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codeName="ThisWorkbook" defaultThemeVersion="124226"/>
  <mc:AlternateContent xmlns:mc="http://schemas.openxmlformats.org/markup-compatibility/2006">
    <mc:Choice Requires="x15">
      <x15ac:absPath xmlns:x15ac="http://schemas.microsoft.com/office/spreadsheetml/2010/11/ac" url="G:\NHS CB\Operations\Better Care Support Team\Better Care Fund\NHS-Web release versions\2018-19\"/>
    </mc:Choice>
  </mc:AlternateContent>
  <workbookProtection workbookAlgorithmName="SHA-512" workbookHashValue="0+GL+eMW7z4w6PNu4ulPyELLfumBxDylpHINWnlVilYR1Ohe+X9K75eLTS8elsTysbF4gskrOJhEwG081JTJBg==" workbookSaltValue="dikQ0WxOwj/mdXJyhErWsA==" workbookSpinCount="100000" lockStructure="1"/>
  <bookViews>
    <workbookView xWindow="360" yWindow="192" windowWidth="14352" windowHeight="12780" firstSheet="2" activeTab="2"/>
  </bookViews>
  <sheets>
    <sheet name="Q1 Raw Data" sheetId="34" state="hidden" r:id="rId1"/>
    <sheet name="Q2 Raw Data" sheetId="1" state="hidden" r:id="rId2"/>
    <sheet name="Cover" sheetId="2" r:id="rId3"/>
    <sheet name="Contents" sheetId="4" r:id="rId4"/>
    <sheet name="1_Notes" sheetId="33" r:id="rId5"/>
    <sheet name="Notes Backsheet" sheetId="35" state="hidden" r:id="rId6"/>
    <sheet name="Org List" sheetId="5" state="hidden" r:id="rId7"/>
    <sheet name="Comms by AT" sheetId="6" state="hidden" r:id="rId8"/>
    <sheet name="2_Nat Conditions &amp; s75" sheetId="14" r:id="rId9"/>
    <sheet name="NatCon &amp; Metrics Backsheet" sheetId="10" state="hidden" r:id="rId10"/>
    <sheet name="3_Metrics" sheetId="24" r:id="rId11"/>
    <sheet name="4_HICM" sheetId="26" r:id="rId12"/>
    <sheet name="HICM and Narrative Backsheet" sheetId="11" state="hidden" r:id="rId13"/>
    <sheet name="A1_NEA and DTOC Trends" sheetId="17" r:id="rId14"/>
    <sheet name="B1_NEA Length of Stay" sheetId="32" r:id="rId15"/>
    <sheet name="NEA Backsheet" sheetId="7" state="hidden" r:id="rId16"/>
    <sheet name="B2_NEA Performance" sheetId="18" r:id="rId17"/>
    <sheet name="B3_NEA Performance (Rate)" sheetId="19" r:id="rId18"/>
    <sheet name="C1_DTOC Performance" sheetId="20" r:id="rId19"/>
    <sheet name="DTOC Backsheet" sheetId="8" state="hidden" r:id="rId20"/>
    <sheet name="C2_DTOC Performance (Rate)" sheetId="21" r:id="rId21"/>
    <sheet name="D1_Res Adms Performance" sheetId="22" r:id="rId22"/>
    <sheet name="Res&amp;Reablement Backsheet" sheetId="9" state="hidden" r:id="rId23"/>
    <sheet name="D2_Reablement Performance" sheetId="23" r:id="rId24"/>
    <sheet name="E1_CCG - HWB Mapping" sheetId="13" r:id="rId25"/>
  </sheets>
  <externalReferences>
    <externalReference r:id="rId26"/>
  </externalReferences>
  <definedNames>
    <definedName name="_xlnm._FilterDatabase" localSheetId="8" hidden="1">'2_Nat Conditions &amp; s75'!$B$17:$I$167</definedName>
    <definedName name="_xlnm._FilterDatabase" localSheetId="10" hidden="1">'3_Metrics'!$B$21:$G$171</definedName>
    <definedName name="_xlnm._FilterDatabase" localSheetId="11" hidden="1">'4_HICM'!$B$25:$AD$175</definedName>
    <definedName name="_xlnm._FilterDatabase" localSheetId="13" hidden="1">'A1_NEA and DTOC Trends'!$B$11:$Y$190</definedName>
    <definedName name="_xlnm._FilterDatabase" localSheetId="14" hidden="1">'B1_NEA Length of Stay'!$B$12:$R$191</definedName>
    <definedName name="_xlnm._FilterDatabase" localSheetId="16" hidden="1">'B2_NEA Performance'!$B$13:$R$192</definedName>
    <definedName name="_xlnm._FilterDatabase" localSheetId="17" hidden="1">'B3_NEA Performance (Rate)'!$B$13:$R$192</definedName>
    <definedName name="_xlnm._FilterDatabase" localSheetId="18" hidden="1">'C1_DTOC Performance'!$B$13:$N$192</definedName>
    <definedName name="_xlnm._FilterDatabase" localSheetId="20" hidden="1">'C2_DTOC Performance (Rate)'!$B$13:$N$192</definedName>
    <definedName name="_xlnm._FilterDatabase" localSheetId="21" hidden="1">'D1_Res Adms Performance'!$B$11:$I$190</definedName>
    <definedName name="_xlnm._FilterDatabase" localSheetId="23" hidden="1">'D2_Reablement Performance'!$B$11:$I$190</definedName>
    <definedName name="_xlnm._FilterDatabase" localSheetId="24" hidden="1">'E1_CCG - HWB Mapping'!$B$5:$G$876</definedName>
    <definedName name="Periods">[1]Index!$G$2:$H$5</definedName>
    <definedName name="_xlnm.Print_Area" localSheetId="24">'E1_CCG - HWB Mapping'!$A$1:$H$877</definedName>
  </definedNames>
  <calcPr calcId="171027"/>
</workbook>
</file>

<file path=xl/calcChain.xml><?xml version="1.0" encoding="utf-8"?>
<calcChain xmlns="http://schemas.openxmlformats.org/spreadsheetml/2006/main">
  <c r="AF12" i="35" l="1"/>
  <c r="AG12" i="35"/>
  <c r="AH12" i="35"/>
  <c r="AI12" i="35"/>
  <c r="AJ12" i="35"/>
  <c r="AK12" i="35"/>
  <c r="AL12" i="35"/>
  <c r="AM12" i="35"/>
  <c r="AF13" i="35"/>
  <c r="AG13" i="35"/>
  <c r="AH13" i="35"/>
  <c r="AI13" i="35"/>
  <c r="AJ13" i="35"/>
  <c r="AK13" i="35"/>
  <c r="AL13" i="35"/>
  <c r="AM13" i="35"/>
  <c r="AF14" i="35"/>
  <c r="AG14" i="35"/>
  <c r="AH14" i="35"/>
  <c r="AI14" i="35"/>
  <c r="AJ14" i="35"/>
  <c r="AK14" i="35"/>
  <c r="AL14" i="35"/>
  <c r="AM14" i="35"/>
  <c r="AF15" i="35"/>
  <c r="AG15" i="35"/>
  <c r="AH15" i="35"/>
  <c r="AI15" i="35"/>
  <c r="AJ15" i="35"/>
  <c r="AK15" i="35"/>
  <c r="AL15" i="35"/>
  <c r="AM15" i="35"/>
  <c r="AF16" i="35"/>
  <c r="AG16" i="35"/>
  <c r="AH16" i="35"/>
  <c r="AI16" i="35"/>
  <c r="AJ16" i="35"/>
  <c r="AK16" i="35"/>
  <c r="AL16" i="35"/>
  <c r="AM16" i="35"/>
  <c r="AE13" i="35"/>
  <c r="AE14" i="35"/>
  <c r="AE15" i="35"/>
  <c r="AE16" i="35"/>
  <c r="AE12" i="35"/>
  <c r="AE6" i="35"/>
  <c r="AF6" i="35"/>
  <c r="AG6" i="35"/>
  <c r="AH6" i="35"/>
  <c r="AE7" i="35"/>
  <c r="AF7" i="35"/>
  <c r="AG7" i="35"/>
  <c r="AH7" i="35"/>
  <c r="AF5" i="35"/>
  <c r="AG5" i="35"/>
  <c r="AH5" i="35"/>
  <c r="AE5" i="35"/>
  <c r="AA5" i="35"/>
  <c r="Z7" i="35"/>
  <c r="Z8" i="35"/>
  <c r="Z9" i="35"/>
  <c r="Z10" i="35"/>
  <c r="Z11" i="35"/>
  <c r="Z12" i="35"/>
  <c r="Z13" i="35"/>
  <c r="Z14" i="35"/>
  <c r="Z15" i="35"/>
  <c r="Z16" i="35"/>
  <c r="Z17" i="35"/>
  <c r="Z18" i="35"/>
  <c r="Z19" i="35"/>
  <c r="Z20" i="35"/>
  <c r="Z21" i="35"/>
  <c r="Z22" i="35"/>
  <c r="Z23" i="35"/>
  <c r="Z24" i="35"/>
  <c r="Z25" i="35"/>
  <c r="Z26" i="35"/>
  <c r="Z27" i="35"/>
  <c r="Z28" i="35"/>
  <c r="Z29" i="35"/>
  <c r="Z30" i="35"/>
  <c r="Z31" i="35"/>
  <c r="Z32" i="35"/>
  <c r="Z33" i="35"/>
  <c r="Z34" i="35"/>
  <c r="Z35" i="35"/>
  <c r="Z36" i="35"/>
  <c r="Z37" i="35"/>
  <c r="Z38" i="35"/>
  <c r="Z39" i="35"/>
  <c r="Z40" i="35"/>
  <c r="Z41" i="35"/>
  <c r="Z42" i="35"/>
  <c r="Z43" i="35"/>
  <c r="Z44" i="35"/>
  <c r="Z45" i="35"/>
  <c r="Z46" i="35"/>
  <c r="Z47" i="35"/>
  <c r="Z48" i="35"/>
  <c r="Z49" i="35"/>
  <c r="Z50" i="35"/>
  <c r="Z51" i="35"/>
  <c r="Z52" i="35"/>
  <c r="Z53" i="35"/>
  <c r="Z54" i="35"/>
  <c r="Z55" i="35"/>
  <c r="Z56" i="35"/>
  <c r="Z57" i="35"/>
  <c r="Z58" i="35"/>
  <c r="Z59" i="35"/>
  <c r="Z60" i="35"/>
  <c r="Z61" i="35"/>
  <c r="Z62" i="35"/>
  <c r="Z63" i="35"/>
  <c r="Z64" i="35"/>
  <c r="Z65" i="35"/>
  <c r="Z66" i="35"/>
  <c r="Z67" i="35"/>
  <c r="Z68" i="35"/>
  <c r="Z69" i="35"/>
  <c r="Z70" i="35"/>
  <c r="Z71" i="35"/>
  <c r="Z72" i="35"/>
  <c r="Z73" i="35"/>
  <c r="Z74" i="35"/>
  <c r="Z75" i="35"/>
  <c r="Z76" i="35"/>
  <c r="Z77" i="35"/>
  <c r="Z78" i="35"/>
  <c r="Z79" i="35"/>
  <c r="Z80" i="35"/>
  <c r="Z81" i="35"/>
  <c r="Z82" i="35"/>
  <c r="Z83" i="35"/>
  <c r="Z84" i="35"/>
  <c r="Z85" i="35"/>
  <c r="Z86" i="35"/>
  <c r="Z87" i="35"/>
  <c r="Z88" i="35"/>
  <c r="Z89" i="35"/>
  <c r="Z90" i="35"/>
  <c r="Z91" i="35"/>
  <c r="Z92" i="35"/>
  <c r="Z93" i="35"/>
  <c r="Z94" i="35"/>
  <c r="Z95" i="35"/>
  <c r="Z96" i="35"/>
  <c r="Z97" i="35"/>
  <c r="Z98" i="35"/>
  <c r="Z99" i="35"/>
  <c r="Z100" i="35"/>
  <c r="Z101" i="35"/>
  <c r="Z102" i="35"/>
  <c r="Z103" i="35"/>
  <c r="Z104" i="35"/>
  <c r="Z105" i="35"/>
  <c r="Z106" i="35"/>
  <c r="Z107" i="35"/>
  <c r="Z108" i="35"/>
  <c r="Z109" i="35"/>
  <c r="Z110" i="35"/>
  <c r="Z111" i="35"/>
  <c r="Z112" i="35"/>
  <c r="Z113" i="35"/>
  <c r="Z114" i="35"/>
  <c r="Z115" i="35"/>
  <c r="Z116" i="35"/>
  <c r="Z117" i="35"/>
  <c r="Z118" i="35"/>
  <c r="Z119" i="35"/>
  <c r="Z120" i="35"/>
  <c r="Z121" i="35"/>
  <c r="Z122" i="35"/>
  <c r="Z123" i="35"/>
  <c r="Z124" i="35"/>
  <c r="Z125" i="35"/>
  <c r="Z126" i="35"/>
  <c r="Z127" i="35"/>
  <c r="Z128" i="35"/>
  <c r="Z129" i="35"/>
  <c r="Z130" i="35"/>
  <c r="Z131" i="35"/>
  <c r="Z132" i="35"/>
  <c r="Z133" i="35"/>
  <c r="Z134" i="35"/>
  <c r="Z135" i="35"/>
  <c r="Z136" i="35"/>
  <c r="Z137" i="35"/>
  <c r="Z138" i="35"/>
  <c r="Z139" i="35"/>
  <c r="Z140" i="35"/>
  <c r="Z141" i="35"/>
  <c r="Z142" i="35"/>
  <c r="Z143" i="35"/>
  <c r="Z144" i="35"/>
  <c r="Z145" i="35"/>
  <c r="Z146" i="35"/>
  <c r="Z147" i="35"/>
  <c r="Z148" i="35"/>
  <c r="Z149" i="35"/>
  <c r="Z150" i="35"/>
  <c r="Z151" i="35"/>
  <c r="Z152" i="35"/>
  <c r="Z153" i="35"/>
  <c r="Z154" i="35"/>
  <c r="Z155" i="35"/>
  <c r="Z6" i="35"/>
  <c r="O13" i="35"/>
  <c r="P13" i="35"/>
  <c r="Q13" i="35"/>
  <c r="R13" i="35"/>
  <c r="S13" i="35"/>
  <c r="T13" i="35"/>
  <c r="U13" i="35"/>
  <c r="V13" i="35"/>
  <c r="W13" i="35"/>
  <c r="O14" i="35"/>
  <c r="P14" i="35"/>
  <c r="Q14" i="35"/>
  <c r="R14" i="35"/>
  <c r="S14" i="35"/>
  <c r="T14" i="35"/>
  <c r="U14" i="35"/>
  <c r="V14" i="35"/>
  <c r="W14" i="35"/>
  <c r="O15" i="35"/>
  <c r="P15" i="35"/>
  <c r="Q15" i="35"/>
  <c r="R15" i="35"/>
  <c r="S15" i="35"/>
  <c r="T15" i="35"/>
  <c r="U15" i="35"/>
  <c r="V15" i="35"/>
  <c r="W15" i="35"/>
  <c r="O16" i="35"/>
  <c r="P16" i="35"/>
  <c r="Q16" i="35"/>
  <c r="R16" i="35"/>
  <c r="S16" i="35"/>
  <c r="T16" i="35"/>
  <c r="U16" i="35"/>
  <c r="V16" i="35"/>
  <c r="W16" i="35"/>
  <c r="P12" i="35"/>
  <c r="Q12" i="35"/>
  <c r="R12" i="35"/>
  <c r="S12" i="35"/>
  <c r="T12" i="35"/>
  <c r="U12" i="35"/>
  <c r="V12" i="35"/>
  <c r="W12" i="35"/>
  <c r="O12" i="35"/>
  <c r="O6" i="35"/>
  <c r="P6" i="35"/>
  <c r="Q6" i="35"/>
  <c r="R6" i="35"/>
  <c r="O7" i="35"/>
  <c r="P7" i="35"/>
  <c r="Q7" i="35"/>
  <c r="R7" i="35"/>
  <c r="P5" i="35"/>
  <c r="Q5" i="35"/>
  <c r="R5" i="35"/>
  <c r="O5" i="35"/>
  <c r="J7" i="35"/>
  <c r="J8" i="35"/>
  <c r="J9" i="35"/>
  <c r="J10" i="35"/>
  <c r="J11" i="35"/>
  <c r="J12" i="35"/>
  <c r="J13" i="35"/>
  <c r="J14" i="35"/>
  <c r="J15" i="35"/>
  <c r="J16" i="35"/>
  <c r="J17" i="35"/>
  <c r="J18" i="35"/>
  <c r="J19" i="35"/>
  <c r="J20" i="35"/>
  <c r="J21" i="35"/>
  <c r="J22" i="35"/>
  <c r="J23" i="35"/>
  <c r="J24" i="35"/>
  <c r="J25" i="35"/>
  <c r="J26" i="35"/>
  <c r="J27" i="35"/>
  <c r="J28" i="35"/>
  <c r="J29" i="35"/>
  <c r="J30" i="35"/>
  <c r="J31" i="35"/>
  <c r="J32" i="35"/>
  <c r="J33" i="35"/>
  <c r="J34" i="35"/>
  <c r="J35" i="35"/>
  <c r="J36" i="35"/>
  <c r="J37" i="35"/>
  <c r="J38" i="35"/>
  <c r="J39" i="35"/>
  <c r="J40" i="35"/>
  <c r="J41" i="35"/>
  <c r="J42" i="35"/>
  <c r="J43" i="35"/>
  <c r="J44" i="35"/>
  <c r="J45" i="35"/>
  <c r="J46" i="35"/>
  <c r="J47" i="35"/>
  <c r="J48" i="35"/>
  <c r="J49" i="35"/>
  <c r="J50" i="35"/>
  <c r="J51" i="35"/>
  <c r="J52" i="35"/>
  <c r="J53" i="35"/>
  <c r="J54" i="35"/>
  <c r="J55" i="35"/>
  <c r="J56" i="35"/>
  <c r="J57" i="35"/>
  <c r="J58" i="35"/>
  <c r="J59" i="35"/>
  <c r="J60" i="35"/>
  <c r="J61" i="35"/>
  <c r="J62" i="35"/>
  <c r="J63" i="35"/>
  <c r="J64" i="35"/>
  <c r="J65" i="35"/>
  <c r="J66" i="35"/>
  <c r="J67" i="35"/>
  <c r="J68" i="35"/>
  <c r="J69" i="35"/>
  <c r="J70" i="35"/>
  <c r="J71" i="35"/>
  <c r="J72" i="35"/>
  <c r="J73" i="35"/>
  <c r="J74" i="35"/>
  <c r="J75" i="35"/>
  <c r="J76" i="35"/>
  <c r="J77" i="35"/>
  <c r="J78" i="35"/>
  <c r="J79" i="35"/>
  <c r="J80" i="35"/>
  <c r="J81" i="35"/>
  <c r="J82" i="35"/>
  <c r="J83" i="35"/>
  <c r="J84" i="35"/>
  <c r="J85" i="35"/>
  <c r="J86" i="35"/>
  <c r="J87" i="35"/>
  <c r="J88" i="35"/>
  <c r="J89" i="35"/>
  <c r="J90" i="35"/>
  <c r="J91" i="35"/>
  <c r="J92" i="35"/>
  <c r="J93" i="35"/>
  <c r="J94" i="35"/>
  <c r="J95" i="35"/>
  <c r="J96" i="35"/>
  <c r="J97" i="35"/>
  <c r="J98" i="35"/>
  <c r="J99" i="35"/>
  <c r="J100" i="35"/>
  <c r="J101" i="35"/>
  <c r="J102" i="35"/>
  <c r="J103" i="35"/>
  <c r="J104" i="35"/>
  <c r="J105" i="35"/>
  <c r="J106" i="35"/>
  <c r="J107" i="35"/>
  <c r="J108" i="35"/>
  <c r="J109" i="35"/>
  <c r="J110" i="35"/>
  <c r="J111" i="35"/>
  <c r="J112" i="35"/>
  <c r="J113" i="35"/>
  <c r="J114" i="35"/>
  <c r="J115" i="35"/>
  <c r="J116" i="35"/>
  <c r="J117" i="35"/>
  <c r="J118" i="35"/>
  <c r="J119" i="35"/>
  <c r="J120" i="35"/>
  <c r="J121" i="35"/>
  <c r="J122" i="35"/>
  <c r="J123" i="35"/>
  <c r="J124" i="35"/>
  <c r="J125" i="35"/>
  <c r="J126" i="35"/>
  <c r="J127" i="35"/>
  <c r="J128" i="35"/>
  <c r="J129" i="35"/>
  <c r="J130" i="35"/>
  <c r="J131" i="35"/>
  <c r="J132" i="35"/>
  <c r="J133" i="35"/>
  <c r="J134" i="35"/>
  <c r="J135" i="35"/>
  <c r="J136" i="35"/>
  <c r="J137" i="35"/>
  <c r="J138" i="35"/>
  <c r="J139" i="35"/>
  <c r="J140" i="35"/>
  <c r="J141" i="35"/>
  <c r="J142" i="35"/>
  <c r="J143" i="35"/>
  <c r="J144" i="35"/>
  <c r="J145" i="35"/>
  <c r="J146" i="35"/>
  <c r="J147" i="35"/>
  <c r="J148" i="35"/>
  <c r="J149" i="35"/>
  <c r="J150" i="35"/>
  <c r="J151" i="35"/>
  <c r="J152" i="35"/>
  <c r="J153" i="35"/>
  <c r="J154" i="35"/>
  <c r="J155" i="35"/>
  <c r="J6" i="35"/>
  <c r="K5" i="35"/>
  <c r="C6" i="35" s="1"/>
  <c r="C23" i="35" l="1"/>
  <c r="C18" i="35"/>
  <c r="C11" i="35"/>
  <c r="C22" i="35"/>
  <c r="C20" i="35"/>
  <c r="C12" i="35"/>
  <c r="C21" i="35"/>
  <c r="C19" i="35"/>
  <c r="C10" i="35"/>
  <c r="C15" i="35"/>
  <c r="C17" i="35"/>
  <c r="C9" i="35"/>
  <c r="C16" i="35"/>
  <c r="J5" i="35"/>
  <c r="Z5" i="35"/>
  <c r="C5" i="35" s="1"/>
  <c r="BX34" i="7" l="1"/>
  <c r="BX35" i="7"/>
  <c r="BX36" i="7"/>
  <c r="BX37" i="7"/>
  <c r="BX38" i="7"/>
  <c r="BX39" i="7"/>
  <c r="BX40" i="7"/>
  <c r="BX41" i="7"/>
  <c r="BX42" i="7"/>
  <c r="BX43" i="7"/>
  <c r="BX44" i="7"/>
  <c r="BX45" i="7"/>
  <c r="BX46" i="7"/>
  <c r="BX47" i="7"/>
  <c r="BX48" i="7"/>
  <c r="BX49" i="7"/>
  <c r="BX50" i="7"/>
  <c r="BX51" i="7"/>
  <c r="BX52" i="7"/>
  <c r="BX53" i="7"/>
  <c r="BX54" i="7"/>
  <c r="BX55" i="7"/>
  <c r="BX56" i="7"/>
  <c r="BX57" i="7"/>
  <c r="BX58" i="7"/>
  <c r="BX59" i="7"/>
  <c r="BX60" i="7"/>
  <c r="BX61" i="7"/>
  <c r="BX62" i="7"/>
  <c r="BX63" i="7"/>
  <c r="BX64" i="7"/>
  <c r="BX65" i="7"/>
  <c r="BX66" i="7"/>
  <c r="BX67" i="7"/>
  <c r="BX68" i="7"/>
  <c r="BX69" i="7"/>
  <c r="BX70" i="7"/>
  <c r="BX71" i="7"/>
  <c r="BX72" i="7"/>
  <c r="BX73" i="7"/>
  <c r="BX74" i="7"/>
  <c r="BX75" i="7"/>
  <c r="BX76" i="7"/>
  <c r="BX77" i="7"/>
  <c r="BX78" i="7"/>
  <c r="BX79" i="7"/>
  <c r="BX80" i="7"/>
  <c r="BX81" i="7"/>
  <c r="BX82" i="7"/>
  <c r="BX83" i="7"/>
  <c r="BX84" i="7"/>
  <c r="BX85" i="7"/>
  <c r="BX86" i="7"/>
  <c r="BX87" i="7"/>
  <c r="BX88" i="7"/>
  <c r="BX89" i="7"/>
  <c r="BX90" i="7"/>
  <c r="BX91" i="7"/>
  <c r="BX92" i="7"/>
  <c r="BX93" i="7"/>
  <c r="BX94" i="7"/>
  <c r="BX95" i="7"/>
  <c r="BX96" i="7"/>
  <c r="BX97" i="7"/>
  <c r="BX98" i="7"/>
  <c r="BX99" i="7"/>
  <c r="BX100" i="7"/>
  <c r="BX101" i="7"/>
  <c r="BX102" i="7"/>
  <c r="BX103" i="7"/>
  <c r="BX104" i="7"/>
  <c r="BX105" i="7"/>
  <c r="BX106" i="7"/>
  <c r="BX107" i="7"/>
  <c r="BX108" i="7"/>
  <c r="BX109" i="7"/>
  <c r="BX110" i="7"/>
  <c r="BX111" i="7"/>
  <c r="BX112" i="7"/>
  <c r="BX113" i="7"/>
  <c r="BX114" i="7"/>
  <c r="BX115" i="7"/>
  <c r="BX116" i="7"/>
  <c r="BX117" i="7"/>
  <c r="BX118" i="7"/>
  <c r="BX119" i="7"/>
  <c r="BX120" i="7"/>
  <c r="BX121" i="7"/>
  <c r="BX122" i="7"/>
  <c r="BX123" i="7"/>
  <c r="BX124" i="7"/>
  <c r="BX125" i="7"/>
  <c r="BX126" i="7"/>
  <c r="BX127" i="7"/>
  <c r="BX128" i="7"/>
  <c r="BX129" i="7"/>
  <c r="BX130" i="7"/>
  <c r="BX131" i="7"/>
  <c r="BX132" i="7"/>
  <c r="BX133" i="7"/>
  <c r="BX134" i="7"/>
  <c r="BX135" i="7"/>
  <c r="BX136" i="7"/>
  <c r="BX137" i="7"/>
  <c r="BX138" i="7"/>
  <c r="BX139" i="7"/>
  <c r="BX140" i="7"/>
  <c r="BX141" i="7"/>
  <c r="BX142" i="7"/>
  <c r="BX143" i="7"/>
  <c r="BX144" i="7"/>
  <c r="BX145" i="7"/>
  <c r="BX146" i="7"/>
  <c r="BX147" i="7"/>
  <c r="BX148" i="7"/>
  <c r="BX149" i="7"/>
  <c r="BX150" i="7"/>
  <c r="BX151" i="7"/>
  <c r="BX152" i="7"/>
  <c r="BX153" i="7"/>
  <c r="BX154" i="7"/>
  <c r="BX155" i="7"/>
  <c r="BX156" i="7"/>
  <c r="BX157" i="7"/>
  <c r="BX158" i="7"/>
  <c r="BX159" i="7"/>
  <c r="BX160" i="7"/>
  <c r="BX161" i="7"/>
  <c r="BX162" i="7"/>
  <c r="BX163" i="7"/>
  <c r="BX164" i="7"/>
  <c r="BX165" i="7"/>
  <c r="BX166" i="7"/>
  <c r="BX167" i="7"/>
  <c r="BX168" i="7"/>
  <c r="BX169" i="7"/>
  <c r="BX170" i="7"/>
  <c r="BX171" i="7"/>
  <c r="BX172" i="7"/>
  <c r="BX173" i="7"/>
  <c r="BX174" i="7"/>
  <c r="BX175" i="7"/>
  <c r="BX176" i="7"/>
  <c r="BX177" i="7"/>
  <c r="BX178" i="7"/>
  <c r="BX179" i="7"/>
  <c r="BX180" i="7"/>
  <c r="BX181" i="7"/>
  <c r="BX182" i="7"/>
  <c r="BX183" i="7"/>
  <c r="BU34" i="7"/>
  <c r="BV34" i="7"/>
  <c r="BW34" i="7"/>
  <c r="BU35" i="7"/>
  <c r="BV35" i="7"/>
  <c r="BW35" i="7"/>
  <c r="BU36" i="7"/>
  <c r="BV36" i="7"/>
  <c r="BW36" i="7"/>
  <c r="BU37" i="7"/>
  <c r="BV37" i="7"/>
  <c r="BW37" i="7"/>
  <c r="BU38" i="7"/>
  <c r="BV38" i="7"/>
  <c r="BW38" i="7"/>
  <c r="BU39" i="7"/>
  <c r="BV39" i="7"/>
  <c r="BW39" i="7"/>
  <c r="BU40" i="7"/>
  <c r="BV40" i="7"/>
  <c r="BW40" i="7"/>
  <c r="BU41" i="7"/>
  <c r="BV41" i="7"/>
  <c r="BW41" i="7"/>
  <c r="BU42" i="7"/>
  <c r="BV42" i="7"/>
  <c r="BW42" i="7"/>
  <c r="BU43" i="7"/>
  <c r="BV43" i="7"/>
  <c r="BW43" i="7"/>
  <c r="BU44" i="7"/>
  <c r="BV44" i="7"/>
  <c r="BW44" i="7"/>
  <c r="BU45" i="7"/>
  <c r="BV45" i="7"/>
  <c r="BW45" i="7"/>
  <c r="BU46" i="7"/>
  <c r="BV46" i="7"/>
  <c r="BW46" i="7"/>
  <c r="BU47" i="7"/>
  <c r="BV47" i="7"/>
  <c r="BW47" i="7"/>
  <c r="BU48" i="7"/>
  <c r="BV48" i="7"/>
  <c r="BW48" i="7"/>
  <c r="BU49" i="7"/>
  <c r="BV49" i="7"/>
  <c r="BW49" i="7"/>
  <c r="BU50" i="7"/>
  <c r="BV50" i="7"/>
  <c r="BW50" i="7"/>
  <c r="BU51" i="7"/>
  <c r="BV51" i="7"/>
  <c r="BW51" i="7"/>
  <c r="BU52" i="7"/>
  <c r="BV52" i="7"/>
  <c r="BW52" i="7"/>
  <c r="BU53" i="7"/>
  <c r="BV53" i="7"/>
  <c r="BW53" i="7"/>
  <c r="BU54" i="7"/>
  <c r="BV54" i="7"/>
  <c r="BW54" i="7"/>
  <c r="BU55" i="7"/>
  <c r="BV55" i="7"/>
  <c r="BW55" i="7"/>
  <c r="BU56" i="7"/>
  <c r="BV56" i="7"/>
  <c r="BW56" i="7"/>
  <c r="BU57" i="7"/>
  <c r="BV57" i="7"/>
  <c r="BW57" i="7"/>
  <c r="BU58" i="7"/>
  <c r="BV58" i="7"/>
  <c r="BW58" i="7"/>
  <c r="BU59" i="7"/>
  <c r="BV59" i="7"/>
  <c r="BW59" i="7"/>
  <c r="BU60" i="7"/>
  <c r="BV60" i="7"/>
  <c r="BW60" i="7"/>
  <c r="BU61" i="7"/>
  <c r="BV61" i="7"/>
  <c r="BW61" i="7"/>
  <c r="BU62" i="7"/>
  <c r="BV62" i="7"/>
  <c r="BW62" i="7"/>
  <c r="BU63" i="7"/>
  <c r="BV63" i="7"/>
  <c r="BW63" i="7"/>
  <c r="BU64" i="7"/>
  <c r="BV64" i="7"/>
  <c r="BW64" i="7"/>
  <c r="BU65" i="7"/>
  <c r="BV65" i="7"/>
  <c r="BW65" i="7"/>
  <c r="BU66" i="7"/>
  <c r="BV66" i="7"/>
  <c r="BW66" i="7"/>
  <c r="BU67" i="7"/>
  <c r="BV67" i="7"/>
  <c r="BW67" i="7"/>
  <c r="BU68" i="7"/>
  <c r="BV68" i="7"/>
  <c r="BW68" i="7"/>
  <c r="BU69" i="7"/>
  <c r="BV69" i="7"/>
  <c r="BW69" i="7"/>
  <c r="BU70" i="7"/>
  <c r="BV70" i="7"/>
  <c r="BW70" i="7"/>
  <c r="BU71" i="7"/>
  <c r="BV71" i="7"/>
  <c r="BW71" i="7"/>
  <c r="BU72" i="7"/>
  <c r="BV72" i="7"/>
  <c r="BW72" i="7"/>
  <c r="BU73" i="7"/>
  <c r="BV73" i="7"/>
  <c r="BW73" i="7"/>
  <c r="BU74" i="7"/>
  <c r="BV74" i="7"/>
  <c r="BW74" i="7"/>
  <c r="BU75" i="7"/>
  <c r="BV75" i="7"/>
  <c r="BW75" i="7"/>
  <c r="BU76" i="7"/>
  <c r="BV76" i="7"/>
  <c r="BW76" i="7"/>
  <c r="BU77" i="7"/>
  <c r="BV77" i="7"/>
  <c r="BW77" i="7"/>
  <c r="BU78" i="7"/>
  <c r="BV78" i="7"/>
  <c r="BW78" i="7"/>
  <c r="BU79" i="7"/>
  <c r="BV79" i="7"/>
  <c r="BW79" i="7"/>
  <c r="BU80" i="7"/>
  <c r="BV80" i="7"/>
  <c r="BW80" i="7"/>
  <c r="BU81" i="7"/>
  <c r="BV81" i="7"/>
  <c r="BW81" i="7"/>
  <c r="BU82" i="7"/>
  <c r="BV82" i="7"/>
  <c r="BW82" i="7"/>
  <c r="BU83" i="7"/>
  <c r="BV83" i="7"/>
  <c r="BW83" i="7"/>
  <c r="BU84" i="7"/>
  <c r="BV84" i="7"/>
  <c r="BW84" i="7"/>
  <c r="BU85" i="7"/>
  <c r="BV85" i="7"/>
  <c r="BW85" i="7"/>
  <c r="BU86" i="7"/>
  <c r="BV86" i="7"/>
  <c r="BW86" i="7"/>
  <c r="BU87" i="7"/>
  <c r="BV87" i="7"/>
  <c r="BW87" i="7"/>
  <c r="BU88" i="7"/>
  <c r="BV88" i="7"/>
  <c r="BW88" i="7"/>
  <c r="BU89" i="7"/>
  <c r="BV89" i="7"/>
  <c r="BW89" i="7"/>
  <c r="BU90" i="7"/>
  <c r="BV90" i="7"/>
  <c r="BW90" i="7"/>
  <c r="BU91" i="7"/>
  <c r="BV91" i="7"/>
  <c r="BW91" i="7"/>
  <c r="BU92" i="7"/>
  <c r="BV92" i="7"/>
  <c r="BW92" i="7"/>
  <c r="BU93" i="7"/>
  <c r="BV93" i="7"/>
  <c r="BW93" i="7"/>
  <c r="BU94" i="7"/>
  <c r="BV94" i="7"/>
  <c r="BW94" i="7"/>
  <c r="BU95" i="7"/>
  <c r="BV95" i="7"/>
  <c r="BW95" i="7"/>
  <c r="BU96" i="7"/>
  <c r="BV96" i="7"/>
  <c r="BW96" i="7"/>
  <c r="BU97" i="7"/>
  <c r="BV97" i="7"/>
  <c r="BW97" i="7"/>
  <c r="BU98" i="7"/>
  <c r="BV98" i="7"/>
  <c r="BW98" i="7"/>
  <c r="BU99" i="7"/>
  <c r="BV99" i="7"/>
  <c r="BW99" i="7"/>
  <c r="BU100" i="7"/>
  <c r="BV100" i="7"/>
  <c r="BW100" i="7"/>
  <c r="BU101" i="7"/>
  <c r="BV101" i="7"/>
  <c r="BW101" i="7"/>
  <c r="BU102" i="7"/>
  <c r="BV102" i="7"/>
  <c r="BW102" i="7"/>
  <c r="BU103" i="7"/>
  <c r="BV103" i="7"/>
  <c r="BW103" i="7"/>
  <c r="BU104" i="7"/>
  <c r="BV104" i="7"/>
  <c r="BW104" i="7"/>
  <c r="BU105" i="7"/>
  <c r="BV105" i="7"/>
  <c r="BW105" i="7"/>
  <c r="BU106" i="7"/>
  <c r="BV106" i="7"/>
  <c r="BW106" i="7"/>
  <c r="BU107" i="7"/>
  <c r="BV107" i="7"/>
  <c r="BW107" i="7"/>
  <c r="BU108" i="7"/>
  <c r="BV108" i="7"/>
  <c r="BW108" i="7"/>
  <c r="BU109" i="7"/>
  <c r="BV109" i="7"/>
  <c r="BW109" i="7"/>
  <c r="BU110" i="7"/>
  <c r="BV110" i="7"/>
  <c r="BW110" i="7"/>
  <c r="BU111" i="7"/>
  <c r="BV111" i="7"/>
  <c r="BW111" i="7"/>
  <c r="BU112" i="7"/>
  <c r="BV112" i="7"/>
  <c r="BW112" i="7"/>
  <c r="BU113" i="7"/>
  <c r="BV113" i="7"/>
  <c r="BW113" i="7"/>
  <c r="BU114" i="7"/>
  <c r="BV114" i="7"/>
  <c r="BW114" i="7"/>
  <c r="BU115" i="7"/>
  <c r="BV115" i="7"/>
  <c r="BW115" i="7"/>
  <c r="BU116" i="7"/>
  <c r="BV116" i="7"/>
  <c r="BW116" i="7"/>
  <c r="BU117" i="7"/>
  <c r="BV117" i="7"/>
  <c r="BW117" i="7"/>
  <c r="BU118" i="7"/>
  <c r="BV118" i="7"/>
  <c r="BW118" i="7"/>
  <c r="BU119" i="7"/>
  <c r="BV119" i="7"/>
  <c r="BW119" i="7"/>
  <c r="BU120" i="7"/>
  <c r="BV120" i="7"/>
  <c r="BW120" i="7"/>
  <c r="BU121" i="7"/>
  <c r="BV121" i="7"/>
  <c r="BW121" i="7"/>
  <c r="BU122" i="7"/>
  <c r="BV122" i="7"/>
  <c r="BW122" i="7"/>
  <c r="BU123" i="7"/>
  <c r="BV123" i="7"/>
  <c r="BW123" i="7"/>
  <c r="BU124" i="7"/>
  <c r="BV124" i="7"/>
  <c r="BW124" i="7"/>
  <c r="BU125" i="7"/>
  <c r="BV125" i="7"/>
  <c r="BW125" i="7"/>
  <c r="BU126" i="7"/>
  <c r="BV126" i="7"/>
  <c r="BW126" i="7"/>
  <c r="BU127" i="7"/>
  <c r="BV127" i="7"/>
  <c r="BW127" i="7"/>
  <c r="BU128" i="7"/>
  <c r="BV128" i="7"/>
  <c r="BW128" i="7"/>
  <c r="BU129" i="7"/>
  <c r="BV129" i="7"/>
  <c r="BW129" i="7"/>
  <c r="BU130" i="7"/>
  <c r="BV130" i="7"/>
  <c r="BW130" i="7"/>
  <c r="BU131" i="7"/>
  <c r="BV131" i="7"/>
  <c r="BW131" i="7"/>
  <c r="BU132" i="7"/>
  <c r="BV132" i="7"/>
  <c r="BW132" i="7"/>
  <c r="BU133" i="7"/>
  <c r="BV133" i="7"/>
  <c r="BW133" i="7"/>
  <c r="BU134" i="7"/>
  <c r="BV134" i="7"/>
  <c r="BW134" i="7"/>
  <c r="BU135" i="7"/>
  <c r="BV135" i="7"/>
  <c r="BW135" i="7"/>
  <c r="BU136" i="7"/>
  <c r="BV136" i="7"/>
  <c r="BW136" i="7"/>
  <c r="BU137" i="7"/>
  <c r="BV137" i="7"/>
  <c r="BW137" i="7"/>
  <c r="BU138" i="7"/>
  <c r="BV138" i="7"/>
  <c r="BW138" i="7"/>
  <c r="BU139" i="7"/>
  <c r="BV139" i="7"/>
  <c r="BW139" i="7"/>
  <c r="BU140" i="7"/>
  <c r="BV140" i="7"/>
  <c r="BW140" i="7"/>
  <c r="BU141" i="7"/>
  <c r="BV141" i="7"/>
  <c r="BW141" i="7"/>
  <c r="BU142" i="7"/>
  <c r="BV142" i="7"/>
  <c r="BW142" i="7"/>
  <c r="BU143" i="7"/>
  <c r="BV143" i="7"/>
  <c r="BW143" i="7"/>
  <c r="BU144" i="7"/>
  <c r="BV144" i="7"/>
  <c r="BW144" i="7"/>
  <c r="BU145" i="7"/>
  <c r="BV145" i="7"/>
  <c r="BW145" i="7"/>
  <c r="BU146" i="7"/>
  <c r="BV146" i="7"/>
  <c r="BW146" i="7"/>
  <c r="BU147" i="7"/>
  <c r="BV147" i="7"/>
  <c r="BW147" i="7"/>
  <c r="BU148" i="7"/>
  <c r="BV148" i="7"/>
  <c r="BW148" i="7"/>
  <c r="BU149" i="7"/>
  <c r="BV149" i="7"/>
  <c r="BW149" i="7"/>
  <c r="BU150" i="7"/>
  <c r="BV150" i="7"/>
  <c r="BW150" i="7"/>
  <c r="BU151" i="7"/>
  <c r="BV151" i="7"/>
  <c r="BW151" i="7"/>
  <c r="BU152" i="7"/>
  <c r="BV152" i="7"/>
  <c r="BW152" i="7"/>
  <c r="BU153" i="7"/>
  <c r="BV153" i="7"/>
  <c r="BW153" i="7"/>
  <c r="BU154" i="7"/>
  <c r="BV154" i="7"/>
  <c r="BW154" i="7"/>
  <c r="BU155" i="7"/>
  <c r="BV155" i="7"/>
  <c r="BW155" i="7"/>
  <c r="BU156" i="7"/>
  <c r="BV156" i="7"/>
  <c r="BW156" i="7"/>
  <c r="BU157" i="7"/>
  <c r="BV157" i="7"/>
  <c r="BW157" i="7"/>
  <c r="BU158" i="7"/>
  <c r="BV158" i="7"/>
  <c r="BW158" i="7"/>
  <c r="BU159" i="7"/>
  <c r="BV159" i="7"/>
  <c r="BW159" i="7"/>
  <c r="BU160" i="7"/>
  <c r="BV160" i="7"/>
  <c r="BW160" i="7"/>
  <c r="BU161" i="7"/>
  <c r="BV161" i="7"/>
  <c r="BW161" i="7"/>
  <c r="BU162" i="7"/>
  <c r="BV162" i="7"/>
  <c r="BW162" i="7"/>
  <c r="BU163" i="7"/>
  <c r="BV163" i="7"/>
  <c r="BW163" i="7"/>
  <c r="BU164" i="7"/>
  <c r="BV164" i="7"/>
  <c r="BW164" i="7"/>
  <c r="BU165" i="7"/>
  <c r="BV165" i="7"/>
  <c r="BW165" i="7"/>
  <c r="BU166" i="7"/>
  <c r="BV166" i="7"/>
  <c r="BW166" i="7"/>
  <c r="BU167" i="7"/>
  <c r="BV167" i="7"/>
  <c r="BW167" i="7"/>
  <c r="BU168" i="7"/>
  <c r="BV168" i="7"/>
  <c r="BW168" i="7"/>
  <c r="BU169" i="7"/>
  <c r="BV169" i="7"/>
  <c r="BW169" i="7"/>
  <c r="BU170" i="7"/>
  <c r="BV170" i="7"/>
  <c r="BW170" i="7"/>
  <c r="BU171" i="7"/>
  <c r="BV171" i="7"/>
  <c r="BW171" i="7"/>
  <c r="BU172" i="7"/>
  <c r="BV172" i="7"/>
  <c r="BW172" i="7"/>
  <c r="BU173" i="7"/>
  <c r="BV173" i="7"/>
  <c r="BW173" i="7"/>
  <c r="BU174" i="7"/>
  <c r="BV174" i="7"/>
  <c r="BW174" i="7"/>
  <c r="BU175" i="7"/>
  <c r="BV175" i="7"/>
  <c r="BW175" i="7"/>
  <c r="BU176" i="7"/>
  <c r="BV176" i="7"/>
  <c r="BW176" i="7"/>
  <c r="BU177" i="7"/>
  <c r="BV177" i="7"/>
  <c r="BW177" i="7"/>
  <c r="BU178" i="7"/>
  <c r="BV178" i="7"/>
  <c r="BW178" i="7"/>
  <c r="BU179" i="7"/>
  <c r="BV179" i="7"/>
  <c r="BW179" i="7"/>
  <c r="BU180" i="7"/>
  <c r="BV180" i="7"/>
  <c r="BW180" i="7"/>
  <c r="BU181" i="7"/>
  <c r="BV181" i="7"/>
  <c r="BW181" i="7"/>
  <c r="BU182" i="7"/>
  <c r="BV182" i="7"/>
  <c r="BW182" i="7"/>
  <c r="BU183" i="7"/>
  <c r="BV183" i="7"/>
  <c r="BW183" i="7"/>
  <c r="BP34" i="7"/>
  <c r="BP35" i="7"/>
  <c r="BP36" i="7"/>
  <c r="BP37" i="7"/>
  <c r="BP38" i="7"/>
  <c r="BP39" i="7"/>
  <c r="BP40" i="7"/>
  <c r="BP41" i="7"/>
  <c r="BP42" i="7"/>
  <c r="BP43" i="7"/>
  <c r="BP44" i="7"/>
  <c r="BP45" i="7"/>
  <c r="BP46" i="7"/>
  <c r="BP47" i="7"/>
  <c r="BP48" i="7"/>
  <c r="BP49" i="7"/>
  <c r="BP50" i="7"/>
  <c r="BP51" i="7"/>
  <c r="BP52" i="7"/>
  <c r="BP53" i="7"/>
  <c r="BP54" i="7"/>
  <c r="BP55" i="7"/>
  <c r="BP56" i="7"/>
  <c r="BP57" i="7"/>
  <c r="BP58" i="7"/>
  <c r="BP59" i="7"/>
  <c r="BP60" i="7"/>
  <c r="BP61" i="7"/>
  <c r="BP62" i="7"/>
  <c r="BP63" i="7"/>
  <c r="BP64" i="7"/>
  <c r="BP65" i="7"/>
  <c r="BP66" i="7"/>
  <c r="BP67" i="7"/>
  <c r="BP68" i="7"/>
  <c r="BP69" i="7"/>
  <c r="BP70" i="7"/>
  <c r="BP71" i="7"/>
  <c r="BP72" i="7"/>
  <c r="BP73" i="7"/>
  <c r="BP74" i="7"/>
  <c r="BP75" i="7"/>
  <c r="BP76" i="7"/>
  <c r="BP77" i="7"/>
  <c r="BP78" i="7"/>
  <c r="BP79" i="7"/>
  <c r="BP80" i="7"/>
  <c r="BP81" i="7"/>
  <c r="BP82" i="7"/>
  <c r="BP83" i="7"/>
  <c r="BP84" i="7"/>
  <c r="BP85" i="7"/>
  <c r="BP86" i="7"/>
  <c r="BP87" i="7"/>
  <c r="BP88" i="7"/>
  <c r="BP89" i="7"/>
  <c r="BP90" i="7"/>
  <c r="BP91" i="7"/>
  <c r="BP92" i="7"/>
  <c r="BP93" i="7"/>
  <c r="BP94" i="7"/>
  <c r="BP95" i="7"/>
  <c r="BP96" i="7"/>
  <c r="BP97" i="7"/>
  <c r="BP98" i="7"/>
  <c r="BP99" i="7"/>
  <c r="BP100" i="7"/>
  <c r="BP101" i="7"/>
  <c r="BP102" i="7"/>
  <c r="BP103" i="7"/>
  <c r="BP104" i="7"/>
  <c r="BP105" i="7"/>
  <c r="BP106" i="7"/>
  <c r="BP107" i="7"/>
  <c r="BP108" i="7"/>
  <c r="BP109" i="7"/>
  <c r="BP110" i="7"/>
  <c r="BP111" i="7"/>
  <c r="BP112" i="7"/>
  <c r="BP113" i="7"/>
  <c r="BP114" i="7"/>
  <c r="BP115" i="7"/>
  <c r="BP116" i="7"/>
  <c r="BP117" i="7"/>
  <c r="BP118" i="7"/>
  <c r="BP119" i="7"/>
  <c r="BP120" i="7"/>
  <c r="BP121" i="7"/>
  <c r="BP122" i="7"/>
  <c r="BP123" i="7"/>
  <c r="BP124" i="7"/>
  <c r="BP125" i="7"/>
  <c r="BP126" i="7"/>
  <c r="BP127" i="7"/>
  <c r="BP128" i="7"/>
  <c r="BP129" i="7"/>
  <c r="BP130" i="7"/>
  <c r="BP131" i="7"/>
  <c r="BP132" i="7"/>
  <c r="BP133" i="7"/>
  <c r="BP134" i="7"/>
  <c r="BP135" i="7"/>
  <c r="BP136" i="7"/>
  <c r="BP137" i="7"/>
  <c r="BP138" i="7"/>
  <c r="BP139" i="7"/>
  <c r="BP140" i="7"/>
  <c r="BP141" i="7"/>
  <c r="BP142" i="7"/>
  <c r="BP143" i="7"/>
  <c r="BP144" i="7"/>
  <c r="BP145" i="7"/>
  <c r="BP146" i="7"/>
  <c r="BP147" i="7"/>
  <c r="BP148" i="7"/>
  <c r="BP149" i="7"/>
  <c r="BP150" i="7"/>
  <c r="BP151" i="7"/>
  <c r="BP152" i="7"/>
  <c r="BP153" i="7"/>
  <c r="BP154" i="7"/>
  <c r="BP155" i="7"/>
  <c r="BP156" i="7"/>
  <c r="BP157" i="7"/>
  <c r="BP158" i="7"/>
  <c r="BP159" i="7"/>
  <c r="BP160" i="7"/>
  <c r="BP161" i="7"/>
  <c r="BP162" i="7"/>
  <c r="BP163" i="7"/>
  <c r="BP164" i="7"/>
  <c r="BP165" i="7"/>
  <c r="BP166" i="7"/>
  <c r="BP167" i="7"/>
  <c r="BP168" i="7"/>
  <c r="BP169" i="7"/>
  <c r="BP170" i="7"/>
  <c r="BP171" i="7"/>
  <c r="BP172" i="7"/>
  <c r="BP173" i="7"/>
  <c r="BP174" i="7"/>
  <c r="BP175" i="7"/>
  <c r="BP176" i="7"/>
  <c r="BP177" i="7"/>
  <c r="BP178" i="7"/>
  <c r="BP179" i="7"/>
  <c r="BP180" i="7"/>
  <c r="BP181" i="7"/>
  <c r="BP182" i="7"/>
  <c r="BP183" i="7"/>
  <c r="BL34" i="7"/>
  <c r="BL35" i="7"/>
  <c r="BL36" i="7"/>
  <c r="BL37" i="7"/>
  <c r="BL38" i="7"/>
  <c r="BL39" i="7"/>
  <c r="BL40" i="7"/>
  <c r="BL41" i="7"/>
  <c r="BL42" i="7"/>
  <c r="BL43" i="7"/>
  <c r="BL44" i="7"/>
  <c r="BL45" i="7"/>
  <c r="BL46" i="7"/>
  <c r="BL47" i="7"/>
  <c r="BL48" i="7"/>
  <c r="BL49" i="7"/>
  <c r="BL50" i="7"/>
  <c r="BL51" i="7"/>
  <c r="BL52" i="7"/>
  <c r="BL53" i="7"/>
  <c r="BL54" i="7"/>
  <c r="BL55" i="7"/>
  <c r="BL56" i="7"/>
  <c r="BL57" i="7"/>
  <c r="BL58" i="7"/>
  <c r="BL59" i="7"/>
  <c r="BL60" i="7"/>
  <c r="BL61" i="7"/>
  <c r="BL62" i="7"/>
  <c r="BL63" i="7"/>
  <c r="BL64" i="7"/>
  <c r="BL65" i="7"/>
  <c r="BL66" i="7"/>
  <c r="BL67" i="7"/>
  <c r="BL68" i="7"/>
  <c r="BL69" i="7"/>
  <c r="BL70" i="7"/>
  <c r="BL71" i="7"/>
  <c r="BL72" i="7"/>
  <c r="BL73" i="7"/>
  <c r="BL74" i="7"/>
  <c r="BL75" i="7"/>
  <c r="BL76" i="7"/>
  <c r="BL77" i="7"/>
  <c r="BL78" i="7"/>
  <c r="BL79" i="7"/>
  <c r="BL80" i="7"/>
  <c r="BL81" i="7"/>
  <c r="BL82" i="7"/>
  <c r="BL83" i="7"/>
  <c r="BL84" i="7"/>
  <c r="BL85" i="7"/>
  <c r="BL86" i="7"/>
  <c r="BL87" i="7"/>
  <c r="BL88" i="7"/>
  <c r="BL89" i="7"/>
  <c r="BL90" i="7"/>
  <c r="BL91" i="7"/>
  <c r="BL92" i="7"/>
  <c r="BL93" i="7"/>
  <c r="BL94" i="7"/>
  <c r="BL95" i="7"/>
  <c r="BL96" i="7"/>
  <c r="BL97" i="7"/>
  <c r="BL98" i="7"/>
  <c r="BL99" i="7"/>
  <c r="BL100" i="7"/>
  <c r="BL101" i="7"/>
  <c r="BL102" i="7"/>
  <c r="BL103" i="7"/>
  <c r="BL104" i="7"/>
  <c r="BL105" i="7"/>
  <c r="BL106" i="7"/>
  <c r="BL107" i="7"/>
  <c r="BL108" i="7"/>
  <c r="BL109" i="7"/>
  <c r="BL110" i="7"/>
  <c r="BL111" i="7"/>
  <c r="BL112" i="7"/>
  <c r="BL113" i="7"/>
  <c r="BL114" i="7"/>
  <c r="BL115" i="7"/>
  <c r="BL116" i="7"/>
  <c r="BL117" i="7"/>
  <c r="BL118" i="7"/>
  <c r="BL119" i="7"/>
  <c r="BL120" i="7"/>
  <c r="BL121" i="7"/>
  <c r="BL122" i="7"/>
  <c r="BL123" i="7"/>
  <c r="BL124" i="7"/>
  <c r="BL125" i="7"/>
  <c r="BL126" i="7"/>
  <c r="BL127" i="7"/>
  <c r="BL128" i="7"/>
  <c r="BL129" i="7"/>
  <c r="BL130" i="7"/>
  <c r="BL131" i="7"/>
  <c r="BL132" i="7"/>
  <c r="BL133" i="7"/>
  <c r="BL134" i="7"/>
  <c r="BL135" i="7"/>
  <c r="BL136" i="7"/>
  <c r="BL137" i="7"/>
  <c r="BL138" i="7"/>
  <c r="BL139" i="7"/>
  <c r="BL140" i="7"/>
  <c r="BL141" i="7"/>
  <c r="BL142" i="7"/>
  <c r="BL143" i="7"/>
  <c r="BL144" i="7"/>
  <c r="BL145" i="7"/>
  <c r="BL146" i="7"/>
  <c r="BL147" i="7"/>
  <c r="BL148" i="7"/>
  <c r="BL149" i="7"/>
  <c r="BL150" i="7"/>
  <c r="BL151" i="7"/>
  <c r="BL152" i="7"/>
  <c r="BL153" i="7"/>
  <c r="BL154" i="7"/>
  <c r="BL155" i="7"/>
  <c r="BL156" i="7"/>
  <c r="BL157" i="7"/>
  <c r="BL158" i="7"/>
  <c r="BL159" i="7"/>
  <c r="BL160" i="7"/>
  <c r="BL161" i="7"/>
  <c r="BL162" i="7"/>
  <c r="BL163" i="7"/>
  <c r="BL164" i="7"/>
  <c r="BL165" i="7"/>
  <c r="BL166" i="7"/>
  <c r="BL167" i="7"/>
  <c r="BL168" i="7"/>
  <c r="BL169" i="7"/>
  <c r="BL170" i="7"/>
  <c r="BL171" i="7"/>
  <c r="BL172" i="7"/>
  <c r="BL173" i="7"/>
  <c r="BL174" i="7"/>
  <c r="BL175" i="7"/>
  <c r="BL176" i="7"/>
  <c r="BL177" i="7"/>
  <c r="BL178" i="7"/>
  <c r="BL179" i="7"/>
  <c r="BL180" i="7"/>
  <c r="BL181" i="7"/>
  <c r="BL182" i="7"/>
  <c r="BL183" i="7"/>
  <c r="BH34" i="7"/>
  <c r="BI34" i="7"/>
  <c r="BJ34" i="7"/>
  <c r="BK34" i="7"/>
  <c r="BM34" i="7"/>
  <c r="BN34" i="7"/>
  <c r="BO34" i="7"/>
  <c r="BH35" i="7"/>
  <c r="BI35" i="7"/>
  <c r="BJ35" i="7"/>
  <c r="BK35" i="7"/>
  <c r="BM35" i="7"/>
  <c r="BN35" i="7"/>
  <c r="BO35" i="7"/>
  <c r="BH36" i="7"/>
  <c r="BI36" i="7"/>
  <c r="BJ36" i="7"/>
  <c r="BK36" i="7"/>
  <c r="BM36" i="7"/>
  <c r="BN36" i="7"/>
  <c r="BO36" i="7"/>
  <c r="BH37" i="7"/>
  <c r="BI37" i="7"/>
  <c r="BJ37" i="7"/>
  <c r="BK37" i="7"/>
  <c r="BM37" i="7"/>
  <c r="BN37" i="7"/>
  <c r="BO37" i="7"/>
  <c r="BH38" i="7"/>
  <c r="BI38" i="7"/>
  <c r="BJ38" i="7"/>
  <c r="BK38" i="7"/>
  <c r="BM38" i="7"/>
  <c r="BN38" i="7"/>
  <c r="BO38" i="7"/>
  <c r="BH39" i="7"/>
  <c r="BI39" i="7"/>
  <c r="BJ39" i="7"/>
  <c r="BK39" i="7"/>
  <c r="BM39" i="7"/>
  <c r="BN39" i="7"/>
  <c r="BO39" i="7"/>
  <c r="BH40" i="7"/>
  <c r="BI40" i="7"/>
  <c r="BJ40" i="7"/>
  <c r="BK40" i="7"/>
  <c r="BM40" i="7"/>
  <c r="BN40" i="7"/>
  <c r="BO40" i="7"/>
  <c r="BH41" i="7"/>
  <c r="BI41" i="7"/>
  <c r="BJ41" i="7"/>
  <c r="BK41" i="7"/>
  <c r="BM41" i="7"/>
  <c r="BN41" i="7"/>
  <c r="BO41" i="7"/>
  <c r="BH42" i="7"/>
  <c r="BI42" i="7"/>
  <c r="BJ42" i="7"/>
  <c r="BK42" i="7"/>
  <c r="BM42" i="7"/>
  <c r="BN42" i="7"/>
  <c r="BO42" i="7"/>
  <c r="BH43" i="7"/>
  <c r="BI43" i="7"/>
  <c r="BJ43" i="7"/>
  <c r="BK43" i="7"/>
  <c r="BM43" i="7"/>
  <c r="BN43" i="7"/>
  <c r="BO43" i="7"/>
  <c r="BH44" i="7"/>
  <c r="BI44" i="7"/>
  <c r="BJ44" i="7"/>
  <c r="BK44" i="7"/>
  <c r="BM44" i="7"/>
  <c r="BN44" i="7"/>
  <c r="BO44" i="7"/>
  <c r="BH45" i="7"/>
  <c r="BI45" i="7"/>
  <c r="BJ45" i="7"/>
  <c r="BK45" i="7"/>
  <c r="BM45" i="7"/>
  <c r="BN45" i="7"/>
  <c r="BO45" i="7"/>
  <c r="BH46" i="7"/>
  <c r="BI46" i="7"/>
  <c r="BJ46" i="7"/>
  <c r="BK46" i="7"/>
  <c r="BM46" i="7"/>
  <c r="BN46" i="7"/>
  <c r="BO46" i="7"/>
  <c r="BH47" i="7"/>
  <c r="BI47" i="7"/>
  <c r="BJ47" i="7"/>
  <c r="BK47" i="7"/>
  <c r="BM47" i="7"/>
  <c r="BN47" i="7"/>
  <c r="BO47" i="7"/>
  <c r="BH48" i="7"/>
  <c r="BI48" i="7"/>
  <c r="BJ48" i="7"/>
  <c r="BK48" i="7"/>
  <c r="BM48" i="7"/>
  <c r="BN48" i="7"/>
  <c r="BO48" i="7"/>
  <c r="BH49" i="7"/>
  <c r="BI49" i="7"/>
  <c r="BJ49" i="7"/>
  <c r="BK49" i="7"/>
  <c r="BM49" i="7"/>
  <c r="BN49" i="7"/>
  <c r="BO49" i="7"/>
  <c r="BH50" i="7"/>
  <c r="BI50" i="7"/>
  <c r="BJ50" i="7"/>
  <c r="BK50" i="7"/>
  <c r="BM50" i="7"/>
  <c r="BN50" i="7"/>
  <c r="BO50" i="7"/>
  <c r="BH51" i="7"/>
  <c r="BI51" i="7"/>
  <c r="BJ51" i="7"/>
  <c r="BK51" i="7"/>
  <c r="BM51" i="7"/>
  <c r="BN51" i="7"/>
  <c r="BO51" i="7"/>
  <c r="BH52" i="7"/>
  <c r="BI52" i="7"/>
  <c r="BJ52" i="7"/>
  <c r="BK52" i="7"/>
  <c r="BM52" i="7"/>
  <c r="BN52" i="7"/>
  <c r="BO52" i="7"/>
  <c r="BH53" i="7"/>
  <c r="BI53" i="7"/>
  <c r="BJ53" i="7"/>
  <c r="BK53" i="7"/>
  <c r="BM53" i="7"/>
  <c r="BN53" i="7"/>
  <c r="BO53" i="7"/>
  <c r="BH54" i="7"/>
  <c r="BI54" i="7"/>
  <c r="BJ54" i="7"/>
  <c r="BK54" i="7"/>
  <c r="BM54" i="7"/>
  <c r="BN54" i="7"/>
  <c r="BO54" i="7"/>
  <c r="BH55" i="7"/>
  <c r="BI55" i="7"/>
  <c r="BJ55" i="7"/>
  <c r="BK55" i="7"/>
  <c r="BM55" i="7"/>
  <c r="BN55" i="7"/>
  <c r="BO55" i="7"/>
  <c r="BH56" i="7"/>
  <c r="BI56" i="7"/>
  <c r="BJ56" i="7"/>
  <c r="BK56" i="7"/>
  <c r="BM56" i="7"/>
  <c r="BN56" i="7"/>
  <c r="BO56" i="7"/>
  <c r="BH57" i="7"/>
  <c r="BI57" i="7"/>
  <c r="BJ57" i="7"/>
  <c r="BK57" i="7"/>
  <c r="BM57" i="7"/>
  <c r="BN57" i="7"/>
  <c r="BO57" i="7"/>
  <c r="BH58" i="7"/>
  <c r="BI58" i="7"/>
  <c r="BJ58" i="7"/>
  <c r="BK58" i="7"/>
  <c r="BM58" i="7"/>
  <c r="BN58" i="7"/>
  <c r="BO58" i="7"/>
  <c r="BH59" i="7"/>
  <c r="BI59" i="7"/>
  <c r="BJ59" i="7"/>
  <c r="BK59" i="7"/>
  <c r="BM59" i="7"/>
  <c r="BN59" i="7"/>
  <c r="BO59" i="7"/>
  <c r="BH60" i="7"/>
  <c r="BI60" i="7"/>
  <c r="BJ60" i="7"/>
  <c r="BK60" i="7"/>
  <c r="BM60" i="7"/>
  <c r="BN60" i="7"/>
  <c r="BO60" i="7"/>
  <c r="BH61" i="7"/>
  <c r="BI61" i="7"/>
  <c r="BJ61" i="7"/>
  <c r="BK61" i="7"/>
  <c r="BM61" i="7"/>
  <c r="BN61" i="7"/>
  <c r="BO61" i="7"/>
  <c r="BH62" i="7"/>
  <c r="BI62" i="7"/>
  <c r="BJ62" i="7"/>
  <c r="BK62" i="7"/>
  <c r="BM62" i="7"/>
  <c r="BN62" i="7"/>
  <c r="BO62" i="7"/>
  <c r="BH63" i="7"/>
  <c r="BI63" i="7"/>
  <c r="BJ63" i="7"/>
  <c r="BK63" i="7"/>
  <c r="BM63" i="7"/>
  <c r="BN63" i="7"/>
  <c r="BO63" i="7"/>
  <c r="BH64" i="7"/>
  <c r="BI64" i="7"/>
  <c r="BJ64" i="7"/>
  <c r="BK64" i="7"/>
  <c r="BM64" i="7"/>
  <c r="BN64" i="7"/>
  <c r="BO64" i="7"/>
  <c r="BH65" i="7"/>
  <c r="BI65" i="7"/>
  <c r="BJ65" i="7"/>
  <c r="BK65" i="7"/>
  <c r="BM65" i="7"/>
  <c r="BN65" i="7"/>
  <c r="BO65" i="7"/>
  <c r="BH66" i="7"/>
  <c r="BI66" i="7"/>
  <c r="BJ66" i="7"/>
  <c r="BK66" i="7"/>
  <c r="BM66" i="7"/>
  <c r="BN66" i="7"/>
  <c r="BO66" i="7"/>
  <c r="BH67" i="7"/>
  <c r="BI67" i="7"/>
  <c r="BJ67" i="7"/>
  <c r="BK67" i="7"/>
  <c r="BM67" i="7"/>
  <c r="BN67" i="7"/>
  <c r="BO67" i="7"/>
  <c r="BH68" i="7"/>
  <c r="BI68" i="7"/>
  <c r="BJ68" i="7"/>
  <c r="BK68" i="7"/>
  <c r="BM68" i="7"/>
  <c r="BN68" i="7"/>
  <c r="BO68" i="7"/>
  <c r="BH69" i="7"/>
  <c r="BI69" i="7"/>
  <c r="BJ69" i="7"/>
  <c r="BK69" i="7"/>
  <c r="BM69" i="7"/>
  <c r="BN69" i="7"/>
  <c r="BO69" i="7"/>
  <c r="BH70" i="7"/>
  <c r="BI70" i="7"/>
  <c r="BJ70" i="7"/>
  <c r="BK70" i="7"/>
  <c r="BM70" i="7"/>
  <c r="BN70" i="7"/>
  <c r="BO70" i="7"/>
  <c r="BH71" i="7"/>
  <c r="BI71" i="7"/>
  <c r="BJ71" i="7"/>
  <c r="BK71" i="7"/>
  <c r="BM71" i="7"/>
  <c r="BN71" i="7"/>
  <c r="BO71" i="7"/>
  <c r="BH72" i="7"/>
  <c r="BI72" i="7"/>
  <c r="BJ72" i="7"/>
  <c r="BK72" i="7"/>
  <c r="BM72" i="7"/>
  <c r="BN72" i="7"/>
  <c r="BO72" i="7"/>
  <c r="BH73" i="7"/>
  <c r="BI73" i="7"/>
  <c r="BJ73" i="7"/>
  <c r="BK73" i="7"/>
  <c r="BM73" i="7"/>
  <c r="BN73" i="7"/>
  <c r="BO73" i="7"/>
  <c r="BH74" i="7"/>
  <c r="BI74" i="7"/>
  <c r="BJ74" i="7"/>
  <c r="BK74" i="7"/>
  <c r="BM74" i="7"/>
  <c r="BN74" i="7"/>
  <c r="BO74" i="7"/>
  <c r="BH75" i="7"/>
  <c r="BI75" i="7"/>
  <c r="BJ75" i="7"/>
  <c r="BK75" i="7"/>
  <c r="BM75" i="7"/>
  <c r="BN75" i="7"/>
  <c r="BO75" i="7"/>
  <c r="BH76" i="7"/>
  <c r="BI76" i="7"/>
  <c r="BJ76" i="7"/>
  <c r="BK76" i="7"/>
  <c r="BM76" i="7"/>
  <c r="BN76" i="7"/>
  <c r="BO76" i="7"/>
  <c r="BH77" i="7"/>
  <c r="BI77" i="7"/>
  <c r="BJ77" i="7"/>
  <c r="BK77" i="7"/>
  <c r="BM77" i="7"/>
  <c r="BN77" i="7"/>
  <c r="BO77" i="7"/>
  <c r="BH78" i="7"/>
  <c r="BI78" i="7"/>
  <c r="BJ78" i="7"/>
  <c r="BK78" i="7"/>
  <c r="BM78" i="7"/>
  <c r="BN78" i="7"/>
  <c r="BO78" i="7"/>
  <c r="BH79" i="7"/>
  <c r="BI79" i="7"/>
  <c r="BJ79" i="7"/>
  <c r="BK79" i="7"/>
  <c r="BM79" i="7"/>
  <c r="BN79" i="7"/>
  <c r="BO79" i="7"/>
  <c r="BH80" i="7"/>
  <c r="BI80" i="7"/>
  <c r="BJ80" i="7"/>
  <c r="BK80" i="7"/>
  <c r="BM80" i="7"/>
  <c r="BN80" i="7"/>
  <c r="BO80" i="7"/>
  <c r="BH81" i="7"/>
  <c r="BI81" i="7"/>
  <c r="BJ81" i="7"/>
  <c r="BK81" i="7"/>
  <c r="BM81" i="7"/>
  <c r="BN81" i="7"/>
  <c r="BO81" i="7"/>
  <c r="BH82" i="7"/>
  <c r="BI82" i="7"/>
  <c r="BJ82" i="7"/>
  <c r="BK82" i="7"/>
  <c r="BM82" i="7"/>
  <c r="BN82" i="7"/>
  <c r="BO82" i="7"/>
  <c r="BH83" i="7"/>
  <c r="BI83" i="7"/>
  <c r="BJ83" i="7"/>
  <c r="BK83" i="7"/>
  <c r="BM83" i="7"/>
  <c r="BN83" i="7"/>
  <c r="BO83" i="7"/>
  <c r="BH84" i="7"/>
  <c r="BI84" i="7"/>
  <c r="BJ84" i="7"/>
  <c r="BK84" i="7"/>
  <c r="BM84" i="7"/>
  <c r="BN84" i="7"/>
  <c r="BO84" i="7"/>
  <c r="BH85" i="7"/>
  <c r="BI85" i="7"/>
  <c r="BJ85" i="7"/>
  <c r="BK85" i="7"/>
  <c r="BM85" i="7"/>
  <c r="BN85" i="7"/>
  <c r="BO85" i="7"/>
  <c r="BH86" i="7"/>
  <c r="BI86" i="7"/>
  <c r="BJ86" i="7"/>
  <c r="BK86" i="7"/>
  <c r="BM86" i="7"/>
  <c r="BN86" i="7"/>
  <c r="BO86" i="7"/>
  <c r="BH87" i="7"/>
  <c r="BI87" i="7"/>
  <c r="BJ87" i="7"/>
  <c r="BK87" i="7"/>
  <c r="BM87" i="7"/>
  <c r="BN87" i="7"/>
  <c r="BO87" i="7"/>
  <c r="BH88" i="7"/>
  <c r="BI88" i="7"/>
  <c r="BJ88" i="7"/>
  <c r="BK88" i="7"/>
  <c r="BM88" i="7"/>
  <c r="BN88" i="7"/>
  <c r="BO88" i="7"/>
  <c r="BH89" i="7"/>
  <c r="BI89" i="7"/>
  <c r="BJ89" i="7"/>
  <c r="BK89" i="7"/>
  <c r="BM89" i="7"/>
  <c r="BN89" i="7"/>
  <c r="BO89" i="7"/>
  <c r="BH90" i="7"/>
  <c r="BI90" i="7"/>
  <c r="BJ90" i="7"/>
  <c r="BK90" i="7"/>
  <c r="BM90" i="7"/>
  <c r="BN90" i="7"/>
  <c r="BO90" i="7"/>
  <c r="BH91" i="7"/>
  <c r="BI91" i="7"/>
  <c r="BJ91" i="7"/>
  <c r="BK91" i="7"/>
  <c r="BM91" i="7"/>
  <c r="BN91" i="7"/>
  <c r="BO91" i="7"/>
  <c r="BH92" i="7"/>
  <c r="BI92" i="7"/>
  <c r="BJ92" i="7"/>
  <c r="BK92" i="7"/>
  <c r="BM92" i="7"/>
  <c r="BN92" i="7"/>
  <c r="BO92" i="7"/>
  <c r="BH93" i="7"/>
  <c r="BI93" i="7"/>
  <c r="BJ93" i="7"/>
  <c r="BK93" i="7"/>
  <c r="BM93" i="7"/>
  <c r="BN93" i="7"/>
  <c r="BO93" i="7"/>
  <c r="BH94" i="7"/>
  <c r="BI94" i="7"/>
  <c r="BJ94" i="7"/>
  <c r="BK94" i="7"/>
  <c r="BM94" i="7"/>
  <c r="BN94" i="7"/>
  <c r="BO94" i="7"/>
  <c r="BH95" i="7"/>
  <c r="BI95" i="7"/>
  <c r="BJ95" i="7"/>
  <c r="BK95" i="7"/>
  <c r="BM95" i="7"/>
  <c r="BN95" i="7"/>
  <c r="BO95" i="7"/>
  <c r="BH96" i="7"/>
  <c r="BI96" i="7"/>
  <c r="BJ96" i="7"/>
  <c r="BK96" i="7"/>
  <c r="BM96" i="7"/>
  <c r="BN96" i="7"/>
  <c r="BO96" i="7"/>
  <c r="BH97" i="7"/>
  <c r="BI97" i="7"/>
  <c r="BJ97" i="7"/>
  <c r="BK97" i="7"/>
  <c r="BM97" i="7"/>
  <c r="BN97" i="7"/>
  <c r="BO97" i="7"/>
  <c r="BH98" i="7"/>
  <c r="BI98" i="7"/>
  <c r="BJ98" i="7"/>
  <c r="BK98" i="7"/>
  <c r="BM98" i="7"/>
  <c r="BN98" i="7"/>
  <c r="BO98" i="7"/>
  <c r="BH99" i="7"/>
  <c r="BI99" i="7"/>
  <c r="BJ99" i="7"/>
  <c r="BK99" i="7"/>
  <c r="BM99" i="7"/>
  <c r="BN99" i="7"/>
  <c r="BO99" i="7"/>
  <c r="BH100" i="7"/>
  <c r="BI100" i="7"/>
  <c r="BJ100" i="7"/>
  <c r="BK100" i="7"/>
  <c r="BM100" i="7"/>
  <c r="BN100" i="7"/>
  <c r="BO100" i="7"/>
  <c r="BH101" i="7"/>
  <c r="BI101" i="7"/>
  <c r="BJ101" i="7"/>
  <c r="BK101" i="7"/>
  <c r="BM101" i="7"/>
  <c r="BN101" i="7"/>
  <c r="BO101" i="7"/>
  <c r="BH102" i="7"/>
  <c r="BI102" i="7"/>
  <c r="BJ102" i="7"/>
  <c r="BK102" i="7"/>
  <c r="BM102" i="7"/>
  <c r="BN102" i="7"/>
  <c r="BO102" i="7"/>
  <c r="BH103" i="7"/>
  <c r="BI103" i="7"/>
  <c r="BJ103" i="7"/>
  <c r="BK103" i="7"/>
  <c r="BM103" i="7"/>
  <c r="BN103" i="7"/>
  <c r="BO103" i="7"/>
  <c r="BH104" i="7"/>
  <c r="BI104" i="7"/>
  <c r="BJ104" i="7"/>
  <c r="BK104" i="7"/>
  <c r="BM104" i="7"/>
  <c r="BN104" i="7"/>
  <c r="BO104" i="7"/>
  <c r="BH105" i="7"/>
  <c r="BI105" i="7"/>
  <c r="BJ105" i="7"/>
  <c r="BK105" i="7"/>
  <c r="BM105" i="7"/>
  <c r="BN105" i="7"/>
  <c r="BO105" i="7"/>
  <c r="BH106" i="7"/>
  <c r="BI106" i="7"/>
  <c r="BJ106" i="7"/>
  <c r="BK106" i="7"/>
  <c r="BM106" i="7"/>
  <c r="BN106" i="7"/>
  <c r="BO106" i="7"/>
  <c r="BH107" i="7"/>
  <c r="BI107" i="7"/>
  <c r="BJ107" i="7"/>
  <c r="BK107" i="7"/>
  <c r="BM107" i="7"/>
  <c r="BN107" i="7"/>
  <c r="BO107" i="7"/>
  <c r="BH108" i="7"/>
  <c r="BI108" i="7"/>
  <c r="BJ108" i="7"/>
  <c r="BK108" i="7"/>
  <c r="BM108" i="7"/>
  <c r="BN108" i="7"/>
  <c r="BO108" i="7"/>
  <c r="BH109" i="7"/>
  <c r="BI109" i="7"/>
  <c r="BJ109" i="7"/>
  <c r="BK109" i="7"/>
  <c r="BM109" i="7"/>
  <c r="BN109" i="7"/>
  <c r="BO109" i="7"/>
  <c r="BH110" i="7"/>
  <c r="BI110" i="7"/>
  <c r="BJ110" i="7"/>
  <c r="BK110" i="7"/>
  <c r="BM110" i="7"/>
  <c r="BN110" i="7"/>
  <c r="BO110" i="7"/>
  <c r="BH111" i="7"/>
  <c r="BI111" i="7"/>
  <c r="BJ111" i="7"/>
  <c r="BK111" i="7"/>
  <c r="BM111" i="7"/>
  <c r="BN111" i="7"/>
  <c r="BO111" i="7"/>
  <c r="BH112" i="7"/>
  <c r="BI112" i="7"/>
  <c r="BJ112" i="7"/>
  <c r="BK112" i="7"/>
  <c r="BM112" i="7"/>
  <c r="BN112" i="7"/>
  <c r="BO112" i="7"/>
  <c r="BH113" i="7"/>
  <c r="BI113" i="7"/>
  <c r="BJ113" i="7"/>
  <c r="BK113" i="7"/>
  <c r="BM113" i="7"/>
  <c r="BN113" i="7"/>
  <c r="BO113" i="7"/>
  <c r="BH114" i="7"/>
  <c r="BI114" i="7"/>
  <c r="BJ114" i="7"/>
  <c r="BK114" i="7"/>
  <c r="BM114" i="7"/>
  <c r="BN114" i="7"/>
  <c r="BO114" i="7"/>
  <c r="BH115" i="7"/>
  <c r="BI115" i="7"/>
  <c r="BJ115" i="7"/>
  <c r="BK115" i="7"/>
  <c r="BM115" i="7"/>
  <c r="BN115" i="7"/>
  <c r="BO115" i="7"/>
  <c r="BH116" i="7"/>
  <c r="BI116" i="7"/>
  <c r="BJ116" i="7"/>
  <c r="BK116" i="7"/>
  <c r="BM116" i="7"/>
  <c r="BN116" i="7"/>
  <c r="BO116" i="7"/>
  <c r="BH117" i="7"/>
  <c r="BI117" i="7"/>
  <c r="BJ117" i="7"/>
  <c r="BK117" i="7"/>
  <c r="BM117" i="7"/>
  <c r="BN117" i="7"/>
  <c r="BO117" i="7"/>
  <c r="BH118" i="7"/>
  <c r="BI118" i="7"/>
  <c r="BJ118" i="7"/>
  <c r="BK118" i="7"/>
  <c r="BM118" i="7"/>
  <c r="BN118" i="7"/>
  <c r="BO118" i="7"/>
  <c r="BH119" i="7"/>
  <c r="BI119" i="7"/>
  <c r="BJ119" i="7"/>
  <c r="BK119" i="7"/>
  <c r="BM119" i="7"/>
  <c r="BN119" i="7"/>
  <c r="BO119" i="7"/>
  <c r="BH120" i="7"/>
  <c r="BI120" i="7"/>
  <c r="BJ120" i="7"/>
  <c r="BK120" i="7"/>
  <c r="BM120" i="7"/>
  <c r="BN120" i="7"/>
  <c r="BO120" i="7"/>
  <c r="BH121" i="7"/>
  <c r="BI121" i="7"/>
  <c r="BJ121" i="7"/>
  <c r="BK121" i="7"/>
  <c r="BM121" i="7"/>
  <c r="BN121" i="7"/>
  <c r="BO121" i="7"/>
  <c r="BH122" i="7"/>
  <c r="BI122" i="7"/>
  <c r="BJ122" i="7"/>
  <c r="BK122" i="7"/>
  <c r="BM122" i="7"/>
  <c r="BN122" i="7"/>
  <c r="BO122" i="7"/>
  <c r="BH123" i="7"/>
  <c r="BI123" i="7"/>
  <c r="BJ123" i="7"/>
  <c r="BK123" i="7"/>
  <c r="BM123" i="7"/>
  <c r="BN123" i="7"/>
  <c r="BO123" i="7"/>
  <c r="BH124" i="7"/>
  <c r="BI124" i="7"/>
  <c r="BJ124" i="7"/>
  <c r="BK124" i="7"/>
  <c r="BM124" i="7"/>
  <c r="BN124" i="7"/>
  <c r="BO124" i="7"/>
  <c r="BH125" i="7"/>
  <c r="BI125" i="7"/>
  <c r="BJ125" i="7"/>
  <c r="BK125" i="7"/>
  <c r="BM125" i="7"/>
  <c r="BN125" i="7"/>
  <c r="BO125" i="7"/>
  <c r="BH126" i="7"/>
  <c r="BI126" i="7"/>
  <c r="BJ126" i="7"/>
  <c r="BK126" i="7"/>
  <c r="BM126" i="7"/>
  <c r="BN126" i="7"/>
  <c r="BO126" i="7"/>
  <c r="BH127" i="7"/>
  <c r="BI127" i="7"/>
  <c r="BJ127" i="7"/>
  <c r="BK127" i="7"/>
  <c r="BM127" i="7"/>
  <c r="BN127" i="7"/>
  <c r="BO127" i="7"/>
  <c r="BH128" i="7"/>
  <c r="BI128" i="7"/>
  <c r="BJ128" i="7"/>
  <c r="BK128" i="7"/>
  <c r="BM128" i="7"/>
  <c r="BN128" i="7"/>
  <c r="BO128" i="7"/>
  <c r="BH129" i="7"/>
  <c r="BI129" i="7"/>
  <c r="BJ129" i="7"/>
  <c r="BK129" i="7"/>
  <c r="BM129" i="7"/>
  <c r="BN129" i="7"/>
  <c r="BO129" i="7"/>
  <c r="BH130" i="7"/>
  <c r="BI130" i="7"/>
  <c r="BJ130" i="7"/>
  <c r="BK130" i="7"/>
  <c r="BM130" i="7"/>
  <c r="BN130" i="7"/>
  <c r="BO130" i="7"/>
  <c r="BH131" i="7"/>
  <c r="BI131" i="7"/>
  <c r="BJ131" i="7"/>
  <c r="BK131" i="7"/>
  <c r="BM131" i="7"/>
  <c r="BN131" i="7"/>
  <c r="BO131" i="7"/>
  <c r="BH132" i="7"/>
  <c r="BI132" i="7"/>
  <c r="BJ132" i="7"/>
  <c r="BK132" i="7"/>
  <c r="BM132" i="7"/>
  <c r="BN132" i="7"/>
  <c r="BO132" i="7"/>
  <c r="BH133" i="7"/>
  <c r="BI133" i="7"/>
  <c r="BJ133" i="7"/>
  <c r="BK133" i="7"/>
  <c r="BM133" i="7"/>
  <c r="BN133" i="7"/>
  <c r="BO133" i="7"/>
  <c r="BH134" i="7"/>
  <c r="BI134" i="7"/>
  <c r="BJ134" i="7"/>
  <c r="BK134" i="7"/>
  <c r="BM134" i="7"/>
  <c r="BN134" i="7"/>
  <c r="BO134" i="7"/>
  <c r="BH135" i="7"/>
  <c r="BI135" i="7"/>
  <c r="BJ135" i="7"/>
  <c r="BK135" i="7"/>
  <c r="BM135" i="7"/>
  <c r="BN135" i="7"/>
  <c r="BO135" i="7"/>
  <c r="BH136" i="7"/>
  <c r="BI136" i="7"/>
  <c r="BJ136" i="7"/>
  <c r="BK136" i="7"/>
  <c r="BM136" i="7"/>
  <c r="BN136" i="7"/>
  <c r="BO136" i="7"/>
  <c r="BH137" i="7"/>
  <c r="BI137" i="7"/>
  <c r="BJ137" i="7"/>
  <c r="BK137" i="7"/>
  <c r="BM137" i="7"/>
  <c r="BN137" i="7"/>
  <c r="BO137" i="7"/>
  <c r="BH138" i="7"/>
  <c r="BI138" i="7"/>
  <c r="BJ138" i="7"/>
  <c r="BK138" i="7"/>
  <c r="BM138" i="7"/>
  <c r="BN138" i="7"/>
  <c r="BO138" i="7"/>
  <c r="BH139" i="7"/>
  <c r="BI139" i="7"/>
  <c r="BJ139" i="7"/>
  <c r="BK139" i="7"/>
  <c r="BM139" i="7"/>
  <c r="BN139" i="7"/>
  <c r="BO139" i="7"/>
  <c r="BH140" i="7"/>
  <c r="BI140" i="7"/>
  <c r="BJ140" i="7"/>
  <c r="BK140" i="7"/>
  <c r="BM140" i="7"/>
  <c r="BN140" i="7"/>
  <c r="BO140" i="7"/>
  <c r="BH141" i="7"/>
  <c r="BI141" i="7"/>
  <c r="BJ141" i="7"/>
  <c r="BK141" i="7"/>
  <c r="BM141" i="7"/>
  <c r="BN141" i="7"/>
  <c r="BO141" i="7"/>
  <c r="BH142" i="7"/>
  <c r="BI142" i="7"/>
  <c r="BJ142" i="7"/>
  <c r="BK142" i="7"/>
  <c r="BM142" i="7"/>
  <c r="BN142" i="7"/>
  <c r="BO142" i="7"/>
  <c r="BH143" i="7"/>
  <c r="BI143" i="7"/>
  <c r="BJ143" i="7"/>
  <c r="BK143" i="7"/>
  <c r="BM143" i="7"/>
  <c r="BN143" i="7"/>
  <c r="BO143" i="7"/>
  <c r="BH144" i="7"/>
  <c r="BI144" i="7"/>
  <c r="BJ144" i="7"/>
  <c r="BK144" i="7"/>
  <c r="BM144" i="7"/>
  <c r="BN144" i="7"/>
  <c r="BO144" i="7"/>
  <c r="BH145" i="7"/>
  <c r="BI145" i="7"/>
  <c r="BJ145" i="7"/>
  <c r="BK145" i="7"/>
  <c r="BM145" i="7"/>
  <c r="BN145" i="7"/>
  <c r="BO145" i="7"/>
  <c r="BH146" i="7"/>
  <c r="BI146" i="7"/>
  <c r="BJ146" i="7"/>
  <c r="BK146" i="7"/>
  <c r="BM146" i="7"/>
  <c r="BN146" i="7"/>
  <c r="BO146" i="7"/>
  <c r="BH147" i="7"/>
  <c r="BI147" i="7"/>
  <c r="BJ147" i="7"/>
  <c r="BK147" i="7"/>
  <c r="BM147" i="7"/>
  <c r="BN147" i="7"/>
  <c r="BO147" i="7"/>
  <c r="BH148" i="7"/>
  <c r="BI148" i="7"/>
  <c r="BJ148" i="7"/>
  <c r="BK148" i="7"/>
  <c r="BM148" i="7"/>
  <c r="BN148" i="7"/>
  <c r="BO148" i="7"/>
  <c r="BH149" i="7"/>
  <c r="BI149" i="7"/>
  <c r="BJ149" i="7"/>
  <c r="BK149" i="7"/>
  <c r="BM149" i="7"/>
  <c r="BN149" i="7"/>
  <c r="BO149" i="7"/>
  <c r="BH150" i="7"/>
  <c r="BI150" i="7"/>
  <c r="BJ150" i="7"/>
  <c r="BK150" i="7"/>
  <c r="BM150" i="7"/>
  <c r="BN150" i="7"/>
  <c r="BO150" i="7"/>
  <c r="BH151" i="7"/>
  <c r="BI151" i="7"/>
  <c r="BJ151" i="7"/>
  <c r="BK151" i="7"/>
  <c r="BM151" i="7"/>
  <c r="BN151" i="7"/>
  <c r="BO151" i="7"/>
  <c r="BH152" i="7"/>
  <c r="BI152" i="7"/>
  <c r="BJ152" i="7"/>
  <c r="BK152" i="7"/>
  <c r="BM152" i="7"/>
  <c r="BN152" i="7"/>
  <c r="BO152" i="7"/>
  <c r="BH153" i="7"/>
  <c r="BI153" i="7"/>
  <c r="BJ153" i="7"/>
  <c r="BK153" i="7"/>
  <c r="BM153" i="7"/>
  <c r="BN153" i="7"/>
  <c r="BO153" i="7"/>
  <c r="BH154" i="7"/>
  <c r="BI154" i="7"/>
  <c r="BJ154" i="7"/>
  <c r="BK154" i="7"/>
  <c r="BM154" i="7"/>
  <c r="BN154" i="7"/>
  <c r="BO154" i="7"/>
  <c r="BH155" i="7"/>
  <c r="BI155" i="7"/>
  <c r="BJ155" i="7"/>
  <c r="BK155" i="7"/>
  <c r="BM155" i="7"/>
  <c r="BN155" i="7"/>
  <c r="BO155" i="7"/>
  <c r="BH156" i="7"/>
  <c r="BI156" i="7"/>
  <c r="BJ156" i="7"/>
  <c r="BK156" i="7"/>
  <c r="BM156" i="7"/>
  <c r="BN156" i="7"/>
  <c r="BO156" i="7"/>
  <c r="BH157" i="7"/>
  <c r="BI157" i="7"/>
  <c r="BJ157" i="7"/>
  <c r="BK157" i="7"/>
  <c r="BM157" i="7"/>
  <c r="BN157" i="7"/>
  <c r="BO157" i="7"/>
  <c r="BH158" i="7"/>
  <c r="BI158" i="7"/>
  <c r="BJ158" i="7"/>
  <c r="BK158" i="7"/>
  <c r="BM158" i="7"/>
  <c r="BN158" i="7"/>
  <c r="BO158" i="7"/>
  <c r="BH159" i="7"/>
  <c r="BI159" i="7"/>
  <c r="BJ159" i="7"/>
  <c r="BK159" i="7"/>
  <c r="BM159" i="7"/>
  <c r="BN159" i="7"/>
  <c r="BO159" i="7"/>
  <c r="BH160" i="7"/>
  <c r="BI160" i="7"/>
  <c r="BJ160" i="7"/>
  <c r="BK160" i="7"/>
  <c r="BM160" i="7"/>
  <c r="BN160" i="7"/>
  <c r="BO160" i="7"/>
  <c r="BH161" i="7"/>
  <c r="BI161" i="7"/>
  <c r="BJ161" i="7"/>
  <c r="BK161" i="7"/>
  <c r="BM161" i="7"/>
  <c r="BN161" i="7"/>
  <c r="BO161" i="7"/>
  <c r="BH162" i="7"/>
  <c r="BI162" i="7"/>
  <c r="BJ162" i="7"/>
  <c r="BK162" i="7"/>
  <c r="BM162" i="7"/>
  <c r="BN162" i="7"/>
  <c r="BO162" i="7"/>
  <c r="BH163" i="7"/>
  <c r="BI163" i="7"/>
  <c r="BJ163" i="7"/>
  <c r="BK163" i="7"/>
  <c r="BM163" i="7"/>
  <c r="BN163" i="7"/>
  <c r="BO163" i="7"/>
  <c r="BH164" i="7"/>
  <c r="BI164" i="7"/>
  <c r="BJ164" i="7"/>
  <c r="BK164" i="7"/>
  <c r="BM164" i="7"/>
  <c r="BN164" i="7"/>
  <c r="BO164" i="7"/>
  <c r="BH165" i="7"/>
  <c r="BI165" i="7"/>
  <c r="BJ165" i="7"/>
  <c r="BK165" i="7"/>
  <c r="BM165" i="7"/>
  <c r="BN165" i="7"/>
  <c r="BO165" i="7"/>
  <c r="BH166" i="7"/>
  <c r="BI166" i="7"/>
  <c r="BJ166" i="7"/>
  <c r="BK166" i="7"/>
  <c r="BM166" i="7"/>
  <c r="BN166" i="7"/>
  <c r="BO166" i="7"/>
  <c r="BH167" i="7"/>
  <c r="BI167" i="7"/>
  <c r="BJ167" i="7"/>
  <c r="BK167" i="7"/>
  <c r="BM167" i="7"/>
  <c r="BN167" i="7"/>
  <c r="BO167" i="7"/>
  <c r="BH168" i="7"/>
  <c r="BI168" i="7"/>
  <c r="BJ168" i="7"/>
  <c r="BK168" i="7"/>
  <c r="BM168" i="7"/>
  <c r="BN168" i="7"/>
  <c r="BO168" i="7"/>
  <c r="BH169" i="7"/>
  <c r="BI169" i="7"/>
  <c r="BJ169" i="7"/>
  <c r="BK169" i="7"/>
  <c r="BM169" i="7"/>
  <c r="BN169" i="7"/>
  <c r="BO169" i="7"/>
  <c r="BH170" i="7"/>
  <c r="BI170" i="7"/>
  <c r="BJ170" i="7"/>
  <c r="BK170" i="7"/>
  <c r="BM170" i="7"/>
  <c r="BN170" i="7"/>
  <c r="BO170" i="7"/>
  <c r="BH171" i="7"/>
  <c r="BI171" i="7"/>
  <c r="BJ171" i="7"/>
  <c r="BK171" i="7"/>
  <c r="BM171" i="7"/>
  <c r="BN171" i="7"/>
  <c r="BO171" i="7"/>
  <c r="BH172" i="7"/>
  <c r="BI172" i="7"/>
  <c r="BJ172" i="7"/>
  <c r="BK172" i="7"/>
  <c r="BM172" i="7"/>
  <c r="BN172" i="7"/>
  <c r="BO172" i="7"/>
  <c r="BH173" i="7"/>
  <c r="BI173" i="7"/>
  <c r="BJ173" i="7"/>
  <c r="BK173" i="7"/>
  <c r="BM173" i="7"/>
  <c r="BN173" i="7"/>
  <c r="BO173" i="7"/>
  <c r="BH174" i="7"/>
  <c r="BI174" i="7"/>
  <c r="BJ174" i="7"/>
  <c r="BK174" i="7"/>
  <c r="BM174" i="7"/>
  <c r="BN174" i="7"/>
  <c r="BO174" i="7"/>
  <c r="BH175" i="7"/>
  <c r="BI175" i="7"/>
  <c r="BJ175" i="7"/>
  <c r="BK175" i="7"/>
  <c r="BM175" i="7"/>
  <c r="BN175" i="7"/>
  <c r="BO175" i="7"/>
  <c r="BH176" i="7"/>
  <c r="BI176" i="7"/>
  <c r="BJ176" i="7"/>
  <c r="BK176" i="7"/>
  <c r="BM176" i="7"/>
  <c r="BN176" i="7"/>
  <c r="BO176" i="7"/>
  <c r="BH177" i="7"/>
  <c r="BI177" i="7"/>
  <c r="BJ177" i="7"/>
  <c r="BK177" i="7"/>
  <c r="BM177" i="7"/>
  <c r="BN177" i="7"/>
  <c r="BO177" i="7"/>
  <c r="BH178" i="7"/>
  <c r="BI178" i="7"/>
  <c r="BJ178" i="7"/>
  <c r="BK178" i="7"/>
  <c r="BM178" i="7"/>
  <c r="BN178" i="7"/>
  <c r="BO178" i="7"/>
  <c r="BH179" i="7"/>
  <c r="BI179" i="7"/>
  <c r="BJ179" i="7"/>
  <c r="BK179" i="7"/>
  <c r="BM179" i="7"/>
  <c r="BN179" i="7"/>
  <c r="BO179" i="7"/>
  <c r="BH180" i="7"/>
  <c r="BI180" i="7"/>
  <c r="BJ180" i="7"/>
  <c r="BK180" i="7"/>
  <c r="BM180" i="7"/>
  <c r="BN180" i="7"/>
  <c r="BO180" i="7"/>
  <c r="BH181" i="7"/>
  <c r="BI181" i="7"/>
  <c r="BJ181" i="7"/>
  <c r="BK181" i="7"/>
  <c r="BM181" i="7"/>
  <c r="BN181" i="7"/>
  <c r="BO181" i="7"/>
  <c r="BH182" i="7"/>
  <c r="BI182" i="7"/>
  <c r="BJ182" i="7"/>
  <c r="BK182" i="7"/>
  <c r="BM182" i="7"/>
  <c r="BN182" i="7"/>
  <c r="BO182" i="7"/>
  <c r="BH183" i="7"/>
  <c r="BI183" i="7"/>
  <c r="BJ183" i="7"/>
  <c r="BK183" i="7"/>
  <c r="BM183" i="7"/>
  <c r="BN183" i="7"/>
  <c r="BO183" i="7"/>
  <c r="BD34" i="7"/>
  <c r="BD35" i="7"/>
  <c r="BD36" i="7"/>
  <c r="BD37" i="7"/>
  <c r="BD38" i="7"/>
  <c r="BD39" i="7"/>
  <c r="BD40" i="7"/>
  <c r="BD41" i="7"/>
  <c r="BD42" i="7"/>
  <c r="BD43" i="7"/>
  <c r="BD44" i="7"/>
  <c r="BD45" i="7"/>
  <c r="BD46" i="7"/>
  <c r="BD47" i="7"/>
  <c r="BD48" i="7"/>
  <c r="BD49" i="7"/>
  <c r="BD50" i="7"/>
  <c r="BD51" i="7"/>
  <c r="BD52" i="7"/>
  <c r="BD53" i="7"/>
  <c r="BD54" i="7"/>
  <c r="BD55" i="7"/>
  <c r="BD56" i="7"/>
  <c r="BD57" i="7"/>
  <c r="BD58" i="7"/>
  <c r="BD59" i="7"/>
  <c r="BD60" i="7"/>
  <c r="BD61" i="7"/>
  <c r="BD62" i="7"/>
  <c r="BD63" i="7"/>
  <c r="BD64" i="7"/>
  <c r="BD65" i="7"/>
  <c r="BD66" i="7"/>
  <c r="BD67" i="7"/>
  <c r="BD68" i="7"/>
  <c r="BD69" i="7"/>
  <c r="BD70" i="7"/>
  <c r="BD71" i="7"/>
  <c r="BD72" i="7"/>
  <c r="BD73" i="7"/>
  <c r="BD74" i="7"/>
  <c r="BD75" i="7"/>
  <c r="BD76" i="7"/>
  <c r="BD77" i="7"/>
  <c r="BD78" i="7"/>
  <c r="BD79" i="7"/>
  <c r="BD80" i="7"/>
  <c r="BD81" i="7"/>
  <c r="BD82" i="7"/>
  <c r="BD83" i="7"/>
  <c r="BD84" i="7"/>
  <c r="BD85" i="7"/>
  <c r="BD86" i="7"/>
  <c r="BD87" i="7"/>
  <c r="BD88" i="7"/>
  <c r="BD89" i="7"/>
  <c r="BD90" i="7"/>
  <c r="BD91" i="7"/>
  <c r="BD92" i="7"/>
  <c r="BD93" i="7"/>
  <c r="BD94" i="7"/>
  <c r="BD95" i="7"/>
  <c r="BD96" i="7"/>
  <c r="BD97" i="7"/>
  <c r="BD98" i="7"/>
  <c r="BD99" i="7"/>
  <c r="BD100" i="7"/>
  <c r="BD101" i="7"/>
  <c r="BD102" i="7"/>
  <c r="BD103" i="7"/>
  <c r="BD104" i="7"/>
  <c r="BD105" i="7"/>
  <c r="BD106" i="7"/>
  <c r="BD107" i="7"/>
  <c r="BD108" i="7"/>
  <c r="BD109" i="7"/>
  <c r="BD110" i="7"/>
  <c r="BD111" i="7"/>
  <c r="BD112" i="7"/>
  <c r="BD113" i="7"/>
  <c r="BD114" i="7"/>
  <c r="BD115" i="7"/>
  <c r="BD116" i="7"/>
  <c r="BD117" i="7"/>
  <c r="BD118" i="7"/>
  <c r="BD119" i="7"/>
  <c r="BD120" i="7"/>
  <c r="BD121" i="7"/>
  <c r="BD122" i="7"/>
  <c r="BD123" i="7"/>
  <c r="BD124" i="7"/>
  <c r="BD125" i="7"/>
  <c r="BD126" i="7"/>
  <c r="BD127" i="7"/>
  <c r="BD128" i="7"/>
  <c r="BD129" i="7"/>
  <c r="BD130" i="7"/>
  <c r="BD131" i="7"/>
  <c r="BD132" i="7"/>
  <c r="BD133" i="7"/>
  <c r="BD134" i="7"/>
  <c r="BD135" i="7"/>
  <c r="BD136" i="7"/>
  <c r="BD137" i="7"/>
  <c r="BD138" i="7"/>
  <c r="BD139" i="7"/>
  <c r="BD140" i="7"/>
  <c r="BD141" i="7"/>
  <c r="BD142" i="7"/>
  <c r="BD143" i="7"/>
  <c r="BD144" i="7"/>
  <c r="BD145" i="7"/>
  <c r="BD146" i="7"/>
  <c r="BD147" i="7"/>
  <c r="BD148" i="7"/>
  <c r="BD149" i="7"/>
  <c r="BD150" i="7"/>
  <c r="BD151" i="7"/>
  <c r="BD152" i="7"/>
  <c r="BD153" i="7"/>
  <c r="BD154" i="7"/>
  <c r="BD155" i="7"/>
  <c r="BD156" i="7"/>
  <c r="BD157" i="7"/>
  <c r="BD158" i="7"/>
  <c r="BD159" i="7"/>
  <c r="BD160" i="7"/>
  <c r="BD161" i="7"/>
  <c r="BD162" i="7"/>
  <c r="BD163" i="7"/>
  <c r="BD164" i="7"/>
  <c r="BD165" i="7"/>
  <c r="BD166" i="7"/>
  <c r="BD167" i="7"/>
  <c r="BD168" i="7"/>
  <c r="BD169" i="7"/>
  <c r="BD170" i="7"/>
  <c r="BD171" i="7"/>
  <c r="BD172" i="7"/>
  <c r="BD173" i="7"/>
  <c r="BD174" i="7"/>
  <c r="BD175" i="7"/>
  <c r="BD176" i="7"/>
  <c r="BD177" i="7"/>
  <c r="BD178" i="7"/>
  <c r="BD179" i="7"/>
  <c r="BD180" i="7"/>
  <c r="BD181" i="7"/>
  <c r="BD182" i="7"/>
  <c r="BD183" i="7"/>
  <c r="AZ34" i="7"/>
  <c r="AZ35" i="7"/>
  <c r="AZ36" i="7"/>
  <c r="AZ37" i="7"/>
  <c r="AZ38" i="7"/>
  <c r="AZ39" i="7"/>
  <c r="AZ40" i="7"/>
  <c r="AZ41" i="7"/>
  <c r="AZ42" i="7"/>
  <c r="AZ43" i="7"/>
  <c r="AZ44" i="7"/>
  <c r="AZ45" i="7"/>
  <c r="AZ46" i="7"/>
  <c r="AZ47" i="7"/>
  <c r="AZ48" i="7"/>
  <c r="AZ49" i="7"/>
  <c r="AZ50" i="7"/>
  <c r="AZ51" i="7"/>
  <c r="AZ52" i="7"/>
  <c r="AZ53" i="7"/>
  <c r="AZ54" i="7"/>
  <c r="AZ55" i="7"/>
  <c r="AZ56" i="7"/>
  <c r="AZ57" i="7"/>
  <c r="AZ58" i="7"/>
  <c r="AZ59" i="7"/>
  <c r="AZ60" i="7"/>
  <c r="AZ61" i="7"/>
  <c r="AZ62" i="7"/>
  <c r="AZ63" i="7"/>
  <c r="AZ64" i="7"/>
  <c r="AZ65" i="7"/>
  <c r="AZ66" i="7"/>
  <c r="AZ67" i="7"/>
  <c r="AZ68" i="7"/>
  <c r="AZ69" i="7"/>
  <c r="AZ70" i="7"/>
  <c r="AZ71" i="7"/>
  <c r="AZ72" i="7"/>
  <c r="AZ73" i="7"/>
  <c r="AZ74" i="7"/>
  <c r="AZ75" i="7"/>
  <c r="AZ76" i="7"/>
  <c r="AZ77" i="7"/>
  <c r="AZ78" i="7"/>
  <c r="AZ79" i="7"/>
  <c r="AZ80" i="7"/>
  <c r="AZ81" i="7"/>
  <c r="AZ82" i="7"/>
  <c r="AZ83" i="7"/>
  <c r="AZ84" i="7"/>
  <c r="AZ85" i="7"/>
  <c r="AZ86" i="7"/>
  <c r="AZ87" i="7"/>
  <c r="AZ88" i="7"/>
  <c r="AZ89" i="7"/>
  <c r="AZ90" i="7"/>
  <c r="AZ91" i="7"/>
  <c r="AZ92" i="7"/>
  <c r="AZ93" i="7"/>
  <c r="AZ94" i="7"/>
  <c r="AZ95" i="7"/>
  <c r="AZ96" i="7"/>
  <c r="AZ97" i="7"/>
  <c r="AZ98" i="7"/>
  <c r="AZ99" i="7"/>
  <c r="AZ100" i="7"/>
  <c r="AZ101" i="7"/>
  <c r="AZ102" i="7"/>
  <c r="AZ103" i="7"/>
  <c r="AZ104" i="7"/>
  <c r="AZ105" i="7"/>
  <c r="AZ106" i="7"/>
  <c r="AZ107" i="7"/>
  <c r="AZ108" i="7"/>
  <c r="AZ109" i="7"/>
  <c r="AZ110" i="7"/>
  <c r="AZ111" i="7"/>
  <c r="AZ112" i="7"/>
  <c r="AZ113" i="7"/>
  <c r="AZ114" i="7"/>
  <c r="AZ115" i="7"/>
  <c r="AZ116" i="7"/>
  <c r="AZ117" i="7"/>
  <c r="AZ118" i="7"/>
  <c r="AZ119" i="7"/>
  <c r="AZ120" i="7"/>
  <c r="AZ121" i="7"/>
  <c r="AZ122" i="7"/>
  <c r="AZ123" i="7"/>
  <c r="AZ124" i="7"/>
  <c r="AZ125" i="7"/>
  <c r="AZ126" i="7"/>
  <c r="AZ127" i="7"/>
  <c r="AZ128" i="7"/>
  <c r="AZ129" i="7"/>
  <c r="AZ130" i="7"/>
  <c r="AZ131" i="7"/>
  <c r="AZ132" i="7"/>
  <c r="AZ133" i="7"/>
  <c r="AZ134" i="7"/>
  <c r="AZ135" i="7"/>
  <c r="AZ136" i="7"/>
  <c r="AZ137" i="7"/>
  <c r="AZ138" i="7"/>
  <c r="AZ139" i="7"/>
  <c r="AZ140" i="7"/>
  <c r="AZ141" i="7"/>
  <c r="AZ142" i="7"/>
  <c r="AZ143" i="7"/>
  <c r="AZ144" i="7"/>
  <c r="AZ145" i="7"/>
  <c r="AZ146" i="7"/>
  <c r="AZ147" i="7"/>
  <c r="AZ148" i="7"/>
  <c r="AZ149" i="7"/>
  <c r="AZ150" i="7"/>
  <c r="AZ151" i="7"/>
  <c r="AZ152" i="7"/>
  <c r="AZ153" i="7"/>
  <c r="AZ154" i="7"/>
  <c r="AZ155" i="7"/>
  <c r="AZ156" i="7"/>
  <c r="AZ157" i="7"/>
  <c r="AZ158" i="7"/>
  <c r="AZ159" i="7"/>
  <c r="AZ160" i="7"/>
  <c r="AZ161" i="7"/>
  <c r="AZ162" i="7"/>
  <c r="AZ163" i="7"/>
  <c r="AZ164" i="7"/>
  <c r="AZ165" i="7"/>
  <c r="AZ166" i="7"/>
  <c r="AZ167" i="7"/>
  <c r="AZ168" i="7"/>
  <c r="AZ169" i="7"/>
  <c r="AZ170" i="7"/>
  <c r="AZ171" i="7"/>
  <c r="AZ172" i="7"/>
  <c r="AZ173" i="7"/>
  <c r="AZ174" i="7"/>
  <c r="AZ175" i="7"/>
  <c r="AZ176" i="7"/>
  <c r="AZ177" i="7"/>
  <c r="AZ178" i="7"/>
  <c r="AZ179" i="7"/>
  <c r="AZ180" i="7"/>
  <c r="AZ181" i="7"/>
  <c r="AZ182" i="7"/>
  <c r="AZ183" i="7"/>
  <c r="AV34" i="7"/>
  <c r="AW34" i="7"/>
  <c r="AX34" i="7"/>
  <c r="AY34" i="7"/>
  <c r="BA34" i="7"/>
  <c r="BB34" i="7"/>
  <c r="BC34" i="7"/>
  <c r="AV35" i="7"/>
  <c r="AW35" i="7"/>
  <c r="AX35" i="7"/>
  <c r="AY35" i="7"/>
  <c r="BA35" i="7"/>
  <c r="BB35" i="7"/>
  <c r="BC35" i="7"/>
  <c r="AV36" i="7"/>
  <c r="AW36" i="7"/>
  <c r="AX36" i="7"/>
  <c r="AY36" i="7"/>
  <c r="BA36" i="7"/>
  <c r="BB36" i="7"/>
  <c r="BC36" i="7"/>
  <c r="AV37" i="7"/>
  <c r="AW37" i="7"/>
  <c r="AX37" i="7"/>
  <c r="AY37" i="7"/>
  <c r="BA37" i="7"/>
  <c r="BB37" i="7"/>
  <c r="BC37" i="7"/>
  <c r="AV38" i="7"/>
  <c r="AW38" i="7"/>
  <c r="AX38" i="7"/>
  <c r="AY38" i="7"/>
  <c r="BA38" i="7"/>
  <c r="BB38" i="7"/>
  <c r="BC38" i="7"/>
  <c r="AV39" i="7"/>
  <c r="AW39" i="7"/>
  <c r="AX39" i="7"/>
  <c r="AY39" i="7"/>
  <c r="BA39" i="7"/>
  <c r="BB39" i="7"/>
  <c r="BC39" i="7"/>
  <c r="AV40" i="7"/>
  <c r="AW40" i="7"/>
  <c r="AX40" i="7"/>
  <c r="AY40" i="7"/>
  <c r="BA40" i="7"/>
  <c r="BB40" i="7"/>
  <c r="BC40" i="7"/>
  <c r="AV41" i="7"/>
  <c r="AW41" i="7"/>
  <c r="AX41" i="7"/>
  <c r="AY41" i="7"/>
  <c r="BA41" i="7"/>
  <c r="BB41" i="7"/>
  <c r="BC41" i="7"/>
  <c r="AV42" i="7"/>
  <c r="AW42" i="7"/>
  <c r="AX42" i="7"/>
  <c r="AY42" i="7"/>
  <c r="BA42" i="7"/>
  <c r="BB42" i="7"/>
  <c r="BC42" i="7"/>
  <c r="AV43" i="7"/>
  <c r="AW43" i="7"/>
  <c r="AX43" i="7"/>
  <c r="AY43" i="7"/>
  <c r="BA43" i="7"/>
  <c r="BB43" i="7"/>
  <c r="BC43" i="7"/>
  <c r="AV44" i="7"/>
  <c r="AW44" i="7"/>
  <c r="AX44" i="7"/>
  <c r="AY44" i="7"/>
  <c r="BA44" i="7"/>
  <c r="BB44" i="7"/>
  <c r="BC44" i="7"/>
  <c r="AV45" i="7"/>
  <c r="AW45" i="7"/>
  <c r="AX45" i="7"/>
  <c r="AY45" i="7"/>
  <c r="BA45" i="7"/>
  <c r="BB45" i="7"/>
  <c r="BC45" i="7"/>
  <c r="AV46" i="7"/>
  <c r="AW46" i="7"/>
  <c r="AX46" i="7"/>
  <c r="AY46" i="7"/>
  <c r="BA46" i="7"/>
  <c r="BB46" i="7"/>
  <c r="BC46" i="7"/>
  <c r="AV47" i="7"/>
  <c r="AW47" i="7"/>
  <c r="AX47" i="7"/>
  <c r="AY47" i="7"/>
  <c r="BA47" i="7"/>
  <c r="BB47" i="7"/>
  <c r="BC47" i="7"/>
  <c r="AV48" i="7"/>
  <c r="AW48" i="7"/>
  <c r="AX48" i="7"/>
  <c r="AY48" i="7"/>
  <c r="BA48" i="7"/>
  <c r="BB48" i="7"/>
  <c r="BC48" i="7"/>
  <c r="AV49" i="7"/>
  <c r="AW49" i="7"/>
  <c r="AX49" i="7"/>
  <c r="AY49" i="7"/>
  <c r="BA49" i="7"/>
  <c r="BB49" i="7"/>
  <c r="BC49" i="7"/>
  <c r="AV50" i="7"/>
  <c r="AW50" i="7"/>
  <c r="AX50" i="7"/>
  <c r="AY50" i="7"/>
  <c r="BA50" i="7"/>
  <c r="BB50" i="7"/>
  <c r="BC50" i="7"/>
  <c r="AV51" i="7"/>
  <c r="AW51" i="7"/>
  <c r="AX51" i="7"/>
  <c r="AY51" i="7"/>
  <c r="BA51" i="7"/>
  <c r="BB51" i="7"/>
  <c r="BC51" i="7"/>
  <c r="AV52" i="7"/>
  <c r="AW52" i="7"/>
  <c r="AX52" i="7"/>
  <c r="AY52" i="7"/>
  <c r="BA52" i="7"/>
  <c r="BB52" i="7"/>
  <c r="BC52" i="7"/>
  <c r="AV53" i="7"/>
  <c r="AW53" i="7"/>
  <c r="AX53" i="7"/>
  <c r="AY53" i="7"/>
  <c r="BA53" i="7"/>
  <c r="BB53" i="7"/>
  <c r="BC53" i="7"/>
  <c r="AV54" i="7"/>
  <c r="AW54" i="7"/>
  <c r="AX54" i="7"/>
  <c r="AY54" i="7"/>
  <c r="BA54" i="7"/>
  <c r="BB54" i="7"/>
  <c r="BC54" i="7"/>
  <c r="AV55" i="7"/>
  <c r="AW55" i="7"/>
  <c r="AX55" i="7"/>
  <c r="AY55" i="7"/>
  <c r="BA55" i="7"/>
  <c r="BB55" i="7"/>
  <c r="BC55" i="7"/>
  <c r="AV56" i="7"/>
  <c r="AW56" i="7"/>
  <c r="AX56" i="7"/>
  <c r="AY56" i="7"/>
  <c r="BA56" i="7"/>
  <c r="BB56" i="7"/>
  <c r="BC56" i="7"/>
  <c r="AV57" i="7"/>
  <c r="AW57" i="7"/>
  <c r="AX57" i="7"/>
  <c r="AY57" i="7"/>
  <c r="BA57" i="7"/>
  <c r="BB57" i="7"/>
  <c r="BC57" i="7"/>
  <c r="AV58" i="7"/>
  <c r="AW58" i="7"/>
  <c r="AX58" i="7"/>
  <c r="AY58" i="7"/>
  <c r="BA58" i="7"/>
  <c r="BB58" i="7"/>
  <c r="BC58" i="7"/>
  <c r="AV59" i="7"/>
  <c r="AW59" i="7"/>
  <c r="AX59" i="7"/>
  <c r="AY59" i="7"/>
  <c r="BA59" i="7"/>
  <c r="BB59" i="7"/>
  <c r="BC59" i="7"/>
  <c r="AV60" i="7"/>
  <c r="AW60" i="7"/>
  <c r="AX60" i="7"/>
  <c r="AY60" i="7"/>
  <c r="BA60" i="7"/>
  <c r="BB60" i="7"/>
  <c r="BC60" i="7"/>
  <c r="AV61" i="7"/>
  <c r="AW61" i="7"/>
  <c r="AX61" i="7"/>
  <c r="AY61" i="7"/>
  <c r="BA61" i="7"/>
  <c r="BB61" i="7"/>
  <c r="BC61" i="7"/>
  <c r="AV62" i="7"/>
  <c r="AW62" i="7"/>
  <c r="AX62" i="7"/>
  <c r="AY62" i="7"/>
  <c r="BA62" i="7"/>
  <c r="BB62" i="7"/>
  <c r="BC62" i="7"/>
  <c r="AV63" i="7"/>
  <c r="AW63" i="7"/>
  <c r="AX63" i="7"/>
  <c r="AY63" i="7"/>
  <c r="BA63" i="7"/>
  <c r="BB63" i="7"/>
  <c r="BC63" i="7"/>
  <c r="AV64" i="7"/>
  <c r="AW64" i="7"/>
  <c r="AX64" i="7"/>
  <c r="AY64" i="7"/>
  <c r="BA64" i="7"/>
  <c r="BB64" i="7"/>
  <c r="BC64" i="7"/>
  <c r="AV65" i="7"/>
  <c r="AW65" i="7"/>
  <c r="AX65" i="7"/>
  <c r="AY65" i="7"/>
  <c r="BA65" i="7"/>
  <c r="BB65" i="7"/>
  <c r="BC65" i="7"/>
  <c r="AV66" i="7"/>
  <c r="AW66" i="7"/>
  <c r="AX66" i="7"/>
  <c r="AY66" i="7"/>
  <c r="BA66" i="7"/>
  <c r="BB66" i="7"/>
  <c r="BC66" i="7"/>
  <c r="AV67" i="7"/>
  <c r="AW67" i="7"/>
  <c r="AX67" i="7"/>
  <c r="AY67" i="7"/>
  <c r="BA67" i="7"/>
  <c r="BB67" i="7"/>
  <c r="BC67" i="7"/>
  <c r="AV68" i="7"/>
  <c r="AW68" i="7"/>
  <c r="AX68" i="7"/>
  <c r="AY68" i="7"/>
  <c r="BA68" i="7"/>
  <c r="BB68" i="7"/>
  <c r="BC68" i="7"/>
  <c r="AV69" i="7"/>
  <c r="AW69" i="7"/>
  <c r="AX69" i="7"/>
  <c r="AY69" i="7"/>
  <c r="BA69" i="7"/>
  <c r="BB69" i="7"/>
  <c r="BC69" i="7"/>
  <c r="AV70" i="7"/>
  <c r="AW70" i="7"/>
  <c r="AX70" i="7"/>
  <c r="AY70" i="7"/>
  <c r="BA70" i="7"/>
  <c r="BB70" i="7"/>
  <c r="BC70" i="7"/>
  <c r="AV71" i="7"/>
  <c r="AW71" i="7"/>
  <c r="AX71" i="7"/>
  <c r="AY71" i="7"/>
  <c r="BA71" i="7"/>
  <c r="BB71" i="7"/>
  <c r="BC71" i="7"/>
  <c r="AV72" i="7"/>
  <c r="AW72" i="7"/>
  <c r="AX72" i="7"/>
  <c r="AY72" i="7"/>
  <c r="BA72" i="7"/>
  <c r="BB72" i="7"/>
  <c r="BC72" i="7"/>
  <c r="AV73" i="7"/>
  <c r="AW73" i="7"/>
  <c r="AX73" i="7"/>
  <c r="AY73" i="7"/>
  <c r="BA73" i="7"/>
  <c r="BB73" i="7"/>
  <c r="BC73" i="7"/>
  <c r="AV74" i="7"/>
  <c r="AW74" i="7"/>
  <c r="AX74" i="7"/>
  <c r="AY74" i="7"/>
  <c r="BA74" i="7"/>
  <c r="BB74" i="7"/>
  <c r="BC74" i="7"/>
  <c r="AV75" i="7"/>
  <c r="AW75" i="7"/>
  <c r="AX75" i="7"/>
  <c r="AY75" i="7"/>
  <c r="BA75" i="7"/>
  <c r="BB75" i="7"/>
  <c r="BC75" i="7"/>
  <c r="AV76" i="7"/>
  <c r="AW76" i="7"/>
  <c r="AX76" i="7"/>
  <c r="AY76" i="7"/>
  <c r="BA76" i="7"/>
  <c r="BB76" i="7"/>
  <c r="BC76" i="7"/>
  <c r="AV77" i="7"/>
  <c r="AW77" i="7"/>
  <c r="AX77" i="7"/>
  <c r="AY77" i="7"/>
  <c r="BA77" i="7"/>
  <c r="BB77" i="7"/>
  <c r="BC77" i="7"/>
  <c r="AV78" i="7"/>
  <c r="AW78" i="7"/>
  <c r="AX78" i="7"/>
  <c r="AY78" i="7"/>
  <c r="BA78" i="7"/>
  <c r="BB78" i="7"/>
  <c r="BC78" i="7"/>
  <c r="AV79" i="7"/>
  <c r="AW79" i="7"/>
  <c r="AX79" i="7"/>
  <c r="AY79" i="7"/>
  <c r="BA79" i="7"/>
  <c r="BB79" i="7"/>
  <c r="BC79" i="7"/>
  <c r="AV80" i="7"/>
  <c r="AW80" i="7"/>
  <c r="AX80" i="7"/>
  <c r="AY80" i="7"/>
  <c r="BA80" i="7"/>
  <c r="BB80" i="7"/>
  <c r="BC80" i="7"/>
  <c r="AV81" i="7"/>
  <c r="AW81" i="7"/>
  <c r="AX81" i="7"/>
  <c r="AY81" i="7"/>
  <c r="BA81" i="7"/>
  <c r="BB81" i="7"/>
  <c r="BC81" i="7"/>
  <c r="AV82" i="7"/>
  <c r="AW82" i="7"/>
  <c r="AX82" i="7"/>
  <c r="AY82" i="7"/>
  <c r="BA82" i="7"/>
  <c r="BB82" i="7"/>
  <c r="BC82" i="7"/>
  <c r="AV83" i="7"/>
  <c r="AW83" i="7"/>
  <c r="AX83" i="7"/>
  <c r="AY83" i="7"/>
  <c r="BA83" i="7"/>
  <c r="BB83" i="7"/>
  <c r="BC83" i="7"/>
  <c r="AV84" i="7"/>
  <c r="AW84" i="7"/>
  <c r="AX84" i="7"/>
  <c r="AY84" i="7"/>
  <c r="BA84" i="7"/>
  <c r="BB84" i="7"/>
  <c r="BC84" i="7"/>
  <c r="AV85" i="7"/>
  <c r="AW85" i="7"/>
  <c r="AX85" i="7"/>
  <c r="AY85" i="7"/>
  <c r="BA85" i="7"/>
  <c r="BB85" i="7"/>
  <c r="BC85" i="7"/>
  <c r="AV86" i="7"/>
  <c r="AW86" i="7"/>
  <c r="AX86" i="7"/>
  <c r="AY86" i="7"/>
  <c r="BA86" i="7"/>
  <c r="BB86" i="7"/>
  <c r="BC86" i="7"/>
  <c r="AV87" i="7"/>
  <c r="AW87" i="7"/>
  <c r="AX87" i="7"/>
  <c r="AY87" i="7"/>
  <c r="BA87" i="7"/>
  <c r="BB87" i="7"/>
  <c r="BC87" i="7"/>
  <c r="AV88" i="7"/>
  <c r="AW88" i="7"/>
  <c r="AX88" i="7"/>
  <c r="AY88" i="7"/>
  <c r="BA88" i="7"/>
  <c r="BB88" i="7"/>
  <c r="BC88" i="7"/>
  <c r="AV89" i="7"/>
  <c r="AW89" i="7"/>
  <c r="AX89" i="7"/>
  <c r="AY89" i="7"/>
  <c r="BA89" i="7"/>
  <c r="BB89" i="7"/>
  <c r="BC89" i="7"/>
  <c r="AV90" i="7"/>
  <c r="AW90" i="7"/>
  <c r="AX90" i="7"/>
  <c r="AY90" i="7"/>
  <c r="BA90" i="7"/>
  <c r="BB90" i="7"/>
  <c r="BC90" i="7"/>
  <c r="AV91" i="7"/>
  <c r="AW91" i="7"/>
  <c r="AX91" i="7"/>
  <c r="AY91" i="7"/>
  <c r="BA91" i="7"/>
  <c r="BB91" i="7"/>
  <c r="BC91" i="7"/>
  <c r="AV92" i="7"/>
  <c r="AW92" i="7"/>
  <c r="AX92" i="7"/>
  <c r="AY92" i="7"/>
  <c r="BA92" i="7"/>
  <c r="BB92" i="7"/>
  <c r="BC92" i="7"/>
  <c r="AV93" i="7"/>
  <c r="AW93" i="7"/>
  <c r="AX93" i="7"/>
  <c r="AY93" i="7"/>
  <c r="BA93" i="7"/>
  <c r="BB93" i="7"/>
  <c r="BC93" i="7"/>
  <c r="AV94" i="7"/>
  <c r="AW94" i="7"/>
  <c r="AX94" i="7"/>
  <c r="AY94" i="7"/>
  <c r="BA94" i="7"/>
  <c r="BB94" i="7"/>
  <c r="BC94" i="7"/>
  <c r="AV95" i="7"/>
  <c r="AW95" i="7"/>
  <c r="AX95" i="7"/>
  <c r="AY95" i="7"/>
  <c r="BA95" i="7"/>
  <c r="BB95" i="7"/>
  <c r="BC95" i="7"/>
  <c r="AV96" i="7"/>
  <c r="AW96" i="7"/>
  <c r="AX96" i="7"/>
  <c r="AY96" i="7"/>
  <c r="BA96" i="7"/>
  <c r="BB96" i="7"/>
  <c r="BC96" i="7"/>
  <c r="AV97" i="7"/>
  <c r="AW97" i="7"/>
  <c r="AX97" i="7"/>
  <c r="AY97" i="7"/>
  <c r="BA97" i="7"/>
  <c r="BB97" i="7"/>
  <c r="BC97" i="7"/>
  <c r="AV98" i="7"/>
  <c r="AW98" i="7"/>
  <c r="AX98" i="7"/>
  <c r="AY98" i="7"/>
  <c r="BA98" i="7"/>
  <c r="BB98" i="7"/>
  <c r="BC98" i="7"/>
  <c r="AV99" i="7"/>
  <c r="AW99" i="7"/>
  <c r="AX99" i="7"/>
  <c r="AY99" i="7"/>
  <c r="BA99" i="7"/>
  <c r="BB99" i="7"/>
  <c r="BC99" i="7"/>
  <c r="AV100" i="7"/>
  <c r="AW100" i="7"/>
  <c r="AX100" i="7"/>
  <c r="AY100" i="7"/>
  <c r="BA100" i="7"/>
  <c r="BB100" i="7"/>
  <c r="BC100" i="7"/>
  <c r="AV101" i="7"/>
  <c r="AW101" i="7"/>
  <c r="AX101" i="7"/>
  <c r="AY101" i="7"/>
  <c r="BA101" i="7"/>
  <c r="BB101" i="7"/>
  <c r="BC101" i="7"/>
  <c r="AV102" i="7"/>
  <c r="AW102" i="7"/>
  <c r="AX102" i="7"/>
  <c r="AY102" i="7"/>
  <c r="BA102" i="7"/>
  <c r="BB102" i="7"/>
  <c r="BC102" i="7"/>
  <c r="AV103" i="7"/>
  <c r="AW103" i="7"/>
  <c r="AX103" i="7"/>
  <c r="AY103" i="7"/>
  <c r="BA103" i="7"/>
  <c r="BB103" i="7"/>
  <c r="BC103" i="7"/>
  <c r="AV104" i="7"/>
  <c r="AW104" i="7"/>
  <c r="AX104" i="7"/>
  <c r="AY104" i="7"/>
  <c r="BA104" i="7"/>
  <c r="BB104" i="7"/>
  <c r="BC104" i="7"/>
  <c r="AV105" i="7"/>
  <c r="AW105" i="7"/>
  <c r="AX105" i="7"/>
  <c r="AY105" i="7"/>
  <c r="BA105" i="7"/>
  <c r="BB105" i="7"/>
  <c r="BC105" i="7"/>
  <c r="AV106" i="7"/>
  <c r="AW106" i="7"/>
  <c r="AX106" i="7"/>
  <c r="AY106" i="7"/>
  <c r="BA106" i="7"/>
  <c r="BB106" i="7"/>
  <c r="BC106" i="7"/>
  <c r="AV107" i="7"/>
  <c r="AW107" i="7"/>
  <c r="AX107" i="7"/>
  <c r="AY107" i="7"/>
  <c r="BA107" i="7"/>
  <c r="BB107" i="7"/>
  <c r="BC107" i="7"/>
  <c r="AV108" i="7"/>
  <c r="AW108" i="7"/>
  <c r="AX108" i="7"/>
  <c r="AY108" i="7"/>
  <c r="BA108" i="7"/>
  <c r="BB108" i="7"/>
  <c r="BC108" i="7"/>
  <c r="AV109" i="7"/>
  <c r="AW109" i="7"/>
  <c r="AX109" i="7"/>
  <c r="AY109" i="7"/>
  <c r="BA109" i="7"/>
  <c r="BB109" i="7"/>
  <c r="BC109" i="7"/>
  <c r="AV110" i="7"/>
  <c r="AW110" i="7"/>
  <c r="AX110" i="7"/>
  <c r="AY110" i="7"/>
  <c r="BA110" i="7"/>
  <c r="BB110" i="7"/>
  <c r="BC110" i="7"/>
  <c r="AV111" i="7"/>
  <c r="AW111" i="7"/>
  <c r="AX111" i="7"/>
  <c r="AY111" i="7"/>
  <c r="BA111" i="7"/>
  <c r="BB111" i="7"/>
  <c r="BC111" i="7"/>
  <c r="AV112" i="7"/>
  <c r="AW112" i="7"/>
  <c r="AX112" i="7"/>
  <c r="AY112" i="7"/>
  <c r="BA112" i="7"/>
  <c r="BB112" i="7"/>
  <c r="BC112" i="7"/>
  <c r="AV113" i="7"/>
  <c r="AW113" i="7"/>
  <c r="AX113" i="7"/>
  <c r="AY113" i="7"/>
  <c r="BA113" i="7"/>
  <c r="BB113" i="7"/>
  <c r="BC113" i="7"/>
  <c r="AV114" i="7"/>
  <c r="AW114" i="7"/>
  <c r="AX114" i="7"/>
  <c r="AY114" i="7"/>
  <c r="BA114" i="7"/>
  <c r="BB114" i="7"/>
  <c r="BC114" i="7"/>
  <c r="AV115" i="7"/>
  <c r="AW115" i="7"/>
  <c r="AX115" i="7"/>
  <c r="AY115" i="7"/>
  <c r="BA115" i="7"/>
  <c r="BB115" i="7"/>
  <c r="BC115" i="7"/>
  <c r="AV116" i="7"/>
  <c r="AW116" i="7"/>
  <c r="AX116" i="7"/>
  <c r="AY116" i="7"/>
  <c r="BA116" i="7"/>
  <c r="BB116" i="7"/>
  <c r="BC116" i="7"/>
  <c r="AV117" i="7"/>
  <c r="AW117" i="7"/>
  <c r="AX117" i="7"/>
  <c r="AY117" i="7"/>
  <c r="BA117" i="7"/>
  <c r="BB117" i="7"/>
  <c r="BC117" i="7"/>
  <c r="AV118" i="7"/>
  <c r="AW118" i="7"/>
  <c r="AX118" i="7"/>
  <c r="AY118" i="7"/>
  <c r="BA118" i="7"/>
  <c r="BB118" i="7"/>
  <c r="BC118" i="7"/>
  <c r="AV119" i="7"/>
  <c r="AW119" i="7"/>
  <c r="AX119" i="7"/>
  <c r="AY119" i="7"/>
  <c r="BA119" i="7"/>
  <c r="BB119" i="7"/>
  <c r="BC119" i="7"/>
  <c r="AV120" i="7"/>
  <c r="AW120" i="7"/>
  <c r="AX120" i="7"/>
  <c r="AY120" i="7"/>
  <c r="BA120" i="7"/>
  <c r="BB120" i="7"/>
  <c r="BC120" i="7"/>
  <c r="AV121" i="7"/>
  <c r="AW121" i="7"/>
  <c r="AX121" i="7"/>
  <c r="AY121" i="7"/>
  <c r="BA121" i="7"/>
  <c r="BB121" i="7"/>
  <c r="BC121" i="7"/>
  <c r="AV122" i="7"/>
  <c r="AW122" i="7"/>
  <c r="AX122" i="7"/>
  <c r="AY122" i="7"/>
  <c r="BA122" i="7"/>
  <c r="BB122" i="7"/>
  <c r="BC122" i="7"/>
  <c r="AV123" i="7"/>
  <c r="AW123" i="7"/>
  <c r="AX123" i="7"/>
  <c r="AY123" i="7"/>
  <c r="BA123" i="7"/>
  <c r="BB123" i="7"/>
  <c r="BC123" i="7"/>
  <c r="AV124" i="7"/>
  <c r="AW124" i="7"/>
  <c r="AX124" i="7"/>
  <c r="AY124" i="7"/>
  <c r="BA124" i="7"/>
  <c r="BB124" i="7"/>
  <c r="BC124" i="7"/>
  <c r="AV125" i="7"/>
  <c r="AW125" i="7"/>
  <c r="AX125" i="7"/>
  <c r="AY125" i="7"/>
  <c r="BA125" i="7"/>
  <c r="BB125" i="7"/>
  <c r="BC125" i="7"/>
  <c r="AV126" i="7"/>
  <c r="AW126" i="7"/>
  <c r="AX126" i="7"/>
  <c r="AY126" i="7"/>
  <c r="BA126" i="7"/>
  <c r="BB126" i="7"/>
  <c r="BC126" i="7"/>
  <c r="AV127" i="7"/>
  <c r="AW127" i="7"/>
  <c r="AX127" i="7"/>
  <c r="AY127" i="7"/>
  <c r="BA127" i="7"/>
  <c r="BB127" i="7"/>
  <c r="BC127" i="7"/>
  <c r="AV128" i="7"/>
  <c r="AW128" i="7"/>
  <c r="AX128" i="7"/>
  <c r="AY128" i="7"/>
  <c r="BA128" i="7"/>
  <c r="BB128" i="7"/>
  <c r="BC128" i="7"/>
  <c r="AV129" i="7"/>
  <c r="AW129" i="7"/>
  <c r="AX129" i="7"/>
  <c r="AY129" i="7"/>
  <c r="BA129" i="7"/>
  <c r="BB129" i="7"/>
  <c r="BC129" i="7"/>
  <c r="AV130" i="7"/>
  <c r="AW130" i="7"/>
  <c r="AX130" i="7"/>
  <c r="AY130" i="7"/>
  <c r="BA130" i="7"/>
  <c r="BB130" i="7"/>
  <c r="BC130" i="7"/>
  <c r="AV131" i="7"/>
  <c r="AW131" i="7"/>
  <c r="AX131" i="7"/>
  <c r="AY131" i="7"/>
  <c r="BA131" i="7"/>
  <c r="BB131" i="7"/>
  <c r="BC131" i="7"/>
  <c r="AV132" i="7"/>
  <c r="AW132" i="7"/>
  <c r="AX132" i="7"/>
  <c r="AY132" i="7"/>
  <c r="BA132" i="7"/>
  <c r="BB132" i="7"/>
  <c r="BC132" i="7"/>
  <c r="AV133" i="7"/>
  <c r="AW133" i="7"/>
  <c r="AX133" i="7"/>
  <c r="AY133" i="7"/>
  <c r="BA133" i="7"/>
  <c r="BB133" i="7"/>
  <c r="BC133" i="7"/>
  <c r="AV134" i="7"/>
  <c r="AW134" i="7"/>
  <c r="AX134" i="7"/>
  <c r="AY134" i="7"/>
  <c r="BA134" i="7"/>
  <c r="BB134" i="7"/>
  <c r="BC134" i="7"/>
  <c r="AV135" i="7"/>
  <c r="AW135" i="7"/>
  <c r="AX135" i="7"/>
  <c r="AY135" i="7"/>
  <c r="BA135" i="7"/>
  <c r="BB135" i="7"/>
  <c r="BC135" i="7"/>
  <c r="AV136" i="7"/>
  <c r="AW136" i="7"/>
  <c r="AX136" i="7"/>
  <c r="AY136" i="7"/>
  <c r="BA136" i="7"/>
  <c r="BB136" i="7"/>
  <c r="BC136" i="7"/>
  <c r="AV137" i="7"/>
  <c r="AW137" i="7"/>
  <c r="AX137" i="7"/>
  <c r="AY137" i="7"/>
  <c r="BA137" i="7"/>
  <c r="BB137" i="7"/>
  <c r="BC137" i="7"/>
  <c r="AV138" i="7"/>
  <c r="AW138" i="7"/>
  <c r="AX138" i="7"/>
  <c r="AY138" i="7"/>
  <c r="BA138" i="7"/>
  <c r="BB138" i="7"/>
  <c r="BC138" i="7"/>
  <c r="AV139" i="7"/>
  <c r="AW139" i="7"/>
  <c r="AX139" i="7"/>
  <c r="AY139" i="7"/>
  <c r="BA139" i="7"/>
  <c r="BB139" i="7"/>
  <c r="BC139" i="7"/>
  <c r="AV140" i="7"/>
  <c r="AW140" i="7"/>
  <c r="AX140" i="7"/>
  <c r="AY140" i="7"/>
  <c r="BA140" i="7"/>
  <c r="BB140" i="7"/>
  <c r="BC140" i="7"/>
  <c r="AV141" i="7"/>
  <c r="AW141" i="7"/>
  <c r="AX141" i="7"/>
  <c r="AY141" i="7"/>
  <c r="BA141" i="7"/>
  <c r="BB141" i="7"/>
  <c r="BC141" i="7"/>
  <c r="AV142" i="7"/>
  <c r="AW142" i="7"/>
  <c r="AX142" i="7"/>
  <c r="AY142" i="7"/>
  <c r="BA142" i="7"/>
  <c r="BB142" i="7"/>
  <c r="BC142" i="7"/>
  <c r="AV143" i="7"/>
  <c r="AW143" i="7"/>
  <c r="AX143" i="7"/>
  <c r="AY143" i="7"/>
  <c r="BA143" i="7"/>
  <c r="BB143" i="7"/>
  <c r="BC143" i="7"/>
  <c r="AV144" i="7"/>
  <c r="AW144" i="7"/>
  <c r="AX144" i="7"/>
  <c r="AY144" i="7"/>
  <c r="BA144" i="7"/>
  <c r="BB144" i="7"/>
  <c r="BC144" i="7"/>
  <c r="AV145" i="7"/>
  <c r="AW145" i="7"/>
  <c r="AX145" i="7"/>
  <c r="AY145" i="7"/>
  <c r="BA145" i="7"/>
  <c r="BB145" i="7"/>
  <c r="BC145" i="7"/>
  <c r="AV146" i="7"/>
  <c r="AW146" i="7"/>
  <c r="AX146" i="7"/>
  <c r="AY146" i="7"/>
  <c r="BA146" i="7"/>
  <c r="BB146" i="7"/>
  <c r="BC146" i="7"/>
  <c r="AV147" i="7"/>
  <c r="AW147" i="7"/>
  <c r="AX147" i="7"/>
  <c r="AY147" i="7"/>
  <c r="BA147" i="7"/>
  <c r="BB147" i="7"/>
  <c r="BC147" i="7"/>
  <c r="AV148" i="7"/>
  <c r="AW148" i="7"/>
  <c r="AX148" i="7"/>
  <c r="AY148" i="7"/>
  <c r="BA148" i="7"/>
  <c r="BB148" i="7"/>
  <c r="BC148" i="7"/>
  <c r="AV149" i="7"/>
  <c r="AW149" i="7"/>
  <c r="AX149" i="7"/>
  <c r="AY149" i="7"/>
  <c r="BA149" i="7"/>
  <c r="BB149" i="7"/>
  <c r="BC149" i="7"/>
  <c r="AV150" i="7"/>
  <c r="AW150" i="7"/>
  <c r="AX150" i="7"/>
  <c r="AY150" i="7"/>
  <c r="BA150" i="7"/>
  <c r="BB150" i="7"/>
  <c r="BC150" i="7"/>
  <c r="AV151" i="7"/>
  <c r="AW151" i="7"/>
  <c r="AX151" i="7"/>
  <c r="AY151" i="7"/>
  <c r="BA151" i="7"/>
  <c r="BB151" i="7"/>
  <c r="BC151" i="7"/>
  <c r="AV152" i="7"/>
  <c r="AW152" i="7"/>
  <c r="AX152" i="7"/>
  <c r="AY152" i="7"/>
  <c r="BA152" i="7"/>
  <c r="BB152" i="7"/>
  <c r="BC152" i="7"/>
  <c r="AV153" i="7"/>
  <c r="AW153" i="7"/>
  <c r="AX153" i="7"/>
  <c r="AY153" i="7"/>
  <c r="BA153" i="7"/>
  <c r="BB153" i="7"/>
  <c r="BC153" i="7"/>
  <c r="AV154" i="7"/>
  <c r="AW154" i="7"/>
  <c r="AX154" i="7"/>
  <c r="AY154" i="7"/>
  <c r="BA154" i="7"/>
  <c r="BB154" i="7"/>
  <c r="BC154" i="7"/>
  <c r="AV155" i="7"/>
  <c r="AW155" i="7"/>
  <c r="AX155" i="7"/>
  <c r="AY155" i="7"/>
  <c r="BA155" i="7"/>
  <c r="BB155" i="7"/>
  <c r="BC155" i="7"/>
  <c r="AV156" i="7"/>
  <c r="AW156" i="7"/>
  <c r="AX156" i="7"/>
  <c r="AY156" i="7"/>
  <c r="BA156" i="7"/>
  <c r="BB156" i="7"/>
  <c r="BC156" i="7"/>
  <c r="AV157" i="7"/>
  <c r="AW157" i="7"/>
  <c r="AX157" i="7"/>
  <c r="AY157" i="7"/>
  <c r="BA157" i="7"/>
  <c r="BB157" i="7"/>
  <c r="BC157" i="7"/>
  <c r="AV158" i="7"/>
  <c r="AW158" i="7"/>
  <c r="AX158" i="7"/>
  <c r="AY158" i="7"/>
  <c r="BA158" i="7"/>
  <c r="BB158" i="7"/>
  <c r="BC158" i="7"/>
  <c r="AV159" i="7"/>
  <c r="AW159" i="7"/>
  <c r="AX159" i="7"/>
  <c r="AY159" i="7"/>
  <c r="BA159" i="7"/>
  <c r="BB159" i="7"/>
  <c r="BC159" i="7"/>
  <c r="AV160" i="7"/>
  <c r="AW160" i="7"/>
  <c r="AX160" i="7"/>
  <c r="AY160" i="7"/>
  <c r="BA160" i="7"/>
  <c r="BB160" i="7"/>
  <c r="BC160" i="7"/>
  <c r="AV161" i="7"/>
  <c r="AW161" i="7"/>
  <c r="AX161" i="7"/>
  <c r="AY161" i="7"/>
  <c r="BA161" i="7"/>
  <c r="BB161" i="7"/>
  <c r="BC161" i="7"/>
  <c r="AV162" i="7"/>
  <c r="AW162" i="7"/>
  <c r="AX162" i="7"/>
  <c r="AY162" i="7"/>
  <c r="BA162" i="7"/>
  <c r="BB162" i="7"/>
  <c r="BC162" i="7"/>
  <c r="AV163" i="7"/>
  <c r="AW163" i="7"/>
  <c r="AX163" i="7"/>
  <c r="AY163" i="7"/>
  <c r="BA163" i="7"/>
  <c r="BB163" i="7"/>
  <c r="BC163" i="7"/>
  <c r="AV164" i="7"/>
  <c r="AW164" i="7"/>
  <c r="AX164" i="7"/>
  <c r="AY164" i="7"/>
  <c r="BA164" i="7"/>
  <c r="BB164" i="7"/>
  <c r="BC164" i="7"/>
  <c r="AV165" i="7"/>
  <c r="AW165" i="7"/>
  <c r="AX165" i="7"/>
  <c r="AY165" i="7"/>
  <c r="BA165" i="7"/>
  <c r="BB165" i="7"/>
  <c r="BC165" i="7"/>
  <c r="AV166" i="7"/>
  <c r="AW166" i="7"/>
  <c r="AX166" i="7"/>
  <c r="AY166" i="7"/>
  <c r="BA166" i="7"/>
  <c r="BB166" i="7"/>
  <c r="BC166" i="7"/>
  <c r="AV167" i="7"/>
  <c r="AW167" i="7"/>
  <c r="AX167" i="7"/>
  <c r="AY167" i="7"/>
  <c r="BA167" i="7"/>
  <c r="BB167" i="7"/>
  <c r="BC167" i="7"/>
  <c r="AV168" i="7"/>
  <c r="AW168" i="7"/>
  <c r="AX168" i="7"/>
  <c r="AY168" i="7"/>
  <c r="BA168" i="7"/>
  <c r="BB168" i="7"/>
  <c r="BC168" i="7"/>
  <c r="AV169" i="7"/>
  <c r="AW169" i="7"/>
  <c r="AX169" i="7"/>
  <c r="AY169" i="7"/>
  <c r="BA169" i="7"/>
  <c r="BB169" i="7"/>
  <c r="BC169" i="7"/>
  <c r="AV170" i="7"/>
  <c r="AW170" i="7"/>
  <c r="AX170" i="7"/>
  <c r="AY170" i="7"/>
  <c r="BA170" i="7"/>
  <c r="BB170" i="7"/>
  <c r="BC170" i="7"/>
  <c r="AV171" i="7"/>
  <c r="AW171" i="7"/>
  <c r="AX171" i="7"/>
  <c r="AY171" i="7"/>
  <c r="BA171" i="7"/>
  <c r="BB171" i="7"/>
  <c r="BC171" i="7"/>
  <c r="AV172" i="7"/>
  <c r="AW172" i="7"/>
  <c r="AX172" i="7"/>
  <c r="AY172" i="7"/>
  <c r="BA172" i="7"/>
  <c r="BB172" i="7"/>
  <c r="BC172" i="7"/>
  <c r="AV173" i="7"/>
  <c r="AW173" i="7"/>
  <c r="AX173" i="7"/>
  <c r="AY173" i="7"/>
  <c r="BA173" i="7"/>
  <c r="BB173" i="7"/>
  <c r="BC173" i="7"/>
  <c r="AV174" i="7"/>
  <c r="AW174" i="7"/>
  <c r="AX174" i="7"/>
  <c r="AY174" i="7"/>
  <c r="BA174" i="7"/>
  <c r="BB174" i="7"/>
  <c r="BC174" i="7"/>
  <c r="AV175" i="7"/>
  <c r="AW175" i="7"/>
  <c r="AX175" i="7"/>
  <c r="AY175" i="7"/>
  <c r="BA175" i="7"/>
  <c r="BB175" i="7"/>
  <c r="BC175" i="7"/>
  <c r="AV176" i="7"/>
  <c r="AW176" i="7"/>
  <c r="AX176" i="7"/>
  <c r="AY176" i="7"/>
  <c r="BA176" i="7"/>
  <c r="BB176" i="7"/>
  <c r="BC176" i="7"/>
  <c r="AV177" i="7"/>
  <c r="AW177" i="7"/>
  <c r="AX177" i="7"/>
  <c r="AY177" i="7"/>
  <c r="BA177" i="7"/>
  <c r="BB177" i="7"/>
  <c r="BC177" i="7"/>
  <c r="AV178" i="7"/>
  <c r="AW178" i="7"/>
  <c r="AX178" i="7"/>
  <c r="AY178" i="7"/>
  <c r="BA178" i="7"/>
  <c r="BB178" i="7"/>
  <c r="BC178" i="7"/>
  <c r="AV179" i="7"/>
  <c r="AW179" i="7"/>
  <c r="AX179" i="7"/>
  <c r="AY179" i="7"/>
  <c r="BA179" i="7"/>
  <c r="BB179" i="7"/>
  <c r="BC179" i="7"/>
  <c r="AV180" i="7"/>
  <c r="AW180" i="7"/>
  <c r="AX180" i="7"/>
  <c r="AY180" i="7"/>
  <c r="BA180" i="7"/>
  <c r="BB180" i="7"/>
  <c r="BC180" i="7"/>
  <c r="AV181" i="7"/>
  <c r="AW181" i="7"/>
  <c r="AX181" i="7"/>
  <c r="AY181" i="7"/>
  <c r="BA181" i="7"/>
  <c r="BB181" i="7"/>
  <c r="BC181" i="7"/>
  <c r="AV182" i="7"/>
  <c r="AW182" i="7"/>
  <c r="AX182" i="7"/>
  <c r="AY182" i="7"/>
  <c r="BA182" i="7"/>
  <c r="BB182" i="7"/>
  <c r="BC182" i="7"/>
  <c r="AV183" i="7"/>
  <c r="AW183" i="7"/>
  <c r="AX183" i="7"/>
  <c r="AY183" i="7"/>
  <c r="BA183" i="7"/>
  <c r="BB183" i="7"/>
  <c r="BC183" i="7"/>
  <c r="AS34" i="7"/>
  <c r="AT34" i="7"/>
  <c r="AU34" i="7"/>
  <c r="BE34" i="7"/>
  <c r="BF34" i="7"/>
  <c r="BG34" i="7"/>
  <c r="AS35" i="7"/>
  <c r="AT35" i="7"/>
  <c r="AU35" i="7"/>
  <c r="BE35" i="7"/>
  <c r="BF35" i="7"/>
  <c r="BG35" i="7"/>
  <c r="AS36" i="7"/>
  <c r="AT36" i="7"/>
  <c r="AU36" i="7"/>
  <c r="BE36" i="7"/>
  <c r="BF36" i="7"/>
  <c r="BG36" i="7"/>
  <c r="AS37" i="7"/>
  <c r="AT37" i="7"/>
  <c r="AU37" i="7"/>
  <c r="BE37" i="7"/>
  <c r="BF37" i="7"/>
  <c r="BG37" i="7"/>
  <c r="AS38" i="7"/>
  <c r="AT38" i="7"/>
  <c r="AU38" i="7"/>
  <c r="BE38" i="7"/>
  <c r="BF38" i="7"/>
  <c r="BG38" i="7"/>
  <c r="AS39" i="7"/>
  <c r="AT39" i="7"/>
  <c r="AU39" i="7"/>
  <c r="BE39" i="7"/>
  <c r="BF39" i="7"/>
  <c r="BG39" i="7"/>
  <c r="AS40" i="7"/>
  <c r="AT40" i="7"/>
  <c r="AU40" i="7"/>
  <c r="BE40" i="7"/>
  <c r="BF40" i="7"/>
  <c r="BG40" i="7"/>
  <c r="AS41" i="7"/>
  <c r="AT41" i="7"/>
  <c r="AU41" i="7"/>
  <c r="BE41" i="7"/>
  <c r="BF41" i="7"/>
  <c r="BG41" i="7"/>
  <c r="AS42" i="7"/>
  <c r="AT42" i="7"/>
  <c r="AU42" i="7"/>
  <c r="BE42" i="7"/>
  <c r="BF42" i="7"/>
  <c r="BG42" i="7"/>
  <c r="AS43" i="7"/>
  <c r="AT43" i="7"/>
  <c r="AU43" i="7"/>
  <c r="BE43" i="7"/>
  <c r="BF43" i="7"/>
  <c r="BG43" i="7"/>
  <c r="AS44" i="7"/>
  <c r="AT44" i="7"/>
  <c r="AU44" i="7"/>
  <c r="BE44" i="7"/>
  <c r="BF44" i="7"/>
  <c r="BG44" i="7"/>
  <c r="AS45" i="7"/>
  <c r="AT45" i="7"/>
  <c r="AU45" i="7"/>
  <c r="BE45" i="7"/>
  <c r="BF45" i="7"/>
  <c r="BG45" i="7"/>
  <c r="AS46" i="7"/>
  <c r="AT46" i="7"/>
  <c r="AU46" i="7"/>
  <c r="BE46" i="7"/>
  <c r="BF46" i="7"/>
  <c r="BG46" i="7"/>
  <c r="AS47" i="7"/>
  <c r="AT47" i="7"/>
  <c r="AU47" i="7"/>
  <c r="BE47" i="7"/>
  <c r="BF47" i="7"/>
  <c r="BG47" i="7"/>
  <c r="AS48" i="7"/>
  <c r="AT48" i="7"/>
  <c r="AU48" i="7"/>
  <c r="BE48" i="7"/>
  <c r="BF48" i="7"/>
  <c r="BG48" i="7"/>
  <c r="AS49" i="7"/>
  <c r="AT49" i="7"/>
  <c r="AU49" i="7"/>
  <c r="BE49" i="7"/>
  <c r="BF49" i="7"/>
  <c r="BG49" i="7"/>
  <c r="AS50" i="7"/>
  <c r="AT50" i="7"/>
  <c r="AU50" i="7"/>
  <c r="BE50" i="7"/>
  <c r="BF50" i="7"/>
  <c r="BG50" i="7"/>
  <c r="AS51" i="7"/>
  <c r="AT51" i="7"/>
  <c r="AU51" i="7"/>
  <c r="BE51" i="7"/>
  <c r="BF51" i="7"/>
  <c r="BG51" i="7"/>
  <c r="AS52" i="7"/>
  <c r="AT52" i="7"/>
  <c r="AU52" i="7"/>
  <c r="BE52" i="7"/>
  <c r="BF52" i="7"/>
  <c r="BG52" i="7"/>
  <c r="AS53" i="7"/>
  <c r="AT53" i="7"/>
  <c r="AU53" i="7"/>
  <c r="BE53" i="7"/>
  <c r="BF53" i="7"/>
  <c r="BG53" i="7"/>
  <c r="AS54" i="7"/>
  <c r="AT54" i="7"/>
  <c r="AU54" i="7"/>
  <c r="BE54" i="7"/>
  <c r="BF54" i="7"/>
  <c r="BG54" i="7"/>
  <c r="AS55" i="7"/>
  <c r="AT55" i="7"/>
  <c r="AU55" i="7"/>
  <c r="BE55" i="7"/>
  <c r="BF55" i="7"/>
  <c r="BG55" i="7"/>
  <c r="AS56" i="7"/>
  <c r="AT56" i="7"/>
  <c r="AU56" i="7"/>
  <c r="BE56" i="7"/>
  <c r="BF56" i="7"/>
  <c r="BG56" i="7"/>
  <c r="AS57" i="7"/>
  <c r="AT57" i="7"/>
  <c r="AU57" i="7"/>
  <c r="BE57" i="7"/>
  <c r="BF57" i="7"/>
  <c r="BG57" i="7"/>
  <c r="AS58" i="7"/>
  <c r="AT58" i="7"/>
  <c r="AU58" i="7"/>
  <c r="BE58" i="7"/>
  <c r="BF58" i="7"/>
  <c r="BG58" i="7"/>
  <c r="AS59" i="7"/>
  <c r="AT59" i="7"/>
  <c r="AU59" i="7"/>
  <c r="BE59" i="7"/>
  <c r="BF59" i="7"/>
  <c r="BG59" i="7"/>
  <c r="AS60" i="7"/>
  <c r="AT60" i="7"/>
  <c r="AU60" i="7"/>
  <c r="BE60" i="7"/>
  <c r="BF60" i="7"/>
  <c r="BG60" i="7"/>
  <c r="AS61" i="7"/>
  <c r="AT61" i="7"/>
  <c r="AU61" i="7"/>
  <c r="BE61" i="7"/>
  <c r="BF61" i="7"/>
  <c r="BG61" i="7"/>
  <c r="AS62" i="7"/>
  <c r="AT62" i="7"/>
  <c r="AU62" i="7"/>
  <c r="BE62" i="7"/>
  <c r="BF62" i="7"/>
  <c r="BG62" i="7"/>
  <c r="AS63" i="7"/>
  <c r="AT63" i="7"/>
  <c r="AU63" i="7"/>
  <c r="BE63" i="7"/>
  <c r="BF63" i="7"/>
  <c r="BG63" i="7"/>
  <c r="AS64" i="7"/>
  <c r="AT64" i="7"/>
  <c r="AU64" i="7"/>
  <c r="BE64" i="7"/>
  <c r="BF64" i="7"/>
  <c r="BG64" i="7"/>
  <c r="AS65" i="7"/>
  <c r="AT65" i="7"/>
  <c r="AU65" i="7"/>
  <c r="BE65" i="7"/>
  <c r="BF65" i="7"/>
  <c r="BG65" i="7"/>
  <c r="AS66" i="7"/>
  <c r="AT66" i="7"/>
  <c r="AU66" i="7"/>
  <c r="BE66" i="7"/>
  <c r="BF66" i="7"/>
  <c r="BG66" i="7"/>
  <c r="AS67" i="7"/>
  <c r="AT67" i="7"/>
  <c r="AU67" i="7"/>
  <c r="BE67" i="7"/>
  <c r="BF67" i="7"/>
  <c r="BG67" i="7"/>
  <c r="AS68" i="7"/>
  <c r="AT68" i="7"/>
  <c r="AU68" i="7"/>
  <c r="BE68" i="7"/>
  <c r="BF68" i="7"/>
  <c r="BG68" i="7"/>
  <c r="AS69" i="7"/>
  <c r="AT69" i="7"/>
  <c r="AU69" i="7"/>
  <c r="BE69" i="7"/>
  <c r="BF69" i="7"/>
  <c r="BG69" i="7"/>
  <c r="AS70" i="7"/>
  <c r="AT70" i="7"/>
  <c r="AU70" i="7"/>
  <c r="BE70" i="7"/>
  <c r="BF70" i="7"/>
  <c r="BG70" i="7"/>
  <c r="AS71" i="7"/>
  <c r="AT71" i="7"/>
  <c r="AU71" i="7"/>
  <c r="BE71" i="7"/>
  <c r="BF71" i="7"/>
  <c r="BG71" i="7"/>
  <c r="AS72" i="7"/>
  <c r="AT72" i="7"/>
  <c r="AU72" i="7"/>
  <c r="BE72" i="7"/>
  <c r="BF72" i="7"/>
  <c r="BG72" i="7"/>
  <c r="AS73" i="7"/>
  <c r="AT73" i="7"/>
  <c r="AU73" i="7"/>
  <c r="BE73" i="7"/>
  <c r="BF73" i="7"/>
  <c r="BG73" i="7"/>
  <c r="AS74" i="7"/>
  <c r="AT74" i="7"/>
  <c r="AU74" i="7"/>
  <c r="BE74" i="7"/>
  <c r="BF74" i="7"/>
  <c r="BG74" i="7"/>
  <c r="AS75" i="7"/>
  <c r="AT75" i="7"/>
  <c r="AU75" i="7"/>
  <c r="BE75" i="7"/>
  <c r="BF75" i="7"/>
  <c r="BG75" i="7"/>
  <c r="AS76" i="7"/>
  <c r="AT76" i="7"/>
  <c r="AU76" i="7"/>
  <c r="BE76" i="7"/>
  <c r="BF76" i="7"/>
  <c r="BG76" i="7"/>
  <c r="AS77" i="7"/>
  <c r="AT77" i="7"/>
  <c r="AU77" i="7"/>
  <c r="BE77" i="7"/>
  <c r="BF77" i="7"/>
  <c r="BG77" i="7"/>
  <c r="AS78" i="7"/>
  <c r="AT78" i="7"/>
  <c r="AU78" i="7"/>
  <c r="BE78" i="7"/>
  <c r="BF78" i="7"/>
  <c r="BG78" i="7"/>
  <c r="AS79" i="7"/>
  <c r="AT79" i="7"/>
  <c r="AU79" i="7"/>
  <c r="BE79" i="7"/>
  <c r="BF79" i="7"/>
  <c r="BG79" i="7"/>
  <c r="AS80" i="7"/>
  <c r="AT80" i="7"/>
  <c r="AU80" i="7"/>
  <c r="BE80" i="7"/>
  <c r="BF80" i="7"/>
  <c r="BG80" i="7"/>
  <c r="AS81" i="7"/>
  <c r="AT81" i="7"/>
  <c r="AU81" i="7"/>
  <c r="BE81" i="7"/>
  <c r="BF81" i="7"/>
  <c r="BG81" i="7"/>
  <c r="AS82" i="7"/>
  <c r="AT82" i="7"/>
  <c r="AU82" i="7"/>
  <c r="BE82" i="7"/>
  <c r="BF82" i="7"/>
  <c r="BG82" i="7"/>
  <c r="AS83" i="7"/>
  <c r="AT83" i="7"/>
  <c r="AU83" i="7"/>
  <c r="BE83" i="7"/>
  <c r="BF83" i="7"/>
  <c r="BG83" i="7"/>
  <c r="AS84" i="7"/>
  <c r="AT84" i="7"/>
  <c r="AU84" i="7"/>
  <c r="BE84" i="7"/>
  <c r="BF84" i="7"/>
  <c r="BG84" i="7"/>
  <c r="AS85" i="7"/>
  <c r="AT85" i="7"/>
  <c r="AU85" i="7"/>
  <c r="BE85" i="7"/>
  <c r="BF85" i="7"/>
  <c r="BG85" i="7"/>
  <c r="AS86" i="7"/>
  <c r="AT86" i="7"/>
  <c r="AU86" i="7"/>
  <c r="BE86" i="7"/>
  <c r="BF86" i="7"/>
  <c r="BG86" i="7"/>
  <c r="AS87" i="7"/>
  <c r="AT87" i="7"/>
  <c r="AU87" i="7"/>
  <c r="BE87" i="7"/>
  <c r="BF87" i="7"/>
  <c r="BG87" i="7"/>
  <c r="AS88" i="7"/>
  <c r="AT88" i="7"/>
  <c r="AU88" i="7"/>
  <c r="BE88" i="7"/>
  <c r="BF88" i="7"/>
  <c r="BG88" i="7"/>
  <c r="AS89" i="7"/>
  <c r="AT89" i="7"/>
  <c r="AU89" i="7"/>
  <c r="BE89" i="7"/>
  <c r="BF89" i="7"/>
  <c r="BG89" i="7"/>
  <c r="AS90" i="7"/>
  <c r="AT90" i="7"/>
  <c r="AU90" i="7"/>
  <c r="BE90" i="7"/>
  <c r="BF90" i="7"/>
  <c r="BG90" i="7"/>
  <c r="AS91" i="7"/>
  <c r="AT91" i="7"/>
  <c r="AU91" i="7"/>
  <c r="BE91" i="7"/>
  <c r="BF91" i="7"/>
  <c r="BG91" i="7"/>
  <c r="AS92" i="7"/>
  <c r="AT92" i="7"/>
  <c r="AU92" i="7"/>
  <c r="BE92" i="7"/>
  <c r="BF92" i="7"/>
  <c r="BG92" i="7"/>
  <c r="AS93" i="7"/>
  <c r="AT93" i="7"/>
  <c r="AU93" i="7"/>
  <c r="BE93" i="7"/>
  <c r="BF93" i="7"/>
  <c r="BG93" i="7"/>
  <c r="AS94" i="7"/>
  <c r="AT94" i="7"/>
  <c r="AU94" i="7"/>
  <c r="BE94" i="7"/>
  <c r="BF94" i="7"/>
  <c r="BG94" i="7"/>
  <c r="AS95" i="7"/>
  <c r="AT95" i="7"/>
  <c r="AU95" i="7"/>
  <c r="BE95" i="7"/>
  <c r="BF95" i="7"/>
  <c r="BG95" i="7"/>
  <c r="AS96" i="7"/>
  <c r="AT96" i="7"/>
  <c r="AU96" i="7"/>
  <c r="BE96" i="7"/>
  <c r="BF96" i="7"/>
  <c r="BG96" i="7"/>
  <c r="AS97" i="7"/>
  <c r="AT97" i="7"/>
  <c r="AU97" i="7"/>
  <c r="BE97" i="7"/>
  <c r="BF97" i="7"/>
  <c r="BG97" i="7"/>
  <c r="AS98" i="7"/>
  <c r="AT98" i="7"/>
  <c r="AU98" i="7"/>
  <c r="BE98" i="7"/>
  <c r="BF98" i="7"/>
  <c r="BG98" i="7"/>
  <c r="AS99" i="7"/>
  <c r="AT99" i="7"/>
  <c r="AU99" i="7"/>
  <c r="BE99" i="7"/>
  <c r="BF99" i="7"/>
  <c r="BG99" i="7"/>
  <c r="AS100" i="7"/>
  <c r="AT100" i="7"/>
  <c r="AU100" i="7"/>
  <c r="BE100" i="7"/>
  <c r="BF100" i="7"/>
  <c r="BG100" i="7"/>
  <c r="AS101" i="7"/>
  <c r="AT101" i="7"/>
  <c r="AU101" i="7"/>
  <c r="BE101" i="7"/>
  <c r="BF101" i="7"/>
  <c r="BG101" i="7"/>
  <c r="AS102" i="7"/>
  <c r="AT102" i="7"/>
  <c r="AU102" i="7"/>
  <c r="BE102" i="7"/>
  <c r="BF102" i="7"/>
  <c r="BG102" i="7"/>
  <c r="AS103" i="7"/>
  <c r="AT103" i="7"/>
  <c r="AU103" i="7"/>
  <c r="BE103" i="7"/>
  <c r="BF103" i="7"/>
  <c r="BG103" i="7"/>
  <c r="AS104" i="7"/>
  <c r="AT104" i="7"/>
  <c r="AU104" i="7"/>
  <c r="BE104" i="7"/>
  <c r="BF104" i="7"/>
  <c r="BG104" i="7"/>
  <c r="AS105" i="7"/>
  <c r="AT105" i="7"/>
  <c r="AU105" i="7"/>
  <c r="BE105" i="7"/>
  <c r="BF105" i="7"/>
  <c r="BG105" i="7"/>
  <c r="AS106" i="7"/>
  <c r="AT106" i="7"/>
  <c r="AU106" i="7"/>
  <c r="BE106" i="7"/>
  <c r="BF106" i="7"/>
  <c r="BG106" i="7"/>
  <c r="AS107" i="7"/>
  <c r="AT107" i="7"/>
  <c r="AU107" i="7"/>
  <c r="BE107" i="7"/>
  <c r="BF107" i="7"/>
  <c r="BG107" i="7"/>
  <c r="AS108" i="7"/>
  <c r="AT108" i="7"/>
  <c r="AU108" i="7"/>
  <c r="BE108" i="7"/>
  <c r="BF108" i="7"/>
  <c r="BG108" i="7"/>
  <c r="AS109" i="7"/>
  <c r="AT109" i="7"/>
  <c r="AU109" i="7"/>
  <c r="BE109" i="7"/>
  <c r="BF109" i="7"/>
  <c r="BG109" i="7"/>
  <c r="AS110" i="7"/>
  <c r="AT110" i="7"/>
  <c r="AU110" i="7"/>
  <c r="BE110" i="7"/>
  <c r="BF110" i="7"/>
  <c r="BG110" i="7"/>
  <c r="AS111" i="7"/>
  <c r="AT111" i="7"/>
  <c r="AU111" i="7"/>
  <c r="BE111" i="7"/>
  <c r="BF111" i="7"/>
  <c r="BG111" i="7"/>
  <c r="AS112" i="7"/>
  <c r="AT112" i="7"/>
  <c r="AU112" i="7"/>
  <c r="BE112" i="7"/>
  <c r="BF112" i="7"/>
  <c r="BG112" i="7"/>
  <c r="AS113" i="7"/>
  <c r="AT113" i="7"/>
  <c r="AU113" i="7"/>
  <c r="BE113" i="7"/>
  <c r="BF113" i="7"/>
  <c r="BG113" i="7"/>
  <c r="AS114" i="7"/>
  <c r="AT114" i="7"/>
  <c r="AU114" i="7"/>
  <c r="BE114" i="7"/>
  <c r="BF114" i="7"/>
  <c r="BG114" i="7"/>
  <c r="AS115" i="7"/>
  <c r="AT115" i="7"/>
  <c r="AU115" i="7"/>
  <c r="BE115" i="7"/>
  <c r="BF115" i="7"/>
  <c r="BG115" i="7"/>
  <c r="AS116" i="7"/>
  <c r="AT116" i="7"/>
  <c r="AU116" i="7"/>
  <c r="BE116" i="7"/>
  <c r="BF116" i="7"/>
  <c r="BG116" i="7"/>
  <c r="AS117" i="7"/>
  <c r="AT117" i="7"/>
  <c r="AU117" i="7"/>
  <c r="BE117" i="7"/>
  <c r="BF117" i="7"/>
  <c r="BG117" i="7"/>
  <c r="AS118" i="7"/>
  <c r="AT118" i="7"/>
  <c r="AU118" i="7"/>
  <c r="BE118" i="7"/>
  <c r="BF118" i="7"/>
  <c r="BG118" i="7"/>
  <c r="AS119" i="7"/>
  <c r="AT119" i="7"/>
  <c r="AU119" i="7"/>
  <c r="BE119" i="7"/>
  <c r="BF119" i="7"/>
  <c r="BG119" i="7"/>
  <c r="AS120" i="7"/>
  <c r="AT120" i="7"/>
  <c r="AU120" i="7"/>
  <c r="BE120" i="7"/>
  <c r="BF120" i="7"/>
  <c r="BG120" i="7"/>
  <c r="AS121" i="7"/>
  <c r="AT121" i="7"/>
  <c r="AU121" i="7"/>
  <c r="BE121" i="7"/>
  <c r="BF121" i="7"/>
  <c r="BG121" i="7"/>
  <c r="AS122" i="7"/>
  <c r="AT122" i="7"/>
  <c r="AU122" i="7"/>
  <c r="BE122" i="7"/>
  <c r="BF122" i="7"/>
  <c r="BG122" i="7"/>
  <c r="AS123" i="7"/>
  <c r="AT123" i="7"/>
  <c r="AU123" i="7"/>
  <c r="BE123" i="7"/>
  <c r="BF123" i="7"/>
  <c r="BG123" i="7"/>
  <c r="AS124" i="7"/>
  <c r="AT124" i="7"/>
  <c r="AU124" i="7"/>
  <c r="BE124" i="7"/>
  <c r="BF124" i="7"/>
  <c r="BG124" i="7"/>
  <c r="AS125" i="7"/>
  <c r="AT125" i="7"/>
  <c r="AU125" i="7"/>
  <c r="BE125" i="7"/>
  <c r="BF125" i="7"/>
  <c r="BG125" i="7"/>
  <c r="AS126" i="7"/>
  <c r="AT126" i="7"/>
  <c r="AU126" i="7"/>
  <c r="BE126" i="7"/>
  <c r="BF126" i="7"/>
  <c r="BG126" i="7"/>
  <c r="AS127" i="7"/>
  <c r="AT127" i="7"/>
  <c r="AU127" i="7"/>
  <c r="BE127" i="7"/>
  <c r="BF127" i="7"/>
  <c r="BG127" i="7"/>
  <c r="AS128" i="7"/>
  <c r="AT128" i="7"/>
  <c r="AU128" i="7"/>
  <c r="BE128" i="7"/>
  <c r="BF128" i="7"/>
  <c r="BG128" i="7"/>
  <c r="AS129" i="7"/>
  <c r="AT129" i="7"/>
  <c r="AU129" i="7"/>
  <c r="BE129" i="7"/>
  <c r="BF129" i="7"/>
  <c r="BG129" i="7"/>
  <c r="AS130" i="7"/>
  <c r="AT130" i="7"/>
  <c r="AU130" i="7"/>
  <c r="BE130" i="7"/>
  <c r="BF130" i="7"/>
  <c r="BG130" i="7"/>
  <c r="AS131" i="7"/>
  <c r="AT131" i="7"/>
  <c r="AU131" i="7"/>
  <c r="BE131" i="7"/>
  <c r="BF131" i="7"/>
  <c r="BG131" i="7"/>
  <c r="AS132" i="7"/>
  <c r="AT132" i="7"/>
  <c r="AU132" i="7"/>
  <c r="BE132" i="7"/>
  <c r="BF132" i="7"/>
  <c r="BG132" i="7"/>
  <c r="AS133" i="7"/>
  <c r="AT133" i="7"/>
  <c r="AU133" i="7"/>
  <c r="BE133" i="7"/>
  <c r="BF133" i="7"/>
  <c r="BG133" i="7"/>
  <c r="AS134" i="7"/>
  <c r="AT134" i="7"/>
  <c r="AU134" i="7"/>
  <c r="BE134" i="7"/>
  <c r="BF134" i="7"/>
  <c r="BG134" i="7"/>
  <c r="AS135" i="7"/>
  <c r="AT135" i="7"/>
  <c r="AU135" i="7"/>
  <c r="BE135" i="7"/>
  <c r="BF135" i="7"/>
  <c r="BG135" i="7"/>
  <c r="AS136" i="7"/>
  <c r="AT136" i="7"/>
  <c r="AU136" i="7"/>
  <c r="BE136" i="7"/>
  <c r="BF136" i="7"/>
  <c r="BG136" i="7"/>
  <c r="AS137" i="7"/>
  <c r="AT137" i="7"/>
  <c r="AU137" i="7"/>
  <c r="BE137" i="7"/>
  <c r="BF137" i="7"/>
  <c r="BG137" i="7"/>
  <c r="AS138" i="7"/>
  <c r="AT138" i="7"/>
  <c r="AU138" i="7"/>
  <c r="BE138" i="7"/>
  <c r="BF138" i="7"/>
  <c r="BG138" i="7"/>
  <c r="AS139" i="7"/>
  <c r="AT139" i="7"/>
  <c r="AU139" i="7"/>
  <c r="BE139" i="7"/>
  <c r="BF139" i="7"/>
  <c r="BG139" i="7"/>
  <c r="AS140" i="7"/>
  <c r="AT140" i="7"/>
  <c r="AU140" i="7"/>
  <c r="BE140" i="7"/>
  <c r="BF140" i="7"/>
  <c r="BG140" i="7"/>
  <c r="AS141" i="7"/>
  <c r="AT141" i="7"/>
  <c r="AU141" i="7"/>
  <c r="BE141" i="7"/>
  <c r="BF141" i="7"/>
  <c r="BG141" i="7"/>
  <c r="AS142" i="7"/>
  <c r="AT142" i="7"/>
  <c r="AU142" i="7"/>
  <c r="BE142" i="7"/>
  <c r="BF142" i="7"/>
  <c r="BG142" i="7"/>
  <c r="AS143" i="7"/>
  <c r="AT143" i="7"/>
  <c r="AU143" i="7"/>
  <c r="BE143" i="7"/>
  <c r="BF143" i="7"/>
  <c r="BG143" i="7"/>
  <c r="AS144" i="7"/>
  <c r="AT144" i="7"/>
  <c r="AU144" i="7"/>
  <c r="BE144" i="7"/>
  <c r="BF144" i="7"/>
  <c r="BG144" i="7"/>
  <c r="AS145" i="7"/>
  <c r="AT145" i="7"/>
  <c r="AU145" i="7"/>
  <c r="BE145" i="7"/>
  <c r="BF145" i="7"/>
  <c r="BG145" i="7"/>
  <c r="AS146" i="7"/>
  <c r="AT146" i="7"/>
  <c r="AU146" i="7"/>
  <c r="BE146" i="7"/>
  <c r="BF146" i="7"/>
  <c r="BG146" i="7"/>
  <c r="AS147" i="7"/>
  <c r="AT147" i="7"/>
  <c r="AU147" i="7"/>
  <c r="BE147" i="7"/>
  <c r="BF147" i="7"/>
  <c r="BG147" i="7"/>
  <c r="AS148" i="7"/>
  <c r="AT148" i="7"/>
  <c r="AU148" i="7"/>
  <c r="BE148" i="7"/>
  <c r="BF148" i="7"/>
  <c r="BG148" i="7"/>
  <c r="AS149" i="7"/>
  <c r="AT149" i="7"/>
  <c r="AU149" i="7"/>
  <c r="BE149" i="7"/>
  <c r="BF149" i="7"/>
  <c r="BG149" i="7"/>
  <c r="AS150" i="7"/>
  <c r="AT150" i="7"/>
  <c r="AU150" i="7"/>
  <c r="BE150" i="7"/>
  <c r="BF150" i="7"/>
  <c r="BG150" i="7"/>
  <c r="AS151" i="7"/>
  <c r="AT151" i="7"/>
  <c r="AU151" i="7"/>
  <c r="BE151" i="7"/>
  <c r="BF151" i="7"/>
  <c r="BG151" i="7"/>
  <c r="AS152" i="7"/>
  <c r="AT152" i="7"/>
  <c r="AU152" i="7"/>
  <c r="BE152" i="7"/>
  <c r="BF152" i="7"/>
  <c r="BG152" i="7"/>
  <c r="AS153" i="7"/>
  <c r="AT153" i="7"/>
  <c r="AU153" i="7"/>
  <c r="BE153" i="7"/>
  <c r="BF153" i="7"/>
  <c r="BG153" i="7"/>
  <c r="AS154" i="7"/>
  <c r="AT154" i="7"/>
  <c r="AU154" i="7"/>
  <c r="BE154" i="7"/>
  <c r="BF154" i="7"/>
  <c r="BG154" i="7"/>
  <c r="AS155" i="7"/>
  <c r="AT155" i="7"/>
  <c r="AU155" i="7"/>
  <c r="BE155" i="7"/>
  <c r="BF155" i="7"/>
  <c r="BG155" i="7"/>
  <c r="AS156" i="7"/>
  <c r="AT156" i="7"/>
  <c r="AU156" i="7"/>
  <c r="BE156" i="7"/>
  <c r="BF156" i="7"/>
  <c r="BG156" i="7"/>
  <c r="AS157" i="7"/>
  <c r="AT157" i="7"/>
  <c r="AU157" i="7"/>
  <c r="BE157" i="7"/>
  <c r="BF157" i="7"/>
  <c r="BG157" i="7"/>
  <c r="AS158" i="7"/>
  <c r="AT158" i="7"/>
  <c r="AU158" i="7"/>
  <c r="BE158" i="7"/>
  <c r="BF158" i="7"/>
  <c r="BG158" i="7"/>
  <c r="AS159" i="7"/>
  <c r="AT159" i="7"/>
  <c r="AU159" i="7"/>
  <c r="BE159" i="7"/>
  <c r="BF159" i="7"/>
  <c r="BG159" i="7"/>
  <c r="AS160" i="7"/>
  <c r="AT160" i="7"/>
  <c r="AU160" i="7"/>
  <c r="BE160" i="7"/>
  <c r="BF160" i="7"/>
  <c r="BG160" i="7"/>
  <c r="AS161" i="7"/>
  <c r="AT161" i="7"/>
  <c r="AU161" i="7"/>
  <c r="BE161" i="7"/>
  <c r="BF161" i="7"/>
  <c r="BG161" i="7"/>
  <c r="AS162" i="7"/>
  <c r="AT162" i="7"/>
  <c r="AU162" i="7"/>
  <c r="BE162" i="7"/>
  <c r="BF162" i="7"/>
  <c r="BG162" i="7"/>
  <c r="AS163" i="7"/>
  <c r="AT163" i="7"/>
  <c r="AU163" i="7"/>
  <c r="BE163" i="7"/>
  <c r="BF163" i="7"/>
  <c r="BG163" i="7"/>
  <c r="AS164" i="7"/>
  <c r="AT164" i="7"/>
  <c r="AU164" i="7"/>
  <c r="BE164" i="7"/>
  <c r="BF164" i="7"/>
  <c r="BG164" i="7"/>
  <c r="AS165" i="7"/>
  <c r="AT165" i="7"/>
  <c r="AU165" i="7"/>
  <c r="BE165" i="7"/>
  <c r="BF165" i="7"/>
  <c r="BG165" i="7"/>
  <c r="AS166" i="7"/>
  <c r="AT166" i="7"/>
  <c r="AU166" i="7"/>
  <c r="BE166" i="7"/>
  <c r="BF166" i="7"/>
  <c r="BG166" i="7"/>
  <c r="AS167" i="7"/>
  <c r="AT167" i="7"/>
  <c r="AU167" i="7"/>
  <c r="BE167" i="7"/>
  <c r="BF167" i="7"/>
  <c r="BG167" i="7"/>
  <c r="AS168" i="7"/>
  <c r="AT168" i="7"/>
  <c r="AU168" i="7"/>
  <c r="BE168" i="7"/>
  <c r="BF168" i="7"/>
  <c r="BG168" i="7"/>
  <c r="AS169" i="7"/>
  <c r="AT169" i="7"/>
  <c r="AU169" i="7"/>
  <c r="BE169" i="7"/>
  <c r="BF169" i="7"/>
  <c r="BG169" i="7"/>
  <c r="AS170" i="7"/>
  <c r="AT170" i="7"/>
  <c r="AU170" i="7"/>
  <c r="BE170" i="7"/>
  <c r="BF170" i="7"/>
  <c r="BG170" i="7"/>
  <c r="AS171" i="7"/>
  <c r="AT171" i="7"/>
  <c r="AU171" i="7"/>
  <c r="BE171" i="7"/>
  <c r="BF171" i="7"/>
  <c r="BG171" i="7"/>
  <c r="AS172" i="7"/>
  <c r="AT172" i="7"/>
  <c r="AU172" i="7"/>
  <c r="BE172" i="7"/>
  <c r="BF172" i="7"/>
  <c r="BG172" i="7"/>
  <c r="AS173" i="7"/>
  <c r="AT173" i="7"/>
  <c r="AU173" i="7"/>
  <c r="BE173" i="7"/>
  <c r="BF173" i="7"/>
  <c r="BG173" i="7"/>
  <c r="AS174" i="7"/>
  <c r="AT174" i="7"/>
  <c r="AU174" i="7"/>
  <c r="BE174" i="7"/>
  <c r="BF174" i="7"/>
  <c r="BG174" i="7"/>
  <c r="AS175" i="7"/>
  <c r="AT175" i="7"/>
  <c r="AU175" i="7"/>
  <c r="BE175" i="7"/>
  <c r="BF175" i="7"/>
  <c r="BG175" i="7"/>
  <c r="AS176" i="7"/>
  <c r="AT176" i="7"/>
  <c r="AU176" i="7"/>
  <c r="BE176" i="7"/>
  <c r="BF176" i="7"/>
  <c r="BG176" i="7"/>
  <c r="AS177" i="7"/>
  <c r="AT177" i="7"/>
  <c r="AU177" i="7"/>
  <c r="BE177" i="7"/>
  <c r="BF177" i="7"/>
  <c r="BG177" i="7"/>
  <c r="AS178" i="7"/>
  <c r="AT178" i="7"/>
  <c r="AU178" i="7"/>
  <c r="BE178" i="7"/>
  <c r="BF178" i="7"/>
  <c r="BG178" i="7"/>
  <c r="AS179" i="7"/>
  <c r="AT179" i="7"/>
  <c r="AU179" i="7"/>
  <c r="BE179" i="7"/>
  <c r="BF179" i="7"/>
  <c r="BG179" i="7"/>
  <c r="AS180" i="7"/>
  <c r="AT180" i="7"/>
  <c r="AU180" i="7"/>
  <c r="BE180" i="7"/>
  <c r="BF180" i="7"/>
  <c r="BG180" i="7"/>
  <c r="AS181" i="7"/>
  <c r="AT181" i="7"/>
  <c r="AU181" i="7"/>
  <c r="BE181" i="7"/>
  <c r="BF181" i="7"/>
  <c r="BG181" i="7"/>
  <c r="AS182" i="7"/>
  <c r="AT182" i="7"/>
  <c r="AU182" i="7"/>
  <c r="BE182" i="7"/>
  <c r="BF182" i="7"/>
  <c r="BG182" i="7"/>
  <c r="AS183" i="7"/>
  <c r="AT183" i="7"/>
  <c r="AU183" i="7"/>
  <c r="BE183" i="7"/>
  <c r="BF183" i="7"/>
  <c r="BG183" i="7"/>
  <c r="AP5" i="7" l="1"/>
  <c r="AQ5" i="7"/>
  <c r="AR5" i="7"/>
  <c r="AP6" i="7"/>
  <c r="AQ6" i="7"/>
  <c r="AR6" i="7"/>
  <c r="AP7" i="7"/>
  <c r="AQ7" i="7"/>
  <c r="AR7" i="7"/>
  <c r="AP8" i="7"/>
  <c r="AQ8" i="7"/>
  <c r="AR8" i="7"/>
  <c r="AP9" i="7"/>
  <c r="AQ9" i="7"/>
  <c r="AR9" i="7"/>
  <c r="AP10" i="7"/>
  <c r="AQ10" i="7"/>
  <c r="AR10" i="7"/>
  <c r="AP11" i="7"/>
  <c r="AQ11" i="7"/>
  <c r="AR11" i="7"/>
  <c r="AP12" i="7"/>
  <c r="AQ12" i="7"/>
  <c r="AR12" i="7"/>
  <c r="AP13" i="7"/>
  <c r="AQ13" i="7"/>
  <c r="AR13" i="7"/>
  <c r="AP14" i="7"/>
  <c r="AQ14" i="7"/>
  <c r="AR14" i="7"/>
  <c r="AP15" i="7"/>
  <c r="AQ15" i="7"/>
  <c r="AR15" i="7"/>
  <c r="AP16" i="7"/>
  <c r="AQ16" i="7"/>
  <c r="AR16" i="7"/>
  <c r="AP17" i="7"/>
  <c r="AQ17" i="7"/>
  <c r="AR17" i="7"/>
  <c r="AP18" i="7"/>
  <c r="AQ18" i="7"/>
  <c r="AR18" i="7"/>
  <c r="AP19" i="7"/>
  <c r="AQ19" i="7"/>
  <c r="AR19" i="7"/>
  <c r="AP20" i="7"/>
  <c r="AQ20" i="7"/>
  <c r="AR20" i="7"/>
  <c r="AP21" i="7"/>
  <c r="AQ21" i="7"/>
  <c r="AR21" i="7"/>
  <c r="AP22" i="7"/>
  <c r="AQ22" i="7"/>
  <c r="AR22" i="7"/>
  <c r="AJ23" i="7"/>
  <c r="BW23" i="7" s="1"/>
  <c r="AP23" i="7"/>
  <c r="AQ23" i="7"/>
  <c r="AR23" i="7"/>
  <c r="AP24" i="7"/>
  <c r="AQ24" i="7"/>
  <c r="AR24" i="7"/>
  <c r="AP25" i="7"/>
  <c r="AQ25" i="7"/>
  <c r="AR25" i="7"/>
  <c r="AP26" i="7"/>
  <c r="AQ26" i="7"/>
  <c r="AR26" i="7"/>
  <c r="AJ27" i="7"/>
  <c r="AP27" i="7"/>
  <c r="AQ27" i="7"/>
  <c r="AR27" i="7"/>
  <c r="AP28" i="7"/>
  <c r="AQ28" i="7"/>
  <c r="AR28" i="7"/>
  <c r="AP29" i="7"/>
  <c r="AQ29" i="7"/>
  <c r="AR29" i="7"/>
  <c r="AP30" i="7"/>
  <c r="AQ30" i="7"/>
  <c r="AR30" i="7"/>
  <c r="AJ31" i="7"/>
  <c r="BW31" i="7" s="1"/>
  <c r="AP31" i="7"/>
  <c r="AQ31" i="7"/>
  <c r="AR31" i="7"/>
  <c r="AP32" i="7"/>
  <c r="AQ32" i="7"/>
  <c r="AR32" i="7"/>
  <c r="AI33" i="7"/>
  <c r="BV33" i="7" s="1"/>
  <c r="AP33" i="7"/>
  <c r="AQ33" i="7"/>
  <c r="AR33" i="7"/>
  <c r="AD35" i="7"/>
  <c r="BQ35" i="7" s="1"/>
  <c r="AE35" i="7"/>
  <c r="BR35" i="7" s="1"/>
  <c r="AF35" i="7"/>
  <c r="BS35" i="7" s="1"/>
  <c r="AG35" i="7"/>
  <c r="BT35" i="7" s="1"/>
  <c r="AL35" i="7"/>
  <c r="BY35" i="7" s="1"/>
  <c r="AM35" i="7"/>
  <c r="BZ35" i="7" s="1"/>
  <c r="AN35" i="7"/>
  <c r="CA35" i="7" s="1"/>
  <c r="AO35" i="7"/>
  <c r="CB35" i="7" s="1"/>
  <c r="AD36" i="7"/>
  <c r="BQ36" i="7" s="1"/>
  <c r="AE36" i="7"/>
  <c r="BR36" i="7" s="1"/>
  <c r="AF36" i="7"/>
  <c r="BS36" i="7" s="1"/>
  <c r="AG36" i="7"/>
  <c r="BT36" i="7" s="1"/>
  <c r="AL36" i="7"/>
  <c r="BY36" i="7" s="1"/>
  <c r="AM36" i="7"/>
  <c r="BZ36" i="7" s="1"/>
  <c r="AN36" i="7"/>
  <c r="CA36" i="7" s="1"/>
  <c r="AO36" i="7"/>
  <c r="CB36" i="7" s="1"/>
  <c r="AD37" i="7"/>
  <c r="BQ37" i="7" s="1"/>
  <c r="AE37" i="7"/>
  <c r="BR37" i="7" s="1"/>
  <c r="AF37" i="7"/>
  <c r="BS37" i="7" s="1"/>
  <c r="AG37" i="7"/>
  <c r="BT37" i="7" s="1"/>
  <c r="AL37" i="7"/>
  <c r="BY37" i="7" s="1"/>
  <c r="AM37" i="7"/>
  <c r="BZ37" i="7" s="1"/>
  <c r="AN37" i="7"/>
  <c r="CA37" i="7" s="1"/>
  <c r="AO37" i="7"/>
  <c r="CB37" i="7" s="1"/>
  <c r="AD38" i="7"/>
  <c r="BQ38" i="7" s="1"/>
  <c r="AE38" i="7"/>
  <c r="BR38" i="7" s="1"/>
  <c r="AF38" i="7"/>
  <c r="BS38" i="7" s="1"/>
  <c r="AG38" i="7"/>
  <c r="BT38" i="7" s="1"/>
  <c r="AL38" i="7"/>
  <c r="BY38" i="7" s="1"/>
  <c r="AM38" i="7"/>
  <c r="BZ38" i="7" s="1"/>
  <c r="AN38" i="7"/>
  <c r="AO38" i="7"/>
  <c r="CB38" i="7" s="1"/>
  <c r="AD39" i="7"/>
  <c r="BQ39" i="7" s="1"/>
  <c r="AE39" i="7"/>
  <c r="BR39" i="7" s="1"/>
  <c r="AF39" i="7"/>
  <c r="BS39" i="7" s="1"/>
  <c r="AG39" i="7"/>
  <c r="BT39" i="7" s="1"/>
  <c r="AL39" i="7"/>
  <c r="BY39" i="7" s="1"/>
  <c r="AM39" i="7"/>
  <c r="BZ39" i="7" s="1"/>
  <c r="AN39" i="7"/>
  <c r="CA39" i="7" s="1"/>
  <c r="AO39" i="7"/>
  <c r="CB39" i="7" s="1"/>
  <c r="AD40" i="7"/>
  <c r="BQ40" i="7" s="1"/>
  <c r="AE40" i="7"/>
  <c r="BR40" i="7" s="1"/>
  <c r="AF40" i="7"/>
  <c r="BS40" i="7" s="1"/>
  <c r="AG40" i="7"/>
  <c r="BT40" i="7" s="1"/>
  <c r="AL40" i="7"/>
  <c r="BY40" i="7" s="1"/>
  <c r="AM40" i="7"/>
  <c r="BZ40" i="7" s="1"/>
  <c r="AN40" i="7"/>
  <c r="CA40" i="7" s="1"/>
  <c r="AO40" i="7"/>
  <c r="CB40" i="7" s="1"/>
  <c r="AD41" i="7"/>
  <c r="BQ41" i="7" s="1"/>
  <c r="AE41" i="7"/>
  <c r="BR41" i="7" s="1"/>
  <c r="AF41" i="7"/>
  <c r="BS41" i="7" s="1"/>
  <c r="AG41" i="7"/>
  <c r="BT41" i="7" s="1"/>
  <c r="AL41" i="7"/>
  <c r="BY41" i="7" s="1"/>
  <c r="AM41" i="7"/>
  <c r="BZ41" i="7" s="1"/>
  <c r="AN41" i="7"/>
  <c r="CA41" i="7" s="1"/>
  <c r="AO41" i="7"/>
  <c r="CB41" i="7" s="1"/>
  <c r="AD42" i="7"/>
  <c r="BQ42" i="7" s="1"/>
  <c r="AE42" i="7"/>
  <c r="BR42" i="7" s="1"/>
  <c r="AF42" i="7"/>
  <c r="BS42" i="7" s="1"/>
  <c r="AG42" i="7"/>
  <c r="BT42" i="7" s="1"/>
  <c r="AL42" i="7"/>
  <c r="BY42" i="7" s="1"/>
  <c r="AM42" i="7"/>
  <c r="BZ42" i="7" s="1"/>
  <c r="AN42" i="7"/>
  <c r="CA42" i="7" s="1"/>
  <c r="AO42" i="7"/>
  <c r="CB42" i="7" s="1"/>
  <c r="AD43" i="7"/>
  <c r="BQ43" i="7" s="1"/>
  <c r="AE43" i="7"/>
  <c r="BR43" i="7" s="1"/>
  <c r="AF43" i="7"/>
  <c r="BS43" i="7" s="1"/>
  <c r="AG43" i="7"/>
  <c r="BT43" i="7" s="1"/>
  <c r="AL43" i="7"/>
  <c r="BY43" i="7" s="1"/>
  <c r="AM43" i="7"/>
  <c r="BZ43" i="7" s="1"/>
  <c r="AN43" i="7"/>
  <c r="AO43" i="7"/>
  <c r="CB43" i="7" s="1"/>
  <c r="AD44" i="7"/>
  <c r="BQ44" i="7" s="1"/>
  <c r="AE44" i="7"/>
  <c r="BR44" i="7" s="1"/>
  <c r="AF44" i="7"/>
  <c r="BS44" i="7" s="1"/>
  <c r="AG44" i="7"/>
  <c r="BT44" i="7" s="1"/>
  <c r="AJ29" i="7"/>
  <c r="BW29" i="7" s="1"/>
  <c r="AL44" i="7"/>
  <c r="BY44" i="7" s="1"/>
  <c r="AM44" i="7"/>
  <c r="BZ44" i="7" s="1"/>
  <c r="AN44" i="7"/>
  <c r="AO44" i="7"/>
  <c r="CB44" i="7" s="1"/>
  <c r="AD45" i="7"/>
  <c r="BQ45" i="7" s="1"/>
  <c r="AE45" i="7"/>
  <c r="BR45" i="7" s="1"/>
  <c r="AF45" i="7"/>
  <c r="BS45" i="7" s="1"/>
  <c r="AG45" i="7"/>
  <c r="BT45" i="7" s="1"/>
  <c r="AL45" i="7"/>
  <c r="BY45" i="7" s="1"/>
  <c r="AM45" i="7"/>
  <c r="BZ45" i="7" s="1"/>
  <c r="AN45" i="7"/>
  <c r="AO45" i="7"/>
  <c r="CB45" i="7" s="1"/>
  <c r="AD46" i="7"/>
  <c r="BQ46" i="7" s="1"/>
  <c r="AE46" i="7"/>
  <c r="BR46" i="7" s="1"/>
  <c r="AF46" i="7"/>
  <c r="BS46" i="7" s="1"/>
  <c r="AG46" i="7"/>
  <c r="BT46" i="7" s="1"/>
  <c r="AL46" i="7"/>
  <c r="BY46" i="7" s="1"/>
  <c r="AM46" i="7"/>
  <c r="BZ46" i="7" s="1"/>
  <c r="AN46" i="7"/>
  <c r="CA46" i="7" s="1"/>
  <c r="AO46" i="7"/>
  <c r="CB46" i="7" s="1"/>
  <c r="AD47" i="7"/>
  <c r="BQ47" i="7" s="1"/>
  <c r="AE47" i="7"/>
  <c r="BR47" i="7" s="1"/>
  <c r="AF47" i="7"/>
  <c r="BS47" i="7" s="1"/>
  <c r="AG47" i="7"/>
  <c r="BT47" i="7" s="1"/>
  <c r="AL47" i="7"/>
  <c r="BY47" i="7" s="1"/>
  <c r="AM47" i="7"/>
  <c r="BZ47" i="7" s="1"/>
  <c r="AN47" i="7"/>
  <c r="CA47" i="7" s="1"/>
  <c r="AO47" i="7"/>
  <c r="CB47" i="7" s="1"/>
  <c r="AD48" i="7"/>
  <c r="BQ48" i="7" s="1"/>
  <c r="AE48" i="7"/>
  <c r="BR48" i="7" s="1"/>
  <c r="AF48" i="7"/>
  <c r="BS48" i="7" s="1"/>
  <c r="AG48" i="7"/>
  <c r="BT48" i="7" s="1"/>
  <c r="AH32" i="7"/>
  <c r="BU32" i="7" s="1"/>
  <c r="AI32" i="7"/>
  <c r="BV32" i="7" s="1"/>
  <c r="AL48" i="7"/>
  <c r="BY48" i="7" s="1"/>
  <c r="AM48" i="7"/>
  <c r="AN48" i="7"/>
  <c r="CA48" i="7" s="1"/>
  <c r="AO48" i="7"/>
  <c r="CB48" i="7" s="1"/>
  <c r="AD49" i="7"/>
  <c r="BQ49" i="7" s="1"/>
  <c r="AE49" i="7"/>
  <c r="BR49" i="7" s="1"/>
  <c r="AF49" i="7"/>
  <c r="BS49" i="7" s="1"/>
  <c r="AG49" i="7"/>
  <c r="BT49" i="7" s="1"/>
  <c r="AL49" i="7"/>
  <c r="BY49" i="7" s="1"/>
  <c r="AM49" i="7"/>
  <c r="BZ49" i="7" s="1"/>
  <c r="AN49" i="7"/>
  <c r="CA49" i="7" s="1"/>
  <c r="AO49" i="7"/>
  <c r="CB49" i="7" s="1"/>
  <c r="AD50" i="7"/>
  <c r="BQ50" i="7" s="1"/>
  <c r="AE50" i="7"/>
  <c r="BR50" i="7" s="1"/>
  <c r="AF50" i="7"/>
  <c r="BS50" i="7" s="1"/>
  <c r="AG50" i="7"/>
  <c r="BT50" i="7" s="1"/>
  <c r="AL50" i="7"/>
  <c r="BY50" i="7" s="1"/>
  <c r="AM50" i="7"/>
  <c r="BZ50" i="7" s="1"/>
  <c r="AN50" i="7"/>
  <c r="CA50" i="7" s="1"/>
  <c r="AO50" i="7"/>
  <c r="CB50" i="7" s="1"/>
  <c r="AD51" i="7"/>
  <c r="BQ51" i="7" s="1"/>
  <c r="AE51" i="7"/>
  <c r="BR51" i="7" s="1"/>
  <c r="AF51" i="7"/>
  <c r="BS51" i="7" s="1"/>
  <c r="AG51" i="7"/>
  <c r="BT51" i="7" s="1"/>
  <c r="AL51" i="7"/>
  <c r="BY51" i="7" s="1"/>
  <c r="AM51" i="7"/>
  <c r="BZ51" i="7" s="1"/>
  <c r="AN51" i="7"/>
  <c r="CA51" i="7" s="1"/>
  <c r="AO51" i="7"/>
  <c r="CB51" i="7" s="1"/>
  <c r="AD52" i="7"/>
  <c r="BQ52" i="7" s="1"/>
  <c r="AE52" i="7"/>
  <c r="BR52" i="7" s="1"/>
  <c r="AF52" i="7"/>
  <c r="BS52" i="7" s="1"/>
  <c r="AG52" i="7"/>
  <c r="BT52" i="7" s="1"/>
  <c r="AL52" i="7"/>
  <c r="BY52" i="7" s="1"/>
  <c r="AM52" i="7"/>
  <c r="BZ52" i="7" s="1"/>
  <c r="AN52" i="7"/>
  <c r="CA52" i="7" s="1"/>
  <c r="AO52" i="7"/>
  <c r="CB52" i="7" s="1"/>
  <c r="AD53" i="7"/>
  <c r="BQ53" i="7" s="1"/>
  <c r="AE53" i="7"/>
  <c r="BR53" i="7" s="1"/>
  <c r="AF53" i="7"/>
  <c r="BS53" i="7" s="1"/>
  <c r="AG53" i="7"/>
  <c r="BT53" i="7" s="1"/>
  <c r="AL53" i="7"/>
  <c r="BY53" i="7" s="1"/>
  <c r="AM53" i="7"/>
  <c r="BZ53" i="7" s="1"/>
  <c r="AN53" i="7"/>
  <c r="CA53" i="7" s="1"/>
  <c r="AO53" i="7"/>
  <c r="CB53" i="7" s="1"/>
  <c r="AD54" i="7"/>
  <c r="AE54" i="7"/>
  <c r="BR54" i="7" s="1"/>
  <c r="AF54" i="7"/>
  <c r="BS54" i="7" s="1"/>
  <c r="AG54" i="7"/>
  <c r="BT54" i="7" s="1"/>
  <c r="AH28" i="7"/>
  <c r="AL54" i="7"/>
  <c r="BY54" i="7" s="1"/>
  <c r="AM54" i="7"/>
  <c r="BZ54" i="7" s="1"/>
  <c r="AN54" i="7"/>
  <c r="CA54" i="7" s="1"/>
  <c r="AO54" i="7"/>
  <c r="CB54" i="7" s="1"/>
  <c r="AD55" i="7"/>
  <c r="BQ55" i="7" s="1"/>
  <c r="AE55" i="7"/>
  <c r="BR55" i="7" s="1"/>
  <c r="AF55" i="7"/>
  <c r="BS55" i="7" s="1"/>
  <c r="AG55" i="7"/>
  <c r="BT55" i="7" s="1"/>
  <c r="AL55" i="7"/>
  <c r="BY55" i="7" s="1"/>
  <c r="AM55" i="7"/>
  <c r="BZ55" i="7" s="1"/>
  <c r="AN55" i="7"/>
  <c r="CA55" i="7" s="1"/>
  <c r="AO55" i="7"/>
  <c r="CB55" i="7" s="1"/>
  <c r="AD56" i="7"/>
  <c r="BQ56" i="7" s="1"/>
  <c r="AE56" i="7"/>
  <c r="BR56" i="7" s="1"/>
  <c r="AF56" i="7"/>
  <c r="BS56" i="7" s="1"/>
  <c r="AG56" i="7"/>
  <c r="BT56" i="7" s="1"/>
  <c r="AL56" i="7"/>
  <c r="BY56" i="7" s="1"/>
  <c r="AM56" i="7"/>
  <c r="BZ56" i="7" s="1"/>
  <c r="AN56" i="7"/>
  <c r="CA56" i="7" s="1"/>
  <c r="AO56" i="7"/>
  <c r="CB56" i="7" s="1"/>
  <c r="AD57" i="7"/>
  <c r="BQ57" i="7" s="1"/>
  <c r="AE57" i="7"/>
  <c r="BR57" i="7" s="1"/>
  <c r="AF57" i="7"/>
  <c r="BS57" i="7" s="1"/>
  <c r="AG57" i="7"/>
  <c r="BT57" i="7" s="1"/>
  <c r="AH22" i="7"/>
  <c r="BU22" i="7" s="1"/>
  <c r="AL57" i="7"/>
  <c r="BY57" i="7" s="1"/>
  <c r="AM57" i="7"/>
  <c r="BZ57" i="7" s="1"/>
  <c r="AN57" i="7"/>
  <c r="CA57" i="7" s="1"/>
  <c r="AO57" i="7"/>
  <c r="CB57" i="7" s="1"/>
  <c r="AD58" i="7"/>
  <c r="BQ58" i="7" s="1"/>
  <c r="AE58" i="7"/>
  <c r="BR58" i="7" s="1"/>
  <c r="AF58" i="7"/>
  <c r="BS58" i="7" s="1"/>
  <c r="AG58" i="7"/>
  <c r="BT58" i="7" s="1"/>
  <c r="AL58" i="7"/>
  <c r="BY58" i="7" s="1"/>
  <c r="AM58" i="7"/>
  <c r="BZ58" i="7" s="1"/>
  <c r="AN58" i="7"/>
  <c r="CA58" i="7" s="1"/>
  <c r="AO58" i="7"/>
  <c r="CB58" i="7" s="1"/>
  <c r="AD59" i="7"/>
  <c r="BQ59" i="7" s="1"/>
  <c r="AE59" i="7"/>
  <c r="BR59" i="7" s="1"/>
  <c r="AF59" i="7"/>
  <c r="BS59" i="7" s="1"/>
  <c r="AG59" i="7"/>
  <c r="BT59" i="7" s="1"/>
  <c r="AL59" i="7"/>
  <c r="BY59" i="7" s="1"/>
  <c r="AM59" i="7"/>
  <c r="BZ59" i="7" s="1"/>
  <c r="AN59" i="7"/>
  <c r="CA59" i="7" s="1"/>
  <c r="AO59" i="7"/>
  <c r="CB59" i="7" s="1"/>
  <c r="AD60" i="7"/>
  <c r="BQ60" i="7" s="1"/>
  <c r="AE60" i="7"/>
  <c r="BR60" i="7" s="1"/>
  <c r="AF60" i="7"/>
  <c r="BS60" i="7" s="1"/>
  <c r="AG60" i="7"/>
  <c r="BT60" i="7" s="1"/>
  <c r="AL60" i="7"/>
  <c r="BY60" i="7" s="1"/>
  <c r="AM60" i="7"/>
  <c r="BZ60" i="7" s="1"/>
  <c r="AN60" i="7"/>
  <c r="CA60" i="7" s="1"/>
  <c r="AO60" i="7"/>
  <c r="CB60" i="7" s="1"/>
  <c r="AD61" i="7"/>
  <c r="BQ61" i="7" s="1"/>
  <c r="AE61" i="7"/>
  <c r="BR61" i="7" s="1"/>
  <c r="AF61" i="7"/>
  <c r="BS61" i="7" s="1"/>
  <c r="AG61" i="7"/>
  <c r="BT61" i="7" s="1"/>
  <c r="AL61" i="7"/>
  <c r="BY61" i="7" s="1"/>
  <c r="AM61" i="7"/>
  <c r="BZ61" i="7" s="1"/>
  <c r="AN61" i="7"/>
  <c r="CA61" i="7" s="1"/>
  <c r="AO61" i="7"/>
  <c r="CB61" i="7" s="1"/>
  <c r="AD62" i="7"/>
  <c r="BQ62" i="7" s="1"/>
  <c r="AE62" i="7"/>
  <c r="BR62" i="7" s="1"/>
  <c r="AF62" i="7"/>
  <c r="BS62" i="7" s="1"/>
  <c r="AG62" i="7"/>
  <c r="BT62" i="7" s="1"/>
  <c r="AL62" i="7"/>
  <c r="BY62" i="7" s="1"/>
  <c r="AM62" i="7"/>
  <c r="BZ62" i="7" s="1"/>
  <c r="AN62" i="7"/>
  <c r="CA62" i="7" s="1"/>
  <c r="AO62" i="7"/>
  <c r="CB62" i="7" s="1"/>
  <c r="AD63" i="7"/>
  <c r="BQ63" i="7" s="1"/>
  <c r="AE63" i="7"/>
  <c r="BR63" i="7" s="1"/>
  <c r="AF63" i="7"/>
  <c r="BS63" i="7" s="1"/>
  <c r="AG63" i="7"/>
  <c r="BT63" i="7" s="1"/>
  <c r="AL63" i="7"/>
  <c r="BY63" i="7" s="1"/>
  <c r="AM63" i="7"/>
  <c r="BZ63" i="7" s="1"/>
  <c r="AN63" i="7"/>
  <c r="CA63" i="7" s="1"/>
  <c r="AO63" i="7"/>
  <c r="CB63" i="7" s="1"/>
  <c r="AD64" i="7"/>
  <c r="BQ64" i="7" s="1"/>
  <c r="AE64" i="7"/>
  <c r="BR64" i="7" s="1"/>
  <c r="AF64" i="7"/>
  <c r="BS64" i="7" s="1"/>
  <c r="AG64" i="7"/>
  <c r="BT64" i="7" s="1"/>
  <c r="AL64" i="7"/>
  <c r="BY64" i="7" s="1"/>
  <c r="AM64" i="7"/>
  <c r="BZ64" i="7" s="1"/>
  <c r="AN64" i="7"/>
  <c r="CA64" i="7" s="1"/>
  <c r="AO64" i="7"/>
  <c r="CB64" i="7" s="1"/>
  <c r="AD65" i="7"/>
  <c r="BQ65" i="7" s="1"/>
  <c r="AE65" i="7"/>
  <c r="BR65" i="7" s="1"/>
  <c r="AF65" i="7"/>
  <c r="BS65" i="7" s="1"/>
  <c r="AG65" i="7"/>
  <c r="BT65" i="7" s="1"/>
  <c r="AL65" i="7"/>
  <c r="BY65" i="7" s="1"/>
  <c r="AM65" i="7"/>
  <c r="BZ65" i="7" s="1"/>
  <c r="AN65" i="7"/>
  <c r="CA65" i="7" s="1"/>
  <c r="AO65" i="7"/>
  <c r="CB65" i="7" s="1"/>
  <c r="AD66" i="7"/>
  <c r="BQ66" i="7" s="1"/>
  <c r="AE66" i="7"/>
  <c r="BR66" i="7" s="1"/>
  <c r="AF66" i="7"/>
  <c r="BS66" i="7" s="1"/>
  <c r="AG66" i="7"/>
  <c r="BT66" i="7" s="1"/>
  <c r="AL66" i="7"/>
  <c r="BY66" i="7" s="1"/>
  <c r="AM66" i="7"/>
  <c r="BZ66" i="7" s="1"/>
  <c r="AN66" i="7"/>
  <c r="CA66" i="7" s="1"/>
  <c r="AO66" i="7"/>
  <c r="CB66" i="7" s="1"/>
  <c r="AD67" i="7"/>
  <c r="BQ67" i="7" s="1"/>
  <c r="AE67" i="7"/>
  <c r="BR67" i="7" s="1"/>
  <c r="AF67" i="7"/>
  <c r="BS67" i="7" s="1"/>
  <c r="AG67" i="7"/>
  <c r="BT67" i="7" s="1"/>
  <c r="AL67" i="7"/>
  <c r="BY67" i="7" s="1"/>
  <c r="AM67" i="7"/>
  <c r="BZ67" i="7" s="1"/>
  <c r="AN67" i="7"/>
  <c r="CA67" i="7" s="1"/>
  <c r="AO67" i="7"/>
  <c r="CB67" i="7" s="1"/>
  <c r="AD68" i="7"/>
  <c r="BQ68" i="7" s="1"/>
  <c r="AE68" i="7"/>
  <c r="BR68" i="7" s="1"/>
  <c r="AF68" i="7"/>
  <c r="BS68" i="7" s="1"/>
  <c r="AG68" i="7"/>
  <c r="BT68" i="7" s="1"/>
  <c r="AL68" i="7"/>
  <c r="BY68" i="7" s="1"/>
  <c r="AM68" i="7"/>
  <c r="BZ68" i="7" s="1"/>
  <c r="AN68" i="7"/>
  <c r="CA68" i="7" s="1"/>
  <c r="AO68" i="7"/>
  <c r="CB68" i="7" s="1"/>
  <c r="AD69" i="7"/>
  <c r="BQ69" i="7" s="1"/>
  <c r="AE69" i="7"/>
  <c r="BR69" i="7" s="1"/>
  <c r="AF69" i="7"/>
  <c r="BS69" i="7" s="1"/>
  <c r="AG69" i="7"/>
  <c r="BT69" i="7" s="1"/>
  <c r="AL69" i="7"/>
  <c r="BY69" i="7" s="1"/>
  <c r="AM69" i="7"/>
  <c r="BZ69" i="7" s="1"/>
  <c r="AN69" i="7"/>
  <c r="CA69" i="7" s="1"/>
  <c r="AO69" i="7"/>
  <c r="CB69" i="7" s="1"/>
  <c r="AD70" i="7"/>
  <c r="BQ70" i="7" s="1"/>
  <c r="AE70" i="7"/>
  <c r="BR70" i="7" s="1"/>
  <c r="AF70" i="7"/>
  <c r="BS70" i="7" s="1"/>
  <c r="AG70" i="7"/>
  <c r="BT70" i="7" s="1"/>
  <c r="AL70" i="7"/>
  <c r="BY70" i="7" s="1"/>
  <c r="AM70" i="7"/>
  <c r="BZ70" i="7" s="1"/>
  <c r="AN70" i="7"/>
  <c r="CA70" i="7" s="1"/>
  <c r="AO70" i="7"/>
  <c r="CB70" i="7" s="1"/>
  <c r="AD71" i="7"/>
  <c r="BQ71" i="7" s="1"/>
  <c r="AE71" i="7"/>
  <c r="BR71" i="7" s="1"/>
  <c r="AF71" i="7"/>
  <c r="BS71" i="7" s="1"/>
  <c r="AG71" i="7"/>
  <c r="BT71" i="7" s="1"/>
  <c r="AL71" i="7"/>
  <c r="BY71" i="7" s="1"/>
  <c r="AM71" i="7"/>
  <c r="BZ71" i="7" s="1"/>
  <c r="AN71" i="7"/>
  <c r="CA71" i="7" s="1"/>
  <c r="AO71" i="7"/>
  <c r="CB71" i="7" s="1"/>
  <c r="AD72" i="7"/>
  <c r="BQ72" i="7" s="1"/>
  <c r="AE72" i="7"/>
  <c r="BR72" i="7" s="1"/>
  <c r="AF72" i="7"/>
  <c r="BS72" i="7" s="1"/>
  <c r="AG72" i="7"/>
  <c r="BT72" i="7" s="1"/>
  <c r="AL72" i="7"/>
  <c r="BY72" i="7" s="1"/>
  <c r="AM72" i="7"/>
  <c r="BZ72" i="7" s="1"/>
  <c r="AN72" i="7"/>
  <c r="CA72" i="7" s="1"/>
  <c r="AO72" i="7"/>
  <c r="CB72" i="7" s="1"/>
  <c r="AD73" i="7"/>
  <c r="BQ73" i="7" s="1"/>
  <c r="AE73" i="7"/>
  <c r="BR73" i="7" s="1"/>
  <c r="AF73" i="7"/>
  <c r="BS73" i="7" s="1"/>
  <c r="AG73" i="7"/>
  <c r="BT73" i="7" s="1"/>
  <c r="AL73" i="7"/>
  <c r="BY73" i="7" s="1"/>
  <c r="AM73" i="7"/>
  <c r="BZ73" i="7" s="1"/>
  <c r="AN73" i="7"/>
  <c r="CA73" i="7" s="1"/>
  <c r="AO73" i="7"/>
  <c r="CB73" i="7" s="1"/>
  <c r="AD74" i="7"/>
  <c r="BQ74" i="7" s="1"/>
  <c r="AE74" i="7"/>
  <c r="BR74" i="7" s="1"/>
  <c r="AF74" i="7"/>
  <c r="BS74" i="7" s="1"/>
  <c r="AG74" i="7"/>
  <c r="BT74" i="7" s="1"/>
  <c r="AL74" i="7"/>
  <c r="BY74" i="7" s="1"/>
  <c r="AM74" i="7"/>
  <c r="BZ74" i="7" s="1"/>
  <c r="AN74" i="7"/>
  <c r="CA74" i="7" s="1"/>
  <c r="AO74" i="7"/>
  <c r="CB74" i="7" s="1"/>
  <c r="AD75" i="7"/>
  <c r="BQ75" i="7" s="1"/>
  <c r="AE75" i="7"/>
  <c r="BR75" i="7" s="1"/>
  <c r="AF75" i="7"/>
  <c r="BS75" i="7" s="1"/>
  <c r="AG75" i="7"/>
  <c r="BT75" i="7" s="1"/>
  <c r="AL75" i="7"/>
  <c r="BY75" i="7" s="1"/>
  <c r="AM75" i="7"/>
  <c r="BZ75" i="7" s="1"/>
  <c r="AN75" i="7"/>
  <c r="CA75" i="7" s="1"/>
  <c r="AO75" i="7"/>
  <c r="CB75" i="7" s="1"/>
  <c r="AD76" i="7"/>
  <c r="BQ76" i="7" s="1"/>
  <c r="AE76" i="7"/>
  <c r="BR76" i="7" s="1"/>
  <c r="AF76" i="7"/>
  <c r="BS76" i="7" s="1"/>
  <c r="AG76" i="7"/>
  <c r="BT76" i="7" s="1"/>
  <c r="AL76" i="7"/>
  <c r="BY76" i="7" s="1"/>
  <c r="AM76" i="7"/>
  <c r="BZ76" i="7" s="1"/>
  <c r="AN76" i="7"/>
  <c r="CA76" i="7" s="1"/>
  <c r="AO76" i="7"/>
  <c r="CB76" i="7" s="1"/>
  <c r="AD77" i="7"/>
  <c r="BQ77" i="7" s="1"/>
  <c r="AE77" i="7"/>
  <c r="BR77" i="7" s="1"/>
  <c r="AF77" i="7"/>
  <c r="BS77" i="7" s="1"/>
  <c r="AG77" i="7"/>
  <c r="BT77" i="7" s="1"/>
  <c r="AL77" i="7"/>
  <c r="BY77" i="7" s="1"/>
  <c r="AM77" i="7"/>
  <c r="BZ77" i="7" s="1"/>
  <c r="AN77" i="7"/>
  <c r="CA77" i="7" s="1"/>
  <c r="AO77" i="7"/>
  <c r="CB77" i="7" s="1"/>
  <c r="AD78" i="7"/>
  <c r="BQ78" i="7" s="1"/>
  <c r="AE78" i="7"/>
  <c r="BR78" i="7" s="1"/>
  <c r="AF78" i="7"/>
  <c r="BS78" i="7" s="1"/>
  <c r="AG78" i="7"/>
  <c r="BT78" i="7" s="1"/>
  <c r="AL78" i="7"/>
  <c r="BY78" i="7" s="1"/>
  <c r="AM78" i="7"/>
  <c r="BZ78" i="7" s="1"/>
  <c r="AN78" i="7"/>
  <c r="CA78" i="7" s="1"/>
  <c r="AO78" i="7"/>
  <c r="CB78" i="7" s="1"/>
  <c r="AD79" i="7"/>
  <c r="BQ79" i="7" s="1"/>
  <c r="AE79" i="7"/>
  <c r="BR79" i="7" s="1"/>
  <c r="AF79" i="7"/>
  <c r="BS79" i="7" s="1"/>
  <c r="AG79" i="7"/>
  <c r="BT79" i="7" s="1"/>
  <c r="AL79" i="7"/>
  <c r="BY79" i="7" s="1"/>
  <c r="AM79" i="7"/>
  <c r="BZ79" i="7" s="1"/>
  <c r="AN79" i="7"/>
  <c r="CA79" i="7" s="1"/>
  <c r="AO79" i="7"/>
  <c r="CB79" i="7" s="1"/>
  <c r="AD80" i="7"/>
  <c r="BQ80" i="7" s="1"/>
  <c r="AE80" i="7"/>
  <c r="BR80" i="7" s="1"/>
  <c r="AF80" i="7"/>
  <c r="BS80" i="7" s="1"/>
  <c r="AG80" i="7"/>
  <c r="BT80" i="7" s="1"/>
  <c r="AL80" i="7"/>
  <c r="BY80" i="7" s="1"/>
  <c r="AM80" i="7"/>
  <c r="BZ80" i="7" s="1"/>
  <c r="AN80" i="7"/>
  <c r="CA80" i="7" s="1"/>
  <c r="AO80" i="7"/>
  <c r="CB80" i="7" s="1"/>
  <c r="AD81" i="7"/>
  <c r="BQ81" i="7" s="1"/>
  <c r="AE81" i="7"/>
  <c r="BR81" i="7" s="1"/>
  <c r="AF81" i="7"/>
  <c r="BS81" i="7" s="1"/>
  <c r="AG81" i="7"/>
  <c r="BT81" i="7" s="1"/>
  <c r="AL81" i="7"/>
  <c r="BY81" i="7" s="1"/>
  <c r="AM81" i="7"/>
  <c r="BZ81" i="7" s="1"/>
  <c r="AN81" i="7"/>
  <c r="CA81" i="7" s="1"/>
  <c r="AO81" i="7"/>
  <c r="CB81" i="7" s="1"/>
  <c r="AD82" i="7"/>
  <c r="BQ82" i="7" s="1"/>
  <c r="AE82" i="7"/>
  <c r="BR82" i="7" s="1"/>
  <c r="AF82" i="7"/>
  <c r="BS82" i="7" s="1"/>
  <c r="AG82" i="7"/>
  <c r="BT82" i="7" s="1"/>
  <c r="AL82" i="7"/>
  <c r="BY82" i="7" s="1"/>
  <c r="AM82" i="7"/>
  <c r="BZ82" i="7" s="1"/>
  <c r="AN82" i="7"/>
  <c r="CA82" i="7" s="1"/>
  <c r="AO82" i="7"/>
  <c r="CB82" i="7" s="1"/>
  <c r="AD83" i="7"/>
  <c r="BQ83" i="7" s="1"/>
  <c r="AE83" i="7"/>
  <c r="BR83" i="7" s="1"/>
  <c r="AF83" i="7"/>
  <c r="BS83" i="7" s="1"/>
  <c r="AG83" i="7"/>
  <c r="BT83" i="7" s="1"/>
  <c r="AL83" i="7"/>
  <c r="BY83" i="7" s="1"/>
  <c r="AM83" i="7"/>
  <c r="BZ83" i="7" s="1"/>
  <c r="AN83" i="7"/>
  <c r="CA83" i="7" s="1"/>
  <c r="AO83" i="7"/>
  <c r="CB83" i="7" s="1"/>
  <c r="AD84" i="7"/>
  <c r="BQ84" i="7" s="1"/>
  <c r="AE84" i="7"/>
  <c r="BR84" i="7" s="1"/>
  <c r="AF84" i="7"/>
  <c r="BS84" i="7" s="1"/>
  <c r="AG84" i="7"/>
  <c r="BT84" i="7" s="1"/>
  <c r="AL84" i="7"/>
  <c r="BY84" i="7" s="1"/>
  <c r="AM84" i="7"/>
  <c r="BZ84" i="7" s="1"/>
  <c r="AN84" i="7"/>
  <c r="CA84" i="7" s="1"/>
  <c r="AO84" i="7"/>
  <c r="CB84" i="7" s="1"/>
  <c r="AD85" i="7"/>
  <c r="BQ85" i="7" s="1"/>
  <c r="AE85" i="7"/>
  <c r="BR85" i="7" s="1"/>
  <c r="AF85" i="7"/>
  <c r="BS85" i="7" s="1"/>
  <c r="AG85" i="7"/>
  <c r="BT85" i="7" s="1"/>
  <c r="AL85" i="7"/>
  <c r="BY85" i="7" s="1"/>
  <c r="AM85" i="7"/>
  <c r="BZ85" i="7" s="1"/>
  <c r="AN85" i="7"/>
  <c r="CA85" i="7" s="1"/>
  <c r="AO85" i="7"/>
  <c r="CB85" i="7" s="1"/>
  <c r="AD86" i="7"/>
  <c r="BQ86" i="7" s="1"/>
  <c r="AE86" i="7"/>
  <c r="BR86" i="7" s="1"/>
  <c r="AF86" i="7"/>
  <c r="BS86" i="7" s="1"/>
  <c r="AG86" i="7"/>
  <c r="BT86" i="7" s="1"/>
  <c r="AL86" i="7"/>
  <c r="BY86" i="7" s="1"/>
  <c r="AM86" i="7"/>
  <c r="BZ86" i="7" s="1"/>
  <c r="AN86" i="7"/>
  <c r="CA86" i="7" s="1"/>
  <c r="AO86" i="7"/>
  <c r="CB86" i="7" s="1"/>
  <c r="AD87" i="7"/>
  <c r="BQ87" i="7" s="1"/>
  <c r="AE87" i="7"/>
  <c r="BR87" i="7" s="1"/>
  <c r="AF87" i="7"/>
  <c r="BS87" i="7" s="1"/>
  <c r="AG87" i="7"/>
  <c r="BT87" i="7" s="1"/>
  <c r="AL87" i="7"/>
  <c r="BY87" i="7" s="1"/>
  <c r="AM87" i="7"/>
  <c r="BZ87" i="7" s="1"/>
  <c r="AN87" i="7"/>
  <c r="CA87" i="7" s="1"/>
  <c r="AO87" i="7"/>
  <c r="CB87" i="7" s="1"/>
  <c r="AD88" i="7"/>
  <c r="BQ88" i="7" s="1"/>
  <c r="AE88" i="7"/>
  <c r="BR88" i="7" s="1"/>
  <c r="AF88" i="7"/>
  <c r="BS88" i="7" s="1"/>
  <c r="AG88" i="7"/>
  <c r="BT88" i="7" s="1"/>
  <c r="AL88" i="7"/>
  <c r="BY88" i="7" s="1"/>
  <c r="AM88" i="7"/>
  <c r="BZ88" i="7" s="1"/>
  <c r="AN88" i="7"/>
  <c r="CA88" i="7" s="1"/>
  <c r="AO88" i="7"/>
  <c r="CB88" i="7" s="1"/>
  <c r="AD89" i="7"/>
  <c r="BQ89" i="7" s="1"/>
  <c r="AE89" i="7"/>
  <c r="BR89" i="7" s="1"/>
  <c r="AF89" i="7"/>
  <c r="BS89" i="7" s="1"/>
  <c r="AG89" i="7"/>
  <c r="BT89" i="7" s="1"/>
  <c r="AL89" i="7"/>
  <c r="BY89" i="7" s="1"/>
  <c r="AM89" i="7"/>
  <c r="BZ89" i="7" s="1"/>
  <c r="AN89" i="7"/>
  <c r="CA89" i="7" s="1"/>
  <c r="AO89" i="7"/>
  <c r="CB89" i="7" s="1"/>
  <c r="AD90" i="7"/>
  <c r="BQ90" i="7" s="1"/>
  <c r="AE90" i="7"/>
  <c r="BR90" i="7" s="1"/>
  <c r="AF90" i="7"/>
  <c r="BS90" i="7" s="1"/>
  <c r="AG90" i="7"/>
  <c r="BT90" i="7" s="1"/>
  <c r="AL90" i="7"/>
  <c r="BY90" i="7" s="1"/>
  <c r="AM90" i="7"/>
  <c r="BZ90" i="7" s="1"/>
  <c r="AN90" i="7"/>
  <c r="CA90" i="7" s="1"/>
  <c r="AO90" i="7"/>
  <c r="CB90" i="7" s="1"/>
  <c r="AD91" i="7"/>
  <c r="BQ91" i="7" s="1"/>
  <c r="AE91" i="7"/>
  <c r="BR91" i="7" s="1"/>
  <c r="AF91" i="7"/>
  <c r="BS91" i="7" s="1"/>
  <c r="AG91" i="7"/>
  <c r="BT91" i="7" s="1"/>
  <c r="AL91" i="7"/>
  <c r="BY91" i="7" s="1"/>
  <c r="AM91" i="7"/>
  <c r="BZ91" i="7" s="1"/>
  <c r="AN91" i="7"/>
  <c r="CA91" i="7" s="1"/>
  <c r="AO91" i="7"/>
  <c r="CB91" i="7" s="1"/>
  <c r="AD92" i="7"/>
  <c r="BQ92" i="7" s="1"/>
  <c r="AE92" i="7"/>
  <c r="BR92" i="7" s="1"/>
  <c r="AF92" i="7"/>
  <c r="BS92" i="7" s="1"/>
  <c r="AG92" i="7"/>
  <c r="BT92" i="7" s="1"/>
  <c r="AL92" i="7"/>
  <c r="BY92" i="7" s="1"/>
  <c r="AM92" i="7"/>
  <c r="BZ92" i="7" s="1"/>
  <c r="AN92" i="7"/>
  <c r="CA92" i="7" s="1"/>
  <c r="AO92" i="7"/>
  <c r="CB92" i="7" s="1"/>
  <c r="AD93" i="7"/>
  <c r="BQ93" i="7" s="1"/>
  <c r="AE93" i="7"/>
  <c r="BR93" i="7" s="1"/>
  <c r="AF93" i="7"/>
  <c r="BS93" i="7" s="1"/>
  <c r="AG93" i="7"/>
  <c r="BT93" i="7" s="1"/>
  <c r="AL93" i="7"/>
  <c r="BY93" i="7" s="1"/>
  <c r="AM93" i="7"/>
  <c r="BZ93" i="7" s="1"/>
  <c r="AN93" i="7"/>
  <c r="CA93" i="7" s="1"/>
  <c r="AO93" i="7"/>
  <c r="CB93" i="7" s="1"/>
  <c r="AD94" i="7"/>
  <c r="BQ94" i="7" s="1"/>
  <c r="AE94" i="7"/>
  <c r="BR94" i="7" s="1"/>
  <c r="AF94" i="7"/>
  <c r="BS94" i="7" s="1"/>
  <c r="AG94" i="7"/>
  <c r="BT94" i="7" s="1"/>
  <c r="AL94" i="7"/>
  <c r="BY94" i="7" s="1"/>
  <c r="AM94" i="7"/>
  <c r="BZ94" i="7" s="1"/>
  <c r="AN94" i="7"/>
  <c r="CA94" i="7" s="1"/>
  <c r="AO94" i="7"/>
  <c r="CB94" i="7" s="1"/>
  <c r="AD95" i="7"/>
  <c r="BQ95" i="7" s="1"/>
  <c r="AE95" i="7"/>
  <c r="BR95" i="7" s="1"/>
  <c r="AF95" i="7"/>
  <c r="BS95" i="7" s="1"/>
  <c r="AG95" i="7"/>
  <c r="BT95" i="7" s="1"/>
  <c r="AL95" i="7"/>
  <c r="BY95" i="7" s="1"/>
  <c r="AM95" i="7"/>
  <c r="BZ95" i="7" s="1"/>
  <c r="AN95" i="7"/>
  <c r="CA95" i="7" s="1"/>
  <c r="AO95" i="7"/>
  <c r="CB95" i="7" s="1"/>
  <c r="AD96" i="7"/>
  <c r="BQ96" i="7" s="1"/>
  <c r="AE96" i="7"/>
  <c r="BR96" i="7" s="1"/>
  <c r="AF96" i="7"/>
  <c r="BS96" i="7" s="1"/>
  <c r="AG96" i="7"/>
  <c r="BT96" i="7" s="1"/>
  <c r="AL96" i="7"/>
  <c r="BY96" i="7" s="1"/>
  <c r="AM96" i="7"/>
  <c r="BZ96" i="7" s="1"/>
  <c r="AN96" i="7"/>
  <c r="CA96" i="7" s="1"/>
  <c r="AO96" i="7"/>
  <c r="CB96" i="7" s="1"/>
  <c r="AD97" i="7"/>
  <c r="BQ97" i="7" s="1"/>
  <c r="AE97" i="7"/>
  <c r="BR97" i="7" s="1"/>
  <c r="AF97" i="7"/>
  <c r="BS97" i="7" s="1"/>
  <c r="AG97" i="7"/>
  <c r="BT97" i="7" s="1"/>
  <c r="AL97" i="7"/>
  <c r="BY97" i="7" s="1"/>
  <c r="AM97" i="7"/>
  <c r="BZ97" i="7" s="1"/>
  <c r="AN97" i="7"/>
  <c r="CA97" i="7" s="1"/>
  <c r="AO97" i="7"/>
  <c r="CB97" i="7" s="1"/>
  <c r="AD98" i="7"/>
  <c r="BQ98" i="7" s="1"/>
  <c r="AE98" i="7"/>
  <c r="BR98" i="7" s="1"/>
  <c r="AF98" i="7"/>
  <c r="BS98" i="7" s="1"/>
  <c r="AG98" i="7"/>
  <c r="BT98" i="7" s="1"/>
  <c r="AL98" i="7"/>
  <c r="BY98" i="7" s="1"/>
  <c r="AM98" i="7"/>
  <c r="BZ98" i="7" s="1"/>
  <c r="AN98" i="7"/>
  <c r="CA98" i="7" s="1"/>
  <c r="AO98" i="7"/>
  <c r="CB98" i="7" s="1"/>
  <c r="AD99" i="7"/>
  <c r="BQ99" i="7" s="1"/>
  <c r="AE99" i="7"/>
  <c r="BR99" i="7" s="1"/>
  <c r="AF99" i="7"/>
  <c r="BS99" i="7" s="1"/>
  <c r="AG99" i="7"/>
  <c r="BT99" i="7" s="1"/>
  <c r="AL99" i="7"/>
  <c r="BY99" i="7" s="1"/>
  <c r="AM99" i="7"/>
  <c r="BZ99" i="7" s="1"/>
  <c r="AN99" i="7"/>
  <c r="CA99" i="7" s="1"/>
  <c r="AO99" i="7"/>
  <c r="CB99" i="7" s="1"/>
  <c r="AD100" i="7"/>
  <c r="BQ100" i="7" s="1"/>
  <c r="AE100" i="7"/>
  <c r="BR100" i="7" s="1"/>
  <c r="AF100" i="7"/>
  <c r="BS100" i="7" s="1"/>
  <c r="AG100" i="7"/>
  <c r="BT100" i="7" s="1"/>
  <c r="AL100" i="7"/>
  <c r="BY100" i="7" s="1"/>
  <c r="AM100" i="7"/>
  <c r="BZ100" i="7" s="1"/>
  <c r="AN100" i="7"/>
  <c r="CA100" i="7" s="1"/>
  <c r="AO100" i="7"/>
  <c r="CB100" i="7" s="1"/>
  <c r="AD101" i="7"/>
  <c r="BQ101" i="7" s="1"/>
  <c r="AE101" i="7"/>
  <c r="BR101" i="7" s="1"/>
  <c r="AF101" i="7"/>
  <c r="BS101" i="7" s="1"/>
  <c r="AG101" i="7"/>
  <c r="BT101" i="7" s="1"/>
  <c r="AL101" i="7"/>
  <c r="BY101" i="7" s="1"/>
  <c r="AM101" i="7"/>
  <c r="BZ101" i="7" s="1"/>
  <c r="AN101" i="7"/>
  <c r="CA101" i="7" s="1"/>
  <c r="AO101" i="7"/>
  <c r="CB101" i="7" s="1"/>
  <c r="AD102" i="7"/>
  <c r="BQ102" i="7" s="1"/>
  <c r="AE102" i="7"/>
  <c r="BR102" i="7" s="1"/>
  <c r="AF102" i="7"/>
  <c r="BS102" i="7" s="1"/>
  <c r="AG102" i="7"/>
  <c r="BT102" i="7" s="1"/>
  <c r="AL102" i="7"/>
  <c r="BY102" i="7" s="1"/>
  <c r="AM102" i="7"/>
  <c r="BZ102" i="7" s="1"/>
  <c r="AN102" i="7"/>
  <c r="CA102" i="7" s="1"/>
  <c r="AO102" i="7"/>
  <c r="CB102" i="7" s="1"/>
  <c r="AD103" i="7"/>
  <c r="BQ103" i="7" s="1"/>
  <c r="AE103" i="7"/>
  <c r="BR103" i="7" s="1"/>
  <c r="AF103" i="7"/>
  <c r="BS103" i="7" s="1"/>
  <c r="AG103" i="7"/>
  <c r="BT103" i="7" s="1"/>
  <c r="AL103" i="7"/>
  <c r="BY103" i="7" s="1"/>
  <c r="AM103" i="7"/>
  <c r="BZ103" i="7" s="1"/>
  <c r="AN103" i="7"/>
  <c r="CA103" i="7" s="1"/>
  <c r="AO103" i="7"/>
  <c r="CB103" i="7" s="1"/>
  <c r="AD104" i="7"/>
  <c r="BQ104" i="7" s="1"/>
  <c r="AE104" i="7"/>
  <c r="BR104" i="7" s="1"/>
  <c r="AF104" i="7"/>
  <c r="BS104" i="7" s="1"/>
  <c r="AG104" i="7"/>
  <c r="BT104" i="7" s="1"/>
  <c r="AL104" i="7"/>
  <c r="BY104" i="7" s="1"/>
  <c r="AM104" i="7"/>
  <c r="BZ104" i="7" s="1"/>
  <c r="AN104" i="7"/>
  <c r="CA104" i="7" s="1"/>
  <c r="AO104" i="7"/>
  <c r="CB104" i="7" s="1"/>
  <c r="AD105" i="7"/>
  <c r="BQ105" i="7" s="1"/>
  <c r="AE105" i="7"/>
  <c r="BR105" i="7" s="1"/>
  <c r="AF105" i="7"/>
  <c r="BS105" i="7" s="1"/>
  <c r="AG105" i="7"/>
  <c r="BT105" i="7" s="1"/>
  <c r="AL105" i="7"/>
  <c r="BY105" i="7" s="1"/>
  <c r="AM105" i="7"/>
  <c r="BZ105" i="7" s="1"/>
  <c r="AN105" i="7"/>
  <c r="CA105" i="7" s="1"/>
  <c r="AO105" i="7"/>
  <c r="CB105" i="7" s="1"/>
  <c r="AD106" i="7"/>
  <c r="BQ106" i="7" s="1"/>
  <c r="AE106" i="7"/>
  <c r="BR106" i="7" s="1"/>
  <c r="AF106" i="7"/>
  <c r="BS106" i="7" s="1"/>
  <c r="AG106" i="7"/>
  <c r="BT106" i="7" s="1"/>
  <c r="AL106" i="7"/>
  <c r="BY106" i="7" s="1"/>
  <c r="AM106" i="7"/>
  <c r="BZ106" i="7" s="1"/>
  <c r="AN106" i="7"/>
  <c r="CA106" i="7" s="1"/>
  <c r="AO106" i="7"/>
  <c r="CB106" i="7" s="1"/>
  <c r="AD107" i="7"/>
  <c r="BQ107" i="7" s="1"/>
  <c r="AE107" i="7"/>
  <c r="BR107" i="7" s="1"/>
  <c r="AF107" i="7"/>
  <c r="BS107" i="7" s="1"/>
  <c r="AG107" i="7"/>
  <c r="BT107" i="7" s="1"/>
  <c r="AL107" i="7"/>
  <c r="BY107" i="7" s="1"/>
  <c r="AM107" i="7"/>
  <c r="BZ107" i="7" s="1"/>
  <c r="AN107" i="7"/>
  <c r="CA107" i="7" s="1"/>
  <c r="AO107" i="7"/>
  <c r="CB107" i="7" s="1"/>
  <c r="AD108" i="7"/>
  <c r="BQ108" i="7" s="1"/>
  <c r="AE108" i="7"/>
  <c r="BR108" i="7" s="1"/>
  <c r="AF108" i="7"/>
  <c r="BS108" i="7" s="1"/>
  <c r="AG108" i="7"/>
  <c r="BT108" i="7" s="1"/>
  <c r="AL108" i="7"/>
  <c r="BY108" i="7" s="1"/>
  <c r="AM108" i="7"/>
  <c r="BZ108" i="7" s="1"/>
  <c r="AN108" i="7"/>
  <c r="CA108" i="7" s="1"/>
  <c r="AO108" i="7"/>
  <c r="CB108" i="7" s="1"/>
  <c r="AD109" i="7"/>
  <c r="BQ109" i="7" s="1"/>
  <c r="AE109" i="7"/>
  <c r="BR109" i="7" s="1"/>
  <c r="AF109" i="7"/>
  <c r="BS109" i="7" s="1"/>
  <c r="AG109" i="7"/>
  <c r="BT109" i="7" s="1"/>
  <c r="AL109" i="7"/>
  <c r="BY109" i="7" s="1"/>
  <c r="AM109" i="7"/>
  <c r="BZ109" i="7" s="1"/>
  <c r="AN109" i="7"/>
  <c r="CA109" i="7" s="1"/>
  <c r="AO109" i="7"/>
  <c r="CB109" i="7" s="1"/>
  <c r="AD110" i="7"/>
  <c r="BQ110" i="7" s="1"/>
  <c r="AE110" i="7"/>
  <c r="BR110" i="7" s="1"/>
  <c r="AF110" i="7"/>
  <c r="BS110" i="7" s="1"/>
  <c r="AG110" i="7"/>
  <c r="BT110" i="7" s="1"/>
  <c r="AL110" i="7"/>
  <c r="BY110" i="7" s="1"/>
  <c r="AM110" i="7"/>
  <c r="BZ110" i="7" s="1"/>
  <c r="AN110" i="7"/>
  <c r="CA110" i="7" s="1"/>
  <c r="AO110" i="7"/>
  <c r="CB110" i="7" s="1"/>
  <c r="AD111" i="7"/>
  <c r="BQ111" i="7" s="1"/>
  <c r="AE111" i="7"/>
  <c r="BR111" i="7" s="1"/>
  <c r="AF111" i="7"/>
  <c r="BS111" i="7" s="1"/>
  <c r="AG111" i="7"/>
  <c r="BT111" i="7" s="1"/>
  <c r="AL111" i="7"/>
  <c r="BY111" i="7" s="1"/>
  <c r="AM111" i="7"/>
  <c r="BZ111" i="7" s="1"/>
  <c r="AN111" i="7"/>
  <c r="CA111" i="7" s="1"/>
  <c r="AO111" i="7"/>
  <c r="CB111" i="7" s="1"/>
  <c r="AD112" i="7"/>
  <c r="BQ112" i="7" s="1"/>
  <c r="AE112" i="7"/>
  <c r="BR112" i="7" s="1"/>
  <c r="AF112" i="7"/>
  <c r="BS112" i="7" s="1"/>
  <c r="AG112" i="7"/>
  <c r="BT112" i="7" s="1"/>
  <c r="AL112" i="7"/>
  <c r="BY112" i="7" s="1"/>
  <c r="AM112" i="7"/>
  <c r="BZ112" i="7" s="1"/>
  <c r="AN112" i="7"/>
  <c r="CA112" i="7" s="1"/>
  <c r="AO112" i="7"/>
  <c r="CB112" i="7" s="1"/>
  <c r="AD113" i="7"/>
  <c r="BQ113" i="7" s="1"/>
  <c r="AE113" i="7"/>
  <c r="BR113" i="7" s="1"/>
  <c r="AF113" i="7"/>
  <c r="BS113" i="7" s="1"/>
  <c r="AG113" i="7"/>
  <c r="BT113" i="7" s="1"/>
  <c r="AL113" i="7"/>
  <c r="BY113" i="7" s="1"/>
  <c r="AM113" i="7"/>
  <c r="BZ113" i="7" s="1"/>
  <c r="AN113" i="7"/>
  <c r="CA113" i="7" s="1"/>
  <c r="AO113" i="7"/>
  <c r="CB113" i="7" s="1"/>
  <c r="AD114" i="7"/>
  <c r="BQ114" i="7" s="1"/>
  <c r="AE114" i="7"/>
  <c r="BR114" i="7" s="1"/>
  <c r="AF114" i="7"/>
  <c r="BS114" i="7" s="1"/>
  <c r="AG114" i="7"/>
  <c r="BT114" i="7" s="1"/>
  <c r="AL114" i="7"/>
  <c r="BY114" i="7" s="1"/>
  <c r="AM114" i="7"/>
  <c r="BZ114" i="7" s="1"/>
  <c r="AN114" i="7"/>
  <c r="CA114" i="7" s="1"/>
  <c r="AO114" i="7"/>
  <c r="CB114" i="7" s="1"/>
  <c r="AD115" i="7"/>
  <c r="BQ115" i="7" s="1"/>
  <c r="AE115" i="7"/>
  <c r="BR115" i="7" s="1"/>
  <c r="AF115" i="7"/>
  <c r="BS115" i="7" s="1"/>
  <c r="AG115" i="7"/>
  <c r="BT115" i="7" s="1"/>
  <c r="AL115" i="7"/>
  <c r="BY115" i="7" s="1"/>
  <c r="AM115" i="7"/>
  <c r="BZ115" i="7" s="1"/>
  <c r="AN115" i="7"/>
  <c r="CA115" i="7" s="1"/>
  <c r="AO115" i="7"/>
  <c r="CB115" i="7" s="1"/>
  <c r="AD116" i="7"/>
  <c r="BQ116" i="7" s="1"/>
  <c r="AE116" i="7"/>
  <c r="BR116" i="7" s="1"/>
  <c r="AF116" i="7"/>
  <c r="BS116" i="7" s="1"/>
  <c r="AG116" i="7"/>
  <c r="BT116" i="7" s="1"/>
  <c r="AL116" i="7"/>
  <c r="BY116" i="7" s="1"/>
  <c r="AM116" i="7"/>
  <c r="BZ116" i="7" s="1"/>
  <c r="AN116" i="7"/>
  <c r="CA116" i="7" s="1"/>
  <c r="AO116" i="7"/>
  <c r="CB116" i="7" s="1"/>
  <c r="AD117" i="7"/>
  <c r="BQ117" i="7" s="1"/>
  <c r="AE117" i="7"/>
  <c r="BR117" i="7" s="1"/>
  <c r="AF117" i="7"/>
  <c r="BS117" i="7" s="1"/>
  <c r="AG117" i="7"/>
  <c r="BT117" i="7" s="1"/>
  <c r="AL117" i="7"/>
  <c r="BY117" i="7" s="1"/>
  <c r="AM117" i="7"/>
  <c r="BZ117" i="7" s="1"/>
  <c r="AN117" i="7"/>
  <c r="CA117" i="7" s="1"/>
  <c r="AO117" i="7"/>
  <c r="CB117" i="7" s="1"/>
  <c r="AD118" i="7"/>
  <c r="BQ118" i="7" s="1"/>
  <c r="AE118" i="7"/>
  <c r="BR118" i="7" s="1"/>
  <c r="AF118" i="7"/>
  <c r="BS118" i="7" s="1"/>
  <c r="AG118" i="7"/>
  <c r="BT118" i="7" s="1"/>
  <c r="AL118" i="7"/>
  <c r="BY118" i="7" s="1"/>
  <c r="AM118" i="7"/>
  <c r="BZ118" i="7" s="1"/>
  <c r="AN118" i="7"/>
  <c r="CA118" i="7" s="1"/>
  <c r="AO118" i="7"/>
  <c r="CB118" i="7" s="1"/>
  <c r="AD119" i="7"/>
  <c r="BQ119" i="7" s="1"/>
  <c r="AE119" i="7"/>
  <c r="BR119" i="7" s="1"/>
  <c r="AF119" i="7"/>
  <c r="BS119" i="7" s="1"/>
  <c r="AG119" i="7"/>
  <c r="BT119" i="7" s="1"/>
  <c r="AL119" i="7"/>
  <c r="BY119" i="7" s="1"/>
  <c r="AM119" i="7"/>
  <c r="BZ119" i="7" s="1"/>
  <c r="AN119" i="7"/>
  <c r="CA119" i="7" s="1"/>
  <c r="AO119" i="7"/>
  <c r="CB119" i="7" s="1"/>
  <c r="AD120" i="7"/>
  <c r="BQ120" i="7" s="1"/>
  <c r="AE120" i="7"/>
  <c r="BR120" i="7" s="1"/>
  <c r="AF120" i="7"/>
  <c r="BS120" i="7" s="1"/>
  <c r="AG120" i="7"/>
  <c r="BT120" i="7" s="1"/>
  <c r="AL120" i="7"/>
  <c r="BY120" i="7" s="1"/>
  <c r="AM120" i="7"/>
  <c r="BZ120" i="7" s="1"/>
  <c r="AN120" i="7"/>
  <c r="CA120" i="7" s="1"/>
  <c r="AO120" i="7"/>
  <c r="CB120" i="7" s="1"/>
  <c r="AD121" i="7"/>
  <c r="BQ121" i="7" s="1"/>
  <c r="AE121" i="7"/>
  <c r="BR121" i="7" s="1"/>
  <c r="AF121" i="7"/>
  <c r="BS121" i="7" s="1"/>
  <c r="AG121" i="7"/>
  <c r="BT121" i="7" s="1"/>
  <c r="AL121" i="7"/>
  <c r="BY121" i="7" s="1"/>
  <c r="AM121" i="7"/>
  <c r="BZ121" i="7" s="1"/>
  <c r="AN121" i="7"/>
  <c r="CA121" i="7" s="1"/>
  <c r="AO121" i="7"/>
  <c r="CB121" i="7" s="1"/>
  <c r="AD122" i="7"/>
  <c r="BQ122" i="7" s="1"/>
  <c r="AE122" i="7"/>
  <c r="BR122" i="7" s="1"/>
  <c r="AF122" i="7"/>
  <c r="BS122" i="7" s="1"/>
  <c r="AG122" i="7"/>
  <c r="BT122" i="7" s="1"/>
  <c r="AL122" i="7"/>
  <c r="BY122" i="7" s="1"/>
  <c r="AM122" i="7"/>
  <c r="BZ122" i="7" s="1"/>
  <c r="AN122" i="7"/>
  <c r="CA122" i="7" s="1"/>
  <c r="AO122" i="7"/>
  <c r="CB122" i="7" s="1"/>
  <c r="AD123" i="7"/>
  <c r="BQ123" i="7" s="1"/>
  <c r="AE123" i="7"/>
  <c r="BR123" i="7" s="1"/>
  <c r="AF123" i="7"/>
  <c r="BS123" i="7" s="1"/>
  <c r="AG123" i="7"/>
  <c r="BT123" i="7" s="1"/>
  <c r="AL123" i="7"/>
  <c r="BY123" i="7" s="1"/>
  <c r="AM123" i="7"/>
  <c r="BZ123" i="7" s="1"/>
  <c r="AN123" i="7"/>
  <c r="CA123" i="7" s="1"/>
  <c r="AO123" i="7"/>
  <c r="CB123" i="7" s="1"/>
  <c r="AD124" i="7"/>
  <c r="BQ124" i="7" s="1"/>
  <c r="AE124" i="7"/>
  <c r="BR124" i="7" s="1"/>
  <c r="AF124" i="7"/>
  <c r="BS124" i="7" s="1"/>
  <c r="AG124" i="7"/>
  <c r="BT124" i="7" s="1"/>
  <c r="AL124" i="7"/>
  <c r="BY124" i="7" s="1"/>
  <c r="AM124" i="7"/>
  <c r="BZ124" i="7" s="1"/>
  <c r="AN124" i="7"/>
  <c r="CA124" i="7" s="1"/>
  <c r="AO124" i="7"/>
  <c r="CB124" i="7" s="1"/>
  <c r="AD125" i="7"/>
  <c r="BQ125" i="7" s="1"/>
  <c r="AE125" i="7"/>
  <c r="BR125" i="7" s="1"/>
  <c r="AF125" i="7"/>
  <c r="BS125" i="7" s="1"/>
  <c r="AG125" i="7"/>
  <c r="BT125" i="7" s="1"/>
  <c r="AL125" i="7"/>
  <c r="BY125" i="7" s="1"/>
  <c r="AM125" i="7"/>
  <c r="BZ125" i="7" s="1"/>
  <c r="AN125" i="7"/>
  <c r="CA125" i="7" s="1"/>
  <c r="AO125" i="7"/>
  <c r="CB125" i="7" s="1"/>
  <c r="AD126" i="7"/>
  <c r="BQ126" i="7" s="1"/>
  <c r="AE126" i="7"/>
  <c r="BR126" i="7" s="1"/>
  <c r="AF126" i="7"/>
  <c r="BS126" i="7" s="1"/>
  <c r="AG126" i="7"/>
  <c r="BT126" i="7" s="1"/>
  <c r="AL126" i="7"/>
  <c r="BY126" i="7" s="1"/>
  <c r="AM126" i="7"/>
  <c r="BZ126" i="7" s="1"/>
  <c r="AN126" i="7"/>
  <c r="CA126" i="7" s="1"/>
  <c r="AO126" i="7"/>
  <c r="CB126" i="7" s="1"/>
  <c r="AD127" i="7"/>
  <c r="BQ127" i="7" s="1"/>
  <c r="AE127" i="7"/>
  <c r="BR127" i="7" s="1"/>
  <c r="AF127" i="7"/>
  <c r="BS127" i="7" s="1"/>
  <c r="AG127" i="7"/>
  <c r="BT127" i="7" s="1"/>
  <c r="AL127" i="7"/>
  <c r="BY127" i="7" s="1"/>
  <c r="AM127" i="7"/>
  <c r="BZ127" i="7" s="1"/>
  <c r="AN127" i="7"/>
  <c r="CA127" i="7" s="1"/>
  <c r="AO127" i="7"/>
  <c r="CB127" i="7" s="1"/>
  <c r="AD128" i="7"/>
  <c r="BQ128" i="7" s="1"/>
  <c r="AE128" i="7"/>
  <c r="BR128" i="7" s="1"/>
  <c r="AF128" i="7"/>
  <c r="BS128" i="7" s="1"/>
  <c r="AG128" i="7"/>
  <c r="BT128" i="7" s="1"/>
  <c r="AL128" i="7"/>
  <c r="BY128" i="7" s="1"/>
  <c r="AM128" i="7"/>
  <c r="BZ128" i="7" s="1"/>
  <c r="AN128" i="7"/>
  <c r="CA128" i="7" s="1"/>
  <c r="AO128" i="7"/>
  <c r="CB128" i="7" s="1"/>
  <c r="AD129" i="7"/>
  <c r="BQ129" i="7" s="1"/>
  <c r="AE129" i="7"/>
  <c r="BR129" i="7" s="1"/>
  <c r="AF129" i="7"/>
  <c r="BS129" i="7" s="1"/>
  <c r="AG129" i="7"/>
  <c r="BT129" i="7" s="1"/>
  <c r="AL129" i="7"/>
  <c r="BY129" i="7" s="1"/>
  <c r="AM129" i="7"/>
  <c r="BZ129" i="7" s="1"/>
  <c r="AN129" i="7"/>
  <c r="CA129" i="7" s="1"/>
  <c r="AO129" i="7"/>
  <c r="CB129" i="7" s="1"/>
  <c r="AD130" i="7"/>
  <c r="BQ130" i="7" s="1"/>
  <c r="AE130" i="7"/>
  <c r="BR130" i="7" s="1"/>
  <c r="AF130" i="7"/>
  <c r="BS130" i="7" s="1"/>
  <c r="AG130" i="7"/>
  <c r="BT130" i="7" s="1"/>
  <c r="AL130" i="7"/>
  <c r="BY130" i="7" s="1"/>
  <c r="AM130" i="7"/>
  <c r="BZ130" i="7" s="1"/>
  <c r="AN130" i="7"/>
  <c r="CA130" i="7" s="1"/>
  <c r="AO130" i="7"/>
  <c r="CB130" i="7" s="1"/>
  <c r="AD131" i="7"/>
  <c r="BQ131" i="7" s="1"/>
  <c r="AE131" i="7"/>
  <c r="BR131" i="7" s="1"/>
  <c r="AF131" i="7"/>
  <c r="BS131" i="7" s="1"/>
  <c r="AG131" i="7"/>
  <c r="BT131" i="7" s="1"/>
  <c r="AL131" i="7"/>
  <c r="BY131" i="7" s="1"/>
  <c r="AM131" i="7"/>
  <c r="BZ131" i="7" s="1"/>
  <c r="AN131" i="7"/>
  <c r="CA131" i="7" s="1"/>
  <c r="AO131" i="7"/>
  <c r="CB131" i="7" s="1"/>
  <c r="AD132" i="7"/>
  <c r="BQ132" i="7" s="1"/>
  <c r="AE132" i="7"/>
  <c r="BR132" i="7" s="1"/>
  <c r="AF132" i="7"/>
  <c r="BS132" i="7" s="1"/>
  <c r="AG132" i="7"/>
  <c r="BT132" i="7" s="1"/>
  <c r="AL132" i="7"/>
  <c r="BY132" i="7" s="1"/>
  <c r="AM132" i="7"/>
  <c r="BZ132" i="7" s="1"/>
  <c r="AN132" i="7"/>
  <c r="CA132" i="7" s="1"/>
  <c r="AO132" i="7"/>
  <c r="CB132" i="7" s="1"/>
  <c r="AD133" i="7"/>
  <c r="BQ133" i="7" s="1"/>
  <c r="AE133" i="7"/>
  <c r="BR133" i="7" s="1"/>
  <c r="AF133" i="7"/>
  <c r="BS133" i="7" s="1"/>
  <c r="AG133" i="7"/>
  <c r="BT133" i="7" s="1"/>
  <c r="AL133" i="7"/>
  <c r="BY133" i="7" s="1"/>
  <c r="AM133" i="7"/>
  <c r="BZ133" i="7" s="1"/>
  <c r="AN133" i="7"/>
  <c r="CA133" i="7" s="1"/>
  <c r="AO133" i="7"/>
  <c r="CB133" i="7" s="1"/>
  <c r="AD134" i="7"/>
  <c r="BQ134" i="7" s="1"/>
  <c r="AE134" i="7"/>
  <c r="BR134" i="7" s="1"/>
  <c r="AF134" i="7"/>
  <c r="BS134" i="7" s="1"/>
  <c r="AG134" i="7"/>
  <c r="BT134" i="7" s="1"/>
  <c r="AL134" i="7"/>
  <c r="BY134" i="7" s="1"/>
  <c r="AM134" i="7"/>
  <c r="BZ134" i="7" s="1"/>
  <c r="AN134" i="7"/>
  <c r="CA134" i="7" s="1"/>
  <c r="AO134" i="7"/>
  <c r="CB134" i="7" s="1"/>
  <c r="AD135" i="7"/>
  <c r="BQ135" i="7" s="1"/>
  <c r="AE135" i="7"/>
  <c r="BR135" i="7" s="1"/>
  <c r="AF135" i="7"/>
  <c r="BS135" i="7" s="1"/>
  <c r="AG135" i="7"/>
  <c r="BT135" i="7" s="1"/>
  <c r="AL135" i="7"/>
  <c r="BY135" i="7" s="1"/>
  <c r="AM135" i="7"/>
  <c r="BZ135" i="7" s="1"/>
  <c r="AN135" i="7"/>
  <c r="CA135" i="7" s="1"/>
  <c r="AO135" i="7"/>
  <c r="CB135" i="7" s="1"/>
  <c r="AD136" i="7"/>
  <c r="BQ136" i="7" s="1"/>
  <c r="AE136" i="7"/>
  <c r="BR136" i="7" s="1"/>
  <c r="AF136" i="7"/>
  <c r="BS136" i="7" s="1"/>
  <c r="AG136" i="7"/>
  <c r="BT136" i="7" s="1"/>
  <c r="AL136" i="7"/>
  <c r="BY136" i="7" s="1"/>
  <c r="AM136" i="7"/>
  <c r="BZ136" i="7" s="1"/>
  <c r="AN136" i="7"/>
  <c r="CA136" i="7" s="1"/>
  <c r="AO136" i="7"/>
  <c r="CB136" i="7" s="1"/>
  <c r="AD137" i="7"/>
  <c r="BQ137" i="7" s="1"/>
  <c r="AE137" i="7"/>
  <c r="BR137" i="7" s="1"/>
  <c r="AF137" i="7"/>
  <c r="BS137" i="7" s="1"/>
  <c r="AG137" i="7"/>
  <c r="BT137" i="7" s="1"/>
  <c r="AL137" i="7"/>
  <c r="BY137" i="7" s="1"/>
  <c r="AM137" i="7"/>
  <c r="BZ137" i="7" s="1"/>
  <c r="AN137" i="7"/>
  <c r="CA137" i="7" s="1"/>
  <c r="AO137" i="7"/>
  <c r="CB137" i="7" s="1"/>
  <c r="AD138" i="7"/>
  <c r="BQ138" i="7" s="1"/>
  <c r="AE138" i="7"/>
  <c r="BR138" i="7" s="1"/>
  <c r="AF138" i="7"/>
  <c r="BS138" i="7" s="1"/>
  <c r="AG138" i="7"/>
  <c r="BT138" i="7" s="1"/>
  <c r="AL138" i="7"/>
  <c r="BY138" i="7" s="1"/>
  <c r="AM138" i="7"/>
  <c r="BZ138" i="7" s="1"/>
  <c r="AN138" i="7"/>
  <c r="CA138" i="7" s="1"/>
  <c r="AO138" i="7"/>
  <c r="CB138" i="7" s="1"/>
  <c r="AD139" i="7"/>
  <c r="BQ139" i="7" s="1"/>
  <c r="AE139" i="7"/>
  <c r="BR139" i="7" s="1"/>
  <c r="AF139" i="7"/>
  <c r="BS139" i="7" s="1"/>
  <c r="AG139" i="7"/>
  <c r="BT139" i="7" s="1"/>
  <c r="AL139" i="7"/>
  <c r="BY139" i="7" s="1"/>
  <c r="AM139" i="7"/>
  <c r="BZ139" i="7" s="1"/>
  <c r="AN139" i="7"/>
  <c r="CA139" i="7" s="1"/>
  <c r="AO139" i="7"/>
  <c r="CB139" i="7" s="1"/>
  <c r="AD140" i="7"/>
  <c r="BQ140" i="7" s="1"/>
  <c r="AE140" i="7"/>
  <c r="BR140" i="7" s="1"/>
  <c r="AF140" i="7"/>
  <c r="BS140" i="7" s="1"/>
  <c r="AG140" i="7"/>
  <c r="BT140" i="7" s="1"/>
  <c r="AL140" i="7"/>
  <c r="BY140" i="7" s="1"/>
  <c r="AM140" i="7"/>
  <c r="BZ140" i="7" s="1"/>
  <c r="AN140" i="7"/>
  <c r="CA140" i="7" s="1"/>
  <c r="AO140" i="7"/>
  <c r="CB140" i="7" s="1"/>
  <c r="AD141" i="7"/>
  <c r="BQ141" i="7" s="1"/>
  <c r="AE141" i="7"/>
  <c r="BR141" i="7" s="1"/>
  <c r="AF141" i="7"/>
  <c r="BS141" i="7" s="1"/>
  <c r="AG141" i="7"/>
  <c r="BT141" i="7" s="1"/>
  <c r="AL141" i="7"/>
  <c r="BY141" i="7" s="1"/>
  <c r="AM141" i="7"/>
  <c r="BZ141" i="7" s="1"/>
  <c r="AN141" i="7"/>
  <c r="CA141" i="7" s="1"/>
  <c r="AO141" i="7"/>
  <c r="CB141" i="7" s="1"/>
  <c r="AD142" i="7"/>
  <c r="BQ142" i="7" s="1"/>
  <c r="AE142" i="7"/>
  <c r="BR142" i="7" s="1"/>
  <c r="AF142" i="7"/>
  <c r="BS142" i="7" s="1"/>
  <c r="AG142" i="7"/>
  <c r="BT142" i="7" s="1"/>
  <c r="AL142" i="7"/>
  <c r="BY142" i="7" s="1"/>
  <c r="AM142" i="7"/>
  <c r="BZ142" i="7" s="1"/>
  <c r="AN142" i="7"/>
  <c r="CA142" i="7" s="1"/>
  <c r="AO142" i="7"/>
  <c r="CB142" i="7" s="1"/>
  <c r="AD143" i="7"/>
  <c r="BQ143" i="7" s="1"/>
  <c r="AE143" i="7"/>
  <c r="BR143" i="7" s="1"/>
  <c r="AF143" i="7"/>
  <c r="BS143" i="7" s="1"/>
  <c r="AG143" i="7"/>
  <c r="BT143" i="7" s="1"/>
  <c r="AL143" i="7"/>
  <c r="BY143" i="7" s="1"/>
  <c r="AM143" i="7"/>
  <c r="BZ143" i="7" s="1"/>
  <c r="AN143" i="7"/>
  <c r="CA143" i="7" s="1"/>
  <c r="AO143" i="7"/>
  <c r="CB143" i="7" s="1"/>
  <c r="AD144" i="7"/>
  <c r="BQ144" i="7" s="1"/>
  <c r="AE144" i="7"/>
  <c r="BR144" i="7" s="1"/>
  <c r="AF144" i="7"/>
  <c r="BS144" i="7" s="1"/>
  <c r="AG144" i="7"/>
  <c r="BT144" i="7" s="1"/>
  <c r="AL144" i="7"/>
  <c r="BY144" i="7" s="1"/>
  <c r="AM144" i="7"/>
  <c r="BZ144" i="7" s="1"/>
  <c r="AN144" i="7"/>
  <c r="CA144" i="7" s="1"/>
  <c r="AO144" i="7"/>
  <c r="CB144" i="7" s="1"/>
  <c r="AD145" i="7"/>
  <c r="BQ145" i="7" s="1"/>
  <c r="AE145" i="7"/>
  <c r="BR145" i="7" s="1"/>
  <c r="AF145" i="7"/>
  <c r="BS145" i="7" s="1"/>
  <c r="AG145" i="7"/>
  <c r="BT145" i="7" s="1"/>
  <c r="AL145" i="7"/>
  <c r="BY145" i="7" s="1"/>
  <c r="AM145" i="7"/>
  <c r="BZ145" i="7" s="1"/>
  <c r="AN145" i="7"/>
  <c r="CA145" i="7" s="1"/>
  <c r="AO145" i="7"/>
  <c r="CB145" i="7" s="1"/>
  <c r="AD146" i="7"/>
  <c r="BQ146" i="7" s="1"/>
  <c r="AE146" i="7"/>
  <c r="BR146" i="7" s="1"/>
  <c r="AF146" i="7"/>
  <c r="BS146" i="7" s="1"/>
  <c r="AG146" i="7"/>
  <c r="BT146" i="7" s="1"/>
  <c r="AL146" i="7"/>
  <c r="BY146" i="7" s="1"/>
  <c r="AM146" i="7"/>
  <c r="BZ146" i="7" s="1"/>
  <c r="AN146" i="7"/>
  <c r="CA146" i="7" s="1"/>
  <c r="AO146" i="7"/>
  <c r="CB146" i="7" s="1"/>
  <c r="AD147" i="7"/>
  <c r="BQ147" i="7" s="1"/>
  <c r="AE147" i="7"/>
  <c r="BR147" i="7" s="1"/>
  <c r="AF147" i="7"/>
  <c r="BS147" i="7" s="1"/>
  <c r="AG147" i="7"/>
  <c r="BT147" i="7" s="1"/>
  <c r="AL147" i="7"/>
  <c r="BY147" i="7" s="1"/>
  <c r="AM147" i="7"/>
  <c r="BZ147" i="7" s="1"/>
  <c r="AN147" i="7"/>
  <c r="CA147" i="7" s="1"/>
  <c r="AO147" i="7"/>
  <c r="CB147" i="7" s="1"/>
  <c r="AD148" i="7"/>
  <c r="BQ148" i="7" s="1"/>
  <c r="AE148" i="7"/>
  <c r="BR148" i="7" s="1"/>
  <c r="AF148" i="7"/>
  <c r="BS148" i="7" s="1"/>
  <c r="AG148" i="7"/>
  <c r="BT148" i="7" s="1"/>
  <c r="AL148" i="7"/>
  <c r="BY148" i="7" s="1"/>
  <c r="AM148" i="7"/>
  <c r="BZ148" i="7" s="1"/>
  <c r="AN148" i="7"/>
  <c r="CA148" i="7" s="1"/>
  <c r="AO148" i="7"/>
  <c r="CB148" i="7" s="1"/>
  <c r="AD149" i="7"/>
  <c r="BQ149" i="7" s="1"/>
  <c r="AE149" i="7"/>
  <c r="BR149" i="7" s="1"/>
  <c r="AF149" i="7"/>
  <c r="BS149" i="7" s="1"/>
  <c r="AG149" i="7"/>
  <c r="BT149" i="7" s="1"/>
  <c r="AL149" i="7"/>
  <c r="BY149" i="7" s="1"/>
  <c r="AM149" i="7"/>
  <c r="BZ149" i="7" s="1"/>
  <c r="AN149" i="7"/>
  <c r="CA149" i="7" s="1"/>
  <c r="AO149" i="7"/>
  <c r="CB149" i="7" s="1"/>
  <c r="AD150" i="7"/>
  <c r="BQ150" i="7" s="1"/>
  <c r="AE150" i="7"/>
  <c r="BR150" i="7" s="1"/>
  <c r="AF150" i="7"/>
  <c r="BS150" i="7" s="1"/>
  <c r="AG150" i="7"/>
  <c r="BT150" i="7" s="1"/>
  <c r="AL150" i="7"/>
  <c r="BY150" i="7" s="1"/>
  <c r="AM150" i="7"/>
  <c r="BZ150" i="7" s="1"/>
  <c r="AN150" i="7"/>
  <c r="CA150" i="7" s="1"/>
  <c r="AO150" i="7"/>
  <c r="CB150" i="7" s="1"/>
  <c r="AD151" i="7"/>
  <c r="BQ151" i="7" s="1"/>
  <c r="AE151" i="7"/>
  <c r="BR151" i="7" s="1"/>
  <c r="AF151" i="7"/>
  <c r="BS151" i="7" s="1"/>
  <c r="AG151" i="7"/>
  <c r="BT151" i="7" s="1"/>
  <c r="AL151" i="7"/>
  <c r="BY151" i="7" s="1"/>
  <c r="AM151" i="7"/>
  <c r="BZ151" i="7" s="1"/>
  <c r="AN151" i="7"/>
  <c r="CA151" i="7" s="1"/>
  <c r="AO151" i="7"/>
  <c r="CB151" i="7" s="1"/>
  <c r="AD152" i="7"/>
  <c r="BQ152" i="7" s="1"/>
  <c r="AE152" i="7"/>
  <c r="BR152" i="7" s="1"/>
  <c r="AF152" i="7"/>
  <c r="BS152" i="7" s="1"/>
  <c r="AG152" i="7"/>
  <c r="BT152" i="7" s="1"/>
  <c r="AL152" i="7"/>
  <c r="BY152" i="7" s="1"/>
  <c r="AM152" i="7"/>
  <c r="BZ152" i="7" s="1"/>
  <c r="AN152" i="7"/>
  <c r="CA152" i="7" s="1"/>
  <c r="AO152" i="7"/>
  <c r="CB152" i="7" s="1"/>
  <c r="AD153" i="7"/>
  <c r="BQ153" i="7" s="1"/>
  <c r="AE153" i="7"/>
  <c r="BR153" i="7" s="1"/>
  <c r="AF153" i="7"/>
  <c r="BS153" i="7" s="1"/>
  <c r="AG153" i="7"/>
  <c r="BT153" i="7" s="1"/>
  <c r="AL153" i="7"/>
  <c r="BY153" i="7" s="1"/>
  <c r="AM153" i="7"/>
  <c r="BZ153" i="7" s="1"/>
  <c r="AN153" i="7"/>
  <c r="CA153" i="7" s="1"/>
  <c r="AO153" i="7"/>
  <c r="CB153" i="7" s="1"/>
  <c r="AD154" i="7"/>
  <c r="BQ154" i="7" s="1"/>
  <c r="AE154" i="7"/>
  <c r="BR154" i="7" s="1"/>
  <c r="AF154" i="7"/>
  <c r="BS154" i="7" s="1"/>
  <c r="AG154" i="7"/>
  <c r="BT154" i="7" s="1"/>
  <c r="AL154" i="7"/>
  <c r="BY154" i="7" s="1"/>
  <c r="AM154" i="7"/>
  <c r="BZ154" i="7" s="1"/>
  <c r="AN154" i="7"/>
  <c r="CA154" i="7" s="1"/>
  <c r="AO154" i="7"/>
  <c r="CB154" i="7" s="1"/>
  <c r="AD155" i="7"/>
  <c r="BQ155" i="7" s="1"/>
  <c r="AE155" i="7"/>
  <c r="BR155" i="7" s="1"/>
  <c r="AF155" i="7"/>
  <c r="BS155" i="7" s="1"/>
  <c r="AG155" i="7"/>
  <c r="BT155" i="7" s="1"/>
  <c r="AL155" i="7"/>
  <c r="BY155" i="7" s="1"/>
  <c r="AM155" i="7"/>
  <c r="BZ155" i="7" s="1"/>
  <c r="AN155" i="7"/>
  <c r="CA155" i="7" s="1"/>
  <c r="AO155" i="7"/>
  <c r="CB155" i="7" s="1"/>
  <c r="AD156" i="7"/>
  <c r="BQ156" i="7" s="1"/>
  <c r="AE156" i="7"/>
  <c r="BR156" i="7" s="1"/>
  <c r="AF156" i="7"/>
  <c r="BS156" i="7" s="1"/>
  <c r="AG156" i="7"/>
  <c r="BT156" i="7" s="1"/>
  <c r="AL156" i="7"/>
  <c r="BY156" i="7" s="1"/>
  <c r="AM156" i="7"/>
  <c r="BZ156" i="7" s="1"/>
  <c r="AN156" i="7"/>
  <c r="CA156" i="7" s="1"/>
  <c r="AO156" i="7"/>
  <c r="CB156" i="7" s="1"/>
  <c r="AD157" i="7"/>
  <c r="BQ157" i="7" s="1"/>
  <c r="AE157" i="7"/>
  <c r="BR157" i="7" s="1"/>
  <c r="AF157" i="7"/>
  <c r="BS157" i="7" s="1"/>
  <c r="AG157" i="7"/>
  <c r="BT157" i="7" s="1"/>
  <c r="AL157" i="7"/>
  <c r="BY157" i="7" s="1"/>
  <c r="AM157" i="7"/>
  <c r="BZ157" i="7" s="1"/>
  <c r="AN157" i="7"/>
  <c r="CA157" i="7" s="1"/>
  <c r="AO157" i="7"/>
  <c r="CB157" i="7" s="1"/>
  <c r="AD158" i="7"/>
  <c r="BQ158" i="7" s="1"/>
  <c r="AE158" i="7"/>
  <c r="BR158" i="7" s="1"/>
  <c r="AF158" i="7"/>
  <c r="BS158" i="7" s="1"/>
  <c r="AG158" i="7"/>
  <c r="BT158" i="7" s="1"/>
  <c r="AL158" i="7"/>
  <c r="BY158" i="7" s="1"/>
  <c r="AM158" i="7"/>
  <c r="BZ158" i="7" s="1"/>
  <c r="AN158" i="7"/>
  <c r="CA158" i="7" s="1"/>
  <c r="AO158" i="7"/>
  <c r="CB158" i="7" s="1"/>
  <c r="AD159" i="7"/>
  <c r="BQ159" i="7" s="1"/>
  <c r="AE159" i="7"/>
  <c r="BR159" i="7" s="1"/>
  <c r="AF159" i="7"/>
  <c r="BS159" i="7" s="1"/>
  <c r="AG159" i="7"/>
  <c r="BT159" i="7" s="1"/>
  <c r="AL159" i="7"/>
  <c r="BY159" i="7" s="1"/>
  <c r="AM159" i="7"/>
  <c r="BZ159" i="7" s="1"/>
  <c r="AN159" i="7"/>
  <c r="CA159" i="7" s="1"/>
  <c r="AO159" i="7"/>
  <c r="CB159" i="7" s="1"/>
  <c r="AD160" i="7"/>
  <c r="BQ160" i="7" s="1"/>
  <c r="AE160" i="7"/>
  <c r="BR160" i="7" s="1"/>
  <c r="AF160" i="7"/>
  <c r="BS160" i="7" s="1"/>
  <c r="AG160" i="7"/>
  <c r="BT160" i="7" s="1"/>
  <c r="AL160" i="7"/>
  <c r="BY160" i="7" s="1"/>
  <c r="AM160" i="7"/>
  <c r="BZ160" i="7" s="1"/>
  <c r="AN160" i="7"/>
  <c r="CA160" i="7" s="1"/>
  <c r="AO160" i="7"/>
  <c r="CB160" i="7" s="1"/>
  <c r="AD161" i="7"/>
  <c r="BQ161" i="7" s="1"/>
  <c r="AE161" i="7"/>
  <c r="BR161" i="7" s="1"/>
  <c r="AF161" i="7"/>
  <c r="BS161" i="7" s="1"/>
  <c r="AG161" i="7"/>
  <c r="BT161" i="7" s="1"/>
  <c r="AL161" i="7"/>
  <c r="BY161" i="7" s="1"/>
  <c r="AM161" i="7"/>
  <c r="BZ161" i="7" s="1"/>
  <c r="AN161" i="7"/>
  <c r="CA161" i="7" s="1"/>
  <c r="AO161" i="7"/>
  <c r="CB161" i="7" s="1"/>
  <c r="AD162" i="7"/>
  <c r="BQ162" i="7" s="1"/>
  <c r="AE162" i="7"/>
  <c r="BR162" i="7" s="1"/>
  <c r="AF162" i="7"/>
  <c r="BS162" i="7" s="1"/>
  <c r="AG162" i="7"/>
  <c r="BT162" i="7" s="1"/>
  <c r="AL162" i="7"/>
  <c r="BY162" i="7" s="1"/>
  <c r="AM162" i="7"/>
  <c r="BZ162" i="7" s="1"/>
  <c r="AN162" i="7"/>
  <c r="CA162" i="7" s="1"/>
  <c r="AO162" i="7"/>
  <c r="CB162" i="7" s="1"/>
  <c r="AD163" i="7"/>
  <c r="BQ163" i="7" s="1"/>
  <c r="AE163" i="7"/>
  <c r="BR163" i="7" s="1"/>
  <c r="AF163" i="7"/>
  <c r="BS163" i="7" s="1"/>
  <c r="AG163" i="7"/>
  <c r="BT163" i="7" s="1"/>
  <c r="AL163" i="7"/>
  <c r="BY163" i="7" s="1"/>
  <c r="AM163" i="7"/>
  <c r="BZ163" i="7" s="1"/>
  <c r="AN163" i="7"/>
  <c r="CA163" i="7" s="1"/>
  <c r="AO163" i="7"/>
  <c r="CB163" i="7" s="1"/>
  <c r="AD164" i="7"/>
  <c r="BQ164" i="7" s="1"/>
  <c r="AE164" i="7"/>
  <c r="BR164" i="7" s="1"/>
  <c r="AF164" i="7"/>
  <c r="BS164" i="7" s="1"/>
  <c r="AG164" i="7"/>
  <c r="BT164" i="7" s="1"/>
  <c r="AL164" i="7"/>
  <c r="BY164" i="7" s="1"/>
  <c r="AM164" i="7"/>
  <c r="BZ164" i="7" s="1"/>
  <c r="AN164" i="7"/>
  <c r="CA164" i="7" s="1"/>
  <c r="AO164" i="7"/>
  <c r="CB164" i="7" s="1"/>
  <c r="AD165" i="7"/>
  <c r="BQ165" i="7" s="1"/>
  <c r="AE165" i="7"/>
  <c r="BR165" i="7" s="1"/>
  <c r="AF165" i="7"/>
  <c r="BS165" i="7" s="1"/>
  <c r="AG165" i="7"/>
  <c r="BT165" i="7" s="1"/>
  <c r="AL165" i="7"/>
  <c r="BY165" i="7" s="1"/>
  <c r="AM165" i="7"/>
  <c r="BZ165" i="7" s="1"/>
  <c r="AN165" i="7"/>
  <c r="CA165" i="7" s="1"/>
  <c r="AO165" i="7"/>
  <c r="CB165" i="7" s="1"/>
  <c r="AD166" i="7"/>
  <c r="BQ166" i="7" s="1"/>
  <c r="AE166" i="7"/>
  <c r="BR166" i="7" s="1"/>
  <c r="AF166" i="7"/>
  <c r="BS166" i="7" s="1"/>
  <c r="AG166" i="7"/>
  <c r="BT166" i="7" s="1"/>
  <c r="AL166" i="7"/>
  <c r="BY166" i="7" s="1"/>
  <c r="AM166" i="7"/>
  <c r="BZ166" i="7" s="1"/>
  <c r="AN166" i="7"/>
  <c r="CA166" i="7" s="1"/>
  <c r="AO166" i="7"/>
  <c r="CB166" i="7" s="1"/>
  <c r="AD167" i="7"/>
  <c r="BQ167" i="7" s="1"/>
  <c r="AE167" i="7"/>
  <c r="BR167" i="7" s="1"/>
  <c r="AF167" i="7"/>
  <c r="BS167" i="7" s="1"/>
  <c r="AG167" i="7"/>
  <c r="BT167" i="7" s="1"/>
  <c r="AL167" i="7"/>
  <c r="BY167" i="7" s="1"/>
  <c r="AM167" i="7"/>
  <c r="BZ167" i="7" s="1"/>
  <c r="AN167" i="7"/>
  <c r="CA167" i="7" s="1"/>
  <c r="AO167" i="7"/>
  <c r="CB167" i="7" s="1"/>
  <c r="AD168" i="7"/>
  <c r="BQ168" i="7" s="1"/>
  <c r="AE168" i="7"/>
  <c r="BR168" i="7" s="1"/>
  <c r="AF168" i="7"/>
  <c r="BS168" i="7" s="1"/>
  <c r="AG168" i="7"/>
  <c r="BT168" i="7" s="1"/>
  <c r="AL168" i="7"/>
  <c r="BY168" i="7" s="1"/>
  <c r="AM168" i="7"/>
  <c r="BZ168" i="7" s="1"/>
  <c r="AN168" i="7"/>
  <c r="CA168" i="7" s="1"/>
  <c r="AO168" i="7"/>
  <c r="CB168" i="7" s="1"/>
  <c r="AD169" i="7"/>
  <c r="BQ169" i="7" s="1"/>
  <c r="AE169" i="7"/>
  <c r="BR169" i="7" s="1"/>
  <c r="AF169" i="7"/>
  <c r="BS169" i="7" s="1"/>
  <c r="AG169" i="7"/>
  <c r="BT169" i="7" s="1"/>
  <c r="AL169" i="7"/>
  <c r="BY169" i="7" s="1"/>
  <c r="AM169" i="7"/>
  <c r="BZ169" i="7" s="1"/>
  <c r="AN169" i="7"/>
  <c r="CA169" i="7" s="1"/>
  <c r="AO169" i="7"/>
  <c r="CB169" i="7" s="1"/>
  <c r="AD170" i="7"/>
  <c r="BQ170" i="7" s="1"/>
  <c r="AE170" i="7"/>
  <c r="BR170" i="7" s="1"/>
  <c r="AF170" i="7"/>
  <c r="BS170" i="7" s="1"/>
  <c r="AG170" i="7"/>
  <c r="BT170" i="7" s="1"/>
  <c r="AL170" i="7"/>
  <c r="BY170" i="7" s="1"/>
  <c r="AM170" i="7"/>
  <c r="BZ170" i="7" s="1"/>
  <c r="AN170" i="7"/>
  <c r="CA170" i="7" s="1"/>
  <c r="AO170" i="7"/>
  <c r="CB170" i="7" s="1"/>
  <c r="AD171" i="7"/>
  <c r="BQ171" i="7" s="1"/>
  <c r="AE171" i="7"/>
  <c r="BR171" i="7" s="1"/>
  <c r="AF171" i="7"/>
  <c r="BS171" i="7" s="1"/>
  <c r="AG171" i="7"/>
  <c r="BT171" i="7" s="1"/>
  <c r="AL171" i="7"/>
  <c r="BY171" i="7" s="1"/>
  <c r="AM171" i="7"/>
  <c r="BZ171" i="7" s="1"/>
  <c r="AN171" i="7"/>
  <c r="CA171" i="7" s="1"/>
  <c r="AO171" i="7"/>
  <c r="CB171" i="7" s="1"/>
  <c r="AD172" i="7"/>
  <c r="BQ172" i="7" s="1"/>
  <c r="AE172" i="7"/>
  <c r="BR172" i="7" s="1"/>
  <c r="AF172" i="7"/>
  <c r="BS172" i="7" s="1"/>
  <c r="AG172" i="7"/>
  <c r="BT172" i="7" s="1"/>
  <c r="AL172" i="7"/>
  <c r="BY172" i="7" s="1"/>
  <c r="AM172" i="7"/>
  <c r="BZ172" i="7" s="1"/>
  <c r="AN172" i="7"/>
  <c r="CA172" i="7" s="1"/>
  <c r="AO172" i="7"/>
  <c r="CB172" i="7" s="1"/>
  <c r="AD173" i="7"/>
  <c r="BQ173" i="7" s="1"/>
  <c r="AE173" i="7"/>
  <c r="BR173" i="7" s="1"/>
  <c r="AF173" i="7"/>
  <c r="BS173" i="7" s="1"/>
  <c r="AG173" i="7"/>
  <c r="BT173" i="7" s="1"/>
  <c r="AL173" i="7"/>
  <c r="BY173" i="7" s="1"/>
  <c r="AM173" i="7"/>
  <c r="BZ173" i="7" s="1"/>
  <c r="AN173" i="7"/>
  <c r="CA173" i="7" s="1"/>
  <c r="AO173" i="7"/>
  <c r="CB173" i="7" s="1"/>
  <c r="AD174" i="7"/>
  <c r="BQ174" i="7" s="1"/>
  <c r="AE174" i="7"/>
  <c r="BR174" i="7" s="1"/>
  <c r="AF174" i="7"/>
  <c r="BS174" i="7" s="1"/>
  <c r="AG174" i="7"/>
  <c r="BT174" i="7" s="1"/>
  <c r="AL174" i="7"/>
  <c r="BY174" i="7" s="1"/>
  <c r="AM174" i="7"/>
  <c r="BZ174" i="7" s="1"/>
  <c r="AN174" i="7"/>
  <c r="CA174" i="7" s="1"/>
  <c r="AO174" i="7"/>
  <c r="CB174" i="7" s="1"/>
  <c r="AD175" i="7"/>
  <c r="BQ175" i="7" s="1"/>
  <c r="AE175" i="7"/>
  <c r="BR175" i="7" s="1"/>
  <c r="AF175" i="7"/>
  <c r="BS175" i="7" s="1"/>
  <c r="AG175" i="7"/>
  <c r="BT175" i="7" s="1"/>
  <c r="AL175" i="7"/>
  <c r="BY175" i="7" s="1"/>
  <c r="AM175" i="7"/>
  <c r="BZ175" i="7" s="1"/>
  <c r="AN175" i="7"/>
  <c r="CA175" i="7" s="1"/>
  <c r="AO175" i="7"/>
  <c r="CB175" i="7" s="1"/>
  <c r="AD176" i="7"/>
  <c r="BQ176" i="7" s="1"/>
  <c r="AE176" i="7"/>
  <c r="BR176" i="7" s="1"/>
  <c r="AF176" i="7"/>
  <c r="BS176" i="7" s="1"/>
  <c r="AG176" i="7"/>
  <c r="BT176" i="7" s="1"/>
  <c r="AL176" i="7"/>
  <c r="BY176" i="7" s="1"/>
  <c r="AM176" i="7"/>
  <c r="BZ176" i="7" s="1"/>
  <c r="AN176" i="7"/>
  <c r="CA176" i="7" s="1"/>
  <c r="AO176" i="7"/>
  <c r="CB176" i="7" s="1"/>
  <c r="AD177" i="7"/>
  <c r="BQ177" i="7" s="1"/>
  <c r="AE177" i="7"/>
  <c r="BR177" i="7" s="1"/>
  <c r="AF177" i="7"/>
  <c r="BS177" i="7" s="1"/>
  <c r="AG177" i="7"/>
  <c r="BT177" i="7" s="1"/>
  <c r="AL177" i="7"/>
  <c r="BY177" i="7" s="1"/>
  <c r="AM177" i="7"/>
  <c r="BZ177" i="7" s="1"/>
  <c r="AN177" i="7"/>
  <c r="CA177" i="7" s="1"/>
  <c r="AO177" i="7"/>
  <c r="CB177" i="7" s="1"/>
  <c r="AD178" i="7"/>
  <c r="BQ178" i="7" s="1"/>
  <c r="AE178" i="7"/>
  <c r="BR178" i="7" s="1"/>
  <c r="AF178" i="7"/>
  <c r="BS178" i="7" s="1"/>
  <c r="AG178" i="7"/>
  <c r="BT178" i="7" s="1"/>
  <c r="AL178" i="7"/>
  <c r="BY178" i="7" s="1"/>
  <c r="AM178" i="7"/>
  <c r="BZ178" i="7" s="1"/>
  <c r="AN178" i="7"/>
  <c r="CA178" i="7" s="1"/>
  <c r="AO178" i="7"/>
  <c r="CB178" i="7" s="1"/>
  <c r="AD179" i="7"/>
  <c r="BQ179" i="7" s="1"/>
  <c r="AE179" i="7"/>
  <c r="BR179" i="7" s="1"/>
  <c r="AF179" i="7"/>
  <c r="BS179" i="7" s="1"/>
  <c r="AG179" i="7"/>
  <c r="BT179" i="7" s="1"/>
  <c r="AL179" i="7"/>
  <c r="BY179" i="7" s="1"/>
  <c r="AM179" i="7"/>
  <c r="BZ179" i="7" s="1"/>
  <c r="AN179" i="7"/>
  <c r="CA179" i="7" s="1"/>
  <c r="AO179" i="7"/>
  <c r="CB179" i="7" s="1"/>
  <c r="AD180" i="7"/>
  <c r="BQ180" i="7" s="1"/>
  <c r="AE180" i="7"/>
  <c r="BR180" i="7" s="1"/>
  <c r="AF180" i="7"/>
  <c r="BS180" i="7" s="1"/>
  <c r="AG180" i="7"/>
  <c r="BT180" i="7" s="1"/>
  <c r="AL180" i="7"/>
  <c r="BY180" i="7" s="1"/>
  <c r="AM180" i="7"/>
  <c r="BZ180" i="7" s="1"/>
  <c r="AN180" i="7"/>
  <c r="CA180" i="7" s="1"/>
  <c r="AO180" i="7"/>
  <c r="CB180" i="7" s="1"/>
  <c r="AD181" i="7"/>
  <c r="BQ181" i="7" s="1"/>
  <c r="AE181" i="7"/>
  <c r="BR181" i="7" s="1"/>
  <c r="AF181" i="7"/>
  <c r="BS181" i="7" s="1"/>
  <c r="AG181" i="7"/>
  <c r="BT181" i="7" s="1"/>
  <c r="AL181" i="7"/>
  <c r="BY181" i="7" s="1"/>
  <c r="AM181" i="7"/>
  <c r="BZ181" i="7" s="1"/>
  <c r="AN181" i="7"/>
  <c r="CA181" i="7" s="1"/>
  <c r="AO181" i="7"/>
  <c r="CB181" i="7" s="1"/>
  <c r="AD182" i="7"/>
  <c r="BQ182" i="7" s="1"/>
  <c r="AE182" i="7"/>
  <c r="BR182" i="7" s="1"/>
  <c r="AF182" i="7"/>
  <c r="BS182" i="7" s="1"/>
  <c r="AG182" i="7"/>
  <c r="BT182" i="7" s="1"/>
  <c r="AL182" i="7"/>
  <c r="BY182" i="7" s="1"/>
  <c r="AM182" i="7"/>
  <c r="BZ182" i="7" s="1"/>
  <c r="AN182" i="7"/>
  <c r="CA182" i="7" s="1"/>
  <c r="AO182" i="7"/>
  <c r="CB182" i="7" s="1"/>
  <c r="AD183" i="7"/>
  <c r="BQ183" i="7" s="1"/>
  <c r="AE183" i="7"/>
  <c r="BR183" i="7" s="1"/>
  <c r="AF183" i="7"/>
  <c r="BS183" i="7" s="1"/>
  <c r="AG183" i="7"/>
  <c r="BT183" i="7" s="1"/>
  <c r="AL183" i="7"/>
  <c r="BY183" i="7" s="1"/>
  <c r="AM183" i="7"/>
  <c r="BZ183" i="7" s="1"/>
  <c r="AN183" i="7"/>
  <c r="CA183" i="7" s="1"/>
  <c r="AO183" i="7"/>
  <c r="CB183" i="7" s="1"/>
  <c r="AE34" i="7"/>
  <c r="BR34" i="7" s="1"/>
  <c r="AF34" i="7"/>
  <c r="BS34" i="7" s="1"/>
  <c r="AG34" i="7"/>
  <c r="BT34" i="7" s="1"/>
  <c r="AJ33" i="7"/>
  <c r="BW33" i="7" s="1"/>
  <c r="AL34" i="7"/>
  <c r="BY34" i="7" s="1"/>
  <c r="AM34" i="7"/>
  <c r="BZ34" i="7" s="1"/>
  <c r="AN34" i="7"/>
  <c r="AO34" i="7"/>
  <c r="CB34" i="7" s="1"/>
  <c r="AD34" i="7"/>
  <c r="BQ34" i="7" s="1"/>
  <c r="F5" i="7"/>
  <c r="AS5" i="7" s="1"/>
  <c r="G5" i="7"/>
  <c r="AT5" i="7" s="1"/>
  <c r="H5" i="7"/>
  <c r="AU5" i="7" s="1"/>
  <c r="I5" i="7"/>
  <c r="AV5" i="7" s="1"/>
  <c r="J5" i="7"/>
  <c r="AW5" i="7" s="1"/>
  <c r="K5" i="7"/>
  <c r="AX5" i="7" s="1"/>
  <c r="L5" i="7"/>
  <c r="AY5" i="7" s="1"/>
  <c r="M5" i="7"/>
  <c r="AZ5" i="7" s="1"/>
  <c r="N5" i="7"/>
  <c r="BA5" i="7" s="1"/>
  <c r="O5" i="7"/>
  <c r="BB5" i="7" s="1"/>
  <c r="P5" i="7"/>
  <c r="BC5" i="7" s="1"/>
  <c r="Q5" i="7"/>
  <c r="BD5" i="7" s="1"/>
  <c r="R5" i="7"/>
  <c r="BE5" i="7" s="1"/>
  <c r="S5" i="7"/>
  <c r="BF5" i="7" s="1"/>
  <c r="T5" i="7"/>
  <c r="BG5" i="7" s="1"/>
  <c r="U5" i="7"/>
  <c r="BH5" i="7" s="1"/>
  <c r="V5" i="7"/>
  <c r="BI5" i="7" s="1"/>
  <c r="W5" i="7"/>
  <c r="BJ5" i="7" s="1"/>
  <c r="X5" i="7"/>
  <c r="BK5" i="7" s="1"/>
  <c r="Y5" i="7"/>
  <c r="BL5" i="7" s="1"/>
  <c r="Z5" i="7"/>
  <c r="BM5" i="7" s="1"/>
  <c r="AA5" i="7"/>
  <c r="BN5" i="7" s="1"/>
  <c r="AB5" i="7"/>
  <c r="BO5" i="7" s="1"/>
  <c r="AC5" i="7"/>
  <c r="BP5" i="7" s="1"/>
  <c r="F6" i="7"/>
  <c r="AS6" i="7" s="1"/>
  <c r="G6" i="7"/>
  <c r="AT6" i="7" s="1"/>
  <c r="H6" i="7"/>
  <c r="AU6" i="7" s="1"/>
  <c r="I6" i="7"/>
  <c r="AV6" i="7" s="1"/>
  <c r="J6" i="7"/>
  <c r="AW6" i="7" s="1"/>
  <c r="K6" i="7"/>
  <c r="AX6" i="7" s="1"/>
  <c r="L6" i="7"/>
  <c r="AY6" i="7" s="1"/>
  <c r="M6" i="7"/>
  <c r="AZ6" i="7" s="1"/>
  <c r="N6" i="7"/>
  <c r="BA6" i="7" s="1"/>
  <c r="O6" i="7"/>
  <c r="BB6" i="7" s="1"/>
  <c r="P6" i="7"/>
  <c r="BC6" i="7" s="1"/>
  <c r="Q6" i="7"/>
  <c r="BD6" i="7" s="1"/>
  <c r="R6" i="7"/>
  <c r="BE6" i="7" s="1"/>
  <c r="S6" i="7"/>
  <c r="BF6" i="7" s="1"/>
  <c r="T6" i="7"/>
  <c r="BG6" i="7" s="1"/>
  <c r="U6" i="7"/>
  <c r="BH6" i="7" s="1"/>
  <c r="V6" i="7"/>
  <c r="BI6" i="7" s="1"/>
  <c r="W6" i="7"/>
  <c r="BJ6" i="7" s="1"/>
  <c r="X6" i="7"/>
  <c r="BK6" i="7" s="1"/>
  <c r="Y6" i="7"/>
  <c r="BL6" i="7" s="1"/>
  <c r="Z6" i="7"/>
  <c r="BM6" i="7" s="1"/>
  <c r="AA6" i="7"/>
  <c r="BN6" i="7" s="1"/>
  <c r="AB6" i="7"/>
  <c r="BO6" i="7" s="1"/>
  <c r="AC6" i="7"/>
  <c r="BP6" i="7" s="1"/>
  <c r="F7" i="7"/>
  <c r="G7" i="7"/>
  <c r="H7" i="7"/>
  <c r="I7" i="7"/>
  <c r="J7" i="7"/>
  <c r="K7" i="7"/>
  <c r="AX7" i="7" s="1"/>
  <c r="L7" i="7"/>
  <c r="M7" i="7"/>
  <c r="AZ7" i="7" s="1"/>
  <c r="N7" i="7"/>
  <c r="O7" i="7"/>
  <c r="P7" i="7"/>
  <c r="Q7" i="7"/>
  <c r="BD7" i="7" s="1"/>
  <c r="R7" i="7"/>
  <c r="BE7" i="7" s="1"/>
  <c r="S7" i="7"/>
  <c r="BF7" i="7" s="1"/>
  <c r="T7" i="7"/>
  <c r="U7" i="7"/>
  <c r="V7" i="7"/>
  <c r="W7" i="7"/>
  <c r="X7" i="7"/>
  <c r="Y7" i="7"/>
  <c r="BL7" i="7" s="1"/>
  <c r="Z7" i="7"/>
  <c r="AA7" i="7"/>
  <c r="BN7" i="7" s="1"/>
  <c r="AB7" i="7"/>
  <c r="AC7" i="7"/>
  <c r="BP7" i="7" s="1"/>
  <c r="F8" i="7"/>
  <c r="AS8" i="7" s="1"/>
  <c r="G8" i="7"/>
  <c r="AT8" i="7" s="1"/>
  <c r="H8" i="7"/>
  <c r="AU8" i="7" s="1"/>
  <c r="I8" i="7"/>
  <c r="AV8" i="7" s="1"/>
  <c r="J8" i="7"/>
  <c r="AW8" i="7" s="1"/>
  <c r="K8" i="7"/>
  <c r="AX8" i="7" s="1"/>
  <c r="L8" i="7"/>
  <c r="AY8" i="7" s="1"/>
  <c r="M8" i="7"/>
  <c r="AZ8" i="7" s="1"/>
  <c r="N8" i="7"/>
  <c r="BA8" i="7" s="1"/>
  <c r="O8" i="7"/>
  <c r="BB8" i="7" s="1"/>
  <c r="P8" i="7"/>
  <c r="BC8" i="7" s="1"/>
  <c r="Q8" i="7"/>
  <c r="BD8" i="7" s="1"/>
  <c r="R8" i="7"/>
  <c r="BE8" i="7" s="1"/>
  <c r="S8" i="7"/>
  <c r="BF8" i="7" s="1"/>
  <c r="T8" i="7"/>
  <c r="BG8" i="7" s="1"/>
  <c r="U8" i="7"/>
  <c r="BH8" i="7" s="1"/>
  <c r="V8" i="7"/>
  <c r="BI8" i="7" s="1"/>
  <c r="W8" i="7"/>
  <c r="BJ8" i="7" s="1"/>
  <c r="X8" i="7"/>
  <c r="BK8" i="7" s="1"/>
  <c r="Y8" i="7"/>
  <c r="BL8" i="7" s="1"/>
  <c r="Z8" i="7"/>
  <c r="BM8" i="7" s="1"/>
  <c r="AA8" i="7"/>
  <c r="BN8" i="7" s="1"/>
  <c r="AB8" i="7"/>
  <c r="BO8" i="7" s="1"/>
  <c r="AC8" i="7"/>
  <c r="BP8" i="7" s="1"/>
  <c r="F9" i="7"/>
  <c r="AS9" i="7" s="1"/>
  <c r="G9" i="7"/>
  <c r="AT9" i="7" s="1"/>
  <c r="H9" i="7"/>
  <c r="AU9" i="7" s="1"/>
  <c r="I9" i="7"/>
  <c r="AV9" i="7" s="1"/>
  <c r="J9" i="7"/>
  <c r="AW9" i="7" s="1"/>
  <c r="K9" i="7"/>
  <c r="AX9" i="7" s="1"/>
  <c r="L9" i="7"/>
  <c r="AY9" i="7" s="1"/>
  <c r="M9" i="7"/>
  <c r="N9" i="7"/>
  <c r="BA9" i="7" s="1"/>
  <c r="O9" i="7"/>
  <c r="BB9" i="7" s="1"/>
  <c r="P9" i="7"/>
  <c r="BC9" i="7" s="1"/>
  <c r="Q9" i="7"/>
  <c r="R9" i="7"/>
  <c r="BE9" i="7" s="1"/>
  <c r="S9" i="7"/>
  <c r="BF9" i="7" s="1"/>
  <c r="T9" i="7"/>
  <c r="BG9" i="7" s="1"/>
  <c r="U9" i="7"/>
  <c r="BH9" i="7" s="1"/>
  <c r="V9" i="7"/>
  <c r="BI9" i="7" s="1"/>
  <c r="W9" i="7"/>
  <c r="BJ9" i="7" s="1"/>
  <c r="X9" i="7"/>
  <c r="BK9" i="7" s="1"/>
  <c r="Y9" i="7"/>
  <c r="Z9" i="7"/>
  <c r="BM9" i="7" s="1"/>
  <c r="AA9" i="7"/>
  <c r="BN9" i="7" s="1"/>
  <c r="AB9" i="7"/>
  <c r="BO9" i="7" s="1"/>
  <c r="AC9" i="7"/>
  <c r="F10" i="7"/>
  <c r="G10" i="7"/>
  <c r="H10" i="7"/>
  <c r="I10" i="7"/>
  <c r="AV10" i="7" s="1"/>
  <c r="J10" i="7"/>
  <c r="AW10" i="7" s="1"/>
  <c r="K10" i="7"/>
  <c r="AX10" i="7" s="1"/>
  <c r="L10" i="7"/>
  <c r="AY10" i="7" s="1"/>
  <c r="M10" i="7"/>
  <c r="AZ10" i="7" s="1"/>
  <c r="N10" i="7"/>
  <c r="BA10" i="7" s="1"/>
  <c r="O10" i="7"/>
  <c r="BB10" i="7" s="1"/>
  <c r="P10" i="7"/>
  <c r="BC10" i="7" s="1"/>
  <c r="Q10" i="7"/>
  <c r="BD10" i="7" s="1"/>
  <c r="R10" i="7"/>
  <c r="S10" i="7"/>
  <c r="BF10" i="7" s="1"/>
  <c r="T10" i="7"/>
  <c r="U10" i="7"/>
  <c r="BH10" i="7" s="1"/>
  <c r="V10" i="7"/>
  <c r="BI10" i="7" s="1"/>
  <c r="W10" i="7"/>
  <c r="BJ10" i="7" s="1"/>
  <c r="X10" i="7"/>
  <c r="BK10" i="7" s="1"/>
  <c r="Y10" i="7"/>
  <c r="BL10" i="7" s="1"/>
  <c r="Z10" i="7"/>
  <c r="BM10" i="7" s="1"/>
  <c r="AA10" i="7"/>
  <c r="BN10" i="7" s="1"/>
  <c r="AB10" i="7"/>
  <c r="BO10" i="7" s="1"/>
  <c r="AC10" i="7"/>
  <c r="BP10" i="7" s="1"/>
  <c r="F11" i="7"/>
  <c r="AS11" i="7" s="1"/>
  <c r="G11" i="7"/>
  <c r="AT11" i="7" s="1"/>
  <c r="H11" i="7"/>
  <c r="AU11" i="7" s="1"/>
  <c r="I11" i="7"/>
  <c r="AV11" i="7" s="1"/>
  <c r="J11" i="7"/>
  <c r="AW11" i="7" s="1"/>
  <c r="K11" i="7"/>
  <c r="AX11" i="7" s="1"/>
  <c r="L11" i="7"/>
  <c r="AY11" i="7" s="1"/>
  <c r="M11" i="7"/>
  <c r="AZ11" i="7" s="1"/>
  <c r="N11" i="7"/>
  <c r="BA11" i="7" s="1"/>
  <c r="O11" i="7"/>
  <c r="BB11" i="7" s="1"/>
  <c r="P11" i="7"/>
  <c r="BC11" i="7" s="1"/>
  <c r="Q11" i="7"/>
  <c r="BD11" i="7" s="1"/>
  <c r="R11" i="7"/>
  <c r="BE11" i="7" s="1"/>
  <c r="S11" i="7"/>
  <c r="BF11" i="7" s="1"/>
  <c r="T11" i="7"/>
  <c r="BG11" i="7" s="1"/>
  <c r="U11" i="7"/>
  <c r="BH11" i="7" s="1"/>
  <c r="V11" i="7"/>
  <c r="BI11" i="7" s="1"/>
  <c r="W11" i="7"/>
  <c r="BJ11" i="7" s="1"/>
  <c r="X11" i="7"/>
  <c r="BK11" i="7" s="1"/>
  <c r="Y11" i="7"/>
  <c r="BL11" i="7" s="1"/>
  <c r="Z11" i="7"/>
  <c r="BM11" i="7" s="1"/>
  <c r="AA11" i="7"/>
  <c r="BN11" i="7" s="1"/>
  <c r="AB11" i="7"/>
  <c r="BO11" i="7" s="1"/>
  <c r="AC11" i="7"/>
  <c r="BP11" i="7" s="1"/>
  <c r="F12" i="7"/>
  <c r="AS12" i="7" s="1"/>
  <c r="G12" i="7"/>
  <c r="AT12" i="7" s="1"/>
  <c r="H12" i="7"/>
  <c r="AU12" i="7" s="1"/>
  <c r="I12" i="7"/>
  <c r="J12" i="7"/>
  <c r="AW12" i="7" s="1"/>
  <c r="K12" i="7"/>
  <c r="AX12" i="7" s="1"/>
  <c r="L12" i="7"/>
  <c r="M12" i="7"/>
  <c r="N12" i="7"/>
  <c r="O12" i="7"/>
  <c r="P12" i="7"/>
  <c r="Q12" i="7"/>
  <c r="R12" i="7"/>
  <c r="BE12" i="7" s="1"/>
  <c r="S12" i="7"/>
  <c r="BF12" i="7" s="1"/>
  <c r="T12" i="7"/>
  <c r="BG12" i="7" s="1"/>
  <c r="U12" i="7"/>
  <c r="V12" i="7"/>
  <c r="W12" i="7"/>
  <c r="X12" i="7"/>
  <c r="Y12" i="7"/>
  <c r="Z12" i="7"/>
  <c r="BM12" i="7" s="1"/>
  <c r="AA12" i="7"/>
  <c r="BN12" i="7" s="1"/>
  <c r="AB12" i="7"/>
  <c r="AC12" i="7"/>
  <c r="F13" i="7"/>
  <c r="AS13" i="7" s="1"/>
  <c r="G13" i="7"/>
  <c r="AT13" i="7" s="1"/>
  <c r="H13" i="7"/>
  <c r="AU13" i="7" s="1"/>
  <c r="I13" i="7"/>
  <c r="AV13" i="7" s="1"/>
  <c r="J13" i="7"/>
  <c r="AW13" i="7" s="1"/>
  <c r="K13" i="7"/>
  <c r="AX13" i="7" s="1"/>
  <c r="L13" i="7"/>
  <c r="AY13" i="7" s="1"/>
  <c r="M13" i="7"/>
  <c r="AZ13" i="7" s="1"/>
  <c r="N13" i="7"/>
  <c r="BA13" i="7" s="1"/>
  <c r="O13" i="7"/>
  <c r="BB13" i="7" s="1"/>
  <c r="P13" i="7"/>
  <c r="BC13" i="7" s="1"/>
  <c r="Q13" i="7"/>
  <c r="BD13" i="7" s="1"/>
  <c r="R13" i="7"/>
  <c r="BE13" i="7" s="1"/>
  <c r="S13" i="7"/>
  <c r="BF13" i="7" s="1"/>
  <c r="T13" i="7"/>
  <c r="BG13" i="7" s="1"/>
  <c r="U13" i="7"/>
  <c r="BH13" i="7" s="1"/>
  <c r="V13" i="7"/>
  <c r="BI13" i="7" s="1"/>
  <c r="W13" i="7"/>
  <c r="BJ13" i="7" s="1"/>
  <c r="X13" i="7"/>
  <c r="BK13" i="7" s="1"/>
  <c r="Y13" i="7"/>
  <c r="BL13" i="7" s="1"/>
  <c r="Z13" i="7"/>
  <c r="BM13" i="7" s="1"/>
  <c r="AA13" i="7"/>
  <c r="BN13" i="7" s="1"/>
  <c r="AB13" i="7"/>
  <c r="BO13" i="7" s="1"/>
  <c r="AC13" i="7"/>
  <c r="BP13" i="7" s="1"/>
  <c r="F14" i="7"/>
  <c r="AS14" i="7" s="1"/>
  <c r="G14" i="7"/>
  <c r="AT14" i="7" s="1"/>
  <c r="H14" i="7"/>
  <c r="AU14" i="7" s="1"/>
  <c r="I14" i="7"/>
  <c r="AV14" i="7" s="1"/>
  <c r="J14" i="7"/>
  <c r="AW14" i="7" s="1"/>
  <c r="K14" i="7"/>
  <c r="AX14" i="7" s="1"/>
  <c r="L14" i="7"/>
  <c r="AY14" i="7" s="1"/>
  <c r="M14" i="7"/>
  <c r="AZ14" i="7" s="1"/>
  <c r="N14" i="7"/>
  <c r="BA14" i="7" s="1"/>
  <c r="O14" i="7"/>
  <c r="BB14" i="7" s="1"/>
  <c r="P14" i="7"/>
  <c r="BC14" i="7" s="1"/>
  <c r="Q14" i="7"/>
  <c r="BD14" i="7" s="1"/>
  <c r="R14" i="7"/>
  <c r="BE14" i="7" s="1"/>
  <c r="S14" i="7"/>
  <c r="BF14" i="7" s="1"/>
  <c r="T14" i="7"/>
  <c r="BG14" i="7" s="1"/>
  <c r="U14" i="7"/>
  <c r="BH14" i="7" s="1"/>
  <c r="V14" i="7"/>
  <c r="BI14" i="7" s="1"/>
  <c r="W14" i="7"/>
  <c r="BJ14" i="7" s="1"/>
  <c r="X14" i="7"/>
  <c r="BK14" i="7" s="1"/>
  <c r="Y14" i="7"/>
  <c r="BL14" i="7" s="1"/>
  <c r="Z14" i="7"/>
  <c r="BM14" i="7" s="1"/>
  <c r="AA14" i="7"/>
  <c r="BN14" i="7" s="1"/>
  <c r="AB14" i="7"/>
  <c r="BO14" i="7" s="1"/>
  <c r="AC14" i="7"/>
  <c r="BP14" i="7" s="1"/>
  <c r="F15" i="7"/>
  <c r="G15" i="7"/>
  <c r="H15" i="7"/>
  <c r="I15" i="7"/>
  <c r="J15" i="7"/>
  <c r="K15" i="7"/>
  <c r="AX15" i="7" s="1"/>
  <c r="L15" i="7"/>
  <c r="M15" i="7"/>
  <c r="AZ15" i="7" s="1"/>
  <c r="N15" i="7"/>
  <c r="O15" i="7"/>
  <c r="P15" i="7"/>
  <c r="Q15" i="7"/>
  <c r="BD15" i="7" s="1"/>
  <c r="R15" i="7"/>
  <c r="BE15" i="7" s="1"/>
  <c r="S15" i="7"/>
  <c r="BF15" i="7" s="1"/>
  <c r="T15" i="7"/>
  <c r="U15" i="7"/>
  <c r="V15" i="7"/>
  <c r="W15" i="7"/>
  <c r="X15" i="7"/>
  <c r="Y15" i="7"/>
  <c r="BL15" i="7" s="1"/>
  <c r="Z15" i="7"/>
  <c r="AA15" i="7"/>
  <c r="BN15" i="7" s="1"/>
  <c r="AB15" i="7"/>
  <c r="AC15" i="7"/>
  <c r="BP15" i="7" s="1"/>
  <c r="F16" i="7"/>
  <c r="AS16" i="7" s="1"/>
  <c r="G16" i="7"/>
  <c r="AT16" i="7" s="1"/>
  <c r="H16" i="7"/>
  <c r="AU16" i="7" s="1"/>
  <c r="I16" i="7"/>
  <c r="AV16" i="7" s="1"/>
  <c r="J16" i="7"/>
  <c r="AW16" i="7" s="1"/>
  <c r="K16" i="7"/>
  <c r="AX16" i="7" s="1"/>
  <c r="L16" i="7"/>
  <c r="AY16" i="7" s="1"/>
  <c r="M16" i="7"/>
  <c r="AZ16" i="7" s="1"/>
  <c r="N16" i="7"/>
  <c r="BA16" i="7" s="1"/>
  <c r="O16" i="7"/>
  <c r="BB16" i="7" s="1"/>
  <c r="P16" i="7"/>
  <c r="BC16" i="7" s="1"/>
  <c r="Q16" i="7"/>
  <c r="BD16" i="7" s="1"/>
  <c r="R16" i="7"/>
  <c r="BE16" i="7" s="1"/>
  <c r="S16" i="7"/>
  <c r="BF16" i="7" s="1"/>
  <c r="T16" i="7"/>
  <c r="BG16" i="7" s="1"/>
  <c r="U16" i="7"/>
  <c r="BH16" i="7" s="1"/>
  <c r="V16" i="7"/>
  <c r="BI16" i="7" s="1"/>
  <c r="W16" i="7"/>
  <c r="BJ16" i="7" s="1"/>
  <c r="X16" i="7"/>
  <c r="BK16" i="7" s="1"/>
  <c r="Y16" i="7"/>
  <c r="BL16" i="7" s="1"/>
  <c r="Z16" i="7"/>
  <c r="BM16" i="7" s="1"/>
  <c r="AA16" i="7"/>
  <c r="BN16" i="7" s="1"/>
  <c r="AB16" i="7"/>
  <c r="BO16" i="7" s="1"/>
  <c r="AC16" i="7"/>
  <c r="BP16" i="7" s="1"/>
  <c r="F17" i="7"/>
  <c r="AS17" i="7" s="1"/>
  <c r="G17" i="7"/>
  <c r="AT17" i="7" s="1"/>
  <c r="H17" i="7"/>
  <c r="AU17" i="7" s="1"/>
  <c r="I17" i="7"/>
  <c r="AV17" i="7" s="1"/>
  <c r="J17" i="7"/>
  <c r="AW17" i="7" s="1"/>
  <c r="K17" i="7"/>
  <c r="AX17" i="7" s="1"/>
  <c r="L17" i="7"/>
  <c r="AY17" i="7" s="1"/>
  <c r="M17" i="7"/>
  <c r="N17" i="7"/>
  <c r="BA17" i="7" s="1"/>
  <c r="O17" i="7"/>
  <c r="BB17" i="7" s="1"/>
  <c r="P17" i="7"/>
  <c r="BC17" i="7" s="1"/>
  <c r="Q17" i="7"/>
  <c r="R17" i="7"/>
  <c r="BE17" i="7" s="1"/>
  <c r="S17" i="7"/>
  <c r="BF17" i="7" s="1"/>
  <c r="T17" i="7"/>
  <c r="BG17" i="7" s="1"/>
  <c r="U17" i="7"/>
  <c r="BH17" i="7" s="1"/>
  <c r="V17" i="7"/>
  <c r="BI17" i="7" s="1"/>
  <c r="W17" i="7"/>
  <c r="BJ17" i="7" s="1"/>
  <c r="X17" i="7"/>
  <c r="BK17" i="7" s="1"/>
  <c r="Y17" i="7"/>
  <c r="Z17" i="7"/>
  <c r="BM17" i="7" s="1"/>
  <c r="AA17" i="7"/>
  <c r="BN17" i="7" s="1"/>
  <c r="AB17" i="7"/>
  <c r="BO17" i="7" s="1"/>
  <c r="AC17" i="7"/>
  <c r="F18" i="7"/>
  <c r="G18" i="7"/>
  <c r="H18" i="7"/>
  <c r="I18" i="7"/>
  <c r="AV18" i="7" s="1"/>
  <c r="J18" i="7"/>
  <c r="AW18" i="7" s="1"/>
  <c r="K18" i="7"/>
  <c r="AX18" i="7" s="1"/>
  <c r="L18" i="7"/>
  <c r="AY18" i="7" s="1"/>
  <c r="M18" i="7"/>
  <c r="AZ18" i="7" s="1"/>
  <c r="N18" i="7"/>
  <c r="BA18" i="7" s="1"/>
  <c r="O18" i="7"/>
  <c r="BB18" i="7" s="1"/>
  <c r="P18" i="7"/>
  <c r="BC18" i="7" s="1"/>
  <c r="Q18" i="7"/>
  <c r="BD18" i="7" s="1"/>
  <c r="R18" i="7"/>
  <c r="S18" i="7"/>
  <c r="BF18" i="7" s="1"/>
  <c r="T18" i="7"/>
  <c r="U18" i="7"/>
  <c r="BH18" i="7" s="1"/>
  <c r="V18" i="7"/>
  <c r="BI18" i="7" s="1"/>
  <c r="W18" i="7"/>
  <c r="BJ18" i="7" s="1"/>
  <c r="X18" i="7"/>
  <c r="BK18" i="7" s="1"/>
  <c r="Y18" i="7"/>
  <c r="BL18" i="7" s="1"/>
  <c r="Z18" i="7"/>
  <c r="BM18" i="7" s="1"/>
  <c r="AA18" i="7"/>
  <c r="BN18" i="7" s="1"/>
  <c r="AB18" i="7"/>
  <c r="BO18" i="7" s="1"/>
  <c r="AC18" i="7"/>
  <c r="BP18" i="7" s="1"/>
  <c r="F19" i="7"/>
  <c r="AS19" i="7" s="1"/>
  <c r="G19" i="7"/>
  <c r="AT19" i="7" s="1"/>
  <c r="H19" i="7"/>
  <c r="AU19" i="7" s="1"/>
  <c r="I19" i="7"/>
  <c r="AV19" i="7" s="1"/>
  <c r="J19" i="7"/>
  <c r="AW19" i="7" s="1"/>
  <c r="K19" i="7"/>
  <c r="AX19" i="7" s="1"/>
  <c r="L19" i="7"/>
  <c r="AY19" i="7" s="1"/>
  <c r="M19" i="7"/>
  <c r="AZ19" i="7" s="1"/>
  <c r="N19" i="7"/>
  <c r="BA19" i="7" s="1"/>
  <c r="O19" i="7"/>
  <c r="BB19" i="7" s="1"/>
  <c r="P19" i="7"/>
  <c r="BC19" i="7" s="1"/>
  <c r="Q19" i="7"/>
  <c r="BD19" i="7" s="1"/>
  <c r="R19" i="7"/>
  <c r="BE19" i="7" s="1"/>
  <c r="S19" i="7"/>
  <c r="BF19" i="7" s="1"/>
  <c r="T19" i="7"/>
  <c r="BG19" i="7" s="1"/>
  <c r="U19" i="7"/>
  <c r="BH19" i="7" s="1"/>
  <c r="V19" i="7"/>
  <c r="BI19" i="7" s="1"/>
  <c r="W19" i="7"/>
  <c r="BJ19" i="7" s="1"/>
  <c r="X19" i="7"/>
  <c r="BK19" i="7" s="1"/>
  <c r="Y19" i="7"/>
  <c r="BL19" i="7" s="1"/>
  <c r="Z19" i="7"/>
  <c r="BM19" i="7" s="1"/>
  <c r="AA19" i="7"/>
  <c r="BN19" i="7" s="1"/>
  <c r="AB19" i="7"/>
  <c r="BO19" i="7" s="1"/>
  <c r="AC19" i="7"/>
  <c r="BP19" i="7" s="1"/>
  <c r="F20" i="7"/>
  <c r="AS20" i="7" s="1"/>
  <c r="G20" i="7"/>
  <c r="AT20" i="7" s="1"/>
  <c r="H20" i="7"/>
  <c r="AU20" i="7" s="1"/>
  <c r="I20" i="7"/>
  <c r="J20" i="7"/>
  <c r="AW20" i="7" s="1"/>
  <c r="K20" i="7"/>
  <c r="AX20" i="7" s="1"/>
  <c r="L20" i="7"/>
  <c r="M20" i="7"/>
  <c r="N20" i="7"/>
  <c r="O20" i="7"/>
  <c r="P20" i="7"/>
  <c r="Q20" i="7"/>
  <c r="R20" i="7"/>
  <c r="BE20" i="7" s="1"/>
  <c r="S20" i="7"/>
  <c r="BF20" i="7" s="1"/>
  <c r="T20" i="7"/>
  <c r="BG20" i="7" s="1"/>
  <c r="U20" i="7"/>
  <c r="V20" i="7"/>
  <c r="W20" i="7"/>
  <c r="X20" i="7"/>
  <c r="Y20" i="7"/>
  <c r="Z20" i="7"/>
  <c r="BM20" i="7" s="1"/>
  <c r="AA20" i="7"/>
  <c r="BN20" i="7" s="1"/>
  <c r="AB20" i="7"/>
  <c r="AC20" i="7"/>
  <c r="F21" i="7"/>
  <c r="AS21" i="7" s="1"/>
  <c r="G21" i="7"/>
  <c r="AT21" i="7" s="1"/>
  <c r="H21" i="7"/>
  <c r="AU21" i="7" s="1"/>
  <c r="I21" i="7"/>
  <c r="AV21" i="7" s="1"/>
  <c r="J21" i="7"/>
  <c r="AW21" i="7" s="1"/>
  <c r="K21" i="7"/>
  <c r="AX21" i="7" s="1"/>
  <c r="L21" i="7"/>
  <c r="AY21" i="7" s="1"/>
  <c r="M21" i="7"/>
  <c r="AZ21" i="7" s="1"/>
  <c r="N21" i="7"/>
  <c r="BA21" i="7" s="1"/>
  <c r="O21" i="7"/>
  <c r="BB21" i="7" s="1"/>
  <c r="P21" i="7"/>
  <c r="BC21" i="7" s="1"/>
  <c r="Q21" i="7"/>
  <c r="BD21" i="7" s="1"/>
  <c r="R21" i="7"/>
  <c r="BE21" i="7" s="1"/>
  <c r="S21" i="7"/>
  <c r="BF21" i="7" s="1"/>
  <c r="T21" i="7"/>
  <c r="BG21" i="7" s="1"/>
  <c r="U21" i="7"/>
  <c r="BH21" i="7" s="1"/>
  <c r="V21" i="7"/>
  <c r="BI21" i="7" s="1"/>
  <c r="W21" i="7"/>
  <c r="BJ21" i="7" s="1"/>
  <c r="X21" i="7"/>
  <c r="BK21" i="7" s="1"/>
  <c r="Y21" i="7"/>
  <c r="BL21" i="7" s="1"/>
  <c r="Z21" i="7"/>
  <c r="BM21" i="7" s="1"/>
  <c r="AA21" i="7"/>
  <c r="BN21" i="7" s="1"/>
  <c r="AB21" i="7"/>
  <c r="BO21" i="7" s="1"/>
  <c r="AC21" i="7"/>
  <c r="BP21" i="7" s="1"/>
  <c r="F22" i="7"/>
  <c r="AS22" i="7" s="1"/>
  <c r="G22" i="7"/>
  <c r="AT22" i="7" s="1"/>
  <c r="H22" i="7"/>
  <c r="AU22" i="7" s="1"/>
  <c r="I22" i="7"/>
  <c r="AV22" i="7" s="1"/>
  <c r="J22" i="7"/>
  <c r="AW22" i="7" s="1"/>
  <c r="K22" i="7"/>
  <c r="AX22" i="7" s="1"/>
  <c r="L22" i="7"/>
  <c r="AY22" i="7" s="1"/>
  <c r="M22" i="7"/>
  <c r="AZ22" i="7" s="1"/>
  <c r="N22" i="7"/>
  <c r="BA22" i="7" s="1"/>
  <c r="O22" i="7"/>
  <c r="BB22" i="7" s="1"/>
  <c r="P22" i="7"/>
  <c r="BC22" i="7" s="1"/>
  <c r="Q22" i="7"/>
  <c r="BD22" i="7" s="1"/>
  <c r="R22" i="7"/>
  <c r="BE22" i="7" s="1"/>
  <c r="S22" i="7"/>
  <c r="BF22" i="7" s="1"/>
  <c r="T22" i="7"/>
  <c r="BG22" i="7" s="1"/>
  <c r="U22" i="7"/>
  <c r="BH22" i="7" s="1"/>
  <c r="V22" i="7"/>
  <c r="BI22" i="7" s="1"/>
  <c r="W22" i="7"/>
  <c r="BJ22" i="7" s="1"/>
  <c r="X22" i="7"/>
  <c r="BK22" i="7" s="1"/>
  <c r="Y22" i="7"/>
  <c r="BL22" i="7" s="1"/>
  <c r="Z22" i="7"/>
  <c r="BM22" i="7" s="1"/>
  <c r="AA22" i="7"/>
  <c r="BN22" i="7" s="1"/>
  <c r="AB22" i="7"/>
  <c r="BO22" i="7" s="1"/>
  <c r="AC22" i="7"/>
  <c r="BP22" i="7" s="1"/>
  <c r="F23" i="7"/>
  <c r="G23" i="7"/>
  <c r="H23" i="7"/>
  <c r="I23" i="7"/>
  <c r="AV23" i="7" s="1"/>
  <c r="J23" i="7"/>
  <c r="AW23" i="7" s="1"/>
  <c r="K23" i="7"/>
  <c r="AX23" i="7" s="1"/>
  <c r="L23" i="7"/>
  <c r="AY23" i="7" s="1"/>
  <c r="M23" i="7"/>
  <c r="AZ23" i="7" s="1"/>
  <c r="N23" i="7"/>
  <c r="BA23" i="7" s="1"/>
  <c r="O23" i="7"/>
  <c r="BB23" i="7" s="1"/>
  <c r="P23" i="7"/>
  <c r="BC23" i="7" s="1"/>
  <c r="Q23" i="7"/>
  <c r="BD23" i="7" s="1"/>
  <c r="R23" i="7"/>
  <c r="S23" i="7"/>
  <c r="BF23" i="7" s="1"/>
  <c r="T23" i="7"/>
  <c r="U23" i="7"/>
  <c r="BH23" i="7" s="1"/>
  <c r="V23" i="7"/>
  <c r="BI23" i="7" s="1"/>
  <c r="W23" i="7"/>
  <c r="BJ23" i="7" s="1"/>
  <c r="X23" i="7"/>
  <c r="BK23" i="7" s="1"/>
  <c r="Y23" i="7"/>
  <c r="BL23" i="7" s="1"/>
  <c r="Z23" i="7"/>
  <c r="BM23" i="7" s="1"/>
  <c r="AA23" i="7"/>
  <c r="BN23" i="7" s="1"/>
  <c r="AB23" i="7"/>
  <c r="BO23" i="7" s="1"/>
  <c r="AC23" i="7"/>
  <c r="BP23" i="7" s="1"/>
  <c r="F24" i="7"/>
  <c r="AS24" i="7" s="1"/>
  <c r="G24" i="7"/>
  <c r="AT24" i="7" s="1"/>
  <c r="H24" i="7"/>
  <c r="AU24" i="7" s="1"/>
  <c r="I24" i="7"/>
  <c r="AV24" i="7" s="1"/>
  <c r="J24" i="7"/>
  <c r="AW24" i="7" s="1"/>
  <c r="K24" i="7"/>
  <c r="AX24" i="7" s="1"/>
  <c r="L24" i="7"/>
  <c r="AY24" i="7" s="1"/>
  <c r="M24" i="7"/>
  <c r="AZ24" i="7" s="1"/>
  <c r="N24" i="7"/>
  <c r="BA24" i="7" s="1"/>
  <c r="O24" i="7"/>
  <c r="BB24" i="7" s="1"/>
  <c r="P24" i="7"/>
  <c r="BC24" i="7" s="1"/>
  <c r="Q24" i="7"/>
  <c r="BD24" i="7" s="1"/>
  <c r="R24" i="7"/>
  <c r="BE24" i="7" s="1"/>
  <c r="S24" i="7"/>
  <c r="BF24" i="7" s="1"/>
  <c r="T24" i="7"/>
  <c r="BG24" i="7" s="1"/>
  <c r="U24" i="7"/>
  <c r="BH24" i="7" s="1"/>
  <c r="V24" i="7"/>
  <c r="BI24" i="7" s="1"/>
  <c r="W24" i="7"/>
  <c r="BJ24" i="7" s="1"/>
  <c r="X24" i="7"/>
  <c r="BK24" i="7" s="1"/>
  <c r="Y24" i="7"/>
  <c r="BL24" i="7" s="1"/>
  <c r="Z24" i="7"/>
  <c r="BM24" i="7" s="1"/>
  <c r="AA24" i="7"/>
  <c r="BN24" i="7" s="1"/>
  <c r="AB24" i="7"/>
  <c r="BO24" i="7" s="1"/>
  <c r="AC24" i="7"/>
  <c r="BP24" i="7" s="1"/>
  <c r="F25" i="7"/>
  <c r="AS25" i="7" s="1"/>
  <c r="G25" i="7"/>
  <c r="AT25" i="7" s="1"/>
  <c r="H25" i="7"/>
  <c r="AU25" i="7" s="1"/>
  <c r="I25" i="7"/>
  <c r="J25" i="7"/>
  <c r="AW25" i="7" s="1"/>
  <c r="K25" i="7"/>
  <c r="AX25" i="7" s="1"/>
  <c r="L25" i="7"/>
  <c r="M25" i="7"/>
  <c r="N25" i="7"/>
  <c r="O25" i="7"/>
  <c r="P25" i="7"/>
  <c r="Q25" i="7"/>
  <c r="R25" i="7"/>
  <c r="BE25" i="7" s="1"/>
  <c r="S25" i="7"/>
  <c r="BF25" i="7" s="1"/>
  <c r="T25" i="7"/>
  <c r="BG25" i="7" s="1"/>
  <c r="U25" i="7"/>
  <c r="BH25" i="7" s="1"/>
  <c r="V25" i="7"/>
  <c r="W25" i="7"/>
  <c r="X25" i="7"/>
  <c r="Y25" i="7"/>
  <c r="Z25" i="7"/>
  <c r="BM25" i="7" s="1"/>
  <c r="AA25" i="7"/>
  <c r="BN25" i="7" s="1"/>
  <c r="AB25" i="7"/>
  <c r="AC25" i="7"/>
  <c r="F26" i="7"/>
  <c r="AS26" i="7" s="1"/>
  <c r="G26" i="7"/>
  <c r="AT26" i="7" s="1"/>
  <c r="H26" i="7"/>
  <c r="AU26" i="7" s="1"/>
  <c r="I26" i="7"/>
  <c r="AV26" i="7" s="1"/>
  <c r="J26" i="7"/>
  <c r="AW26" i="7" s="1"/>
  <c r="K26" i="7"/>
  <c r="AX26" i="7" s="1"/>
  <c r="L26" i="7"/>
  <c r="AY26" i="7" s="1"/>
  <c r="M26" i="7"/>
  <c r="AZ26" i="7" s="1"/>
  <c r="N26" i="7"/>
  <c r="BA26" i="7" s="1"/>
  <c r="O26" i="7"/>
  <c r="BB26" i="7" s="1"/>
  <c r="P26" i="7"/>
  <c r="BC26" i="7" s="1"/>
  <c r="Q26" i="7"/>
  <c r="BD26" i="7" s="1"/>
  <c r="R26" i="7"/>
  <c r="BE26" i="7" s="1"/>
  <c r="S26" i="7"/>
  <c r="BF26" i="7" s="1"/>
  <c r="T26" i="7"/>
  <c r="BG26" i="7" s="1"/>
  <c r="U26" i="7"/>
  <c r="BH26" i="7" s="1"/>
  <c r="V26" i="7"/>
  <c r="BI26" i="7" s="1"/>
  <c r="W26" i="7"/>
  <c r="BJ26" i="7" s="1"/>
  <c r="X26" i="7"/>
  <c r="BK26" i="7" s="1"/>
  <c r="Y26" i="7"/>
  <c r="BL26" i="7" s="1"/>
  <c r="Z26" i="7"/>
  <c r="BM26" i="7" s="1"/>
  <c r="AA26" i="7"/>
  <c r="BN26" i="7" s="1"/>
  <c r="AB26" i="7"/>
  <c r="BO26" i="7" s="1"/>
  <c r="AC26" i="7"/>
  <c r="BP26" i="7" s="1"/>
  <c r="F27" i="7"/>
  <c r="AS27" i="7" s="1"/>
  <c r="G27" i="7"/>
  <c r="AT27" i="7" s="1"/>
  <c r="H27" i="7"/>
  <c r="AU27" i="7" s="1"/>
  <c r="I27" i="7"/>
  <c r="AV27" i="7" s="1"/>
  <c r="J27" i="7"/>
  <c r="AW27" i="7" s="1"/>
  <c r="K27" i="7"/>
  <c r="AX27" i="7" s="1"/>
  <c r="L27" i="7"/>
  <c r="AY27" i="7" s="1"/>
  <c r="M27" i="7"/>
  <c r="AZ27" i="7" s="1"/>
  <c r="N27" i="7"/>
  <c r="BA27" i="7" s="1"/>
  <c r="O27" i="7"/>
  <c r="BB27" i="7" s="1"/>
  <c r="P27" i="7"/>
  <c r="BC27" i="7" s="1"/>
  <c r="Q27" i="7"/>
  <c r="R27" i="7"/>
  <c r="BE27" i="7" s="1"/>
  <c r="S27" i="7"/>
  <c r="BF27" i="7" s="1"/>
  <c r="T27" i="7"/>
  <c r="BG27" i="7" s="1"/>
  <c r="U27" i="7"/>
  <c r="BH27" i="7" s="1"/>
  <c r="V27" i="7"/>
  <c r="BI27" i="7" s="1"/>
  <c r="W27" i="7"/>
  <c r="BJ27" i="7" s="1"/>
  <c r="X27" i="7"/>
  <c r="BK27" i="7" s="1"/>
  <c r="Y27" i="7"/>
  <c r="Z27" i="7"/>
  <c r="BM27" i="7" s="1"/>
  <c r="AA27" i="7"/>
  <c r="BN27" i="7" s="1"/>
  <c r="AB27" i="7"/>
  <c r="BO27" i="7" s="1"/>
  <c r="AC27" i="7"/>
  <c r="BP27" i="7" s="1"/>
  <c r="F28" i="7"/>
  <c r="G28" i="7"/>
  <c r="H28" i="7"/>
  <c r="I28" i="7"/>
  <c r="AV28" i="7" s="1"/>
  <c r="J28" i="7"/>
  <c r="AW28" i="7" s="1"/>
  <c r="K28" i="7"/>
  <c r="AX28" i="7" s="1"/>
  <c r="L28" i="7"/>
  <c r="AY28" i="7" s="1"/>
  <c r="M28" i="7"/>
  <c r="AZ28" i="7" s="1"/>
  <c r="N28" i="7"/>
  <c r="BA28" i="7" s="1"/>
  <c r="O28" i="7"/>
  <c r="BB28" i="7" s="1"/>
  <c r="P28" i="7"/>
  <c r="BC28" i="7" s="1"/>
  <c r="Q28" i="7"/>
  <c r="BD28" i="7" s="1"/>
  <c r="R28" i="7"/>
  <c r="S28" i="7"/>
  <c r="BF28" i="7" s="1"/>
  <c r="T28" i="7"/>
  <c r="U28" i="7"/>
  <c r="BH28" i="7" s="1"/>
  <c r="V28" i="7"/>
  <c r="BI28" i="7" s="1"/>
  <c r="W28" i="7"/>
  <c r="BJ28" i="7" s="1"/>
  <c r="X28" i="7"/>
  <c r="BK28" i="7" s="1"/>
  <c r="Y28" i="7"/>
  <c r="BL28" i="7" s="1"/>
  <c r="Z28" i="7"/>
  <c r="BM28" i="7" s="1"/>
  <c r="AA28" i="7"/>
  <c r="BN28" i="7" s="1"/>
  <c r="AB28" i="7"/>
  <c r="BO28" i="7" s="1"/>
  <c r="AC28" i="7"/>
  <c r="BP28" i="7" s="1"/>
  <c r="F29" i="7"/>
  <c r="AS29" i="7" s="1"/>
  <c r="G29" i="7"/>
  <c r="AT29" i="7" s="1"/>
  <c r="H29" i="7"/>
  <c r="AU29" i="7" s="1"/>
  <c r="I29" i="7"/>
  <c r="AV29" i="7" s="1"/>
  <c r="J29" i="7"/>
  <c r="AW29" i="7" s="1"/>
  <c r="K29" i="7"/>
  <c r="AX29" i="7" s="1"/>
  <c r="L29" i="7"/>
  <c r="AY29" i="7" s="1"/>
  <c r="M29" i="7"/>
  <c r="AZ29" i="7" s="1"/>
  <c r="N29" i="7"/>
  <c r="BA29" i="7" s="1"/>
  <c r="O29" i="7"/>
  <c r="BB29" i="7" s="1"/>
  <c r="P29" i="7"/>
  <c r="BC29" i="7" s="1"/>
  <c r="Q29" i="7"/>
  <c r="BD29" i="7" s="1"/>
  <c r="R29" i="7"/>
  <c r="BE29" i="7" s="1"/>
  <c r="S29" i="7"/>
  <c r="BF29" i="7" s="1"/>
  <c r="T29" i="7"/>
  <c r="BG29" i="7" s="1"/>
  <c r="U29" i="7"/>
  <c r="BH29" i="7" s="1"/>
  <c r="V29" i="7"/>
  <c r="BI29" i="7" s="1"/>
  <c r="W29" i="7"/>
  <c r="BJ29" i="7" s="1"/>
  <c r="X29" i="7"/>
  <c r="BK29" i="7" s="1"/>
  <c r="Y29" i="7"/>
  <c r="BL29" i="7" s="1"/>
  <c r="Z29" i="7"/>
  <c r="BM29" i="7" s="1"/>
  <c r="AA29" i="7"/>
  <c r="BN29" i="7" s="1"/>
  <c r="AB29" i="7"/>
  <c r="BO29" i="7" s="1"/>
  <c r="AC29" i="7"/>
  <c r="BP29" i="7" s="1"/>
  <c r="F30" i="7"/>
  <c r="AS30" i="7" s="1"/>
  <c r="G30" i="7"/>
  <c r="AT30" i="7" s="1"/>
  <c r="H30" i="7"/>
  <c r="AU30" i="7" s="1"/>
  <c r="I30" i="7"/>
  <c r="J30" i="7"/>
  <c r="AW30" i="7" s="1"/>
  <c r="K30" i="7"/>
  <c r="AX30" i="7" s="1"/>
  <c r="L30" i="7"/>
  <c r="M30" i="7"/>
  <c r="N30" i="7"/>
  <c r="O30" i="7"/>
  <c r="P30" i="7"/>
  <c r="Q30" i="7"/>
  <c r="R30" i="7"/>
  <c r="BE30" i="7" s="1"/>
  <c r="S30" i="7"/>
  <c r="BF30" i="7" s="1"/>
  <c r="T30" i="7"/>
  <c r="BG30" i="7" s="1"/>
  <c r="U30" i="7"/>
  <c r="BH30" i="7" s="1"/>
  <c r="V30" i="7"/>
  <c r="W30" i="7"/>
  <c r="X30" i="7"/>
  <c r="Y30" i="7"/>
  <c r="Z30" i="7"/>
  <c r="BM30" i="7" s="1"/>
  <c r="AA30" i="7"/>
  <c r="BN30" i="7" s="1"/>
  <c r="AB30" i="7"/>
  <c r="AC30" i="7"/>
  <c r="F31" i="7"/>
  <c r="AS31" i="7" s="1"/>
  <c r="G31" i="7"/>
  <c r="AT31" i="7" s="1"/>
  <c r="H31" i="7"/>
  <c r="AU31" i="7" s="1"/>
  <c r="I31" i="7"/>
  <c r="AV31" i="7" s="1"/>
  <c r="J31" i="7"/>
  <c r="AW31" i="7" s="1"/>
  <c r="K31" i="7"/>
  <c r="AX31" i="7" s="1"/>
  <c r="L31" i="7"/>
  <c r="AY31" i="7" s="1"/>
  <c r="M31" i="7"/>
  <c r="AZ31" i="7" s="1"/>
  <c r="N31" i="7"/>
  <c r="BA31" i="7" s="1"/>
  <c r="O31" i="7"/>
  <c r="BB31" i="7" s="1"/>
  <c r="P31" i="7"/>
  <c r="BC31" i="7" s="1"/>
  <c r="Q31" i="7"/>
  <c r="BD31" i="7" s="1"/>
  <c r="R31" i="7"/>
  <c r="BE31" i="7" s="1"/>
  <c r="S31" i="7"/>
  <c r="BF31" i="7" s="1"/>
  <c r="T31" i="7"/>
  <c r="BG31" i="7" s="1"/>
  <c r="U31" i="7"/>
  <c r="BH31" i="7" s="1"/>
  <c r="V31" i="7"/>
  <c r="BI31" i="7" s="1"/>
  <c r="W31" i="7"/>
  <c r="BJ31" i="7" s="1"/>
  <c r="X31" i="7"/>
  <c r="BK31" i="7" s="1"/>
  <c r="Y31" i="7"/>
  <c r="BL31" i="7" s="1"/>
  <c r="Z31" i="7"/>
  <c r="BM31" i="7" s="1"/>
  <c r="AA31" i="7"/>
  <c r="BN31" i="7" s="1"/>
  <c r="AB31" i="7"/>
  <c r="BO31" i="7" s="1"/>
  <c r="AC31" i="7"/>
  <c r="BP31" i="7" s="1"/>
  <c r="F32" i="7"/>
  <c r="AS32" i="7" s="1"/>
  <c r="G32" i="7"/>
  <c r="AT32" i="7" s="1"/>
  <c r="H32" i="7"/>
  <c r="AU32" i="7" s="1"/>
  <c r="I32" i="7"/>
  <c r="AV32" i="7" s="1"/>
  <c r="J32" i="7"/>
  <c r="AW32" i="7" s="1"/>
  <c r="K32" i="7"/>
  <c r="AX32" i="7" s="1"/>
  <c r="L32" i="7"/>
  <c r="AY32" i="7" s="1"/>
  <c r="M32" i="7"/>
  <c r="AZ32" i="7" s="1"/>
  <c r="N32" i="7"/>
  <c r="BA32" i="7" s="1"/>
  <c r="O32" i="7"/>
  <c r="BB32" i="7" s="1"/>
  <c r="P32" i="7"/>
  <c r="BC32" i="7" s="1"/>
  <c r="Q32" i="7"/>
  <c r="R32" i="7"/>
  <c r="BE32" i="7" s="1"/>
  <c r="S32" i="7"/>
  <c r="BF32" i="7" s="1"/>
  <c r="T32" i="7"/>
  <c r="BG32" i="7" s="1"/>
  <c r="U32" i="7"/>
  <c r="BH32" i="7" s="1"/>
  <c r="V32" i="7"/>
  <c r="BI32" i="7" s="1"/>
  <c r="W32" i="7"/>
  <c r="BJ32" i="7" s="1"/>
  <c r="X32" i="7"/>
  <c r="BK32" i="7" s="1"/>
  <c r="Y32" i="7"/>
  <c r="Z32" i="7"/>
  <c r="BM32" i="7" s="1"/>
  <c r="AA32" i="7"/>
  <c r="BN32" i="7" s="1"/>
  <c r="AB32" i="7"/>
  <c r="BO32" i="7" s="1"/>
  <c r="AC32" i="7"/>
  <c r="BP32" i="7" s="1"/>
  <c r="F33" i="7"/>
  <c r="AS33" i="7" s="1"/>
  <c r="G33" i="7"/>
  <c r="AT33" i="7" s="1"/>
  <c r="H33" i="7"/>
  <c r="AU33" i="7" s="1"/>
  <c r="I33" i="7"/>
  <c r="AV33" i="7" s="1"/>
  <c r="J33" i="7"/>
  <c r="AW33" i="7" s="1"/>
  <c r="K33" i="7"/>
  <c r="AX33" i="7" s="1"/>
  <c r="L33" i="7"/>
  <c r="AY33" i="7" s="1"/>
  <c r="M33" i="7"/>
  <c r="AZ33" i="7" s="1"/>
  <c r="N33" i="7"/>
  <c r="BA33" i="7" s="1"/>
  <c r="O33" i="7"/>
  <c r="BB33" i="7" s="1"/>
  <c r="P33" i="7"/>
  <c r="BC33" i="7" s="1"/>
  <c r="Q33" i="7"/>
  <c r="BD33" i="7" s="1"/>
  <c r="R33" i="7"/>
  <c r="BE33" i="7" s="1"/>
  <c r="S33" i="7"/>
  <c r="BF33" i="7" s="1"/>
  <c r="T33" i="7"/>
  <c r="BG33" i="7" s="1"/>
  <c r="U33" i="7"/>
  <c r="BH33" i="7" s="1"/>
  <c r="V33" i="7"/>
  <c r="BI33" i="7" s="1"/>
  <c r="W33" i="7"/>
  <c r="BJ33" i="7" s="1"/>
  <c r="X33" i="7"/>
  <c r="BK33" i="7" s="1"/>
  <c r="Y33" i="7"/>
  <c r="BL33" i="7" s="1"/>
  <c r="Z33" i="7"/>
  <c r="BM33" i="7" s="1"/>
  <c r="AA33" i="7"/>
  <c r="BN33" i="7" s="1"/>
  <c r="AB33" i="7"/>
  <c r="BO33" i="7" s="1"/>
  <c r="AC33" i="7"/>
  <c r="BP33" i="7" s="1"/>
  <c r="AN33" i="7" l="1"/>
  <c r="CA33" i="7" s="1"/>
  <c r="CA34" i="7"/>
  <c r="BM15" i="7"/>
  <c r="AW7" i="7"/>
  <c r="BL32" i="7"/>
  <c r="BD32" i="7"/>
  <c r="BL30" i="7"/>
  <c r="BD30" i="7"/>
  <c r="AV30" i="7"/>
  <c r="BL27" i="7"/>
  <c r="BD27" i="7"/>
  <c r="BL25" i="7"/>
  <c r="BD25" i="7"/>
  <c r="AV25" i="7"/>
  <c r="BL20" i="7"/>
  <c r="BD20" i="7"/>
  <c r="AV20" i="7"/>
  <c r="BL17" i="7"/>
  <c r="BD17" i="7"/>
  <c r="AV15" i="7"/>
  <c r="BL12" i="7"/>
  <c r="BD12" i="7"/>
  <c r="AV12" i="7"/>
  <c r="BL9" i="7"/>
  <c r="BD9" i="7"/>
  <c r="AV7" i="7"/>
  <c r="BK30" i="7"/>
  <c r="BC30" i="7"/>
  <c r="AU28" i="7"/>
  <c r="BK25" i="7"/>
  <c r="BC25" i="7"/>
  <c r="AU23" i="7"/>
  <c r="BK20" i="7"/>
  <c r="BC20" i="7"/>
  <c r="AU18" i="7"/>
  <c r="BK15" i="7"/>
  <c r="BC15" i="7"/>
  <c r="AU15" i="7"/>
  <c r="BK12" i="7"/>
  <c r="BC12" i="7"/>
  <c r="AU10" i="7"/>
  <c r="BK7" i="7"/>
  <c r="BC7" i="7"/>
  <c r="AU7" i="7"/>
  <c r="AM32" i="7"/>
  <c r="BZ32" i="7" s="1"/>
  <c r="BZ48" i="7"/>
  <c r="BE28" i="7"/>
  <c r="BE23" i="7"/>
  <c r="AW15" i="7"/>
  <c r="BM7" i="7"/>
  <c r="BJ30" i="7"/>
  <c r="BB30" i="7"/>
  <c r="AT28" i="7"/>
  <c r="BJ25" i="7"/>
  <c r="BB25" i="7"/>
  <c r="AT23" i="7"/>
  <c r="BJ20" i="7"/>
  <c r="BB20" i="7"/>
  <c r="AT18" i="7"/>
  <c r="BJ15" i="7"/>
  <c r="BB15" i="7"/>
  <c r="AT15" i="7"/>
  <c r="BJ12" i="7"/>
  <c r="BB12" i="7"/>
  <c r="AT10" i="7"/>
  <c r="BJ7" i="7"/>
  <c r="BB7" i="7"/>
  <c r="AT7" i="7"/>
  <c r="BU28" i="7"/>
  <c r="AN31" i="7"/>
  <c r="CA31" i="7" s="1"/>
  <c r="CA45" i="7"/>
  <c r="AN29" i="7"/>
  <c r="CA29" i="7" s="1"/>
  <c r="CA44" i="7"/>
  <c r="BW27" i="7"/>
  <c r="BE18" i="7"/>
  <c r="BE10" i="7"/>
  <c r="BI30" i="7"/>
  <c r="BA30" i="7"/>
  <c r="AS28" i="7"/>
  <c r="BI25" i="7"/>
  <c r="BA25" i="7"/>
  <c r="AS23" i="7"/>
  <c r="BI20" i="7"/>
  <c r="BA20" i="7"/>
  <c r="AS18" i="7"/>
  <c r="BI15" i="7"/>
  <c r="BA15" i="7"/>
  <c r="AS15" i="7"/>
  <c r="BI12" i="7"/>
  <c r="BA12" i="7"/>
  <c r="AS10" i="7"/>
  <c r="BI7" i="7"/>
  <c r="BA7" i="7"/>
  <c r="AS7" i="7"/>
  <c r="AN23" i="7"/>
  <c r="CA23" i="7" s="1"/>
  <c r="CA43" i="7"/>
  <c r="AN27" i="7"/>
  <c r="CA27" i="7" s="1"/>
  <c r="CA38" i="7"/>
  <c r="BP30" i="7"/>
  <c r="AZ30" i="7"/>
  <c r="BP25" i="7"/>
  <c r="AZ25" i="7"/>
  <c r="BP20" i="7"/>
  <c r="BH20" i="7"/>
  <c r="AZ20" i="7"/>
  <c r="BP17" i="7"/>
  <c r="AZ17" i="7"/>
  <c r="BH15" i="7"/>
  <c r="BP12" i="7"/>
  <c r="BH12" i="7"/>
  <c r="AZ12" i="7"/>
  <c r="BP9" i="7"/>
  <c r="AZ9" i="7"/>
  <c r="BH7" i="7"/>
  <c r="BO30" i="7"/>
  <c r="AY30" i="7"/>
  <c r="BG28" i="7"/>
  <c r="BO25" i="7"/>
  <c r="AY25" i="7"/>
  <c r="BG23" i="7"/>
  <c r="BO20" i="7"/>
  <c r="AY20" i="7"/>
  <c r="BG18" i="7"/>
  <c r="BO15" i="7"/>
  <c r="BG15" i="7"/>
  <c r="AY15" i="7"/>
  <c r="BO12" i="7"/>
  <c r="AY12" i="7"/>
  <c r="BG10" i="7"/>
  <c r="BO7" i="7"/>
  <c r="BG7" i="7"/>
  <c r="AY7" i="7"/>
  <c r="AM33" i="7"/>
  <c r="BZ33" i="7" s="1"/>
  <c r="AD32" i="7"/>
  <c r="BQ32" i="7" s="1"/>
  <c r="AD28" i="7"/>
  <c r="BQ28" i="7" s="1"/>
  <c r="BQ54" i="7"/>
  <c r="AD24" i="7"/>
  <c r="BQ24" i="7" s="1"/>
  <c r="AL22" i="7"/>
  <c r="BY22" i="7" s="1"/>
  <c r="AL32" i="7"/>
  <c r="BY32" i="7" s="1"/>
  <c r="AL26" i="7"/>
  <c r="BY26" i="7" s="1"/>
  <c r="AL30" i="7"/>
  <c r="BY30" i="7" s="1"/>
  <c r="AD20" i="7"/>
  <c r="BQ20" i="7" s="1"/>
  <c r="AF33" i="7"/>
  <c r="BS33" i="7" s="1"/>
  <c r="AE33" i="7"/>
  <c r="BR33" i="7" s="1"/>
  <c r="AL28" i="7"/>
  <c r="BY28" i="7" s="1"/>
  <c r="AF25" i="7"/>
  <c r="BS25" i="7" s="1"/>
  <c r="AF21" i="7"/>
  <c r="BS21" i="7" s="1"/>
  <c r="AF29" i="7"/>
  <c r="BS29" i="7" s="1"/>
  <c r="AF23" i="7"/>
  <c r="BS23" i="7" s="1"/>
  <c r="AE32" i="7"/>
  <c r="BR32" i="7" s="1"/>
  <c r="AD22" i="7"/>
  <c r="BQ22" i="7" s="1"/>
  <c r="AH5" i="7"/>
  <c r="BU5" i="7" s="1"/>
  <c r="AH17" i="7"/>
  <c r="BU17" i="7" s="1"/>
  <c r="AH8" i="7"/>
  <c r="BU8" i="7" s="1"/>
  <c r="AM5" i="7"/>
  <c r="BZ5" i="7" s="1"/>
  <c r="AM17" i="7"/>
  <c r="BZ17" i="7" s="1"/>
  <c r="AM8" i="7"/>
  <c r="BZ8" i="7" s="1"/>
  <c r="AI5" i="7"/>
  <c r="BV5" i="7" s="1"/>
  <c r="AI17" i="7"/>
  <c r="BV17" i="7" s="1"/>
  <c r="AI8" i="7"/>
  <c r="BV8" i="7" s="1"/>
  <c r="AE5" i="7"/>
  <c r="BR5" i="7" s="1"/>
  <c r="AE17" i="7"/>
  <c r="BR17" i="7" s="1"/>
  <c r="AE8" i="7"/>
  <c r="BR8" i="7" s="1"/>
  <c r="AL25" i="7"/>
  <c r="BY25" i="7" s="1"/>
  <c r="AL14" i="7"/>
  <c r="BY14" i="7" s="1"/>
  <c r="AH25" i="7"/>
  <c r="BU25" i="7" s="1"/>
  <c r="AH14" i="7"/>
  <c r="BU14" i="7" s="1"/>
  <c r="AD25" i="7"/>
  <c r="BQ25" i="7" s="1"/>
  <c r="AD14" i="7"/>
  <c r="BQ14" i="7" s="1"/>
  <c r="AL11" i="7"/>
  <c r="BY11" i="7" s="1"/>
  <c r="AL21" i="7"/>
  <c r="BY21" i="7" s="1"/>
  <c r="AH11" i="7"/>
  <c r="BU11" i="7" s="1"/>
  <c r="AH21" i="7"/>
  <c r="BU21" i="7" s="1"/>
  <c r="AD11" i="7"/>
  <c r="BQ11" i="7" s="1"/>
  <c r="AD21" i="7"/>
  <c r="BQ21" i="7" s="1"/>
  <c r="AL31" i="7"/>
  <c r="BY31" i="7" s="1"/>
  <c r="AL10" i="7"/>
  <c r="BY10" i="7" s="1"/>
  <c r="AL18" i="7"/>
  <c r="BY18" i="7" s="1"/>
  <c r="AH31" i="7"/>
  <c r="BU31" i="7" s="1"/>
  <c r="AH10" i="7"/>
  <c r="BU10" i="7" s="1"/>
  <c r="AH18" i="7"/>
  <c r="BU18" i="7" s="1"/>
  <c r="AD31" i="7"/>
  <c r="BQ31" i="7" s="1"/>
  <c r="AD10" i="7"/>
  <c r="BQ10" i="7" s="1"/>
  <c r="AD18" i="7"/>
  <c r="BQ18" i="7" s="1"/>
  <c r="AL29" i="7"/>
  <c r="BY29" i="7" s="1"/>
  <c r="AH29" i="7"/>
  <c r="BU29" i="7" s="1"/>
  <c r="AD29" i="7"/>
  <c r="BQ29" i="7" s="1"/>
  <c r="AL23" i="7"/>
  <c r="BY23" i="7" s="1"/>
  <c r="AH23" i="7"/>
  <c r="BU23" i="7" s="1"/>
  <c r="AD23" i="7"/>
  <c r="BQ23" i="7" s="1"/>
  <c r="AL12" i="7"/>
  <c r="BY12" i="7" s="1"/>
  <c r="AH12" i="7"/>
  <c r="BU12" i="7" s="1"/>
  <c r="AD12" i="7"/>
  <c r="BQ12" i="7" s="1"/>
  <c r="AL15" i="7"/>
  <c r="BY15" i="7" s="1"/>
  <c r="AH15" i="7"/>
  <c r="BU15" i="7" s="1"/>
  <c r="AD15" i="7"/>
  <c r="BQ15" i="7" s="1"/>
  <c r="AL7" i="7"/>
  <c r="BY7" i="7" s="1"/>
  <c r="AL27" i="7"/>
  <c r="BY27" i="7" s="1"/>
  <c r="AL16" i="7"/>
  <c r="BY16" i="7" s="1"/>
  <c r="AH7" i="7"/>
  <c r="BU7" i="7" s="1"/>
  <c r="AH27" i="7"/>
  <c r="BU27" i="7" s="1"/>
  <c r="AH16" i="7"/>
  <c r="BU16" i="7" s="1"/>
  <c r="AD7" i="7"/>
  <c r="BQ7" i="7" s="1"/>
  <c r="AD27" i="7"/>
  <c r="BQ27" i="7" s="1"/>
  <c r="AD16" i="7"/>
  <c r="BQ16" i="7" s="1"/>
  <c r="AL9" i="7"/>
  <c r="BY9" i="7" s="1"/>
  <c r="AL19" i="7"/>
  <c r="BY19" i="7" s="1"/>
  <c r="AH9" i="7"/>
  <c r="BU9" i="7" s="1"/>
  <c r="AH19" i="7"/>
  <c r="BU19" i="7" s="1"/>
  <c r="AD9" i="7"/>
  <c r="BQ9" i="7" s="1"/>
  <c r="AD19" i="7"/>
  <c r="BQ19" i="7" s="1"/>
  <c r="AL13" i="7"/>
  <c r="BY13" i="7" s="1"/>
  <c r="AL6" i="7"/>
  <c r="BY6" i="7" s="1"/>
  <c r="AH13" i="7"/>
  <c r="BU13" i="7" s="1"/>
  <c r="AH6" i="7"/>
  <c r="BU6" i="7" s="1"/>
  <c r="AD13" i="7"/>
  <c r="BQ13" i="7" s="1"/>
  <c r="AD6" i="7"/>
  <c r="BQ6" i="7" s="1"/>
  <c r="AH24" i="7"/>
  <c r="BU24" i="7" s="1"/>
  <c r="AH20" i="7"/>
  <c r="BU20" i="7" s="1"/>
  <c r="AL5" i="7"/>
  <c r="BY5" i="7" s="1"/>
  <c r="AL17" i="7"/>
  <c r="BY17" i="7" s="1"/>
  <c r="AL8" i="7"/>
  <c r="BY8" i="7" s="1"/>
  <c r="AO14" i="7"/>
  <c r="CB14" i="7" s="1"/>
  <c r="AO25" i="7"/>
  <c r="CB25" i="7" s="1"/>
  <c r="AK14" i="7"/>
  <c r="BX14" i="7" s="1"/>
  <c r="AK25" i="7"/>
  <c r="BX25" i="7" s="1"/>
  <c r="AG14" i="7"/>
  <c r="BT14" i="7" s="1"/>
  <c r="AG25" i="7"/>
  <c r="BT25" i="7" s="1"/>
  <c r="AO11" i="7"/>
  <c r="CB11" i="7" s="1"/>
  <c r="AO21" i="7"/>
  <c r="CB21" i="7" s="1"/>
  <c r="AK11" i="7"/>
  <c r="BX11" i="7" s="1"/>
  <c r="AK21" i="7"/>
  <c r="BX21" i="7" s="1"/>
  <c r="AG11" i="7"/>
  <c r="BT11" i="7" s="1"/>
  <c r="AG21" i="7"/>
  <c r="BT21" i="7" s="1"/>
  <c r="AO22" i="7"/>
  <c r="CB22" i="7" s="1"/>
  <c r="AK22" i="7"/>
  <c r="BX22" i="7" s="1"/>
  <c r="AG22" i="7"/>
  <c r="BT22" i="7" s="1"/>
  <c r="AO28" i="7"/>
  <c r="CB28" i="7" s="1"/>
  <c r="AK28" i="7"/>
  <c r="BX28" i="7" s="1"/>
  <c r="AG28" i="7"/>
  <c r="BT28" i="7" s="1"/>
  <c r="AO32" i="7"/>
  <c r="CB32" i="7" s="1"/>
  <c r="AK32" i="7"/>
  <c r="BX32" i="7" s="1"/>
  <c r="AG32" i="7"/>
  <c r="BT32" i="7" s="1"/>
  <c r="AO10" i="7"/>
  <c r="CB10" i="7" s="1"/>
  <c r="AO18" i="7"/>
  <c r="CB18" i="7" s="1"/>
  <c r="AO31" i="7"/>
  <c r="CB31" i="7" s="1"/>
  <c r="AK10" i="7"/>
  <c r="BX10" i="7" s="1"/>
  <c r="AK18" i="7"/>
  <c r="BX18" i="7" s="1"/>
  <c r="AK31" i="7"/>
  <c r="BX31" i="7" s="1"/>
  <c r="AG10" i="7"/>
  <c r="BT10" i="7" s="1"/>
  <c r="AG18" i="7"/>
  <c r="BT18" i="7" s="1"/>
  <c r="AG31" i="7"/>
  <c r="BT31" i="7" s="1"/>
  <c r="AO29" i="7"/>
  <c r="CB29" i="7" s="1"/>
  <c r="AK29" i="7"/>
  <c r="BX29" i="7" s="1"/>
  <c r="AG29" i="7"/>
  <c r="BT29" i="7" s="1"/>
  <c r="AO23" i="7"/>
  <c r="CB23" i="7" s="1"/>
  <c r="AK23" i="7"/>
  <c r="BX23" i="7" s="1"/>
  <c r="AG23" i="7"/>
  <c r="BT23" i="7" s="1"/>
  <c r="AO12" i="7"/>
  <c r="CB12" i="7" s="1"/>
  <c r="AO24" i="7"/>
  <c r="CB24" i="7" s="1"/>
  <c r="AK12" i="7"/>
  <c r="BX12" i="7" s="1"/>
  <c r="AK24" i="7"/>
  <c r="BX24" i="7" s="1"/>
  <c r="AG12" i="7"/>
  <c r="BT12" i="7" s="1"/>
  <c r="AG24" i="7"/>
  <c r="BT24" i="7" s="1"/>
  <c r="AO26" i="7"/>
  <c r="CB26" i="7" s="1"/>
  <c r="AO15" i="7"/>
  <c r="CB15" i="7" s="1"/>
  <c r="AK26" i="7"/>
  <c r="BX26" i="7" s="1"/>
  <c r="AK15" i="7"/>
  <c r="BX15" i="7" s="1"/>
  <c r="AG26" i="7"/>
  <c r="BT26" i="7" s="1"/>
  <c r="AG15" i="7"/>
  <c r="BT15" i="7" s="1"/>
  <c r="AO16" i="7"/>
  <c r="CB16" i="7" s="1"/>
  <c r="AO7" i="7"/>
  <c r="CB7" i="7" s="1"/>
  <c r="AO27" i="7"/>
  <c r="CB27" i="7" s="1"/>
  <c r="AK16" i="7"/>
  <c r="BX16" i="7" s="1"/>
  <c r="AK7" i="7"/>
  <c r="BX7" i="7" s="1"/>
  <c r="AK27" i="7"/>
  <c r="BX27" i="7" s="1"/>
  <c r="AG16" i="7"/>
  <c r="BT16" i="7" s="1"/>
  <c r="AG7" i="7"/>
  <c r="BT7" i="7" s="1"/>
  <c r="AG27" i="7"/>
  <c r="BT27" i="7" s="1"/>
  <c r="AO30" i="7"/>
  <c r="CB30" i="7" s="1"/>
  <c r="AO9" i="7"/>
  <c r="CB9" i="7" s="1"/>
  <c r="AO19" i="7"/>
  <c r="CB19" i="7" s="1"/>
  <c r="AK30" i="7"/>
  <c r="BX30" i="7" s="1"/>
  <c r="AK9" i="7"/>
  <c r="BX9" i="7" s="1"/>
  <c r="AK19" i="7"/>
  <c r="BX19" i="7" s="1"/>
  <c r="AG30" i="7"/>
  <c r="BT30" i="7" s="1"/>
  <c r="AG9" i="7"/>
  <c r="BT9" i="7" s="1"/>
  <c r="AG19" i="7"/>
  <c r="BT19" i="7" s="1"/>
  <c r="AO6" i="7"/>
  <c r="CB6" i="7" s="1"/>
  <c r="AO20" i="7"/>
  <c r="CB20" i="7" s="1"/>
  <c r="AO13" i="7"/>
  <c r="CB13" i="7" s="1"/>
  <c r="AK6" i="7"/>
  <c r="BX6" i="7" s="1"/>
  <c r="AK20" i="7"/>
  <c r="BX20" i="7" s="1"/>
  <c r="AK13" i="7"/>
  <c r="BX13" i="7" s="1"/>
  <c r="AG6" i="7"/>
  <c r="BT6" i="7" s="1"/>
  <c r="AG20" i="7"/>
  <c r="BT20" i="7" s="1"/>
  <c r="AG13" i="7"/>
  <c r="BT13" i="7" s="1"/>
  <c r="AO8" i="7"/>
  <c r="CB8" i="7" s="1"/>
  <c r="AO5" i="7"/>
  <c r="CB5" i="7" s="1"/>
  <c r="AO17" i="7"/>
  <c r="CB17" i="7" s="1"/>
  <c r="AK8" i="7"/>
  <c r="BX8" i="7" s="1"/>
  <c r="AK5" i="7"/>
  <c r="BX5" i="7" s="1"/>
  <c r="AK17" i="7"/>
  <c r="BX17" i="7" s="1"/>
  <c r="AG8" i="7"/>
  <c r="BT8" i="7" s="1"/>
  <c r="AG5" i="7"/>
  <c r="BT5" i="7" s="1"/>
  <c r="AG17" i="7"/>
  <c r="BT17" i="7" s="1"/>
  <c r="AN14" i="7"/>
  <c r="CA14" i="7" s="1"/>
  <c r="AJ14" i="7"/>
  <c r="BW14" i="7" s="1"/>
  <c r="AF14" i="7"/>
  <c r="BS14" i="7" s="1"/>
  <c r="AN11" i="7"/>
  <c r="CA11" i="7" s="1"/>
  <c r="AJ11" i="7"/>
  <c r="BW11" i="7" s="1"/>
  <c r="AF11" i="7"/>
  <c r="BS11" i="7" s="1"/>
  <c r="AN22" i="7"/>
  <c r="CA22" i="7" s="1"/>
  <c r="AJ22" i="7"/>
  <c r="BW22" i="7" s="1"/>
  <c r="AF22" i="7"/>
  <c r="BS22" i="7" s="1"/>
  <c r="AN28" i="7"/>
  <c r="CA28" i="7" s="1"/>
  <c r="AJ28" i="7"/>
  <c r="BW28" i="7" s="1"/>
  <c r="AF28" i="7"/>
  <c r="BS28" i="7" s="1"/>
  <c r="AN32" i="7"/>
  <c r="CA32" i="7" s="1"/>
  <c r="AJ32" i="7"/>
  <c r="BW32" i="7" s="1"/>
  <c r="AF32" i="7"/>
  <c r="BS32" i="7" s="1"/>
  <c r="AN10" i="7"/>
  <c r="CA10" i="7" s="1"/>
  <c r="AN18" i="7"/>
  <c r="CA18" i="7" s="1"/>
  <c r="AJ10" i="7"/>
  <c r="BW10" i="7" s="1"/>
  <c r="AJ18" i="7"/>
  <c r="BW18" i="7" s="1"/>
  <c r="AF10" i="7"/>
  <c r="BS10" i="7" s="1"/>
  <c r="AF18" i="7"/>
  <c r="BS18" i="7" s="1"/>
  <c r="AN12" i="7"/>
  <c r="CA12" i="7" s="1"/>
  <c r="AN24" i="7"/>
  <c r="CA24" i="7" s="1"/>
  <c r="AJ12" i="7"/>
  <c r="BW12" i="7" s="1"/>
  <c r="AJ24" i="7"/>
  <c r="BW24" i="7" s="1"/>
  <c r="AF12" i="7"/>
  <c r="BS12" i="7" s="1"/>
  <c r="AF24" i="7"/>
  <c r="BS24" i="7" s="1"/>
  <c r="AN26" i="7"/>
  <c r="CA26" i="7" s="1"/>
  <c r="AN15" i="7"/>
  <c r="CA15" i="7" s="1"/>
  <c r="AJ26" i="7"/>
  <c r="BW26" i="7" s="1"/>
  <c r="AJ15" i="7"/>
  <c r="BW15" i="7" s="1"/>
  <c r="AF26" i="7"/>
  <c r="BS26" i="7" s="1"/>
  <c r="AF15" i="7"/>
  <c r="BS15" i="7" s="1"/>
  <c r="AN16" i="7"/>
  <c r="CA16" i="7" s="1"/>
  <c r="AN7" i="7"/>
  <c r="CA7" i="7" s="1"/>
  <c r="AJ16" i="7"/>
  <c r="BW16" i="7" s="1"/>
  <c r="AJ7" i="7"/>
  <c r="BW7" i="7" s="1"/>
  <c r="AF16" i="7"/>
  <c r="BS16" i="7" s="1"/>
  <c r="AF7" i="7"/>
  <c r="BS7" i="7" s="1"/>
  <c r="AN30" i="7"/>
  <c r="CA30" i="7" s="1"/>
  <c r="AN9" i="7"/>
  <c r="CA9" i="7" s="1"/>
  <c r="AN19" i="7"/>
  <c r="CA19" i="7" s="1"/>
  <c r="AJ30" i="7"/>
  <c r="BW30" i="7" s="1"/>
  <c r="AJ9" i="7"/>
  <c r="BW9" i="7" s="1"/>
  <c r="AJ19" i="7"/>
  <c r="BW19" i="7" s="1"/>
  <c r="AF30" i="7"/>
  <c r="BS30" i="7" s="1"/>
  <c r="AF9" i="7"/>
  <c r="BS9" i="7" s="1"/>
  <c r="AF19" i="7"/>
  <c r="BS19" i="7" s="1"/>
  <c r="AN6" i="7"/>
  <c r="CA6" i="7" s="1"/>
  <c r="AN20" i="7"/>
  <c r="CA20" i="7" s="1"/>
  <c r="AN13" i="7"/>
  <c r="CA13" i="7" s="1"/>
  <c r="AJ6" i="7"/>
  <c r="BW6" i="7" s="1"/>
  <c r="AJ20" i="7"/>
  <c r="BW20" i="7" s="1"/>
  <c r="AJ13" i="7"/>
  <c r="BW13" i="7" s="1"/>
  <c r="AF6" i="7"/>
  <c r="BS6" i="7" s="1"/>
  <c r="AF20" i="7"/>
  <c r="BS20" i="7" s="1"/>
  <c r="AF13" i="7"/>
  <c r="BS13" i="7" s="1"/>
  <c r="AL33" i="7"/>
  <c r="BY33" i="7" s="1"/>
  <c r="AH33" i="7"/>
  <c r="BU33" i="7" s="1"/>
  <c r="AF31" i="7"/>
  <c r="BS31" i="7" s="1"/>
  <c r="AH30" i="7"/>
  <c r="BU30" i="7" s="1"/>
  <c r="AF27" i="7"/>
  <c r="BS27" i="7" s="1"/>
  <c r="AH26" i="7"/>
  <c r="BU26" i="7" s="1"/>
  <c r="AN25" i="7"/>
  <c r="CA25" i="7" s="1"/>
  <c r="AN21" i="7"/>
  <c r="CA21" i="7" s="1"/>
  <c r="AD5" i="7"/>
  <c r="BQ5" i="7" s="1"/>
  <c r="AD17" i="7"/>
  <c r="BQ17" i="7" s="1"/>
  <c r="AD33" i="7"/>
  <c r="BQ33" i="7" s="1"/>
  <c r="AD8" i="7"/>
  <c r="BQ8" i="7" s="1"/>
  <c r="AN8" i="7"/>
  <c r="CA8" i="7" s="1"/>
  <c r="AN5" i="7"/>
  <c r="CA5" i="7" s="1"/>
  <c r="AN17" i="7"/>
  <c r="CA17" i="7" s="1"/>
  <c r="AJ8" i="7"/>
  <c r="BW8" i="7" s="1"/>
  <c r="AJ5" i="7"/>
  <c r="BW5" i="7" s="1"/>
  <c r="AJ17" i="7"/>
  <c r="BW17" i="7" s="1"/>
  <c r="AF8" i="7"/>
  <c r="BS8" i="7" s="1"/>
  <c r="AF5" i="7"/>
  <c r="BS5" i="7" s="1"/>
  <c r="AF17" i="7"/>
  <c r="BS17" i="7" s="1"/>
  <c r="AM25" i="7"/>
  <c r="BZ25" i="7" s="1"/>
  <c r="AM14" i="7"/>
  <c r="BZ14" i="7" s="1"/>
  <c r="AI25" i="7"/>
  <c r="BV25" i="7" s="1"/>
  <c r="AI14" i="7"/>
  <c r="BV14" i="7" s="1"/>
  <c r="AE25" i="7"/>
  <c r="BR25" i="7" s="1"/>
  <c r="AE14" i="7"/>
  <c r="BR14" i="7" s="1"/>
  <c r="AM11" i="7"/>
  <c r="BZ11" i="7" s="1"/>
  <c r="AM21" i="7"/>
  <c r="BZ21" i="7" s="1"/>
  <c r="AI11" i="7"/>
  <c r="BV11" i="7" s="1"/>
  <c r="AI21" i="7"/>
  <c r="BV21" i="7" s="1"/>
  <c r="AE11" i="7"/>
  <c r="BR11" i="7" s="1"/>
  <c r="AE21" i="7"/>
  <c r="BR21" i="7" s="1"/>
  <c r="AM22" i="7"/>
  <c r="BZ22" i="7" s="1"/>
  <c r="AI22" i="7"/>
  <c r="BV22" i="7" s="1"/>
  <c r="AE22" i="7"/>
  <c r="BR22" i="7" s="1"/>
  <c r="AM28" i="7"/>
  <c r="BZ28" i="7" s="1"/>
  <c r="AI28" i="7"/>
  <c r="BV28" i="7" s="1"/>
  <c r="AE28" i="7"/>
  <c r="BR28" i="7" s="1"/>
  <c r="AM31" i="7"/>
  <c r="BZ31" i="7" s="1"/>
  <c r="AM10" i="7"/>
  <c r="BZ10" i="7" s="1"/>
  <c r="AM18" i="7"/>
  <c r="BZ18" i="7" s="1"/>
  <c r="AI31" i="7"/>
  <c r="BV31" i="7" s="1"/>
  <c r="AI10" i="7"/>
  <c r="BV10" i="7" s="1"/>
  <c r="AI18" i="7"/>
  <c r="BV18" i="7" s="1"/>
  <c r="AE31" i="7"/>
  <c r="BR31" i="7" s="1"/>
  <c r="AE10" i="7"/>
  <c r="BR10" i="7" s="1"/>
  <c r="AE18" i="7"/>
  <c r="BR18" i="7" s="1"/>
  <c r="AM29" i="7"/>
  <c r="BZ29" i="7" s="1"/>
  <c r="AI29" i="7"/>
  <c r="BV29" i="7" s="1"/>
  <c r="AE29" i="7"/>
  <c r="BR29" i="7" s="1"/>
  <c r="AM23" i="7"/>
  <c r="BZ23" i="7" s="1"/>
  <c r="AI23" i="7"/>
  <c r="BV23" i="7" s="1"/>
  <c r="AE23" i="7"/>
  <c r="BR23" i="7" s="1"/>
  <c r="AM12" i="7"/>
  <c r="BZ12" i="7" s="1"/>
  <c r="AM24" i="7"/>
  <c r="BZ24" i="7" s="1"/>
  <c r="AI12" i="7"/>
  <c r="BV12" i="7" s="1"/>
  <c r="AI24" i="7"/>
  <c r="BV24" i="7" s="1"/>
  <c r="AE12" i="7"/>
  <c r="BR12" i="7" s="1"/>
  <c r="AE24" i="7"/>
  <c r="BR24" i="7" s="1"/>
  <c r="AM15" i="7"/>
  <c r="BZ15" i="7" s="1"/>
  <c r="AM26" i="7"/>
  <c r="BZ26" i="7" s="1"/>
  <c r="AI15" i="7"/>
  <c r="BV15" i="7" s="1"/>
  <c r="AI26" i="7"/>
  <c r="BV26" i="7" s="1"/>
  <c r="AE15" i="7"/>
  <c r="BR15" i="7" s="1"/>
  <c r="AE26" i="7"/>
  <c r="BR26" i="7" s="1"/>
  <c r="AM7" i="7"/>
  <c r="BZ7" i="7" s="1"/>
  <c r="AM27" i="7"/>
  <c r="BZ27" i="7" s="1"/>
  <c r="AM16" i="7"/>
  <c r="BZ16" i="7" s="1"/>
  <c r="AI7" i="7"/>
  <c r="BV7" i="7" s="1"/>
  <c r="AI27" i="7"/>
  <c r="BV27" i="7" s="1"/>
  <c r="AI16" i="7"/>
  <c r="BV16" i="7" s="1"/>
  <c r="AE7" i="7"/>
  <c r="BR7" i="7" s="1"/>
  <c r="AE27" i="7"/>
  <c r="BR27" i="7" s="1"/>
  <c r="AE16" i="7"/>
  <c r="BR16" i="7" s="1"/>
  <c r="AM9" i="7"/>
  <c r="BZ9" i="7" s="1"/>
  <c r="AM19" i="7"/>
  <c r="BZ19" i="7" s="1"/>
  <c r="AM30" i="7"/>
  <c r="BZ30" i="7" s="1"/>
  <c r="AI9" i="7"/>
  <c r="BV9" i="7" s="1"/>
  <c r="AI19" i="7"/>
  <c r="BV19" i="7" s="1"/>
  <c r="AI30" i="7"/>
  <c r="BV30" i="7" s="1"/>
  <c r="AE9" i="7"/>
  <c r="BR9" i="7" s="1"/>
  <c r="AE19" i="7"/>
  <c r="BR19" i="7" s="1"/>
  <c r="AE30" i="7"/>
  <c r="BR30" i="7" s="1"/>
  <c r="AM13" i="7"/>
  <c r="BZ13" i="7" s="1"/>
  <c r="AM6" i="7"/>
  <c r="BZ6" i="7" s="1"/>
  <c r="AM20" i="7"/>
  <c r="BZ20" i="7" s="1"/>
  <c r="AI13" i="7"/>
  <c r="BV13" i="7" s="1"/>
  <c r="AI6" i="7"/>
  <c r="BV6" i="7" s="1"/>
  <c r="AI20" i="7"/>
  <c r="BV20" i="7" s="1"/>
  <c r="AE13" i="7"/>
  <c r="BR13" i="7" s="1"/>
  <c r="AE6" i="7"/>
  <c r="BR6" i="7" s="1"/>
  <c r="AE20" i="7"/>
  <c r="BR20" i="7" s="1"/>
  <c r="AO33" i="7"/>
  <c r="CB33" i="7" s="1"/>
  <c r="AK33" i="7"/>
  <c r="BX33" i="7" s="1"/>
  <c r="AG33" i="7"/>
  <c r="BT33" i="7" s="1"/>
  <c r="AD30" i="7"/>
  <c r="BQ30" i="7" s="1"/>
  <c r="AD26" i="7"/>
  <c r="BQ26" i="7" s="1"/>
  <c r="AJ25" i="7"/>
  <c r="BW25" i="7" s="1"/>
  <c r="AL24" i="7"/>
  <c r="BY24" i="7" s="1"/>
  <c r="AJ21" i="7"/>
  <c r="BW21" i="7" s="1"/>
  <c r="AL20" i="7"/>
  <c r="BY20" i="7" s="1"/>
  <c r="AG7" i="5" l="1"/>
  <c r="AG6" i="5"/>
  <c r="Y7" i="5"/>
  <c r="Y6" i="5"/>
  <c r="R7" i="5"/>
  <c r="R6" i="5"/>
  <c r="J7" i="5"/>
  <c r="G4" i="32" s="1"/>
  <c r="J6" i="5"/>
  <c r="B12" i="26" s="1"/>
  <c r="D7" i="5"/>
  <c r="D6" i="5"/>
  <c r="C124" i="11"/>
  <c r="D124" i="11"/>
  <c r="E124" i="11"/>
  <c r="F124" i="11"/>
  <c r="G124" i="11"/>
  <c r="H124" i="11"/>
  <c r="I124" i="11"/>
  <c r="J124" i="11"/>
  <c r="K124" i="11"/>
  <c r="L124" i="11"/>
  <c r="M124" i="11"/>
  <c r="N124" i="11"/>
  <c r="O124" i="11"/>
  <c r="P124" i="11"/>
  <c r="Q124" i="11"/>
  <c r="R124" i="11"/>
  <c r="S124" i="11"/>
  <c r="T124" i="11"/>
  <c r="U124" i="11"/>
  <c r="V124" i="11"/>
  <c r="W124" i="11"/>
  <c r="X124" i="11"/>
  <c r="Y124" i="11"/>
  <c r="Z124" i="11"/>
  <c r="AA124" i="11"/>
  <c r="AB124" i="11"/>
  <c r="AC124" i="11"/>
  <c r="C125" i="11"/>
  <c r="D125" i="11"/>
  <c r="E125" i="11"/>
  <c r="F125" i="11"/>
  <c r="G125" i="11"/>
  <c r="H125" i="11"/>
  <c r="I125" i="11"/>
  <c r="J125" i="11"/>
  <c r="K125" i="11"/>
  <c r="L125" i="11"/>
  <c r="M125" i="11"/>
  <c r="N125" i="11"/>
  <c r="O125" i="11"/>
  <c r="P125" i="11"/>
  <c r="Q125" i="11"/>
  <c r="R125" i="11"/>
  <c r="S125" i="11"/>
  <c r="T125" i="11"/>
  <c r="U125" i="11"/>
  <c r="V125" i="11"/>
  <c r="W125" i="11"/>
  <c r="X125" i="11"/>
  <c r="Y125" i="11"/>
  <c r="Z125" i="11"/>
  <c r="AA125" i="11"/>
  <c r="AB125" i="11"/>
  <c r="AC125" i="11"/>
  <c r="C126" i="11"/>
  <c r="D126" i="11"/>
  <c r="E126" i="11"/>
  <c r="F126" i="11"/>
  <c r="G126" i="11"/>
  <c r="H126" i="11"/>
  <c r="I126" i="11"/>
  <c r="J126" i="11"/>
  <c r="K126" i="11"/>
  <c r="L126" i="11"/>
  <c r="M126" i="11"/>
  <c r="N126" i="11"/>
  <c r="O126" i="11"/>
  <c r="P126" i="11"/>
  <c r="Q126" i="11"/>
  <c r="R126" i="11"/>
  <c r="S126" i="11"/>
  <c r="T126" i="11"/>
  <c r="U126" i="11"/>
  <c r="V126" i="11"/>
  <c r="W126" i="11"/>
  <c r="X126" i="11"/>
  <c r="Y126" i="11"/>
  <c r="Z126" i="11"/>
  <c r="AA126" i="11"/>
  <c r="AB126" i="11"/>
  <c r="AC126" i="11"/>
  <c r="C127" i="11"/>
  <c r="D127" i="11"/>
  <c r="E127" i="11"/>
  <c r="F127" i="11"/>
  <c r="G127" i="11"/>
  <c r="H127" i="11"/>
  <c r="I127" i="11"/>
  <c r="J127" i="11"/>
  <c r="K127" i="11"/>
  <c r="L127" i="11"/>
  <c r="M127" i="11"/>
  <c r="N127" i="11"/>
  <c r="O127" i="11"/>
  <c r="P127" i="11"/>
  <c r="Q127" i="11"/>
  <c r="R127" i="11"/>
  <c r="S127" i="11"/>
  <c r="T127" i="11"/>
  <c r="U127" i="11"/>
  <c r="V127" i="11"/>
  <c r="W127" i="11"/>
  <c r="X127" i="11"/>
  <c r="Y127" i="11"/>
  <c r="Z127" i="11"/>
  <c r="AA127" i="11"/>
  <c r="AB127" i="11"/>
  <c r="AC127" i="11"/>
  <c r="C128" i="11"/>
  <c r="D128" i="11"/>
  <c r="E128" i="11"/>
  <c r="F128" i="11"/>
  <c r="G128" i="11"/>
  <c r="H128" i="11"/>
  <c r="I128" i="11"/>
  <c r="J128" i="11"/>
  <c r="K128" i="11"/>
  <c r="L128" i="11"/>
  <c r="M128" i="11"/>
  <c r="N128" i="11"/>
  <c r="O128" i="11"/>
  <c r="P128" i="11"/>
  <c r="Q128" i="11"/>
  <c r="R128" i="11"/>
  <c r="S128" i="11"/>
  <c r="T128" i="11"/>
  <c r="U128" i="11"/>
  <c r="V128" i="11"/>
  <c r="W128" i="11"/>
  <c r="X128" i="11"/>
  <c r="Y128" i="11"/>
  <c r="Z128" i="11"/>
  <c r="AA128" i="11"/>
  <c r="AB128" i="11"/>
  <c r="AC128" i="11"/>
  <c r="C129" i="11"/>
  <c r="D129" i="11"/>
  <c r="E129" i="11"/>
  <c r="F129" i="11"/>
  <c r="G129" i="11"/>
  <c r="H129" i="11"/>
  <c r="I129" i="11"/>
  <c r="J129" i="11"/>
  <c r="K129" i="11"/>
  <c r="L129" i="11"/>
  <c r="M129" i="11"/>
  <c r="N129" i="11"/>
  <c r="O129" i="11"/>
  <c r="P129" i="11"/>
  <c r="Q129" i="11"/>
  <c r="R129" i="11"/>
  <c r="S129" i="11"/>
  <c r="T129" i="11"/>
  <c r="U129" i="11"/>
  <c r="V129" i="11"/>
  <c r="W129" i="11"/>
  <c r="X129" i="11"/>
  <c r="Y129" i="11"/>
  <c r="Z129" i="11"/>
  <c r="AA129" i="11"/>
  <c r="AB129" i="11"/>
  <c r="AC129" i="11"/>
  <c r="C130" i="11"/>
  <c r="D130" i="11"/>
  <c r="E130" i="11"/>
  <c r="F130" i="11"/>
  <c r="G130" i="11"/>
  <c r="H130" i="11"/>
  <c r="I130" i="11"/>
  <c r="J130" i="11"/>
  <c r="K130" i="11"/>
  <c r="L130" i="11"/>
  <c r="M130" i="11"/>
  <c r="N130" i="11"/>
  <c r="O130" i="11"/>
  <c r="P130" i="11"/>
  <c r="Q130" i="11"/>
  <c r="R130" i="11"/>
  <c r="S130" i="11"/>
  <c r="T130" i="11"/>
  <c r="U130" i="11"/>
  <c r="V130" i="11"/>
  <c r="W130" i="11"/>
  <c r="X130" i="11"/>
  <c r="Y130" i="11"/>
  <c r="Z130" i="11"/>
  <c r="AA130" i="11"/>
  <c r="AB130" i="11"/>
  <c r="AC130" i="11"/>
  <c r="C131" i="11"/>
  <c r="D131" i="11"/>
  <c r="E131" i="11"/>
  <c r="F131" i="11"/>
  <c r="G131" i="11"/>
  <c r="H131" i="11"/>
  <c r="I131" i="11"/>
  <c r="J131" i="11"/>
  <c r="K131" i="11"/>
  <c r="L131" i="11"/>
  <c r="M131" i="11"/>
  <c r="N131" i="11"/>
  <c r="O131" i="11"/>
  <c r="P131" i="11"/>
  <c r="Q131" i="11"/>
  <c r="R131" i="11"/>
  <c r="S131" i="11"/>
  <c r="T131" i="11"/>
  <c r="U131" i="11"/>
  <c r="V131" i="11"/>
  <c r="W131" i="11"/>
  <c r="X131" i="11"/>
  <c r="Y131" i="11"/>
  <c r="Z131" i="11"/>
  <c r="AA131" i="11"/>
  <c r="AB131" i="11"/>
  <c r="AC131" i="11"/>
  <c r="C132" i="11"/>
  <c r="D132" i="11"/>
  <c r="E132" i="11"/>
  <c r="F132" i="11"/>
  <c r="G132" i="11"/>
  <c r="H132" i="11"/>
  <c r="I132" i="11"/>
  <c r="J132" i="11"/>
  <c r="K132" i="11"/>
  <c r="L132" i="11"/>
  <c r="M132" i="11"/>
  <c r="N132" i="11"/>
  <c r="O132" i="11"/>
  <c r="P132" i="11"/>
  <c r="Q132" i="11"/>
  <c r="R132" i="11"/>
  <c r="S132" i="11"/>
  <c r="T132" i="11"/>
  <c r="U132" i="11"/>
  <c r="V132" i="11"/>
  <c r="W132" i="11"/>
  <c r="X132" i="11"/>
  <c r="Y132" i="11"/>
  <c r="Z132" i="11"/>
  <c r="AA132" i="11"/>
  <c r="AB132" i="11"/>
  <c r="AC132" i="11"/>
  <c r="C133" i="11"/>
  <c r="D133" i="11"/>
  <c r="E133" i="11"/>
  <c r="F133" i="11"/>
  <c r="G133" i="11"/>
  <c r="H133" i="11"/>
  <c r="I133" i="11"/>
  <c r="J133" i="11"/>
  <c r="K133" i="11"/>
  <c r="L133" i="11"/>
  <c r="M133" i="11"/>
  <c r="N133" i="11"/>
  <c r="O133" i="11"/>
  <c r="P133" i="11"/>
  <c r="Q133" i="11"/>
  <c r="R133" i="11"/>
  <c r="S133" i="11"/>
  <c r="T133" i="11"/>
  <c r="U133" i="11"/>
  <c r="V133" i="11"/>
  <c r="W133" i="11"/>
  <c r="X133" i="11"/>
  <c r="Y133" i="11"/>
  <c r="Z133" i="11"/>
  <c r="AA133" i="11"/>
  <c r="AB133" i="11"/>
  <c r="AC133" i="11"/>
  <c r="C134" i="11"/>
  <c r="D134" i="11"/>
  <c r="E134" i="11"/>
  <c r="F134" i="11"/>
  <c r="G134" i="11"/>
  <c r="H134" i="11"/>
  <c r="I134" i="11"/>
  <c r="J134" i="11"/>
  <c r="K134" i="11"/>
  <c r="L134" i="11"/>
  <c r="M134" i="11"/>
  <c r="N134" i="11"/>
  <c r="O134" i="11"/>
  <c r="P134" i="11"/>
  <c r="Q134" i="11"/>
  <c r="R134" i="11"/>
  <c r="S134" i="11"/>
  <c r="T134" i="11"/>
  <c r="U134" i="11"/>
  <c r="V134" i="11"/>
  <c r="W134" i="11"/>
  <c r="X134" i="11"/>
  <c r="Y134" i="11"/>
  <c r="Z134" i="11"/>
  <c r="AA134" i="11"/>
  <c r="AB134" i="11"/>
  <c r="AC134" i="11"/>
  <c r="C135" i="11"/>
  <c r="D135" i="11"/>
  <c r="E135" i="11"/>
  <c r="F135" i="11"/>
  <c r="G135" i="11"/>
  <c r="H135" i="11"/>
  <c r="I135" i="11"/>
  <c r="J135" i="11"/>
  <c r="K135" i="11"/>
  <c r="L135" i="11"/>
  <c r="M135" i="11"/>
  <c r="N135" i="11"/>
  <c r="O135" i="11"/>
  <c r="P135" i="11"/>
  <c r="Q135" i="11"/>
  <c r="R135" i="11"/>
  <c r="S135" i="11"/>
  <c r="T135" i="11"/>
  <c r="U135" i="11"/>
  <c r="V135" i="11"/>
  <c r="W135" i="11"/>
  <c r="X135" i="11"/>
  <c r="Y135" i="11"/>
  <c r="Z135" i="11"/>
  <c r="AA135" i="11"/>
  <c r="AB135" i="11"/>
  <c r="AC135" i="11"/>
  <c r="C136" i="11"/>
  <c r="D136" i="11"/>
  <c r="E136" i="11"/>
  <c r="F136" i="11"/>
  <c r="G136" i="11"/>
  <c r="H136" i="11"/>
  <c r="I136" i="11"/>
  <c r="J136" i="11"/>
  <c r="K136" i="11"/>
  <c r="L136" i="11"/>
  <c r="M136" i="11"/>
  <c r="N136" i="11"/>
  <c r="O136" i="11"/>
  <c r="P136" i="11"/>
  <c r="Q136" i="11"/>
  <c r="R136" i="11"/>
  <c r="S136" i="11"/>
  <c r="T136" i="11"/>
  <c r="U136" i="11"/>
  <c r="V136" i="11"/>
  <c r="W136" i="11"/>
  <c r="X136" i="11"/>
  <c r="Y136" i="11"/>
  <c r="Z136" i="11"/>
  <c r="AA136" i="11"/>
  <c r="AB136" i="11"/>
  <c r="AC136" i="11"/>
  <c r="C137" i="11"/>
  <c r="D137" i="11"/>
  <c r="E137" i="11"/>
  <c r="F137" i="11"/>
  <c r="G137" i="11"/>
  <c r="H137" i="11"/>
  <c r="I137" i="11"/>
  <c r="J137" i="11"/>
  <c r="K137" i="11"/>
  <c r="L137" i="11"/>
  <c r="M137" i="11"/>
  <c r="N137" i="11"/>
  <c r="O137" i="11"/>
  <c r="P137" i="11"/>
  <c r="Q137" i="11"/>
  <c r="R137" i="11"/>
  <c r="S137" i="11"/>
  <c r="T137" i="11"/>
  <c r="U137" i="11"/>
  <c r="V137" i="11"/>
  <c r="W137" i="11"/>
  <c r="X137" i="11"/>
  <c r="Y137" i="11"/>
  <c r="Z137" i="11"/>
  <c r="AA137" i="11"/>
  <c r="AB137" i="11"/>
  <c r="AC137" i="11"/>
  <c r="C138" i="11"/>
  <c r="D138" i="11"/>
  <c r="E138" i="11"/>
  <c r="F138" i="11"/>
  <c r="G138" i="11"/>
  <c r="H138" i="11"/>
  <c r="I138" i="11"/>
  <c r="J138" i="11"/>
  <c r="K138" i="11"/>
  <c r="L138" i="11"/>
  <c r="M138" i="11"/>
  <c r="N138" i="11"/>
  <c r="O138" i="11"/>
  <c r="P138" i="11"/>
  <c r="Q138" i="11"/>
  <c r="R138" i="11"/>
  <c r="S138" i="11"/>
  <c r="T138" i="11"/>
  <c r="U138" i="11"/>
  <c r="V138" i="11"/>
  <c r="W138" i="11"/>
  <c r="X138" i="11"/>
  <c r="Y138" i="11"/>
  <c r="Z138" i="11"/>
  <c r="AA138" i="11"/>
  <c r="AB138" i="11"/>
  <c r="AC138" i="11"/>
  <c r="C139" i="11"/>
  <c r="D139" i="11"/>
  <c r="E139" i="11"/>
  <c r="F139" i="11"/>
  <c r="G139" i="11"/>
  <c r="H139" i="11"/>
  <c r="I139" i="11"/>
  <c r="J139" i="11"/>
  <c r="K139" i="11"/>
  <c r="L139" i="11"/>
  <c r="M139" i="11"/>
  <c r="N139" i="11"/>
  <c r="O139" i="11"/>
  <c r="P139" i="11"/>
  <c r="Q139" i="11"/>
  <c r="R139" i="11"/>
  <c r="S139" i="11"/>
  <c r="T139" i="11"/>
  <c r="U139" i="11"/>
  <c r="V139" i="11"/>
  <c r="W139" i="11"/>
  <c r="X139" i="11"/>
  <c r="Y139" i="11"/>
  <c r="Z139" i="11"/>
  <c r="AA139" i="11"/>
  <c r="AB139" i="11"/>
  <c r="AC139" i="11"/>
  <c r="C140" i="11"/>
  <c r="D140" i="11"/>
  <c r="E140" i="11"/>
  <c r="F140" i="11"/>
  <c r="G140" i="11"/>
  <c r="H140" i="11"/>
  <c r="I140" i="11"/>
  <c r="J140" i="11"/>
  <c r="K140" i="11"/>
  <c r="L140" i="11"/>
  <c r="M140" i="11"/>
  <c r="N140" i="11"/>
  <c r="O140" i="11"/>
  <c r="P140" i="11"/>
  <c r="Q140" i="11"/>
  <c r="R140" i="11"/>
  <c r="S140" i="11"/>
  <c r="T140" i="11"/>
  <c r="U140" i="11"/>
  <c r="V140" i="11"/>
  <c r="W140" i="11"/>
  <c r="X140" i="11"/>
  <c r="Y140" i="11"/>
  <c r="Z140" i="11"/>
  <c r="AA140" i="11"/>
  <c r="AB140" i="11"/>
  <c r="AC140" i="11"/>
  <c r="C141" i="11"/>
  <c r="D141" i="11"/>
  <c r="E141" i="11"/>
  <c r="F141" i="11"/>
  <c r="G141" i="11"/>
  <c r="H141" i="11"/>
  <c r="I141" i="11"/>
  <c r="J141" i="11"/>
  <c r="K141" i="11"/>
  <c r="L141" i="11"/>
  <c r="M141" i="11"/>
  <c r="N141" i="11"/>
  <c r="O141" i="11"/>
  <c r="P141" i="11"/>
  <c r="Q141" i="11"/>
  <c r="R141" i="11"/>
  <c r="S141" i="11"/>
  <c r="T141" i="11"/>
  <c r="U141" i="11"/>
  <c r="V141" i="11"/>
  <c r="W141" i="11"/>
  <c r="X141" i="11"/>
  <c r="Y141" i="11"/>
  <c r="Z141" i="11"/>
  <c r="AA141" i="11"/>
  <c r="AB141" i="11"/>
  <c r="AC141" i="11"/>
  <c r="C142" i="11"/>
  <c r="D142" i="11"/>
  <c r="E142" i="11"/>
  <c r="F142" i="11"/>
  <c r="G142" i="11"/>
  <c r="H142" i="11"/>
  <c r="I142" i="11"/>
  <c r="J142" i="11"/>
  <c r="K142" i="11"/>
  <c r="L142" i="11"/>
  <c r="M142" i="11"/>
  <c r="N142" i="11"/>
  <c r="O142" i="11"/>
  <c r="P142" i="11"/>
  <c r="Q142" i="11"/>
  <c r="R142" i="11"/>
  <c r="S142" i="11"/>
  <c r="T142" i="11"/>
  <c r="U142" i="11"/>
  <c r="V142" i="11"/>
  <c r="W142" i="11"/>
  <c r="X142" i="11"/>
  <c r="Y142" i="11"/>
  <c r="Z142" i="11"/>
  <c r="AA142" i="11"/>
  <c r="AB142" i="11"/>
  <c r="AC142" i="11"/>
  <c r="C143" i="11"/>
  <c r="D143" i="11"/>
  <c r="E143" i="11"/>
  <c r="F143" i="11"/>
  <c r="G143" i="11"/>
  <c r="H143" i="11"/>
  <c r="I143" i="11"/>
  <c r="J143" i="11"/>
  <c r="K143" i="11"/>
  <c r="L143" i="11"/>
  <c r="M143" i="11"/>
  <c r="N143" i="11"/>
  <c r="O143" i="11"/>
  <c r="P143" i="11"/>
  <c r="Q143" i="11"/>
  <c r="R143" i="11"/>
  <c r="S143" i="11"/>
  <c r="T143" i="11"/>
  <c r="U143" i="11"/>
  <c r="V143" i="11"/>
  <c r="W143" i="11"/>
  <c r="X143" i="11"/>
  <c r="Y143" i="11"/>
  <c r="Z143" i="11"/>
  <c r="AA143" i="11"/>
  <c r="AB143" i="11"/>
  <c r="AC143" i="11"/>
  <c r="C144" i="11"/>
  <c r="D144" i="11"/>
  <c r="E144" i="11"/>
  <c r="F144" i="11"/>
  <c r="G144" i="11"/>
  <c r="H144" i="11"/>
  <c r="I144" i="11"/>
  <c r="J144" i="11"/>
  <c r="K144" i="11"/>
  <c r="L144" i="11"/>
  <c r="M144" i="11"/>
  <c r="N144" i="11"/>
  <c r="O144" i="11"/>
  <c r="P144" i="11"/>
  <c r="Q144" i="11"/>
  <c r="R144" i="11"/>
  <c r="S144" i="11"/>
  <c r="T144" i="11"/>
  <c r="U144" i="11"/>
  <c r="V144" i="11"/>
  <c r="W144" i="11"/>
  <c r="X144" i="11"/>
  <c r="Y144" i="11"/>
  <c r="Z144" i="11"/>
  <c r="AA144" i="11"/>
  <c r="AB144" i="11"/>
  <c r="AC144" i="11"/>
  <c r="C145" i="11"/>
  <c r="D145" i="11"/>
  <c r="E145" i="11"/>
  <c r="F145" i="11"/>
  <c r="G145" i="11"/>
  <c r="H145" i="11"/>
  <c r="I145" i="11"/>
  <c r="J145" i="11"/>
  <c r="K145" i="11"/>
  <c r="L145" i="11"/>
  <c r="M145" i="11"/>
  <c r="N145" i="11"/>
  <c r="O145" i="11"/>
  <c r="P145" i="11"/>
  <c r="Q145" i="11"/>
  <c r="R145" i="11"/>
  <c r="S145" i="11"/>
  <c r="T145" i="11"/>
  <c r="U145" i="11"/>
  <c r="V145" i="11"/>
  <c r="W145" i="11"/>
  <c r="X145" i="11"/>
  <c r="Y145" i="11"/>
  <c r="Z145" i="11"/>
  <c r="AA145" i="11"/>
  <c r="AB145" i="11"/>
  <c r="AC145" i="11"/>
  <c r="C146" i="11"/>
  <c r="D146" i="11"/>
  <c r="E146" i="11"/>
  <c r="F146" i="11"/>
  <c r="G146" i="11"/>
  <c r="H146" i="11"/>
  <c r="I146" i="11"/>
  <c r="J146" i="11"/>
  <c r="K146" i="11"/>
  <c r="L146" i="11"/>
  <c r="M146" i="11"/>
  <c r="N146" i="11"/>
  <c r="O146" i="11"/>
  <c r="P146" i="11"/>
  <c r="Q146" i="11"/>
  <c r="R146" i="11"/>
  <c r="S146" i="11"/>
  <c r="T146" i="11"/>
  <c r="U146" i="11"/>
  <c r="V146" i="11"/>
  <c r="W146" i="11"/>
  <c r="X146" i="11"/>
  <c r="Y146" i="11"/>
  <c r="Z146" i="11"/>
  <c r="AA146" i="11"/>
  <c r="AB146" i="11"/>
  <c r="AC146" i="11"/>
  <c r="C147" i="11"/>
  <c r="D147" i="11"/>
  <c r="E147" i="11"/>
  <c r="F147" i="11"/>
  <c r="G147" i="11"/>
  <c r="H147" i="11"/>
  <c r="I147" i="11"/>
  <c r="J147" i="11"/>
  <c r="K147" i="11"/>
  <c r="L147" i="11"/>
  <c r="M147" i="11"/>
  <c r="N147" i="11"/>
  <c r="O147" i="11"/>
  <c r="P147" i="11"/>
  <c r="Q147" i="11"/>
  <c r="R147" i="11"/>
  <c r="S147" i="11"/>
  <c r="T147" i="11"/>
  <c r="U147" i="11"/>
  <c r="V147" i="11"/>
  <c r="W147" i="11"/>
  <c r="X147" i="11"/>
  <c r="Y147" i="11"/>
  <c r="Z147" i="11"/>
  <c r="AA147" i="11"/>
  <c r="AB147" i="11"/>
  <c r="AC147" i="11"/>
  <c r="C148" i="11"/>
  <c r="D148" i="11"/>
  <c r="E148" i="11"/>
  <c r="F148" i="11"/>
  <c r="G148" i="11"/>
  <c r="H148" i="11"/>
  <c r="I148" i="11"/>
  <c r="J148" i="11"/>
  <c r="K148" i="11"/>
  <c r="L148" i="11"/>
  <c r="M148" i="11"/>
  <c r="N148" i="11"/>
  <c r="O148" i="11"/>
  <c r="P148" i="11"/>
  <c r="Q148" i="11"/>
  <c r="R148" i="11"/>
  <c r="S148" i="11"/>
  <c r="T148" i="11"/>
  <c r="U148" i="11"/>
  <c r="V148" i="11"/>
  <c r="W148" i="11"/>
  <c r="X148" i="11"/>
  <c r="Y148" i="11"/>
  <c r="Z148" i="11"/>
  <c r="AA148" i="11"/>
  <c r="AB148" i="11"/>
  <c r="AC148" i="11"/>
  <c r="C149" i="11"/>
  <c r="D149" i="11"/>
  <c r="E149" i="11"/>
  <c r="F149" i="11"/>
  <c r="G149" i="11"/>
  <c r="H149" i="11"/>
  <c r="I149" i="11"/>
  <c r="J149" i="11"/>
  <c r="K149" i="11"/>
  <c r="L149" i="11"/>
  <c r="M149" i="11"/>
  <c r="N149" i="11"/>
  <c r="O149" i="11"/>
  <c r="P149" i="11"/>
  <c r="Q149" i="11"/>
  <c r="R149" i="11"/>
  <c r="S149" i="11"/>
  <c r="T149" i="11"/>
  <c r="U149" i="11"/>
  <c r="V149" i="11"/>
  <c r="W149" i="11"/>
  <c r="X149" i="11"/>
  <c r="Y149" i="11"/>
  <c r="Z149" i="11"/>
  <c r="AA149" i="11"/>
  <c r="AB149" i="11"/>
  <c r="AC149" i="11"/>
  <c r="C150" i="11"/>
  <c r="D150" i="11"/>
  <c r="E150" i="11"/>
  <c r="F150" i="11"/>
  <c r="G150" i="11"/>
  <c r="H150" i="11"/>
  <c r="I150" i="11"/>
  <c r="J150" i="11"/>
  <c r="K150" i="11"/>
  <c r="L150" i="11"/>
  <c r="M150" i="11"/>
  <c r="N150" i="11"/>
  <c r="O150" i="11"/>
  <c r="P150" i="11"/>
  <c r="Q150" i="11"/>
  <c r="R150" i="11"/>
  <c r="S150" i="11"/>
  <c r="T150" i="11"/>
  <c r="U150" i="11"/>
  <c r="V150" i="11"/>
  <c r="W150" i="11"/>
  <c r="X150" i="11"/>
  <c r="Y150" i="11"/>
  <c r="Z150" i="11"/>
  <c r="AA150" i="11"/>
  <c r="AB150" i="11"/>
  <c r="AC150" i="11"/>
  <c r="C151" i="11"/>
  <c r="D151" i="11"/>
  <c r="E151" i="11"/>
  <c r="F151" i="11"/>
  <c r="G151" i="11"/>
  <c r="H151" i="11"/>
  <c r="I151" i="11"/>
  <c r="J151" i="11"/>
  <c r="K151" i="11"/>
  <c r="L151" i="11"/>
  <c r="M151" i="11"/>
  <c r="N151" i="11"/>
  <c r="O151" i="11"/>
  <c r="P151" i="11"/>
  <c r="Q151" i="11"/>
  <c r="R151" i="11"/>
  <c r="S151" i="11"/>
  <c r="T151" i="11"/>
  <c r="U151" i="11"/>
  <c r="V151" i="11"/>
  <c r="W151" i="11"/>
  <c r="X151" i="11"/>
  <c r="Y151" i="11"/>
  <c r="Z151" i="11"/>
  <c r="AA151" i="11"/>
  <c r="AB151" i="11"/>
  <c r="AC151" i="11"/>
  <c r="C152" i="11"/>
  <c r="D152" i="11"/>
  <c r="E152" i="11"/>
  <c r="F152" i="11"/>
  <c r="G152" i="11"/>
  <c r="H152" i="11"/>
  <c r="I152" i="11"/>
  <c r="J152" i="11"/>
  <c r="K152" i="11"/>
  <c r="L152" i="11"/>
  <c r="M152" i="11"/>
  <c r="N152" i="11"/>
  <c r="O152" i="11"/>
  <c r="P152" i="11"/>
  <c r="Q152" i="11"/>
  <c r="R152" i="11"/>
  <c r="S152" i="11"/>
  <c r="T152" i="11"/>
  <c r="U152" i="11"/>
  <c r="V152" i="11"/>
  <c r="W152" i="11"/>
  <c r="X152" i="11"/>
  <c r="Y152" i="11"/>
  <c r="Z152" i="11"/>
  <c r="AA152" i="11"/>
  <c r="AB152" i="11"/>
  <c r="AC152" i="11"/>
  <c r="C153" i="11"/>
  <c r="D153" i="11"/>
  <c r="E153" i="11"/>
  <c r="F153" i="11"/>
  <c r="G153" i="11"/>
  <c r="H153" i="11"/>
  <c r="I153" i="11"/>
  <c r="J153" i="11"/>
  <c r="K153" i="11"/>
  <c r="L153" i="11"/>
  <c r="M153" i="11"/>
  <c r="N153" i="11"/>
  <c r="O153" i="11"/>
  <c r="P153" i="11"/>
  <c r="Q153" i="11"/>
  <c r="R153" i="11"/>
  <c r="S153" i="11"/>
  <c r="T153" i="11"/>
  <c r="U153" i="11"/>
  <c r="V153" i="11"/>
  <c r="W153" i="11"/>
  <c r="X153" i="11"/>
  <c r="Y153" i="11"/>
  <c r="Z153" i="11"/>
  <c r="AA153" i="11"/>
  <c r="AB153" i="11"/>
  <c r="AC153" i="11"/>
  <c r="C154" i="11"/>
  <c r="D154" i="11"/>
  <c r="E154" i="11"/>
  <c r="F154" i="11"/>
  <c r="G154" i="11"/>
  <c r="H154" i="11"/>
  <c r="I154" i="11"/>
  <c r="J154" i="11"/>
  <c r="K154" i="11"/>
  <c r="L154" i="11"/>
  <c r="M154" i="11"/>
  <c r="N154" i="11"/>
  <c r="O154" i="11"/>
  <c r="P154" i="11"/>
  <c r="Q154" i="11"/>
  <c r="R154" i="11"/>
  <c r="S154" i="11"/>
  <c r="T154" i="11"/>
  <c r="U154" i="11"/>
  <c r="V154" i="11"/>
  <c r="W154" i="11"/>
  <c r="X154" i="11"/>
  <c r="Y154" i="11"/>
  <c r="Z154" i="11"/>
  <c r="AA154" i="11"/>
  <c r="AB154" i="11"/>
  <c r="AC154" i="11"/>
  <c r="C155" i="11"/>
  <c r="D155" i="11"/>
  <c r="E155" i="11"/>
  <c r="F155" i="11"/>
  <c r="G155" i="11"/>
  <c r="H155" i="11"/>
  <c r="I155" i="11"/>
  <c r="J155" i="11"/>
  <c r="K155" i="11"/>
  <c r="L155" i="11"/>
  <c r="M155" i="11"/>
  <c r="N155" i="11"/>
  <c r="O155" i="11"/>
  <c r="P155" i="11"/>
  <c r="Q155" i="11"/>
  <c r="R155" i="11"/>
  <c r="S155" i="11"/>
  <c r="T155" i="11"/>
  <c r="U155" i="11"/>
  <c r="V155" i="11"/>
  <c r="W155" i="11"/>
  <c r="X155" i="11"/>
  <c r="Y155" i="11"/>
  <c r="Z155" i="11"/>
  <c r="AA155" i="11"/>
  <c r="AB155" i="11"/>
  <c r="AC155" i="11"/>
  <c r="C156" i="11"/>
  <c r="D156" i="11"/>
  <c r="E156" i="11"/>
  <c r="F156" i="11"/>
  <c r="G156" i="11"/>
  <c r="H156" i="11"/>
  <c r="I156" i="11"/>
  <c r="J156" i="11"/>
  <c r="K156" i="11"/>
  <c r="L156" i="11"/>
  <c r="M156" i="11"/>
  <c r="N156" i="11"/>
  <c r="O156" i="11"/>
  <c r="P156" i="11"/>
  <c r="Q156" i="11"/>
  <c r="R156" i="11"/>
  <c r="S156" i="11"/>
  <c r="T156" i="11"/>
  <c r="U156" i="11"/>
  <c r="V156" i="11"/>
  <c r="W156" i="11"/>
  <c r="X156" i="11"/>
  <c r="Y156" i="11"/>
  <c r="Z156" i="11"/>
  <c r="AA156" i="11"/>
  <c r="AB156" i="11"/>
  <c r="AC156" i="11"/>
  <c r="C8" i="11"/>
  <c r="D8" i="11"/>
  <c r="E8" i="11"/>
  <c r="F8" i="11"/>
  <c r="G8" i="11"/>
  <c r="H8" i="11"/>
  <c r="I8" i="11"/>
  <c r="J8" i="11"/>
  <c r="K8" i="11"/>
  <c r="L8" i="11"/>
  <c r="M8" i="11"/>
  <c r="N8" i="11"/>
  <c r="O8" i="11"/>
  <c r="P8" i="11"/>
  <c r="Q8" i="11"/>
  <c r="R8" i="11"/>
  <c r="S8" i="11"/>
  <c r="T8" i="11"/>
  <c r="U8" i="11"/>
  <c r="V8" i="11"/>
  <c r="W8" i="11"/>
  <c r="X8" i="11"/>
  <c r="Y8" i="11"/>
  <c r="Z8" i="11"/>
  <c r="AA8" i="11"/>
  <c r="AB8" i="11"/>
  <c r="AC8" i="11"/>
  <c r="C9" i="11"/>
  <c r="D9" i="11"/>
  <c r="E9" i="11"/>
  <c r="F9" i="11"/>
  <c r="G9" i="11"/>
  <c r="H9" i="11"/>
  <c r="I9" i="11"/>
  <c r="J9" i="11"/>
  <c r="K9" i="11"/>
  <c r="L9" i="11"/>
  <c r="M9" i="11"/>
  <c r="N9" i="11"/>
  <c r="O9" i="11"/>
  <c r="P9" i="11"/>
  <c r="Q9" i="11"/>
  <c r="R9" i="11"/>
  <c r="S9" i="11"/>
  <c r="T9" i="11"/>
  <c r="U9" i="11"/>
  <c r="V9" i="11"/>
  <c r="W9" i="11"/>
  <c r="X9" i="11"/>
  <c r="Y9" i="11"/>
  <c r="Z9" i="11"/>
  <c r="AA9" i="11"/>
  <c r="AB9" i="11"/>
  <c r="AC9" i="11"/>
  <c r="C10" i="11"/>
  <c r="D10" i="11"/>
  <c r="E10" i="11"/>
  <c r="F10" i="11"/>
  <c r="G10" i="11"/>
  <c r="H10" i="11"/>
  <c r="I10" i="11"/>
  <c r="J10" i="11"/>
  <c r="K10" i="11"/>
  <c r="L10" i="11"/>
  <c r="M10" i="11"/>
  <c r="N10" i="11"/>
  <c r="O10" i="11"/>
  <c r="P10" i="11"/>
  <c r="Q10" i="11"/>
  <c r="R10" i="11"/>
  <c r="S10" i="11"/>
  <c r="T10" i="11"/>
  <c r="U10" i="11"/>
  <c r="V10" i="11"/>
  <c r="W10" i="11"/>
  <c r="X10" i="11"/>
  <c r="Y10" i="11"/>
  <c r="Z10" i="11"/>
  <c r="AA10" i="11"/>
  <c r="AB10" i="11"/>
  <c r="AC10" i="11"/>
  <c r="C11" i="11"/>
  <c r="D11" i="11"/>
  <c r="E11" i="11"/>
  <c r="F11" i="11"/>
  <c r="G11" i="11"/>
  <c r="H11" i="11"/>
  <c r="I11" i="11"/>
  <c r="J11" i="11"/>
  <c r="K11" i="11"/>
  <c r="L11" i="11"/>
  <c r="M11" i="11"/>
  <c r="N11" i="11"/>
  <c r="O11" i="11"/>
  <c r="P11" i="11"/>
  <c r="Q11" i="11"/>
  <c r="R11" i="11"/>
  <c r="S11" i="11"/>
  <c r="T11" i="11"/>
  <c r="U11" i="11"/>
  <c r="V11" i="11"/>
  <c r="W11" i="11"/>
  <c r="X11" i="11"/>
  <c r="Y11" i="11"/>
  <c r="Z11" i="11"/>
  <c r="AA11" i="11"/>
  <c r="AB11" i="11"/>
  <c r="AC11" i="11"/>
  <c r="C12" i="11"/>
  <c r="D12" i="11"/>
  <c r="E12" i="11"/>
  <c r="F12" i="11"/>
  <c r="G12" i="11"/>
  <c r="H12" i="11"/>
  <c r="I12" i="11"/>
  <c r="J12" i="11"/>
  <c r="K12" i="11"/>
  <c r="L12" i="11"/>
  <c r="M12" i="11"/>
  <c r="N12" i="11"/>
  <c r="O12" i="11"/>
  <c r="P12" i="11"/>
  <c r="Q12" i="11"/>
  <c r="R12" i="11"/>
  <c r="S12" i="11"/>
  <c r="T12" i="11"/>
  <c r="U12" i="11"/>
  <c r="V12" i="11"/>
  <c r="W12" i="11"/>
  <c r="X12" i="11"/>
  <c r="Y12" i="11"/>
  <c r="Z12" i="11"/>
  <c r="AA12" i="11"/>
  <c r="AB12" i="11"/>
  <c r="AC12" i="11"/>
  <c r="C13" i="11"/>
  <c r="D13" i="11"/>
  <c r="E13" i="11"/>
  <c r="F13" i="11"/>
  <c r="G13" i="11"/>
  <c r="H13" i="11"/>
  <c r="I13" i="11"/>
  <c r="J13" i="11"/>
  <c r="K13" i="11"/>
  <c r="L13" i="11"/>
  <c r="M13" i="11"/>
  <c r="N13" i="11"/>
  <c r="O13" i="11"/>
  <c r="P13" i="11"/>
  <c r="Q13" i="11"/>
  <c r="R13" i="11"/>
  <c r="S13" i="11"/>
  <c r="T13" i="11"/>
  <c r="U13" i="11"/>
  <c r="V13" i="11"/>
  <c r="W13" i="11"/>
  <c r="X13" i="11"/>
  <c r="Y13" i="11"/>
  <c r="Z13" i="11"/>
  <c r="AA13" i="11"/>
  <c r="AB13" i="11"/>
  <c r="AC13" i="11"/>
  <c r="C14" i="11"/>
  <c r="D14" i="11"/>
  <c r="E14" i="11"/>
  <c r="F14" i="11"/>
  <c r="G14" i="11"/>
  <c r="H14" i="11"/>
  <c r="I14" i="11"/>
  <c r="J14" i="11"/>
  <c r="K14" i="11"/>
  <c r="L14" i="11"/>
  <c r="M14" i="11"/>
  <c r="N14" i="11"/>
  <c r="O14" i="11"/>
  <c r="P14" i="11"/>
  <c r="Q14" i="11"/>
  <c r="R14" i="11"/>
  <c r="S14" i="11"/>
  <c r="T14" i="11"/>
  <c r="U14" i="11"/>
  <c r="V14" i="11"/>
  <c r="W14" i="11"/>
  <c r="X14" i="11"/>
  <c r="Y14" i="11"/>
  <c r="Z14" i="11"/>
  <c r="AA14" i="11"/>
  <c r="AB14" i="11"/>
  <c r="AC14" i="11"/>
  <c r="C15" i="11"/>
  <c r="D15" i="11"/>
  <c r="E15" i="11"/>
  <c r="F15" i="11"/>
  <c r="G15" i="11"/>
  <c r="H15" i="11"/>
  <c r="I15" i="11"/>
  <c r="J15" i="11"/>
  <c r="K15" i="11"/>
  <c r="L15" i="11"/>
  <c r="M15" i="11"/>
  <c r="N15" i="11"/>
  <c r="O15" i="11"/>
  <c r="P15" i="11"/>
  <c r="Q15" i="11"/>
  <c r="R15" i="11"/>
  <c r="S15" i="11"/>
  <c r="T15" i="11"/>
  <c r="U15" i="11"/>
  <c r="V15" i="11"/>
  <c r="W15" i="11"/>
  <c r="X15" i="11"/>
  <c r="Y15" i="11"/>
  <c r="Z15" i="11"/>
  <c r="AA15" i="11"/>
  <c r="AB15" i="11"/>
  <c r="AC15" i="11"/>
  <c r="C16" i="11"/>
  <c r="D16" i="11"/>
  <c r="E16" i="11"/>
  <c r="F16" i="11"/>
  <c r="G16" i="11"/>
  <c r="H16" i="11"/>
  <c r="I16" i="11"/>
  <c r="J16" i="11"/>
  <c r="K16" i="11"/>
  <c r="L16" i="11"/>
  <c r="M16" i="11"/>
  <c r="N16" i="11"/>
  <c r="O16" i="11"/>
  <c r="P16" i="11"/>
  <c r="Q16" i="11"/>
  <c r="R16" i="11"/>
  <c r="S16" i="11"/>
  <c r="T16" i="11"/>
  <c r="U16" i="11"/>
  <c r="V16" i="11"/>
  <c r="W16" i="11"/>
  <c r="X16" i="11"/>
  <c r="Y16" i="11"/>
  <c r="Z16" i="11"/>
  <c r="AA16" i="11"/>
  <c r="AB16" i="11"/>
  <c r="AC16" i="11"/>
  <c r="C17" i="11"/>
  <c r="D17" i="11"/>
  <c r="E17" i="11"/>
  <c r="F17" i="11"/>
  <c r="G17" i="11"/>
  <c r="H17" i="11"/>
  <c r="I17" i="11"/>
  <c r="J17" i="11"/>
  <c r="K17" i="11"/>
  <c r="L17" i="11"/>
  <c r="M17" i="11"/>
  <c r="N17" i="11"/>
  <c r="O17" i="11"/>
  <c r="P17" i="11"/>
  <c r="Q17" i="11"/>
  <c r="R17" i="11"/>
  <c r="S17" i="11"/>
  <c r="T17" i="11"/>
  <c r="U17" i="11"/>
  <c r="V17" i="11"/>
  <c r="W17" i="11"/>
  <c r="X17" i="11"/>
  <c r="Y17" i="11"/>
  <c r="Z17" i="11"/>
  <c r="AA17" i="11"/>
  <c r="AB17" i="11"/>
  <c r="AC17" i="11"/>
  <c r="C18" i="11"/>
  <c r="D18" i="11"/>
  <c r="E18" i="11"/>
  <c r="F18" i="11"/>
  <c r="G18" i="11"/>
  <c r="H18" i="11"/>
  <c r="I18" i="11"/>
  <c r="J18" i="11"/>
  <c r="K18" i="11"/>
  <c r="L18" i="11"/>
  <c r="M18" i="11"/>
  <c r="N18" i="11"/>
  <c r="O18" i="11"/>
  <c r="P18" i="11"/>
  <c r="Q18" i="11"/>
  <c r="R18" i="11"/>
  <c r="S18" i="11"/>
  <c r="T18" i="11"/>
  <c r="U18" i="11"/>
  <c r="V18" i="11"/>
  <c r="W18" i="11"/>
  <c r="X18" i="11"/>
  <c r="Y18" i="11"/>
  <c r="Z18" i="11"/>
  <c r="AA18" i="11"/>
  <c r="AB18" i="11"/>
  <c r="AC18" i="11"/>
  <c r="C19" i="11"/>
  <c r="D19" i="11"/>
  <c r="E19" i="11"/>
  <c r="F19" i="11"/>
  <c r="G19" i="11"/>
  <c r="H19" i="11"/>
  <c r="I19" i="11"/>
  <c r="J19" i="11"/>
  <c r="K19" i="11"/>
  <c r="L19" i="11"/>
  <c r="M19" i="11"/>
  <c r="N19" i="11"/>
  <c r="O19" i="11"/>
  <c r="P19" i="11"/>
  <c r="Q19" i="11"/>
  <c r="R19" i="11"/>
  <c r="S19" i="11"/>
  <c r="T19" i="11"/>
  <c r="U19" i="11"/>
  <c r="V19" i="11"/>
  <c r="W19" i="11"/>
  <c r="X19" i="11"/>
  <c r="Y19" i="11"/>
  <c r="Z19" i="11"/>
  <c r="AA19" i="11"/>
  <c r="AB19" i="11"/>
  <c r="AC19" i="11"/>
  <c r="C20" i="11"/>
  <c r="D20" i="11"/>
  <c r="E20" i="11"/>
  <c r="F20" i="11"/>
  <c r="G20" i="11"/>
  <c r="H20" i="11"/>
  <c r="I20" i="11"/>
  <c r="J20" i="11"/>
  <c r="K20" i="11"/>
  <c r="L20" i="11"/>
  <c r="M20" i="11"/>
  <c r="N20" i="11"/>
  <c r="O20" i="11"/>
  <c r="P20" i="11"/>
  <c r="Q20" i="11"/>
  <c r="R20" i="11"/>
  <c r="S20" i="11"/>
  <c r="T20" i="11"/>
  <c r="U20" i="11"/>
  <c r="V20" i="11"/>
  <c r="W20" i="11"/>
  <c r="X20" i="11"/>
  <c r="Y20" i="11"/>
  <c r="Z20" i="11"/>
  <c r="AA20" i="11"/>
  <c r="AB20" i="11"/>
  <c r="AC20" i="11"/>
  <c r="C21" i="11"/>
  <c r="D21" i="11"/>
  <c r="E21" i="11"/>
  <c r="F21" i="11"/>
  <c r="G21" i="11"/>
  <c r="H21" i="11"/>
  <c r="I21" i="11"/>
  <c r="J21" i="11"/>
  <c r="K21" i="11"/>
  <c r="L21" i="11"/>
  <c r="M21" i="11"/>
  <c r="N21" i="11"/>
  <c r="O21" i="11"/>
  <c r="P21" i="11"/>
  <c r="Q21" i="11"/>
  <c r="R21" i="11"/>
  <c r="S21" i="11"/>
  <c r="T21" i="11"/>
  <c r="U21" i="11"/>
  <c r="V21" i="11"/>
  <c r="W21" i="11"/>
  <c r="X21" i="11"/>
  <c r="Y21" i="11"/>
  <c r="Z21" i="11"/>
  <c r="AA21" i="11"/>
  <c r="AB21" i="11"/>
  <c r="AC21" i="11"/>
  <c r="C22" i="11"/>
  <c r="D22" i="11"/>
  <c r="E22" i="11"/>
  <c r="F22" i="11"/>
  <c r="G22" i="11"/>
  <c r="H22" i="11"/>
  <c r="I22" i="11"/>
  <c r="J22" i="11"/>
  <c r="K22" i="11"/>
  <c r="L22" i="11"/>
  <c r="M22" i="11"/>
  <c r="N22" i="11"/>
  <c r="O22" i="11"/>
  <c r="P22" i="11"/>
  <c r="Q22" i="11"/>
  <c r="R22" i="11"/>
  <c r="S22" i="11"/>
  <c r="T22" i="11"/>
  <c r="U22" i="11"/>
  <c r="V22" i="11"/>
  <c r="W22" i="11"/>
  <c r="X22" i="11"/>
  <c r="Y22" i="11"/>
  <c r="Z22" i="11"/>
  <c r="AA22" i="11"/>
  <c r="AB22" i="11"/>
  <c r="AC22" i="11"/>
  <c r="C23" i="11"/>
  <c r="D23" i="11"/>
  <c r="E23" i="11"/>
  <c r="F23" i="11"/>
  <c r="G23" i="11"/>
  <c r="H23" i="11"/>
  <c r="I23" i="11"/>
  <c r="J23" i="11"/>
  <c r="K23" i="11"/>
  <c r="L23" i="11"/>
  <c r="M23" i="11"/>
  <c r="N23" i="11"/>
  <c r="O23" i="11"/>
  <c r="P23" i="11"/>
  <c r="Q23" i="11"/>
  <c r="R23" i="11"/>
  <c r="S23" i="11"/>
  <c r="T23" i="11"/>
  <c r="U23" i="11"/>
  <c r="V23" i="11"/>
  <c r="W23" i="11"/>
  <c r="X23" i="11"/>
  <c r="Y23" i="11"/>
  <c r="Z23" i="11"/>
  <c r="AA23" i="11"/>
  <c r="AB23" i="11"/>
  <c r="AC23" i="11"/>
  <c r="C24" i="11"/>
  <c r="D24" i="11"/>
  <c r="E24" i="11"/>
  <c r="F24" i="11"/>
  <c r="G24" i="11"/>
  <c r="H24" i="11"/>
  <c r="I24" i="11"/>
  <c r="J24" i="11"/>
  <c r="K24" i="11"/>
  <c r="L24" i="11"/>
  <c r="M24" i="11"/>
  <c r="N24" i="11"/>
  <c r="O24" i="11"/>
  <c r="P24" i="11"/>
  <c r="Q24" i="11"/>
  <c r="R24" i="11"/>
  <c r="S24" i="11"/>
  <c r="T24" i="11"/>
  <c r="U24" i="11"/>
  <c r="V24" i="11"/>
  <c r="W24" i="11"/>
  <c r="X24" i="11"/>
  <c r="Y24" i="11"/>
  <c r="Z24" i="11"/>
  <c r="AA24" i="11"/>
  <c r="AB24" i="11"/>
  <c r="AC24" i="11"/>
  <c r="C25" i="11"/>
  <c r="D25" i="11"/>
  <c r="E25" i="11"/>
  <c r="F25" i="11"/>
  <c r="G25" i="11"/>
  <c r="H25" i="11"/>
  <c r="I25" i="11"/>
  <c r="J25" i="11"/>
  <c r="K25" i="11"/>
  <c r="L25" i="11"/>
  <c r="M25" i="11"/>
  <c r="N25" i="11"/>
  <c r="O25" i="11"/>
  <c r="P25" i="11"/>
  <c r="Q25" i="11"/>
  <c r="R25" i="11"/>
  <c r="S25" i="11"/>
  <c r="T25" i="11"/>
  <c r="U25" i="11"/>
  <c r="V25" i="11"/>
  <c r="W25" i="11"/>
  <c r="X25" i="11"/>
  <c r="Y25" i="11"/>
  <c r="Z25" i="11"/>
  <c r="AA25" i="11"/>
  <c r="AB25" i="11"/>
  <c r="AC25" i="11"/>
  <c r="C26" i="11"/>
  <c r="D26" i="11"/>
  <c r="E26" i="11"/>
  <c r="F26" i="11"/>
  <c r="G26" i="11"/>
  <c r="H26" i="11"/>
  <c r="I26" i="11"/>
  <c r="J26" i="11"/>
  <c r="K26" i="11"/>
  <c r="L26" i="11"/>
  <c r="M26" i="11"/>
  <c r="N26" i="11"/>
  <c r="O26" i="11"/>
  <c r="P26" i="11"/>
  <c r="Q26" i="11"/>
  <c r="R26" i="11"/>
  <c r="S26" i="11"/>
  <c r="T26" i="11"/>
  <c r="U26" i="11"/>
  <c r="V26" i="11"/>
  <c r="W26" i="11"/>
  <c r="X26" i="11"/>
  <c r="Y26" i="11"/>
  <c r="Z26" i="11"/>
  <c r="AA26" i="11"/>
  <c r="AB26" i="11"/>
  <c r="AC26" i="11"/>
  <c r="C27" i="11"/>
  <c r="D27" i="11"/>
  <c r="E27" i="11"/>
  <c r="F27" i="11"/>
  <c r="G27" i="11"/>
  <c r="H27" i="11"/>
  <c r="I27" i="11"/>
  <c r="J27" i="11"/>
  <c r="K27" i="11"/>
  <c r="L27" i="11"/>
  <c r="M27" i="11"/>
  <c r="N27" i="11"/>
  <c r="O27" i="11"/>
  <c r="P27" i="11"/>
  <c r="Q27" i="11"/>
  <c r="R27" i="11"/>
  <c r="S27" i="11"/>
  <c r="T27" i="11"/>
  <c r="U27" i="11"/>
  <c r="V27" i="11"/>
  <c r="W27" i="11"/>
  <c r="X27" i="11"/>
  <c r="Y27" i="11"/>
  <c r="Z27" i="11"/>
  <c r="AA27" i="11"/>
  <c r="AB27" i="11"/>
  <c r="AC27" i="11"/>
  <c r="C28" i="11"/>
  <c r="D28" i="11"/>
  <c r="E28" i="11"/>
  <c r="F28" i="11"/>
  <c r="G28" i="11"/>
  <c r="H28" i="11"/>
  <c r="I28" i="11"/>
  <c r="J28" i="11"/>
  <c r="K28" i="11"/>
  <c r="L28" i="11"/>
  <c r="M28" i="11"/>
  <c r="N28" i="11"/>
  <c r="O28" i="11"/>
  <c r="P28" i="11"/>
  <c r="Q28" i="11"/>
  <c r="R28" i="11"/>
  <c r="S28" i="11"/>
  <c r="T28" i="11"/>
  <c r="U28" i="11"/>
  <c r="V28" i="11"/>
  <c r="W28" i="11"/>
  <c r="X28" i="11"/>
  <c r="Y28" i="11"/>
  <c r="Z28" i="11"/>
  <c r="AA28" i="11"/>
  <c r="AB28" i="11"/>
  <c r="AC28" i="11"/>
  <c r="C29" i="11"/>
  <c r="D29" i="11"/>
  <c r="E29" i="11"/>
  <c r="F29" i="11"/>
  <c r="G29" i="11"/>
  <c r="H29" i="11"/>
  <c r="I29" i="11"/>
  <c r="J29" i="11"/>
  <c r="K29" i="11"/>
  <c r="L29" i="11"/>
  <c r="M29" i="11"/>
  <c r="N29" i="11"/>
  <c r="O29" i="11"/>
  <c r="P29" i="11"/>
  <c r="Q29" i="11"/>
  <c r="R29" i="11"/>
  <c r="S29" i="11"/>
  <c r="T29" i="11"/>
  <c r="U29" i="11"/>
  <c r="V29" i="11"/>
  <c r="W29" i="11"/>
  <c r="X29" i="11"/>
  <c r="Y29" i="11"/>
  <c r="Z29" i="11"/>
  <c r="AA29" i="11"/>
  <c r="AB29" i="11"/>
  <c r="AC29" i="11"/>
  <c r="C30" i="11"/>
  <c r="D30" i="11"/>
  <c r="E30" i="11"/>
  <c r="F30" i="11"/>
  <c r="G30" i="11"/>
  <c r="H30" i="11"/>
  <c r="I30" i="11"/>
  <c r="J30" i="11"/>
  <c r="K30" i="11"/>
  <c r="L30" i="11"/>
  <c r="M30" i="11"/>
  <c r="N30" i="11"/>
  <c r="O30" i="11"/>
  <c r="P30" i="11"/>
  <c r="Q30" i="11"/>
  <c r="R30" i="11"/>
  <c r="S30" i="11"/>
  <c r="T30" i="11"/>
  <c r="U30" i="11"/>
  <c r="V30" i="11"/>
  <c r="W30" i="11"/>
  <c r="X30" i="11"/>
  <c r="Y30" i="11"/>
  <c r="Z30" i="11"/>
  <c r="AA30" i="11"/>
  <c r="AB30" i="11"/>
  <c r="AC30" i="11"/>
  <c r="C31" i="11"/>
  <c r="D31" i="11"/>
  <c r="E31" i="11"/>
  <c r="F31" i="11"/>
  <c r="G31" i="11"/>
  <c r="H31" i="11"/>
  <c r="I31" i="11"/>
  <c r="J31" i="11"/>
  <c r="K31" i="11"/>
  <c r="L31" i="11"/>
  <c r="M31" i="11"/>
  <c r="N31" i="11"/>
  <c r="O31" i="11"/>
  <c r="P31" i="11"/>
  <c r="Q31" i="11"/>
  <c r="R31" i="11"/>
  <c r="S31" i="11"/>
  <c r="T31" i="11"/>
  <c r="U31" i="11"/>
  <c r="V31" i="11"/>
  <c r="W31" i="11"/>
  <c r="X31" i="11"/>
  <c r="Y31" i="11"/>
  <c r="Z31" i="11"/>
  <c r="AA31" i="11"/>
  <c r="AB31" i="11"/>
  <c r="AC31" i="11"/>
  <c r="C32" i="11"/>
  <c r="D32" i="11"/>
  <c r="E32" i="11"/>
  <c r="F32" i="11"/>
  <c r="G32" i="11"/>
  <c r="H32" i="11"/>
  <c r="I32" i="11"/>
  <c r="J32" i="11"/>
  <c r="K32" i="11"/>
  <c r="L32" i="11"/>
  <c r="M32" i="11"/>
  <c r="N32" i="11"/>
  <c r="O32" i="11"/>
  <c r="P32" i="11"/>
  <c r="Q32" i="11"/>
  <c r="R32" i="11"/>
  <c r="S32" i="11"/>
  <c r="T32" i="11"/>
  <c r="U32" i="11"/>
  <c r="V32" i="11"/>
  <c r="W32" i="11"/>
  <c r="X32" i="11"/>
  <c r="Y32" i="11"/>
  <c r="Z32" i="11"/>
  <c r="AA32" i="11"/>
  <c r="AB32" i="11"/>
  <c r="AC32" i="11"/>
  <c r="C33" i="11"/>
  <c r="D33" i="11"/>
  <c r="E33" i="11"/>
  <c r="F33" i="11"/>
  <c r="G33" i="11"/>
  <c r="H33" i="11"/>
  <c r="I33" i="11"/>
  <c r="J33" i="11"/>
  <c r="K33" i="11"/>
  <c r="L33" i="11"/>
  <c r="M33" i="11"/>
  <c r="N33" i="11"/>
  <c r="O33" i="11"/>
  <c r="P33" i="11"/>
  <c r="Q33" i="11"/>
  <c r="R33" i="11"/>
  <c r="S33" i="11"/>
  <c r="T33" i="11"/>
  <c r="U33" i="11"/>
  <c r="V33" i="11"/>
  <c r="W33" i="11"/>
  <c r="X33" i="11"/>
  <c r="Y33" i="11"/>
  <c r="Z33" i="11"/>
  <c r="AA33" i="11"/>
  <c r="AB33" i="11"/>
  <c r="AC33" i="11"/>
  <c r="C34" i="11"/>
  <c r="D34" i="11"/>
  <c r="E34" i="11"/>
  <c r="F34" i="11"/>
  <c r="G34" i="11"/>
  <c r="H34" i="11"/>
  <c r="I34" i="11"/>
  <c r="J34" i="11"/>
  <c r="K34" i="11"/>
  <c r="L34" i="11"/>
  <c r="M34" i="11"/>
  <c r="N34" i="11"/>
  <c r="O34" i="11"/>
  <c r="P34" i="11"/>
  <c r="Q34" i="11"/>
  <c r="R34" i="11"/>
  <c r="S34" i="11"/>
  <c r="T34" i="11"/>
  <c r="U34" i="11"/>
  <c r="V34" i="11"/>
  <c r="W34" i="11"/>
  <c r="X34" i="11"/>
  <c r="Y34" i="11"/>
  <c r="Z34" i="11"/>
  <c r="AA34" i="11"/>
  <c r="AB34" i="11"/>
  <c r="AC34" i="11"/>
  <c r="C35" i="11"/>
  <c r="D35" i="11"/>
  <c r="E35" i="11"/>
  <c r="F35" i="11"/>
  <c r="G35" i="11"/>
  <c r="H35" i="11"/>
  <c r="I35" i="11"/>
  <c r="J35" i="11"/>
  <c r="K35" i="11"/>
  <c r="L35" i="11"/>
  <c r="M35" i="11"/>
  <c r="N35" i="11"/>
  <c r="O35" i="11"/>
  <c r="P35" i="11"/>
  <c r="Q35" i="11"/>
  <c r="R35" i="11"/>
  <c r="S35" i="11"/>
  <c r="T35" i="11"/>
  <c r="U35" i="11"/>
  <c r="V35" i="11"/>
  <c r="W35" i="11"/>
  <c r="X35" i="11"/>
  <c r="Y35" i="11"/>
  <c r="Z35" i="11"/>
  <c r="AA35" i="11"/>
  <c r="AB35" i="11"/>
  <c r="AC35" i="11"/>
  <c r="C36" i="11"/>
  <c r="D36" i="11"/>
  <c r="E36" i="11"/>
  <c r="F36" i="11"/>
  <c r="G36" i="11"/>
  <c r="H36" i="11"/>
  <c r="I36" i="11"/>
  <c r="J36" i="11"/>
  <c r="K36" i="11"/>
  <c r="L36" i="11"/>
  <c r="M36" i="11"/>
  <c r="N36" i="11"/>
  <c r="O36" i="11"/>
  <c r="P36" i="11"/>
  <c r="Q36" i="11"/>
  <c r="R36" i="11"/>
  <c r="S36" i="11"/>
  <c r="T36" i="11"/>
  <c r="U36" i="11"/>
  <c r="V36" i="11"/>
  <c r="W36" i="11"/>
  <c r="X36" i="11"/>
  <c r="Y36" i="11"/>
  <c r="Z36" i="11"/>
  <c r="AA36" i="11"/>
  <c r="AB36" i="11"/>
  <c r="AC36" i="11"/>
  <c r="C37" i="11"/>
  <c r="D37" i="11"/>
  <c r="E37" i="11"/>
  <c r="F37" i="11"/>
  <c r="G37" i="11"/>
  <c r="H37" i="11"/>
  <c r="I37" i="11"/>
  <c r="J37" i="11"/>
  <c r="K37" i="11"/>
  <c r="L37" i="11"/>
  <c r="M37" i="11"/>
  <c r="N37" i="11"/>
  <c r="O37" i="11"/>
  <c r="P37" i="11"/>
  <c r="Q37" i="11"/>
  <c r="R37" i="11"/>
  <c r="S37" i="11"/>
  <c r="T37" i="11"/>
  <c r="U37" i="11"/>
  <c r="V37" i="11"/>
  <c r="W37" i="11"/>
  <c r="X37" i="11"/>
  <c r="Y37" i="11"/>
  <c r="Z37" i="11"/>
  <c r="AA37" i="11"/>
  <c r="AB37" i="11"/>
  <c r="AC37" i="11"/>
  <c r="C38" i="11"/>
  <c r="D38" i="11"/>
  <c r="E38" i="11"/>
  <c r="F38" i="11"/>
  <c r="G38" i="11"/>
  <c r="H38" i="11"/>
  <c r="I38" i="11"/>
  <c r="J38" i="11"/>
  <c r="K38" i="11"/>
  <c r="L38" i="11"/>
  <c r="M38" i="11"/>
  <c r="N38" i="11"/>
  <c r="O38" i="11"/>
  <c r="P38" i="11"/>
  <c r="Q38" i="11"/>
  <c r="R38" i="11"/>
  <c r="S38" i="11"/>
  <c r="T38" i="11"/>
  <c r="U38" i="11"/>
  <c r="V38" i="11"/>
  <c r="W38" i="11"/>
  <c r="X38" i="11"/>
  <c r="Y38" i="11"/>
  <c r="Z38" i="11"/>
  <c r="AA38" i="11"/>
  <c r="AB38" i="11"/>
  <c r="AC38" i="11"/>
  <c r="C39" i="11"/>
  <c r="D39" i="11"/>
  <c r="E39" i="11"/>
  <c r="F39" i="11"/>
  <c r="G39" i="11"/>
  <c r="H39" i="11"/>
  <c r="I39" i="11"/>
  <c r="J39" i="11"/>
  <c r="K39" i="11"/>
  <c r="L39" i="11"/>
  <c r="M39" i="11"/>
  <c r="N39" i="11"/>
  <c r="O39" i="11"/>
  <c r="P39" i="11"/>
  <c r="Q39" i="11"/>
  <c r="R39" i="11"/>
  <c r="S39" i="11"/>
  <c r="T39" i="11"/>
  <c r="U39" i="11"/>
  <c r="V39" i="11"/>
  <c r="W39" i="11"/>
  <c r="X39" i="11"/>
  <c r="Y39" i="11"/>
  <c r="Z39" i="11"/>
  <c r="AA39" i="11"/>
  <c r="AB39" i="11"/>
  <c r="AC39" i="11"/>
  <c r="C40" i="11"/>
  <c r="D40" i="11"/>
  <c r="E40" i="11"/>
  <c r="F40" i="11"/>
  <c r="G40" i="11"/>
  <c r="H40" i="11"/>
  <c r="I40" i="11"/>
  <c r="J40" i="11"/>
  <c r="K40" i="11"/>
  <c r="L40" i="11"/>
  <c r="M40" i="11"/>
  <c r="N40" i="11"/>
  <c r="O40" i="11"/>
  <c r="P40" i="11"/>
  <c r="Q40" i="11"/>
  <c r="R40" i="11"/>
  <c r="S40" i="11"/>
  <c r="T40" i="11"/>
  <c r="U40" i="11"/>
  <c r="V40" i="11"/>
  <c r="W40" i="11"/>
  <c r="X40" i="11"/>
  <c r="Y40" i="11"/>
  <c r="Z40" i="11"/>
  <c r="AA40" i="11"/>
  <c r="AB40" i="11"/>
  <c r="AC40" i="11"/>
  <c r="C41" i="11"/>
  <c r="D41" i="11"/>
  <c r="E41" i="11"/>
  <c r="F41" i="11"/>
  <c r="G41" i="11"/>
  <c r="H41" i="11"/>
  <c r="I41" i="11"/>
  <c r="J41" i="11"/>
  <c r="K41" i="11"/>
  <c r="L41" i="11"/>
  <c r="M41" i="11"/>
  <c r="N41" i="11"/>
  <c r="O41" i="11"/>
  <c r="P41" i="11"/>
  <c r="Q41" i="11"/>
  <c r="R41" i="11"/>
  <c r="S41" i="11"/>
  <c r="T41" i="11"/>
  <c r="U41" i="11"/>
  <c r="V41" i="11"/>
  <c r="W41" i="11"/>
  <c r="X41" i="11"/>
  <c r="Y41" i="11"/>
  <c r="Z41" i="11"/>
  <c r="AA41" i="11"/>
  <c r="AB41" i="11"/>
  <c r="AC41" i="11"/>
  <c r="C42" i="11"/>
  <c r="D42" i="11"/>
  <c r="E42" i="11"/>
  <c r="F42" i="11"/>
  <c r="G42" i="11"/>
  <c r="H42" i="11"/>
  <c r="I42" i="11"/>
  <c r="J42" i="11"/>
  <c r="K42" i="11"/>
  <c r="L42" i="11"/>
  <c r="M42" i="11"/>
  <c r="N42" i="11"/>
  <c r="O42" i="11"/>
  <c r="P42" i="11"/>
  <c r="Q42" i="11"/>
  <c r="R42" i="11"/>
  <c r="S42" i="11"/>
  <c r="T42" i="11"/>
  <c r="U42" i="11"/>
  <c r="V42" i="11"/>
  <c r="W42" i="11"/>
  <c r="X42" i="11"/>
  <c r="Y42" i="11"/>
  <c r="Z42" i="11"/>
  <c r="AA42" i="11"/>
  <c r="AB42" i="11"/>
  <c r="AC42" i="11"/>
  <c r="C43" i="11"/>
  <c r="D43" i="11"/>
  <c r="E43" i="11"/>
  <c r="F43" i="11"/>
  <c r="G43" i="11"/>
  <c r="H43" i="11"/>
  <c r="I43" i="11"/>
  <c r="J43" i="11"/>
  <c r="K43" i="11"/>
  <c r="L43" i="11"/>
  <c r="M43" i="11"/>
  <c r="N43" i="11"/>
  <c r="O43" i="11"/>
  <c r="P43" i="11"/>
  <c r="Q43" i="11"/>
  <c r="R43" i="11"/>
  <c r="S43" i="11"/>
  <c r="T43" i="11"/>
  <c r="U43" i="11"/>
  <c r="V43" i="11"/>
  <c r="W43" i="11"/>
  <c r="X43" i="11"/>
  <c r="Y43" i="11"/>
  <c r="Z43" i="11"/>
  <c r="AA43" i="11"/>
  <c r="AB43" i="11"/>
  <c r="AC43" i="11"/>
  <c r="C44" i="11"/>
  <c r="D44" i="11"/>
  <c r="E44" i="11"/>
  <c r="F44" i="11"/>
  <c r="G44" i="11"/>
  <c r="H44" i="11"/>
  <c r="I44" i="11"/>
  <c r="J44" i="11"/>
  <c r="K44" i="11"/>
  <c r="L44" i="11"/>
  <c r="M44" i="11"/>
  <c r="N44" i="11"/>
  <c r="O44" i="11"/>
  <c r="P44" i="11"/>
  <c r="Q44" i="11"/>
  <c r="R44" i="11"/>
  <c r="S44" i="11"/>
  <c r="T44" i="11"/>
  <c r="U44" i="11"/>
  <c r="V44" i="11"/>
  <c r="W44" i="11"/>
  <c r="X44" i="11"/>
  <c r="Y44" i="11"/>
  <c r="Z44" i="11"/>
  <c r="AA44" i="11"/>
  <c r="AB44" i="11"/>
  <c r="AC44" i="11"/>
  <c r="C45" i="11"/>
  <c r="D45" i="11"/>
  <c r="E45" i="11"/>
  <c r="F45" i="11"/>
  <c r="G45" i="11"/>
  <c r="H45" i="11"/>
  <c r="I45" i="11"/>
  <c r="J45" i="11"/>
  <c r="K45" i="11"/>
  <c r="L45" i="11"/>
  <c r="M45" i="11"/>
  <c r="N45" i="11"/>
  <c r="O45" i="11"/>
  <c r="P45" i="11"/>
  <c r="Q45" i="11"/>
  <c r="R45" i="11"/>
  <c r="S45" i="11"/>
  <c r="T45" i="11"/>
  <c r="U45" i="11"/>
  <c r="V45" i="11"/>
  <c r="W45" i="11"/>
  <c r="X45" i="11"/>
  <c r="Y45" i="11"/>
  <c r="Z45" i="11"/>
  <c r="AA45" i="11"/>
  <c r="AB45" i="11"/>
  <c r="AC45" i="11"/>
  <c r="C46" i="11"/>
  <c r="D46" i="11"/>
  <c r="E46" i="11"/>
  <c r="F46" i="11"/>
  <c r="G46" i="11"/>
  <c r="H46" i="11"/>
  <c r="I46" i="11"/>
  <c r="J46" i="11"/>
  <c r="K46" i="11"/>
  <c r="L46" i="11"/>
  <c r="M46" i="11"/>
  <c r="N46" i="11"/>
  <c r="O46" i="11"/>
  <c r="P46" i="11"/>
  <c r="Q46" i="11"/>
  <c r="R46" i="11"/>
  <c r="S46" i="11"/>
  <c r="T46" i="11"/>
  <c r="U46" i="11"/>
  <c r="V46" i="11"/>
  <c r="W46" i="11"/>
  <c r="X46" i="11"/>
  <c r="Y46" i="11"/>
  <c r="Z46" i="11"/>
  <c r="AA46" i="11"/>
  <c r="AB46" i="11"/>
  <c r="AC46" i="11"/>
  <c r="C47" i="11"/>
  <c r="D47" i="11"/>
  <c r="E47" i="11"/>
  <c r="F47" i="11"/>
  <c r="G47" i="11"/>
  <c r="H47" i="11"/>
  <c r="I47" i="11"/>
  <c r="J47" i="11"/>
  <c r="K47" i="11"/>
  <c r="L47" i="11"/>
  <c r="M47" i="11"/>
  <c r="N47" i="11"/>
  <c r="O47" i="11"/>
  <c r="P47" i="11"/>
  <c r="Q47" i="11"/>
  <c r="R47" i="11"/>
  <c r="S47" i="11"/>
  <c r="T47" i="11"/>
  <c r="U47" i="11"/>
  <c r="V47" i="11"/>
  <c r="W47" i="11"/>
  <c r="X47" i="11"/>
  <c r="Y47" i="11"/>
  <c r="Z47" i="11"/>
  <c r="AA47" i="11"/>
  <c r="AB47" i="11"/>
  <c r="AC47" i="11"/>
  <c r="C48" i="11"/>
  <c r="D48" i="11"/>
  <c r="E48" i="11"/>
  <c r="F48" i="11"/>
  <c r="G48" i="11"/>
  <c r="H48" i="11"/>
  <c r="I48" i="11"/>
  <c r="J48" i="11"/>
  <c r="K48" i="11"/>
  <c r="L48" i="11"/>
  <c r="M48" i="11"/>
  <c r="N48" i="11"/>
  <c r="O48" i="11"/>
  <c r="P48" i="11"/>
  <c r="Q48" i="11"/>
  <c r="R48" i="11"/>
  <c r="S48" i="11"/>
  <c r="T48" i="11"/>
  <c r="U48" i="11"/>
  <c r="V48" i="11"/>
  <c r="W48" i="11"/>
  <c r="X48" i="11"/>
  <c r="Y48" i="11"/>
  <c r="Z48" i="11"/>
  <c r="AA48" i="11"/>
  <c r="AB48" i="11"/>
  <c r="AC48" i="11"/>
  <c r="C49" i="11"/>
  <c r="D49" i="11"/>
  <c r="E49" i="11"/>
  <c r="F49" i="11"/>
  <c r="G49" i="11"/>
  <c r="H49" i="11"/>
  <c r="I49" i="11"/>
  <c r="J49" i="11"/>
  <c r="K49" i="11"/>
  <c r="L49" i="11"/>
  <c r="M49" i="11"/>
  <c r="N49" i="11"/>
  <c r="O49" i="11"/>
  <c r="P49" i="11"/>
  <c r="Q49" i="11"/>
  <c r="R49" i="11"/>
  <c r="S49" i="11"/>
  <c r="T49" i="11"/>
  <c r="U49" i="11"/>
  <c r="V49" i="11"/>
  <c r="W49" i="11"/>
  <c r="X49" i="11"/>
  <c r="Y49" i="11"/>
  <c r="Z49" i="11"/>
  <c r="AA49" i="11"/>
  <c r="AB49" i="11"/>
  <c r="AC49" i="11"/>
  <c r="C50" i="11"/>
  <c r="D50" i="11"/>
  <c r="E50" i="11"/>
  <c r="F50" i="11"/>
  <c r="G50" i="11"/>
  <c r="H50" i="11"/>
  <c r="I50" i="11"/>
  <c r="J50" i="11"/>
  <c r="K50" i="11"/>
  <c r="L50" i="11"/>
  <c r="M50" i="11"/>
  <c r="N50" i="11"/>
  <c r="O50" i="11"/>
  <c r="P50" i="11"/>
  <c r="Q50" i="11"/>
  <c r="R50" i="11"/>
  <c r="S50" i="11"/>
  <c r="T50" i="11"/>
  <c r="U50" i="11"/>
  <c r="V50" i="11"/>
  <c r="W50" i="11"/>
  <c r="X50" i="11"/>
  <c r="Y50" i="11"/>
  <c r="Z50" i="11"/>
  <c r="AA50" i="11"/>
  <c r="AB50" i="11"/>
  <c r="AC50" i="11"/>
  <c r="C51" i="11"/>
  <c r="D51" i="11"/>
  <c r="E51" i="11"/>
  <c r="F51" i="11"/>
  <c r="G51" i="11"/>
  <c r="H51" i="11"/>
  <c r="I51" i="11"/>
  <c r="J51" i="11"/>
  <c r="K51" i="11"/>
  <c r="L51" i="11"/>
  <c r="M51" i="11"/>
  <c r="N51" i="11"/>
  <c r="O51" i="11"/>
  <c r="P51" i="11"/>
  <c r="Q51" i="11"/>
  <c r="R51" i="11"/>
  <c r="S51" i="11"/>
  <c r="T51" i="11"/>
  <c r="U51" i="11"/>
  <c r="V51" i="11"/>
  <c r="W51" i="11"/>
  <c r="X51" i="11"/>
  <c r="Y51" i="11"/>
  <c r="Z51" i="11"/>
  <c r="AA51" i="11"/>
  <c r="AB51" i="11"/>
  <c r="AC51" i="11"/>
  <c r="C52" i="11"/>
  <c r="D52" i="11"/>
  <c r="E52" i="11"/>
  <c r="F52" i="11"/>
  <c r="G52" i="11"/>
  <c r="H52" i="11"/>
  <c r="I52" i="11"/>
  <c r="J52" i="11"/>
  <c r="K52" i="11"/>
  <c r="L52" i="11"/>
  <c r="M52" i="11"/>
  <c r="N52" i="11"/>
  <c r="O52" i="11"/>
  <c r="P52" i="11"/>
  <c r="Q52" i="11"/>
  <c r="R52" i="11"/>
  <c r="S52" i="11"/>
  <c r="T52" i="11"/>
  <c r="U52" i="11"/>
  <c r="V52" i="11"/>
  <c r="W52" i="11"/>
  <c r="X52" i="11"/>
  <c r="Y52" i="11"/>
  <c r="Z52" i="11"/>
  <c r="AA52" i="11"/>
  <c r="AB52" i="11"/>
  <c r="AC52" i="11"/>
  <c r="C53" i="11"/>
  <c r="D53" i="11"/>
  <c r="E53" i="11"/>
  <c r="F53" i="11"/>
  <c r="G53" i="11"/>
  <c r="H53" i="11"/>
  <c r="I53" i="11"/>
  <c r="J53" i="11"/>
  <c r="K53" i="11"/>
  <c r="L53" i="11"/>
  <c r="M53" i="11"/>
  <c r="N53" i="11"/>
  <c r="O53" i="11"/>
  <c r="P53" i="11"/>
  <c r="Q53" i="11"/>
  <c r="R53" i="11"/>
  <c r="S53" i="11"/>
  <c r="T53" i="11"/>
  <c r="U53" i="11"/>
  <c r="V53" i="11"/>
  <c r="W53" i="11"/>
  <c r="X53" i="11"/>
  <c r="Y53" i="11"/>
  <c r="Z53" i="11"/>
  <c r="AA53" i="11"/>
  <c r="AB53" i="11"/>
  <c r="AC53" i="11"/>
  <c r="C54" i="11"/>
  <c r="D54" i="11"/>
  <c r="E54" i="11"/>
  <c r="F54" i="11"/>
  <c r="G54" i="11"/>
  <c r="H54" i="11"/>
  <c r="I54" i="11"/>
  <c r="J54" i="11"/>
  <c r="K54" i="11"/>
  <c r="L54" i="11"/>
  <c r="M54" i="11"/>
  <c r="N54" i="11"/>
  <c r="O54" i="11"/>
  <c r="P54" i="11"/>
  <c r="Q54" i="11"/>
  <c r="R54" i="11"/>
  <c r="S54" i="11"/>
  <c r="T54" i="11"/>
  <c r="U54" i="11"/>
  <c r="V54" i="11"/>
  <c r="W54" i="11"/>
  <c r="X54" i="11"/>
  <c r="Y54" i="11"/>
  <c r="Z54" i="11"/>
  <c r="AA54" i="11"/>
  <c r="AB54" i="11"/>
  <c r="AC54" i="11"/>
  <c r="C55" i="11"/>
  <c r="D55" i="11"/>
  <c r="E55" i="11"/>
  <c r="F55" i="11"/>
  <c r="G55" i="11"/>
  <c r="H55" i="11"/>
  <c r="I55" i="11"/>
  <c r="J55" i="11"/>
  <c r="K55" i="11"/>
  <c r="L55" i="11"/>
  <c r="M55" i="11"/>
  <c r="N55" i="11"/>
  <c r="O55" i="11"/>
  <c r="P55" i="11"/>
  <c r="Q55" i="11"/>
  <c r="R55" i="11"/>
  <c r="S55" i="11"/>
  <c r="T55" i="11"/>
  <c r="U55" i="11"/>
  <c r="V55" i="11"/>
  <c r="W55" i="11"/>
  <c r="X55" i="11"/>
  <c r="Y55" i="11"/>
  <c r="Z55" i="11"/>
  <c r="AA55" i="11"/>
  <c r="AB55" i="11"/>
  <c r="AC55" i="11"/>
  <c r="C56" i="11"/>
  <c r="D56" i="11"/>
  <c r="E56" i="11"/>
  <c r="F56" i="11"/>
  <c r="G56" i="11"/>
  <c r="H56" i="11"/>
  <c r="I56" i="11"/>
  <c r="J56" i="11"/>
  <c r="K56" i="11"/>
  <c r="L56" i="11"/>
  <c r="M56" i="11"/>
  <c r="N56" i="11"/>
  <c r="O56" i="11"/>
  <c r="P56" i="11"/>
  <c r="Q56" i="11"/>
  <c r="R56" i="11"/>
  <c r="S56" i="11"/>
  <c r="T56" i="11"/>
  <c r="U56" i="11"/>
  <c r="V56" i="11"/>
  <c r="W56" i="11"/>
  <c r="X56" i="11"/>
  <c r="Y56" i="11"/>
  <c r="Z56" i="11"/>
  <c r="AA56" i="11"/>
  <c r="AB56" i="11"/>
  <c r="AC56" i="11"/>
  <c r="C57" i="11"/>
  <c r="D57" i="11"/>
  <c r="E57" i="11"/>
  <c r="F57" i="11"/>
  <c r="G57" i="11"/>
  <c r="H57" i="11"/>
  <c r="I57" i="11"/>
  <c r="J57" i="11"/>
  <c r="K57" i="11"/>
  <c r="L57" i="11"/>
  <c r="M57" i="11"/>
  <c r="N57" i="11"/>
  <c r="O57" i="11"/>
  <c r="P57" i="11"/>
  <c r="Q57" i="11"/>
  <c r="R57" i="11"/>
  <c r="S57" i="11"/>
  <c r="T57" i="11"/>
  <c r="U57" i="11"/>
  <c r="V57" i="11"/>
  <c r="W57" i="11"/>
  <c r="X57" i="11"/>
  <c r="Y57" i="11"/>
  <c r="Z57" i="11"/>
  <c r="AA57" i="11"/>
  <c r="AB57" i="11"/>
  <c r="AC57" i="11"/>
  <c r="C58" i="11"/>
  <c r="D58" i="11"/>
  <c r="E58" i="11"/>
  <c r="F58" i="11"/>
  <c r="G58" i="11"/>
  <c r="H58" i="11"/>
  <c r="I58" i="11"/>
  <c r="J58" i="11"/>
  <c r="K58" i="11"/>
  <c r="L58" i="11"/>
  <c r="M58" i="11"/>
  <c r="N58" i="11"/>
  <c r="O58" i="11"/>
  <c r="P58" i="11"/>
  <c r="Q58" i="11"/>
  <c r="R58" i="11"/>
  <c r="S58" i="11"/>
  <c r="T58" i="11"/>
  <c r="U58" i="11"/>
  <c r="V58" i="11"/>
  <c r="W58" i="11"/>
  <c r="X58" i="11"/>
  <c r="Y58" i="11"/>
  <c r="Z58" i="11"/>
  <c r="AA58" i="11"/>
  <c r="AB58" i="11"/>
  <c r="AC58" i="11"/>
  <c r="C59" i="11"/>
  <c r="D59" i="11"/>
  <c r="E59" i="11"/>
  <c r="F59" i="11"/>
  <c r="G59" i="11"/>
  <c r="H59" i="11"/>
  <c r="I59" i="11"/>
  <c r="J59" i="11"/>
  <c r="K59" i="11"/>
  <c r="L59" i="11"/>
  <c r="M59" i="11"/>
  <c r="N59" i="11"/>
  <c r="O59" i="11"/>
  <c r="P59" i="11"/>
  <c r="Q59" i="11"/>
  <c r="R59" i="11"/>
  <c r="S59" i="11"/>
  <c r="T59" i="11"/>
  <c r="U59" i="11"/>
  <c r="V59" i="11"/>
  <c r="W59" i="11"/>
  <c r="X59" i="11"/>
  <c r="Y59" i="11"/>
  <c r="Z59" i="11"/>
  <c r="AA59" i="11"/>
  <c r="AB59" i="11"/>
  <c r="AC59" i="11"/>
  <c r="C60" i="11"/>
  <c r="D60" i="11"/>
  <c r="E60" i="11"/>
  <c r="F60" i="11"/>
  <c r="G60" i="11"/>
  <c r="H60" i="11"/>
  <c r="I60" i="11"/>
  <c r="J60" i="11"/>
  <c r="K60" i="11"/>
  <c r="L60" i="11"/>
  <c r="M60" i="11"/>
  <c r="N60" i="11"/>
  <c r="O60" i="11"/>
  <c r="P60" i="11"/>
  <c r="Q60" i="11"/>
  <c r="R60" i="11"/>
  <c r="S60" i="11"/>
  <c r="T60" i="11"/>
  <c r="U60" i="11"/>
  <c r="V60" i="11"/>
  <c r="W60" i="11"/>
  <c r="X60" i="11"/>
  <c r="Y60" i="11"/>
  <c r="Z60" i="11"/>
  <c r="AA60" i="11"/>
  <c r="AB60" i="11"/>
  <c r="AC60" i="11"/>
  <c r="C61" i="11"/>
  <c r="D61" i="11"/>
  <c r="E61" i="11"/>
  <c r="F61" i="11"/>
  <c r="G61" i="11"/>
  <c r="H61" i="11"/>
  <c r="I61" i="11"/>
  <c r="J61" i="11"/>
  <c r="K61" i="11"/>
  <c r="L61" i="11"/>
  <c r="M61" i="11"/>
  <c r="N61" i="11"/>
  <c r="O61" i="11"/>
  <c r="P61" i="11"/>
  <c r="Q61" i="11"/>
  <c r="R61" i="11"/>
  <c r="S61" i="11"/>
  <c r="T61" i="11"/>
  <c r="U61" i="11"/>
  <c r="V61" i="11"/>
  <c r="W61" i="11"/>
  <c r="X61" i="11"/>
  <c r="Y61" i="11"/>
  <c r="Z61" i="11"/>
  <c r="AA61" i="11"/>
  <c r="AB61" i="11"/>
  <c r="AC61" i="11"/>
  <c r="C62" i="11"/>
  <c r="D62" i="11"/>
  <c r="E62" i="11"/>
  <c r="F62" i="11"/>
  <c r="G62" i="11"/>
  <c r="H62" i="11"/>
  <c r="I62" i="11"/>
  <c r="J62" i="11"/>
  <c r="K62" i="11"/>
  <c r="L62" i="11"/>
  <c r="M62" i="11"/>
  <c r="N62" i="11"/>
  <c r="O62" i="11"/>
  <c r="P62" i="11"/>
  <c r="Q62" i="11"/>
  <c r="R62" i="11"/>
  <c r="S62" i="11"/>
  <c r="T62" i="11"/>
  <c r="U62" i="11"/>
  <c r="V62" i="11"/>
  <c r="W62" i="11"/>
  <c r="X62" i="11"/>
  <c r="Y62" i="11"/>
  <c r="Z62" i="11"/>
  <c r="AA62" i="11"/>
  <c r="AB62" i="11"/>
  <c r="AC62" i="11"/>
  <c r="C63" i="11"/>
  <c r="D63" i="11"/>
  <c r="E63" i="11"/>
  <c r="F63" i="11"/>
  <c r="G63" i="11"/>
  <c r="H63" i="11"/>
  <c r="I63" i="11"/>
  <c r="J63" i="11"/>
  <c r="K63" i="11"/>
  <c r="L63" i="11"/>
  <c r="M63" i="11"/>
  <c r="N63" i="11"/>
  <c r="O63" i="11"/>
  <c r="P63" i="11"/>
  <c r="Q63" i="11"/>
  <c r="R63" i="11"/>
  <c r="S63" i="11"/>
  <c r="T63" i="11"/>
  <c r="U63" i="11"/>
  <c r="V63" i="11"/>
  <c r="W63" i="11"/>
  <c r="X63" i="11"/>
  <c r="Y63" i="11"/>
  <c r="Z63" i="11"/>
  <c r="AA63" i="11"/>
  <c r="AB63" i="11"/>
  <c r="AC63" i="11"/>
  <c r="C64" i="11"/>
  <c r="D64" i="11"/>
  <c r="E64" i="11"/>
  <c r="F64" i="11"/>
  <c r="G64" i="11"/>
  <c r="H64" i="11"/>
  <c r="I64" i="11"/>
  <c r="J64" i="11"/>
  <c r="K64" i="11"/>
  <c r="L64" i="11"/>
  <c r="M64" i="11"/>
  <c r="N64" i="11"/>
  <c r="O64" i="11"/>
  <c r="P64" i="11"/>
  <c r="Q64" i="11"/>
  <c r="R64" i="11"/>
  <c r="S64" i="11"/>
  <c r="T64" i="11"/>
  <c r="U64" i="11"/>
  <c r="V64" i="11"/>
  <c r="W64" i="11"/>
  <c r="X64" i="11"/>
  <c r="Y64" i="11"/>
  <c r="Z64" i="11"/>
  <c r="AA64" i="11"/>
  <c r="AB64" i="11"/>
  <c r="AC64" i="11"/>
  <c r="C65" i="11"/>
  <c r="D65" i="11"/>
  <c r="E65" i="11"/>
  <c r="F65" i="11"/>
  <c r="G65" i="11"/>
  <c r="H65" i="11"/>
  <c r="I65" i="11"/>
  <c r="J65" i="11"/>
  <c r="K65" i="11"/>
  <c r="L65" i="11"/>
  <c r="M65" i="11"/>
  <c r="N65" i="11"/>
  <c r="O65" i="11"/>
  <c r="P65" i="11"/>
  <c r="Q65" i="11"/>
  <c r="R65" i="11"/>
  <c r="S65" i="11"/>
  <c r="T65" i="11"/>
  <c r="U65" i="11"/>
  <c r="V65" i="11"/>
  <c r="W65" i="11"/>
  <c r="X65" i="11"/>
  <c r="Y65" i="11"/>
  <c r="Z65" i="11"/>
  <c r="AA65" i="11"/>
  <c r="AB65" i="11"/>
  <c r="AC65" i="11"/>
  <c r="C66" i="11"/>
  <c r="D66" i="11"/>
  <c r="E66" i="11"/>
  <c r="F66" i="11"/>
  <c r="G66" i="11"/>
  <c r="H66" i="11"/>
  <c r="I66" i="11"/>
  <c r="J66" i="11"/>
  <c r="K66" i="11"/>
  <c r="L66" i="11"/>
  <c r="M66" i="11"/>
  <c r="N66" i="11"/>
  <c r="O66" i="11"/>
  <c r="P66" i="11"/>
  <c r="Q66" i="11"/>
  <c r="R66" i="11"/>
  <c r="S66" i="11"/>
  <c r="T66" i="11"/>
  <c r="U66" i="11"/>
  <c r="V66" i="11"/>
  <c r="W66" i="11"/>
  <c r="X66" i="11"/>
  <c r="Y66" i="11"/>
  <c r="Z66" i="11"/>
  <c r="AA66" i="11"/>
  <c r="AB66" i="11"/>
  <c r="AC66" i="11"/>
  <c r="C67" i="11"/>
  <c r="D67" i="11"/>
  <c r="E67" i="11"/>
  <c r="F67" i="11"/>
  <c r="G67" i="11"/>
  <c r="H67" i="11"/>
  <c r="I67" i="11"/>
  <c r="J67" i="11"/>
  <c r="K67" i="11"/>
  <c r="L67" i="11"/>
  <c r="M67" i="11"/>
  <c r="N67" i="11"/>
  <c r="O67" i="11"/>
  <c r="P67" i="11"/>
  <c r="Q67" i="11"/>
  <c r="R67" i="11"/>
  <c r="S67" i="11"/>
  <c r="T67" i="11"/>
  <c r="U67" i="11"/>
  <c r="V67" i="11"/>
  <c r="W67" i="11"/>
  <c r="X67" i="11"/>
  <c r="Y67" i="11"/>
  <c r="Z67" i="11"/>
  <c r="AA67" i="11"/>
  <c r="AB67" i="11"/>
  <c r="AC67" i="11"/>
  <c r="C68" i="11"/>
  <c r="D68" i="11"/>
  <c r="E68" i="11"/>
  <c r="F68" i="11"/>
  <c r="G68" i="11"/>
  <c r="H68" i="11"/>
  <c r="I68" i="11"/>
  <c r="J68" i="11"/>
  <c r="K68" i="11"/>
  <c r="L68" i="11"/>
  <c r="M68" i="11"/>
  <c r="N68" i="11"/>
  <c r="O68" i="11"/>
  <c r="P68" i="11"/>
  <c r="Q68" i="11"/>
  <c r="R68" i="11"/>
  <c r="S68" i="11"/>
  <c r="T68" i="11"/>
  <c r="U68" i="11"/>
  <c r="V68" i="11"/>
  <c r="W68" i="11"/>
  <c r="X68" i="11"/>
  <c r="Y68" i="11"/>
  <c r="Z68" i="11"/>
  <c r="AA68" i="11"/>
  <c r="AB68" i="11"/>
  <c r="AC68" i="11"/>
  <c r="C69" i="11"/>
  <c r="D69" i="11"/>
  <c r="E69" i="11"/>
  <c r="F69" i="11"/>
  <c r="G69" i="11"/>
  <c r="H69" i="11"/>
  <c r="I69" i="11"/>
  <c r="J69" i="11"/>
  <c r="K69" i="11"/>
  <c r="L69" i="11"/>
  <c r="M69" i="11"/>
  <c r="N69" i="11"/>
  <c r="O69" i="11"/>
  <c r="P69" i="11"/>
  <c r="Q69" i="11"/>
  <c r="R69" i="11"/>
  <c r="S69" i="11"/>
  <c r="T69" i="11"/>
  <c r="U69" i="11"/>
  <c r="V69" i="11"/>
  <c r="W69" i="11"/>
  <c r="X69" i="11"/>
  <c r="Y69" i="11"/>
  <c r="Z69" i="11"/>
  <c r="AA69" i="11"/>
  <c r="AB69" i="11"/>
  <c r="AC69" i="11"/>
  <c r="C70" i="11"/>
  <c r="D70" i="11"/>
  <c r="E70" i="11"/>
  <c r="F70" i="11"/>
  <c r="G70" i="11"/>
  <c r="H70" i="11"/>
  <c r="I70" i="11"/>
  <c r="J70" i="11"/>
  <c r="K70" i="11"/>
  <c r="L70" i="11"/>
  <c r="M70" i="11"/>
  <c r="N70" i="11"/>
  <c r="O70" i="11"/>
  <c r="P70" i="11"/>
  <c r="Q70" i="11"/>
  <c r="R70" i="11"/>
  <c r="S70" i="11"/>
  <c r="T70" i="11"/>
  <c r="U70" i="11"/>
  <c r="V70" i="11"/>
  <c r="W70" i="11"/>
  <c r="X70" i="11"/>
  <c r="Y70" i="11"/>
  <c r="Z70" i="11"/>
  <c r="AA70" i="11"/>
  <c r="AB70" i="11"/>
  <c r="AC70" i="11"/>
  <c r="C71" i="11"/>
  <c r="D71" i="11"/>
  <c r="E71" i="11"/>
  <c r="F71" i="11"/>
  <c r="G71" i="11"/>
  <c r="H71" i="11"/>
  <c r="I71" i="11"/>
  <c r="J71" i="11"/>
  <c r="K71" i="11"/>
  <c r="L71" i="11"/>
  <c r="M71" i="11"/>
  <c r="N71" i="11"/>
  <c r="O71" i="11"/>
  <c r="P71" i="11"/>
  <c r="Q71" i="11"/>
  <c r="R71" i="11"/>
  <c r="S71" i="11"/>
  <c r="T71" i="11"/>
  <c r="U71" i="11"/>
  <c r="V71" i="11"/>
  <c r="W71" i="11"/>
  <c r="X71" i="11"/>
  <c r="Y71" i="11"/>
  <c r="Z71" i="11"/>
  <c r="AA71" i="11"/>
  <c r="AB71" i="11"/>
  <c r="AC71" i="11"/>
  <c r="C72" i="11"/>
  <c r="D72" i="11"/>
  <c r="E72" i="11"/>
  <c r="F72" i="11"/>
  <c r="G72" i="11"/>
  <c r="H72" i="11"/>
  <c r="I72" i="11"/>
  <c r="J72" i="11"/>
  <c r="K72" i="11"/>
  <c r="L72" i="11"/>
  <c r="M72" i="11"/>
  <c r="N72" i="11"/>
  <c r="O72" i="11"/>
  <c r="P72" i="11"/>
  <c r="Q72" i="11"/>
  <c r="R72" i="11"/>
  <c r="S72" i="11"/>
  <c r="T72" i="11"/>
  <c r="U72" i="11"/>
  <c r="V72" i="11"/>
  <c r="W72" i="11"/>
  <c r="X72" i="11"/>
  <c r="Y72" i="11"/>
  <c r="Z72" i="11"/>
  <c r="AA72" i="11"/>
  <c r="AB72" i="11"/>
  <c r="AC72" i="11"/>
  <c r="C73" i="11"/>
  <c r="D73" i="11"/>
  <c r="E73" i="11"/>
  <c r="F73" i="11"/>
  <c r="G73" i="11"/>
  <c r="H73" i="11"/>
  <c r="I73" i="11"/>
  <c r="J73" i="11"/>
  <c r="K73" i="11"/>
  <c r="L73" i="11"/>
  <c r="M73" i="11"/>
  <c r="N73" i="11"/>
  <c r="O73" i="11"/>
  <c r="P73" i="11"/>
  <c r="Q73" i="11"/>
  <c r="R73" i="11"/>
  <c r="S73" i="11"/>
  <c r="T73" i="11"/>
  <c r="U73" i="11"/>
  <c r="V73" i="11"/>
  <c r="W73" i="11"/>
  <c r="X73" i="11"/>
  <c r="Y73" i="11"/>
  <c r="Z73" i="11"/>
  <c r="AA73" i="11"/>
  <c r="AB73" i="11"/>
  <c r="AC73" i="11"/>
  <c r="C74" i="11"/>
  <c r="D74" i="11"/>
  <c r="E74" i="11"/>
  <c r="F74" i="11"/>
  <c r="G74" i="11"/>
  <c r="H74" i="11"/>
  <c r="I74" i="11"/>
  <c r="J74" i="11"/>
  <c r="K74" i="11"/>
  <c r="L74" i="11"/>
  <c r="M74" i="11"/>
  <c r="N74" i="11"/>
  <c r="O74" i="11"/>
  <c r="P74" i="11"/>
  <c r="Q74" i="11"/>
  <c r="R74" i="11"/>
  <c r="S74" i="11"/>
  <c r="T74" i="11"/>
  <c r="U74" i="11"/>
  <c r="V74" i="11"/>
  <c r="W74" i="11"/>
  <c r="X74" i="11"/>
  <c r="Y74" i="11"/>
  <c r="Z74" i="11"/>
  <c r="AA74" i="11"/>
  <c r="AB74" i="11"/>
  <c r="AC74" i="11"/>
  <c r="C75" i="11"/>
  <c r="D75" i="11"/>
  <c r="E75" i="11"/>
  <c r="F75" i="11"/>
  <c r="G75" i="11"/>
  <c r="H75" i="11"/>
  <c r="I75" i="11"/>
  <c r="J75" i="11"/>
  <c r="K75" i="11"/>
  <c r="L75" i="11"/>
  <c r="M75" i="11"/>
  <c r="N75" i="11"/>
  <c r="O75" i="11"/>
  <c r="P75" i="11"/>
  <c r="Q75" i="11"/>
  <c r="R75" i="11"/>
  <c r="S75" i="11"/>
  <c r="T75" i="11"/>
  <c r="U75" i="11"/>
  <c r="V75" i="11"/>
  <c r="W75" i="11"/>
  <c r="X75" i="11"/>
  <c r="Y75" i="11"/>
  <c r="Z75" i="11"/>
  <c r="AA75" i="11"/>
  <c r="AB75" i="11"/>
  <c r="AC75" i="11"/>
  <c r="C76" i="11"/>
  <c r="D76" i="11"/>
  <c r="E76" i="11"/>
  <c r="F76" i="11"/>
  <c r="G76" i="11"/>
  <c r="H76" i="11"/>
  <c r="I76" i="11"/>
  <c r="J76" i="11"/>
  <c r="K76" i="11"/>
  <c r="L76" i="11"/>
  <c r="M76" i="11"/>
  <c r="N76" i="11"/>
  <c r="O76" i="11"/>
  <c r="P76" i="11"/>
  <c r="Q76" i="11"/>
  <c r="R76" i="11"/>
  <c r="S76" i="11"/>
  <c r="T76" i="11"/>
  <c r="U76" i="11"/>
  <c r="V76" i="11"/>
  <c r="W76" i="11"/>
  <c r="X76" i="11"/>
  <c r="Y76" i="11"/>
  <c r="Z76" i="11"/>
  <c r="AA76" i="11"/>
  <c r="AB76" i="11"/>
  <c r="AC76" i="11"/>
  <c r="C77" i="11"/>
  <c r="D77" i="11"/>
  <c r="E77" i="11"/>
  <c r="F77" i="11"/>
  <c r="G77" i="11"/>
  <c r="H77" i="11"/>
  <c r="I77" i="11"/>
  <c r="J77" i="11"/>
  <c r="K77" i="11"/>
  <c r="L77" i="11"/>
  <c r="M77" i="11"/>
  <c r="N77" i="11"/>
  <c r="O77" i="11"/>
  <c r="P77" i="11"/>
  <c r="Q77" i="11"/>
  <c r="R77" i="11"/>
  <c r="S77" i="11"/>
  <c r="T77" i="11"/>
  <c r="U77" i="11"/>
  <c r="V77" i="11"/>
  <c r="W77" i="11"/>
  <c r="X77" i="11"/>
  <c r="Y77" i="11"/>
  <c r="Z77" i="11"/>
  <c r="AA77" i="11"/>
  <c r="AB77" i="11"/>
  <c r="AC77" i="11"/>
  <c r="C78" i="11"/>
  <c r="D78" i="11"/>
  <c r="E78" i="11"/>
  <c r="F78" i="11"/>
  <c r="G78" i="11"/>
  <c r="H78" i="11"/>
  <c r="I78" i="11"/>
  <c r="J78" i="11"/>
  <c r="K78" i="11"/>
  <c r="L78" i="11"/>
  <c r="M78" i="11"/>
  <c r="N78" i="11"/>
  <c r="O78" i="11"/>
  <c r="P78" i="11"/>
  <c r="Q78" i="11"/>
  <c r="R78" i="11"/>
  <c r="S78" i="11"/>
  <c r="T78" i="11"/>
  <c r="U78" i="11"/>
  <c r="V78" i="11"/>
  <c r="W78" i="11"/>
  <c r="X78" i="11"/>
  <c r="Y78" i="11"/>
  <c r="Z78" i="11"/>
  <c r="AA78" i="11"/>
  <c r="AB78" i="11"/>
  <c r="AC78" i="11"/>
  <c r="C79" i="11"/>
  <c r="D79" i="11"/>
  <c r="E79" i="11"/>
  <c r="F79" i="11"/>
  <c r="G79" i="11"/>
  <c r="H79" i="11"/>
  <c r="I79" i="11"/>
  <c r="J79" i="11"/>
  <c r="K79" i="11"/>
  <c r="L79" i="11"/>
  <c r="M79" i="11"/>
  <c r="N79" i="11"/>
  <c r="O79" i="11"/>
  <c r="P79" i="11"/>
  <c r="Q79" i="11"/>
  <c r="R79" i="11"/>
  <c r="S79" i="11"/>
  <c r="T79" i="11"/>
  <c r="U79" i="11"/>
  <c r="V79" i="11"/>
  <c r="W79" i="11"/>
  <c r="X79" i="11"/>
  <c r="Y79" i="11"/>
  <c r="Z79" i="11"/>
  <c r="AA79" i="11"/>
  <c r="AB79" i="11"/>
  <c r="AC79" i="11"/>
  <c r="C80" i="11"/>
  <c r="D80" i="11"/>
  <c r="E80" i="11"/>
  <c r="F80" i="11"/>
  <c r="G80" i="11"/>
  <c r="H80" i="11"/>
  <c r="I80" i="11"/>
  <c r="J80" i="11"/>
  <c r="K80" i="11"/>
  <c r="L80" i="11"/>
  <c r="M80" i="11"/>
  <c r="N80" i="11"/>
  <c r="O80" i="11"/>
  <c r="P80" i="11"/>
  <c r="Q80" i="11"/>
  <c r="R80" i="11"/>
  <c r="S80" i="11"/>
  <c r="T80" i="11"/>
  <c r="U80" i="11"/>
  <c r="V80" i="11"/>
  <c r="W80" i="11"/>
  <c r="X80" i="11"/>
  <c r="Y80" i="11"/>
  <c r="Z80" i="11"/>
  <c r="AA80" i="11"/>
  <c r="AB80" i="11"/>
  <c r="AC80" i="11"/>
  <c r="C81" i="11"/>
  <c r="D81" i="11"/>
  <c r="E81" i="11"/>
  <c r="F81" i="11"/>
  <c r="G81" i="11"/>
  <c r="H81" i="11"/>
  <c r="I81" i="11"/>
  <c r="J81" i="11"/>
  <c r="K81" i="11"/>
  <c r="L81" i="11"/>
  <c r="M81" i="11"/>
  <c r="N81" i="11"/>
  <c r="O81" i="11"/>
  <c r="P81" i="11"/>
  <c r="Q81" i="11"/>
  <c r="R81" i="11"/>
  <c r="S81" i="11"/>
  <c r="T81" i="11"/>
  <c r="U81" i="11"/>
  <c r="V81" i="11"/>
  <c r="W81" i="11"/>
  <c r="X81" i="11"/>
  <c r="Y81" i="11"/>
  <c r="Z81" i="11"/>
  <c r="AA81" i="11"/>
  <c r="AB81" i="11"/>
  <c r="AC81" i="11"/>
  <c r="C82" i="11"/>
  <c r="D82" i="11"/>
  <c r="E82" i="11"/>
  <c r="F82" i="11"/>
  <c r="G82" i="11"/>
  <c r="H82" i="11"/>
  <c r="I82" i="11"/>
  <c r="J82" i="11"/>
  <c r="K82" i="11"/>
  <c r="L82" i="11"/>
  <c r="M82" i="11"/>
  <c r="N82" i="11"/>
  <c r="O82" i="11"/>
  <c r="P82" i="11"/>
  <c r="Q82" i="11"/>
  <c r="R82" i="11"/>
  <c r="S82" i="11"/>
  <c r="T82" i="11"/>
  <c r="U82" i="11"/>
  <c r="V82" i="11"/>
  <c r="W82" i="11"/>
  <c r="X82" i="11"/>
  <c r="Y82" i="11"/>
  <c r="Z82" i="11"/>
  <c r="AA82" i="11"/>
  <c r="AB82" i="11"/>
  <c r="AC82" i="11"/>
  <c r="C83" i="11"/>
  <c r="D83" i="11"/>
  <c r="E83" i="11"/>
  <c r="F83" i="11"/>
  <c r="G83" i="11"/>
  <c r="H83" i="11"/>
  <c r="I83" i="11"/>
  <c r="J83" i="11"/>
  <c r="K83" i="11"/>
  <c r="L83" i="11"/>
  <c r="M83" i="11"/>
  <c r="N83" i="11"/>
  <c r="O83" i="11"/>
  <c r="P83" i="11"/>
  <c r="Q83" i="11"/>
  <c r="R83" i="11"/>
  <c r="S83" i="11"/>
  <c r="T83" i="11"/>
  <c r="U83" i="11"/>
  <c r="V83" i="11"/>
  <c r="W83" i="11"/>
  <c r="X83" i="11"/>
  <c r="Y83" i="11"/>
  <c r="Z83" i="11"/>
  <c r="AA83" i="11"/>
  <c r="AB83" i="11"/>
  <c r="AC83" i="11"/>
  <c r="C84" i="11"/>
  <c r="D84" i="11"/>
  <c r="E84" i="11"/>
  <c r="F84" i="11"/>
  <c r="G84" i="11"/>
  <c r="H84" i="11"/>
  <c r="I84" i="11"/>
  <c r="J84" i="11"/>
  <c r="K84" i="11"/>
  <c r="L84" i="11"/>
  <c r="M84" i="11"/>
  <c r="N84" i="11"/>
  <c r="O84" i="11"/>
  <c r="P84" i="11"/>
  <c r="Q84" i="11"/>
  <c r="R84" i="11"/>
  <c r="S84" i="11"/>
  <c r="T84" i="11"/>
  <c r="U84" i="11"/>
  <c r="V84" i="11"/>
  <c r="W84" i="11"/>
  <c r="X84" i="11"/>
  <c r="Y84" i="11"/>
  <c r="Z84" i="11"/>
  <c r="AA84" i="11"/>
  <c r="AB84" i="11"/>
  <c r="AC84" i="11"/>
  <c r="C85" i="11"/>
  <c r="D85" i="11"/>
  <c r="E85" i="11"/>
  <c r="F85" i="11"/>
  <c r="G85" i="11"/>
  <c r="H85" i="11"/>
  <c r="I85" i="11"/>
  <c r="J85" i="11"/>
  <c r="K85" i="11"/>
  <c r="L85" i="11"/>
  <c r="M85" i="11"/>
  <c r="N85" i="11"/>
  <c r="O85" i="11"/>
  <c r="P85" i="11"/>
  <c r="Q85" i="11"/>
  <c r="R85" i="11"/>
  <c r="S85" i="11"/>
  <c r="T85" i="11"/>
  <c r="U85" i="11"/>
  <c r="V85" i="11"/>
  <c r="W85" i="11"/>
  <c r="X85" i="11"/>
  <c r="Y85" i="11"/>
  <c r="Z85" i="11"/>
  <c r="AA85" i="11"/>
  <c r="AB85" i="11"/>
  <c r="AC85" i="11"/>
  <c r="C86" i="11"/>
  <c r="D86" i="11"/>
  <c r="E86" i="11"/>
  <c r="F86" i="11"/>
  <c r="G86" i="11"/>
  <c r="H86" i="11"/>
  <c r="I86" i="11"/>
  <c r="J86" i="11"/>
  <c r="K86" i="11"/>
  <c r="L86" i="11"/>
  <c r="M86" i="11"/>
  <c r="N86" i="11"/>
  <c r="O86" i="11"/>
  <c r="P86" i="11"/>
  <c r="Q86" i="11"/>
  <c r="R86" i="11"/>
  <c r="S86" i="11"/>
  <c r="T86" i="11"/>
  <c r="U86" i="11"/>
  <c r="V86" i="11"/>
  <c r="W86" i="11"/>
  <c r="X86" i="11"/>
  <c r="Y86" i="11"/>
  <c r="Z86" i="11"/>
  <c r="AA86" i="11"/>
  <c r="AB86" i="11"/>
  <c r="AC86" i="11"/>
  <c r="C87" i="11"/>
  <c r="D87" i="11"/>
  <c r="E87" i="11"/>
  <c r="F87" i="11"/>
  <c r="G87" i="11"/>
  <c r="H87" i="11"/>
  <c r="I87" i="11"/>
  <c r="J87" i="11"/>
  <c r="K87" i="11"/>
  <c r="L87" i="11"/>
  <c r="M87" i="11"/>
  <c r="N87" i="11"/>
  <c r="O87" i="11"/>
  <c r="P87" i="11"/>
  <c r="Q87" i="11"/>
  <c r="R87" i="11"/>
  <c r="S87" i="11"/>
  <c r="T87" i="11"/>
  <c r="U87" i="11"/>
  <c r="V87" i="11"/>
  <c r="W87" i="11"/>
  <c r="X87" i="11"/>
  <c r="Y87" i="11"/>
  <c r="Z87" i="11"/>
  <c r="AA87" i="11"/>
  <c r="AB87" i="11"/>
  <c r="AC87" i="11"/>
  <c r="C88" i="11"/>
  <c r="D88" i="11"/>
  <c r="E88" i="11"/>
  <c r="F88" i="11"/>
  <c r="G88" i="11"/>
  <c r="H88" i="11"/>
  <c r="I88" i="11"/>
  <c r="J88" i="11"/>
  <c r="K88" i="11"/>
  <c r="L88" i="11"/>
  <c r="M88" i="11"/>
  <c r="N88" i="11"/>
  <c r="O88" i="11"/>
  <c r="P88" i="11"/>
  <c r="Q88" i="11"/>
  <c r="R88" i="11"/>
  <c r="S88" i="11"/>
  <c r="T88" i="11"/>
  <c r="U88" i="11"/>
  <c r="V88" i="11"/>
  <c r="W88" i="11"/>
  <c r="X88" i="11"/>
  <c r="Y88" i="11"/>
  <c r="Z88" i="11"/>
  <c r="AA88" i="11"/>
  <c r="AB88" i="11"/>
  <c r="AC88" i="11"/>
  <c r="C89" i="11"/>
  <c r="D89" i="11"/>
  <c r="E89" i="11"/>
  <c r="F89" i="11"/>
  <c r="G89" i="11"/>
  <c r="H89" i="11"/>
  <c r="I89" i="11"/>
  <c r="J89" i="11"/>
  <c r="K89" i="11"/>
  <c r="L89" i="11"/>
  <c r="M89" i="11"/>
  <c r="N89" i="11"/>
  <c r="O89" i="11"/>
  <c r="P89" i="11"/>
  <c r="Q89" i="11"/>
  <c r="R89" i="11"/>
  <c r="S89" i="11"/>
  <c r="T89" i="11"/>
  <c r="U89" i="11"/>
  <c r="V89" i="11"/>
  <c r="W89" i="11"/>
  <c r="X89" i="11"/>
  <c r="Y89" i="11"/>
  <c r="Z89" i="11"/>
  <c r="AA89" i="11"/>
  <c r="AB89" i="11"/>
  <c r="AC89" i="11"/>
  <c r="C90" i="11"/>
  <c r="D90" i="11"/>
  <c r="E90" i="11"/>
  <c r="F90" i="11"/>
  <c r="G90" i="11"/>
  <c r="H90" i="11"/>
  <c r="I90" i="11"/>
  <c r="J90" i="11"/>
  <c r="K90" i="11"/>
  <c r="L90" i="11"/>
  <c r="M90" i="11"/>
  <c r="N90" i="11"/>
  <c r="O90" i="11"/>
  <c r="P90" i="11"/>
  <c r="Q90" i="11"/>
  <c r="R90" i="11"/>
  <c r="S90" i="11"/>
  <c r="T90" i="11"/>
  <c r="U90" i="11"/>
  <c r="V90" i="11"/>
  <c r="W90" i="11"/>
  <c r="X90" i="11"/>
  <c r="Y90" i="11"/>
  <c r="Z90" i="11"/>
  <c r="AA90" i="11"/>
  <c r="AB90" i="11"/>
  <c r="AC90" i="11"/>
  <c r="C91" i="11"/>
  <c r="D91" i="11"/>
  <c r="E91" i="11"/>
  <c r="F91" i="11"/>
  <c r="G91" i="11"/>
  <c r="H91" i="11"/>
  <c r="I91" i="11"/>
  <c r="J91" i="11"/>
  <c r="K91" i="11"/>
  <c r="L91" i="11"/>
  <c r="M91" i="11"/>
  <c r="N91" i="11"/>
  <c r="O91" i="11"/>
  <c r="P91" i="11"/>
  <c r="Q91" i="11"/>
  <c r="R91" i="11"/>
  <c r="S91" i="11"/>
  <c r="T91" i="11"/>
  <c r="U91" i="11"/>
  <c r="V91" i="11"/>
  <c r="W91" i="11"/>
  <c r="X91" i="11"/>
  <c r="Y91" i="11"/>
  <c r="Z91" i="11"/>
  <c r="AA91" i="11"/>
  <c r="AB91" i="11"/>
  <c r="AC91" i="11"/>
  <c r="C92" i="11"/>
  <c r="D92" i="11"/>
  <c r="E92" i="11"/>
  <c r="F92" i="11"/>
  <c r="G92" i="11"/>
  <c r="H92" i="11"/>
  <c r="I92" i="11"/>
  <c r="J92" i="11"/>
  <c r="K92" i="11"/>
  <c r="L92" i="11"/>
  <c r="M92" i="11"/>
  <c r="N92" i="11"/>
  <c r="O92" i="11"/>
  <c r="P92" i="11"/>
  <c r="Q92" i="11"/>
  <c r="R92" i="11"/>
  <c r="S92" i="11"/>
  <c r="T92" i="11"/>
  <c r="U92" i="11"/>
  <c r="V92" i="11"/>
  <c r="W92" i="11"/>
  <c r="X92" i="11"/>
  <c r="Y92" i="11"/>
  <c r="Z92" i="11"/>
  <c r="AA92" i="11"/>
  <c r="AB92" i="11"/>
  <c r="AC92" i="11"/>
  <c r="C93" i="11"/>
  <c r="D93" i="11"/>
  <c r="E93" i="11"/>
  <c r="F93" i="11"/>
  <c r="G93" i="11"/>
  <c r="H93" i="11"/>
  <c r="I93" i="11"/>
  <c r="J93" i="11"/>
  <c r="K93" i="11"/>
  <c r="L93" i="11"/>
  <c r="M93" i="11"/>
  <c r="N93" i="11"/>
  <c r="O93" i="11"/>
  <c r="P93" i="11"/>
  <c r="Q93" i="11"/>
  <c r="R93" i="11"/>
  <c r="S93" i="11"/>
  <c r="T93" i="11"/>
  <c r="U93" i="11"/>
  <c r="V93" i="11"/>
  <c r="W93" i="11"/>
  <c r="X93" i="11"/>
  <c r="Y93" i="11"/>
  <c r="Z93" i="11"/>
  <c r="AA93" i="11"/>
  <c r="AB93" i="11"/>
  <c r="AC93" i="11"/>
  <c r="C94" i="11"/>
  <c r="D94" i="11"/>
  <c r="E94" i="11"/>
  <c r="F94" i="11"/>
  <c r="G94" i="11"/>
  <c r="H94" i="11"/>
  <c r="I94" i="11"/>
  <c r="J94" i="11"/>
  <c r="K94" i="11"/>
  <c r="L94" i="11"/>
  <c r="M94" i="11"/>
  <c r="N94" i="11"/>
  <c r="O94" i="11"/>
  <c r="P94" i="11"/>
  <c r="Q94" i="11"/>
  <c r="R94" i="11"/>
  <c r="S94" i="11"/>
  <c r="T94" i="11"/>
  <c r="U94" i="11"/>
  <c r="V94" i="11"/>
  <c r="W94" i="11"/>
  <c r="X94" i="11"/>
  <c r="Y94" i="11"/>
  <c r="Z94" i="11"/>
  <c r="AA94" i="11"/>
  <c r="AB94" i="11"/>
  <c r="AC94" i="11"/>
  <c r="C95" i="11"/>
  <c r="D95" i="11"/>
  <c r="E95" i="11"/>
  <c r="F95" i="11"/>
  <c r="G95" i="11"/>
  <c r="H95" i="11"/>
  <c r="I95" i="11"/>
  <c r="J95" i="11"/>
  <c r="K95" i="11"/>
  <c r="L95" i="11"/>
  <c r="M95" i="11"/>
  <c r="N95" i="11"/>
  <c r="O95" i="11"/>
  <c r="P95" i="11"/>
  <c r="Q95" i="11"/>
  <c r="R95" i="11"/>
  <c r="S95" i="11"/>
  <c r="T95" i="11"/>
  <c r="U95" i="11"/>
  <c r="V95" i="11"/>
  <c r="W95" i="11"/>
  <c r="X95" i="11"/>
  <c r="Y95" i="11"/>
  <c r="Z95" i="11"/>
  <c r="AA95" i="11"/>
  <c r="AB95" i="11"/>
  <c r="AC95" i="11"/>
  <c r="C96" i="11"/>
  <c r="D96"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C97" i="11"/>
  <c r="D97" i="11"/>
  <c r="E97" i="11"/>
  <c r="F97" i="11"/>
  <c r="G97" i="11"/>
  <c r="H97" i="11"/>
  <c r="I97" i="11"/>
  <c r="J97" i="11"/>
  <c r="K97" i="11"/>
  <c r="L97" i="11"/>
  <c r="M97" i="11"/>
  <c r="N97" i="11"/>
  <c r="O97" i="11"/>
  <c r="P97" i="11"/>
  <c r="Q97" i="11"/>
  <c r="R97" i="11"/>
  <c r="S97" i="11"/>
  <c r="T97" i="11"/>
  <c r="U97" i="11"/>
  <c r="V97" i="11"/>
  <c r="W97" i="11"/>
  <c r="X97" i="11"/>
  <c r="Y97" i="11"/>
  <c r="Z97" i="11"/>
  <c r="AA97" i="11"/>
  <c r="AB97" i="11"/>
  <c r="AC97" i="11"/>
  <c r="C98" i="11"/>
  <c r="D98"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C99" i="11"/>
  <c r="D99" i="11"/>
  <c r="E99" i="11"/>
  <c r="F99" i="11"/>
  <c r="G99" i="11"/>
  <c r="H99" i="11"/>
  <c r="I99" i="11"/>
  <c r="J99" i="11"/>
  <c r="K99" i="11"/>
  <c r="L99" i="11"/>
  <c r="M99" i="11"/>
  <c r="N99" i="11"/>
  <c r="O99" i="11"/>
  <c r="P99" i="11"/>
  <c r="Q99" i="11"/>
  <c r="R99" i="11"/>
  <c r="S99" i="11"/>
  <c r="T99" i="11"/>
  <c r="U99" i="11"/>
  <c r="V99" i="11"/>
  <c r="W99" i="11"/>
  <c r="X99" i="11"/>
  <c r="Y99" i="11"/>
  <c r="Z99" i="11"/>
  <c r="AA99" i="11"/>
  <c r="AB99" i="11"/>
  <c r="AC99" i="11"/>
  <c r="C100" i="11"/>
  <c r="D100" i="11"/>
  <c r="E100" i="11"/>
  <c r="F100" i="11"/>
  <c r="G100" i="11"/>
  <c r="H100" i="11"/>
  <c r="I100" i="11"/>
  <c r="J100" i="11"/>
  <c r="K100" i="11"/>
  <c r="L100" i="11"/>
  <c r="M100" i="11"/>
  <c r="N100" i="11"/>
  <c r="O100" i="11"/>
  <c r="P100" i="11"/>
  <c r="Q100" i="11"/>
  <c r="R100" i="11"/>
  <c r="S100" i="11"/>
  <c r="T100" i="11"/>
  <c r="U100" i="11"/>
  <c r="V100" i="11"/>
  <c r="W100" i="11"/>
  <c r="X100" i="11"/>
  <c r="Y100" i="11"/>
  <c r="Z100" i="11"/>
  <c r="AA100" i="11"/>
  <c r="AB100" i="11"/>
  <c r="AC100" i="11"/>
  <c r="C101" i="11"/>
  <c r="D101" i="11"/>
  <c r="E101" i="11"/>
  <c r="F101" i="11"/>
  <c r="G101" i="11"/>
  <c r="H101" i="11"/>
  <c r="I101" i="11"/>
  <c r="J101" i="11"/>
  <c r="K101" i="11"/>
  <c r="L101" i="11"/>
  <c r="M101" i="11"/>
  <c r="N101" i="11"/>
  <c r="O101" i="11"/>
  <c r="P101" i="11"/>
  <c r="Q101" i="11"/>
  <c r="R101" i="11"/>
  <c r="S101" i="11"/>
  <c r="T101" i="11"/>
  <c r="U101" i="11"/>
  <c r="V101" i="11"/>
  <c r="W101" i="11"/>
  <c r="X101" i="11"/>
  <c r="Y101" i="11"/>
  <c r="Z101" i="11"/>
  <c r="AA101" i="11"/>
  <c r="AB101" i="11"/>
  <c r="AC101" i="11"/>
  <c r="C102" i="11"/>
  <c r="D102" i="11"/>
  <c r="E102" i="11"/>
  <c r="F102" i="11"/>
  <c r="G102" i="11"/>
  <c r="H102" i="11"/>
  <c r="I102" i="11"/>
  <c r="J102" i="11"/>
  <c r="K102" i="11"/>
  <c r="L102" i="11"/>
  <c r="M102" i="11"/>
  <c r="N102" i="11"/>
  <c r="O102" i="11"/>
  <c r="P102" i="11"/>
  <c r="Q102" i="11"/>
  <c r="R102" i="11"/>
  <c r="S102" i="11"/>
  <c r="T102" i="11"/>
  <c r="U102" i="11"/>
  <c r="V102" i="11"/>
  <c r="W102" i="11"/>
  <c r="X102" i="11"/>
  <c r="Y102" i="11"/>
  <c r="Z102" i="11"/>
  <c r="AA102" i="11"/>
  <c r="AB102" i="11"/>
  <c r="AC102" i="11"/>
  <c r="C103" i="11"/>
  <c r="D103" i="11"/>
  <c r="E103" i="11"/>
  <c r="F103" i="11"/>
  <c r="G103" i="11"/>
  <c r="H103" i="11"/>
  <c r="I103" i="11"/>
  <c r="J103" i="11"/>
  <c r="K103" i="11"/>
  <c r="L103" i="11"/>
  <c r="M103" i="11"/>
  <c r="N103" i="11"/>
  <c r="O103" i="11"/>
  <c r="P103" i="11"/>
  <c r="Q103" i="11"/>
  <c r="R103" i="11"/>
  <c r="S103" i="11"/>
  <c r="T103" i="11"/>
  <c r="U103" i="11"/>
  <c r="V103" i="11"/>
  <c r="W103" i="11"/>
  <c r="X103" i="11"/>
  <c r="Y103" i="11"/>
  <c r="Z103" i="11"/>
  <c r="AA103" i="11"/>
  <c r="AB103" i="11"/>
  <c r="AC103" i="11"/>
  <c r="C104" i="11"/>
  <c r="D104" i="11"/>
  <c r="E104" i="11"/>
  <c r="F104" i="11"/>
  <c r="G104" i="11"/>
  <c r="H104" i="11"/>
  <c r="I104" i="11"/>
  <c r="J104" i="11"/>
  <c r="K104" i="11"/>
  <c r="L104" i="11"/>
  <c r="M104" i="11"/>
  <c r="N104" i="11"/>
  <c r="O104" i="11"/>
  <c r="P104" i="11"/>
  <c r="Q104" i="11"/>
  <c r="R104" i="11"/>
  <c r="S104" i="11"/>
  <c r="T104" i="11"/>
  <c r="U104" i="11"/>
  <c r="V104" i="11"/>
  <c r="W104" i="11"/>
  <c r="X104" i="11"/>
  <c r="Y104" i="11"/>
  <c r="Z104" i="11"/>
  <c r="AA104" i="11"/>
  <c r="AB104" i="11"/>
  <c r="AC104" i="11"/>
  <c r="C105" i="11"/>
  <c r="D105" i="11"/>
  <c r="E105" i="11"/>
  <c r="F105" i="11"/>
  <c r="G105" i="11"/>
  <c r="H105" i="11"/>
  <c r="I105" i="11"/>
  <c r="J105" i="11"/>
  <c r="K105" i="11"/>
  <c r="L105" i="11"/>
  <c r="M105" i="11"/>
  <c r="N105" i="11"/>
  <c r="O105" i="11"/>
  <c r="P105" i="11"/>
  <c r="Q105" i="11"/>
  <c r="R105" i="11"/>
  <c r="S105" i="11"/>
  <c r="T105" i="11"/>
  <c r="U105" i="11"/>
  <c r="V105" i="11"/>
  <c r="W105" i="11"/>
  <c r="X105" i="11"/>
  <c r="Y105" i="11"/>
  <c r="Z105" i="11"/>
  <c r="AA105" i="11"/>
  <c r="AB105" i="11"/>
  <c r="AC105" i="11"/>
  <c r="C106" i="11"/>
  <c r="D106" i="11"/>
  <c r="E106" i="11"/>
  <c r="F106" i="11"/>
  <c r="G106" i="11"/>
  <c r="H106" i="11"/>
  <c r="I106" i="11"/>
  <c r="J106" i="11"/>
  <c r="K106" i="11"/>
  <c r="L106" i="11"/>
  <c r="M106" i="11"/>
  <c r="N106" i="11"/>
  <c r="O106" i="11"/>
  <c r="P106" i="11"/>
  <c r="Q106" i="11"/>
  <c r="R106" i="11"/>
  <c r="S106" i="11"/>
  <c r="T106" i="11"/>
  <c r="U106" i="11"/>
  <c r="V106" i="11"/>
  <c r="W106" i="11"/>
  <c r="X106" i="11"/>
  <c r="Y106" i="11"/>
  <c r="Z106" i="11"/>
  <c r="AA106" i="11"/>
  <c r="AB106" i="11"/>
  <c r="AC106" i="11"/>
  <c r="C107" i="11"/>
  <c r="D107" i="11"/>
  <c r="E107" i="11"/>
  <c r="F107" i="11"/>
  <c r="G107" i="11"/>
  <c r="H107" i="11"/>
  <c r="I107" i="11"/>
  <c r="J107" i="11"/>
  <c r="K107" i="11"/>
  <c r="L107" i="11"/>
  <c r="M107" i="11"/>
  <c r="N107" i="11"/>
  <c r="O107" i="11"/>
  <c r="P107" i="11"/>
  <c r="Q107" i="11"/>
  <c r="R107" i="11"/>
  <c r="S107" i="11"/>
  <c r="T107" i="11"/>
  <c r="U107" i="11"/>
  <c r="V107" i="11"/>
  <c r="W107" i="11"/>
  <c r="X107" i="11"/>
  <c r="Y107" i="11"/>
  <c r="Z107" i="11"/>
  <c r="AA107" i="11"/>
  <c r="AB107" i="11"/>
  <c r="AC107" i="11"/>
  <c r="C108" i="11"/>
  <c r="D10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C109" i="11"/>
  <c r="D10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C110" i="11"/>
  <c r="D110" i="11"/>
  <c r="E110" i="11"/>
  <c r="F110" i="11"/>
  <c r="G110" i="11"/>
  <c r="H110" i="11"/>
  <c r="I110" i="11"/>
  <c r="J110" i="11"/>
  <c r="K110" i="11"/>
  <c r="L110" i="11"/>
  <c r="M110" i="11"/>
  <c r="N110" i="11"/>
  <c r="O110" i="11"/>
  <c r="P110" i="11"/>
  <c r="Q110" i="11"/>
  <c r="R110" i="11"/>
  <c r="S110" i="11"/>
  <c r="T110" i="11"/>
  <c r="U110" i="11"/>
  <c r="V110" i="11"/>
  <c r="W110" i="11"/>
  <c r="X110" i="11"/>
  <c r="Y110" i="11"/>
  <c r="Z110" i="11"/>
  <c r="AA110" i="11"/>
  <c r="AB110" i="11"/>
  <c r="AC110" i="11"/>
  <c r="C111" i="11"/>
  <c r="D111" i="11"/>
  <c r="E111" i="11"/>
  <c r="F111" i="11"/>
  <c r="G111" i="11"/>
  <c r="H111" i="11"/>
  <c r="I111" i="11"/>
  <c r="J111" i="11"/>
  <c r="K111" i="11"/>
  <c r="L111" i="11"/>
  <c r="M111" i="11"/>
  <c r="N111" i="11"/>
  <c r="O111" i="11"/>
  <c r="P111" i="11"/>
  <c r="Q111" i="11"/>
  <c r="R111" i="11"/>
  <c r="S111" i="11"/>
  <c r="T111" i="11"/>
  <c r="U111" i="11"/>
  <c r="V111" i="11"/>
  <c r="W111" i="11"/>
  <c r="X111" i="11"/>
  <c r="Y111" i="11"/>
  <c r="Z111" i="11"/>
  <c r="AA111" i="11"/>
  <c r="AB111" i="11"/>
  <c r="AC111" i="11"/>
  <c r="C112" i="11"/>
  <c r="D112" i="11"/>
  <c r="E112" i="11"/>
  <c r="F112" i="11"/>
  <c r="G112" i="11"/>
  <c r="H112" i="11"/>
  <c r="I112" i="11"/>
  <c r="J112" i="11"/>
  <c r="K112" i="11"/>
  <c r="L112" i="11"/>
  <c r="M112" i="11"/>
  <c r="N112" i="11"/>
  <c r="O112" i="11"/>
  <c r="P112" i="11"/>
  <c r="Q112" i="11"/>
  <c r="R112" i="11"/>
  <c r="S112" i="11"/>
  <c r="T112" i="11"/>
  <c r="U112" i="11"/>
  <c r="V112" i="11"/>
  <c r="W112" i="11"/>
  <c r="X112" i="11"/>
  <c r="Y112" i="11"/>
  <c r="Z112" i="11"/>
  <c r="AA112" i="11"/>
  <c r="AB112" i="11"/>
  <c r="AC112" i="11"/>
  <c r="C113" i="11"/>
  <c r="D113" i="11"/>
  <c r="E113" i="11"/>
  <c r="F113" i="11"/>
  <c r="G113" i="11"/>
  <c r="H113" i="11"/>
  <c r="I113" i="11"/>
  <c r="J113" i="11"/>
  <c r="K113" i="11"/>
  <c r="L113" i="11"/>
  <c r="M113" i="11"/>
  <c r="N113" i="11"/>
  <c r="O113" i="11"/>
  <c r="P113" i="11"/>
  <c r="Q113" i="11"/>
  <c r="R113" i="11"/>
  <c r="S113" i="11"/>
  <c r="T113" i="11"/>
  <c r="U113" i="11"/>
  <c r="V113" i="11"/>
  <c r="W113" i="11"/>
  <c r="X113" i="11"/>
  <c r="Y113" i="11"/>
  <c r="Z113" i="11"/>
  <c r="AA113" i="11"/>
  <c r="AB113" i="11"/>
  <c r="AC113" i="11"/>
  <c r="C114" i="11"/>
  <c r="D114" i="11"/>
  <c r="E114" i="11"/>
  <c r="F114" i="11"/>
  <c r="G114" i="11"/>
  <c r="H114" i="11"/>
  <c r="I114" i="11"/>
  <c r="J114" i="11"/>
  <c r="K114" i="11"/>
  <c r="L114" i="11"/>
  <c r="M114" i="11"/>
  <c r="N114" i="11"/>
  <c r="O114" i="11"/>
  <c r="P114" i="11"/>
  <c r="Q114" i="11"/>
  <c r="R114" i="11"/>
  <c r="S114" i="11"/>
  <c r="T114" i="11"/>
  <c r="U114" i="11"/>
  <c r="V114" i="11"/>
  <c r="W114" i="11"/>
  <c r="X114" i="11"/>
  <c r="Y114" i="11"/>
  <c r="Z114" i="11"/>
  <c r="AA114" i="11"/>
  <c r="AB114" i="11"/>
  <c r="AC114" i="11"/>
  <c r="C115" i="11"/>
  <c r="D115" i="11"/>
  <c r="E115" i="11"/>
  <c r="F115" i="11"/>
  <c r="G115" i="11"/>
  <c r="H115" i="11"/>
  <c r="I115" i="11"/>
  <c r="J115" i="11"/>
  <c r="K115" i="11"/>
  <c r="L115" i="11"/>
  <c r="M115" i="11"/>
  <c r="N115" i="11"/>
  <c r="O115" i="11"/>
  <c r="P115" i="11"/>
  <c r="Q115" i="11"/>
  <c r="R115" i="11"/>
  <c r="S115" i="11"/>
  <c r="T115" i="11"/>
  <c r="U115" i="11"/>
  <c r="V115" i="11"/>
  <c r="W115" i="11"/>
  <c r="X115" i="11"/>
  <c r="Y115" i="11"/>
  <c r="Z115" i="11"/>
  <c r="AA115" i="11"/>
  <c r="AB115" i="11"/>
  <c r="AC115" i="11"/>
  <c r="C116" i="11"/>
  <c r="D116" i="11"/>
  <c r="E116" i="11"/>
  <c r="F116" i="11"/>
  <c r="G116" i="11"/>
  <c r="H116" i="11"/>
  <c r="I116" i="11"/>
  <c r="J116" i="11"/>
  <c r="K116" i="11"/>
  <c r="L116" i="11"/>
  <c r="M116" i="11"/>
  <c r="N116" i="11"/>
  <c r="O116" i="11"/>
  <c r="P116" i="11"/>
  <c r="Q116" i="11"/>
  <c r="R116" i="11"/>
  <c r="S116" i="11"/>
  <c r="T116" i="11"/>
  <c r="U116" i="11"/>
  <c r="V116" i="11"/>
  <c r="W116" i="11"/>
  <c r="X116" i="11"/>
  <c r="Y116" i="11"/>
  <c r="Z116" i="11"/>
  <c r="AA116" i="11"/>
  <c r="AB116" i="11"/>
  <c r="AC116" i="11"/>
  <c r="C117" i="11"/>
  <c r="D117" i="11"/>
  <c r="E117" i="11"/>
  <c r="F117" i="11"/>
  <c r="G117" i="11"/>
  <c r="H117" i="11"/>
  <c r="I117" i="11"/>
  <c r="J117" i="11"/>
  <c r="K117" i="11"/>
  <c r="L117" i="11"/>
  <c r="M117" i="11"/>
  <c r="N117" i="11"/>
  <c r="O117" i="11"/>
  <c r="P117" i="11"/>
  <c r="Q117" i="11"/>
  <c r="R117" i="11"/>
  <c r="S117" i="11"/>
  <c r="T117" i="11"/>
  <c r="U117" i="11"/>
  <c r="V117" i="11"/>
  <c r="W117" i="11"/>
  <c r="X117" i="11"/>
  <c r="Y117" i="11"/>
  <c r="Z117" i="11"/>
  <c r="AA117" i="11"/>
  <c r="AB117" i="11"/>
  <c r="AC117" i="11"/>
  <c r="C118" i="11"/>
  <c r="D118" i="11"/>
  <c r="E118" i="11"/>
  <c r="F118" i="11"/>
  <c r="G118" i="11"/>
  <c r="H118" i="11"/>
  <c r="I118" i="11"/>
  <c r="J118" i="11"/>
  <c r="K118" i="11"/>
  <c r="L118" i="11"/>
  <c r="M118" i="11"/>
  <c r="N118" i="11"/>
  <c r="O118" i="11"/>
  <c r="P118" i="11"/>
  <c r="Q118" i="11"/>
  <c r="R118" i="11"/>
  <c r="S118" i="11"/>
  <c r="T118" i="11"/>
  <c r="U118" i="11"/>
  <c r="V118" i="11"/>
  <c r="W118" i="11"/>
  <c r="X118" i="11"/>
  <c r="Y118" i="11"/>
  <c r="Z118" i="11"/>
  <c r="AA118" i="11"/>
  <c r="AB118" i="11"/>
  <c r="AC118" i="11"/>
  <c r="C119" i="11"/>
  <c r="D119" i="11"/>
  <c r="E119" i="11"/>
  <c r="F119" i="11"/>
  <c r="G119" i="11"/>
  <c r="H119" i="11"/>
  <c r="I119" i="11"/>
  <c r="J119" i="11"/>
  <c r="K119" i="11"/>
  <c r="L119" i="11"/>
  <c r="M119" i="11"/>
  <c r="N119" i="11"/>
  <c r="O119" i="11"/>
  <c r="P119" i="11"/>
  <c r="Q119" i="11"/>
  <c r="R119" i="11"/>
  <c r="S119" i="11"/>
  <c r="T119" i="11"/>
  <c r="U119" i="11"/>
  <c r="V119" i="11"/>
  <c r="W119" i="11"/>
  <c r="X119" i="11"/>
  <c r="Y119" i="11"/>
  <c r="Z119" i="11"/>
  <c r="AA119" i="11"/>
  <c r="AB119" i="11"/>
  <c r="AC119" i="11"/>
  <c r="C120" i="11"/>
  <c r="D120" i="11"/>
  <c r="E120" i="11"/>
  <c r="F120" i="11"/>
  <c r="G120" i="11"/>
  <c r="H120" i="11"/>
  <c r="I120" i="11"/>
  <c r="J120" i="11"/>
  <c r="K120" i="11"/>
  <c r="L120" i="11"/>
  <c r="M120" i="11"/>
  <c r="N120" i="11"/>
  <c r="O120" i="11"/>
  <c r="P120" i="11"/>
  <c r="Q120" i="11"/>
  <c r="R120" i="11"/>
  <c r="S120" i="11"/>
  <c r="T120" i="11"/>
  <c r="U120" i="11"/>
  <c r="V120" i="11"/>
  <c r="W120" i="11"/>
  <c r="X120" i="11"/>
  <c r="Y120" i="11"/>
  <c r="Z120" i="11"/>
  <c r="AA120" i="11"/>
  <c r="AB120" i="11"/>
  <c r="AC120" i="11"/>
  <c r="C121" i="11"/>
  <c r="D121" i="11"/>
  <c r="E121" i="11"/>
  <c r="F121" i="11"/>
  <c r="G121" i="11"/>
  <c r="H121" i="11"/>
  <c r="I121" i="11"/>
  <c r="J121" i="11"/>
  <c r="K121" i="11"/>
  <c r="L121" i="11"/>
  <c r="M121" i="11"/>
  <c r="N121" i="11"/>
  <c r="O121" i="11"/>
  <c r="P121" i="11"/>
  <c r="Q121" i="11"/>
  <c r="R121" i="11"/>
  <c r="S121" i="11"/>
  <c r="T121" i="11"/>
  <c r="U121" i="11"/>
  <c r="V121" i="11"/>
  <c r="W121" i="11"/>
  <c r="X121" i="11"/>
  <c r="Y121" i="11"/>
  <c r="Z121" i="11"/>
  <c r="AA121" i="11"/>
  <c r="AB121" i="11"/>
  <c r="AC121" i="11"/>
  <c r="C122" i="11"/>
  <c r="D122" i="11"/>
  <c r="E122" i="11"/>
  <c r="F122" i="11"/>
  <c r="G122" i="11"/>
  <c r="H122" i="11"/>
  <c r="I122" i="11"/>
  <c r="J122" i="11"/>
  <c r="K122" i="11"/>
  <c r="L122" i="11"/>
  <c r="M122" i="11"/>
  <c r="N122" i="11"/>
  <c r="O122" i="11"/>
  <c r="P122" i="11"/>
  <c r="Q122" i="11"/>
  <c r="R122" i="11"/>
  <c r="S122" i="11"/>
  <c r="T122" i="11"/>
  <c r="U122" i="11"/>
  <c r="V122" i="11"/>
  <c r="W122" i="11"/>
  <c r="X122" i="11"/>
  <c r="Y122" i="11"/>
  <c r="Z122" i="11"/>
  <c r="AA122" i="11"/>
  <c r="AB122" i="11"/>
  <c r="AC122" i="11"/>
  <c r="C123" i="11"/>
  <c r="D123" i="11"/>
  <c r="E123" i="11"/>
  <c r="F123" i="11"/>
  <c r="G123" i="11"/>
  <c r="H123" i="11"/>
  <c r="I123" i="11"/>
  <c r="J123" i="11"/>
  <c r="K123" i="11"/>
  <c r="L123" i="11"/>
  <c r="M123" i="11"/>
  <c r="N123" i="11"/>
  <c r="O123" i="11"/>
  <c r="P123" i="11"/>
  <c r="Q123" i="11"/>
  <c r="R123" i="11"/>
  <c r="S123" i="11"/>
  <c r="T123" i="11"/>
  <c r="U123" i="11"/>
  <c r="V123" i="11"/>
  <c r="W123" i="11"/>
  <c r="X123" i="11"/>
  <c r="Y123" i="11"/>
  <c r="Z123" i="11"/>
  <c r="AA123" i="11"/>
  <c r="AB123" i="11"/>
  <c r="AC123" i="11"/>
  <c r="C7" i="11"/>
  <c r="D7" i="11"/>
  <c r="E7" i="11"/>
  <c r="F7" i="11"/>
  <c r="G7" i="11"/>
  <c r="H7" i="11"/>
  <c r="I7" i="11"/>
  <c r="J7" i="11"/>
  <c r="K7" i="11"/>
  <c r="L7" i="11"/>
  <c r="M7" i="11"/>
  <c r="N7" i="11"/>
  <c r="O7" i="11"/>
  <c r="P7" i="11"/>
  <c r="Q7" i="11"/>
  <c r="R7" i="11"/>
  <c r="S7" i="11"/>
  <c r="T7" i="11"/>
  <c r="U7" i="11"/>
  <c r="V7" i="11"/>
  <c r="W7" i="11"/>
  <c r="X7" i="11"/>
  <c r="Y7" i="11"/>
  <c r="Z7" i="11"/>
  <c r="AA7" i="11"/>
  <c r="AB7" i="11"/>
  <c r="AC7" i="11"/>
  <c r="C8" i="10"/>
  <c r="D8" i="10"/>
  <c r="E8" i="10"/>
  <c r="F8" i="10"/>
  <c r="G8" i="10"/>
  <c r="H8" i="10"/>
  <c r="N8" i="10"/>
  <c r="O8" i="10"/>
  <c r="P8" i="10"/>
  <c r="Q8" i="10"/>
  <c r="C9" i="10"/>
  <c r="D9" i="10"/>
  <c r="E9" i="10"/>
  <c r="F9" i="10"/>
  <c r="G9" i="10"/>
  <c r="H9" i="10"/>
  <c r="N9" i="10"/>
  <c r="O9" i="10"/>
  <c r="P9" i="10"/>
  <c r="Q9" i="10"/>
  <c r="C10" i="10"/>
  <c r="D10" i="10"/>
  <c r="E10" i="10"/>
  <c r="F10" i="10"/>
  <c r="G10" i="10"/>
  <c r="H10" i="10"/>
  <c r="N10" i="10"/>
  <c r="O10" i="10"/>
  <c r="P10" i="10"/>
  <c r="Q10" i="10"/>
  <c r="C11" i="10"/>
  <c r="D11" i="10"/>
  <c r="E11" i="10"/>
  <c r="F11" i="10"/>
  <c r="G11" i="10"/>
  <c r="H11" i="10"/>
  <c r="N11" i="10"/>
  <c r="O11" i="10"/>
  <c r="P11" i="10"/>
  <c r="Q11" i="10"/>
  <c r="C12" i="10"/>
  <c r="D12" i="10"/>
  <c r="E12" i="10"/>
  <c r="F12" i="10"/>
  <c r="G12" i="10"/>
  <c r="H12" i="10"/>
  <c r="N12" i="10"/>
  <c r="O12" i="10"/>
  <c r="P12" i="10"/>
  <c r="Q12" i="10"/>
  <c r="C13" i="10"/>
  <c r="D13" i="10"/>
  <c r="E13" i="10"/>
  <c r="F13" i="10"/>
  <c r="G13" i="10"/>
  <c r="H13" i="10"/>
  <c r="N13" i="10"/>
  <c r="O13" i="10"/>
  <c r="P13" i="10"/>
  <c r="Q13" i="10"/>
  <c r="C14" i="10"/>
  <c r="D14" i="10"/>
  <c r="E14" i="10"/>
  <c r="F14" i="10"/>
  <c r="G14" i="10"/>
  <c r="H14" i="10"/>
  <c r="N14" i="10"/>
  <c r="O14" i="10"/>
  <c r="P14" i="10"/>
  <c r="Q14" i="10"/>
  <c r="C15" i="10"/>
  <c r="D15" i="10"/>
  <c r="E15" i="10"/>
  <c r="F15" i="10"/>
  <c r="G15" i="10"/>
  <c r="H15" i="10"/>
  <c r="N15" i="10"/>
  <c r="O15" i="10"/>
  <c r="P15" i="10"/>
  <c r="Q15" i="10"/>
  <c r="C16" i="10"/>
  <c r="D16" i="10"/>
  <c r="E16" i="10"/>
  <c r="F16" i="10"/>
  <c r="G16" i="10"/>
  <c r="H16" i="10"/>
  <c r="N16" i="10"/>
  <c r="O16" i="10"/>
  <c r="P16" i="10"/>
  <c r="Q16" i="10"/>
  <c r="C17" i="10"/>
  <c r="D17" i="10"/>
  <c r="E17" i="10"/>
  <c r="F17" i="10"/>
  <c r="G17" i="10"/>
  <c r="H17" i="10"/>
  <c r="N17" i="10"/>
  <c r="O17" i="10"/>
  <c r="P17" i="10"/>
  <c r="Q17" i="10"/>
  <c r="C18" i="10"/>
  <c r="D18" i="10"/>
  <c r="E18" i="10"/>
  <c r="F18" i="10"/>
  <c r="G18" i="10"/>
  <c r="H18" i="10"/>
  <c r="N18" i="10"/>
  <c r="O18" i="10"/>
  <c r="P18" i="10"/>
  <c r="Q18" i="10"/>
  <c r="C19" i="10"/>
  <c r="D19" i="10"/>
  <c r="E19" i="10"/>
  <c r="F19" i="10"/>
  <c r="G19" i="10"/>
  <c r="H19" i="10"/>
  <c r="N19" i="10"/>
  <c r="O19" i="10"/>
  <c r="P19" i="10"/>
  <c r="Q19" i="10"/>
  <c r="C20" i="10"/>
  <c r="D20" i="10"/>
  <c r="E20" i="10"/>
  <c r="F20" i="10"/>
  <c r="G20" i="10"/>
  <c r="H20" i="10"/>
  <c r="N20" i="10"/>
  <c r="O20" i="10"/>
  <c r="P20" i="10"/>
  <c r="Q20" i="10"/>
  <c r="C21" i="10"/>
  <c r="D21" i="10"/>
  <c r="E21" i="10"/>
  <c r="F21" i="10"/>
  <c r="G21" i="10"/>
  <c r="H21" i="10"/>
  <c r="N21" i="10"/>
  <c r="O21" i="10"/>
  <c r="P21" i="10"/>
  <c r="Q21" i="10"/>
  <c r="C22" i="10"/>
  <c r="D22" i="10"/>
  <c r="E22" i="10"/>
  <c r="F22" i="10"/>
  <c r="G22" i="10"/>
  <c r="H22" i="10"/>
  <c r="N22" i="10"/>
  <c r="O22" i="10"/>
  <c r="P22" i="10"/>
  <c r="Q22" i="10"/>
  <c r="C23" i="10"/>
  <c r="D23" i="10"/>
  <c r="E23" i="10"/>
  <c r="F23" i="10"/>
  <c r="G23" i="10"/>
  <c r="H23" i="10"/>
  <c r="N23" i="10"/>
  <c r="O23" i="10"/>
  <c r="P23" i="10"/>
  <c r="Q23" i="10"/>
  <c r="C24" i="10"/>
  <c r="D24" i="10"/>
  <c r="E24" i="10"/>
  <c r="F24" i="10"/>
  <c r="G24" i="10"/>
  <c r="H24" i="10"/>
  <c r="N24" i="10"/>
  <c r="O24" i="10"/>
  <c r="P24" i="10"/>
  <c r="Q24" i="10"/>
  <c r="C25" i="10"/>
  <c r="D25" i="10"/>
  <c r="E25" i="10"/>
  <c r="F25" i="10"/>
  <c r="G25" i="10"/>
  <c r="H25" i="10"/>
  <c r="N25" i="10"/>
  <c r="O25" i="10"/>
  <c r="P25" i="10"/>
  <c r="Q25" i="10"/>
  <c r="C26" i="10"/>
  <c r="D26" i="10"/>
  <c r="E26" i="10"/>
  <c r="F26" i="10"/>
  <c r="G26" i="10"/>
  <c r="H26" i="10"/>
  <c r="N26" i="10"/>
  <c r="O26" i="10"/>
  <c r="P26" i="10"/>
  <c r="Q26" i="10"/>
  <c r="C27" i="10"/>
  <c r="D27" i="10"/>
  <c r="E27" i="10"/>
  <c r="F27" i="10"/>
  <c r="G27" i="10"/>
  <c r="H27" i="10"/>
  <c r="N27" i="10"/>
  <c r="O27" i="10"/>
  <c r="P27" i="10"/>
  <c r="Q27" i="10"/>
  <c r="C28" i="10"/>
  <c r="D28" i="10"/>
  <c r="E28" i="10"/>
  <c r="F28" i="10"/>
  <c r="G28" i="10"/>
  <c r="H28" i="10"/>
  <c r="N28" i="10"/>
  <c r="O28" i="10"/>
  <c r="P28" i="10"/>
  <c r="Q28" i="10"/>
  <c r="C29" i="10"/>
  <c r="D29" i="10"/>
  <c r="E29" i="10"/>
  <c r="F29" i="10"/>
  <c r="G29" i="10"/>
  <c r="H29" i="10"/>
  <c r="N29" i="10"/>
  <c r="O29" i="10"/>
  <c r="P29" i="10"/>
  <c r="Q29" i="10"/>
  <c r="C30" i="10"/>
  <c r="D30" i="10"/>
  <c r="E30" i="10"/>
  <c r="F30" i="10"/>
  <c r="G30" i="10"/>
  <c r="H30" i="10"/>
  <c r="N30" i="10"/>
  <c r="O30" i="10"/>
  <c r="P30" i="10"/>
  <c r="Q30" i="10"/>
  <c r="C31" i="10"/>
  <c r="D31" i="10"/>
  <c r="E31" i="10"/>
  <c r="F31" i="10"/>
  <c r="G31" i="10"/>
  <c r="H31" i="10"/>
  <c r="N31" i="10"/>
  <c r="O31" i="10"/>
  <c r="P31" i="10"/>
  <c r="Q31" i="10"/>
  <c r="C32" i="10"/>
  <c r="D32" i="10"/>
  <c r="E32" i="10"/>
  <c r="F32" i="10"/>
  <c r="G32" i="10"/>
  <c r="H32" i="10"/>
  <c r="N32" i="10"/>
  <c r="O32" i="10"/>
  <c r="P32" i="10"/>
  <c r="Q32" i="10"/>
  <c r="C33" i="10"/>
  <c r="D33" i="10"/>
  <c r="E33" i="10"/>
  <c r="F33" i="10"/>
  <c r="G33" i="10"/>
  <c r="H33" i="10"/>
  <c r="N33" i="10"/>
  <c r="O33" i="10"/>
  <c r="P33" i="10"/>
  <c r="Q33" i="10"/>
  <c r="C34" i="10"/>
  <c r="D34" i="10"/>
  <c r="E34" i="10"/>
  <c r="F34" i="10"/>
  <c r="G34" i="10"/>
  <c r="H34" i="10"/>
  <c r="N34" i="10"/>
  <c r="O34" i="10"/>
  <c r="P34" i="10"/>
  <c r="Q34" i="10"/>
  <c r="C35" i="10"/>
  <c r="D35" i="10"/>
  <c r="E35" i="10"/>
  <c r="F35" i="10"/>
  <c r="G35" i="10"/>
  <c r="H35" i="10"/>
  <c r="N35" i="10"/>
  <c r="O35" i="10"/>
  <c r="P35" i="10"/>
  <c r="Q35" i="10"/>
  <c r="C36" i="10"/>
  <c r="D36" i="10"/>
  <c r="E36" i="10"/>
  <c r="F36" i="10"/>
  <c r="G36" i="10"/>
  <c r="H36" i="10"/>
  <c r="N36" i="10"/>
  <c r="O36" i="10"/>
  <c r="P36" i="10"/>
  <c r="Q36" i="10"/>
  <c r="C37" i="10"/>
  <c r="D37" i="10"/>
  <c r="E37" i="10"/>
  <c r="F37" i="10"/>
  <c r="G37" i="10"/>
  <c r="H37" i="10"/>
  <c r="N37" i="10"/>
  <c r="O37" i="10"/>
  <c r="P37" i="10"/>
  <c r="Q37" i="10"/>
  <c r="C38" i="10"/>
  <c r="D38" i="10"/>
  <c r="E38" i="10"/>
  <c r="F38" i="10"/>
  <c r="G38" i="10"/>
  <c r="H38" i="10"/>
  <c r="N38" i="10"/>
  <c r="O38" i="10"/>
  <c r="P38" i="10"/>
  <c r="Q38" i="10"/>
  <c r="C39" i="10"/>
  <c r="D39" i="10"/>
  <c r="E39" i="10"/>
  <c r="F39" i="10"/>
  <c r="G39" i="10"/>
  <c r="H39" i="10"/>
  <c r="N39" i="10"/>
  <c r="O39" i="10"/>
  <c r="P39" i="10"/>
  <c r="Q39" i="10"/>
  <c r="C40" i="10"/>
  <c r="D40" i="10"/>
  <c r="E40" i="10"/>
  <c r="F40" i="10"/>
  <c r="G40" i="10"/>
  <c r="H40" i="10"/>
  <c r="N40" i="10"/>
  <c r="O40" i="10"/>
  <c r="P40" i="10"/>
  <c r="Q40" i="10"/>
  <c r="C41" i="10"/>
  <c r="D41" i="10"/>
  <c r="E41" i="10"/>
  <c r="F41" i="10"/>
  <c r="G41" i="10"/>
  <c r="H41" i="10"/>
  <c r="N41" i="10"/>
  <c r="O41" i="10"/>
  <c r="P41" i="10"/>
  <c r="Q41" i="10"/>
  <c r="C42" i="10"/>
  <c r="D42" i="10"/>
  <c r="E42" i="10"/>
  <c r="F42" i="10"/>
  <c r="G42" i="10"/>
  <c r="H42" i="10"/>
  <c r="N42" i="10"/>
  <c r="O42" i="10"/>
  <c r="P42" i="10"/>
  <c r="Q42" i="10"/>
  <c r="C43" i="10"/>
  <c r="D43" i="10"/>
  <c r="E43" i="10"/>
  <c r="F43" i="10"/>
  <c r="G43" i="10"/>
  <c r="H43" i="10"/>
  <c r="N43" i="10"/>
  <c r="O43" i="10"/>
  <c r="P43" i="10"/>
  <c r="Q43" i="10"/>
  <c r="C44" i="10"/>
  <c r="D44" i="10"/>
  <c r="E44" i="10"/>
  <c r="F44" i="10"/>
  <c r="G44" i="10"/>
  <c r="H44" i="10"/>
  <c r="N44" i="10"/>
  <c r="O44" i="10"/>
  <c r="P44" i="10"/>
  <c r="Q44" i="10"/>
  <c r="C45" i="10"/>
  <c r="D45" i="10"/>
  <c r="E45" i="10"/>
  <c r="F45" i="10"/>
  <c r="G45" i="10"/>
  <c r="H45" i="10"/>
  <c r="N45" i="10"/>
  <c r="O45" i="10"/>
  <c r="P45" i="10"/>
  <c r="Q45" i="10"/>
  <c r="C46" i="10"/>
  <c r="D46" i="10"/>
  <c r="E46" i="10"/>
  <c r="F46" i="10"/>
  <c r="G46" i="10"/>
  <c r="H46" i="10"/>
  <c r="N46" i="10"/>
  <c r="O46" i="10"/>
  <c r="P46" i="10"/>
  <c r="Q46" i="10"/>
  <c r="C47" i="10"/>
  <c r="D47" i="10"/>
  <c r="E47" i="10"/>
  <c r="F47" i="10"/>
  <c r="G47" i="10"/>
  <c r="H47" i="10"/>
  <c r="N47" i="10"/>
  <c r="O47" i="10"/>
  <c r="P47" i="10"/>
  <c r="Q47" i="10"/>
  <c r="C48" i="10"/>
  <c r="D48" i="10"/>
  <c r="E48" i="10"/>
  <c r="F48" i="10"/>
  <c r="G48" i="10"/>
  <c r="H48" i="10"/>
  <c r="N48" i="10"/>
  <c r="O48" i="10"/>
  <c r="P48" i="10"/>
  <c r="Q48" i="10"/>
  <c r="C49" i="10"/>
  <c r="D49" i="10"/>
  <c r="E49" i="10"/>
  <c r="F49" i="10"/>
  <c r="G49" i="10"/>
  <c r="H49" i="10"/>
  <c r="N49" i="10"/>
  <c r="O49" i="10"/>
  <c r="P49" i="10"/>
  <c r="Q49" i="10"/>
  <c r="C50" i="10"/>
  <c r="D50" i="10"/>
  <c r="E50" i="10"/>
  <c r="F50" i="10"/>
  <c r="G50" i="10"/>
  <c r="H50" i="10"/>
  <c r="N50" i="10"/>
  <c r="O50" i="10"/>
  <c r="P50" i="10"/>
  <c r="Q50" i="10"/>
  <c r="C51" i="10"/>
  <c r="D51" i="10"/>
  <c r="E51" i="10"/>
  <c r="F51" i="10"/>
  <c r="G51" i="10"/>
  <c r="H51" i="10"/>
  <c r="N51" i="10"/>
  <c r="O51" i="10"/>
  <c r="P51" i="10"/>
  <c r="Q51" i="10"/>
  <c r="C52" i="10"/>
  <c r="D52" i="10"/>
  <c r="E52" i="10"/>
  <c r="F52" i="10"/>
  <c r="G52" i="10"/>
  <c r="H52" i="10"/>
  <c r="N52" i="10"/>
  <c r="O52" i="10"/>
  <c r="P52" i="10"/>
  <c r="Q52" i="10"/>
  <c r="C53" i="10"/>
  <c r="D53" i="10"/>
  <c r="E53" i="10"/>
  <c r="F53" i="10"/>
  <c r="G53" i="10"/>
  <c r="H53" i="10"/>
  <c r="N53" i="10"/>
  <c r="O53" i="10"/>
  <c r="P53" i="10"/>
  <c r="Q53" i="10"/>
  <c r="C54" i="10"/>
  <c r="D54" i="10"/>
  <c r="E54" i="10"/>
  <c r="F54" i="10"/>
  <c r="G54" i="10"/>
  <c r="H54" i="10"/>
  <c r="N54" i="10"/>
  <c r="O54" i="10"/>
  <c r="P54" i="10"/>
  <c r="Q54" i="10"/>
  <c r="C55" i="10"/>
  <c r="D55" i="10"/>
  <c r="E55" i="10"/>
  <c r="F55" i="10"/>
  <c r="G55" i="10"/>
  <c r="H55" i="10"/>
  <c r="N55" i="10"/>
  <c r="O55" i="10"/>
  <c r="P55" i="10"/>
  <c r="Q55" i="10"/>
  <c r="C56" i="10"/>
  <c r="D56" i="10"/>
  <c r="E56" i="10"/>
  <c r="F56" i="10"/>
  <c r="G56" i="10"/>
  <c r="H56" i="10"/>
  <c r="N56" i="10"/>
  <c r="O56" i="10"/>
  <c r="P56" i="10"/>
  <c r="Q56" i="10"/>
  <c r="C57" i="10"/>
  <c r="D57" i="10"/>
  <c r="E57" i="10"/>
  <c r="F57" i="10"/>
  <c r="G57" i="10"/>
  <c r="H57" i="10"/>
  <c r="N57" i="10"/>
  <c r="O57" i="10"/>
  <c r="P57" i="10"/>
  <c r="Q57" i="10"/>
  <c r="C58" i="10"/>
  <c r="D58" i="10"/>
  <c r="E58" i="10"/>
  <c r="F58" i="10"/>
  <c r="G58" i="10"/>
  <c r="H58" i="10"/>
  <c r="N58" i="10"/>
  <c r="O58" i="10"/>
  <c r="P58" i="10"/>
  <c r="Q58" i="10"/>
  <c r="C59" i="10"/>
  <c r="D59" i="10"/>
  <c r="E59" i="10"/>
  <c r="F59" i="10"/>
  <c r="G59" i="10"/>
  <c r="H59" i="10"/>
  <c r="N59" i="10"/>
  <c r="O59" i="10"/>
  <c r="P59" i="10"/>
  <c r="Q59" i="10"/>
  <c r="C60" i="10"/>
  <c r="D60" i="10"/>
  <c r="E60" i="10"/>
  <c r="F60" i="10"/>
  <c r="G60" i="10"/>
  <c r="H60" i="10"/>
  <c r="N60" i="10"/>
  <c r="O60" i="10"/>
  <c r="P60" i="10"/>
  <c r="Q60" i="10"/>
  <c r="C61" i="10"/>
  <c r="D61" i="10"/>
  <c r="E61" i="10"/>
  <c r="F61" i="10"/>
  <c r="G61" i="10"/>
  <c r="H61" i="10"/>
  <c r="N61" i="10"/>
  <c r="O61" i="10"/>
  <c r="P61" i="10"/>
  <c r="Q61" i="10"/>
  <c r="C62" i="10"/>
  <c r="D62" i="10"/>
  <c r="E62" i="10"/>
  <c r="F62" i="10"/>
  <c r="G62" i="10"/>
  <c r="H62" i="10"/>
  <c r="N62" i="10"/>
  <c r="O62" i="10"/>
  <c r="P62" i="10"/>
  <c r="Q62" i="10"/>
  <c r="C63" i="10"/>
  <c r="D63" i="10"/>
  <c r="E63" i="10"/>
  <c r="F63" i="10"/>
  <c r="G63" i="10"/>
  <c r="H63" i="10"/>
  <c r="N63" i="10"/>
  <c r="O63" i="10"/>
  <c r="P63" i="10"/>
  <c r="Q63" i="10"/>
  <c r="C64" i="10"/>
  <c r="D64" i="10"/>
  <c r="E64" i="10"/>
  <c r="F64" i="10"/>
  <c r="G64" i="10"/>
  <c r="H64" i="10"/>
  <c r="N64" i="10"/>
  <c r="O64" i="10"/>
  <c r="P64" i="10"/>
  <c r="Q64" i="10"/>
  <c r="C65" i="10"/>
  <c r="D65" i="10"/>
  <c r="E65" i="10"/>
  <c r="F65" i="10"/>
  <c r="G65" i="10"/>
  <c r="H65" i="10"/>
  <c r="N65" i="10"/>
  <c r="O65" i="10"/>
  <c r="P65" i="10"/>
  <c r="Q65" i="10"/>
  <c r="C66" i="10"/>
  <c r="D66" i="10"/>
  <c r="E66" i="10"/>
  <c r="F66" i="10"/>
  <c r="G66" i="10"/>
  <c r="H66" i="10"/>
  <c r="N66" i="10"/>
  <c r="O66" i="10"/>
  <c r="P66" i="10"/>
  <c r="Q66" i="10"/>
  <c r="C67" i="10"/>
  <c r="D67" i="10"/>
  <c r="E67" i="10"/>
  <c r="F67" i="10"/>
  <c r="G67" i="10"/>
  <c r="H67" i="10"/>
  <c r="N67" i="10"/>
  <c r="O67" i="10"/>
  <c r="P67" i="10"/>
  <c r="Q67" i="10"/>
  <c r="C68" i="10"/>
  <c r="D68" i="10"/>
  <c r="E68" i="10"/>
  <c r="F68" i="10"/>
  <c r="G68" i="10"/>
  <c r="H68" i="10"/>
  <c r="N68" i="10"/>
  <c r="O68" i="10"/>
  <c r="P68" i="10"/>
  <c r="Q68" i="10"/>
  <c r="C69" i="10"/>
  <c r="D69" i="10"/>
  <c r="E69" i="10"/>
  <c r="F69" i="10"/>
  <c r="G69" i="10"/>
  <c r="H69" i="10"/>
  <c r="N69" i="10"/>
  <c r="O69" i="10"/>
  <c r="P69" i="10"/>
  <c r="Q69" i="10"/>
  <c r="C70" i="10"/>
  <c r="D70" i="10"/>
  <c r="E70" i="10"/>
  <c r="F70" i="10"/>
  <c r="G70" i="10"/>
  <c r="H70" i="10"/>
  <c r="N70" i="10"/>
  <c r="O70" i="10"/>
  <c r="P70" i="10"/>
  <c r="Q70" i="10"/>
  <c r="C71" i="10"/>
  <c r="D71" i="10"/>
  <c r="E71" i="10"/>
  <c r="F71" i="10"/>
  <c r="G71" i="10"/>
  <c r="H71" i="10"/>
  <c r="N71" i="10"/>
  <c r="O71" i="10"/>
  <c r="P71" i="10"/>
  <c r="Q71" i="10"/>
  <c r="C72" i="10"/>
  <c r="D72" i="10"/>
  <c r="E72" i="10"/>
  <c r="F72" i="10"/>
  <c r="G72" i="10"/>
  <c r="H72" i="10"/>
  <c r="N72" i="10"/>
  <c r="O72" i="10"/>
  <c r="P72" i="10"/>
  <c r="Q72" i="10"/>
  <c r="C73" i="10"/>
  <c r="D73" i="10"/>
  <c r="E73" i="10"/>
  <c r="F73" i="10"/>
  <c r="G73" i="10"/>
  <c r="H73" i="10"/>
  <c r="N73" i="10"/>
  <c r="O73" i="10"/>
  <c r="P73" i="10"/>
  <c r="Q73" i="10"/>
  <c r="C74" i="10"/>
  <c r="D74" i="10"/>
  <c r="E74" i="10"/>
  <c r="F74" i="10"/>
  <c r="G74" i="10"/>
  <c r="H74" i="10"/>
  <c r="N74" i="10"/>
  <c r="O74" i="10"/>
  <c r="P74" i="10"/>
  <c r="Q74" i="10"/>
  <c r="C75" i="10"/>
  <c r="D75" i="10"/>
  <c r="E75" i="10"/>
  <c r="F75" i="10"/>
  <c r="G75" i="10"/>
  <c r="H75" i="10"/>
  <c r="N75" i="10"/>
  <c r="O75" i="10"/>
  <c r="P75" i="10"/>
  <c r="Q75" i="10"/>
  <c r="C76" i="10"/>
  <c r="D76" i="10"/>
  <c r="E76" i="10"/>
  <c r="F76" i="10"/>
  <c r="G76" i="10"/>
  <c r="H76" i="10"/>
  <c r="N76" i="10"/>
  <c r="O76" i="10"/>
  <c r="P76" i="10"/>
  <c r="Q76" i="10"/>
  <c r="C77" i="10"/>
  <c r="D77" i="10"/>
  <c r="E77" i="10"/>
  <c r="F77" i="10"/>
  <c r="G77" i="10"/>
  <c r="H77" i="10"/>
  <c r="N77" i="10"/>
  <c r="O77" i="10"/>
  <c r="P77" i="10"/>
  <c r="Q77" i="10"/>
  <c r="C78" i="10"/>
  <c r="D78" i="10"/>
  <c r="E78" i="10"/>
  <c r="F78" i="10"/>
  <c r="G78" i="10"/>
  <c r="H78" i="10"/>
  <c r="N78" i="10"/>
  <c r="O78" i="10"/>
  <c r="P78" i="10"/>
  <c r="Q78" i="10"/>
  <c r="C79" i="10"/>
  <c r="D79" i="10"/>
  <c r="E79" i="10"/>
  <c r="F79" i="10"/>
  <c r="G79" i="10"/>
  <c r="H79" i="10"/>
  <c r="N79" i="10"/>
  <c r="O79" i="10"/>
  <c r="P79" i="10"/>
  <c r="Q79" i="10"/>
  <c r="C80" i="10"/>
  <c r="D80" i="10"/>
  <c r="E80" i="10"/>
  <c r="F80" i="10"/>
  <c r="G80" i="10"/>
  <c r="H80" i="10"/>
  <c r="N80" i="10"/>
  <c r="O80" i="10"/>
  <c r="P80" i="10"/>
  <c r="Q80" i="10"/>
  <c r="C81" i="10"/>
  <c r="D81" i="10"/>
  <c r="E81" i="10"/>
  <c r="F81" i="10"/>
  <c r="G81" i="10"/>
  <c r="H81" i="10"/>
  <c r="N81" i="10"/>
  <c r="O81" i="10"/>
  <c r="P81" i="10"/>
  <c r="Q81" i="10"/>
  <c r="C82" i="10"/>
  <c r="D82" i="10"/>
  <c r="E82" i="10"/>
  <c r="F82" i="10"/>
  <c r="G82" i="10"/>
  <c r="H82" i="10"/>
  <c r="N82" i="10"/>
  <c r="O82" i="10"/>
  <c r="P82" i="10"/>
  <c r="Q82" i="10"/>
  <c r="C83" i="10"/>
  <c r="D83" i="10"/>
  <c r="E83" i="10"/>
  <c r="F83" i="10"/>
  <c r="G83" i="10"/>
  <c r="H83" i="10"/>
  <c r="N83" i="10"/>
  <c r="O83" i="10"/>
  <c r="P83" i="10"/>
  <c r="Q83" i="10"/>
  <c r="C84" i="10"/>
  <c r="D84" i="10"/>
  <c r="E84" i="10"/>
  <c r="F84" i="10"/>
  <c r="G84" i="10"/>
  <c r="H84" i="10"/>
  <c r="N84" i="10"/>
  <c r="O84" i="10"/>
  <c r="P84" i="10"/>
  <c r="Q84" i="10"/>
  <c r="C85" i="10"/>
  <c r="D85" i="10"/>
  <c r="E85" i="10"/>
  <c r="F85" i="10"/>
  <c r="G85" i="10"/>
  <c r="H85" i="10"/>
  <c r="N85" i="10"/>
  <c r="O85" i="10"/>
  <c r="P85" i="10"/>
  <c r="Q85" i="10"/>
  <c r="C86" i="10"/>
  <c r="D86" i="10"/>
  <c r="E86" i="10"/>
  <c r="F86" i="10"/>
  <c r="G86" i="10"/>
  <c r="H86" i="10"/>
  <c r="N86" i="10"/>
  <c r="O86" i="10"/>
  <c r="P86" i="10"/>
  <c r="Q86" i="10"/>
  <c r="C87" i="10"/>
  <c r="D87" i="10"/>
  <c r="E87" i="10"/>
  <c r="F87" i="10"/>
  <c r="G87" i="10"/>
  <c r="H87" i="10"/>
  <c r="N87" i="10"/>
  <c r="O87" i="10"/>
  <c r="P87" i="10"/>
  <c r="Q87" i="10"/>
  <c r="C88" i="10"/>
  <c r="D88" i="10"/>
  <c r="E88" i="10"/>
  <c r="F88" i="10"/>
  <c r="G88" i="10"/>
  <c r="H88" i="10"/>
  <c r="N88" i="10"/>
  <c r="O88" i="10"/>
  <c r="P88" i="10"/>
  <c r="Q88" i="10"/>
  <c r="C89" i="10"/>
  <c r="D89" i="10"/>
  <c r="E89" i="10"/>
  <c r="F89" i="10"/>
  <c r="G89" i="10"/>
  <c r="H89" i="10"/>
  <c r="N89" i="10"/>
  <c r="O89" i="10"/>
  <c r="P89" i="10"/>
  <c r="Q89" i="10"/>
  <c r="C90" i="10"/>
  <c r="D90" i="10"/>
  <c r="E90" i="10"/>
  <c r="F90" i="10"/>
  <c r="G90" i="10"/>
  <c r="H90" i="10"/>
  <c r="N90" i="10"/>
  <c r="O90" i="10"/>
  <c r="P90" i="10"/>
  <c r="Q90" i="10"/>
  <c r="C91" i="10"/>
  <c r="D91" i="10"/>
  <c r="E91" i="10"/>
  <c r="F91" i="10"/>
  <c r="G91" i="10"/>
  <c r="H91" i="10"/>
  <c r="N91" i="10"/>
  <c r="O91" i="10"/>
  <c r="P91" i="10"/>
  <c r="Q91" i="10"/>
  <c r="C92" i="10"/>
  <c r="D92" i="10"/>
  <c r="E92" i="10"/>
  <c r="F92" i="10"/>
  <c r="G92" i="10"/>
  <c r="H92" i="10"/>
  <c r="N92" i="10"/>
  <c r="O92" i="10"/>
  <c r="P92" i="10"/>
  <c r="Q92" i="10"/>
  <c r="C93" i="10"/>
  <c r="D93" i="10"/>
  <c r="E93" i="10"/>
  <c r="F93" i="10"/>
  <c r="G93" i="10"/>
  <c r="H93" i="10"/>
  <c r="N93" i="10"/>
  <c r="O93" i="10"/>
  <c r="P93" i="10"/>
  <c r="Q93" i="10"/>
  <c r="C94" i="10"/>
  <c r="D94" i="10"/>
  <c r="E94" i="10"/>
  <c r="F94" i="10"/>
  <c r="G94" i="10"/>
  <c r="H94" i="10"/>
  <c r="N94" i="10"/>
  <c r="O94" i="10"/>
  <c r="P94" i="10"/>
  <c r="Q94" i="10"/>
  <c r="C95" i="10"/>
  <c r="D95" i="10"/>
  <c r="E95" i="10"/>
  <c r="F95" i="10"/>
  <c r="G95" i="10"/>
  <c r="H95" i="10"/>
  <c r="N95" i="10"/>
  <c r="O95" i="10"/>
  <c r="P95" i="10"/>
  <c r="Q95" i="10"/>
  <c r="C96" i="10"/>
  <c r="D96" i="10"/>
  <c r="E96" i="10"/>
  <c r="F96" i="10"/>
  <c r="G96" i="10"/>
  <c r="H96" i="10"/>
  <c r="N96" i="10"/>
  <c r="O96" i="10"/>
  <c r="P96" i="10"/>
  <c r="Q96" i="10"/>
  <c r="C97" i="10"/>
  <c r="D97" i="10"/>
  <c r="E97" i="10"/>
  <c r="F97" i="10"/>
  <c r="G97" i="10"/>
  <c r="H97" i="10"/>
  <c r="N97" i="10"/>
  <c r="O97" i="10"/>
  <c r="P97" i="10"/>
  <c r="Q97" i="10"/>
  <c r="C98" i="10"/>
  <c r="D98" i="10"/>
  <c r="E98" i="10"/>
  <c r="F98" i="10"/>
  <c r="G98" i="10"/>
  <c r="H98" i="10"/>
  <c r="N98" i="10"/>
  <c r="O98" i="10"/>
  <c r="P98" i="10"/>
  <c r="Q98" i="10"/>
  <c r="C99" i="10"/>
  <c r="D99" i="10"/>
  <c r="E99" i="10"/>
  <c r="F99" i="10"/>
  <c r="G99" i="10"/>
  <c r="H99" i="10"/>
  <c r="N99" i="10"/>
  <c r="O99" i="10"/>
  <c r="P99" i="10"/>
  <c r="Q99" i="10"/>
  <c r="C100" i="10"/>
  <c r="D100" i="10"/>
  <c r="E100" i="10"/>
  <c r="F100" i="10"/>
  <c r="G100" i="10"/>
  <c r="H100" i="10"/>
  <c r="N100" i="10"/>
  <c r="O100" i="10"/>
  <c r="P100" i="10"/>
  <c r="Q100" i="10"/>
  <c r="C101" i="10"/>
  <c r="D101" i="10"/>
  <c r="E101" i="10"/>
  <c r="F101" i="10"/>
  <c r="G101" i="10"/>
  <c r="H101" i="10"/>
  <c r="N101" i="10"/>
  <c r="O101" i="10"/>
  <c r="P101" i="10"/>
  <c r="Q101" i="10"/>
  <c r="C102" i="10"/>
  <c r="D102" i="10"/>
  <c r="E102" i="10"/>
  <c r="F102" i="10"/>
  <c r="G102" i="10"/>
  <c r="H102" i="10"/>
  <c r="N102" i="10"/>
  <c r="O102" i="10"/>
  <c r="P102" i="10"/>
  <c r="Q102" i="10"/>
  <c r="C103" i="10"/>
  <c r="D103" i="10"/>
  <c r="E103" i="10"/>
  <c r="F103" i="10"/>
  <c r="G103" i="10"/>
  <c r="H103" i="10"/>
  <c r="N103" i="10"/>
  <c r="O103" i="10"/>
  <c r="P103" i="10"/>
  <c r="Q103" i="10"/>
  <c r="C104" i="10"/>
  <c r="D104" i="10"/>
  <c r="E104" i="10"/>
  <c r="F104" i="10"/>
  <c r="G104" i="10"/>
  <c r="H104" i="10"/>
  <c r="N104" i="10"/>
  <c r="O104" i="10"/>
  <c r="P104" i="10"/>
  <c r="Q104" i="10"/>
  <c r="C105" i="10"/>
  <c r="D105" i="10"/>
  <c r="E105" i="10"/>
  <c r="F105" i="10"/>
  <c r="G105" i="10"/>
  <c r="H105" i="10"/>
  <c r="N105" i="10"/>
  <c r="O105" i="10"/>
  <c r="P105" i="10"/>
  <c r="Q105" i="10"/>
  <c r="C106" i="10"/>
  <c r="D106" i="10"/>
  <c r="E106" i="10"/>
  <c r="F106" i="10"/>
  <c r="G106" i="10"/>
  <c r="H106" i="10"/>
  <c r="N106" i="10"/>
  <c r="O106" i="10"/>
  <c r="P106" i="10"/>
  <c r="Q106" i="10"/>
  <c r="C107" i="10"/>
  <c r="D107" i="10"/>
  <c r="E107" i="10"/>
  <c r="F107" i="10"/>
  <c r="G107" i="10"/>
  <c r="H107" i="10"/>
  <c r="N107" i="10"/>
  <c r="O107" i="10"/>
  <c r="P107" i="10"/>
  <c r="Q107" i="10"/>
  <c r="C108" i="10"/>
  <c r="D108" i="10"/>
  <c r="E108" i="10"/>
  <c r="F108" i="10"/>
  <c r="G108" i="10"/>
  <c r="H108" i="10"/>
  <c r="N108" i="10"/>
  <c r="O108" i="10"/>
  <c r="P108" i="10"/>
  <c r="Q108" i="10"/>
  <c r="C109" i="10"/>
  <c r="D109" i="10"/>
  <c r="E109" i="10"/>
  <c r="F109" i="10"/>
  <c r="G109" i="10"/>
  <c r="H109" i="10"/>
  <c r="N109" i="10"/>
  <c r="O109" i="10"/>
  <c r="P109" i="10"/>
  <c r="Q109" i="10"/>
  <c r="C110" i="10"/>
  <c r="D110" i="10"/>
  <c r="E110" i="10"/>
  <c r="F110" i="10"/>
  <c r="G110" i="10"/>
  <c r="H110" i="10"/>
  <c r="N110" i="10"/>
  <c r="O110" i="10"/>
  <c r="P110" i="10"/>
  <c r="Q110" i="10"/>
  <c r="C111" i="10"/>
  <c r="D111" i="10"/>
  <c r="E111" i="10"/>
  <c r="F111" i="10"/>
  <c r="G111" i="10"/>
  <c r="H111" i="10"/>
  <c r="N111" i="10"/>
  <c r="O111" i="10"/>
  <c r="P111" i="10"/>
  <c r="Q111" i="10"/>
  <c r="C112" i="10"/>
  <c r="D112" i="10"/>
  <c r="E112" i="10"/>
  <c r="F112" i="10"/>
  <c r="G112" i="10"/>
  <c r="H112" i="10"/>
  <c r="N112" i="10"/>
  <c r="O112" i="10"/>
  <c r="P112" i="10"/>
  <c r="Q112" i="10"/>
  <c r="C113" i="10"/>
  <c r="D113" i="10"/>
  <c r="E113" i="10"/>
  <c r="F113" i="10"/>
  <c r="G113" i="10"/>
  <c r="H113" i="10"/>
  <c r="N113" i="10"/>
  <c r="O113" i="10"/>
  <c r="P113" i="10"/>
  <c r="Q113" i="10"/>
  <c r="C114" i="10"/>
  <c r="D114" i="10"/>
  <c r="E114" i="10"/>
  <c r="F114" i="10"/>
  <c r="G114" i="10"/>
  <c r="H114" i="10"/>
  <c r="N114" i="10"/>
  <c r="O114" i="10"/>
  <c r="P114" i="10"/>
  <c r="Q114" i="10"/>
  <c r="C115" i="10"/>
  <c r="D115" i="10"/>
  <c r="E115" i="10"/>
  <c r="F115" i="10"/>
  <c r="G115" i="10"/>
  <c r="H115" i="10"/>
  <c r="N115" i="10"/>
  <c r="O115" i="10"/>
  <c r="P115" i="10"/>
  <c r="Q115" i="10"/>
  <c r="C116" i="10"/>
  <c r="D116" i="10"/>
  <c r="E116" i="10"/>
  <c r="F116" i="10"/>
  <c r="G116" i="10"/>
  <c r="H116" i="10"/>
  <c r="N116" i="10"/>
  <c r="O116" i="10"/>
  <c r="P116" i="10"/>
  <c r="Q116" i="10"/>
  <c r="C117" i="10"/>
  <c r="D117" i="10"/>
  <c r="E117" i="10"/>
  <c r="F117" i="10"/>
  <c r="G117" i="10"/>
  <c r="H117" i="10"/>
  <c r="N117" i="10"/>
  <c r="O117" i="10"/>
  <c r="P117" i="10"/>
  <c r="Q117" i="10"/>
  <c r="C118" i="10"/>
  <c r="D118" i="10"/>
  <c r="E118" i="10"/>
  <c r="F118" i="10"/>
  <c r="G118" i="10"/>
  <c r="H118" i="10"/>
  <c r="N118" i="10"/>
  <c r="O118" i="10"/>
  <c r="P118" i="10"/>
  <c r="Q118" i="10"/>
  <c r="C119" i="10"/>
  <c r="D119" i="10"/>
  <c r="E119" i="10"/>
  <c r="F119" i="10"/>
  <c r="G119" i="10"/>
  <c r="H119" i="10"/>
  <c r="N119" i="10"/>
  <c r="O119" i="10"/>
  <c r="P119" i="10"/>
  <c r="Q119" i="10"/>
  <c r="C120" i="10"/>
  <c r="D120" i="10"/>
  <c r="E120" i="10"/>
  <c r="F120" i="10"/>
  <c r="G120" i="10"/>
  <c r="H120" i="10"/>
  <c r="N120" i="10"/>
  <c r="O120" i="10"/>
  <c r="P120" i="10"/>
  <c r="Q120" i="10"/>
  <c r="C121" i="10"/>
  <c r="D121" i="10"/>
  <c r="E121" i="10"/>
  <c r="F121" i="10"/>
  <c r="G121" i="10"/>
  <c r="H121" i="10"/>
  <c r="N121" i="10"/>
  <c r="O121" i="10"/>
  <c r="P121" i="10"/>
  <c r="Q121" i="10"/>
  <c r="C122" i="10"/>
  <c r="D122" i="10"/>
  <c r="E122" i="10"/>
  <c r="F122" i="10"/>
  <c r="G122" i="10"/>
  <c r="H122" i="10"/>
  <c r="N122" i="10"/>
  <c r="O122" i="10"/>
  <c r="P122" i="10"/>
  <c r="Q122" i="10"/>
  <c r="C123" i="10"/>
  <c r="D123" i="10"/>
  <c r="E123" i="10"/>
  <c r="F123" i="10"/>
  <c r="G123" i="10"/>
  <c r="H123" i="10"/>
  <c r="N123" i="10"/>
  <c r="O123" i="10"/>
  <c r="P123" i="10"/>
  <c r="Q123" i="10"/>
  <c r="C124" i="10"/>
  <c r="D124" i="10"/>
  <c r="E124" i="10"/>
  <c r="F124" i="10"/>
  <c r="G124" i="10"/>
  <c r="H124" i="10"/>
  <c r="N124" i="10"/>
  <c r="O124" i="10"/>
  <c r="P124" i="10"/>
  <c r="Q124" i="10"/>
  <c r="C125" i="10"/>
  <c r="D125" i="10"/>
  <c r="E125" i="10"/>
  <c r="F125" i="10"/>
  <c r="G125" i="10"/>
  <c r="H125" i="10"/>
  <c r="N125" i="10"/>
  <c r="O125" i="10"/>
  <c r="P125" i="10"/>
  <c r="Q125" i="10"/>
  <c r="C126" i="10"/>
  <c r="D126" i="10"/>
  <c r="E126" i="10"/>
  <c r="F126" i="10"/>
  <c r="G126" i="10"/>
  <c r="H126" i="10"/>
  <c r="N126" i="10"/>
  <c r="O126" i="10"/>
  <c r="P126" i="10"/>
  <c r="Q126" i="10"/>
  <c r="C127" i="10"/>
  <c r="D127" i="10"/>
  <c r="E127" i="10"/>
  <c r="F127" i="10"/>
  <c r="G127" i="10"/>
  <c r="H127" i="10"/>
  <c r="N127" i="10"/>
  <c r="O127" i="10"/>
  <c r="P127" i="10"/>
  <c r="Q127" i="10"/>
  <c r="C128" i="10"/>
  <c r="D128" i="10"/>
  <c r="E128" i="10"/>
  <c r="F128" i="10"/>
  <c r="G128" i="10"/>
  <c r="H128" i="10"/>
  <c r="N128" i="10"/>
  <c r="O128" i="10"/>
  <c r="P128" i="10"/>
  <c r="Q128" i="10"/>
  <c r="C129" i="10"/>
  <c r="D129" i="10"/>
  <c r="E129" i="10"/>
  <c r="F129" i="10"/>
  <c r="G129" i="10"/>
  <c r="H129" i="10"/>
  <c r="N129" i="10"/>
  <c r="O129" i="10"/>
  <c r="P129" i="10"/>
  <c r="Q129" i="10"/>
  <c r="C130" i="10"/>
  <c r="D130" i="10"/>
  <c r="E130" i="10"/>
  <c r="F130" i="10"/>
  <c r="G130" i="10"/>
  <c r="H130" i="10"/>
  <c r="N130" i="10"/>
  <c r="O130" i="10"/>
  <c r="P130" i="10"/>
  <c r="Q130" i="10"/>
  <c r="C131" i="10"/>
  <c r="D131" i="10"/>
  <c r="E131" i="10"/>
  <c r="F131" i="10"/>
  <c r="G131" i="10"/>
  <c r="H131" i="10"/>
  <c r="N131" i="10"/>
  <c r="O131" i="10"/>
  <c r="P131" i="10"/>
  <c r="Q131" i="10"/>
  <c r="C132" i="10"/>
  <c r="D132" i="10"/>
  <c r="E132" i="10"/>
  <c r="F132" i="10"/>
  <c r="G132" i="10"/>
  <c r="H132" i="10"/>
  <c r="N132" i="10"/>
  <c r="O132" i="10"/>
  <c r="P132" i="10"/>
  <c r="Q132" i="10"/>
  <c r="C133" i="10"/>
  <c r="D133" i="10"/>
  <c r="E133" i="10"/>
  <c r="F133" i="10"/>
  <c r="G133" i="10"/>
  <c r="H133" i="10"/>
  <c r="N133" i="10"/>
  <c r="O133" i="10"/>
  <c r="P133" i="10"/>
  <c r="Q133" i="10"/>
  <c r="C134" i="10"/>
  <c r="D134" i="10"/>
  <c r="E134" i="10"/>
  <c r="F134" i="10"/>
  <c r="G134" i="10"/>
  <c r="H134" i="10"/>
  <c r="N134" i="10"/>
  <c r="O134" i="10"/>
  <c r="P134" i="10"/>
  <c r="Q134" i="10"/>
  <c r="C135" i="10"/>
  <c r="D135" i="10"/>
  <c r="E135" i="10"/>
  <c r="F135" i="10"/>
  <c r="G135" i="10"/>
  <c r="H135" i="10"/>
  <c r="N135" i="10"/>
  <c r="O135" i="10"/>
  <c r="P135" i="10"/>
  <c r="Q135" i="10"/>
  <c r="C136" i="10"/>
  <c r="D136" i="10"/>
  <c r="E136" i="10"/>
  <c r="F136" i="10"/>
  <c r="G136" i="10"/>
  <c r="H136" i="10"/>
  <c r="N136" i="10"/>
  <c r="O136" i="10"/>
  <c r="P136" i="10"/>
  <c r="Q136" i="10"/>
  <c r="C137" i="10"/>
  <c r="D137" i="10"/>
  <c r="E137" i="10"/>
  <c r="F137" i="10"/>
  <c r="G137" i="10"/>
  <c r="H137" i="10"/>
  <c r="N137" i="10"/>
  <c r="O137" i="10"/>
  <c r="P137" i="10"/>
  <c r="Q137" i="10"/>
  <c r="C138" i="10"/>
  <c r="D138" i="10"/>
  <c r="E138" i="10"/>
  <c r="F138" i="10"/>
  <c r="G138" i="10"/>
  <c r="H138" i="10"/>
  <c r="N138" i="10"/>
  <c r="O138" i="10"/>
  <c r="P138" i="10"/>
  <c r="Q138" i="10"/>
  <c r="C139" i="10"/>
  <c r="D139" i="10"/>
  <c r="E139" i="10"/>
  <c r="F139" i="10"/>
  <c r="G139" i="10"/>
  <c r="H139" i="10"/>
  <c r="N139" i="10"/>
  <c r="O139" i="10"/>
  <c r="P139" i="10"/>
  <c r="Q139" i="10"/>
  <c r="C140" i="10"/>
  <c r="D140" i="10"/>
  <c r="E140" i="10"/>
  <c r="F140" i="10"/>
  <c r="G140" i="10"/>
  <c r="H140" i="10"/>
  <c r="N140" i="10"/>
  <c r="O140" i="10"/>
  <c r="P140" i="10"/>
  <c r="Q140" i="10"/>
  <c r="C141" i="10"/>
  <c r="D141" i="10"/>
  <c r="E141" i="10"/>
  <c r="F141" i="10"/>
  <c r="G141" i="10"/>
  <c r="H141" i="10"/>
  <c r="N141" i="10"/>
  <c r="O141" i="10"/>
  <c r="P141" i="10"/>
  <c r="Q141" i="10"/>
  <c r="C142" i="10"/>
  <c r="D142" i="10"/>
  <c r="E142" i="10"/>
  <c r="F142" i="10"/>
  <c r="G142" i="10"/>
  <c r="H142" i="10"/>
  <c r="N142" i="10"/>
  <c r="O142" i="10"/>
  <c r="P142" i="10"/>
  <c r="Q142" i="10"/>
  <c r="C143" i="10"/>
  <c r="D143" i="10"/>
  <c r="E143" i="10"/>
  <c r="F143" i="10"/>
  <c r="G143" i="10"/>
  <c r="H143" i="10"/>
  <c r="N143" i="10"/>
  <c r="O143" i="10"/>
  <c r="P143" i="10"/>
  <c r="Q143" i="10"/>
  <c r="C144" i="10"/>
  <c r="D144" i="10"/>
  <c r="E144" i="10"/>
  <c r="F144" i="10"/>
  <c r="G144" i="10"/>
  <c r="H144" i="10"/>
  <c r="N144" i="10"/>
  <c r="O144" i="10"/>
  <c r="P144" i="10"/>
  <c r="Q144" i="10"/>
  <c r="C145" i="10"/>
  <c r="D145" i="10"/>
  <c r="E145" i="10"/>
  <c r="F145" i="10"/>
  <c r="G145" i="10"/>
  <c r="H145" i="10"/>
  <c r="N145" i="10"/>
  <c r="O145" i="10"/>
  <c r="P145" i="10"/>
  <c r="Q145" i="10"/>
  <c r="C146" i="10"/>
  <c r="D146" i="10"/>
  <c r="E146" i="10"/>
  <c r="F146" i="10"/>
  <c r="G146" i="10"/>
  <c r="H146" i="10"/>
  <c r="N146" i="10"/>
  <c r="O146" i="10"/>
  <c r="P146" i="10"/>
  <c r="Q146" i="10"/>
  <c r="C147" i="10"/>
  <c r="D147" i="10"/>
  <c r="E147" i="10"/>
  <c r="F147" i="10"/>
  <c r="G147" i="10"/>
  <c r="H147" i="10"/>
  <c r="N147" i="10"/>
  <c r="O147" i="10"/>
  <c r="P147" i="10"/>
  <c r="Q147" i="10"/>
  <c r="C148" i="10"/>
  <c r="D148" i="10"/>
  <c r="E148" i="10"/>
  <c r="F148" i="10"/>
  <c r="G148" i="10"/>
  <c r="H148" i="10"/>
  <c r="N148" i="10"/>
  <c r="O148" i="10"/>
  <c r="P148" i="10"/>
  <c r="Q148" i="10"/>
  <c r="C149" i="10"/>
  <c r="D149" i="10"/>
  <c r="E149" i="10"/>
  <c r="F149" i="10"/>
  <c r="G149" i="10"/>
  <c r="H149" i="10"/>
  <c r="N149" i="10"/>
  <c r="O149" i="10"/>
  <c r="P149" i="10"/>
  <c r="Q149" i="10"/>
  <c r="C150" i="10"/>
  <c r="D150" i="10"/>
  <c r="E150" i="10"/>
  <c r="F150" i="10"/>
  <c r="G150" i="10"/>
  <c r="H150" i="10"/>
  <c r="N150" i="10"/>
  <c r="O150" i="10"/>
  <c r="P150" i="10"/>
  <c r="Q150" i="10"/>
  <c r="C151" i="10"/>
  <c r="D151" i="10"/>
  <c r="E151" i="10"/>
  <c r="F151" i="10"/>
  <c r="G151" i="10"/>
  <c r="H151" i="10"/>
  <c r="N151" i="10"/>
  <c r="O151" i="10"/>
  <c r="P151" i="10"/>
  <c r="Q151" i="10"/>
  <c r="C152" i="10"/>
  <c r="D152" i="10"/>
  <c r="E152" i="10"/>
  <c r="F152" i="10"/>
  <c r="G152" i="10"/>
  <c r="H152" i="10"/>
  <c r="N152" i="10"/>
  <c r="O152" i="10"/>
  <c r="P152" i="10"/>
  <c r="Q152" i="10"/>
  <c r="C153" i="10"/>
  <c r="D153" i="10"/>
  <c r="E153" i="10"/>
  <c r="F153" i="10"/>
  <c r="G153" i="10"/>
  <c r="H153" i="10"/>
  <c r="N153" i="10"/>
  <c r="O153" i="10"/>
  <c r="P153" i="10"/>
  <c r="Q153" i="10"/>
  <c r="C154" i="10"/>
  <c r="D154" i="10"/>
  <c r="E154" i="10"/>
  <c r="F154" i="10"/>
  <c r="G154" i="10"/>
  <c r="H154" i="10"/>
  <c r="N154" i="10"/>
  <c r="O154" i="10"/>
  <c r="P154" i="10"/>
  <c r="Q154" i="10"/>
  <c r="C155" i="10"/>
  <c r="D155" i="10"/>
  <c r="E155" i="10"/>
  <c r="F155" i="10"/>
  <c r="G155" i="10"/>
  <c r="H155" i="10"/>
  <c r="N155" i="10"/>
  <c r="O155" i="10"/>
  <c r="P155" i="10"/>
  <c r="Q155" i="10"/>
  <c r="C156" i="10"/>
  <c r="D156" i="10"/>
  <c r="E156" i="10"/>
  <c r="F156" i="10"/>
  <c r="G156" i="10"/>
  <c r="H156" i="10"/>
  <c r="N156" i="10"/>
  <c r="O156" i="10"/>
  <c r="P156" i="10"/>
  <c r="Q156" i="10"/>
  <c r="D7" i="10"/>
  <c r="E7" i="10"/>
  <c r="F7" i="10"/>
  <c r="G7" i="10"/>
  <c r="H7" i="10"/>
  <c r="N7" i="10"/>
  <c r="O7" i="10"/>
  <c r="P7" i="10"/>
  <c r="Q7" i="10"/>
  <c r="C7" i="10"/>
  <c r="U5" i="32" l="1"/>
  <c r="U4" i="32"/>
  <c r="D4" i="26"/>
  <c r="AG4" i="26" s="1"/>
  <c r="D4" i="24"/>
  <c r="J4" i="24" s="1"/>
  <c r="B11" i="14"/>
  <c r="B12" i="24"/>
  <c r="G4" i="22"/>
  <c r="L4" i="22" s="1"/>
  <c r="G4" i="23"/>
  <c r="G4" i="20"/>
  <c r="Q4" i="20" s="1"/>
  <c r="G4" i="21"/>
  <c r="G4" i="18"/>
  <c r="U4" i="18" s="1"/>
  <c r="G4" i="19"/>
  <c r="D4" i="14"/>
  <c r="L4" i="14" s="1"/>
  <c r="G4" i="17"/>
  <c r="AG5" i="26" l="1"/>
  <c r="J5" i="24"/>
  <c r="L5" i="14"/>
  <c r="L5" i="22"/>
  <c r="L4" i="23"/>
  <c r="L5" i="23"/>
  <c r="Q5" i="20"/>
  <c r="Q5" i="21"/>
  <c r="Q4" i="21"/>
  <c r="U5" i="18"/>
  <c r="U5" i="19"/>
  <c r="U4" i="19"/>
  <c r="AB4" i="17"/>
  <c r="AB5" i="17"/>
  <c r="F21" i="9" l="1"/>
  <c r="G21" i="9"/>
  <c r="I21" i="9"/>
  <c r="J21" i="9"/>
  <c r="L21" i="9"/>
  <c r="M21" i="9"/>
  <c r="O21" i="9"/>
  <c r="P21" i="9"/>
  <c r="R21" i="9"/>
  <c r="S21" i="9"/>
  <c r="U21" i="9"/>
  <c r="V21" i="9"/>
  <c r="F22" i="9"/>
  <c r="G22" i="9"/>
  <c r="I22" i="9"/>
  <c r="J22" i="9"/>
  <c r="L22" i="9"/>
  <c r="M22" i="9"/>
  <c r="O22" i="9"/>
  <c r="P22" i="9"/>
  <c r="R22" i="9"/>
  <c r="S22" i="9"/>
  <c r="U22" i="9"/>
  <c r="V22" i="9"/>
  <c r="F23" i="9"/>
  <c r="G23" i="9"/>
  <c r="I23" i="9"/>
  <c r="J23" i="9"/>
  <c r="L23" i="9"/>
  <c r="M23" i="9"/>
  <c r="O23" i="9"/>
  <c r="P23" i="9"/>
  <c r="R23" i="9"/>
  <c r="S23" i="9"/>
  <c r="U23" i="9"/>
  <c r="V23" i="9"/>
  <c r="F24" i="9"/>
  <c r="G24" i="9"/>
  <c r="I24" i="9"/>
  <c r="J24" i="9"/>
  <c r="L24" i="9"/>
  <c r="M24" i="9"/>
  <c r="O24" i="9"/>
  <c r="P24" i="9"/>
  <c r="R24" i="9"/>
  <c r="S24" i="9"/>
  <c r="U24" i="9"/>
  <c r="V24" i="9"/>
  <c r="F25" i="9"/>
  <c r="G25" i="9"/>
  <c r="I25" i="9"/>
  <c r="J25" i="9"/>
  <c r="L25" i="9"/>
  <c r="M25" i="9"/>
  <c r="N25" i="9" s="1"/>
  <c r="O25" i="9"/>
  <c r="P25" i="9"/>
  <c r="R25" i="9"/>
  <c r="S25" i="9"/>
  <c r="U25" i="9"/>
  <c r="V25" i="9"/>
  <c r="F26" i="9"/>
  <c r="G26" i="9"/>
  <c r="I26" i="9"/>
  <c r="J26" i="9"/>
  <c r="L26" i="9"/>
  <c r="M26" i="9"/>
  <c r="O26" i="9"/>
  <c r="P26" i="9"/>
  <c r="R26" i="9"/>
  <c r="S26" i="9"/>
  <c r="U26" i="9"/>
  <c r="V26" i="9"/>
  <c r="F27" i="9"/>
  <c r="G27" i="9"/>
  <c r="I27" i="9"/>
  <c r="J27" i="9"/>
  <c r="L27" i="9"/>
  <c r="M27" i="9"/>
  <c r="N27" i="9" s="1"/>
  <c r="O27" i="9"/>
  <c r="P27" i="9"/>
  <c r="R27" i="9"/>
  <c r="S27" i="9"/>
  <c r="U27" i="9"/>
  <c r="V27" i="9"/>
  <c r="F28" i="9"/>
  <c r="G28" i="9"/>
  <c r="I28" i="9"/>
  <c r="J28" i="9"/>
  <c r="L28" i="9"/>
  <c r="M28" i="9"/>
  <c r="O28" i="9"/>
  <c r="P28" i="9"/>
  <c r="R28" i="9"/>
  <c r="S28" i="9"/>
  <c r="U28" i="9"/>
  <c r="V28" i="9"/>
  <c r="F29" i="9"/>
  <c r="G29" i="9"/>
  <c r="I29" i="9"/>
  <c r="J29" i="9"/>
  <c r="L29" i="9"/>
  <c r="M29" i="9"/>
  <c r="N29" i="9" s="1"/>
  <c r="O29" i="9"/>
  <c r="P29" i="9"/>
  <c r="R29" i="9"/>
  <c r="S29" i="9"/>
  <c r="U29" i="9"/>
  <c r="V29" i="9"/>
  <c r="F30" i="9"/>
  <c r="G30" i="9"/>
  <c r="I30" i="9"/>
  <c r="J30" i="9"/>
  <c r="L30" i="9"/>
  <c r="M30" i="9"/>
  <c r="O30" i="9"/>
  <c r="P30" i="9"/>
  <c r="R30" i="9"/>
  <c r="S30" i="9"/>
  <c r="U30" i="9"/>
  <c r="V30" i="9"/>
  <c r="F31" i="9"/>
  <c r="G31" i="9"/>
  <c r="I31" i="9"/>
  <c r="J31" i="9"/>
  <c r="L31" i="9"/>
  <c r="M31" i="9"/>
  <c r="N31" i="9" s="1"/>
  <c r="O31" i="9"/>
  <c r="P31" i="9"/>
  <c r="R31" i="9"/>
  <c r="S31" i="9"/>
  <c r="U31" i="9"/>
  <c r="V31" i="9"/>
  <c r="F32" i="9"/>
  <c r="G32" i="9"/>
  <c r="I32" i="9"/>
  <c r="J32" i="9"/>
  <c r="L32" i="9"/>
  <c r="M32" i="9"/>
  <c r="O32" i="9"/>
  <c r="P32" i="9"/>
  <c r="R32" i="9"/>
  <c r="S32" i="9"/>
  <c r="U32" i="9"/>
  <c r="V32" i="9"/>
  <c r="F33" i="9"/>
  <c r="G33" i="9"/>
  <c r="I33" i="9"/>
  <c r="J33" i="9"/>
  <c r="L33" i="9"/>
  <c r="M33" i="9"/>
  <c r="N33" i="9" s="1"/>
  <c r="O33" i="9"/>
  <c r="P33" i="9"/>
  <c r="R33" i="9"/>
  <c r="S33" i="9"/>
  <c r="U33" i="9"/>
  <c r="V33" i="9"/>
  <c r="G20" i="9"/>
  <c r="I20" i="9"/>
  <c r="J20" i="9"/>
  <c r="L20" i="9"/>
  <c r="M20" i="9"/>
  <c r="O20" i="9"/>
  <c r="P20" i="9"/>
  <c r="R20" i="9"/>
  <c r="S20" i="9"/>
  <c r="U20" i="9"/>
  <c r="V20" i="9"/>
  <c r="F20" i="9"/>
  <c r="F12" i="9"/>
  <c r="G12" i="9"/>
  <c r="I12" i="9"/>
  <c r="J12" i="9"/>
  <c r="L12" i="9"/>
  <c r="M12" i="9"/>
  <c r="N12" i="9" s="1"/>
  <c r="O12" i="9"/>
  <c r="P12" i="9"/>
  <c r="R12" i="9"/>
  <c r="S12" i="9"/>
  <c r="U12" i="9"/>
  <c r="V12" i="9"/>
  <c r="F13" i="9"/>
  <c r="G13" i="9"/>
  <c r="I13" i="9"/>
  <c r="J13" i="9"/>
  <c r="L13" i="9"/>
  <c r="M13" i="9"/>
  <c r="O13" i="9"/>
  <c r="P13" i="9"/>
  <c r="R13" i="9"/>
  <c r="S13" i="9"/>
  <c r="U13" i="9"/>
  <c r="V13" i="9"/>
  <c r="F14" i="9"/>
  <c r="G14" i="9"/>
  <c r="I14" i="9"/>
  <c r="J14" i="9"/>
  <c r="L14" i="9"/>
  <c r="M14" i="9"/>
  <c r="N14" i="9" s="1"/>
  <c r="O14" i="9"/>
  <c r="P14" i="9"/>
  <c r="R14" i="9"/>
  <c r="S14" i="9"/>
  <c r="U14" i="9"/>
  <c r="V14" i="9"/>
  <c r="F15" i="9"/>
  <c r="G15" i="9"/>
  <c r="I15" i="9"/>
  <c r="J15" i="9"/>
  <c r="L15" i="9"/>
  <c r="M15" i="9"/>
  <c r="O15" i="9"/>
  <c r="P15" i="9"/>
  <c r="R15" i="9"/>
  <c r="S15" i="9"/>
  <c r="U15" i="9"/>
  <c r="V15" i="9"/>
  <c r="F16" i="9"/>
  <c r="G16" i="9"/>
  <c r="I16" i="9"/>
  <c r="J16" i="9"/>
  <c r="L16" i="9"/>
  <c r="M16" i="9"/>
  <c r="N16" i="9" s="1"/>
  <c r="O16" i="9"/>
  <c r="P16" i="9"/>
  <c r="R16" i="9"/>
  <c r="S16" i="9"/>
  <c r="U16" i="9"/>
  <c r="V16" i="9"/>
  <c r="F17" i="9"/>
  <c r="G17" i="9"/>
  <c r="I17" i="9"/>
  <c r="J17" i="9"/>
  <c r="L17" i="9"/>
  <c r="M17" i="9"/>
  <c r="O17" i="9"/>
  <c r="P17" i="9"/>
  <c r="R17" i="9"/>
  <c r="S17" i="9"/>
  <c r="U17" i="9"/>
  <c r="V17" i="9"/>
  <c r="F18" i="9"/>
  <c r="G18" i="9"/>
  <c r="I18" i="9"/>
  <c r="J18" i="9"/>
  <c r="L18" i="9"/>
  <c r="M18" i="9"/>
  <c r="N18" i="9" s="1"/>
  <c r="O18" i="9"/>
  <c r="P18" i="9"/>
  <c r="R18" i="9"/>
  <c r="S18" i="9"/>
  <c r="U18" i="9"/>
  <c r="V18" i="9"/>
  <c r="F19" i="9"/>
  <c r="G19" i="9"/>
  <c r="I19" i="9"/>
  <c r="J19" i="9"/>
  <c r="L19" i="9"/>
  <c r="M19" i="9"/>
  <c r="O19" i="9"/>
  <c r="P19" i="9"/>
  <c r="R19" i="9"/>
  <c r="S19" i="9"/>
  <c r="U19" i="9"/>
  <c r="V19" i="9"/>
  <c r="G11" i="9"/>
  <c r="I11" i="9"/>
  <c r="J11" i="9"/>
  <c r="L11" i="9"/>
  <c r="M11" i="9"/>
  <c r="O11" i="9"/>
  <c r="P11" i="9"/>
  <c r="R11" i="9"/>
  <c r="T11" i="9" s="1"/>
  <c r="S11" i="9"/>
  <c r="U11" i="9"/>
  <c r="V11" i="9"/>
  <c r="F11" i="9"/>
  <c r="G5" i="9"/>
  <c r="I5" i="9"/>
  <c r="J5" i="9"/>
  <c r="L5" i="9"/>
  <c r="M5" i="9"/>
  <c r="O5" i="9"/>
  <c r="P5" i="9"/>
  <c r="R5" i="9"/>
  <c r="T5" i="9" s="1"/>
  <c r="S5" i="9"/>
  <c r="U5" i="9"/>
  <c r="V5" i="9"/>
  <c r="F5" i="9"/>
  <c r="F6" i="9"/>
  <c r="G6" i="9"/>
  <c r="I6" i="9"/>
  <c r="J6" i="9"/>
  <c r="L6" i="9"/>
  <c r="M6" i="9"/>
  <c r="N6" i="9" s="1"/>
  <c r="O6" i="9"/>
  <c r="P6" i="9"/>
  <c r="R6" i="9"/>
  <c r="S6" i="9"/>
  <c r="U6" i="9"/>
  <c r="V6" i="9"/>
  <c r="F7" i="9"/>
  <c r="G7" i="9"/>
  <c r="I7" i="9"/>
  <c r="J7" i="9"/>
  <c r="L7" i="9"/>
  <c r="M7" i="9"/>
  <c r="O7" i="9"/>
  <c r="P7" i="9"/>
  <c r="R7" i="9"/>
  <c r="S7" i="9"/>
  <c r="U7" i="9"/>
  <c r="V7" i="9"/>
  <c r="F8" i="9"/>
  <c r="G8" i="9"/>
  <c r="I8" i="9"/>
  <c r="J8" i="9"/>
  <c r="L8" i="9"/>
  <c r="M8" i="9"/>
  <c r="N8" i="9" s="1"/>
  <c r="O8" i="9"/>
  <c r="P8" i="9"/>
  <c r="R8" i="9"/>
  <c r="S8" i="9"/>
  <c r="U8" i="9"/>
  <c r="V8" i="9"/>
  <c r="F9" i="9"/>
  <c r="G9" i="9"/>
  <c r="I9" i="9"/>
  <c r="J9" i="9"/>
  <c r="L9" i="9"/>
  <c r="M9" i="9"/>
  <c r="O9" i="9"/>
  <c r="P9" i="9"/>
  <c r="R9" i="9"/>
  <c r="S9" i="9"/>
  <c r="U9" i="9"/>
  <c r="V9" i="9"/>
  <c r="F10" i="9"/>
  <c r="G10" i="9"/>
  <c r="I10" i="9"/>
  <c r="J10" i="9"/>
  <c r="L10" i="9"/>
  <c r="M10" i="9"/>
  <c r="N10" i="9" s="1"/>
  <c r="O10" i="9"/>
  <c r="P10" i="9"/>
  <c r="R10" i="9"/>
  <c r="S10" i="9"/>
  <c r="U10" i="9"/>
  <c r="V10" i="9"/>
  <c r="W35" i="9"/>
  <c r="W36" i="9"/>
  <c r="W37" i="9"/>
  <c r="W38" i="9"/>
  <c r="W39" i="9"/>
  <c r="W40" i="9"/>
  <c r="W41" i="9"/>
  <c r="W42" i="9"/>
  <c r="W43" i="9"/>
  <c r="W44" i="9"/>
  <c r="W45" i="9"/>
  <c r="W46" i="9"/>
  <c r="W47" i="9"/>
  <c r="W48" i="9"/>
  <c r="W49" i="9"/>
  <c r="W50" i="9"/>
  <c r="W51" i="9"/>
  <c r="W52" i="9"/>
  <c r="W53" i="9"/>
  <c r="W54" i="9"/>
  <c r="W55" i="9"/>
  <c r="W56" i="9"/>
  <c r="W57" i="9"/>
  <c r="W58" i="9"/>
  <c r="W59" i="9"/>
  <c r="W60" i="9"/>
  <c r="W61" i="9"/>
  <c r="W62" i="9"/>
  <c r="W63" i="9"/>
  <c r="W64" i="9"/>
  <c r="W65" i="9"/>
  <c r="W66" i="9"/>
  <c r="W67" i="9"/>
  <c r="W68" i="9"/>
  <c r="W69" i="9"/>
  <c r="W70" i="9"/>
  <c r="W71" i="9"/>
  <c r="W72" i="9"/>
  <c r="W73" i="9"/>
  <c r="W74" i="9"/>
  <c r="W75" i="9"/>
  <c r="W76" i="9"/>
  <c r="W77" i="9"/>
  <c r="W78" i="9"/>
  <c r="W79" i="9"/>
  <c r="W80" i="9"/>
  <c r="W81" i="9"/>
  <c r="W82" i="9"/>
  <c r="W83" i="9"/>
  <c r="W84" i="9"/>
  <c r="W85" i="9"/>
  <c r="W86" i="9"/>
  <c r="W87" i="9"/>
  <c r="W88" i="9"/>
  <c r="W89" i="9"/>
  <c r="W90" i="9"/>
  <c r="W91" i="9"/>
  <c r="W92" i="9"/>
  <c r="W93" i="9"/>
  <c r="W94" i="9"/>
  <c r="W95" i="9"/>
  <c r="W96" i="9"/>
  <c r="W97" i="9"/>
  <c r="W98" i="9"/>
  <c r="W99" i="9"/>
  <c r="W100" i="9"/>
  <c r="W101" i="9"/>
  <c r="W102" i="9"/>
  <c r="W103" i="9"/>
  <c r="W104" i="9"/>
  <c r="W105" i="9"/>
  <c r="W106" i="9"/>
  <c r="W107" i="9"/>
  <c r="W108" i="9"/>
  <c r="W109" i="9"/>
  <c r="W110" i="9"/>
  <c r="W111" i="9"/>
  <c r="W112" i="9"/>
  <c r="W113" i="9"/>
  <c r="W114" i="9"/>
  <c r="W115" i="9"/>
  <c r="W116" i="9"/>
  <c r="W117" i="9"/>
  <c r="W118" i="9"/>
  <c r="W119" i="9"/>
  <c r="W120" i="9"/>
  <c r="W121" i="9"/>
  <c r="W122" i="9"/>
  <c r="W123" i="9"/>
  <c r="W124" i="9"/>
  <c r="W125" i="9"/>
  <c r="W126" i="9"/>
  <c r="W127" i="9"/>
  <c r="W128" i="9"/>
  <c r="W129" i="9"/>
  <c r="W130" i="9"/>
  <c r="W131" i="9"/>
  <c r="W132" i="9"/>
  <c r="W133" i="9"/>
  <c r="W134" i="9"/>
  <c r="W135" i="9"/>
  <c r="W136" i="9"/>
  <c r="W137" i="9"/>
  <c r="W138" i="9"/>
  <c r="W139" i="9"/>
  <c r="W140" i="9"/>
  <c r="W141" i="9"/>
  <c r="W142" i="9"/>
  <c r="W143" i="9"/>
  <c r="W144" i="9"/>
  <c r="W145" i="9"/>
  <c r="W146" i="9"/>
  <c r="W147" i="9"/>
  <c r="W148" i="9"/>
  <c r="W149" i="9"/>
  <c r="W150" i="9"/>
  <c r="W151" i="9"/>
  <c r="W152" i="9"/>
  <c r="W153" i="9"/>
  <c r="W154" i="9"/>
  <c r="W155" i="9"/>
  <c r="W156" i="9"/>
  <c r="W157" i="9"/>
  <c r="W158" i="9"/>
  <c r="W159" i="9"/>
  <c r="W160" i="9"/>
  <c r="W161" i="9"/>
  <c r="W162" i="9"/>
  <c r="W163" i="9"/>
  <c r="W164" i="9"/>
  <c r="W165" i="9"/>
  <c r="W166" i="9"/>
  <c r="W167" i="9"/>
  <c r="W168" i="9"/>
  <c r="W169" i="9"/>
  <c r="W170" i="9"/>
  <c r="W171" i="9"/>
  <c r="W172" i="9"/>
  <c r="W173" i="9"/>
  <c r="W174" i="9"/>
  <c r="W175" i="9"/>
  <c r="W176" i="9"/>
  <c r="W177" i="9"/>
  <c r="W178" i="9"/>
  <c r="W179" i="9"/>
  <c r="W180" i="9"/>
  <c r="W181" i="9"/>
  <c r="W182" i="9"/>
  <c r="W183" i="9"/>
  <c r="W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07" i="9"/>
  <c r="T108" i="9"/>
  <c r="T109" i="9"/>
  <c r="T110" i="9"/>
  <c r="T111" i="9"/>
  <c r="T112" i="9"/>
  <c r="T113" i="9"/>
  <c r="T114" i="9"/>
  <c r="T115" i="9"/>
  <c r="T116" i="9"/>
  <c r="T117" i="9"/>
  <c r="T118" i="9"/>
  <c r="T119" i="9"/>
  <c r="T120" i="9"/>
  <c r="T121" i="9"/>
  <c r="T122" i="9"/>
  <c r="T123" i="9"/>
  <c r="T124" i="9"/>
  <c r="T125" i="9"/>
  <c r="T126" i="9"/>
  <c r="T127" i="9"/>
  <c r="T128" i="9"/>
  <c r="T129" i="9"/>
  <c r="T130" i="9"/>
  <c r="T131" i="9"/>
  <c r="T132" i="9"/>
  <c r="T133" i="9"/>
  <c r="T134" i="9"/>
  <c r="T135" i="9"/>
  <c r="T136" i="9"/>
  <c r="T137" i="9"/>
  <c r="T138" i="9"/>
  <c r="T139" i="9"/>
  <c r="T140" i="9"/>
  <c r="T141" i="9"/>
  <c r="T142" i="9"/>
  <c r="T143" i="9"/>
  <c r="T144" i="9"/>
  <c r="T145" i="9"/>
  <c r="T146" i="9"/>
  <c r="T147" i="9"/>
  <c r="T148" i="9"/>
  <c r="T149" i="9"/>
  <c r="T150" i="9"/>
  <c r="T151" i="9"/>
  <c r="T152" i="9"/>
  <c r="T153" i="9"/>
  <c r="T154" i="9"/>
  <c r="T155" i="9"/>
  <c r="T156" i="9"/>
  <c r="T157" i="9"/>
  <c r="T158" i="9"/>
  <c r="T159" i="9"/>
  <c r="T160" i="9"/>
  <c r="T161" i="9"/>
  <c r="T162" i="9"/>
  <c r="T163" i="9"/>
  <c r="T164" i="9"/>
  <c r="T165" i="9"/>
  <c r="T166" i="9"/>
  <c r="T167" i="9"/>
  <c r="T168" i="9"/>
  <c r="T169" i="9"/>
  <c r="T170" i="9"/>
  <c r="T171" i="9"/>
  <c r="T172" i="9"/>
  <c r="T173" i="9"/>
  <c r="T174" i="9"/>
  <c r="T175" i="9"/>
  <c r="T176" i="9"/>
  <c r="T177" i="9"/>
  <c r="T178" i="9"/>
  <c r="T179" i="9"/>
  <c r="T180" i="9"/>
  <c r="T181" i="9"/>
  <c r="T182" i="9"/>
  <c r="T183" i="9"/>
  <c r="T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34" i="9"/>
  <c r="K5" i="9" l="1"/>
  <c r="K20" i="9"/>
  <c r="W22" i="9"/>
  <c r="N11" i="9"/>
  <c r="T20" i="9"/>
  <c r="W21" i="9"/>
  <c r="N9" i="9"/>
  <c r="N7" i="9"/>
  <c r="N19" i="9"/>
  <c r="N17" i="9"/>
  <c r="N15" i="9"/>
  <c r="N13" i="9"/>
  <c r="N32" i="9"/>
  <c r="N30" i="9"/>
  <c r="N28" i="9"/>
  <c r="N26" i="9"/>
  <c r="N5" i="9"/>
  <c r="N20" i="9"/>
  <c r="T10" i="9"/>
  <c r="T9" i="9"/>
  <c r="T8" i="9"/>
  <c r="T6" i="9"/>
  <c r="T18" i="9"/>
  <c r="T17" i="9"/>
  <c r="T16" i="9"/>
  <c r="T14" i="9"/>
  <c r="T13" i="9"/>
  <c r="T12" i="9"/>
  <c r="T33" i="9"/>
  <c r="T32" i="9"/>
  <c r="T30" i="9"/>
  <c r="T29" i="9"/>
  <c r="T28" i="9"/>
  <c r="T26" i="9"/>
  <c r="T25" i="9"/>
  <c r="T22" i="9"/>
  <c r="T21" i="9"/>
  <c r="Q22" i="9"/>
  <c r="T7" i="9"/>
  <c r="T19" i="9"/>
  <c r="T15" i="9"/>
  <c r="T31" i="9"/>
  <c r="T27" i="9"/>
  <c r="T24" i="9"/>
  <c r="T23" i="9"/>
  <c r="Q23" i="9"/>
  <c r="H10" i="9"/>
  <c r="H9" i="9"/>
  <c r="H8" i="9"/>
  <c r="H7" i="9"/>
  <c r="H6" i="9"/>
  <c r="H19" i="9"/>
  <c r="H18" i="9"/>
  <c r="H17" i="9"/>
  <c r="H16" i="9"/>
  <c r="H15" i="9"/>
  <c r="H14" i="9"/>
  <c r="H13" i="9"/>
  <c r="H12" i="9"/>
  <c r="H33" i="9"/>
  <c r="H32" i="9"/>
  <c r="H31" i="9"/>
  <c r="H30" i="9"/>
  <c r="H29" i="9"/>
  <c r="H28" i="9"/>
  <c r="H27" i="9"/>
  <c r="H26" i="9"/>
  <c r="H25" i="9"/>
  <c r="H24" i="9"/>
  <c r="H23" i="9"/>
  <c r="H22" i="9"/>
  <c r="H21" i="9"/>
  <c r="K27" i="9"/>
  <c r="K26" i="9"/>
  <c r="K15" i="9"/>
  <c r="K11" i="9"/>
  <c r="N24" i="9"/>
  <c r="N23" i="9"/>
  <c r="N22" i="9"/>
  <c r="N21" i="9"/>
  <c r="W9" i="9"/>
  <c r="W7" i="9"/>
  <c r="W18" i="9"/>
  <c r="W16" i="9"/>
  <c r="W14" i="9"/>
  <c r="W12" i="9"/>
  <c r="W33" i="9"/>
  <c r="W31" i="9"/>
  <c r="W29" i="9"/>
  <c r="W27" i="9"/>
  <c r="W26" i="9"/>
  <c r="W25" i="9"/>
  <c r="W24" i="9"/>
  <c r="W23" i="9"/>
  <c r="W10" i="9"/>
  <c r="W8" i="9"/>
  <c r="W6" i="9"/>
  <c r="W19" i="9"/>
  <c r="W17" i="9"/>
  <c r="W15" i="9"/>
  <c r="W13" i="9"/>
  <c r="W32" i="9"/>
  <c r="W30" i="9"/>
  <c r="W28" i="9"/>
  <c r="W5" i="9"/>
  <c r="W11" i="9"/>
  <c r="W20" i="9"/>
  <c r="Q9" i="9"/>
  <c r="Q6" i="9"/>
  <c r="Q19" i="9"/>
  <c r="Q16" i="9"/>
  <c r="Q13" i="9"/>
  <c r="Q33" i="9"/>
  <c r="Q30" i="9"/>
  <c r="Q27" i="9"/>
  <c r="Q5" i="9"/>
  <c r="Q10" i="9"/>
  <c r="Q7" i="9"/>
  <c r="Q17" i="9"/>
  <c r="Q14" i="9"/>
  <c r="Q31" i="9"/>
  <c r="Q28" i="9"/>
  <c r="Q25" i="9"/>
  <c r="Q24" i="9"/>
  <c r="Q21" i="9"/>
  <c r="Q8" i="9"/>
  <c r="Q18" i="9"/>
  <c r="Q15" i="9"/>
  <c r="Q12" i="9"/>
  <c r="Q32" i="9"/>
  <c r="Q29" i="9"/>
  <c r="Q26" i="9"/>
  <c r="Q11" i="9"/>
  <c r="Q20" i="9"/>
  <c r="K10" i="9"/>
  <c r="K9" i="9"/>
  <c r="K8" i="9"/>
  <c r="K7" i="9"/>
  <c r="K6" i="9"/>
  <c r="K19" i="9"/>
  <c r="K18" i="9"/>
  <c r="K17" i="9"/>
  <c r="K16" i="9"/>
  <c r="K14" i="9"/>
  <c r="K13" i="9"/>
  <c r="K12" i="9"/>
  <c r="K33" i="9"/>
  <c r="K32" i="9"/>
  <c r="K31" i="9"/>
  <c r="K30" i="9"/>
  <c r="K29" i="9"/>
  <c r="K28" i="9"/>
  <c r="K25" i="9"/>
  <c r="K24" i="9"/>
  <c r="K23" i="9"/>
  <c r="K22" i="9"/>
  <c r="K21" i="9"/>
  <c r="H5" i="9"/>
  <c r="H11" i="9"/>
  <c r="H20" i="9"/>
  <c r="N35" i="9"/>
  <c r="N36" i="9"/>
  <c r="N37" i="9"/>
  <c r="N38" i="9"/>
  <c r="N39" i="9"/>
  <c r="N40" i="9"/>
  <c r="N41" i="9"/>
  <c r="N42" i="9"/>
  <c r="N43" i="9"/>
  <c r="N44" i="9"/>
  <c r="N45" i="9"/>
  <c r="N46" i="9"/>
  <c r="N47" i="9"/>
  <c r="N48" i="9"/>
  <c r="N49" i="9"/>
  <c r="N50" i="9"/>
  <c r="N51" i="9"/>
  <c r="N52" i="9"/>
  <c r="N53" i="9"/>
  <c r="N54" i="9"/>
  <c r="N55" i="9"/>
  <c r="N56" i="9"/>
  <c r="N57" i="9"/>
  <c r="N58" i="9"/>
  <c r="N59" i="9"/>
  <c r="N60" i="9"/>
  <c r="N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89" i="9"/>
  <c r="N90" i="9"/>
  <c r="N91" i="9"/>
  <c r="N92" i="9"/>
  <c r="N93" i="9"/>
  <c r="N94" i="9"/>
  <c r="N95" i="9"/>
  <c r="N96" i="9"/>
  <c r="N97" i="9"/>
  <c r="N98" i="9"/>
  <c r="N99" i="9"/>
  <c r="N100" i="9"/>
  <c r="N101" i="9"/>
  <c r="N102" i="9"/>
  <c r="N103" i="9"/>
  <c r="N104" i="9"/>
  <c r="N105" i="9"/>
  <c r="N106" i="9"/>
  <c r="N107" i="9"/>
  <c r="N108" i="9"/>
  <c r="N109" i="9"/>
  <c r="N110" i="9"/>
  <c r="N111" i="9"/>
  <c r="N112" i="9"/>
  <c r="N113" i="9"/>
  <c r="N114" i="9"/>
  <c r="N115" i="9"/>
  <c r="N116" i="9"/>
  <c r="N117" i="9"/>
  <c r="N118" i="9"/>
  <c r="N119" i="9"/>
  <c r="N120" i="9"/>
  <c r="N121" i="9"/>
  <c r="N122" i="9"/>
  <c r="N123" i="9"/>
  <c r="N124" i="9"/>
  <c r="N125" i="9"/>
  <c r="N126" i="9"/>
  <c r="N127" i="9"/>
  <c r="N128" i="9"/>
  <c r="N129" i="9"/>
  <c r="N130" i="9"/>
  <c r="N131" i="9"/>
  <c r="N132" i="9"/>
  <c r="N133" i="9"/>
  <c r="N134" i="9"/>
  <c r="N135" i="9"/>
  <c r="N136" i="9"/>
  <c r="N137" i="9"/>
  <c r="N138" i="9"/>
  <c r="N139" i="9"/>
  <c r="N140" i="9"/>
  <c r="N141" i="9"/>
  <c r="N142" i="9"/>
  <c r="N143" i="9"/>
  <c r="N144" i="9"/>
  <c r="N145" i="9"/>
  <c r="N146" i="9"/>
  <c r="N147" i="9"/>
  <c r="N148" i="9"/>
  <c r="N149" i="9"/>
  <c r="N150" i="9"/>
  <c r="N151" i="9"/>
  <c r="N152" i="9"/>
  <c r="N153" i="9"/>
  <c r="N154" i="9"/>
  <c r="N155" i="9"/>
  <c r="N156" i="9"/>
  <c r="N157" i="9"/>
  <c r="N158"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34" i="9"/>
  <c r="AF183" i="8" l="1"/>
  <c r="AE183" i="8"/>
  <c r="AD183" i="8"/>
  <c r="AC183" i="8"/>
  <c r="AB183" i="8"/>
  <c r="AA183" i="8"/>
  <c r="Z183" i="8"/>
  <c r="Y183" i="8"/>
  <c r="X183" i="8"/>
  <c r="W183" i="8"/>
  <c r="V183" i="8"/>
  <c r="U183" i="8"/>
  <c r="AF182" i="8"/>
  <c r="AE182" i="8"/>
  <c r="AD182" i="8"/>
  <c r="AC182" i="8"/>
  <c r="AB182" i="8"/>
  <c r="AA182" i="8"/>
  <c r="Z182" i="8"/>
  <c r="Y182" i="8"/>
  <c r="X182" i="8"/>
  <c r="W182" i="8"/>
  <c r="V182" i="8"/>
  <c r="U182" i="8"/>
  <c r="AF181" i="8"/>
  <c r="AE181" i="8"/>
  <c r="AD181" i="8"/>
  <c r="AC181" i="8"/>
  <c r="AB181" i="8"/>
  <c r="AA181" i="8"/>
  <c r="Z181" i="8"/>
  <c r="Y181" i="8"/>
  <c r="X181" i="8"/>
  <c r="W181" i="8"/>
  <c r="V181" i="8"/>
  <c r="U181" i="8"/>
  <c r="AF180" i="8"/>
  <c r="AE180" i="8"/>
  <c r="AD180" i="8"/>
  <c r="AC180" i="8"/>
  <c r="AB180" i="8"/>
  <c r="AA180" i="8"/>
  <c r="Z180" i="8"/>
  <c r="Y180" i="8"/>
  <c r="X180" i="8"/>
  <c r="W180" i="8"/>
  <c r="V180" i="8"/>
  <c r="U180" i="8"/>
  <c r="AF179" i="8"/>
  <c r="AE179" i="8"/>
  <c r="AD179" i="8"/>
  <c r="AC179" i="8"/>
  <c r="AB179" i="8"/>
  <c r="AA179" i="8"/>
  <c r="Z179" i="8"/>
  <c r="Y179" i="8"/>
  <c r="X179" i="8"/>
  <c r="W179" i="8"/>
  <c r="V179" i="8"/>
  <c r="U179" i="8"/>
  <c r="AF178" i="8"/>
  <c r="AE178" i="8"/>
  <c r="AD178" i="8"/>
  <c r="AC178" i="8"/>
  <c r="AB178" i="8"/>
  <c r="AA178" i="8"/>
  <c r="Z178" i="8"/>
  <c r="Y178" i="8"/>
  <c r="X178" i="8"/>
  <c r="W178" i="8"/>
  <c r="V178" i="8"/>
  <c r="U178" i="8"/>
  <c r="AF177" i="8"/>
  <c r="AE177" i="8"/>
  <c r="AD177" i="8"/>
  <c r="AC177" i="8"/>
  <c r="AB177" i="8"/>
  <c r="AA177" i="8"/>
  <c r="Z177" i="8"/>
  <c r="Y177" i="8"/>
  <c r="X177" i="8"/>
  <c r="W177" i="8"/>
  <c r="V177" i="8"/>
  <c r="U177" i="8"/>
  <c r="AF176" i="8"/>
  <c r="AE176" i="8"/>
  <c r="AD176" i="8"/>
  <c r="AC176" i="8"/>
  <c r="AB176" i="8"/>
  <c r="AA176" i="8"/>
  <c r="Z176" i="8"/>
  <c r="Y176" i="8"/>
  <c r="X176" i="8"/>
  <c r="W176" i="8"/>
  <c r="V176" i="8"/>
  <c r="U176" i="8"/>
  <c r="AF175" i="8"/>
  <c r="AE175" i="8"/>
  <c r="AD175" i="8"/>
  <c r="AC175" i="8"/>
  <c r="AB175" i="8"/>
  <c r="AA175" i="8"/>
  <c r="Z175" i="8"/>
  <c r="Y175" i="8"/>
  <c r="X175" i="8"/>
  <c r="W175" i="8"/>
  <c r="V175" i="8"/>
  <c r="U175" i="8"/>
  <c r="AF174" i="8"/>
  <c r="AE174" i="8"/>
  <c r="AD174" i="8"/>
  <c r="AC174" i="8"/>
  <c r="AB174" i="8"/>
  <c r="AA174" i="8"/>
  <c r="Z174" i="8"/>
  <c r="Y174" i="8"/>
  <c r="X174" i="8"/>
  <c r="W174" i="8"/>
  <c r="V174" i="8"/>
  <c r="U174" i="8"/>
  <c r="AF173" i="8"/>
  <c r="AE173" i="8"/>
  <c r="AD173" i="8"/>
  <c r="AC173" i="8"/>
  <c r="AB173" i="8"/>
  <c r="AA173" i="8"/>
  <c r="Z173" i="8"/>
  <c r="Y173" i="8"/>
  <c r="X173" i="8"/>
  <c r="W173" i="8"/>
  <c r="V173" i="8"/>
  <c r="U173" i="8"/>
  <c r="AF172" i="8"/>
  <c r="AE172" i="8"/>
  <c r="AD172" i="8"/>
  <c r="AC172" i="8"/>
  <c r="AB172" i="8"/>
  <c r="AA172" i="8"/>
  <c r="Z172" i="8"/>
  <c r="Y172" i="8"/>
  <c r="X172" i="8"/>
  <c r="W172" i="8"/>
  <c r="V172" i="8"/>
  <c r="U172" i="8"/>
  <c r="AF171" i="8"/>
  <c r="AE171" i="8"/>
  <c r="AD171" i="8"/>
  <c r="AC171" i="8"/>
  <c r="AB171" i="8"/>
  <c r="AA171" i="8"/>
  <c r="Z171" i="8"/>
  <c r="Y171" i="8"/>
  <c r="X171" i="8"/>
  <c r="W171" i="8"/>
  <c r="V171" i="8"/>
  <c r="U171" i="8"/>
  <c r="AF170" i="8"/>
  <c r="AE170" i="8"/>
  <c r="AD170" i="8"/>
  <c r="AC170" i="8"/>
  <c r="AB170" i="8"/>
  <c r="AA170" i="8"/>
  <c r="Z170" i="8"/>
  <c r="Y170" i="8"/>
  <c r="X170" i="8"/>
  <c r="W170" i="8"/>
  <c r="V170" i="8"/>
  <c r="U170" i="8"/>
  <c r="AF169" i="8"/>
  <c r="AE169" i="8"/>
  <c r="AD169" i="8"/>
  <c r="AC169" i="8"/>
  <c r="AB169" i="8"/>
  <c r="AA169" i="8"/>
  <c r="Z169" i="8"/>
  <c r="Y169" i="8"/>
  <c r="X169" i="8"/>
  <c r="W169" i="8"/>
  <c r="V169" i="8"/>
  <c r="U169" i="8"/>
  <c r="AF168" i="8"/>
  <c r="AE168" i="8"/>
  <c r="AD168" i="8"/>
  <c r="AC168" i="8"/>
  <c r="AB168" i="8"/>
  <c r="AA168" i="8"/>
  <c r="Z168" i="8"/>
  <c r="Y168" i="8"/>
  <c r="X168" i="8"/>
  <c r="W168" i="8"/>
  <c r="V168" i="8"/>
  <c r="U168" i="8"/>
  <c r="AF167" i="8"/>
  <c r="AE167" i="8"/>
  <c r="AD167" i="8"/>
  <c r="AC167" i="8"/>
  <c r="AB167" i="8"/>
  <c r="AA167" i="8"/>
  <c r="Z167" i="8"/>
  <c r="Y167" i="8"/>
  <c r="X167" i="8"/>
  <c r="W167" i="8"/>
  <c r="V167" i="8"/>
  <c r="U167" i="8"/>
  <c r="AF166" i="8"/>
  <c r="AE166" i="8"/>
  <c r="AD166" i="8"/>
  <c r="AC166" i="8"/>
  <c r="AB166" i="8"/>
  <c r="AA166" i="8"/>
  <c r="Z166" i="8"/>
  <c r="Y166" i="8"/>
  <c r="X166" i="8"/>
  <c r="W166" i="8"/>
  <c r="V166" i="8"/>
  <c r="U166" i="8"/>
  <c r="AF165" i="8"/>
  <c r="AE165" i="8"/>
  <c r="AD165" i="8"/>
  <c r="AC165" i="8"/>
  <c r="AB165" i="8"/>
  <c r="AA165" i="8"/>
  <c r="Z165" i="8"/>
  <c r="Y165" i="8"/>
  <c r="X165" i="8"/>
  <c r="W165" i="8"/>
  <c r="V165" i="8"/>
  <c r="U165" i="8"/>
  <c r="AF164" i="8"/>
  <c r="AE164" i="8"/>
  <c r="AD164" i="8"/>
  <c r="AC164" i="8"/>
  <c r="AB164" i="8"/>
  <c r="AA164" i="8"/>
  <c r="Z164" i="8"/>
  <c r="Y164" i="8"/>
  <c r="X164" i="8"/>
  <c r="W164" i="8"/>
  <c r="V164" i="8"/>
  <c r="U164" i="8"/>
  <c r="AF163" i="8"/>
  <c r="AE163" i="8"/>
  <c r="AD163" i="8"/>
  <c r="AC163" i="8"/>
  <c r="AB163" i="8"/>
  <c r="AA163" i="8"/>
  <c r="Z163" i="8"/>
  <c r="Y163" i="8"/>
  <c r="X163" i="8"/>
  <c r="W163" i="8"/>
  <c r="V163" i="8"/>
  <c r="U163" i="8"/>
  <c r="AF162" i="8"/>
  <c r="AE162" i="8"/>
  <c r="AD162" i="8"/>
  <c r="AC162" i="8"/>
  <c r="AB162" i="8"/>
  <c r="AA162" i="8"/>
  <c r="Z162" i="8"/>
  <c r="Y162" i="8"/>
  <c r="X162" i="8"/>
  <c r="W162" i="8"/>
  <c r="V162" i="8"/>
  <c r="U162" i="8"/>
  <c r="AF161" i="8"/>
  <c r="AE161" i="8"/>
  <c r="AD161" i="8"/>
  <c r="AC161" i="8"/>
  <c r="AB161" i="8"/>
  <c r="AA161" i="8"/>
  <c r="Z161" i="8"/>
  <c r="Y161" i="8"/>
  <c r="X161" i="8"/>
  <c r="W161" i="8"/>
  <c r="V161" i="8"/>
  <c r="U161" i="8"/>
  <c r="AF160" i="8"/>
  <c r="AE160" i="8"/>
  <c r="AD160" i="8"/>
  <c r="AC160" i="8"/>
  <c r="AB160" i="8"/>
  <c r="AA160" i="8"/>
  <c r="Z160" i="8"/>
  <c r="Y160" i="8"/>
  <c r="X160" i="8"/>
  <c r="W160" i="8"/>
  <c r="V160" i="8"/>
  <c r="U160" i="8"/>
  <c r="AF159" i="8"/>
  <c r="AE159" i="8"/>
  <c r="AD159" i="8"/>
  <c r="AC159" i="8"/>
  <c r="AB159" i="8"/>
  <c r="AA159" i="8"/>
  <c r="Z159" i="8"/>
  <c r="Y159" i="8"/>
  <c r="X159" i="8"/>
  <c r="W159" i="8"/>
  <c r="V159" i="8"/>
  <c r="U159" i="8"/>
  <c r="AF158" i="8"/>
  <c r="AE158" i="8"/>
  <c r="AD158" i="8"/>
  <c r="AC158" i="8"/>
  <c r="AB158" i="8"/>
  <c r="AA158" i="8"/>
  <c r="Z158" i="8"/>
  <c r="Y158" i="8"/>
  <c r="X158" i="8"/>
  <c r="W158" i="8"/>
  <c r="V158" i="8"/>
  <c r="U158" i="8"/>
  <c r="AF157" i="8"/>
  <c r="AE157" i="8"/>
  <c r="AD157" i="8"/>
  <c r="AC157" i="8"/>
  <c r="AB157" i="8"/>
  <c r="AA157" i="8"/>
  <c r="Z157" i="8"/>
  <c r="Y157" i="8"/>
  <c r="X157" i="8"/>
  <c r="W157" i="8"/>
  <c r="V157" i="8"/>
  <c r="U157" i="8"/>
  <c r="AF156" i="8"/>
  <c r="AE156" i="8"/>
  <c r="AD156" i="8"/>
  <c r="AC156" i="8"/>
  <c r="AB156" i="8"/>
  <c r="AA156" i="8"/>
  <c r="Z156" i="8"/>
  <c r="Y156" i="8"/>
  <c r="X156" i="8"/>
  <c r="W156" i="8"/>
  <c r="V156" i="8"/>
  <c r="U156" i="8"/>
  <c r="AF155" i="8"/>
  <c r="AE155" i="8"/>
  <c r="AD155" i="8"/>
  <c r="AC155" i="8"/>
  <c r="AB155" i="8"/>
  <c r="AA155" i="8"/>
  <c r="Z155" i="8"/>
  <c r="Y155" i="8"/>
  <c r="X155" i="8"/>
  <c r="W155" i="8"/>
  <c r="V155" i="8"/>
  <c r="U155" i="8"/>
  <c r="AF154" i="8"/>
  <c r="AE154" i="8"/>
  <c r="AD154" i="8"/>
  <c r="AC154" i="8"/>
  <c r="AB154" i="8"/>
  <c r="AA154" i="8"/>
  <c r="Z154" i="8"/>
  <c r="Y154" i="8"/>
  <c r="X154" i="8"/>
  <c r="W154" i="8"/>
  <c r="V154" i="8"/>
  <c r="U154" i="8"/>
  <c r="AF153" i="8"/>
  <c r="AE153" i="8"/>
  <c r="AD153" i="8"/>
  <c r="AC153" i="8"/>
  <c r="AB153" i="8"/>
  <c r="AA153" i="8"/>
  <c r="Z153" i="8"/>
  <c r="Y153" i="8"/>
  <c r="X153" i="8"/>
  <c r="W153" i="8"/>
  <c r="V153" i="8"/>
  <c r="U153" i="8"/>
  <c r="AF152" i="8"/>
  <c r="AE152" i="8"/>
  <c r="AD152" i="8"/>
  <c r="AC152" i="8"/>
  <c r="AB152" i="8"/>
  <c r="AA152" i="8"/>
  <c r="Z152" i="8"/>
  <c r="Y152" i="8"/>
  <c r="X152" i="8"/>
  <c r="W152" i="8"/>
  <c r="V152" i="8"/>
  <c r="U152" i="8"/>
  <c r="AF151" i="8"/>
  <c r="AE151" i="8"/>
  <c r="AD151" i="8"/>
  <c r="AC151" i="8"/>
  <c r="AB151" i="8"/>
  <c r="AA151" i="8"/>
  <c r="Z151" i="8"/>
  <c r="Y151" i="8"/>
  <c r="X151" i="8"/>
  <c r="W151" i="8"/>
  <c r="V151" i="8"/>
  <c r="U151" i="8"/>
  <c r="AF150" i="8"/>
  <c r="AE150" i="8"/>
  <c r="AD150" i="8"/>
  <c r="AC150" i="8"/>
  <c r="AB150" i="8"/>
  <c r="AA150" i="8"/>
  <c r="Z150" i="8"/>
  <c r="Y150" i="8"/>
  <c r="X150" i="8"/>
  <c r="W150" i="8"/>
  <c r="V150" i="8"/>
  <c r="U150" i="8"/>
  <c r="AF149" i="8"/>
  <c r="AE149" i="8"/>
  <c r="AD149" i="8"/>
  <c r="AC149" i="8"/>
  <c r="AB149" i="8"/>
  <c r="AA149" i="8"/>
  <c r="Z149" i="8"/>
  <c r="Y149" i="8"/>
  <c r="X149" i="8"/>
  <c r="W149" i="8"/>
  <c r="V149" i="8"/>
  <c r="U149" i="8"/>
  <c r="AF148" i="8"/>
  <c r="AE148" i="8"/>
  <c r="AD148" i="8"/>
  <c r="AC148" i="8"/>
  <c r="AB148" i="8"/>
  <c r="AA148" i="8"/>
  <c r="Z148" i="8"/>
  <c r="Y148" i="8"/>
  <c r="X148" i="8"/>
  <c r="W148" i="8"/>
  <c r="V148" i="8"/>
  <c r="U148" i="8"/>
  <c r="AF147" i="8"/>
  <c r="AE147" i="8"/>
  <c r="AD147" i="8"/>
  <c r="AC147" i="8"/>
  <c r="AB147" i="8"/>
  <c r="AA147" i="8"/>
  <c r="Z147" i="8"/>
  <c r="Y147" i="8"/>
  <c r="X147" i="8"/>
  <c r="W147" i="8"/>
  <c r="V147" i="8"/>
  <c r="U147" i="8"/>
  <c r="AF146" i="8"/>
  <c r="AE146" i="8"/>
  <c r="AD146" i="8"/>
  <c r="AC146" i="8"/>
  <c r="AB146" i="8"/>
  <c r="AA146" i="8"/>
  <c r="Z146" i="8"/>
  <c r="Y146" i="8"/>
  <c r="X146" i="8"/>
  <c r="W146" i="8"/>
  <c r="V146" i="8"/>
  <c r="U146" i="8"/>
  <c r="AF145" i="8"/>
  <c r="AE145" i="8"/>
  <c r="AD145" i="8"/>
  <c r="AC145" i="8"/>
  <c r="AB145" i="8"/>
  <c r="AA145" i="8"/>
  <c r="Z145" i="8"/>
  <c r="Y145" i="8"/>
  <c r="X145" i="8"/>
  <c r="W145" i="8"/>
  <c r="V145" i="8"/>
  <c r="U145" i="8"/>
  <c r="AF144" i="8"/>
  <c r="AE144" i="8"/>
  <c r="AD144" i="8"/>
  <c r="AC144" i="8"/>
  <c r="AB144" i="8"/>
  <c r="AA144" i="8"/>
  <c r="Z144" i="8"/>
  <c r="Y144" i="8"/>
  <c r="X144" i="8"/>
  <c r="W144" i="8"/>
  <c r="V144" i="8"/>
  <c r="U144" i="8"/>
  <c r="AF143" i="8"/>
  <c r="AE143" i="8"/>
  <c r="AD143" i="8"/>
  <c r="AC143" i="8"/>
  <c r="AB143" i="8"/>
  <c r="AA143" i="8"/>
  <c r="Z143" i="8"/>
  <c r="Y143" i="8"/>
  <c r="X143" i="8"/>
  <c r="W143" i="8"/>
  <c r="V143" i="8"/>
  <c r="U143" i="8"/>
  <c r="AF142" i="8"/>
  <c r="AE142" i="8"/>
  <c r="AD142" i="8"/>
  <c r="AC142" i="8"/>
  <c r="AB142" i="8"/>
  <c r="AA142" i="8"/>
  <c r="Z142" i="8"/>
  <c r="Y142" i="8"/>
  <c r="X142" i="8"/>
  <c r="W142" i="8"/>
  <c r="V142" i="8"/>
  <c r="U142" i="8"/>
  <c r="AF141" i="8"/>
  <c r="AE141" i="8"/>
  <c r="AD141" i="8"/>
  <c r="AC141" i="8"/>
  <c r="AB141" i="8"/>
  <c r="AA141" i="8"/>
  <c r="Z141" i="8"/>
  <c r="Y141" i="8"/>
  <c r="X141" i="8"/>
  <c r="W141" i="8"/>
  <c r="V141" i="8"/>
  <c r="U141" i="8"/>
  <c r="AF140" i="8"/>
  <c r="AE140" i="8"/>
  <c r="AD140" i="8"/>
  <c r="AC140" i="8"/>
  <c r="AB140" i="8"/>
  <c r="AA140" i="8"/>
  <c r="Z140" i="8"/>
  <c r="Y140" i="8"/>
  <c r="X140" i="8"/>
  <c r="W140" i="8"/>
  <c r="V140" i="8"/>
  <c r="U140" i="8"/>
  <c r="AF139" i="8"/>
  <c r="AE139" i="8"/>
  <c r="AD139" i="8"/>
  <c r="AC139" i="8"/>
  <c r="AB139" i="8"/>
  <c r="AA139" i="8"/>
  <c r="Z139" i="8"/>
  <c r="Y139" i="8"/>
  <c r="X139" i="8"/>
  <c r="W139" i="8"/>
  <c r="V139" i="8"/>
  <c r="U139" i="8"/>
  <c r="AF138" i="8"/>
  <c r="AE138" i="8"/>
  <c r="AD138" i="8"/>
  <c r="AC138" i="8"/>
  <c r="AB138" i="8"/>
  <c r="AA138" i="8"/>
  <c r="Z138" i="8"/>
  <c r="Y138" i="8"/>
  <c r="X138" i="8"/>
  <c r="W138" i="8"/>
  <c r="V138" i="8"/>
  <c r="U138" i="8"/>
  <c r="AF137" i="8"/>
  <c r="AE137" i="8"/>
  <c r="AD137" i="8"/>
  <c r="AC137" i="8"/>
  <c r="AB137" i="8"/>
  <c r="AA137" i="8"/>
  <c r="Z137" i="8"/>
  <c r="Y137" i="8"/>
  <c r="X137" i="8"/>
  <c r="W137" i="8"/>
  <c r="V137" i="8"/>
  <c r="U137" i="8"/>
  <c r="AF136" i="8"/>
  <c r="AE136" i="8"/>
  <c r="AD136" i="8"/>
  <c r="AC136" i="8"/>
  <c r="AB136" i="8"/>
  <c r="AA136" i="8"/>
  <c r="Z136" i="8"/>
  <c r="Y136" i="8"/>
  <c r="X136" i="8"/>
  <c r="W136" i="8"/>
  <c r="V136" i="8"/>
  <c r="U136" i="8"/>
  <c r="AF135" i="8"/>
  <c r="AE135" i="8"/>
  <c r="AD135" i="8"/>
  <c r="AC135" i="8"/>
  <c r="AB135" i="8"/>
  <c r="AA135" i="8"/>
  <c r="Z135" i="8"/>
  <c r="Y135" i="8"/>
  <c r="X135" i="8"/>
  <c r="W135" i="8"/>
  <c r="V135" i="8"/>
  <c r="U135" i="8"/>
  <c r="AF134" i="8"/>
  <c r="AE134" i="8"/>
  <c r="AD134" i="8"/>
  <c r="AC134" i="8"/>
  <c r="AB134" i="8"/>
  <c r="AA134" i="8"/>
  <c r="Z134" i="8"/>
  <c r="Y134" i="8"/>
  <c r="X134" i="8"/>
  <c r="W134" i="8"/>
  <c r="V134" i="8"/>
  <c r="U134" i="8"/>
  <c r="AF133" i="8"/>
  <c r="AE133" i="8"/>
  <c r="AD133" i="8"/>
  <c r="AC133" i="8"/>
  <c r="AB133" i="8"/>
  <c r="AA133" i="8"/>
  <c r="Z133" i="8"/>
  <c r="Y133" i="8"/>
  <c r="X133" i="8"/>
  <c r="W133" i="8"/>
  <c r="V133" i="8"/>
  <c r="U133" i="8"/>
  <c r="AF132" i="8"/>
  <c r="AE132" i="8"/>
  <c r="AD132" i="8"/>
  <c r="AC132" i="8"/>
  <c r="AB132" i="8"/>
  <c r="AA132" i="8"/>
  <c r="Z132" i="8"/>
  <c r="Y132" i="8"/>
  <c r="X132" i="8"/>
  <c r="W132" i="8"/>
  <c r="V132" i="8"/>
  <c r="U132" i="8"/>
  <c r="AF131" i="8"/>
  <c r="AE131" i="8"/>
  <c r="AD131" i="8"/>
  <c r="AC131" i="8"/>
  <c r="AB131" i="8"/>
  <c r="AA131" i="8"/>
  <c r="Z131" i="8"/>
  <c r="Y131" i="8"/>
  <c r="X131" i="8"/>
  <c r="W131" i="8"/>
  <c r="V131" i="8"/>
  <c r="U131" i="8"/>
  <c r="AF130" i="8"/>
  <c r="AE130" i="8"/>
  <c r="AD130" i="8"/>
  <c r="AC130" i="8"/>
  <c r="AB130" i="8"/>
  <c r="AA130" i="8"/>
  <c r="Z130" i="8"/>
  <c r="Y130" i="8"/>
  <c r="X130" i="8"/>
  <c r="W130" i="8"/>
  <c r="V130" i="8"/>
  <c r="U130" i="8"/>
  <c r="AF129" i="8"/>
  <c r="AE129" i="8"/>
  <c r="AD129" i="8"/>
  <c r="AC129" i="8"/>
  <c r="AB129" i="8"/>
  <c r="AA129" i="8"/>
  <c r="Z129" i="8"/>
  <c r="Y129" i="8"/>
  <c r="X129" i="8"/>
  <c r="W129" i="8"/>
  <c r="V129" i="8"/>
  <c r="U129" i="8"/>
  <c r="AF128" i="8"/>
  <c r="AE128" i="8"/>
  <c r="AD128" i="8"/>
  <c r="AC128" i="8"/>
  <c r="AB128" i="8"/>
  <c r="AA128" i="8"/>
  <c r="Z128" i="8"/>
  <c r="Y128" i="8"/>
  <c r="X128" i="8"/>
  <c r="W128" i="8"/>
  <c r="V128" i="8"/>
  <c r="U128" i="8"/>
  <c r="AF127" i="8"/>
  <c r="AE127" i="8"/>
  <c r="AD127" i="8"/>
  <c r="AC127" i="8"/>
  <c r="AB127" i="8"/>
  <c r="AA127" i="8"/>
  <c r="Z127" i="8"/>
  <c r="Y127" i="8"/>
  <c r="X127" i="8"/>
  <c r="W127" i="8"/>
  <c r="V127" i="8"/>
  <c r="U127" i="8"/>
  <c r="AF126" i="8"/>
  <c r="AE126" i="8"/>
  <c r="AD126" i="8"/>
  <c r="AC126" i="8"/>
  <c r="AB126" i="8"/>
  <c r="AA126" i="8"/>
  <c r="Z126" i="8"/>
  <c r="Y126" i="8"/>
  <c r="X126" i="8"/>
  <c r="W126" i="8"/>
  <c r="V126" i="8"/>
  <c r="U126" i="8"/>
  <c r="AF125" i="8"/>
  <c r="AE125" i="8"/>
  <c r="AD125" i="8"/>
  <c r="AC125" i="8"/>
  <c r="AB125" i="8"/>
  <c r="AA125" i="8"/>
  <c r="Z125" i="8"/>
  <c r="Y125" i="8"/>
  <c r="X125" i="8"/>
  <c r="W125" i="8"/>
  <c r="V125" i="8"/>
  <c r="U125" i="8"/>
  <c r="AF124" i="8"/>
  <c r="AE124" i="8"/>
  <c r="AD124" i="8"/>
  <c r="AC124" i="8"/>
  <c r="AB124" i="8"/>
  <c r="AA124" i="8"/>
  <c r="Z124" i="8"/>
  <c r="Y124" i="8"/>
  <c r="X124" i="8"/>
  <c r="W124" i="8"/>
  <c r="V124" i="8"/>
  <c r="U124" i="8"/>
  <c r="AF123" i="8"/>
  <c r="AE123" i="8"/>
  <c r="AD123" i="8"/>
  <c r="AC123" i="8"/>
  <c r="AB123" i="8"/>
  <c r="AA123" i="8"/>
  <c r="Z123" i="8"/>
  <c r="Y123" i="8"/>
  <c r="X123" i="8"/>
  <c r="W123" i="8"/>
  <c r="V123" i="8"/>
  <c r="U123" i="8"/>
  <c r="AF122" i="8"/>
  <c r="AE122" i="8"/>
  <c r="AD122" i="8"/>
  <c r="AC122" i="8"/>
  <c r="AB122" i="8"/>
  <c r="AA122" i="8"/>
  <c r="Z122" i="8"/>
  <c r="Y122" i="8"/>
  <c r="X122" i="8"/>
  <c r="W122" i="8"/>
  <c r="V122" i="8"/>
  <c r="U122" i="8"/>
  <c r="AF121" i="8"/>
  <c r="AE121" i="8"/>
  <c r="AD121" i="8"/>
  <c r="AC121" i="8"/>
  <c r="AB121" i="8"/>
  <c r="AA121" i="8"/>
  <c r="Z121" i="8"/>
  <c r="Y121" i="8"/>
  <c r="X121" i="8"/>
  <c r="W121" i="8"/>
  <c r="V121" i="8"/>
  <c r="U121" i="8"/>
  <c r="AF120" i="8"/>
  <c r="AE120" i="8"/>
  <c r="AD120" i="8"/>
  <c r="AC120" i="8"/>
  <c r="AB120" i="8"/>
  <c r="AA120" i="8"/>
  <c r="Z120" i="8"/>
  <c r="Y120" i="8"/>
  <c r="X120" i="8"/>
  <c r="W120" i="8"/>
  <c r="V120" i="8"/>
  <c r="U120" i="8"/>
  <c r="AF119" i="8"/>
  <c r="AE119" i="8"/>
  <c r="AD119" i="8"/>
  <c r="AC119" i="8"/>
  <c r="AB119" i="8"/>
  <c r="AA119" i="8"/>
  <c r="Z119" i="8"/>
  <c r="Y119" i="8"/>
  <c r="X119" i="8"/>
  <c r="W119" i="8"/>
  <c r="V119" i="8"/>
  <c r="U119" i="8"/>
  <c r="AF118" i="8"/>
  <c r="AE118" i="8"/>
  <c r="AD118" i="8"/>
  <c r="AC118" i="8"/>
  <c r="AB118" i="8"/>
  <c r="AA118" i="8"/>
  <c r="Z118" i="8"/>
  <c r="Y118" i="8"/>
  <c r="X118" i="8"/>
  <c r="W118" i="8"/>
  <c r="V118" i="8"/>
  <c r="U118" i="8"/>
  <c r="AF117" i="8"/>
  <c r="AE117" i="8"/>
  <c r="AD117" i="8"/>
  <c r="AC117" i="8"/>
  <c r="AB117" i="8"/>
  <c r="AA117" i="8"/>
  <c r="Z117" i="8"/>
  <c r="Y117" i="8"/>
  <c r="X117" i="8"/>
  <c r="W117" i="8"/>
  <c r="V117" i="8"/>
  <c r="U117" i="8"/>
  <c r="AF116" i="8"/>
  <c r="AE116" i="8"/>
  <c r="AD116" i="8"/>
  <c r="AC116" i="8"/>
  <c r="AB116" i="8"/>
  <c r="AA116" i="8"/>
  <c r="Z116" i="8"/>
  <c r="Y116" i="8"/>
  <c r="X116" i="8"/>
  <c r="W116" i="8"/>
  <c r="V116" i="8"/>
  <c r="U116" i="8"/>
  <c r="AF115" i="8"/>
  <c r="AE115" i="8"/>
  <c r="AD115" i="8"/>
  <c r="AC115" i="8"/>
  <c r="AB115" i="8"/>
  <c r="AA115" i="8"/>
  <c r="Z115" i="8"/>
  <c r="Y115" i="8"/>
  <c r="X115" i="8"/>
  <c r="W115" i="8"/>
  <c r="V115" i="8"/>
  <c r="U115" i="8"/>
  <c r="AF114" i="8"/>
  <c r="AE114" i="8"/>
  <c r="AD114" i="8"/>
  <c r="AC114" i="8"/>
  <c r="AB114" i="8"/>
  <c r="AA114" i="8"/>
  <c r="Z114" i="8"/>
  <c r="Y114" i="8"/>
  <c r="X114" i="8"/>
  <c r="W114" i="8"/>
  <c r="V114" i="8"/>
  <c r="U114" i="8"/>
  <c r="AF113" i="8"/>
  <c r="AE113" i="8"/>
  <c r="AD113" i="8"/>
  <c r="AC113" i="8"/>
  <c r="AB113" i="8"/>
  <c r="AA113" i="8"/>
  <c r="Z113" i="8"/>
  <c r="Y113" i="8"/>
  <c r="X113" i="8"/>
  <c r="W113" i="8"/>
  <c r="V113" i="8"/>
  <c r="U113" i="8"/>
  <c r="AF112" i="8"/>
  <c r="AE112" i="8"/>
  <c r="AD112" i="8"/>
  <c r="AC112" i="8"/>
  <c r="AB112" i="8"/>
  <c r="AA112" i="8"/>
  <c r="Z112" i="8"/>
  <c r="Y112" i="8"/>
  <c r="X112" i="8"/>
  <c r="W112" i="8"/>
  <c r="V112" i="8"/>
  <c r="U112" i="8"/>
  <c r="AF111" i="8"/>
  <c r="AE111" i="8"/>
  <c r="AD111" i="8"/>
  <c r="AC111" i="8"/>
  <c r="AB111" i="8"/>
  <c r="AA111" i="8"/>
  <c r="Z111" i="8"/>
  <c r="Y111" i="8"/>
  <c r="X111" i="8"/>
  <c r="W111" i="8"/>
  <c r="V111" i="8"/>
  <c r="U111" i="8"/>
  <c r="AF110" i="8"/>
  <c r="AE110" i="8"/>
  <c r="AD110" i="8"/>
  <c r="AC110" i="8"/>
  <c r="AB110" i="8"/>
  <c r="AA110" i="8"/>
  <c r="Z110" i="8"/>
  <c r="Y110" i="8"/>
  <c r="X110" i="8"/>
  <c r="W110" i="8"/>
  <c r="V110" i="8"/>
  <c r="U110" i="8"/>
  <c r="AF109" i="8"/>
  <c r="AE109" i="8"/>
  <c r="AD109" i="8"/>
  <c r="AC109" i="8"/>
  <c r="AB109" i="8"/>
  <c r="AA109" i="8"/>
  <c r="Z109" i="8"/>
  <c r="Y109" i="8"/>
  <c r="X109" i="8"/>
  <c r="W109" i="8"/>
  <c r="V109" i="8"/>
  <c r="U109" i="8"/>
  <c r="AF108" i="8"/>
  <c r="AE108" i="8"/>
  <c r="AD108" i="8"/>
  <c r="AC108" i="8"/>
  <c r="AB108" i="8"/>
  <c r="AA108" i="8"/>
  <c r="Z108" i="8"/>
  <c r="Y108" i="8"/>
  <c r="X108" i="8"/>
  <c r="W108" i="8"/>
  <c r="V108" i="8"/>
  <c r="U108" i="8"/>
  <c r="AF107" i="8"/>
  <c r="AE107" i="8"/>
  <c r="AD107" i="8"/>
  <c r="AC107" i="8"/>
  <c r="AB107" i="8"/>
  <c r="AA107" i="8"/>
  <c r="Z107" i="8"/>
  <c r="Y107" i="8"/>
  <c r="X107" i="8"/>
  <c r="W107" i="8"/>
  <c r="V107" i="8"/>
  <c r="U107" i="8"/>
  <c r="AF106" i="8"/>
  <c r="AE106" i="8"/>
  <c r="AD106" i="8"/>
  <c r="AC106" i="8"/>
  <c r="AB106" i="8"/>
  <c r="AA106" i="8"/>
  <c r="Z106" i="8"/>
  <c r="Y106" i="8"/>
  <c r="X106" i="8"/>
  <c r="W106" i="8"/>
  <c r="V106" i="8"/>
  <c r="U106" i="8"/>
  <c r="AF105" i="8"/>
  <c r="AE105" i="8"/>
  <c r="AD105" i="8"/>
  <c r="AC105" i="8"/>
  <c r="AB105" i="8"/>
  <c r="AA105" i="8"/>
  <c r="Z105" i="8"/>
  <c r="Y105" i="8"/>
  <c r="X105" i="8"/>
  <c r="W105" i="8"/>
  <c r="V105" i="8"/>
  <c r="U105" i="8"/>
  <c r="AF104" i="8"/>
  <c r="AE104" i="8"/>
  <c r="AD104" i="8"/>
  <c r="AC104" i="8"/>
  <c r="AB104" i="8"/>
  <c r="AA104" i="8"/>
  <c r="Z104" i="8"/>
  <c r="Y104" i="8"/>
  <c r="X104" i="8"/>
  <c r="W104" i="8"/>
  <c r="V104" i="8"/>
  <c r="U104" i="8"/>
  <c r="AF103" i="8"/>
  <c r="AE103" i="8"/>
  <c r="AD103" i="8"/>
  <c r="AC103" i="8"/>
  <c r="AB103" i="8"/>
  <c r="AA103" i="8"/>
  <c r="Z103" i="8"/>
  <c r="Y103" i="8"/>
  <c r="X103" i="8"/>
  <c r="W103" i="8"/>
  <c r="V103" i="8"/>
  <c r="U103" i="8"/>
  <c r="AF102" i="8"/>
  <c r="AE102" i="8"/>
  <c r="AD102" i="8"/>
  <c r="AC102" i="8"/>
  <c r="AB102" i="8"/>
  <c r="AA102" i="8"/>
  <c r="Z102" i="8"/>
  <c r="Y102" i="8"/>
  <c r="X102" i="8"/>
  <c r="W102" i="8"/>
  <c r="V102" i="8"/>
  <c r="U102" i="8"/>
  <c r="AF101" i="8"/>
  <c r="AE101" i="8"/>
  <c r="AD101" i="8"/>
  <c r="AC101" i="8"/>
  <c r="AB101" i="8"/>
  <c r="AA101" i="8"/>
  <c r="Z101" i="8"/>
  <c r="Y101" i="8"/>
  <c r="X101" i="8"/>
  <c r="W101" i="8"/>
  <c r="V101" i="8"/>
  <c r="U101" i="8"/>
  <c r="AF100" i="8"/>
  <c r="AE100" i="8"/>
  <c r="AD100" i="8"/>
  <c r="AC100" i="8"/>
  <c r="AB100" i="8"/>
  <c r="AA100" i="8"/>
  <c r="Z100" i="8"/>
  <c r="Y100" i="8"/>
  <c r="X100" i="8"/>
  <c r="W100" i="8"/>
  <c r="V100" i="8"/>
  <c r="U100" i="8"/>
  <c r="AF99" i="8"/>
  <c r="AE99" i="8"/>
  <c r="AD99" i="8"/>
  <c r="AC99" i="8"/>
  <c r="AB99" i="8"/>
  <c r="AA99" i="8"/>
  <c r="Z99" i="8"/>
  <c r="Y99" i="8"/>
  <c r="X99" i="8"/>
  <c r="W99" i="8"/>
  <c r="V99" i="8"/>
  <c r="U99" i="8"/>
  <c r="AF98" i="8"/>
  <c r="AE98" i="8"/>
  <c r="AD98" i="8"/>
  <c r="AC98" i="8"/>
  <c r="AB98" i="8"/>
  <c r="AA98" i="8"/>
  <c r="Z98" i="8"/>
  <c r="Y98" i="8"/>
  <c r="X98" i="8"/>
  <c r="W98" i="8"/>
  <c r="V98" i="8"/>
  <c r="U98" i="8"/>
  <c r="AF97" i="8"/>
  <c r="AE97" i="8"/>
  <c r="AD97" i="8"/>
  <c r="AC97" i="8"/>
  <c r="AB97" i="8"/>
  <c r="AA97" i="8"/>
  <c r="Z97" i="8"/>
  <c r="Y97" i="8"/>
  <c r="X97" i="8"/>
  <c r="W97" i="8"/>
  <c r="V97" i="8"/>
  <c r="U97" i="8"/>
  <c r="AF96" i="8"/>
  <c r="AE96" i="8"/>
  <c r="AD96" i="8"/>
  <c r="AC96" i="8"/>
  <c r="AB96" i="8"/>
  <c r="AA96" i="8"/>
  <c r="Z96" i="8"/>
  <c r="Y96" i="8"/>
  <c r="X96" i="8"/>
  <c r="W96" i="8"/>
  <c r="V96" i="8"/>
  <c r="U96" i="8"/>
  <c r="AF95" i="8"/>
  <c r="AE95" i="8"/>
  <c r="AD95" i="8"/>
  <c r="AC95" i="8"/>
  <c r="AB95" i="8"/>
  <c r="AA95" i="8"/>
  <c r="Z95" i="8"/>
  <c r="Y95" i="8"/>
  <c r="X95" i="8"/>
  <c r="W95" i="8"/>
  <c r="V95" i="8"/>
  <c r="U95" i="8"/>
  <c r="AF94" i="8"/>
  <c r="AE94" i="8"/>
  <c r="AD94" i="8"/>
  <c r="AC94" i="8"/>
  <c r="AB94" i="8"/>
  <c r="AA94" i="8"/>
  <c r="Z94" i="8"/>
  <c r="Y94" i="8"/>
  <c r="X94" i="8"/>
  <c r="W94" i="8"/>
  <c r="V94" i="8"/>
  <c r="U94" i="8"/>
  <c r="AF93" i="8"/>
  <c r="AE93" i="8"/>
  <c r="AD93" i="8"/>
  <c r="AC93" i="8"/>
  <c r="AB93" i="8"/>
  <c r="AA93" i="8"/>
  <c r="Z93" i="8"/>
  <c r="Y93" i="8"/>
  <c r="X93" i="8"/>
  <c r="W93" i="8"/>
  <c r="V93" i="8"/>
  <c r="U93" i="8"/>
  <c r="AF92" i="8"/>
  <c r="AE92" i="8"/>
  <c r="AD92" i="8"/>
  <c r="AC92" i="8"/>
  <c r="AB92" i="8"/>
  <c r="AA92" i="8"/>
  <c r="Z92" i="8"/>
  <c r="Y92" i="8"/>
  <c r="X92" i="8"/>
  <c r="W92" i="8"/>
  <c r="V92" i="8"/>
  <c r="U92" i="8"/>
  <c r="AF91" i="8"/>
  <c r="AE91" i="8"/>
  <c r="AD91" i="8"/>
  <c r="AC91" i="8"/>
  <c r="AB91" i="8"/>
  <c r="AA91" i="8"/>
  <c r="Z91" i="8"/>
  <c r="Y91" i="8"/>
  <c r="X91" i="8"/>
  <c r="W91" i="8"/>
  <c r="V91" i="8"/>
  <c r="U91" i="8"/>
  <c r="AF90" i="8"/>
  <c r="AE90" i="8"/>
  <c r="AD90" i="8"/>
  <c r="AC90" i="8"/>
  <c r="AB90" i="8"/>
  <c r="AA90" i="8"/>
  <c r="Z90" i="8"/>
  <c r="Y90" i="8"/>
  <c r="X90" i="8"/>
  <c r="W90" i="8"/>
  <c r="V90" i="8"/>
  <c r="U90" i="8"/>
  <c r="AF89" i="8"/>
  <c r="AE89" i="8"/>
  <c r="AD89" i="8"/>
  <c r="AC89" i="8"/>
  <c r="AB89" i="8"/>
  <c r="AA89" i="8"/>
  <c r="Z89" i="8"/>
  <c r="Y89" i="8"/>
  <c r="X89" i="8"/>
  <c r="W89" i="8"/>
  <c r="V89" i="8"/>
  <c r="U89" i="8"/>
  <c r="AF88" i="8"/>
  <c r="AE88" i="8"/>
  <c r="AD88" i="8"/>
  <c r="AC88" i="8"/>
  <c r="AB88" i="8"/>
  <c r="AA88" i="8"/>
  <c r="Z88" i="8"/>
  <c r="Y88" i="8"/>
  <c r="X88" i="8"/>
  <c r="W88" i="8"/>
  <c r="V88" i="8"/>
  <c r="U88" i="8"/>
  <c r="AF87" i="8"/>
  <c r="AE87" i="8"/>
  <c r="AD87" i="8"/>
  <c r="AC87" i="8"/>
  <c r="AB87" i="8"/>
  <c r="AA87" i="8"/>
  <c r="Z87" i="8"/>
  <c r="Y87" i="8"/>
  <c r="X87" i="8"/>
  <c r="W87" i="8"/>
  <c r="V87" i="8"/>
  <c r="U87" i="8"/>
  <c r="AF86" i="8"/>
  <c r="AE86" i="8"/>
  <c r="AD86" i="8"/>
  <c r="AC86" i="8"/>
  <c r="AB86" i="8"/>
  <c r="AA86" i="8"/>
  <c r="Z86" i="8"/>
  <c r="Y86" i="8"/>
  <c r="X86" i="8"/>
  <c r="W86" i="8"/>
  <c r="V86" i="8"/>
  <c r="U86" i="8"/>
  <c r="AF85" i="8"/>
  <c r="AE85" i="8"/>
  <c r="AD85" i="8"/>
  <c r="AC85" i="8"/>
  <c r="AB85" i="8"/>
  <c r="AA85" i="8"/>
  <c r="Z85" i="8"/>
  <c r="Y85" i="8"/>
  <c r="X85" i="8"/>
  <c r="W85" i="8"/>
  <c r="V85" i="8"/>
  <c r="U85" i="8"/>
  <c r="AF84" i="8"/>
  <c r="AE84" i="8"/>
  <c r="AD84" i="8"/>
  <c r="AC84" i="8"/>
  <c r="AB84" i="8"/>
  <c r="AA84" i="8"/>
  <c r="Z84" i="8"/>
  <c r="Y84" i="8"/>
  <c r="X84" i="8"/>
  <c r="W84" i="8"/>
  <c r="V84" i="8"/>
  <c r="U84" i="8"/>
  <c r="AF83" i="8"/>
  <c r="AE83" i="8"/>
  <c r="AD83" i="8"/>
  <c r="AC83" i="8"/>
  <c r="AB83" i="8"/>
  <c r="AA83" i="8"/>
  <c r="Z83" i="8"/>
  <c r="Y83" i="8"/>
  <c r="X83" i="8"/>
  <c r="W83" i="8"/>
  <c r="V83" i="8"/>
  <c r="U83" i="8"/>
  <c r="AF82" i="8"/>
  <c r="AE82" i="8"/>
  <c r="AD82" i="8"/>
  <c r="AC82" i="8"/>
  <c r="AB82" i="8"/>
  <c r="AA82" i="8"/>
  <c r="Z82" i="8"/>
  <c r="Y82" i="8"/>
  <c r="X82" i="8"/>
  <c r="W82" i="8"/>
  <c r="V82" i="8"/>
  <c r="U82" i="8"/>
  <c r="AF81" i="8"/>
  <c r="AE81" i="8"/>
  <c r="AD81" i="8"/>
  <c r="AC81" i="8"/>
  <c r="AB81" i="8"/>
  <c r="AA81" i="8"/>
  <c r="Z81" i="8"/>
  <c r="Y81" i="8"/>
  <c r="X81" i="8"/>
  <c r="W81" i="8"/>
  <c r="V81" i="8"/>
  <c r="U81" i="8"/>
  <c r="AF80" i="8"/>
  <c r="AE80" i="8"/>
  <c r="AD80" i="8"/>
  <c r="AC80" i="8"/>
  <c r="AB80" i="8"/>
  <c r="AA80" i="8"/>
  <c r="Z80" i="8"/>
  <c r="Y80" i="8"/>
  <c r="X80" i="8"/>
  <c r="W80" i="8"/>
  <c r="V80" i="8"/>
  <c r="U80" i="8"/>
  <c r="AF79" i="8"/>
  <c r="AE79" i="8"/>
  <c r="AD79" i="8"/>
  <c r="AC79" i="8"/>
  <c r="AB79" i="8"/>
  <c r="AA79" i="8"/>
  <c r="Z79" i="8"/>
  <c r="Y79" i="8"/>
  <c r="X79" i="8"/>
  <c r="W79" i="8"/>
  <c r="V79" i="8"/>
  <c r="U79" i="8"/>
  <c r="AF78" i="8"/>
  <c r="AE78" i="8"/>
  <c r="AD78" i="8"/>
  <c r="AC78" i="8"/>
  <c r="AB78" i="8"/>
  <c r="AA78" i="8"/>
  <c r="Z78" i="8"/>
  <c r="Y78" i="8"/>
  <c r="X78" i="8"/>
  <c r="W78" i="8"/>
  <c r="V78" i="8"/>
  <c r="U78" i="8"/>
  <c r="AF77" i="8"/>
  <c r="AE77" i="8"/>
  <c r="AD77" i="8"/>
  <c r="AC77" i="8"/>
  <c r="AB77" i="8"/>
  <c r="AA77" i="8"/>
  <c r="Z77" i="8"/>
  <c r="Y77" i="8"/>
  <c r="X77" i="8"/>
  <c r="W77" i="8"/>
  <c r="V77" i="8"/>
  <c r="U77" i="8"/>
  <c r="AF76" i="8"/>
  <c r="AE76" i="8"/>
  <c r="AD76" i="8"/>
  <c r="AC76" i="8"/>
  <c r="AB76" i="8"/>
  <c r="AA76" i="8"/>
  <c r="Z76" i="8"/>
  <c r="Y76" i="8"/>
  <c r="X76" i="8"/>
  <c r="W76" i="8"/>
  <c r="V76" i="8"/>
  <c r="U76" i="8"/>
  <c r="AF75" i="8"/>
  <c r="AE75" i="8"/>
  <c r="AD75" i="8"/>
  <c r="AC75" i="8"/>
  <c r="AB75" i="8"/>
  <c r="AA75" i="8"/>
  <c r="Z75" i="8"/>
  <c r="Y75" i="8"/>
  <c r="X75" i="8"/>
  <c r="W75" i="8"/>
  <c r="V75" i="8"/>
  <c r="U75" i="8"/>
  <c r="AF74" i="8"/>
  <c r="AE74" i="8"/>
  <c r="AD74" i="8"/>
  <c r="AC74" i="8"/>
  <c r="AB74" i="8"/>
  <c r="AA74" i="8"/>
  <c r="Z74" i="8"/>
  <c r="Y74" i="8"/>
  <c r="X74" i="8"/>
  <c r="W74" i="8"/>
  <c r="V74" i="8"/>
  <c r="U74" i="8"/>
  <c r="AF73" i="8"/>
  <c r="AE73" i="8"/>
  <c r="AD73" i="8"/>
  <c r="AC73" i="8"/>
  <c r="AB73" i="8"/>
  <c r="AA73" i="8"/>
  <c r="Z73" i="8"/>
  <c r="Y73" i="8"/>
  <c r="X73" i="8"/>
  <c r="W73" i="8"/>
  <c r="V73" i="8"/>
  <c r="U73" i="8"/>
  <c r="AF72" i="8"/>
  <c r="AE72" i="8"/>
  <c r="AD72" i="8"/>
  <c r="AC72" i="8"/>
  <c r="AB72" i="8"/>
  <c r="AA72" i="8"/>
  <c r="Z72" i="8"/>
  <c r="Y72" i="8"/>
  <c r="X72" i="8"/>
  <c r="W72" i="8"/>
  <c r="V72" i="8"/>
  <c r="U72" i="8"/>
  <c r="AF71" i="8"/>
  <c r="AE71" i="8"/>
  <c r="AD71" i="8"/>
  <c r="AC71" i="8"/>
  <c r="AB71" i="8"/>
  <c r="AA71" i="8"/>
  <c r="Z71" i="8"/>
  <c r="Y71" i="8"/>
  <c r="X71" i="8"/>
  <c r="W71" i="8"/>
  <c r="V71" i="8"/>
  <c r="U71" i="8"/>
  <c r="AF70" i="8"/>
  <c r="AE70" i="8"/>
  <c r="AD70" i="8"/>
  <c r="AC70" i="8"/>
  <c r="AB70" i="8"/>
  <c r="AA70" i="8"/>
  <c r="Z70" i="8"/>
  <c r="Y70" i="8"/>
  <c r="X70" i="8"/>
  <c r="W70" i="8"/>
  <c r="V70" i="8"/>
  <c r="U70" i="8"/>
  <c r="AF69" i="8"/>
  <c r="AE69" i="8"/>
  <c r="AD69" i="8"/>
  <c r="AC69" i="8"/>
  <c r="AB69" i="8"/>
  <c r="AA69" i="8"/>
  <c r="Z69" i="8"/>
  <c r="Y69" i="8"/>
  <c r="X69" i="8"/>
  <c r="W69" i="8"/>
  <c r="V69" i="8"/>
  <c r="U69" i="8"/>
  <c r="AF68" i="8"/>
  <c r="AE68" i="8"/>
  <c r="AD68" i="8"/>
  <c r="AC68" i="8"/>
  <c r="AB68" i="8"/>
  <c r="AA68" i="8"/>
  <c r="Z68" i="8"/>
  <c r="Y68" i="8"/>
  <c r="X68" i="8"/>
  <c r="W68" i="8"/>
  <c r="V68" i="8"/>
  <c r="U68" i="8"/>
  <c r="AF67" i="8"/>
  <c r="AE67" i="8"/>
  <c r="AD67" i="8"/>
  <c r="AC67" i="8"/>
  <c r="AB67" i="8"/>
  <c r="AA67" i="8"/>
  <c r="Z67" i="8"/>
  <c r="Y67" i="8"/>
  <c r="X67" i="8"/>
  <c r="W67" i="8"/>
  <c r="V67" i="8"/>
  <c r="U67" i="8"/>
  <c r="AF66" i="8"/>
  <c r="AE66" i="8"/>
  <c r="AD66" i="8"/>
  <c r="AC66" i="8"/>
  <c r="AB66" i="8"/>
  <c r="AA66" i="8"/>
  <c r="Z66" i="8"/>
  <c r="Y66" i="8"/>
  <c r="X66" i="8"/>
  <c r="W66" i="8"/>
  <c r="V66" i="8"/>
  <c r="U66" i="8"/>
  <c r="AF65" i="8"/>
  <c r="AE65" i="8"/>
  <c r="AD65" i="8"/>
  <c r="AC65" i="8"/>
  <c r="AB65" i="8"/>
  <c r="AA65" i="8"/>
  <c r="Z65" i="8"/>
  <c r="Y65" i="8"/>
  <c r="X65" i="8"/>
  <c r="W65" i="8"/>
  <c r="V65" i="8"/>
  <c r="U65" i="8"/>
  <c r="AF64" i="8"/>
  <c r="AE64" i="8"/>
  <c r="AD64" i="8"/>
  <c r="AC64" i="8"/>
  <c r="AB64" i="8"/>
  <c r="AA64" i="8"/>
  <c r="Z64" i="8"/>
  <c r="Y64" i="8"/>
  <c r="X64" i="8"/>
  <c r="W64" i="8"/>
  <c r="V64" i="8"/>
  <c r="U64" i="8"/>
  <c r="AF63" i="8"/>
  <c r="AE63" i="8"/>
  <c r="AD63" i="8"/>
  <c r="AC63" i="8"/>
  <c r="AB63" i="8"/>
  <c r="AA63" i="8"/>
  <c r="Z63" i="8"/>
  <c r="Y63" i="8"/>
  <c r="X63" i="8"/>
  <c r="W63" i="8"/>
  <c r="V63" i="8"/>
  <c r="U63" i="8"/>
  <c r="AF62" i="8"/>
  <c r="AE62" i="8"/>
  <c r="AD62" i="8"/>
  <c r="AC62" i="8"/>
  <c r="AB62" i="8"/>
  <c r="AA62" i="8"/>
  <c r="Z62" i="8"/>
  <c r="Y62" i="8"/>
  <c r="X62" i="8"/>
  <c r="W62" i="8"/>
  <c r="V62" i="8"/>
  <c r="U62" i="8"/>
  <c r="AF61" i="8"/>
  <c r="AE61" i="8"/>
  <c r="AD61" i="8"/>
  <c r="AC61" i="8"/>
  <c r="AB61" i="8"/>
  <c r="AA61" i="8"/>
  <c r="Z61" i="8"/>
  <c r="Y61" i="8"/>
  <c r="X61" i="8"/>
  <c r="W61" i="8"/>
  <c r="V61" i="8"/>
  <c r="U61" i="8"/>
  <c r="AF60" i="8"/>
  <c r="AE60" i="8"/>
  <c r="AD60" i="8"/>
  <c r="AC60" i="8"/>
  <c r="AB60" i="8"/>
  <c r="AA60" i="8"/>
  <c r="Z60" i="8"/>
  <c r="Y60" i="8"/>
  <c r="X60" i="8"/>
  <c r="W60" i="8"/>
  <c r="V60" i="8"/>
  <c r="U60" i="8"/>
  <c r="AF59" i="8"/>
  <c r="AE59" i="8"/>
  <c r="AD59" i="8"/>
  <c r="AC59" i="8"/>
  <c r="AB59" i="8"/>
  <c r="AA59" i="8"/>
  <c r="Z59" i="8"/>
  <c r="Y59" i="8"/>
  <c r="X59" i="8"/>
  <c r="W59" i="8"/>
  <c r="V59" i="8"/>
  <c r="U59" i="8"/>
  <c r="AF58" i="8"/>
  <c r="AE58" i="8"/>
  <c r="AD58" i="8"/>
  <c r="AC58" i="8"/>
  <c r="AB58" i="8"/>
  <c r="AA58" i="8"/>
  <c r="Z58" i="8"/>
  <c r="Y58" i="8"/>
  <c r="X58" i="8"/>
  <c r="W58" i="8"/>
  <c r="V58" i="8"/>
  <c r="U58" i="8"/>
  <c r="AF57" i="8"/>
  <c r="AE57" i="8"/>
  <c r="AD57" i="8"/>
  <c r="AC57" i="8"/>
  <c r="AB57" i="8"/>
  <c r="AA57" i="8"/>
  <c r="Z57" i="8"/>
  <c r="Y57" i="8"/>
  <c r="X57" i="8"/>
  <c r="W57" i="8"/>
  <c r="V57" i="8"/>
  <c r="U57" i="8"/>
  <c r="AF56" i="8"/>
  <c r="AE56" i="8"/>
  <c r="AD56" i="8"/>
  <c r="AC56" i="8"/>
  <c r="AB56" i="8"/>
  <c r="AA56" i="8"/>
  <c r="Z56" i="8"/>
  <c r="Y56" i="8"/>
  <c r="X56" i="8"/>
  <c r="W56" i="8"/>
  <c r="V56" i="8"/>
  <c r="U56" i="8"/>
  <c r="AF55" i="8"/>
  <c r="AE55" i="8"/>
  <c r="AD55" i="8"/>
  <c r="AC55" i="8"/>
  <c r="AB55" i="8"/>
  <c r="AA55" i="8"/>
  <c r="Z55" i="8"/>
  <c r="Y55" i="8"/>
  <c r="X55" i="8"/>
  <c r="W55" i="8"/>
  <c r="V55" i="8"/>
  <c r="U55" i="8"/>
  <c r="AF54" i="8"/>
  <c r="AE54" i="8"/>
  <c r="AD54" i="8"/>
  <c r="AC54" i="8"/>
  <c r="AB54" i="8"/>
  <c r="AA54" i="8"/>
  <c r="Z54" i="8"/>
  <c r="Y54" i="8"/>
  <c r="X54" i="8"/>
  <c r="W54" i="8"/>
  <c r="V54" i="8"/>
  <c r="U54" i="8"/>
  <c r="AF53" i="8"/>
  <c r="AE53" i="8"/>
  <c r="AD53" i="8"/>
  <c r="AC53" i="8"/>
  <c r="AB53" i="8"/>
  <c r="AA53" i="8"/>
  <c r="Z53" i="8"/>
  <c r="Y53" i="8"/>
  <c r="X53" i="8"/>
  <c r="W53" i="8"/>
  <c r="V53" i="8"/>
  <c r="U53" i="8"/>
  <c r="AF52" i="8"/>
  <c r="AE52" i="8"/>
  <c r="AD52" i="8"/>
  <c r="AC52" i="8"/>
  <c r="AB52" i="8"/>
  <c r="AA52" i="8"/>
  <c r="Z52" i="8"/>
  <c r="Y52" i="8"/>
  <c r="X52" i="8"/>
  <c r="W52" i="8"/>
  <c r="V52" i="8"/>
  <c r="U52" i="8"/>
  <c r="AF51" i="8"/>
  <c r="AE51" i="8"/>
  <c r="AD51" i="8"/>
  <c r="AC51" i="8"/>
  <c r="AB51" i="8"/>
  <c r="AA51" i="8"/>
  <c r="Z51" i="8"/>
  <c r="Y51" i="8"/>
  <c r="X51" i="8"/>
  <c r="W51" i="8"/>
  <c r="V51" i="8"/>
  <c r="U51" i="8"/>
  <c r="AF50" i="8"/>
  <c r="AE50" i="8"/>
  <c r="AD50" i="8"/>
  <c r="AC50" i="8"/>
  <c r="AB50" i="8"/>
  <c r="AA50" i="8"/>
  <c r="Z50" i="8"/>
  <c r="Y50" i="8"/>
  <c r="X50" i="8"/>
  <c r="W50" i="8"/>
  <c r="V50" i="8"/>
  <c r="U50" i="8"/>
  <c r="AF49" i="8"/>
  <c r="AE49" i="8"/>
  <c r="AD49" i="8"/>
  <c r="AC49" i="8"/>
  <c r="AB49" i="8"/>
  <c r="AA49" i="8"/>
  <c r="Z49" i="8"/>
  <c r="Y49" i="8"/>
  <c r="X49" i="8"/>
  <c r="W49" i="8"/>
  <c r="V49" i="8"/>
  <c r="U49" i="8"/>
  <c r="AF48" i="8"/>
  <c r="AE48" i="8"/>
  <c r="AD48" i="8"/>
  <c r="AC48" i="8"/>
  <c r="AB48" i="8"/>
  <c r="AA48" i="8"/>
  <c r="Z48" i="8"/>
  <c r="Y48" i="8"/>
  <c r="X48" i="8"/>
  <c r="W48" i="8"/>
  <c r="V48" i="8"/>
  <c r="U48" i="8"/>
  <c r="AF47" i="8"/>
  <c r="AE47" i="8"/>
  <c r="AD47" i="8"/>
  <c r="AC47" i="8"/>
  <c r="AB47" i="8"/>
  <c r="AA47" i="8"/>
  <c r="Z47" i="8"/>
  <c r="Y47" i="8"/>
  <c r="X47" i="8"/>
  <c r="W47" i="8"/>
  <c r="V47" i="8"/>
  <c r="U47" i="8"/>
  <c r="AF46" i="8"/>
  <c r="AE46" i="8"/>
  <c r="AD46" i="8"/>
  <c r="AC46" i="8"/>
  <c r="AB46" i="8"/>
  <c r="AA46" i="8"/>
  <c r="Z46" i="8"/>
  <c r="Y46" i="8"/>
  <c r="X46" i="8"/>
  <c r="W46" i="8"/>
  <c r="V46" i="8"/>
  <c r="U46" i="8"/>
  <c r="AF45" i="8"/>
  <c r="AE45" i="8"/>
  <c r="AD45" i="8"/>
  <c r="AC45" i="8"/>
  <c r="AB45" i="8"/>
  <c r="AA45" i="8"/>
  <c r="Z45" i="8"/>
  <c r="Y45" i="8"/>
  <c r="X45" i="8"/>
  <c r="W45" i="8"/>
  <c r="V45" i="8"/>
  <c r="U45" i="8"/>
  <c r="AF44" i="8"/>
  <c r="AE44" i="8"/>
  <c r="AD44" i="8"/>
  <c r="AC44" i="8"/>
  <c r="AB44" i="8"/>
  <c r="AA44" i="8"/>
  <c r="Z44" i="8"/>
  <c r="Y44" i="8"/>
  <c r="X44" i="8"/>
  <c r="W44" i="8"/>
  <c r="V44" i="8"/>
  <c r="U44" i="8"/>
  <c r="AF43" i="8"/>
  <c r="AE43" i="8"/>
  <c r="AD43" i="8"/>
  <c r="AC43" i="8"/>
  <c r="AB43" i="8"/>
  <c r="AA43" i="8"/>
  <c r="Z43" i="8"/>
  <c r="Y43" i="8"/>
  <c r="X43" i="8"/>
  <c r="W43" i="8"/>
  <c r="V43" i="8"/>
  <c r="U43" i="8"/>
  <c r="AF42" i="8"/>
  <c r="AE42" i="8"/>
  <c r="AD42" i="8"/>
  <c r="AC42" i="8"/>
  <c r="AB42" i="8"/>
  <c r="AA42" i="8"/>
  <c r="Z42" i="8"/>
  <c r="Y42" i="8"/>
  <c r="X42" i="8"/>
  <c r="W42" i="8"/>
  <c r="V42" i="8"/>
  <c r="U42" i="8"/>
  <c r="AF41" i="8"/>
  <c r="AE41" i="8"/>
  <c r="AD41" i="8"/>
  <c r="AC41" i="8"/>
  <c r="AB41" i="8"/>
  <c r="AA41" i="8"/>
  <c r="Z41" i="8"/>
  <c r="Y41" i="8"/>
  <c r="X41" i="8"/>
  <c r="W41" i="8"/>
  <c r="V41" i="8"/>
  <c r="U41" i="8"/>
  <c r="AF40" i="8"/>
  <c r="AE40" i="8"/>
  <c r="AD40" i="8"/>
  <c r="AC40" i="8"/>
  <c r="AB40" i="8"/>
  <c r="AA40" i="8"/>
  <c r="Z40" i="8"/>
  <c r="Y40" i="8"/>
  <c r="X40" i="8"/>
  <c r="W40" i="8"/>
  <c r="V40" i="8"/>
  <c r="U40" i="8"/>
  <c r="AF39" i="8"/>
  <c r="AE39" i="8"/>
  <c r="AD39" i="8"/>
  <c r="AC39" i="8"/>
  <c r="AB39" i="8"/>
  <c r="AA39" i="8"/>
  <c r="Z39" i="8"/>
  <c r="Y39" i="8"/>
  <c r="X39" i="8"/>
  <c r="W39" i="8"/>
  <c r="V39" i="8"/>
  <c r="U39" i="8"/>
  <c r="AF38" i="8"/>
  <c r="AE38" i="8"/>
  <c r="AD38" i="8"/>
  <c r="AC38" i="8"/>
  <c r="AB38" i="8"/>
  <c r="AA38" i="8"/>
  <c r="Z38" i="8"/>
  <c r="Y38" i="8"/>
  <c r="X38" i="8"/>
  <c r="W38" i="8"/>
  <c r="V38" i="8"/>
  <c r="U38" i="8"/>
  <c r="AF37" i="8"/>
  <c r="AE37" i="8"/>
  <c r="AD37" i="8"/>
  <c r="AC37" i="8"/>
  <c r="AB37" i="8"/>
  <c r="AA37" i="8"/>
  <c r="Z37" i="8"/>
  <c r="Y37" i="8"/>
  <c r="X37" i="8"/>
  <c r="W37" i="8"/>
  <c r="V37" i="8"/>
  <c r="U37" i="8"/>
  <c r="AF36" i="8"/>
  <c r="AE36" i="8"/>
  <c r="AD36" i="8"/>
  <c r="AC36" i="8"/>
  <c r="AB36" i="8"/>
  <c r="AA36" i="8"/>
  <c r="Z36" i="8"/>
  <c r="Y36" i="8"/>
  <c r="X36" i="8"/>
  <c r="W36" i="8"/>
  <c r="V36" i="8"/>
  <c r="U36" i="8"/>
  <c r="AF35" i="8"/>
  <c r="AE35" i="8"/>
  <c r="AD35" i="8"/>
  <c r="AC35" i="8"/>
  <c r="AB35" i="8"/>
  <c r="AA35" i="8"/>
  <c r="Z35" i="8"/>
  <c r="Y35" i="8"/>
  <c r="X35" i="8"/>
  <c r="W35" i="8"/>
  <c r="V35" i="8"/>
  <c r="U35" i="8"/>
  <c r="AF34" i="8"/>
  <c r="AE34" i="8"/>
  <c r="AD34" i="8"/>
  <c r="AC34" i="8"/>
  <c r="AB34" i="8"/>
  <c r="AA34" i="8"/>
  <c r="Z34" i="8"/>
  <c r="Y34" i="8"/>
  <c r="X34" i="8"/>
  <c r="W34" i="8"/>
  <c r="V34" i="8"/>
  <c r="U34" i="8"/>
  <c r="T33" i="8"/>
  <c r="AB33" i="8" s="1"/>
  <c r="S33" i="8"/>
  <c r="Y33" i="8" s="1"/>
  <c r="R33" i="8"/>
  <c r="Q33" i="8"/>
  <c r="P33" i="8"/>
  <c r="O33" i="8"/>
  <c r="N33" i="8"/>
  <c r="I33" i="8"/>
  <c r="H33" i="8"/>
  <c r="G33" i="8"/>
  <c r="F33" i="8"/>
  <c r="T32" i="8"/>
  <c r="S32" i="8"/>
  <c r="R32" i="8"/>
  <c r="Q32" i="8"/>
  <c r="P32" i="8"/>
  <c r="O32" i="8"/>
  <c r="N32" i="8"/>
  <c r="I32" i="8"/>
  <c r="H32" i="8"/>
  <c r="G32" i="8"/>
  <c r="F32" i="8"/>
  <c r="T31" i="8"/>
  <c r="S31" i="8"/>
  <c r="R31" i="8"/>
  <c r="Q31" i="8"/>
  <c r="P31" i="8"/>
  <c r="O31" i="8"/>
  <c r="AD31" i="8" s="1"/>
  <c r="N31" i="8"/>
  <c r="Z31" i="8"/>
  <c r="I31" i="8"/>
  <c r="H31" i="8"/>
  <c r="G31" i="8"/>
  <c r="F31" i="8"/>
  <c r="T30" i="8"/>
  <c r="AB30" i="8" s="1"/>
  <c r="S30" i="8"/>
  <c r="R30" i="8"/>
  <c r="Q30" i="8"/>
  <c r="P30" i="8"/>
  <c r="O30" i="8"/>
  <c r="N30" i="8"/>
  <c r="I30" i="8"/>
  <c r="H30" i="8"/>
  <c r="G30" i="8"/>
  <c r="F30" i="8"/>
  <c r="T29" i="8"/>
  <c r="AB29" i="8" s="1"/>
  <c r="S29" i="8"/>
  <c r="R29" i="8"/>
  <c r="Q29" i="8"/>
  <c r="P29" i="8"/>
  <c r="O29" i="8"/>
  <c r="N29" i="8"/>
  <c r="I29" i="8"/>
  <c r="H29" i="8"/>
  <c r="G29" i="8"/>
  <c r="F29" i="8"/>
  <c r="T28" i="8"/>
  <c r="S28" i="8"/>
  <c r="AE28" i="8" s="1"/>
  <c r="R28" i="8"/>
  <c r="Q28" i="8"/>
  <c r="P28" i="8"/>
  <c r="O28" i="8"/>
  <c r="N28" i="8"/>
  <c r="I28" i="8"/>
  <c r="H28" i="8"/>
  <c r="G28" i="8"/>
  <c r="F28" i="8"/>
  <c r="T27" i="8"/>
  <c r="S27" i="8"/>
  <c r="R27" i="8"/>
  <c r="Q27" i="8"/>
  <c r="P27" i="8"/>
  <c r="O27" i="8"/>
  <c r="AD27" i="8" s="1"/>
  <c r="N27" i="8"/>
  <c r="Z27" i="8"/>
  <c r="I27" i="8"/>
  <c r="H27" i="8"/>
  <c r="G27" i="8"/>
  <c r="F27" i="8"/>
  <c r="T26" i="8"/>
  <c r="AB26" i="8" s="1"/>
  <c r="S26" i="8"/>
  <c r="Z26" i="8" s="1"/>
  <c r="R26" i="8"/>
  <c r="Q26" i="8"/>
  <c r="P26" i="8"/>
  <c r="AE26" i="8" s="1"/>
  <c r="O26" i="8"/>
  <c r="N26" i="8"/>
  <c r="AA26" i="8"/>
  <c r="I26" i="8"/>
  <c r="H26" i="8"/>
  <c r="G26" i="8"/>
  <c r="F26" i="8"/>
  <c r="T25" i="8"/>
  <c r="AB25" i="8" s="1"/>
  <c r="S25" i="8"/>
  <c r="Y25" i="8" s="1"/>
  <c r="R25" i="8"/>
  <c r="Q25" i="8"/>
  <c r="P25" i="8"/>
  <c r="O25" i="8"/>
  <c r="N25" i="8"/>
  <c r="I25" i="8"/>
  <c r="H25" i="8"/>
  <c r="G25" i="8"/>
  <c r="F25" i="8"/>
  <c r="T24" i="8"/>
  <c r="S24" i="8"/>
  <c r="R24" i="8"/>
  <c r="Q24" i="8"/>
  <c r="P24" i="8"/>
  <c r="O24" i="8"/>
  <c r="N24" i="8"/>
  <c r="I24" i="8"/>
  <c r="H24" i="8"/>
  <c r="G24" i="8"/>
  <c r="F24" i="8"/>
  <c r="T23" i="8"/>
  <c r="S23" i="8"/>
  <c r="R23" i="8"/>
  <c r="Q23" i="8"/>
  <c r="P23" i="8"/>
  <c r="O23" i="8"/>
  <c r="N23" i="8"/>
  <c r="AB23" i="8"/>
  <c r="Z23" i="8"/>
  <c r="I23" i="8"/>
  <c r="H23" i="8"/>
  <c r="G23" i="8"/>
  <c r="F23" i="8"/>
  <c r="T22" i="8"/>
  <c r="AB22" i="8" s="1"/>
  <c r="S22" i="8"/>
  <c r="Z22" i="8" s="1"/>
  <c r="R22" i="8"/>
  <c r="Q22" i="8"/>
  <c r="P22" i="8"/>
  <c r="O22" i="8"/>
  <c r="N22" i="8"/>
  <c r="I22" i="8"/>
  <c r="H22" i="8"/>
  <c r="G22" i="8"/>
  <c r="F22" i="8"/>
  <c r="T21" i="8"/>
  <c r="AB21" i="8" s="1"/>
  <c r="S21" i="8"/>
  <c r="R21" i="8"/>
  <c r="Q21" i="8"/>
  <c r="P21" i="8"/>
  <c r="O21" i="8"/>
  <c r="N21" i="8"/>
  <c r="I21" i="8"/>
  <c r="H21" i="8"/>
  <c r="G21" i="8"/>
  <c r="F21" i="8"/>
  <c r="T20" i="8"/>
  <c r="S20" i="8"/>
  <c r="AD20" i="8" s="1"/>
  <c r="R20" i="8"/>
  <c r="Q20" i="8"/>
  <c r="P20" i="8"/>
  <c r="O20" i="8"/>
  <c r="N20" i="8"/>
  <c r="I20" i="8"/>
  <c r="H20" i="8"/>
  <c r="G20" i="8"/>
  <c r="F20" i="8"/>
  <c r="T19" i="8"/>
  <c r="S19" i="8"/>
  <c r="R19" i="8"/>
  <c r="Q19" i="8"/>
  <c r="P19" i="8"/>
  <c r="O19" i="8"/>
  <c r="N19" i="8"/>
  <c r="I19" i="8"/>
  <c r="H19" i="8"/>
  <c r="G19" i="8"/>
  <c r="F19" i="8"/>
  <c r="T18" i="8"/>
  <c r="AB18" i="8" s="1"/>
  <c r="S18" i="8"/>
  <c r="R18" i="8"/>
  <c r="Q18" i="8"/>
  <c r="P18" i="8"/>
  <c r="O18" i="8"/>
  <c r="N18" i="8"/>
  <c r="I18" i="8"/>
  <c r="H18" i="8"/>
  <c r="G18" i="8"/>
  <c r="F18" i="8"/>
  <c r="T17" i="8"/>
  <c r="AB17" i="8" s="1"/>
  <c r="S17" i="8"/>
  <c r="Y17" i="8" s="1"/>
  <c r="R17" i="8"/>
  <c r="Q17" i="8"/>
  <c r="P17" i="8"/>
  <c r="O17" i="8"/>
  <c r="N17" i="8"/>
  <c r="I17" i="8"/>
  <c r="H17" i="8"/>
  <c r="G17" i="8"/>
  <c r="F17" i="8"/>
  <c r="T16" i="8"/>
  <c r="AF16" i="8" s="1"/>
  <c r="S16" i="8"/>
  <c r="R16" i="8"/>
  <c r="Q16" i="8"/>
  <c r="P16" i="8"/>
  <c r="O16" i="8"/>
  <c r="N16" i="8"/>
  <c r="I16" i="8"/>
  <c r="H16" i="8"/>
  <c r="G16" i="8"/>
  <c r="F16" i="8"/>
  <c r="T15" i="8"/>
  <c r="S15" i="8"/>
  <c r="R15" i="8"/>
  <c r="Q15" i="8"/>
  <c r="P15" i="8"/>
  <c r="O15" i="8"/>
  <c r="N15" i="8"/>
  <c r="Z15" i="8"/>
  <c r="I15" i="8"/>
  <c r="H15" i="8"/>
  <c r="G15" i="8"/>
  <c r="F15" i="8"/>
  <c r="T14" i="8"/>
  <c r="AB14" i="8" s="1"/>
  <c r="S14" i="8"/>
  <c r="R14" i="8"/>
  <c r="Q14" i="8"/>
  <c r="P14" i="8"/>
  <c r="O14" i="8"/>
  <c r="N14" i="8"/>
  <c r="AC14" i="8" s="1"/>
  <c r="I14" i="8"/>
  <c r="H14" i="8"/>
  <c r="G14" i="8"/>
  <c r="F14" i="8"/>
  <c r="T13" i="8"/>
  <c r="AB13" i="8" s="1"/>
  <c r="S13" i="8"/>
  <c r="R13" i="8"/>
  <c r="Q13" i="8"/>
  <c r="P13" i="8"/>
  <c r="O13" i="8"/>
  <c r="N13" i="8"/>
  <c r="I13" i="8"/>
  <c r="H13" i="8"/>
  <c r="G13" i="8"/>
  <c r="F13" i="8"/>
  <c r="T12" i="8"/>
  <c r="AF12" i="8" s="1"/>
  <c r="S12" i="8"/>
  <c r="Y12" i="8" s="1"/>
  <c r="R12" i="8"/>
  <c r="Q12" i="8"/>
  <c r="P12" i="8"/>
  <c r="AE12" i="8" s="1"/>
  <c r="O12" i="8"/>
  <c r="N12" i="8"/>
  <c r="AC12" i="8" s="1"/>
  <c r="I12" i="8"/>
  <c r="H12" i="8"/>
  <c r="G12" i="8"/>
  <c r="F12" i="8"/>
  <c r="T11" i="8"/>
  <c r="S11" i="8"/>
  <c r="AE11" i="8" s="1"/>
  <c r="R11" i="8"/>
  <c r="Q11" i="8"/>
  <c r="P11" i="8"/>
  <c r="O11" i="8"/>
  <c r="AD11" i="8" s="1"/>
  <c r="N11" i="8"/>
  <c r="I11" i="8"/>
  <c r="H11" i="8"/>
  <c r="G11" i="8"/>
  <c r="F11" i="8"/>
  <c r="T10" i="8"/>
  <c r="AB10" i="8" s="1"/>
  <c r="S10" i="8"/>
  <c r="AD10" i="8" s="1"/>
  <c r="R10" i="8"/>
  <c r="Q10" i="8"/>
  <c r="P10" i="8"/>
  <c r="O10" i="8"/>
  <c r="N10" i="8"/>
  <c r="AC10" i="8" s="1"/>
  <c r="Y10" i="8"/>
  <c r="I10" i="8"/>
  <c r="H10" i="8"/>
  <c r="G10" i="8"/>
  <c r="F10" i="8"/>
  <c r="T9" i="8"/>
  <c r="AB9" i="8" s="1"/>
  <c r="S9" i="8"/>
  <c r="R9" i="8"/>
  <c r="Q9" i="8"/>
  <c r="P9" i="8"/>
  <c r="O9" i="8"/>
  <c r="AD9" i="8" s="1"/>
  <c r="N9" i="8"/>
  <c r="Z9" i="8"/>
  <c r="I9" i="8"/>
  <c r="H9" i="8"/>
  <c r="G9" i="8"/>
  <c r="F9" i="8"/>
  <c r="T8" i="8"/>
  <c r="AF8" i="8" s="1"/>
  <c r="S8" i="8"/>
  <c r="R8" i="8"/>
  <c r="Q8" i="8"/>
  <c r="P8" i="8"/>
  <c r="O8" i="8"/>
  <c r="N8" i="8"/>
  <c r="I8" i="8"/>
  <c r="H8" i="8"/>
  <c r="G8" i="8"/>
  <c r="F8" i="8"/>
  <c r="AA7" i="8"/>
  <c r="T7" i="8"/>
  <c r="S7" i="8"/>
  <c r="R7" i="8"/>
  <c r="Q7" i="8"/>
  <c r="P7" i="8"/>
  <c r="O7" i="8"/>
  <c r="N7" i="8"/>
  <c r="AC7" i="8" s="1"/>
  <c r="Z7" i="8"/>
  <c r="Y7" i="8"/>
  <c r="I7" i="8"/>
  <c r="H7" i="8"/>
  <c r="G7" i="8"/>
  <c r="F7" i="8"/>
  <c r="Z6" i="8"/>
  <c r="T6" i="8"/>
  <c r="AB6" i="8" s="1"/>
  <c r="S6" i="8"/>
  <c r="R6" i="8"/>
  <c r="Q6" i="8"/>
  <c r="P6" i="8"/>
  <c r="O6" i="8"/>
  <c r="N6" i="8"/>
  <c r="AC6" i="8" s="1"/>
  <c r="Y6" i="8"/>
  <c r="I6" i="8"/>
  <c r="H6" i="8"/>
  <c r="G6" i="8"/>
  <c r="F6" i="8"/>
  <c r="T5" i="8"/>
  <c r="S5" i="8"/>
  <c r="Z5" i="8" s="1"/>
  <c r="R5" i="8"/>
  <c r="Q5" i="8"/>
  <c r="P5" i="8"/>
  <c r="O5" i="8"/>
  <c r="N5" i="8"/>
  <c r="I5" i="8"/>
  <c r="H5" i="8"/>
  <c r="G5" i="8"/>
  <c r="F5" i="8"/>
  <c r="E31" i="32"/>
  <c r="E58" i="32"/>
  <c r="E91" i="32"/>
  <c r="B28" i="24"/>
  <c r="B67" i="24"/>
  <c r="E31" i="18"/>
  <c r="E29" i="32"/>
  <c r="E189" i="18"/>
  <c r="E183" i="32"/>
  <c r="E142" i="18"/>
  <c r="E18" i="18"/>
  <c r="E22" i="32"/>
  <c r="E85" i="18"/>
  <c r="E59" i="32"/>
  <c r="E131" i="18"/>
  <c r="E30" i="18"/>
  <c r="E83" i="32"/>
  <c r="E168" i="32"/>
  <c r="E72" i="32"/>
  <c r="E120" i="18"/>
  <c r="E78" i="32"/>
  <c r="E169" i="32"/>
  <c r="E151" i="32"/>
  <c r="E163" i="18"/>
  <c r="E60" i="32"/>
  <c r="B99" i="26"/>
  <c r="E56" i="32"/>
  <c r="E85" i="32"/>
  <c r="E161" i="18"/>
  <c r="E34" i="32"/>
  <c r="E131" i="32"/>
  <c r="E62" i="18"/>
  <c r="B101" i="24"/>
  <c r="E140" i="32"/>
  <c r="E133" i="18"/>
  <c r="E123" i="32"/>
  <c r="E112" i="18"/>
  <c r="B74" i="24"/>
  <c r="E97" i="32"/>
  <c r="E25" i="18"/>
  <c r="E48" i="18"/>
  <c r="E69" i="18"/>
  <c r="E103" i="32"/>
  <c r="B69" i="24"/>
  <c r="E41" i="32"/>
  <c r="E63" i="18"/>
  <c r="B152" i="24"/>
  <c r="B141" i="24"/>
  <c r="E96" i="32"/>
  <c r="E127" i="18"/>
  <c r="E143" i="32"/>
  <c r="E154" i="18"/>
  <c r="E38" i="32"/>
  <c r="E95" i="18"/>
  <c r="E27" i="18"/>
  <c r="E105" i="18"/>
  <c r="E121" i="32"/>
  <c r="E108" i="18"/>
  <c r="B68" i="24"/>
  <c r="E102" i="32"/>
  <c r="E87" i="32"/>
  <c r="B31" i="24"/>
  <c r="E88" i="32"/>
  <c r="E80" i="32"/>
  <c r="E47" i="32"/>
  <c r="B142" i="24"/>
  <c r="B85" i="24"/>
  <c r="B139" i="24"/>
  <c r="B103" i="24"/>
  <c r="E130" i="18"/>
  <c r="B169" i="24"/>
  <c r="E36" i="18"/>
  <c r="E135" i="32"/>
  <c r="E155" i="32"/>
  <c r="E30" i="32"/>
  <c r="E115" i="32"/>
  <c r="E190" i="32"/>
  <c r="E37" i="32"/>
  <c r="B27" i="24"/>
  <c r="E149" i="32"/>
  <c r="E32" i="32"/>
  <c r="B86" i="24"/>
  <c r="E33" i="32"/>
  <c r="B51" i="24"/>
  <c r="E136" i="32"/>
  <c r="E171" i="32"/>
  <c r="B95" i="24"/>
  <c r="E45" i="18"/>
  <c r="E104" i="32"/>
  <c r="E180" i="32"/>
  <c r="B70" i="24"/>
  <c r="E97" i="18"/>
  <c r="E186" i="32"/>
  <c r="E84" i="32"/>
  <c r="B40" i="24"/>
  <c r="E124" i="32"/>
  <c r="B73" i="24"/>
  <c r="E189" i="32"/>
  <c r="B129" i="24"/>
  <c r="E158" i="18"/>
  <c r="E106" i="32"/>
  <c r="E170" i="18"/>
  <c r="E173" i="18"/>
  <c r="E159" i="32"/>
  <c r="E21" i="32"/>
  <c r="E113" i="18"/>
  <c r="B102" i="24"/>
  <c r="E165" i="32"/>
  <c r="E126" i="18"/>
  <c r="E125" i="18"/>
  <c r="E73" i="32"/>
  <c r="E162" i="18"/>
  <c r="E29" i="18"/>
  <c r="E125" i="32"/>
  <c r="E55" i="18"/>
  <c r="B163" i="24"/>
  <c r="E35" i="18"/>
  <c r="E94" i="18"/>
  <c r="E37" i="18"/>
  <c r="E48" i="32"/>
  <c r="E172" i="32"/>
  <c r="E170" i="32"/>
  <c r="E67" i="32"/>
  <c r="B105" i="24"/>
  <c r="B149" i="24"/>
  <c r="E80" i="18"/>
  <c r="B80" i="24"/>
  <c r="E181" i="18"/>
  <c r="B166" i="24"/>
  <c r="B75" i="24"/>
  <c r="B48" i="24"/>
  <c r="E122" i="18"/>
  <c r="E182" i="18"/>
  <c r="E190" i="18"/>
  <c r="E25" i="32"/>
  <c r="E82" i="32"/>
  <c r="E28" i="32"/>
  <c r="E165" i="18"/>
  <c r="E113" i="32"/>
  <c r="B78" i="14"/>
  <c r="E177" i="32"/>
  <c r="B53" i="24"/>
  <c r="E174" i="18"/>
  <c r="E81" i="32"/>
  <c r="B39" i="24"/>
  <c r="B76" i="24"/>
  <c r="B66" i="24"/>
  <c r="E86" i="18"/>
  <c r="B122" i="24"/>
  <c r="E135" i="18"/>
  <c r="E151" i="18"/>
  <c r="E101" i="32"/>
  <c r="E64" i="32"/>
  <c r="E98" i="32"/>
  <c r="E16" i="18"/>
  <c r="E141" i="32"/>
  <c r="B59" i="24"/>
  <c r="E153" i="32"/>
  <c r="E100" i="18"/>
  <c r="E20" i="32"/>
  <c r="B144" i="24"/>
  <c r="E90" i="18"/>
  <c r="E35" i="32"/>
  <c r="E179" i="32"/>
  <c r="E114" i="32"/>
  <c r="E168" i="18"/>
  <c r="B25" i="24"/>
  <c r="B79" i="24"/>
  <c r="B123" i="24"/>
  <c r="B120" i="24"/>
  <c r="E105" i="32"/>
  <c r="E76" i="32"/>
  <c r="E176" i="32"/>
  <c r="B160" i="24"/>
  <c r="B50" i="24"/>
  <c r="B82" i="24"/>
  <c r="E172" i="18"/>
  <c r="E116" i="32"/>
  <c r="E81" i="18"/>
  <c r="E39" i="32"/>
  <c r="E129" i="32"/>
  <c r="B150" i="24"/>
  <c r="E112" i="32"/>
  <c r="E75" i="18"/>
  <c r="B69" i="14"/>
  <c r="B156" i="24"/>
  <c r="E106" i="18"/>
  <c r="E185" i="18"/>
  <c r="E148" i="18"/>
  <c r="E160" i="32"/>
  <c r="E101" i="18"/>
  <c r="E24" i="32"/>
  <c r="B56" i="24"/>
  <c r="E191" i="32"/>
  <c r="E23" i="32"/>
  <c r="E119" i="32"/>
  <c r="E185" i="32"/>
  <c r="E46" i="32"/>
  <c r="E82" i="18"/>
  <c r="B60" i="24"/>
  <c r="B165" i="24"/>
  <c r="E186" i="18"/>
  <c r="B99" i="24"/>
  <c r="E183" i="18"/>
  <c r="E57" i="32"/>
  <c r="E147" i="32"/>
  <c r="E49" i="32"/>
  <c r="B63" i="24"/>
  <c r="E74" i="32"/>
  <c r="E65" i="18"/>
  <c r="E90" i="32"/>
  <c r="E40" i="32"/>
  <c r="E104" i="18"/>
  <c r="E164" i="18"/>
  <c r="E26" i="32"/>
  <c r="B94" i="24"/>
  <c r="E79" i="32"/>
  <c r="B131" i="24"/>
  <c r="E73" i="18"/>
  <c r="E102" i="18"/>
  <c r="E16" i="32"/>
  <c r="B49" i="24"/>
  <c r="E22" i="18"/>
  <c r="E95" i="32"/>
  <c r="B116" i="24"/>
  <c r="E42" i="18"/>
  <c r="E70" i="32"/>
  <c r="E42" i="32"/>
  <c r="E110" i="32"/>
  <c r="E109" i="32"/>
  <c r="E27" i="32"/>
  <c r="E47" i="18"/>
  <c r="B100" i="24"/>
  <c r="E111" i="32"/>
  <c r="E173" i="32"/>
  <c r="E66" i="32"/>
  <c r="E103" i="18"/>
  <c r="E188" i="18"/>
  <c r="B52" i="24"/>
  <c r="E149" i="18"/>
  <c r="B97" i="24"/>
  <c r="E52" i="32"/>
  <c r="E53" i="32"/>
  <c r="E121" i="18"/>
  <c r="E109" i="18"/>
  <c r="E117" i="32"/>
  <c r="E145" i="18"/>
  <c r="E50" i="32"/>
  <c r="E52" i="18"/>
  <c r="E12" i="17"/>
  <c r="E68" i="32"/>
  <c r="E24" i="18"/>
  <c r="E120" i="32"/>
  <c r="E111" i="18"/>
  <c r="E157" i="32"/>
  <c r="B159" i="24"/>
  <c r="B161" i="24"/>
  <c r="E163" i="32"/>
  <c r="E77" i="18"/>
  <c r="E62" i="32"/>
  <c r="E18" i="32"/>
  <c r="E44" i="18"/>
  <c r="E157" i="18"/>
  <c r="E76" i="18"/>
  <c r="E145" i="32"/>
  <c r="E99" i="32"/>
  <c r="B113" i="24"/>
  <c r="E144" i="32"/>
  <c r="E192" i="18"/>
  <c r="E166" i="32"/>
  <c r="E75" i="32"/>
  <c r="E156" i="18"/>
  <c r="E139" i="32"/>
  <c r="E146" i="18"/>
  <c r="E13" i="32"/>
  <c r="E191" i="18"/>
  <c r="B90" i="24"/>
  <c r="E162" i="32"/>
  <c r="E23" i="18"/>
  <c r="E147" i="18"/>
  <c r="E142" i="32"/>
  <c r="E127" i="32"/>
  <c r="E93" i="18"/>
  <c r="E107" i="32"/>
  <c r="E137" i="18"/>
  <c r="E138" i="32"/>
  <c r="B118" i="24"/>
  <c r="B143" i="24"/>
  <c r="E133" i="32"/>
  <c r="E44" i="32"/>
  <c r="E187" i="18"/>
  <c r="E15" i="32"/>
  <c r="E64" i="18"/>
  <c r="B130" i="24"/>
  <c r="E92" i="32"/>
  <c r="B168" i="24"/>
  <c r="E184" i="32"/>
  <c r="E139" i="18"/>
  <c r="B96" i="24"/>
  <c r="B158" i="14"/>
  <c r="B108" i="24"/>
  <c r="E134" i="32"/>
  <c r="E78" i="18"/>
  <c r="B42" i="24"/>
  <c r="E60" i="18"/>
  <c r="E39" i="18"/>
  <c r="B110" i="24"/>
  <c r="E130" i="32"/>
  <c r="E150" i="18"/>
  <c r="E174" i="32"/>
  <c r="E69" i="32"/>
  <c r="E87" i="18"/>
  <c r="E61" i="32"/>
  <c r="E187" i="32"/>
  <c r="E65" i="32"/>
  <c r="E110" i="18"/>
  <c r="E53" i="18"/>
  <c r="E88" i="18"/>
  <c r="E51" i="18"/>
  <c r="E156" i="32"/>
  <c r="E49" i="18"/>
  <c r="E128" i="32"/>
  <c r="E118" i="32"/>
  <c r="E54" i="32"/>
  <c r="E19" i="32"/>
  <c r="E159" i="18"/>
  <c r="B72" i="24"/>
  <c r="E188" i="32"/>
  <c r="E61" i="18"/>
  <c r="E181" i="32"/>
  <c r="E154" i="32"/>
  <c r="E182" i="32"/>
  <c r="E152" i="18"/>
  <c r="E74" i="18"/>
  <c r="E175" i="32"/>
  <c r="B87" i="14"/>
  <c r="E93" i="32"/>
  <c r="E63" i="32"/>
  <c r="E129" i="18"/>
  <c r="B162" i="24"/>
  <c r="E167" i="32"/>
  <c r="E177" i="18"/>
  <c r="E178" i="32"/>
  <c r="E144" i="18"/>
  <c r="E86" i="32"/>
  <c r="B29" i="24"/>
  <c r="E148" i="32"/>
  <c r="E17" i="32"/>
  <c r="E122" i="32"/>
  <c r="E55" i="32"/>
  <c r="E14" i="32"/>
  <c r="E51" i="32"/>
  <c r="E176" i="18"/>
  <c r="B77" i="24"/>
  <c r="E167" i="18"/>
  <c r="E164" i="32"/>
  <c r="E100" i="32"/>
  <c r="B62" i="24"/>
  <c r="E89" i="32"/>
  <c r="E184" i="18"/>
  <c r="B38" i="24"/>
  <c r="E72" i="18"/>
  <c r="E33" i="18"/>
  <c r="E67" i="18"/>
  <c r="E152" i="32"/>
  <c r="E91" i="18"/>
  <c r="B55" i="24"/>
  <c r="E45" i="32"/>
  <c r="B24" i="24"/>
  <c r="E150" i="32"/>
  <c r="E58" i="18"/>
  <c r="E36" i="32"/>
  <c r="B23" i="24"/>
  <c r="E126" i="32"/>
  <c r="E84" i="18"/>
  <c r="E71" i="32"/>
  <c r="B170" i="24"/>
  <c r="B34" i="24"/>
  <c r="B21" i="14"/>
  <c r="E108" i="32"/>
  <c r="B137" i="24"/>
  <c r="E46" i="18"/>
  <c r="E146" i="32"/>
  <c r="B128" i="24"/>
  <c r="E134" i="18"/>
  <c r="E158" i="32"/>
  <c r="B87" i="24"/>
  <c r="E137" i="32"/>
  <c r="B132" i="24"/>
  <c r="E41" i="18"/>
  <c r="E132" i="32"/>
  <c r="E43" i="32"/>
  <c r="B107" i="24"/>
  <c r="E94" i="32"/>
  <c r="E77" i="32"/>
  <c r="B155" i="24"/>
  <c r="B109" i="24"/>
  <c r="E161" i="32"/>
  <c r="E116" i="18"/>
  <c r="B57" i="24"/>
  <c r="AD14" i="8" l="1"/>
  <c r="AE7" i="8"/>
  <c r="AD8" i="8"/>
  <c r="AE9" i="8"/>
  <c r="Y14" i="8"/>
  <c r="AF24" i="8"/>
  <c r="Y26" i="8"/>
  <c r="AE31" i="8"/>
  <c r="AE15" i="8"/>
  <c r="AF20" i="8"/>
  <c r="AF23" i="8"/>
  <c r="AC26" i="8"/>
  <c r="Y11" i="8"/>
  <c r="AC11" i="8"/>
  <c r="AE23" i="8"/>
  <c r="AD30" i="8"/>
  <c r="AF32" i="8"/>
  <c r="Z10" i="8"/>
  <c r="AF28" i="8"/>
  <c r="F17" i="32"/>
  <c r="K17" i="32"/>
  <c r="C17" i="32"/>
  <c r="L17" i="32"/>
  <c r="P17" i="32"/>
  <c r="H17" i="32"/>
  <c r="O17" i="32"/>
  <c r="D17" i="32"/>
  <c r="R17" i="32"/>
  <c r="J17" i="32"/>
  <c r="M17" i="32"/>
  <c r="N17" i="32"/>
  <c r="Q17" i="32"/>
  <c r="B17" i="32"/>
  <c r="G17" i="32"/>
  <c r="I17" i="32"/>
  <c r="M58" i="32"/>
  <c r="F58" i="32"/>
  <c r="Q58" i="32"/>
  <c r="J58" i="32"/>
  <c r="I58" i="32"/>
  <c r="K58" i="32"/>
  <c r="B58" i="32"/>
  <c r="C58" i="32"/>
  <c r="H58" i="32"/>
  <c r="R58" i="32"/>
  <c r="O58" i="32"/>
  <c r="G58" i="32"/>
  <c r="D58" i="32"/>
  <c r="P58" i="32"/>
  <c r="N58" i="32"/>
  <c r="L58" i="32"/>
  <c r="J137" i="32"/>
  <c r="D137" i="32"/>
  <c r="Q137" i="32"/>
  <c r="P137" i="32"/>
  <c r="O137" i="32"/>
  <c r="F137" i="32"/>
  <c r="N137" i="32"/>
  <c r="H137" i="32"/>
  <c r="R137" i="32"/>
  <c r="B137" i="32"/>
  <c r="L137" i="32"/>
  <c r="K137" i="32"/>
  <c r="G137" i="32"/>
  <c r="I137" i="32"/>
  <c r="M137" i="32"/>
  <c r="C137" i="32"/>
  <c r="B116" i="32"/>
  <c r="D116" i="32"/>
  <c r="K116" i="32"/>
  <c r="Q116" i="32"/>
  <c r="F116" i="32"/>
  <c r="M116" i="32"/>
  <c r="G116" i="32"/>
  <c r="P116" i="32"/>
  <c r="L116" i="32"/>
  <c r="O116" i="32"/>
  <c r="R116" i="32"/>
  <c r="C116" i="32"/>
  <c r="N116" i="32"/>
  <c r="J116" i="32"/>
  <c r="I116" i="32"/>
  <c r="H116" i="32"/>
  <c r="O63" i="32"/>
  <c r="I63" i="32"/>
  <c r="B63" i="32"/>
  <c r="K63" i="32"/>
  <c r="D63" i="32"/>
  <c r="Q63" i="32"/>
  <c r="R63" i="32"/>
  <c r="N63" i="32"/>
  <c r="L63" i="32"/>
  <c r="H63" i="32"/>
  <c r="P63" i="32"/>
  <c r="C63" i="32"/>
  <c r="M63" i="32"/>
  <c r="J63" i="32"/>
  <c r="F63" i="32"/>
  <c r="G63" i="32"/>
  <c r="L59" i="32"/>
  <c r="O59" i="32"/>
  <c r="D59" i="32"/>
  <c r="K59" i="32"/>
  <c r="Q59" i="32"/>
  <c r="B59" i="32"/>
  <c r="C59" i="32"/>
  <c r="H59" i="32"/>
  <c r="I59" i="32"/>
  <c r="M59" i="32"/>
  <c r="G59" i="32"/>
  <c r="N59" i="32"/>
  <c r="J59" i="32"/>
  <c r="F59" i="32"/>
  <c r="P59" i="32"/>
  <c r="R59" i="32"/>
  <c r="M146" i="32"/>
  <c r="O146" i="32"/>
  <c r="L146" i="32"/>
  <c r="C146" i="32"/>
  <c r="H146" i="32"/>
  <c r="K146" i="32"/>
  <c r="B146" i="32"/>
  <c r="I146" i="32"/>
  <c r="Q146" i="32"/>
  <c r="P146" i="32"/>
  <c r="D146" i="32"/>
  <c r="R146" i="32"/>
  <c r="J146" i="32"/>
  <c r="G146" i="32"/>
  <c r="F146" i="32"/>
  <c r="N146" i="32"/>
  <c r="C190" i="32"/>
  <c r="N190" i="32"/>
  <c r="D190" i="32"/>
  <c r="K190" i="32"/>
  <c r="F190" i="32"/>
  <c r="I190" i="32"/>
  <c r="J190" i="32"/>
  <c r="Q190" i="32"/>
  <c r="G190" i="32"/>
  <c r="H190" i="32"/>
  <c r="M190" i="32"/>
  <c r="R190" i="32"/>
  <c r="O190" i="32"/>
  <c r="P190" i="32"/>
  <c r="L190" i="32"/>
  <c r="B190" i="32"/>
  <c r="R53" i="32"/>
  <c r="N53" i="32"/>
  <c r="F53" i="32"/>
  <c r="P53" i="32"/>
  <c r="L53" i="32"/>
  <c r="B53" i="32"/>
  <c r="J53" i="32"/>
  <c r="H53" i="32"/>
  <c r="M53" i="32"/>
  <c r="I53" i="32"/>
  <c r="K53" i="32"/>
  <c r="D53" i="32"/>
  <c r="Q53" i="32"/>
  <c r="G53" i="32"/>
  <c r="C53" i="32"/>
  <c r="O53" i="32"/>
  <c r="O136" i="32"/>
  <c r="D136" i="32"/>
  <c r="C136" i="32"/>
  <c r="L136" i="32"/>
  <c r="P136" i="32"/>
  <c r="F136" i="32"/>
  <c r="H136" i="32"/>
  <c r="G136" i="32"/>
  <c r="Q136" i="32"/>
  <c r="I136" i="32"/>
  <c r="J136" i="32"/>
  <c r="K136" i="32"/>
  <c r="N136" i="32"/>
  <c r="R136" i="32"/>
  <c r="B136" i="32"/>
  <c r="M136" i="32"/>
  <c r="H125" i="32"/>
  <c r="M125" i="32"/>
  <c r="B125" i="32"/>
  <c r="R125" i="32"/>
  <c r="P125" i="32"/>
  <c r="L125" i="32"/>
  <c r="J125" i="32"/>
  <c r="I125" i="32"/>
  <c r="K125" i="32"/>
  <c r="Q125" i="32"/>
  <c r="N125" i="32"/>
  <c r="F125" i="32"/>
  <c r="D125" i="32"/>
  <c r="G125" i="32"/>
  <c r="O125" i="32"/>
  <c r="C125" i="32"/>
  <c r="Q52" i="32"/>
  <c r="M52" i="32"/>
  <c r="K52" i="32"/>
  <c r="L52" i="32"/>
  <c r="G52" i="32"/>
  <c r="H52" i="32"/>
  <c r="F52" i="32"/>
  <c r="P52" i="32"/>
  <c r="J52" i="32"/>
  <c r="I52" i="32"/>
  <c r="N52" i="32"/>
  <c r="O52" i="32"/>
  <c r="R52" i="32"/>
  <c r="D52" i="32"/>
  <c r="C52" i="32"/>
  <c r="B52" i="32"/>
  <c r="J188" i="32"/>
  <c r="N188" i="32"/>
  <c r="M188" i="32"/>
  <c r="O188" i="32"/>
  <c r="K188" i="32"/>
  <c r="F188" i="32"/>
  <c r="B188" i="32"/>
  <c r="L188" i="32"/>
  <c r="H188" i="32"/>
  <c r="I188" i="32"/>
  <c r="G188" i="32"/>
  <c r="C188" i="32"/>
  <c r="R188" i="32"/>
  <c r="Q188" i="32"/>
  <c r="P188" i="32"/>
  <c r="D188" i="32"/>
  <c r="J19" i="32"/>
  <c r="P19" i="32"/>
  <c r="B19" i="32"/>
  <c r="D19" i="32"/>
  <c r="H19" i="32"/>
  <c r="Q19" i="32"/>
  <c r="L19" i="32"/>
  <c r="M19" i="32"/>
  <c r="G19" i="32"/>
  <c r="R19" i="32"/>
  <c r="K19" i="32"/>
  <c r="N19" i="32"/>
  <c r="I19" i="32"/>
  <c r="F19" i="32"/>
  <c r="C19" i="32"/>
  <c r="O19" i="32"/>
  <c r="G121" i="32"/>
  <c r="Q121" i="32"/>
  <c r="J121" i="32"/>
  <c r="F121" i="32"/>
  <c r="I121" i="32"/>
  <c r="L121" i="32"/>
  <c r="H121" i="32"/>
  <c r="O121" i="32"/>
  <c r="M121" i="32"/>
  <c r="N121" i="32"/>
  <c r="P121" i="32"/>
  <c r="B121" i="32"/>
  <c r="K121" i="32"/>
  <c r="R121" i="32"/>
  <c r="C121" i="32"/>
  <c r="D121" i="32"/>
  <c r="D159" i="32"/>
  <c r="R159" i="32"/>
  <c r="C159" i="32"/>
  <c r="O159" i="32"/>
  <c r="B159" i="32"/>
  <c r="H159" i="32"/>
  <c r="L159" i="32"/>
  <c r="K159" i="32"/>
  <c r="P159" i="32"/>
  <c r="I159" i="32"/>
  <c r="N159" i="32"/>
  <c r="J159" i="32"/>
  <c r="F159" i="32"/>
  <c r="M159" i="32"/>
  <c r="G159" i="32"/>
  <c r="Q159" i="32"/>
  <c r="N105" i="32"/>
  <c r="P105" i="32"/>
  <c r="K105" i="32"/>
  <c r="Q105" i="32"/>
  <c r="M105" i="32"/>
  <c r="D105" i="32"/>
  <c r="B105" i="32"/>
  <c r="I105" i="32"/>
  <c r="F105" i="32"/>
  <c r="O105" i="32"/>
  <c r="G105" i="32"/>
  <c r="H105" i="32"/>
  <c r="L105" i="32"/>
  <c r="J105" i="32"/>
  <c r="C105" i="32"/>
  <c r="R105" i="32"/>
  <c r="K122" i="32"/>
  <c r="Q122" i="32"/>
  <c r="G122" i="32"/>
  <c r="C122" i="32"/>
  <c r="D122" i="32"/>
  <c r="I122" i="32"/>
  <c r="O122" i="32"/>
  <c r="F122" i="32"/>
  <c r="N122" i="32"/>
  <c r="H122" i="32"/>
  <c r="L122" i="32"/>
  <c r="R122" i="32"/>
  <c r="M122" i="32"/>
  <c r="P122" i="32"/>
  <c r="J122" i="32"/>
  <c r="B122" i="32"/>
  <c r="R15" i="32"/>
  <c r="M15" i="32"/>
  <c r="P15" i="32"/>
  <c r="B15" i="32"/>
  <c r="H15" i="32"/>
  <c r="J15" i="32"/>
  <c r="C15" i="32"/>
  <c r="O15" i="32"/>
  <c r="D15" i="32"/>
  <c r="F15" i="32"/>
  <c r="G15" i="32"/>
  <c r="I15" i="32"/>
  <c r="N15" i="32"/>
  <c r="K15" i="32"/>
  <c r="L15" i="32"/>
  <c r="Q15" i="32"/>
  <c r="R98" i="32"/>
  <c r="P98" i="32"/>
  <c r="B98" i="32"/>
  <c r="Q98" i="32"/>
  <c r="N98" i="32"/>
  <c r="F98" i="32"/>
  <c r="G98" i="32"/>
  <c r="L98" i="32"/>
  <c r="I98" i="32"/>
  <c r="H98" i="32"/>
  <c r="M98" i="32"/>
  <c r="O98" i="32"/>
  <c r="D98" i="32"/>
  <c r="K98" i="32"/>
  <c r="C98" i="32"/>
  <c r="J98" i="32"/>
  <c r="K33" i="32"/>
  <c r="H33" i="32"/>
  <c r="F33" i="32"/>
  <c r="B33" i="32"/>
  <c r="O33" i="32"/>
  <c r="Q33" i="32"/>
  <c r="G33" i="32"/>
  <c r="D33" i="32"/>
  <c r="M33" i="32"/>
  <c r="N33" i="32"/>
  <c r="L33" i="32"/>
  <c r="J33" i="32"/>
  <c r="C33" i="32"/>
  <c r="I33" i="32"/>
  <c r="R33" i="32"/>
  <c r="P33" i="32"/>
  <c r="H111" i="32"/>
  <c r="J111" i="32"/>
  <c r="G111" i="32"/>
  <c r="I111" i="32"/>
  <c r="K111" i="32"/>
  <c r="P111" i="32"/>
  <c r="O111" i="32"/>
  <c r="N111" i="32"/>
  <c r="F111" i="32"/>
  <c r="C111" i="32"/>
  <c r="D111" i="32"/>
  <c r="M111" i="32"/>
  <c r="L111" i="32"/>
  <c r="R111" i="32"/>
  <c r="Q111" i="32"/>
  <c r="B111" i="32"/>
  <c r="G169" i="32"/>
  <c r="I169" i="32"/>
  <c r="D169" i="32"/>
  <c r="B169" i="32"/>
  <c r="L169" i="32"/>
  <c r="N169" i="32"/>
  <c r="J169" i="32"/>
  <c r="F169" i="32"/>
  <c r="M169" i="32"/>
  <c r="Q169" i="32"/>
  <c r="H169" i="32"/>
  <c r="R169" i="32"/>
  <c r="C169" i="32"/>
  <c r="P169" i="32"/>
  <c r="K169" i="32"/>
  <c r="O169" i="32"/>
  <c r="G178" i="32"/>
  <c r="R178" i="32"/>
  <c r="C178" i="32"/>
  <c r="J178" i="32"/>
  <c r="F178" i="32"/>
  <c r="I178" i="32"/>
  <c r="K178" i="32"/>
  <c r="L178" i="32"/>
  <c r="P178" i="32"/>
  <c r="D178" i="32"/>
  <c r="Q178" i="32"/>
  <c r="B178" i="32"/>
  <c r="M178" i="32"/>
  <c r="H178" i="32"/>
  <c r="N178" i="32"/>
  <c r="O178" i="32"/>
  <c r="O118" i="32"/>
  <c r="K118" i="32"/>
  <c r="I118" i="32"/>
  <c r="D118" i="32"/>
  <c r="L118" i="32"/>
  <c r="G118" i="32"/>
  <c r="C118" i="32"/>
  <c r="N118" i="32"/>
  <c r="M118" i="32"/>
  <c r="F118" i="32"/>
  <c r="B118" i="32"/>
  <c r="H118" i="32"/>
  <c r="J118" i="32"/>
  <c r="P118" i="32"/>
  <c r="R118" i="32"/>
  <c r="Q118" i="32"/>
  <c r="O102" i="32"/>
  <c r="M102" i="32"/>
  <c r="L102" i="32"/>
  <c r="Q102" i="32"/>
  <c r="J102" i="32"/>
  <c r="K102" i="32"/>
  <c r="B102" i="32"/>
  <c r="G102" i="32"/>
  <c r="H102" i="32"/>
  <c r="P102" i="32"/>
  <c r="R102" i="32"/>
  <c r="C102" i="32"/>
  <c r="F102" i="32"/>
  <c r="I102" i="32"/>
  <c r="N102" i="32"/>
  <c r="D102" i="32"/>
  <c r="O154" i="32"/>
  <c r="G154" i="32"/>
  <c r="P154" i="32"/>
  <c r="M154" i="32"/>
  <c r="N154" i="32"/>
  <c r="D154" i="32"/>
  <c r="I154" i="32"/>
  <c r="R154" i="32"/>
  <c r="C154" i="32"/>
  <c r="K154" i="32"/>
  <c r="H154" i="32"/>
  <c r="Q154" i="32"/>
  <c r="F154" i="32"/>
  <c r="J154" i="32"/>
  <c r="B154" i="32"/>
  <c r="L154" i="32"/>
  <c r="K166" i="32"/>
  <c r="C166" i="32"/>
  <c r="J166" i="32"/>
  <c r="L166" i="32"/>
  <c r="O166" i="32"/>
  <c r="F166" i="32"/>
  <c r="I166" i="32"/>
  <c r="B166" i="32"/>
  <c r="Q166" i="32"/>
  <c r="P166" i="32"/>
  <c r="D166" i="32"/>
  <c r="N166" i="32"/>
  <c r="H166" i="32"/>
  <c r="M166" i="32"/>
  <c r="G166" i="32"/>
  <c r="R166" i="32"/>
  <c r="D74" i="32"/>
  <c r="I74" i="32"/>
  <c r="F74" i="32"/>
  <c r="K74" i="32"/>
  <c r="R74" i="32"/>
  <c r="H74" i="32"/>
  <c r="J74" i="32"/>
  <c r="P74" i="32"/>
  <c r="O74" i="32"/>
  <c r="L74" i="32"/>
  <c r="Q74" i="32"/>
  <c r="G74" i="32"/>
  <c r="B74" i="32"/>
  <c r="C74" i="32"/>
  <c r="M74" i="32"/>
  <c r="N74" i="32"/>
  <c r="B21" i="32"/>
  <c r="O21" i="32"/>
  <c r="P21" i="32"/>
  <c r="M21" i="32"/>
  <c r="J21" i="32"/>
  <c r="C21" i="32"/>
  <c r="R21" i="32"/>
  <c r="H21" i="32"/>
  <c r="K21" i="32"/>
  <c r="G21" i="32"/>
  <c r="I21" i="32"/>
  <c r="F21" i="32"/>
  <c r="Q21" i="32"/>
  <c r="D21" i="32"/>
  <c r="L21" i="32"/>
  <c r="N21" i="32"/>
  <c r="P83" i="32"/>
  <c r="M83" i="32"/>
  <c r="K83" i="32"/>
  <c r="H83" i="32"/>
  <c r="Q83" i="32"/>
  <c r="N83" i="32"/>
  <c r="R83" i="32"/>
  <c r="O83" i="32"/>
  <c r="C83" i="32"/>
  <c r="F83" i="32"/>
  <c r="B83" i="32"/>
  <c r="L83" i="32"/>
  <c r="J83" i="32"/>
  <c r="I83" i="32"/>
  <c r="G83" i="32"/>
  <c r="D83" i="32"/>
  <c r="Q55" i="32"/>
  <c r="J55" i="32"/>
  <c r="R55" i="32"/>
  <c r="B55" i="32"/>
  <c r="L55" i="32"/>
  <c r="M55" i="32"/>
  <c r="G55" i="32"/>
  <c r="C55" i="32"/>
  <c r="I55" i="32"/>
  <c r="H55" i="32"/>
  <c r="K55" i="32"/>
  <c r="O55" i="32"/>
  <c r="N55" i="32"/>
  <c r="P55" i="32"/>
  <c r="D55" i="32"/>
  <c r="F55" i="32"/>
  <c r="F24" i="32"/>
  <c r="J24" i="32"/>
  <c r="O24" i="32"/>
  <c r="I24" i="32"/>
  <c r="H24" i="32"/>
  <c r="K24" i="32"/>
  <c r="Q24" i="32"/>
  <c r="D24" i="32"/>
  <c r="G24" i="32"/>
  <c r="P24" i="32"/>
  <c r="L24" i="32"/>
  <c r="M24" i="32"/>
  <c r="N24" i="32"/>
  <c r="R24" i="32"/>
  <c r="B24" i="32"/>
  <c r="C24" i="32"/>
  <c r="I37" i="32"/>
  <c r="H37" i="32"/>
  <c r="L37" i="32"/>
  <c r="G37" i="32"/>
  <c r="F37" i="32"/>
  <c r="P37" i="32"/>
  <c r="J37" i="32"/>
  <c r="R37" i="32"/>
  <c r="Q37" i="32"/>
  <c r="D37" i="32"/>
  <c r="M37" i="32"/>
  <c r="N37" i="32"/>
  <c r="O37" i="32"/>
  <c r="B37" i="32"/>
  <c r="K37" i="32"/>
  <c r="C37" i="32"/>
  <c r="I133" i="32"/>
  <c r="F133" i="32"/>
  <c r="B133" i="32"/>
  <c r="C133" i="32"/>
  <c r="D133" i="32"/>
  <c r="J133" i="32"/>
  <c r="G133" i="32"/>
  <c r="P133" i="32"/>
  <c r="K133" i="32"/>
  <c r="R133" i="32"/>
  <c r="L133" i="32"/>
  <c r="O133" i="32"/>
  <c r="H133" i="32"/>
  <c r="Q133" i="32"/>
  <c r="M133" i="32"/>
  <c r="N133" i="32"/>
  <c r="C87" i="32"/>
  <c r="N87" i="32"/>
  <c r="M87" i="32"/>
  <c r="P87" i="32"/>
  <c r="O87" i="32"/>
  <c r="F87" i="32"/>
  <c r="D87" i="32"/>
  <c r="B87" i="32"/>
  <c r="Q87" i="32"/>
  <c r="I87" i="32"/>
  <c r="G87" i="32"/>
  <c r="L87" i="32"/>
  <c r="K87" i="32"/>
  <c r="J87" i="32"/>
  <c r="H87" i="32"/>
  <c r="R87" i="32"/>
  <c r="N164" i="32"/>
  <c r="B164" i="32"/>
  <c r="G164" i="32"/>
  <c r="L164" i="32"/>
  <c r="F164" i="32"/>
  <c r="C164" i="32"/>
  <c r="O164" i="32"/>
  <c r="K164" i="32"/>
  <c r="R164" i="32"/>
  <c r="M164" i="32"/>
  <c r="D164" i="32"/>
  <c r="I164" i="32"/>
  <c r="Q164" i="32"/>
  <c r="H164" i="32"/>
  <c r="J164" i="32"/>
  <c r="P164" i="32"/>
  <c r="R150" i="32"/>
  <c r="H150" i="32"/>
  <c r="J150" i="32"/>
  <c r="F150" i="32"/>
  <c r="D150" i="32"/>
  <c r="M150" i="32"/>
  <c r="C150" i="32"/>
  <c r="K150" i="32"/>
  <c r="G150" i="32"/>
  <c r="B150" i="32"/>
  <c r="L150" i="32"/>
  <c r="Q150" i="32"/>
  <c r="I150" i="32"/>
  <c r="O150" i="32"/>
  <c r="N150" i="32"/>
  <c r="P150" i="32"/>
  <c r="N163" i="32"/>
  <c r="L163" i="32"/>
  <c r="G163" i="32"/>
  <c r="B163" i="32"/>
  <c r="C163" i="32"/>
  <c r="F163" i="32"/>
  <c r="I163" i="32"/>
  <c r="Q163" i="32"/>
  <c r="M163" i="32"/>
  <c r="J163" i="32"/>
  <c r="O163" i="32"/>
  <c r="K163" i="32"/>
  <c r="P163" i="32"/>
  <c r="R163" i="32"/>
  <c r="D163" i="32"/>
  <c r="H163" i="32"/>
  <c r="O103" i="32"/>
  <c r="Q103" i="32"/>
  <c r="P103" i="32"/>
  <c r="K103" i="32"/>
  <c r="B103" i="32"/>
  <c r="J103" i="32"/>
  <c r="C103" i="32"/>
  <c r="R103" i="32"/>
  <c r="I103" i="32"/>
  <c r="D103" i="32"/>
  <c r="G103" i="32"/>
  <c r="H103" i="32"/>
  <c r="L103" i="32"/>
  <c r="F103" i="32"/>
  <c r="N103" i="32"/>
  <c r="M103" i="32"/>
  <c r="N142" i="32"/>
  <c r="D142" i="32"/>
  <c r="F142" i="32"/>
  <c r="G142" i="32"/>
  <c r="Q142" i="32"/>
  <c r="I142" i="32"/>
  <c r="O142" i="32"/>
  <c r="B142" i="32"/>
  <c r="M142" i="32"/>
  <c r="C142" i="32"/>
  <c r="P142" i="32"/>
  <c r="K142" i="32"/>
  <c r="H142" i="32"/>
  <c r="J142" i="32"/>
  <c r="R142" i="32"/>
  <c r="L142" i="32"/>
  <c r="G120" i="32"/>
  <c r="L120" i="32"/>
  <c r="B120" i="32"/>
  <c r="D120" i="32"/>
  <c r="P120" i="32"/>
  <c r="J120" i="32"/>
  <c r="F120" i="32"/>
  <c r="Q120" i="32"/>
  <c r="R120" i="32"/>
  <c r="I120" i="32"/>
  <c r="M120" i="32"/>
  <c r="N120" i="32"/>
  <c r="C120" i="32"/>
  <c r="K120" i="32"/>
  <c r="H120" i="32"/>
  <c r="O120" i="32"/>
  <c r="M185" i="32"/>
  <c r="B185" i="32"/>
  <c r="H185" i="32"/>
  <c r="L185" i="32"/>
  <c r="C185" i="32"/>
  <c r="F185" i="32"/>
  <c r="K185" i="32"/>
  <c r="G185" i="32"/>
  <c r="O185" i="32"/>
  <c r="Q185" i="32"/>
  <c r="N185" i="32"/>
  <c r="P185" i="32"/>
  <c r="I185" i="32"/>
  <c r="J185" i="32"/>
  <c r="D185" i="32"/>
  <c r="R185" i="32"/>
  <c r="L186" i="32"/>
  <c r="M186" i="32"/>
  <c r="G186" i="32"/>
  <c r="O186" i="32"/>
  <c r="J186" i="32"/>
  <c r="N186" i="32"/>
  <c r="Q186" i="32"/>
  <c r="R186" i="32"/>
  <c r="I186" i="32"/>
  <c r="P186" i="32"/>
  <c r="H186" i="32"/>
  <c r="B186" i="32"/>
  <c r="F186" i="32"/>
  <c r="C186" i="32"/>
  <c r="K186" i="32"/>
  <c r="D186" i="32"/>
  <c r="J182" i="32"/>
  <c r="R182" i="32"/>
  <c r="N182" i="32"/>
  <c r="G182" i="32"/>
  <c r="F182" i="32"/>
  <c r="H182" i="32"/>
  <c r="I182" i="32"/>
  <c r="C182" i="32"/>
  <c r="B182" i="32"/>
  <c r="M182" i="32"/>
  <c r="Q182" i="32"/>
  <c r="P182" i="32"/>
  <c r="O182" i="32"/>
  <c r="L182" i="32"/>
  <c r="K182" i="32"/>
  <c r="D182" i="32"/>
  <c r="K71" i="32"/>
  <c r="O71" i="32"/>
  <c r="R71" i="32"/>
  <c r="I71" i="32"/>
  <c r="H71" i="32"/>
  <c r="D71" i="32"/>
  <c r="G71" i="32"/>
  <c r="F71" i="32"/>
  <c r="J71" i="32"/>
  <c r="Q71" i="32"/>
  <c r="P71" i="32"/>
  <c r="M71" i="32"/>
  <c r="B71" i="32"/>
  <c r="C71" i="32"/>
  <c r="N71" i="32"/>
  <c r="L71" i="32"/>
  <c r="N86" i="32"/>
  <c r="B86" i="32"/>
  <c r="I86" i="32"/>
  <c r="O86" i="32"/>
  <c r="H86" i="32"/>
  <c r="K86" i="32"/>
  <c r="L86" i="32"/>
  <c r="P86" i="32"/>
  <c r="F86" i="32"/>
  <c r="J86" i="32"/>
  <c r="C86" i="32"/>
  <c r="R86" i="32"/>
  <c r="M86" i="32"/>
  <c r="Q86" i="32"/>
  <c r="D86" i="32"/>
  <c r="G86" i="32"/>
  <c r="D45" i="32"/>
  <c r="M45" i="32"/>
  <c r="C45" i="32"/>
  <c r="P45" i="32"/>
  <c r="R45" i="32"/>
  <c r="B45" i="32"/>
  <c r="I45" i="32"/>
  <c r="O45" i="32"/>
  <c r="L45" i="32"/>
  <c r="N45" i="32"/>
  <c r="G45" i="32"/>
  <c r="J45" i="32"/>
  <c r="H45" i="32"/>
  <c r="K45" i="32"/>
  <c r="Q45" i="32"/>
  <c r="F45" i="32"/>
  <c r="R114" i="32"/>
  <c r="K114" i="32"/>
  <c r="C114" i="32"/>
  <c r="J114" i="32"/>
  <c r="Q114" i="32"/>
  <c r="N114" i="32"/>
  <c r="I114" i="32"/>
  <c r="L114" i="32"/>
  <c r="M114" i="32"/>
  <c r="D114" i="32"/>
  <c r="G114" i="32"/>
  <c r="O114" i="32"/>
  <c r="F114" i="32"/>
  <c r="P114" i="32"/>
  <c r="H114" i="32"/>
  <c r="B114" i="32"/>
  <c r="L72" i="32"/>
  <c r="P72" i="32"/>
  <c r="F72" i="32"/>
  <c r="O72" i="32"/>
  <c r="C72" i="32"/>
  <c r="N72" i="32"/>
  <c r="G72" i="32"/>
  <c r="I72" i="32"/>
  <c r="M72" i="32"/>
  <c r="J72" i="32"/>
  <c r="K72" i="32"/>
  <c r="R72" i="32"/>
  <c r="D72" i="32"/>
  <c r="H72" i="32"/>
  <c r="B72" i="32"/>
  <c r="Q72" i="32"/>
  <c r="P151" i="32"/>
  <c r="R151" i="32"/>
  <c r="O151" i="32"/>
  <c r="J151" i="32"/>
  <c r="C151" i="32"/>
  <c r="B151" i="32"/>
  <c r="D151" i="32"/>
  <c r="H151" i="32"/>
  <c r="K151" i="32"/>
  <c r="L151" i="32"/>
  <c r="I151" i="32"/>
  <c r="Q151" i="32"/>
  <c r="G151" i="32"/>
  <c r="M151" i="32"/>
  <c r="F151" i="32"/>
  <c r="N151" i="32"/>
  <c r="B153" i="32"/>
  <c r="O153" i="32"/>
  <c r="J153" i="32"/>
  <c r="L153" i="32"/>
  <c r="M153" i="32"/>
  <c r="N153" i="32"/>
  <c r="R153" i="32"/>
  <c r="H153" i="32"/>
  <c r="G153" i="32"/>
  <c r="F153" i="32"/>
  <c r="D153" i="32"/>
  <c r="C153" i="32"/>
  <c r="K153" i="32"/>
  <c r="I153" i="32"/>
  <c r="Q153" i="32"/>
  <c r="P153" i="32"/>
  <c r="R13" i="32"/>
  <c r="J13" i="32"/>
  <c r="D13" i="32"/>
  <c r="P13" i="32"/>
  <c r="L13" i="32"/>
  <c r="O13" i="32"/>
  <c r="K13" i="32"/>
  <c r="G13" i="32"/>
  <c r="C13" i="32"/>
  <c r="N13" i="32"/>
  <c r="M13" i="32"/>
  <c r="H13" i="32"/>
  <c r="I13" i="32"/>
  <c r="B13" i="32"/>
  <c r="Q13" i="32"/>
  <c r="F13" i="32"/>
  <c r="L39" i="32"/>
  <c r="P39" i="32"/>
  <c r="D39" i="32"/>
  <c r="N39" i="32"/>
  <c r="F39" i="32"/>
  <c r="I39" i="32"/>
  <c r="G39" i="32"/>
  <c r="C39" i="32"/>
  <c r="M39" i="32"/>
  <c r="J39" i="32"/>
  <c r="K39" i="32"/>
  <c r="H39" i="32"/>
  <c r="O39" i="32"/>
  <c r="B39" i="32"/>
  <c r="Q39" i="32"/>
  <c r="R39" i="32"/>
  <c r="G161" i="32"/>
  <c r="N161" i="32"/>
  <c r="J161" i="32"/>
  <c r="F161" i="32"/>
  <c r="Q161" i="32"/>
  <c r="C161" i="32"/>
  <c r="K161" i="32"/>
  <c r="P161" i="32"/>
  <c r="R161" i="32"/>
  <c r="B161" i="32"/>
  <c r="L161" i="32"/>
  <c r="M161" i="32"/>
  <c r="I161" i="32"/>
  <c r="H161" i="32"/>
  <c r="D161" i="32"/>
  <c r="O161" i="32"/>
  <c r="J148" i="32"/>
  <c r="K148" i="32"/>
  <c r="G148" i="32"/>
  <c r="P148" i="32"/>
  <c r="Q148" i="32"/>
  <c r="C148" i="32"/>
  <c r="D148" i="32"/>
  <c r="I148" i="32"/>
  <c r="B148" i="32"/>
  <c r="R148" i="32"/>
  <c r="H148" i="32"/>
  <c r="M148" i="32"/>
  <c r="L148" i="32"/>
  <c r="F148" i="32"/>
  <c r="N148" i="32"/>
  <c r="O148" i="32"/>
  <c r="B50" i="32"/>
  <c r="K50" i="32"/>
  <c r="O50" i="32"/>
  <c r="N50" i="32"/>
  <c r="D50" i="32"/>
  <c r="I50" i="32"/>
  <c r="C50" i="32"/>
  <c r="R50" i="32"/>
  <c r="Q50" i="32"/>
  <c r="J50" i="32"/>
  <c r="L50" i="32"/>
  <c r="F50" i="32"/>
  <c r="G50" i="32"/>
  <c r="M50" i="32"/>
  <c r="H50" i="32"/>
  <c r="P50" i="32"/>
  <c r="O25" i="32"/>
  <c r="J25" i="32"/>
  <c r="H25" i="32"/>
  <c r="N25" i="32"/>
  <c r="P25" i="32"/>
  <c r="Q25" i="32"/>
  <c r="M25" i="32"/>
  <c r="K25" i="32"/>
  <c r="R25" i="32"/>
  <c r="B25" i="32"/>
  <c r="C25" i="32"/>
  <c r="L25" i="32"/>
  <c r="F25" i="32"/>
  <c r="I25" i="32"/>
  <c r="D25" i="32"/>
  <c r="G25" i="32"/>
  <c r="C84" i="32"/>
  <c r="L84" i="32"/>
  <c r="P84" i="32"/>
  <c r="I84" i="32"/>
  <c r="K84" i="32"/>
  <c r="O84" i="32"/>
  <c r="F84" i="32"/>
  <c r="J84" i="32"/>
  <c r="H84" i="32"/>
  <c r="M84" i="32"/>
  <c r="Q84" i="32"/>
  <c r="R84" i="32"/>
  <c r="D84" i="32"/>
  <c r="N84" i="32"/>
  <c r="B84" i="32"/>
  <c r="G84" i="32"/>
  <c r="G109" i="24"/>
  <c r="E109" i="24"/>
  <c r="C109" i="24"/>
  <c r="D109" i="24"/>
  <c r="F109" i="24"/>
  <c r="R177" i="32"/>
  <c r="N177" i="32"/>
  <c r="J177" i="32"/>
  <c r="M177" i="32"/>
  <c r="D177" i="32"/>
  <c r="F177" i="32"/>
  <c r="H177" i="32"/>
  <c r="G177" i="32"/>
  <c r="Q177" i="32"/>
  <c r="O177" i="32"/>
  <c r="B177" i="32"/>
  <c r="L177" i="32"/>
  <c r="I177" i="32"/>
  <c r="P177" i="32"/>
  <c r="C177" i="32"/>
  <c r="K177" i="32"/>
  <c r="P119" i="32"/>
  <c r="O119" i="32"/>
  <c r="L119" i="32"/>
  <c r="B119" i="32"/>
  <c r="G119" i="32"/>
  <c r="F119" i="32"/>
  <c r="D119" i="32"/>
  <c r="N119" i="32"/>
  <c r="C119" i="32"/>
  <c r="K119" i="32"/>
  <c r="H119" i="32"/>
  <c r="J119" i="32"/>
  <c r="M119" i="32"/>
  <c r="Q119" i="32"/>
  <c r="R119" i="32"/>
  <c r="I119" i="32"/>
  <c r="F43" i="32"/>
  <c r="L43" i="32"/>
  <c r="G43" i="32"/>
  <c r="Q43" i="32"/>
  <c r="R43" i="32"/>
  <c r="C43" i="32"/>
  <c r="D43" i="32"/>
  <c r="N43" i="32"/>
  <c r="P43" i="32"/>
  <c r="M43" i="32"/>
  <c r="H43" i="32"/>
  <c r="B43" i="32"/>
  <c r="I43" i="32"/>
  <c r="K43" i="32"/>
  <c r="O43" i="32"/>
  <c r="J43" i="32"/>
  <c r="N38" i="32"/>
  <c r="R38" i="32"/>
  <c r="G38" i="32"/>
  <c r="F38" i="32"/>
  <c r="B38" i="32"/>
  <c r="J38" i="32"/>
  <c r="H38" i="32"/>
  <c r="P38" i="32"/>
  <c r="Q38" i="32"/>
  <c r="O38" i="32"/>
  <c r="I38" i="32"/>
  <c r="D38" i="32"/>
  <c r="L38" i="32"/>
  <c r="M38" i="32"/>
  <c r="C38" i="32"/>
  <c r="K38" i="32"/>
  <c r="R184" i="32"/>
  <c r="O184" i="32"/>
  <c r="D184" i="32"/>
  <c r="K184" i="32"/>
  <c r="P184" i="32"/>
  <c r="I184" i="32"/>
  <c r="J184" i="32"/>
  <c r="C184" i="32"/>
  <c r="L184" i="32"/>
  <c r="Q184" i="32"/>
  <c r="F184" i="32"/>
  <c r="H184" i="32"/>
  <c r="B184" i="32"/>
  <c r="G184" i="32"/>
  <c r="N184" i="32"/>
  <c r="M184" i="32"/>
  <c r="N44" i="32"/>
  <c r="H44" i="32"/>
  <c r="D44" i="32"/>
  <c r="G44" i="32"/>
  <c r="M44" i="32"/>
  <c r="J44" i="32"/>
  <c r="I44" i="32"/>
  <c r="K44" i="32"/>
  <c r="B44" i="32"/>
  <c r="F44" i="32"/>
  <c r="P44" i="32"/>
  <c r="Q44" i="32"/>
  <c r="L44" i="32"/>
  <c r="O44" i="32"/>
  <c r="R44" i="32"/>
  <c r="C44" i="32"/>
  <c r="B48" i="32"/>
  <c r="H48" i="32"/>
  <c r="R48" i="32"/>
  <c r="M48" i="32"/>
  <c r="F48" i="32"/>
  <c r="P48" i="32"/>
  <c r="K48" i="32"/>
  <c r="N48" i="32"/>
  <c r="J48" i="32"/>
  <c r="G48" i="32"/>
  <c r="O48" i="32"/>
  <c r="I48" i="32"/>
  <c r="Q48" i="32"/>
  <c r="L48" i="32"/>
  <c r="D48" i="32"/>
  <c r="C48" i="32"/>
  <c r="I130" i="32"/>
  <c r="J130" i="32"/>
  <c r="O130" i="32"/>
  <c r="N130" i="32"/>
  <c r="L130" i="32"/>
  <c r="R130" i="32"/>
  <c r="M130" i="32"/>
  <c r="G130" i="32"/>
  <c r="K130" i="32"/>
  <c r="D130" i="32"/>
  <c r="P130" i="32"/>
  <c r="Q130" i="32"/>
  <c r="H130" i="32"/>
  <c r="F130" i="32"/>
  <c r="C130" i="32"/>
  <c r="B130" i="32"/>
  <c r="B26" i="32"/>
  <c r="F26" i="32"/>
  <c r="C26" i="32"/>
  <c r="K26" i="32"/>
  <c r="I26" i="32"/>
  <c r="O26" i="32"/>
  <c r="Q26" i="32"/>
  <c r="R26" i="32"/>
  <c r="P26" i="32"/>
  <c r="J26" i="32"/>
  <c r="L26" i="32"/>
  <c r="H26" i="32"/>
  <c r="G26" i="32"/>
  <c r="M26" i="32"/>
  <c r="N26" i="32"/>
  <c r="D26" i="32"/>
  <c r="D112" i="32"/>
  <c r="N112" i="32"/>
  <c r="O112" i="32"/>
  <c r="I112" i="32"/>
  <c r="H112" i="32"/>
  <c r="B112" i="32"/>
  <c r="C112" i="32"/>
  <c r="Q112" i="32"/>
  <c r="P112" i="32"/>
  <c r="J112" i="32"/>
  <c r="K112" i="32"/>
  <c r="F112" i="32"/>
  <c r="M112" i="32"/>
  <c r="G112" i="32"/>
  <c r="R112" i="32"/>
  <c r="L112" i="32"/>
  <c r="I126" i="32"/>
  <c r="M126" i="32"/>
  <c r="B126" i="32"/>
  <c r="C126" i="32"/>
  <c r="F126" i="32"/>
  <c r="L126" i="32"/>
  <c r="O126" i="32"/>
  <c r="H126" i="32"/>
  <c r="N126" i="32"/>
  <c r="G126" i="32"/>
  <c r="D126" i="32"/>
  <c r="J126" i="32"/>
  <c r="R126" i="32"/>
  <c r="P126" i="32"/>
  <c r="K126" i="32"/>
  <c r="Q126" i="32"/>
  <c r="M16" i="32"/>
  <c r="P16" i="32"/>
  <c r="D16" i="32"/>
  <c r="K16" i="32"/>
  <c r="O16" i="32"/>
  <c r="B16" i="32"/>
  <c r="R16" i="32"/>
  <c r="J16" i="32"/>
  <c r="L16" i="32"/>
  <c r="G16" i="32"/>
  <c r="C16" i="32"/>
  <c r="I16" i="32"/>
  <c r="H16" i="32"/>
  <c r="F16" i="32"/>
  <c r="N16" i="32"/>
  <c r="Q16" i="32"/>
  <c r="K97" i="32"/>
  <c r="L97" i="32"/>
  <c r="R97" i="32"/>
  <c r="F97" i="32"/>
  <c r="H97" i="32"/>
  <c r="N97" i="32"/>
  <c r="C97" i="32"/>
  <c r="M97" i="32"/>
  <c r="P97" i="32"/>
  <c r="I97" i="32"/>
  <c r="Q97" i="32"/>
  <c r="G97" i="32"/>
  <c r="O97" i="32"/>
  <c r="D97" i="32"/>
  <c r="B97" i="32"/>
  <c r="J97" i="32"/>
  <c r="N41" i="32"/>
  <c r="P41" i="32"/>
  <c r="K41" i="32"/>
  <c r="O41" i="32"/>
  <c r="L41" i="32"/>
  <c r="H41" i="32"/>
  <c r="F41" i="32"/>
  <c r="I41" i="32"/>
  <c r="B41" i="32"/>
  <c r="G41" i="32"/>
  <c r="C41" i="32"/>
  <c r="Q41" i="32"/>
  <c r="M41" i="32"/>
  <c r="R41" i="32"/>
  <c r="J41" i="32"/>
  <c r="D41" i="32"/>
  <c r="D113" i="32"/>
  <c r="F113" i="32"/>
  <c r="C113" i="32"/>
  <c r="Q113" i="32"/>
  <c r="G113" i="32"/>
  <c r="O113" i="32"/>
  <c r="I113" i="32"/>
  <c r="P113" i="32"/>
  <c r="H113" i="32"/>
  <c r="L113" i="32"/>
  <c r="J113" i="32"/>
  <c r="M113" i="32"/>
  <c r="N113" i="32"/>
  <c r="K113" i="32"/>
  <c r="B113" i="32"/>
  <c r="R113" i="32"/>
  <c r="B66" i="32"/>
  <c r="N66" i="32"/>
  <c r="I66" i="32"/>
  <c r="O66" i="32"/>
  <c r="K66" i="32"/>
  <c r="Q66" i="32"/>
  <c r="R66" i="32"/>
  <c r="C66" i="32"/>
  <c r="M66" i="32"/>
  <c r="G66" i="32"/>
  <c r="P66" i="32"/>
  <c r="L66" i="32"/>
  <c r="D66" i="32"/>
  <c r="H66" i="32"/>
  <c r="J66" i="32"/>
  <c r="F66" i="32"/>
  <c r="Q46" i="32"/>
  <c r="I46" i="32"/>
  <c r="D46" i="32"/>
  <c r="J46" i="32"/>
  <c r="F46" i="32"/>
  <c r="B46" i="32"/>
  <c r="O46" i="32"/>
  <c r="H46" i="32"/>
  <c r="M46" i="32"/>
  <c r="N46" i="32"/>
  <c r="G46" i="32"/>
  <c r="L46" i="32"/>
  <c r="P46" i="32"/>
  <c r="R46" i="32"/>
  <c r="C46" i="32"/>
  <c r="K46" i="32"/>
  <c r="D70" i="32"/>
  <c r="Q70" i="32"/>
  <c r="R70" i="32"/>
  <c r="O70" i="32"/>
  <c r="B70" i="32"/>
  <c r="M70" i="32"/>
  <c r="N70" i="32"/>
  <c r="G70" i="32"/>
  <c r="H70" i="32"/>
  <c r="P70" i="32"/>
  <c r="J70" i="32"/>
  <c r="F70" i="32"/>
  <c r="L70" i="32"/>
  <c r="K70" i="32"/>
  <c r="I70" i="32"/>
  <c r="C70" i="32"/>
  <c r="B22" i="32"/>
  <c r="K22" i="32"/>
  <c r="I22" i="32"/>
  <c r="P22" i="32"/>
  <c r="G22" i="32"/>
  <c r="H22" i="32"/>
  <c r="J22" i="32"/>
  <c r="Q22" i="32"/>
  <c r="M22" i="32"/>
  <c r="N22" i="32"/>
  <c r="R22" i="32"/>
  <c r="C22" i="32"/>
  <c r="O22" i="32"/>
  <c r="L22" i="32"/>
  <c r="F22" i="32"/>
  <c r="D22" i="32"/>
  <c r="I135" i="32"/>
  <c r="O135" i="32"/>
  <c r="Q135" i="32"/>
  <c r="L135" i="32"/>
  <c r="N135" i="32"/>
  <c r="H135" i="32"/>
  <c r="K135" i="32"/>
  <c r="G135" i="32"/>
  <c r="C135" i="32"/>
  <c r="M135" i="32"/>
  <c r="R135" i="32"/>
  <c r="F135" i="32"/>
  <c r="J135" i="32"/>
  <c r="B135" i="32"/>
  <c r="P135" i="32"/>
  <c r="D135" i="32"/>
  <c r="J162" i="32"/>
  <c r="D162" i="32"/>
  <c r="G162" i="32"/>
  <c r="F162" i="32"/>
  <c r="Q162" i="32"/>
  <c r="O162" i="32"/>
  <c r="M162" i="32"/>
  <c r="B162" i="32"/>
  <c r="N162" i="32"/>
  <c r="C162" i="32"/>
  <c r="I162" i="32"/>
  <c r="K162" i="32"/>
  <c r="R162" i="32"/>
  <c r="P162" i="32"/>
  <c r="L162" i="32"/>
  <c r="H162" i="32"/>
  <c r="R109" i="32"/>
  <c r="C109" i="32"/>
  <c r="L109" i="32"/>
  <c r="J109" i="32"/>
  <c r="H109" i="32"/>
  <c r="I109" i="32"/>
  <c r="Q109" i="32"/>
  <c r="B109" i="32"/>
  <c r="P109" i="32"/>
  <c r="F109" i="32"/>
  <c r="O109" i="32"/>
  <c r="K109" i="32"/>
  <c r="G109" i="32"/>
  <c r="N109" i="32"/>
  <c r="M109" i="32"/>
  <c r="D109" i="32"/>
  <c r="D76" i="32"/>
  <c r="H76" i="32"/>
  <c r="Q76" i="32"/>
  <c r="O76" i="32"/>
  <c r="I76" i="32"/>
  <c r="R76" i="32"/>
  <c r="M76" i="32"/>
  <c r="N76" i="32"/>
  <c r="J76" i="32"/>
  <c r="K76" i="32"/>
  <c r="G76" i="32"/>
  <c r="L76" i="32"/>
  <c r="F76" i="32"/>
  <c r="C76" i="32"/>
  <c r="P76" i="32"/>
  <c r="B76" i="32"/>
  <c r="F69" i="32"/>
  <c r="I69" i="32"/>
  <c r="D69" i="32"/>
  <c r="R69" i="32"/>
  <c r="K69" i="32"/>
  <c r="M69" i="32"/>
  <c r="P69" i="32"/>
  <c r="N69" i="32"/>
  <c r="O69" i="32"/>
  <c r="B69" i="32"/>
  <c r="J69" i="32"/>
  <c r="G69" i="32"/>
  <c r="H69" i="32"/>
  <c r="Q69" i="32"/>
  <c r="C69" i="32"/>
  <c r="L69" i="32"/>
  <c r="I171" i="32"/>
  <c r="D171" i="32"/>
  <c r="B171" i="32"/>
  <c r="R171" i="32"/>
  <c r="K171" i="32"/>
  <c r="G171" i="32"/>
  <c r="L171" i="32"/>
  <c r="C171" i="32"/>
  <c r="H171" i="32"/>
  <c r="M171" i="32"/>
  <c r="O171" i="32"/>
  <c r="P171" i="32"/>
  <c r="N171" i="32"/>
  <c r="Q171" i="32"/>
  <c r="J171" i="32"/>
  <c r="F171" i="32"/>
  <c r="K92" i="32"/>
  <c r="H92" i="32"/>
  <c r="Q92" i="32"/>
  <c r="N92" i="32"/>
  <c r="M92" i="32"/>
  <c r="B92" i="32"/>
  <c r="I92" i="32"/>
  <c r="O92" i="32"/>
  <c r="P92" i="32"/>
  <c r="G92" i="32"/>
  <c r="D92" i="32"/>
  <c r="F92" i="32"/>
  <c r="J92" i="32"/>
  <c r="R92" i="32"/>
  <c r="L92" i="32"/>
  <c r="C92" i="32"/>
  <c r="K78" i="32"/>
  <c r="D78" i="32"/>
  <c r="N78" i="32"/>
  <c r="Q78" i="32"/>
  <c r="M78" i="32"/>
  <c r="G78" i="32"/>
  <c r="R78" i="32"/>
  <c r="P78" i="32"/>
  <c r="L78" i="32"/>
  <c r="O78" i="32"/>
  <c r="C78" i="32"/>
  <c r="J78" i="32"/>
  <c r="B78" i="32"/>
  <c r="H78" i="32"/>
  <c r="I78" i="32"/>
  <c r="F78" i="32"/>
  <c r="P123" i="32"/>
  <c r="J123" i="32"/>
  <c r="M123" i="32"/>
  <c r="G123" i="32"/>
  <c r="Q123" i="32"/>
  <c r="R123" i="32"/>
  <c r="B123" i="32"/>
  <c r="C123" i="32"/>
  <c r="I123" i="32"/>
  <c r="N123" i="32"/>
  <c r="O123" i="32"/>
  <c r="K123" i="32"/>
  <c r="L123" i="32"/>
  <c r="F123" i="32"/>
  <c r="D123" i="32"/>
  <c r="H123" i="32"/>
  <c r="Q18" i="32"/>
  <c r="L18" i="32"/>
  <c r="D18" i="32"/>
  <c r="G18" i="32"/>
  <c r="B18" i="32"/>
  <c r="N18" i="32"/>
  <c r="K18" i="32"/>
  <c r="R18" i="32"/>
  <c r="H18" i="32"/>
  <c r="F18" i="32"/>
  <c r="P18" i="32"/>
  <c r="O18" i="32"/>
  <c r="I18" i="32"/>
  <c r="C18" i="32"/>
  <c r="M18" i="32"/>
  <c r="J18" i="32"/>
  <c r="R156" i="32"/>
  <c r="H156" i="32"/>
  <c r="F156" i="32"/>
  <c r="P156" i="32"/>
  <c r="J156" i="32"/>
  <c r="D156" i="32"/>
  <c r="I156" i="32"/>
  <c r="L156" i="32"/>
  <c r="M156" i="32"/>
  <c r="K156" i="32"/>
  <c r="O156" i="32"/>
  <c r="B156" i="32"/>
  <c r="C156" i="32"/>
  <c r="Q156" i="32"/>
  <c r="N156" i="32"/>
  <c r="G156" i="32"/>
  <c r="I80" i="32"/>
  <c r="N80" i="32"/>
  <c r="C80" i="32"/>
  <c r="L80" i="32"/>
  <c r="H80" i="32"/>
  <c r="G80" i="32"/>
  <c r="D80" i="32"/>
  <c r="P80" i="32"/>
  <c r="F80" i="32"/>
  <c r="K80" i="32"/>
  <c r="R80" i="32"/>
  <c r="Q80" i="32"/>
  <c r="M80" i="32"/>
  <c r="O80" i="32"/>
  <c r="B80" i="32"/>
  <c r="J80" i="32"/>
  <c r="R124" i="32"/>
  <c r="B124" i="32"/>
  <c r="D124" i="32"/>
  <c r="F124" i="32"/>
  <c r="O124" i="32"/>
  <c r="M124" i="32"/>
  <c r="H124" i="32"/>
  <c r="P124" i="32"/>
  <c r="K124" i="32"/>
  <c r="Q124" i="32"/>
  <c r="J124" i="32"/>
  <c r="L124" i="32"/>
  <c r="C124" i="32"/>
  <c r="G124" i="32"/>
  <c r="N124" i="32"/>
  <c r="I124" i="32"/>
  <c r="J88" i="32"/>
  <c r="M88" i="32"/>
  <c r="N88" i="32"/>
  <c r="B88" i="32"/>
  <c r="I88" i="32"/>
  <c r="K88" i="32"/>
  <c r="D88" i="32"/>
  <c r="G88" i="32"/>
  <c r="H88" i="32"/>
  <c r="P88" i="32"/>
  <c r="Q88" i="32"/>
  <c r="R88" i="32"/>
  <c r="L88" i="32"/>
  <c r="C88" i="32"/>
  <c r="O88" i="32"/>
  <c r="F88" i="32"/>
  <c r="I155" i="32"/>
  <c r="C155" i="32"/>
  <c r="L155" i="32"/>
  <c r="G155" i="32"/>
  <c r="M155" i="32"/>
  <c r="H155" i="32"/>
  <c r="B155" i="32"/>
  <c r="Q155" i="32"/>
  <c r="R155" i="32"/>
  <c r="P155" i="32"/>
  <c r="F155" i="32"/>
  <c r="K155" i="32"/>
  <c r="O155" i="32"/>
  <c r="D155" i="32"/>
  <c r="J155" i="32"/>
  <c r="N155" i="32"/>
  <c r="G56" i="32"/>
  <c r="N56" i="32"/>
  <c r="K56" i="32"/>
  <c r="M56" i="32"/>
  <c r="R56" i="32"/>
  <c r="L56" i="32"/>
  <c r="B56" i="32"/>
  <c r="J56" i="32"/>
  <c r="Q56" i="32"/>
  <c r="F56" i="32"/>
  <c r="I56" i="32"/>
  <c r="H56" i="32"/>
  <c r="D56" i="32"/>
  <c r="P56" i="32"/>
  <c r="O56" i="32"/>
  <c r="C56" i="32"/>
  <c r="I104" i="32"/>
  <c r="G104" i="32"/>
  <c r="B104" i="32"/>
  <c r="Q104" i="32"/>
  <c r="H104" i="32"/>
  <c r="C104" i="32"/>
  <c r="K104" i="32"/>
  <c r="D104" i="32"/>
  <c r="N104" i="32"/>
  <c r="F104" i="32"/>
  <c r="J104" i="32"/>
  <c r="P104" i="32"/>
  <c r="R104" i="32"/>
  <c r="O104" i="32"/>
  <c r="M104" i="32"/>
  <c r="L104" i="32"/>
  <c r="E24" i="24"/>
  <c r="G24" i="24"/>
  <c r="D24" i="24"/>
  <c r="F24" i="24"/>
  <c r="C24" i="24"/>
  <c r="O110" i="32"/>
  <c r="C110" i="32"/>
  <c r="D110" i="32"/>
  <c r="P110" i="32"/>
  <c r="L110" i="32"/>
  <c r="B110" i="32"/>
  <c r="M110" i="32"/>
  <c r="K110" i="32"/>
  <c r="F110" i="32"/>
  <c r="J110" i="32"/>
  <c r="R110" i="32"/>
  <c r="I110" i="32"/>
  <c r="Q110" i="32"/>
  <c r="H110" i="32"/>
  <c r="G110" i="32"/>
  <c r="N110" i="32"/>
  <c r="O28" i="32"/>
  <c r="L28" i="32"/>
  <c r="I28" i="32"/>
  <c r="M28" i="32"/>
  <c r="B28" i="32"/>
  <c r="F28" i="32"/>
  <c r="Q28" i="32"/>
  <c r="P28" i="32"/>
  <c r="G28" i="32"/>
  <c r="N28" i="32"/>
  <c r="D28" i="32"/>
  <c r="R28" i="32"/>
  <c r="C28" i="32"/>
  <c r="K28" i="32"/>
  <c r="H28" i="32"/>
  <c r="J28" i="32"/>
  <c r="R62" i="32"/>
  <c r="Q62" i="32"/>
  <c r="H62" i="32"/>
  <c r="M62" i="32"/>
  <c r="O62" i="32"/>
  <c r="F62" i="32"/>
  <c r="N62" i="32"/>
  <c r="B62" i="32"/>
  <c r="I62" i="32"/>
  <c r="J62" i="32"/>
  <c r="D62" i="32"/>
  <c r="K62" i="32"/>
  <c r="P62" i="32"/>
  <c r="C62" i="32"/>
  <c r="G62" i="32"/>
  <c r="L62" i="32"/>
  <c r="K93" i="32"/>
  <c r="N93" i="32"/>
  <c r="M93" i="32"/>
  <c r="O93" i="32"/>
  <c r="P93" i="32"/>
  <c r="F93" i="32"/>
  <c r="G93" i="32"/>
  <c r="B93" i="32"/>
  <c r="H93" i="32"/>
  <c r="I93" i="32"/>
  <c r="Q93" i="32"/>
  <c r="J93" i="32"/>
  <c r="R93" i="32"/>
  <c r="L93" i="32"/>
  <c r="D93" i="32"/>
  <c r="C93" i="32"/>
  <c r="G143" i="32"/>
  <c r="J143" i="32"/>
  <c r="N143" i="32"/>
  <c r="H143" i="32"/>
  <c r="B143" i="32"/>
  <c r="D143" i="32"/>
  <c r="K143" i="32"/>
  <c r="I143" i="32"/>
  <c r="R143" i="32"/>
  <c r="F143" i="32"/>
  <c r="M143" i="32"/>
  <c r="C143" i="32"/>
  <c r="Q143" i="32"/>
  <c r="O143" i="32"/>
  <c r="L143" i="32"/>
  <c r="P143" i="32"/>
  <c r="Q51" i="32"/>
  <c r="R51" i="32"/>
  <c r="G51" i="32"/>
  <c r="P51" i="32"/>
  <c r="J51" i="32"/>
  <c r="F51" i="32"/>
  <c r="C51" i="32"/>
  <c r="B51" i="32"/>
  <c r="L51" i="32"/>
  <c r="N51" i="32"/>
  <c r="H51" i="32"/>
  <c r="I51" i="32"/>
  <c r="O51" i="32"/>
  <c r="M51" i="32"/>
  <c r="K51" i="32"/>
  <c r="D51" i="32"/>
  <c r="J128" i="32"/>
  <c r="B128" i="32"/>
  <c r="I128" i="32"/>
  <c r="O128" i="32"/>
  <c r="L128" i="32"/>
  <c r="F128" i="32"/>
  <c r="D128" i="32"/>
  <c r="R128" i="32"/>
  <c r="M128" i="32"/>
  <c r="H128" i="32"/>
  <c r="P128" i="32"/>
  <c r="Q128" i="32"/>
  <c r="N128" i="32"/>
  <c r="G128" i="32"/>
  <c r="C128" i="32"/>
  <c r="K128" i="32"/>
  <c r="L49" i="32"/>
  <c r="H49" i="32"/>
  <c r="B49" i="32"/>
  <c r="F49" i="32"/>
  <c r="P49" i="32"/>
  <c r="J49" i="32"/>
  <c r="C49" i="32"/>
  <c r="G49" i="32"/>
  <c r="Q49" i="32"/>
  <c r="D49" i="32"/>
  <c r="N49" i="32"/>
  <c r="K49" i="32"/>
  <c r="R49" i="32"/>
  <c r="O49" i="32"/>
  <c r="M49" i="32"/>
  <c r="I49" i="32"/>
  <c r="J187" i="32"/>
  <c r="G187" i="32"/>
  <c r="O187" i="32"/>
  <c r="K187" i="32"/>
  <c r="D187" i="32"/>
  <c r="R187" i="32"/>
  <c r="N187" i="32"/>
  <c r="B187" i="32"/>
  <c r="M187" i="32"/>
  <c r="F187" i="32"/>
  <c r="I187" i="32"/>
  <c r="P187" i="32"/>
  <c r="L187" i="32"/>
  <c r="H187" i="32"/>
  <c r="C187" i="32"/>
  <c r="Q187" i="32"/>
  <c r="L42" i="32"/>
  <c r="C42" i="32"/>
  <c r="H42" i="32"/>
  <c r="I42" i="32"/>
  <c r="G42" i="32"/>
  <c r="N42" i="32"/>
  <c r="J42" i="32"/>
  <c r="F42" i="32"/>
  <c r="R42" i="32"/>
  <c r="K42" i="32"/>
  <c r="B42" i="32"/>
  <c r="M42" i="32"/>
  <c r="D42" i="32"/>
  <c r="Q42" i="32"/>
  <c r="O42" i="32"/>
  <c r="P42" i="32"/>
  <c r="Q100" i="32"/>
  <c r="R100" i="32"/>
  <c r="G100" i="32"/>
  <c r="J100" i="32"/>
  <c r="C100" i="32"/>
  <c r="K100" i="32"/>
  <c r="O100" i="32"/>
  <c r="H100" i="32"/>
  <c r="P100" i="32"/>
  <c r="D100" i="32"/>
  <c r="M100" i="32"/>
  <c r="N100" i="32"/>
  <c r="L100" i="32"/>
  <c r="I100" i="32"/>
  <c r="F100" i="32"/>
  <c r="B100" i="32"/>
  <c r="K117" i="32"/>
  <c r="D117" i="32"/>
  <c r="L117" i="32"/>
  <c r="Q117" i="32"/>
  <c r="O117" i="32"/>
  <c r="F117" i="32"/>
  <c r="C117" i="32"/>
  <c r="I117" i="32"/>
  <c r="B117" i="32"/>
  <c r="M117" i="32"/>
  <c r="P117" i="32"/>
  <c r="H117" i="32"/>
  <c r="G117" i="32"/>
  <c r="N117" i="32"/>
  <c r="R117" i="32"/>
  <c r="J117" i="32"/>
  <c r="F175" i="32"/>
  <c r="O175" i="32"/>
  <c r="N175" i="32"/>
  <c r="D175" i="32"/>
  <c r="M175" i="32"/>
  <c r="G175" i="32"/>
  <c r="K175" i="32"/>
  <c r="J175" i="32"/>
  <c r="B175" i="32"/>
  <c r="L175" i="32"/>
  <c r="C175" i="32"/>
  <c r="Q175" i="32"/>
  <c r="I175" i="32"/>
  <c r="P175" i="32"/>
  <c r="R175" i="32"/>
  <c r="H175" i="32"/>
  <c r="F73" i="32"/>
  <c r="K73" i="32"/>
  <c r="N73" i="32"/>
  <c r="G73" i="32"/>
  <c r="L73" i="32"/>
  <c r="P73" i="32"/>
  <c r="B73" i="32"/>
  <c r="R73" i="32"/>
  <c r="M73" i="32"/>
  <c r="J73" i="32"/>
  <c r="I73" i="32"/>
  <c r="O73" i="32"/>
  <c r="D73" i="32"/>
  <c r="H73" i="32"/>
  <c r="C73" i="32"/>
  <c r="Q73" i="32"/>
  <c r="G138" i="32"/>
  <c r="F138" i="32"/>
  <c r="M138" i="32"/>
  <c r="P138" i="32"/>
  <c r="O138" i="32"/>
  <c r="K138" i="32"/>
  <c r="H138" i="32"/>
  <c r="N138" i="32"/>
  <c r="J138" i="32"/>
  <c r="R138" i="32"/>
  <c r="B138" i="32"/>
  <c r="C138" i="32"/>
  <c r="D138" i="32"/>
  <c r="L138" i="32"/>
  <c r="Q138" i="32"/>
  <c r="I138" i="32"/>
  <c r="H167" i="32"/>
  <c r="L167" i="32"/>
  <c r="D167" i="32"/>
  <c r="P167" i="32"/>
  <c r="M167" i="32"/>
  <c r="K167" i="32"/>
  <c r="O167" i="32"/>
  <c r="G167" i="32"/>
  <c r="B167" i="32"/>
  <c r="Q167" i="32"/>
  <c r="C167" i="32"/>
  <c r="F167" i="32"/>
  <c r="J167" i="32"/>
  <c r="N167" i="32"/>
  <c r="R167" i="32"/>
  <c r="I167" i="32"/>
  <c r="I75" i="32"/>
  <c r="D75" i="32"/>
  <c r="L75" i="32"/>
  <c r="Q75" i="32"/>
  <c r="K75" i="32"/>
  <c r="G75" i="32"/>
  <c r="C75" i="32"/>
  <c r="P75" i="32"/>
  <c r="R75" i="32"/>
  <c r="J75" i="32"/>
  <c r="F75" i="32"/>
  <c r="M75" i="32"/>
  <c r="H75" i="32"/>
  <c r="B75" i="32"/>
  <c r="O75" i="32"/>
  <c r="N75" i="32"/>
  <c r="K85" i="32"/>
  <c r="D85" i="32"/>
  <c r="H85" i="32"/>
  <c r="I85" i="32"/>
  <c r="R85" i="32"/>
  <c r="C85" i="32"/>
  <c r="P85" i="32"/>
  <c r="M85" i="32"/>
  <c r="L85" i="32"/>
  <c r="N85" i="32"/>
  <c r="F85" i="32"/>
  <c r="B85" i="32"/>
  <c r="J85" i="32"/>
  <c r="O85" i="32"/>
  <c r="G85" i="32"/>
  <c r="Q85" i="32"/>
  <c r="D179" i="32"/>
  <c r="C179" i="32"/>
  <c r="L179" i="32"/>
  <c r="B179" i="32"/>
  <c r="R179" i="32"/>
  <c r="H179" i="32"/>
  <c r="F179" i="32"/>
  <c r="O179" i="32"/>
  <c r="K179" i="32"/>
  <c r="P179" i="32"/>
  <c r="G179" i="32"/>
  <c r="I179" i="32"/>
  <c r="J179" i="32"/>
  <c r="N179" i="32"/>
  <c r="M179" i="32"/>
  <c r="Q179" i="32"/>
  <c r="D60" i="32"/>
  <c r="J60" i="32"/>
  <c r="L60" i="32"/>
  <c r="F60" i="32"/>
  <c r="Q60" i="32"/>
  <c r="R60" i="32"/>
  <c r="I60" i="32"/>
  <c r="K60" i="32"/>
  <c r="C60" i="32"/>
  <c r="N60" i="32"/>
  <c r="B60" i="32"/>
  <c r="O60" i="32"/>
  <c r="M60" i="32"/>
  <c r="G60" i="32"/>
  <c r="H60" i="32"/>
  <c r="P60" i="32"/>
  <c r="P57" i="32"/>
  <c r="K57" i="32"/>
  <c r="G57" i="32"/>
  <c r="M57" i="32"/>
  <c r="O57" i="32"/>
  <c r="I57" i="32"/>
  <c r="R57" i="32"/>
  <c r="Q57" i="32"/>
  <c r="B57" i="32"/>
  <c r="F57" i="32"/>
  <c r="C57" i="32"/>
  <c r="H57" i="32"/>
  <c r="N57" i="32"/>
  <c r="D57" i="32"/>
  <c r="L57" i="32"/>
  <c r="J57" i="32"/>
  <c r="R36" i="32"/>
  <c r="J36" i="32"/>
  <c r="H36" i="32"/>
  <c r="D36" i="32"/>
  <c r="G36" i="32"/>
  <c r="F36" i="32"/>
  <c r="I36" i="32"/>
  <c r="B36" i="32"/>
  <c r="O36" i="32"/>
  <c r="M36" i="32"/>
  <c r="Q36" i="32"/>
  <c r="L36" i="32"/>
  <c r="P36" i="32"/>
  <c r="C36" i="32"/>
  <c r="N36" i="32"/>
  <c r="K36" i="32"/>
  <c r="F139" i="32"/>
  <c r="L139" i="32"/>
  <c r="I139" i="32"/>
  <c r="P139" i="32"/>
  <c r="D139" i="32"/>
  <c r="G139" i="32"/>
  <c r="Q139" i="32"/>
  <c r="H139" i="32"/>
  <c r="B139" i="32"/>
  <c r="R139" i="32"/>
  <c r="J139" i="32"/>
  <c r="O139" i="32"/>
  <c r="M139" i="32"/>
  <c r="C139" i="32"/>
  <c r="N139" i="32"/>
  <c r="K139" i="32"/>
  <c r="D35" i="32"/>
  <c r="I35" i="32"/>
  <c r="R35" i="32"/>
  <c r="G35" i="32"/>
  <c r="K35" i="32"/>
  <c r="B35" i="32"/>
  <c r="J35" i="32"/>
  <c r="N35" i="32"/>
  <c r="C35" i="32"/>
  <c r="O35" i="32"/>
  <c r="H35" i="32"/>
  <c r="L35" i="32"/>
  <c r="P35" i="32"/>
  <c r="M35" i="32"/>
  <c r="Q35" i="32"/>
  <c r="F35" i="32"/>
  <c r="O14" i="32"/>
  <c r="K14" i="32"/>
  <c r="P14" i="32"/>
  <c r="M14" i="32"/>
  <c r="I14" i="32"/>
  <c r="D14" i="32"/>
  <c r="R14" i="32"/>
  <c r="Q14" i="32"/>
  <c r="H14" i="32"/>
  <c r="C14" i="32"/>
  <c r="L14" i="32"/>
  <c r="J14" i="32"/>
  <c r="G14" i="32"/>
  <c r="N14" i="32"/>
  <c r="B14" i="32"/>
  <c r="F14" i="32"/>
  <c r="N61" i="32"/>
  <c r="G61" i="32"/>
  <c r="I61" i="32"/>
  <c r="Q61" i="32"/>
  <c r="H61" i="32"/>
  <c r="B61" i="32"/>
  <c r="L61" i="32"/>
  <c r="D61" i="32"/>
  <c r="O61" i="32"/>
  <c r="F61" i="32"/>
  <c r="P61" i="32"/>
  <c r="K61" i="32"/>
  <c r="M61" i="32"/>
  <c r="J61" i="32"/>
  <c r="C61" i="32"/>
  <c r="R61" i="32"/>
  <c r="J115" i="32"/>
  <c r="G115" i="32"/>
  <c r="K115" i="32"/>
  <c r="I115" i="32"/>
  <c r="H115" i="32"/>
  <c r="C115" i="32"/>
  <c r="F115" i="32"/>
  <c r="P115" i="32"/>
  <c r="L115" i="32"/>
  <c r="M115" i="32"/>
  <c r="Q115" i="32"/>
  <c r="D115" i="32"/>
  <c r="R115" i="32"/>
  <c r="B115" i="32"/>
  <c r="O115" i="32"/>
  <c r="N115" i="32"/>
  <c r="O82" i="32"/>
  <c r="C82" i="32"/>
  <c r="M82" i="32"/>
  <c r="I82" i="32"/>
  <c r="Q82" i="32"/>
  <c r="D82" i="32"/>
  <c r="P82" i="32"/>
  <c r="L82" i="32"/>
  <c r="B82" i="32"/>
  <c r="G82" i="32"/>
  <c r="H82" i="32"/>
  <c r="F82" i="32"/>
  <c r="K82" i="32"/>
  <c r="N82" i="32"/>
  <c r="J82" i="32"/>
  <c r="R82" i="32"/>
  <c r="Q90" i="32"/>
  <c r="J90" i="32"/>
  <c r="G90" i="32"/>
  <c r="L90" i="32"/>
  <c r="N90" i="32"/>
  <c r="M90" i="32"/>
  <c r="I90" i="32"/>
  <c r="F90" i="32"/>
  <c r="O90" i="32"/>
  <c r="B90" i="32"/>
  <c r="H90" i="32"/>
  <c r="D90" i="32"/>
  <c r="K90" i="32"/>
  <c r="C90" i="32"/>
  <c r="P90" i="32"/>
  <c r="R90" i="32"/>
  <c r="C91" i="32"/>
  <c r="G91" i="32"/>
  <c r="R91" i="32"/>
  <c r="B91" i="32"/>
  <c r="O91" i="32"/>
  <c r="N91" i="32"/>
  <c r="M91" i="32"/>
  <c r="D91" i="32"/>
  <c r="L91" i="32"/>
  <c r="K91" i="32"/>
  <c r="F91" i="32"/>
  <c r="I91" i="32"/>
  <c r="H91" i="32"/>
  <c r="P91" i="32"/>
  <c r="J91" i="32"/>
  <c r="Q91" i="32"/>
  <c r="Q183" i="32"/>
  <c r="R183" i="32"/>
  <c r="O183" i="32"/>
  <c r="K183" i="32"/>
  <c r="J183" i="32"/>
  <c r="I183" i="32"/>
  <c r="M183" i="32"/>
  <c r="C183" i="32"/>
  <c r="P183" i="32"/>
  <c r="G183" i="32"/>
  <c r="L183" i="32"/>
  <c r="F183" i="32"/>
  <c r="N183" i="32"/>
  <c r="H183" i="32"/>
  <c r="B183" i="32"/>
  <c r="D183" i="32"/>
  <c r="I168" i="32"/>
  <c r="D168" i="32"/>
  <c r="C168" i="32"/>
  <c r="J168" i="32"/>
  <c r="B168" i="32"/>
  <c r="K168" i="32"/>
  <c r="Q168" i="32"/>
  <c r="L168" i="32"/>
  <c r="F168" i="32"/>
  <c r="P168" i="32"/>
  <c r="H168" i="32"/>
  <c r="O168" i="32"/>
  <c r="G168" i="32"/>
  <c r="M168" i="32"/>
  <c r="R168" i="32"/>
  <c r="N168" i="32"/>
  <c r="N27" i="32"/>
  <c r="L27" i="32"/>
  <c r="M27" i="32"/>
  <c r="H27" i="32"/>
  <c r="I27" i="32"/>
  <c r="C27" i="32"/>
  <c r="P27" i="32"/>
  <c r="G27" i="32"/>
  <c r="O27" i="32"/>
  <c r="J27" i="32"/>
  <c r="F27" i="32"/>
  <c r="D27" i="32"/>
  <c r="K27" i="32"/>
  <c r="R27" i="32"/>
  <c r="B27" i="32"/>
  <c r="Q27" i="32"/>
  <c r="P99" i="32"/>
  <c r="O99" i="32"/>
  <c r="D99" i="32"/>
  <c r="J99" i="32"/>
  <c r="L99" i="32"/>
  <c r="F99" i="32"/>
  <c r="M99" i="32"/>
  <c r="K99" i="32"/>
  <c r="Q99" i="32"/>
  <c r="C99" i="32"/>
  <c r="G99" i="32"/>
  <c r="H99" i="32"/>
  <c r="N99" i="32"/>
  <c r="B99" i="32"/>
  <c r="R99" i="32"/>
  <c r="I99" i="32"/>
  <c r="L181" i="32"/>
  <c r="G181" i="32"/>
  <c r="K181" i="32"/>
  <c r="J181" i="32"/>
  <c r="D181" i="32"/>
  <c r="R181" i="32"/>
  <c r="H181" i="32"/>
  <c r="Q181" i="32"/>
  <c r="I181" i="32"/>
  <c r="C181" i="32"/>
  <c r="B181" i="32"/>
  <c r="O181" i="32"/>
  <c r="P181" i="32"/>
  <c r="M181" i="32"/>
  <c r="N181" i="32"/>
  <c r="F181" i="32"/>
  <c r="D174" i="32"/>
  <c r="P174" i="32"/>
  <c r="B174" i="32"/>
  <c r="R174" i="32"/>
  <c r="Q174" i="32"/>
  <c r="K174" i="32"/>
  <c r="C174" i="32"/>
  <c r="J174" i="32"/>
  <c r="N174" i="32"/>
  <c r="G174" i="32"/>
  <c r="M174" i="32"/>
  <c r="O174" i="32"/>
  <c r="H174" i="32"/>
  <c r="I174" i="32"/>
  <c r="L174" i="32"/>
  <c r="F174" i="32"/>
  <c r="M160" i="32"/>
  <c r="D160" i="32"/>
  <c r="G160" i="32"/>
  <c r="C160" i="32"/>
  <c r="H160" i="32"/>
  <c r="K160" i="32"/>
  <c r="R160" i="32"/>
  <c r="N160" i="32"/>
  <c r="F160" i="32"/>
  <c r="B160" i="32"/>
  <c r="J160" i="32"/>
  <c r="O160" i="32"/>
  <c r="P160" i="32"/>
  <c r="Q160" i="32"/>
  <c r="I160" i="32"/>
  <c r="L160" i="32"/>
  <c r="K23" i="32"/>
  <c r="J23" i="32"/>
  <c r="Q23" i="32"/>
  <c r="D23" i="32"/>
  <c r="I23" i="32"/>
  <c r="G23" i="32"/>
  <c r="R23" i="32"/>
  <c r="P23" i="32"/>
  <c r="C23" i="32"/>
  <c r="O23" i="32"/>
  <c r="B23" i="32"/>
  <c r="H23" i="32"/>
  <c r="M23" i="32"/>
  <c r="F23" i="32"/>
  <c r="L23" i="32"/>
  <c r="N23" i="32"/>
  <c r="Q54" i="32"/>
  <c r="C54" i="32"/>
  <c r="H54" i="32"/>
  <c r="N54" i="32"/>
  <c r="I54" i="32"/>
  <c r="P54" i="32"/>
  <c r="F54" i="32"/>
  <c r="O54" i="32"/>
  <c r="J54" i="32"/>
  <c r="L54" i="32"/>
  <c r="D54" i="32"/>
  <c r="B54" i="32"/>
  <c r="G54" i="32"/>
  <c r="R54" i="32"/>
  <c r="M54" i="32"/>
  <c r="K54" i="32"/>
  <c r="O180" i="32"/>
  <c r="B180" i="32"/>
  <c r="L180" i="32"/>
  <c r="N180" i="32"/>
  <c r="D180" i="32"/>
  <c r="P180" i="32"/>
  <c r="J180" i="32"/>
  <c r="H180" i="32"/>
  <c r="Q180" i="32"/>
  <c r="C180" i="32"/>
  <c r="M180" i="32"/>
  <c r="R180" i="32"/>
  <c r="K180" i="32"/>
  <c r="G180" i="32"/>
  <c r="I180" i="32"/>
  <c r="F180" i="32"/>
  <c r="H173" i="32"/>
  <c r="M173" i="32"/>
  <c r="J173" i="32"/>
  <c r="F173" i="32"/>
  <c r="C173" i="32"/>
  <c r="I173" i="32"/>
  <c r="P173" i="32"/>
  <c r="O173" i="32"/>
  <c r="L173" i="32"/>
  <c r="B173" i="32"/>
  <c r="D173" i="32"/>
  <c r="Q173" i="32"/>
  <c r="G173" i="32"/>
  <c r="R173" i="32"/>
  <c r="N173" i="32"/>
  <c r="K173" i="32"/>
  <c r="I145" i="32"/>
  <c r="Q145" i="32"/>
  <c r="M145" i="32"/>
  <c r="O145" i="32"/>
  <c r="H145" i="32"/>
  <c r="D145" i="32"/>
  <c r="B145" i="32"/>
  <c r="R145" i="32"/>
  <c r="P145" i="32"/>
  <c r="G145" i="32"/>
  <c r="K145" i="32"/>
  <c r="N145" i="32"/>
  <c r="C145" i="32"/>
  <c r="F145" i="32"/>
  <c r="L145" i="32"/>
  <c r="J145" i="32"/>
  <c r="I29" i="32"/>
  <c r="B29" i="32"/>
  <c r="R29" i="32"/>
  <c r="F29" i="32"/>
  <c r="K29" i="32"/>
  <c r="M29" i="32"/>
  <c r="N29" i="32"/>
  <c r="C29" i="32"/>
  <c r="Q29" i="32"/>
  <c r="G29" i="32"/>
  <c r="P29" i="32"/>
  <c r="L29" i="32"/>
  <c r="D29" i="32"/>
  <c r="H29" i="32"/>
  <c r="O29" i="32"/>
  <c r="J29" i="32"/>
  <c r="G191" i="32"/>
  <c r="P191" i="32"/>
  <c r="F191" i="32"/>
  <c r="D191" i="32"/>
  <c r="C191" i="32"/>
  <c r="K191" i="32"/>
  <c r="Q191" i="32"/>
  <c r="L191" i="32"/>
  <c r="O191" i="32"/>
  <c r="J191" i="32"/>
  <c r="B191" i="32"/>
  <c r="I191" i="32"/>
  <c r="H191" i="32"/>
  <c r="M191" i="32"/>
  <c r="R191" i="32"/>
  <c r="N191" i="32"/>
  <c r="I172" i="32"/>
  <c r="K172" i="32"/>
  <c r="L172" i="32"/>
  <c r="H172" i="32"/>
  <c r="N172" i="32"/>
  <c r="G172" i="32"/>
  <c r="D172" i="32"/>
  <c r="Q172" i="32"/>
  <c r="P172" i="32"/>
  <c r="R172" i="32"/>
  <c r="B172" i="32"/>
  <c r="M172" i="32"/>
  <c r="C172" i="32"/>
  <c r="J172" i="32"/>
  <c r="F172" i="32"/>
  <c r="O172" i="32"/>
  <c r="B12" i="17"/>
  <c r="G12" i="17"/>
  <c r="N12" i="17"/>
  <c r="D12" i="17"/>
  <c r="J12" i="17"/>
  <c r="C12" i="17"/>
  <c r="I12" i="17"/>
  <c r="F12" i="17"/>
  <c r="M12" i="17"/>
  <c r="L12" i="17"/>
  <c r="H12" i="17"/>
  <c r="K12" i="17"/>
  <c r="M140" i="32"/>
  <c r="K140" i="32"/>
  <c r="I140" i="32"/>
  <c r="R140" i="32"/>
  <c r="L140" i="32"/>
  <c r="P140" i="32"/>
  <c r="N140" i="32"/>
  <c r="H140" i="32"/>
  <c r="Q140" i="32"/>
  <c r="G140" i="32"/>
  <c r="B140" i="32"/>
  <c r="D140" i="32"/>
  <c r="C140" i="32"/>
  <c r="O140" i="32"/>
  <c r="F140" i="32"/>
  <c r="J140" i="32"/>
  <c r="Z99" i="26"/>
  <c r="AB99" i="26"/>
  <c r="T99" i="26"/>
  <c r="F99" i="26"/>
  <c r="U99" i="26"/>
  <c r="D99" i="26"/>
  <c r="W99" i="26"/>
  <c r="S99" i="26"/>
  <c r="M99" i="26"/>
  <c r="N99" i="26"/>
  <c r="C99" i="26"/>
  <c r="I99" i="26"/>
  <c r="J99" i="26"/>
  <c r="AD99" i="26"/>
  <c r="H99" i="26"/>
  <c r="P99" i="26"/>
  <c r="Y99" i="26"/>
  <c r="AA99" i="26"/>
  <c r="X99" i="26"/>
  <c r="K99" i="26"/>
  <c r="L99" i="26"/>
  <c r="E99" i="26"/>
  <c r="AC99" i="26"/>
  <c r="O99" i="26"/>
  <c r="Q99" i="26"/>
  <c r="G99" i="26"/>
  <c r="V99" i="26"/>
  <c r="R99" i="26"/>
  <c r="M189" i="32"/>
  <c r="H189" i="32"/>
  <c r="J189" i="32"/>
  <c r="Q189" i="32"/>
  <c r="O189" i="32"/>
  <c r="K189" i="32"/>
  <c r="R189" i="32"/>
  <c r="D189" i="32"/>
  <c r="L189" i="32"/>
  <c r="I189" i="32"/>
  <c r="C189" i="32"/>
  <c r="B189" i="32"/>
  <c r="N189" i="32"/>
  <c r="F189" i="32"/>
  <c r="G189" i="32"/>
  <c r="P189" i="32"/>
  <c r="G165" i="32"/>
  <c r="M165" i="32"/>
  <c r="H165" i="32"/>
  <c r="F165" i="32"/>
  <c r="C165" i="32"/>
  <c r="L165" i="32"/>
  <c r="O165" i="32"/>
  <c r="B165" i="32"/>
  <c r="R165" i="32"/>
  <c r="N165" i="32"/>
  <c r="J165" i="32"/>
  <c r="I165" i="32"/>
  <c r="D165" i="32"/>
  <c r="K165" i="32"/>
  <c r="Q165" i="32"/>
  <c r="P165" i="32"/>
  <c r="F30" i="32"/>
  <c r="R30" i="32"/>
  <c r="C30" i="32"/>
  <c r="K30" i="32"/>
  <c r="Q30" i="32"/>
  <c r="G30" i="32"/>
  <c r="M30" i="32"/>
  <c r="O30" i="32"/>
  <c r="L30" i="32"/>
  <c r="P30" i="32"/>
  <c r="B30" i="32"/>
  <c r="I30" i="32"/>
  <c r="N30" i="32"/>
  <c r="D30" i="32"/>
  <c r="J30" i="32"/>
  <c r="H30" i="32"/>
  <c r="J176" i="32"/>
  <c r="G176" i="32"/>
  <c r="F176" i="32"/>
  <c r="I176" i="32"/>
  <c r="D176" i="32"/>
  <c r="R176" i="32"/>
  <c r="Q176" i="32"/>
  <c r="C176" i="32"/>
  <c r="H176" i="32"/>
  <c r="K176" i="32"/>
  <c r="N176" i="32"/>
  <c r="O176" i="32"/>
  <c r="M176" i="32"/>
  <c r="P176" i="32"/>
  <c r="L176" i="32"/>
  <c r="B176" i="32"/>
  <c r="D68" i="32"/>
  <c r="Q68" i="32"/>
  <c r="R68" i="32"/>
  <c r="H68" i="32"/>
  <c r="L68" i="32"/>
  <c r="K68" i="32"/>
  <c r="F68" i="32"/>
  <c r="O68" i="32"/>
  <c r="G68" i="32"/>
  <c r="B68" i="32"/>
  <c r="M68" i="32"/>
  <c r="P68" i="32"/>
  <c r="I68" i="32"/>
  <c r="J68" i="32"/>
  <c r="N68" i="32"/>
  <c r="C68" i="32"/>
  <c r="G78" i="14"/>
  <c r="C78" i="14"/>
  <c r="E78" i="14"/>
  <c r="F78" i="14"/>
  <c r="D78" i="14"/>
  <c r="I78" i="14"/>
  <c r="H78" i="14"/>
  <c r="Q101" i="32"/>
  <c r="O101" i="32"/>
  <c r="J101" i="32"/>
  <c r="N101" i="32"/>
  <c r="D101" i="32"/>
  <c r="C101" i="32"/>
  <c r="H101" i="32"/>
  <c r="L101" i="32"/>
  <c r="B101" i="32"/>
  <c r="G101" i="32"/>
  <c r="I101" i="32"/>
  <c r="F101" i="32"/>
  <c r="R101" i="32"/>
  <c r="P101" i="32"/>
  <c r="K101" i="32"/>
  <c r="M101" i="32"/>
  <c r="G144" i="32"/>
  <c r="F144" i="32"/>
  <c r="C144" i="32"/>
  <c r="Q144" i="32"/>
  <c r="L144" i="32"/>
  <c r="R144" i="32"/>
  <c r="I144" i="32"/>
  <c r="B144" i="32"/>
  <c r="M144" i="32"/>
  <c r="J144" i="32"/>
  <c r="K144" i="32"/>
  <c r="O144" i="32"/>
  <c r="N144" i="32"/>
  <c r="P144" i="32"/>
  <c r="H144" i="32"/>
  <c r="D144" i="32"/>
  <c r="Q47" i="32"/>
  <c r="R47" i="32"/>
  <c r="O47" i="32"/>
  <c r="K47" i="32"/>
  <c r="J47" i="32"/>
  <c r="M47" i="32"/>
  <c r="C47" i="32"/>
  <c r="D47" i="32"/>
  <c r="H47" i="32"/>
  <c r="P47" i="32"/>
  <c r="L47" i="32"/>
  <c r="I47" i="32"/>
  <c r="F47" i="32"/>
  <c r="N47" i="32"/>
  <c r="G47" i="32"/>
  <c r="B47" i="32"/>
  <c r="K157" i="32"/>
  <c r="M157" i="32"/>
  <c r="R157" i="32"/>
  <c r="O157" i="32"/>
  <c r="J157" i="32"/>
  <c r="C157" i="32"/>
  <c r="B157" i="32"/>
  <c r="I157" i="32"/>
  <c r="D157" i="32"/>
  <c r="G157" i="32"/>
  <c r="H157" i="32"/>
  <c r="N157" i="32"/>
  <c r="P157" i="32"/>
  <c r="Q157" i="32"/>
  <c r="L157" i="32"/>
  <c r="F157" i="32"/>
  <c r="G147" i="32"/>
  <c r="J147" i="32"/>
  <c r="I147" i="32"/>
  <c r="O147" i="32"/>
  <c r="P147" i="32"/>
  <c r="N147" i="32"/>
  <c r="K147" i="32"/>
  <c r="R147" i="32"/>
  <c r="L147" i="32"/>
  <c r="H147" i="32"/>
  <c r="D147" i="32"/>
  <c r="F147" i="32"/>
  <c r="Q147" i="32"/>
  <c r="C147" i="32"/>
  <c r="M147" i="32"/>
  <c r="B147" i="32"/>
  <c r="G94" i="32"/>
  <c r="M94" i="32"/>
  <c r="D94" i="32"/>
  <c r="N94" i="32"/>
  <c r="H94" i="32"/>
  <c r="O94" i="32"/>
  <c r="L94" i="32"/>
  <c r="Q94" i="32"/>
  <c r="K94" i="32"/>
  <c r="F94" i="32"/>
  <c r="C94" i="32"/>
  <c r="P94" i="32"/>
  <c r="I94" i="32"/>
  <c r="B94" i="32"/>
  <c r="J94" i="32"/>
  <c r="R94" i="32"/>
  <c r="G20" i="32"/>
  <c r="D20" i="32"/>
  <c r="O20" i="32"/>
  <c r="H20" i="32"/>
  <c r="N20" i="32"/>
  <c r="Q20" i="32"/>
  <c r="M20" i="32"/>
  <c r="J20" i="32"/>
  <c r="P20" i="32"/>
  <c r="I20" i="32"/>
  <c r="C20" i="32"/>
  <c r="F20" i="32"/>
  <c r="B20" i="32"/>
  <c r="L20" i="32"/>
  <c r="R20" i="32"/>
  <c r="K20" i="32"/>
  <c r="P79" i="32"/>
  <c r="D79" i="32"/>
  <c r="N79" i="32"/>
  <c r="L79" i="32"/>
  <c r="K79" i="32"/>
  <c r="G79" i="32"/>
  <c r="Q79" i="32"/>
  <c r="R79" i="32"/>
  <c r="O79" i="32"/>
  <c r="I79" i="32"/>
  <c r="F79" i="32"/>
  <c r="H79" i="32"/>
  <c r="M79" i="32"/>
  <c r="J79" i="32"/>
  <c r="C79" i="32"/>
  <c r="B79" i="32"/>
  <c r="D149" i="32"/>
  <c r="R149" i="32"/>
  <c r="O149" i="32"/>
  <c r="M149" i="32"/>
  <c r="L149" i="32"/>
  <c r="K149" i="32"/>
  <c r="Q149" i="32"/>
  <c r="B149" i="32"/>
  <c r="C149" i="32"/>
  <c r="I149" i="32"/>
  <c r="P149" i="32"/>
  <c r="J149" i="32"/>
  <c r="H149" i="32"/>
  <c r="F149" i="32"/>
  <c r="G149" i="32"/>
  <c r="N149" i="32"/>
  <c r="N40" i="32"/>
  <c r="H40" i="32"/>
  <c r="G40" i="32"/>
  <c r="L40" i="32"/>
  <c r="F40" i="32"/>
  <c r="M40" i="32"/>
  <c r="I40" i="32"/>
  <c r="P40" i="32"/>
  <c r="Q40" i="32"/>
  <c r="J40" i="32"/>
  <c r="C40" i="32"/>
  <c r="O40" i="32"/>
  <c r="B40" i="32"/>
  <c r="K40" i="32"/>
  <c r="D40" i="32"/>
  <c r="R40" i="32"/>
  <c r="D32" i="32"/>
  <c r="R32" i="32"/>
  <c r="G32" i="32"/>
  <c r="Q32" i="32"/>
  <c r="O32" i="32"/>
  <c r="B32" i="32"/>
  <c r="P32" i="32"/>
  <c r="N32" i="32"/>
  <c r="J32" i="32"/>
  <c r="L32" i="32"/>
  <c r="H32" i="32"/>
  <c r="F32" i="32"/>
  <c r="C32" i="32"/>
  <c r="I32" i="32"/>
  <c r="K32" i="32"/>
  <c r="M32" i="32"/>
  <c r="B129" i="32"/>
  <c r="C129" i="32"/>
  <c r="F129" i="32"/>
  <c r="P129" i="32"/>
  <c r="K129" i="32"/>
  <c r="Q129" i="32"/>
  <c r="H129" i="32"/>
  <c r="M129" i="32"/>
  <c r="L129" i="32"/>
  <c r="G129" i="32"/>
  <c r="D129" i="32"/>
  <c r="J129" i="32"/>
  <c r="R129" i="32"/>
  <c r="O129" i="32"/>
  <c r="N129" i="32"/>
  <c r="I129" i="32"/>
  <c r="F96" i="32"/>
  <c r="O96" i="32"/>
  <c r="L96" i="32"/>
  <c r="Q96" i="32"/>
  <c r="R96" i="32"/>
  <c r="B96" i="32"/>
  <c r="K96" i="32"/>
  <c r="H96" i="32"/>
  <c r="M96" i="32"/>
  <c r="D96" i="32"/>
  <c r="N96" i="32"/>
  <c r="P96" i="32"/>
  <c r="I96" i="32"/>
  <c r="J96" i="32"/>
  <c r="C96" i="32"/>
  <c r="G96" i="32"/>
  <c r="Q127" i="32"/>
  <c r="O127" i="32"/>
  <c r="D127" i="32"/>
  <c r="K127" i="32"/>
  <c r="B127" i="32"/>
  <c r="N127" i="32"/>
  <c r="P127" i="32"/>
  <c r="J127" i="32"/>
  <c r="I127" i="32"/>
  <c r="C127" i="32"/>
  <c r="H127" i="32"/>
  <c r="M127" i="32"/>
  <c r="F127" i="32"/>
  <c r="R127" i="32"/>
  <c r="L127" i="32"/>
  <c r="G127" i="32"/>
  <c r="M95" i="32"/>
  <c r="C95" i="32"/>
  <c r="N95" i="32"/>
  <c r="L95" i="32"/>
  <c r="B95" i="32"/>
  <c r="J95" i="32"/>
  <c r="F95" i="32"/>
  <c r="H95" i="32"/>
  <c r="K95" i="32"/>
  <c r="I95" i="32"/>
  <c r="G95" i="32"/>
  <c r="D95" i="32"/>
  <c r="R95" i="32"/>
  <c r="Q95" i="32"/>
  <c r="O95" i="32"/>
  <c r="P95" i="32"/>
  <c r="F67" i="32"/>
  <c r="N67" i="32"/>
  <c r="Q67" i="32"/>
  <c r="G67" i="32"/>
  <c r="O67" i="32"/>
  <c r="K67" i="32"/>
  <c r="C67" i="32"/>
  <c r="R67" i="32"/>
  <c r="J67" i="32"/>
  <c r="M67" i="32"/>
  <c r="P67" i="32"/>
  <c r="B67" i="32"/>
  <c r="D67" i="32"/>
  <c r="H67" i="32"/>
  <c r="L67" i="32"/>
  <c r="I67" i="32"/>
  <c r="F89" i="32"/>
  <c r="D89" i="32"/>
  <c r="I89" i="32"/>
  <c r="B89" i="32"/>
  <c r="H89" i="32"/>
  <c r="Q89" i="32"/>
  <c r="J89" i="32"/>
  <c r="L89" i="32"/>
  <c r="K89" i="32"/>
  <c r="G89" i="32"/>
  <c r="O89" i="32"/>
  <c r="P89" i="32"/>
  <c r="N89" i="32"/>
  <c r="M89" i="32"/>
  <c r="C89" i="32"/>
  <c r="R89" i="32"/>
  <c r="M81" i="32"/>
  <c r="O81" i="32"/>
  <c r="K81" i="32"/>
  <c r="P81" i="32"/>
  <c r="G81" i="32"/>
  <c r="C81" i="32"/>
  <c r="L81" i="32"/>
  <c r="I81" i="32"/>
  <c r="J81" i="32"/>
  <c r="H81" i="32"/>
  <c r="D81" i="32"/>
  <c r="F81" i="32"/>
  <c r="B81" i="32"/>
  <c r="Q81" i="32"/>
  <c r="N81" i="32"/>
  <c r="R81" i="32"/>
  <c r="R158" i="32"/>
  <c r="N158" i="32"/>
  <c r="Q158" i="32"/>
  <c r="M158" i="32"/>
  <c r="J158" i="32"/>
  <c r="K158" i="32"/>
  <c r="C158" i="32"/>
  <c r="H158" i="32"/>
  <c r="G158" i="32"/>
  <c r="B158" i="32"/>
  <c r="F158" i="32"/>
  <c r="D158" i="32"/>
  <c r="P158" i="32"/>
  <c r="O158" i="32"/>
  <c r="L158" i="32"/>
  <c r="I158" i="32"/>
  <c r="G108" i="32"/>
  <c r="F108" i="32"/>
  <c r="I108" i="32"/>
  <c r="P108" i="32"/>
  <c r="K108" i="32"/>
  <c r="O108" i="32"/>
  <c r="N108" i="32"/>
  <c r="J108" i="32"/>
  <c r="H108" i="32"/>
  <c r="M108" i="32"/>
  <c r="D108" i="32"/>
  <c r="C108" i="32"/>
  <c r="R108" i="32"/>
  <c r="B108" i="32"/>
  <c r="Q108" i="32"/>
  <c r="L108" i="32"/>
  <c r="K170" i="32"/>
  <c r="P170" i="32"/>
  <c r="B170" i="32"/>
  <c r="J170" i="32"/>
  <c r="C170" i="32"/>
  <c r="M170" i="32"/>
  <c r="O170" i="32"/>
  <c r="G170" i="32"/>
  <c r="L170" i="32"/>
  <c r="H170" i="32"/>
  <c r="Q170" i="32"/>
  <c r="I170" i="32"/>
  <c r="R170" i="32"/>
  <c r="F170" i="32"/>
  <c r="D170" i="32"/>
  <c r="N170" i="32"/>
  <c r="G144" i="24"/>
  <c r="E144" i="24"/>
  <c r="D144" i="24"/>
  <c r="F144" i="24"/>
  <c r="C144" i="24"/>
  <c r="J132" i="32"/>
  <c r="P132" i="32"/>
  <c r="R132" i="32"/>
  <c r="K132" i="32"/>
  <c r="H132" i="32"/>
  <c r="L132" i="32"/>
  <c r="G132" i="32"/>
  <c r="Q132" i="32"/>
  <c r="B132" i="32"/>
  <c r="O132" i="32"/>
  <c r="N132" i="32"/>
  <c r="C132" i="32"/>
  <c r="M132" i="32"/>
  <c r="D132" i="32"/>
  <c r="I132" i="32"/>
  <c r="F132" i="32"/>
  <c r="I31" i="32"/>
  <c r="G31" i="32"/>
  <c r="L31" i="32"/>
  <c r="R31" i="32"/>
  <c r="D31" i="32"/>
  <c r="Q31" i="32"/>
  <c r="J31" i="32"/>
  <c r="F31" i="32"/>
  <c r="K31" i="32"/>
  <c r="O31" i="32"/>
  <c r="H31" i="32"/>
  <c r="B31" i="32"/>
  <c r="N31" i="32"/>
  <c r="P31" i="32"/>
  <c r="C31" i="32"/>
  <c r="M31" i="32"/>
  <c r="R74" i="18"/>
  <c r="Q74" i="18"/>
  <c r="D74" i="18"/>
  <c r="L74" i="18"/>
  <c r="O74" i="18"/>
  <c r="H74" i="18"/>
  <c r="B74" i="18"/>
  <c r="M74" i="18"/>
  <c r="G74" i="18"/>
  <c r="N74" i="18"/>
  <c r="C74" i="18"/>
  <c r="P74" i="18"/>
  <c r="F74" i="18"/>
  <c r="J74" i="18"/>
  <c r="K74" i="18"/>
  <c r="I74" i="18"/>
  <c r="P134" i="32"/>
  <c r="H134" i="32"/>
  <c r="I134" i="32"/>
  <c r="B134" i="32"/>
  <c r="F134" i="32"/>
  <c r="G134" i="32"/>
  <c r="D134" i="32"/>
  <c r="N134" i="32"/>
  <c r="C134" i="32"/>
  <c r="Q134" i="32"/>
  <c r="J134" i="32"/>
  <c r="L134" i="32"/>
  <c r="K134" i="32"/>
  <c r="M134" i="32"/>
  <c r="R134" i="32"/>
  <c r="O134" i="32"/>
  <c r="D131" i="32"/>
  <c r="C131" i="32"/>
  <c r="J131" i="32"/>
  <c r="O131" i="32"/>
  <c r="F131" i="32"/>
  <c r="P131" i="32"/>
  <c r="L131" i="32"/>
  <c r="I131" i="32"/>
  <c r="G131" i="32"/>
  <c r="K131" i="32"/>
  <c r="H131" i="32"/>
  <c r="Q131" i="32"/>
  <c r="B131" i="32"/>
  <c r="M131" i="32"/>
  <c r="R131" i="32"/>
  <c r="N131" i="32"/>
  <c r="O34" i="32"/>
  <c r="M34" i="32"/>
  <c r="Q34" i="32"/>
  <c r="N34" i="32"/>
  <c r="C34" i="32"/>
  <c r="I34" i="32"/>
  <c r="G34" i="32"/>
  <c r="F34" i="32"/>
  <c r="K34" i="32"/>
  <c r="B34" i="32"/>
  <c r="H34" i="32"/>
  <c r="J34" i="32"/>
  <c r="L34" i="32"/>
  <c r="D34" i="32"/>
  <c r="R34" i="32"/>
  <c r="P34" i="32"/>
  <c r="F64" i="32"/>
  <c r="D64" i="32"/>
  <c r="Q64" i="32"/>
  <c r="P64" i="32"/>
  <c r="L64" i="32"/>
  <c r="H64" i="32"/>
  <c r="R64" i="32"/>
  <c r="I64" i="32"/>
  <c r="N64" i="32"/>
  <c r="M64" i="32"/>
  <c r="K64" i="32"/>
  <c r="G64" i="32"/>
  <c r="J64" i="32"/>
  <c r="C64" i="32"/>
  <c r="B64" i="32"/>
  <c r="O64" i="32"/>
  <c r="B106" i="32"/>
  <c r="R106" i="32"/>
  <c r="Q106" i="32"/>
  <c r="L106" i="32"/>
  <c r="O106" i="32"/>
  <c r="P106" i="32"/>
  <c r="J106" i="32"/>
  <c r="H106" i="32"/>
  <c r="N106" i="32"/>
  <c r="G106" i="32"/>
  <c r="D106" i="32"/>
  <c r="K106" i="32"/>
  <c r="M106" i="32"/>
  <c r="C106" i="32"/>
  <c r="F106" i="32"/>
  <c r="I106" i="32"/>
  <c r="H152" i="32"/>
  <c r="Q152" i="32"/>
  <c r="F152" i="32"/>
  <c r="G152" i="32"/>
  <c r="K152" i="32"/>
  <c r="M152" i="32"/>
  <c r="D152" i="32"/>
  <c r="R152" i="32"/>
  <c r="B152" i="32"/>
  <c r="J152" i="32"/>
  <c r="P152" i="32"/>
  <c r="N152" i="32"/>
  <c r="I152" i="32"/>
  <c r="O152" i="32"/>
  <c r="L152" i="32"/>
  <c r="C152" i="32"/>
  <c r="C107" i="32"/>
  <c r="P107" i="32"/>
  <c r="B107" i="32"/>
  <c r="N107" i="32"/>
  <c r="D107" i="32"/>
  <c r="L107" i="32"/>
  <c r="R107" i="32"/>
  <c r="G107" i="32"/>
  <c r="I107" i="32"/>
  <c r="F107" i="32"/>
  <c r="H107" i="32"/>
  <c r="K107" i="32"/>
  <c r="M107" i="32"/>
  <c r="O107" i="32"/>
  <c r="Q107" i="32"/>
  <c r="J107" i="32"/>
  <c r="Q65" i="32"/>
  <c r="P65" i="32"/>
  <c r="D65" i="32"/>
  <c r="O65" i="32"/>
  <c r="R65" i="32"/>
  <c r="I65" i="32"/>
  <c r="H65" i="32"/>
  <c r="L65" i="32"/>
  <c r="K65" i="32"/>
  <c r="B65" i="32"/>
  <c r="C65" i="32"/>
  <c r="N65" i="32"/>
  <c r="F65" i="32"/>
  <c r="M65" i="32"/>
  <c r="G65" i="32"/>
  <c r="J65" i="32"/>
  <c r="Q77" i="32"/>
  <c r="J77" i="32"/>
  <c r="O77" i="32"/>
  <c r="P77" i="32"/>
  <c r="R77" i="32"/>
  <c r="F77" i="32"/>
  <c r="D77" i="32"/>
  <c r="N77" i="32"/>
  <c r="I77" i="32"/>
  <c r="K77" i="32"/>
  <c r="H77" i="32"/>
  <c r="M77" i="32"/>
  <c r="C77" i="32"/>
  <c r="B77" i="32"/>
  <c r="G77" i="32"/>
  <c r="L77" i="32"/>
  <c r="L141" i="32"/>
  <c r="P141" i="32"/>
  <c r="F141" i="32"/>
  <c r="J141" i="32"/>
  <c r="I141" i="32"/>
  <c r="O141" i="32"/>
  <c r="H141" i="32"/>
  <c r="M141" i="32"/>
  <c r="C141" i="32"/>
  <c r="D141" i="32"/>
  <c r="Q141" i="32"/>
  <c r="K141" i="32"/>
  <c r="R141" i="32"/>
  <c r="G141" i="32"/>
  <c r="N141" i="32"/>
  <c r="B141" i="32"/>
  <c r="H97" i="18"/>
  <c r="Q97" i="18"/>
  <c r="I97" i="18"/>
  <c r="N97" i="18"/>
  <c r="R97" i="18"/>
  <c r="F97" i="18"/>
  <c r="L97" i="18"/>
  <c r="O97" i="18"/>
  <c r="M97" i="18"/>
  <c r="K97" i="18"/>
  <c r="J97" i="18"/>
  <c r="D97" i="18"/>
  <c r="P97" i="18"/>
  <c r="G97" i="18"/>
  <c r="C97" i="18"/>
  <c r="B97" i="18"/>
  <c r="C87" i="14"/>
  <c r="I87" i="14"/>
  <c r="F87" i="14"/>
  <c r="G87" i="14"/>
  <c r="H87" i="14"/>
  <c r="D87" i="14"/>
  <c r="E87" i="14"/>
  <c r="E67" i="24"/>
  <c r="F67" i="24"/>
  <c r="C67" i="24"/>
  <c r="G67" i="24"/>
  <c r="D67" i="24"/>
  <c r="K174" i="18"/>
  <c r="P174" i="18"/>
  <c r="J174" i="18"/>
  <c r="G174" i="18"/>
  <c r="I174" i="18"/>
  <c r="R174" i="18"/>
  <c r="H174" i="18"/>
  <c r="N174" i="18"/>
  <c r="Q174" i="18"/>
  <c r="D174" i="18"/>
  <c r="O174" i="18"/>
  <c r="L174" i="18"/>
  <c r="M174" i="18"/>
  <c r="B174" i="18"/>
  <c r="C174" i="18"/>
  <c r="F174" i="18"/>
  <c r="E85" i="24"/>
  <c r="D85" i="24"/>
  <c r="G85" i="24"/>
  <c r="C85" i="24"/>
  <c r="F85" i="24"/>
  <c r="E128" i="24"/>
  <c r="F128" i="24"/>
  <c r="C128" i="24"/>
  <c r="G128" i="24"/>
  <c r="D128" i="24"/>
  <c r="E95" i="24"/>
  <c r="C95" i="24"/>
  <c r="D95" i="24"/>
  <c r="G95" i="24"/>
  <c r="F95" i="24"/>
  <c r="G187" i="18"/>
  <c r="L187" i="18"/>
  <c r="Q187" i="18"/>
  <c r="H187" i="18"/>
  <c r="J187" i="18"/>
  <c r="F187" i="18"/>
  <c r="P187" i="18"/>
  <c r="N187" i="18"/>
  <c r="O187" i="18"/>
  <c r="I187" i="18"/>
  <c r="M187" i="18"/>
  <c r="R187" i="18"/>
  <c r="B187" i="18"/>
  <c r="C187" i="18"/>
  <c r="K187" i="18"/>
  <c r="D187" i="18"/>
  <c r="G160" i="24"/>
  <c r="E160" i="24"/>
  <c r="D160" i="24"/>
  <c r="F160" i="24"/>
  <c r="C160" i="24"/>
  <c r="I106" i="18"/>
  <c r="N106" i="18"/>
  <c r="O106" i="18"/>
  <c r="Q106" i="18"/>
  <c r="K106" i="18"/>
  <c r="C106" i="18"/>
  <c r="J106" i="18"/>
  <c r="L106" i="18"/>
  <c r="R106" i="18"/>
  <c r="P106" i="18"/>
  <c r="D106" i="18"/>
  <c r="M106" i="18"/>
  <c r="B106" i="18"/>
  <c r="G106" i="18"/>
  <c r="H106" i="18"/>
  <c r="F106" i="18"/>
  <c r="F108" i="24"/>
  <c r="E108" i="24"/>
  <c r="C108" i="24"/>
  <c r="G108" i="24"/>
  <c r="D108" i="24"/>
  <c r="G182" i="18"/>
  <c r="L182" i="18"/>
  <c r="Q182" i="18"/>
  <c r="K182" i="18"/>
  <c r="I182" i="18"/>
  <c r="R182" i="18"/>
  <c r="C182" i="18"/>
  <c r="O182" i="18"/>
  <c r="M182" i="18"/>
  <c r="N182" i="18"/>
  <c r="H182" i="18"/>
  <c r="B182" i="18"/>
  <c r="D182" i="18"/>
  <c r="P182" i="18"/>
  <c r="F182" i="18"/>
  <c r="J182" i="18"/>
  <c r="C123" i="24"/>
  <c r="G123" i="24"/>
  <c r="D123" i="24"/>
  <c r="F123" i="24"/>
  <c r="E123" i="24"/>
  <c r="F66" i="24"/>
  <c r="E66" i="24"/>
  <c r="D66" i="24"/>
  <c r="C66" i="24"/>
  <c r="G66" i="24"/>
  <c r="K16" i="18"/>
  <c r="P16" i="18"/>
  <c r="J16" i="18"/>
  <c r="H16" i="18"/>
  <c r="Q16" i="18"/>
  <c r="O16" i="18"/>
  <c r="N16" i="18"/>
  <c r="I16" i="18"/>
  <c r="B16" i="18"/>
  <c r="M16" i="18"/>
  <c r="L16" i="18"/>
  <c r="R16" i="18"/>
  <c r="F16" i="18"/>
  <c r="D16" i="18"/>
  <c r="G16" i="18"/>
  <c r="C16" i="18"/>
  <c r="G167" i="18"/>
  <c r="L167" i="18"/>
  <c r="Q167" i="18"/>
  <c r="O167" i="18"/>
  <c r="M167" i="18"/>
  <c r="C167" i="18"/>
  <c r="H167" i="18"/>
  <c r="J167" i="18"/>
  <c r="K167" i="18"/>
  <c r="R167" i="18"/>
  <c r="P167" i="18"/>
  <c r="I167" i="18"/>
  <c r="F167" i="18"/>
  <c r="N167" i="18"/>
  <c r="B167" i="18"/>
  <c r="D167" i="18"/>
  <c r="G146" i="18"/>
  <c r="L146" i="18"/>
  <c r="Q146" i="18"/>
  <c r="K146" i="18"/>
  <c r="I146" i="18"/>
  <c r="R146" i="18"/>
  <c r="F146" i="18"/>
  <c r="O146" i="18"/>
  <c r="M146" i="18"/>
  <c r="P146" i="18"/>
  <c r="J146" i="18"/>
  <c r="N146" i="18"/>
  <c r="C146" i="18"/>
  <c r="B146" i="18"/>
  <c r="H146" i="18"/>
  <c r="D146" i="18"/>
  <c r="K164" i="18"/>
  <c r="P164" i="18"/>
  <c r="J164" i="18"/>
  <c r="H164" i="18"/>
  <c r="Q164" i="18"/>
  <c r="I164" i="18"/>
  <c r="L164" i="18"/>
  <c r="D164" i="18"/>
  <c r="M164" i="18"/>
  <c r="O164" i="18"/>
  <c r="N164" i="18"/>
  <c r="F164" i="18"/>
  <c r="R164" i="18"/>
  <c r="G164" i="18"/>
  <c r="C164" i="18"/>
  <c r="B164" i="18"/>
  <c r="H81" i="18"/>
  <c r="M81" i="18"/>
  <c r="R81" i="18"/>
  <c r="I81" i="18"/>
  <c r="G81" i="18"/>
  <c r="F81" i="18"/>
  <c r="Q81" i="18"/>
  <c r="K81" i="18"/>
  <c r="N81" i="18"/>
  <c r="L81" i="18"/>
  <c r="O81" i="18"/>
  <c r="D81" i="18"/>
  <c r="P81" i="18"/>
  <c r="B81" i="18"/>
  <c r="C81" i="18"/>
  <c r="J81" i="18"/>
  <c r="F142" i="24"/>
  <c r="D142" i="24"/>
  <c r="G142" i="24"/>
  <c r="E142" i="24"/>
  <c r="C142" i="24"/>
  <c r="Q131" i="18"/>
  <c r="L131" i="18"/>
  <c r="J131" i="18"/>
  <c r="I131" i="18"/>
  <c r="O131" i="18"/>
  <c r="R131" i="18"/>
  <c r="M131" i="18"/>
  <c r="H131" i="18"/>
  <c r="B131" i="18"/>
  <c r="G131" i="18"/>
  <c r="P131" i="18"/>
  <c r="K131" i="18"/>
  <c r="N131" i="18"/>
  <c r="D131" i="18"/>
  <c r="C131" i="18"/>
  <c r="F131" i="18"/>
  <c r="Q105" i="18"/>
  <c r="G105" i="18"/>
  <c r="L105" i="18"/>
  <c r="I105" i="18"/>
  <c r="R105" i="18"/>
  <c r="P105" i="18"/>
  <c r="C105" i="18"/>
  <c r="K105" i="18"/>
  <c r="B105" i="18"/>
  <c r="M105" i="18"/>
  <c r="O105" i="18"/>
  <c r="J105" i="18"/>
  <c r="F105" i="18"/>
  <c r="N105" i="18"/>
  <c r="D105" i="18"/>
  <c r="H105" i="18"/>
  <c r="E166" i="24"/>
  <c r="F166" i="24"/>
  <c r="G166" i="24"/>
  <c r="D166" i="24"/>
  <c r="C166" i="24"/>
  <c r="G35" i="18"/>
  <c r="L35" i="18"/>
  <c r="Q35" i="18"/>
  <c r="K35" i="18"/>
  <c r="I35" i="18"/>
  <c r="R35" i="18"/>
  <c r="F35" i="18"/>
  <c r="O35" i="18"/>
  <c r="M35" i="18"/>
  <c r="P35" i="18"/>
  <c r="J35" i="18"/>
  <c r="D35" i="18"/>
  <c r="N35" i="18"/>
  <c r="C35" i="18"/>
  <c r="H35" i="18"/>
  <c r="B35" i="18"/>
  <c r="O152" i="18"/>
  <c r="I152" i="18"/>
  <c r="N152" i="18"/>
  <c r="K152" i="18"/>
  <c r="M152" i="18"/>
  <c r="P152" i="18"/>
  <c r="F152" i="18"/>
  <c r="G152" i="18"/>
  <c r="Q152" i="18"/>
  <c r="L152" i="18"/>
  <c r="J152" i="18"/>
  <c r="R152" i="18"/>
  <c r="C152" i="18"/>
  <c r="B152" i="18"/>
  <c r="D152" i="18"/>
  <c r="H152" i="18"/>
  <c r="O185" i="18"/>
  <c r="I185" i="18"/>
  <c r="N185" i="18"/>
  <c r="H185" i="18"/>
  <c r="Q185" i="18"/>
  <c r="G185" i="18"/>
  <c r="M185" i="18"/>
  <c r="F185" i="18"/>
  <c r="K185" i="18"/>
  <c r="J185" i="18"/>
  <c r="L185" i="18"/>
  <c r="P185" i="18"/>
  <c r="D185" i="18"/>
  <c r="R185" i="18"/>
  <c r="C185" i="18"/>
  <c r="B185" i="18"/>
  <c r="O145" i="18"/>
  <c r="I145" i="18"/>
  <c r="N145" i="18"/>
  <c r="G145" i="18"/>
  <c r="P145" i="18"/>
  <c r="R145" i="18"/>
  <c r="L145" i="18"/>
  <c r="F145" i="18"/>
  <c r="M145" i="18"/>
  <c r="H145" i="18"/>
  <c r="Q145" i="18"/>
  <c r="J145" i="18"/>
  <c r="D145" i="18"/>
  <c r="B145" i="18"/>
  <c r="K145" i="18"/>
  <c r="C145" i="18"/>
  <c r="Q126" i="18"/>
  <c r="H126" i="18"/>
  <c r="L126" i="18"/>
  <c r="M126" i="18"/>
  <c r="P126" i="18"/>
  <c r="G126" i="18"/>
  <c r="R126" i="18"/>
  <c r="B126" i="18"/>
  <c r="K126" i="18"/>
  <c r="N126" i="18"/>
  <c r="J126" i="18"/>
  <c r="I126" i="18"/>
  <c r="F126" i="18"/>
  <c r="C126" i="18"/>
  <c r="O126" i="18"/>
  <c r="D126" i="18"/>
  <c r="G60" i="24"/>
  <c r="F60" i="24"/>
  <c r="D60" i="24"/>
  <c r="E60" i="24"/>
  <c r="C60" i="24"/>
  <c r="J63" i="18"/>
  <c r="K63" i="18"/>
  <c r="P63" i="18"/>
  <c r="D63" i="18"/>
  <c r="N63" i="18"/>
  <c r="H63" i="18"/>
  <c r="Q63" i="18"/>
  <c r="R63" i="18"/>
  <c r="L63" i="18"/>
  <c r="M63" i="18"/>
  <c r="B63" i="18"/>
  <c r="G63" i="18"/>
  <c r="F63" i="18"/>
  <c r="O63" i="18"/>
  <c r="C63" i="18"/>
  <c r="I63" i="18"/>
  <c r="G36" i="18"/>
  <c r="L36" i="18"/>
  <c r="Q36" i="18"/>
  <c r="O36" i="18"/>
  <c r="M36" i="18"/>
  <c r="F36" i="18"/>
  <c r="H36" i="18"/>
  <c r="J36" i="18"/>
  <c r="K36" i="18"/>
  <c r="R36" i="18"/>
  <c r="P36" i="18"/>
  <c r="I36" i="18"/>
  <c r="B36" i="18"/>
  <c r="N36" i="18"/>
  <c r="D36" i="18"/>
  <c r="C36" i="18"/>
  <c r="K29" i="18"/>
  <c r="P29" i="18"/>
  <c r="J29" i="18"/>
  <c r="O29" i="18"/>
  <c r="M29" i="18"/>
  <c r="G29" i="18"/>
  <c r="Q29" i="18"/>
  <c r="H29" i="18"/>
  <c r="R29" i="18"/>
  <c r="F29" i="18"/>
  <c r="L29" i="18"/>
  <c r="N29" i="18"/>
  <c r="B29" i="18"/>
  <c r="I29" i="18"/>
  <c r="D29" i="18"/>
  <c r="C29" i="18"/>
  <c r="F51" i="24"/>
  <c r="C51" i="24"/>
  <c r="G51" i="24"/>
  <c r="D51" i="24"/>
  <c r="E51" i="24"/>
  <c r="C31" i="24"/>
  <c r="E31" i="24"/>
  <c r="D31" i="24"/>
  <c r="F31" i="24"/>
  <c r="G31" i="24"/>
  <c r="M122" i="18"/>
  <c r="R122" i="18"/>
  <c r="H122" i="18"/>
  <c r="N122" i="18"/>
  <c r="L122" i="18"/>
  <c r="Q122" i="18"/>
  <c r="O122" i="18"/>
  <c r="K122" i="18"/>
  <c r="D122" i="18"/>
  <c r="I122" i="18"/>
  <c r="P122" i="18"/>
  <c r="G122" i="18"/>
  <c r="F122" i="18"/>
  <c r="C122" i="18"/>
  <c r="B122" i="18"/>
  <c r="J122" i="18"/>
  <c r="C150" i="24"/>
  <c r="D150" i="24"/>
  <c r="G150" i="24"/>
  <c r="F150" i="24"/>
  <c r="E150" i="24"/>
  <c r="G97" i="24"/>
  <c r="D97" i="24"/>
  <c r="C97" i="24"/>
  <c r="E97" i="24"/>
  <c r="F97" i="24"/>
  <c r="K183" i="18"/>
  <c r="P183" i="18"/>
  <c r="J183" i="18"/>
  <c r="L183" i="18"/>
  <c r="N183" i="18"/>
  <c r="H183" i="18"/>
  <c r="R183" i="18"/>
  <c r="I183" i="18"/>
  <c r="F183" i="18"/>
  <c r="M183" i="18"/>
  <c r="C183" i="18"/>
  <c r="G183" i="18"/>
  <c r="D183" i="18"/>
  <c r="O183" i="18"/>
  <c r="B183" i="18"/>
  <c r="Q183" i="18"/>
  <c r="I135" i="18"/>
  <c r="K135" i="18"/>
  <c r="H135" i="18"/>
  <c r="Q135" i="18"/>
  <c r="N135" i="18"/>
  <c r="C135" i="18"/>
  <c r="G135" i="18"/>
  <c r="P135" i="18"/>
  <c r="L135" i="18"/>
  <c r="J135" i="18"/>
  <c r="D135" i="18"/>
  <c r="M135" i="18"/>
  <c r="F135" i="18"/>
  <c r="O135" i="18"/>
  <c r="B135" i="18"/>
  <c r="R135" i="18"/>
  <c r="O156" i="18"/>
  <c r="I156" i="18"/>
  <c r="N156" i="18"/>
  <c r="H156" i="18"/>
  <c r="Q156" i="18"/>
  <c r="B156" i="18"/>
  <c r="L156" i="18"/>
  <c r="R156" i="18"/>
  <c r="P156" i="18"/>
  <c r="J156" i="18"/>
  <c r="G156" i="18"/>
  <c r="C156" i="18"/>
  <c r="K156" i="18"/>
  <c r="D156" i="18"/>
  <c r="M156" i="18"/>
  <c r="F156" i="18"/>
  <c r="I116" i="18"/>
  <c r="N116" i="18"/>
  <c r="O116" i="18"/>
  <c r="J116" i="18"/>
  <c r="H116" i="18"/>
  <c r="F116" i="18"/>
  <c r="R116" i="18"/>
  <c r="L116" i="18"/>
  <c r="Q116" i="18"/>
  <c r="G116" i="18"/>
  <c r="K116" i="18"/>
  <c r="M116" i="18"/>
  <c r="B116" i="18"/>
  <c r="D116" i="18"/>
  <c r="C116" i="18"/>
  <c r="P116" i="18"/>
  <c r="Q110" i="18"/>
  <c r="G110" i="18"/>
  <c r="L110" i="18"/>
  <c r="M110" i="18"/>
  <c r="K110" i="18"/>
  <c r="I110" i="18"/>
  <c r="O110" i="18"/>
  <c r="B110" i="18"/>
  <c r="J110" i="18"/>
  <c r="H110" i="18"/>
  <c r="N110" i="18"/>
  <c r="D110" i="18"/>
  <c r="R110" i="18"/>
  <c r="C110" i="18"/>
  <c r="F110" i="18"/>
  <c r="P110" i="18"/>
  <c r="M39" i="18"/>
  <c r="Q39" i="18"/>
  <c r="G39" i="18"/>
  <c r="K39" i="18"/>
  <c r="I39" i="18"/>
  <c r="O39" i="18"/>
  <c r="H39" i="18"/>
  <c r="B39" i="18"/>
  <c r="J39" i="18"/>
  <c r="P39" i="18"/>
  <c r="R39" i="18"/>
  <c r="L39" i="18"/>
  <c r="D39" i="18"/>
  <c r="F39" i="18"/>
  <c r="N39" i="18"/>
  <c r="C39" i="18"/>
  <c r="H80" i="18"/>
  <c r="M80" i="18"/>
  <c r="R80" i="18"/>
  <c r="P80" i="18"/>
  <c r="N80" i="18"/>
  <c r="B80" i="18"/>
  <c r="I80" i="18"/>
  <c r="G80" i="18"/>
  <c r="L80" i="18"/>
  <c r="O80" i="18"/>
  <c r="D80" i="18"/>
  <c r="Q80" i="18"/>
  <c r="F80" i="18"/>
  <c r="J80" i="18"/>
  <c r="C80" i="18"/>
  <c r="K80" i="18"/>
  <c r="G147" i="18"/>
  <c r="L147" i="18"/>
  <c r="Q147" i="18"/>
  <c r="O147" i="18"/>
  <c r="M147" i="18"/>
  <c r="B147" i="18"/>
  <c r="K147" i="18"/>
  <c r="J147" i="18"/>
  <c r="H147" i="18"/>
  <c r="N147" i="18"/>
  <c r="C147" i="18"/>
  <c r="P147" i="18"/>
  <c r="R147" i="18"/>
  <c r="I147" i="18"/>
  <c r="D147" i="18"/>
  <c r="F147" i="18"/>
  <c r="I109" i="18"/>
  <c r="N109" i="18"/>
  <c r="O109" i="18"/>
  <c r="M109" i="18"/>
  <c r="G109" i="18"/>
  <c r="P109" i="18"/>
  <c r="C109" i="18"/>
  <c r="Q109" i="18"/>
  <c r="K109" i="18"/>
  <c r="L109" i="18"/>
  <c r="J109" i="18"/>
  <c r="R109" i="18"/>
  <c r="B109" i="18"/>
  <c r="H109" i="18"/>
  <c r="D109" i="18"/>
  <c r="F109" i="18"/>
  <c r="O177" i="18"/>
  <c r="I177" i="18"/>
  <c r="N177" i="18"/>
  <c r="L177" i="18"/>
  <c r="J177" i="18"/>
  <c r="K177" i="18"/>
  <c r="Q177" i="18"/>
  <c r="C177" i="18"/>
  <c r="H177" i="18"/>
  <c r="R177" i="18"/>
  <c r="M177" i="18"/>
  <c r="B177" i="18"/>
  <c r="D177" i="18"/>
  <c r="G177" i="18"/>
  <c r="P177" i="18"/>
  <c r="F177" i="18"/>
  <c r="L78" i="18"/>
  <c r="Q78" i="18"/>
  <c r="G78" i="18"/>
  <c r="M78" i="18"/>
  <c r="K78" i="18"/>
  <c r="H78" i="18"/>
  <c r="N78" i="18"/>
  <c r="R78" i="18"/>
  <c r="C78" i="18"/>
  <c r="P78" i="18"/>
  <c r="O78" i="18"/>
  <c r="I78" i="18"/>
  <c r="F78" i="18"/>
  <c r="J78" i="18"/>
  <c r="B78" i="18"/>
  <c r="D78" i="18"/>
  <c r="F156" i="24"/>
  <c r="E156" i="24"/>
  <c r="D156" i="24"/>
  <c r="G156" i="24"/>
  <c r="C156" i="24"/>
  <c r="J48" i="18"/>
  <c r="K48" i="18"/>
  <c r="P48" i="18"/>
  <c r="O48" i="18"/>
  <c r="M48" i="18"/>
  <c r="F48" i="18"/>
  <c r="N48" i="18"/>
  <c r="H48" i="18"/>
  <c r="Q48" i="18"/>
  <c r="I48" i="18"/>
  <c r="R48" i="18"/>
  <c r="B48" i="18"/>
  <c r="G48" i="18"/>
  <c r="C48" i="18"/>
  <c r="L48" i="18"/>
  <c r="D48" i="18"/>
  <c r="P87" i="18"/>
  <c r="J87" i="18"/>
  <c r="K87" i="18"/>
  <c r="H87" i="18"/>
  <c r="Q87" i="18"/>
  <c r="O87" i="18"/>
  <c r="I87" i="18"/>
  <c r="G87" i="18"/>
  <c r="B87" i="18"/>
  <c r="M87" i="18"/>
  <c r="L87" i="18"/>
  <c r="N87" i="18"/>
  <c r="R87" i="18"/>
  <c r="C87" i="18"/>
  <c r="D87" i="18"/>
  <c r="F87" i="18"/>
  <c r="G151" i="18"/>
  <c r="L151" i="18"/>
  <c r="Q151" i="18"/>
  <c r="F151" i="18"/>
  <c r="P151" i="18"/>
  <c r="N151" i="18"/>
  <c r="C151" i="18"/>
  <c r="K151" i="18"/>
  <c r="I151" i="18"/>
  <c r="R151" i="18"/>
  <c r="H151" i="18"/>
  <c r="M151" i="18"/>
  <c r="J151" i="18"/>
  <c r="D151" i="18"/>
  <c r="B151" i="18"/>
  <c r="O151" i="18"/>
  <c r="C137" i="24"/>
  <c r="E137" i="24"/>
  <c r="G137" i="24"/>
  <c r="F137" i="24"/>
  <c r="D137" i="24"/>
  <c r="O184" i="18"/>
  <c r="I184" i="18"/>
  <c r="N184" i="18"/>
  <c r="L184" i="18"/>
  <c r="J184" i="18"/>
  <c r="G184" i="18"/>
  <c r="M184" i="18"/>
  <c r="F184" i="18"/>
  <c r="K184" i="18"/>
  <c r="Q184" i="18"/>
  <c r="H184" i="18"/>
  <c r="D184" i="18"/>
  <c r="P184" i="18"/>
  <c r="C184" i="18"/>
  <c r="R184" i="18"/>
  <c r="B184" i="18"/>
  <c r="I129" i="18"/>
  <c r="K129" i="18"/>
  <c r="H129" i="18"/>
  <c r="G129" i="18"/>
  <c r="P129" i="18"/>
  <c r="D129" i="18"/>
  <c r="O129" i="18"/>
  <c r="J129" i="18"/>
  <c r="Q129" i="18"/>
  <c r="L129" i="18"/>
  <c r="N129" i="18"/>
  <c r="F129" i="18"/>
  <c r="R129" i="18"/>
  <c r="B129" i="18"/>
  <c r="C129" i="18"/>
  <c r="M129" i="18"/>
  <c r="C169" i="24"/>
  <c r="G169" i="24"/>
  <c r="F169" i="24"/>
  <c r="D169" i="24"/>
  <c r="E169" i="24"/>
  <c r="H77" i="18"/>
  <c r="M77" i="18"/>
  <c r="R77" i="18"/>
  <c r="Q77" i="18"/>
  <c r="K77" i="18"/>
  <c r="C77" i="18"/>
  <c r="L77" i="18"/>
  <c r="J77" i="18"/>
  <c r="O77" i="18"/>
  <c r="I77" i="18"/>
  <c r="N77" i="18"/>
  <c r="F77" i="18"/>
  <c r="G77" i="18"/>
  <c r="P77" i="18"/>
  <c r="B77" i="18"/>
  <c r="D77" i="18"/>
  <c r="D56" i="24"/>
  <c r="C56" i="24"/>
  <c r="G56" i="24"/>
  <c r="F56" i="24"/>
  <c r="E56" i="24"/>
  <c r="D76" i="24"/>
  <c r="C76" i="24"/>
  <c r="G76" i="24"/>
  <c r="F76" i="24"/>
  <c r="E76" i="24"/>
  <c r="I133" i="18"/>
  <c r="K133" i="18"/>
  <c r="H133" i="18"/>
  <c r="O133" i="18"/>
  <c r="J133" i="18"/>
  <c r="C133" i="18"/>
  <c r="M133" i="18"/>
  <c r="L133" i="18"/>
  <c r="R133" i="18"/>
  <c r="P133" i="18"/>
  <c r="F133" i="18"/>
  <c r="Q133" i="18"/>
  <c r="D133" i="18"/>
  <c r="G133" i="18"/>
  <c r="B133" i="18"/>
  <c r="N133" i="18"/>
  <c r="G155" i="24"/>
  <c r="D155" i="24"/>
  <c r="C155" i="24"/>
  <c r="E155" i="24"/>
  <c r="F155" i="24"/>
  <c r="J55" i="18"/>
  <c r="K55" i="18"/>
  <c r="P55" i="18"/>
  <c r="R55" i="18"/>
  <c r="L55" i="18"/>
  <c r="C55" i="18"/>
  <c r="G55" i="18"/>
  <c r="I55" i="18"/>
  <c r="N55" i="18"/>
  <c r="Q55" i="18"/>
  <c r="O55" i="18"/>
  <c r="F55" i="18"/>
  <c r="H55" i="18"/>
  <c r="D55" i="18"/>
  <c r="M55" i="18"/>
  <c r="B55" i="18"/>
  <c r="D132" i="24"/>
  <c r="C132" i="24"/>
  <c r="F132" i="24"/>
  <c r="E132" i="24"/>
  <c r="G132" i="24"/>
  <c r="G172" i="18"/>
  <c r="L172" i="18"/>
  <c r="Q172" i="18"/>
  <c r="O172" i="18"/>
  <c r="M172" i="18"/>
  <c r="F172" i="18"/>
  <c r="H172" i="18"/>
  <c r="J172" i="18"/>
  <c r="K172" i="18"/>
  <c r="R172" i="18"/>
  <c r="C172" i="18"/>
  <c r="P172" i="18"/>
  <c r="B172" i="18"/>
  <c r="I172" i="18"/>
  <c r="D172" i="18"/>
  <c r="N172" i="18"/>
  <c r="P82" i="18"/>
  <c r="J82" i="18"/>
  <c r="K82" i="18"/>
  <c r="L82" i="18"/>
  <c r="N82" i="18"/>
  <c r="M82" i="18"/>
  <c r="O82" i="18"/>
  <c r="F82" i="18"/>
  <c r="Q82" i="18"/>
  <c r="G82" i="18"/>
  <c r="H82" i="18"/>
  <c r="I82" i="18"/>
  <c r="C82" i="18"/>
  <c r="R82" i="18"/>
  <c r="B82" i="18"/>
  <c r="D82" i="18"/>
  <c r="P88" i="18"/>
  <c r="J88" i="18"/>
  <c r="K88" i="18"/>
  <c r="M88" i="18"/>
  <c r="G88" i="18"/>
  <c r="Q88" i="18"/>
  <c r="C88" i="18"/>
  <c r="H88" i="18"/>
  <c r="N88" i="18"/>
  <c r="O88" i="18"/>
  <c r="L88" i="18"/>
  <c r="I88" i="18"/>
  <c r="B88" i="18"/>
  <c r="F88" i="18"/>
  <c r="D88" i="18"/>
  <c r="R88" i="18"/>
  <c r="Q101" i="18"/>
  <c r="G101" i="18"/>
  <c r="L101" i="18"/>
  <c r="J101" i="18"/>
  <c r="O101" i="18"/>
  <c r="F101" i="18"/>
  <c r="I101" i="18"/>
  <c r="K101" i="18"/>
  <c r="C101" i="18"/>
  <c r="M101" i="18"/>
  <c r="H101" i="18"/>
  <c r="R101" i="18"/>
  <c r="P101" i="18"/>
  <c r="B101" i="18"/>
  <c r="D101" i="18"/>
  <c r="N101" i="18"/>
  <c r="H73" i="18"/>
  <c r="M73" i="18"/>
  <c r="R73" i="18"/>
  <c r="L73" i="18"/>
  <c r="J73" i="18"/>
  <c r="O73" i="18"/>
  <c r="B73" i="18"/>
  <c r="P73" i="18"/>
  <c r="N73" i="18"/>
  <c r="Q73" i="18"/>
  <c r="G73" i="18"/>
  <c r="F73" i="18"/>
  <c r="I73" i="18"/>
  <c r="D73" i="18"/>
  <c r="K73" i="18"/>
  <c r="C73" i="18"/>
  <c r="G79" i="24"/>
  <c r="F79" i="24"/>
  <c r="E79" i="24"/>
  <c r="D79" i="24"/>
  <c r="C79" i="24"/>
  <c r="O144" i="18"/>
  <c r="I144" i="18"/>
  <c r="N144" i="18"/>
  <c r="G144" i="18"/>
  <c r="P144" i="18"/>
  <c r="R144" i="18"/>
  <c r="K144" i="18"/>
  <c r="Q144" i="18"/>
  <c r="B144" i="18"/>
  <c r="H144" i="18"/>
  <c r="J144" i="18"/>
  <c r="M144" i="18"/>
  <c r="F144" i="18"/>
  <c r="L144" i="18"/>
  <c r="D144" i="18"/>
  <c r="C144" i="18"/>
  <c r="H69" i="18"/>
  <c r="M69" i="18"/>
  <c r="R69" i="18"/>
  <c r="I69" i="18"/>
  <c r="G69" i="18"/>
  <c r="C69" i="18"/>
  <c r="Q69" i="18"/>
  <c r="K69" i="18"/>
  <c r="P69" i="18"/>
  <c r="J69" i="18"/>
  <c r="B69" i="18"/>
  <c r="N69" i="18"/>
  <c r="L69" i="18"/>
  <c r="F69" i="18"/>
  <c r="O69" i="18"/>
  <c r="D69" i="18"/>
  <c r="F139" i="24"/>
  <c r="D139" i="24"/>
  <c r="E139" i="24"/>
  <c r="C139" i="24"/>
  <c r="G139" i="24"/>
  <c r="D49" i="24"/>
  <c r="E49" i="24"/>
  <c r="F49" i="24"/>
  <c r="G49" i="24"/>
  <c r="C49" i="24"/>
  <c r="I42" i="18"/>
  <c r="P42" i="18"/>
  <c r="H42" i="18"/>
  <c r="Q42" i="18"/>
  <c r="R42" i="18"/>
  <c r="C42" i="18"/>
  <c r="K42" i="18"/>
  <c r="N42" i="18"/>
  <c r="L42" i="18"/>
  <c r="J42" i="18"/>
  <c r="O42" i="18"/>
  <c r="F42" i="18"/>
  <c r="M42" i="18"/>
  <c r="B42" i="18"/>
  <c r="D42" i="18"/>
  <c r="G42" i="18"/>
  <c r="N65" i="18"/>
  <c r="O65" i="18"/>
  <c r="I65" i="18"/>
  <c r="R65" i="18"/>
  <c r="L65" i="18"/>
  <c r="H65" i="18"/>
  <c r="G65" i="18"/>
  <c r="Q65" i="18"/>
  <c r="C65" i="18"/>
  <c r="K65" i="18"/>
  <c r="J65" i="18"/>
  <c r="P65" i="18"/>
  <c r="D65" i="18"/>
  <c r="M65" i="18"/>
  <c r="B65" i="18"/>
  <c r="F65" i="18"/>
  <c r="G37" i="18"/>
  <c r="I37" i="18"/>
  <c r="N37" i="18"/>
  <c r="M37" i="18"/>
  <c r="O37" i="18"/>
  <c r="C37" i="18"/>
  <c r="K37" i="18"/>
  <c r="Q37" i="18"/>
  <c r="P37" i="18"/>
  <c r="L37" i="18"/>
  <c r="J37" i="18"/>
  <c r="R37" i="18"/>
  <c r="F37" i="18"/>
  <c r="D37" i="18"/>
  <c r="B37" i="18"/>
  <c r="H37" i="18"/>
  <c r="G63" i="24"/>
  <c r="E63" i="24"/>
  <c r="C63" i="24"/>
  <c r="D63" i="24"/>
  <c r="F63" i="24"/>
  <c r="F152" i="24"/>
  <c r="D152" i="24"/>
  <c r="E152" i="24"/>
  <c r="G152" i="24"/>
  <c r="C152" i="24"/>
  <c r="D80" i="24"/>
  <c r="C80" i="24"/>
  <c r="G80" i="24"/>
  <c r="F80" i="24"/>
  <c r="E80" i="24"/>
  <c r="L72" i="18"/>
  <c r="Q72" i="18"/>
  <c r="G72" i="18"/>
  <c r="I72" i="18"/>
  <c r="R72" i="18"/>
  <c r="M72" i="18"/>
  <c r="O72" i="18"/>
  <c r="P72" i="18"/>
  <c r="C72" i="18"/>
  <c r="J72" i="18"/>
  <c r="K72" i="18"/>
  <c r="F72" i="18"/>
  <c r="H72" i="18"/>
  <c r="D72" i="18"/>
  <c r="N72" i="18"/>
  <c r="B72" i="18"/>
  <c r="G31" i="18"/>
  <c r="L31" i="18"/>
  <c r="Q31" i="18"/>
  <c r="K31" i="18"/>
  <c r="I31" i="18"/>
  <c r="R31" i="18"/>
  <c r="B31" i="18"/>
  <c r="O31" i="18"/>
  <c r="M31" i="18"/>
  <c r="P31" i="18"/>
  <c r="J31" i="18"/>
  <c r="C31" i="18"/>
  <c r="N31" i="18"/>
  <c r="D31" i="18"/>
  <c r="F31" i="18"/>
  <c r="H31" i="18"/>
  <c r="F77" i="24"/>
  <c r="E77" i="24"/>
  <c r="C77" i="24"/>
  <c r="D77" i="24"/>
  <c r="G77" i="24"/>
  <c r="G69" i="24"/>
  <c r="C69" i="24"/>
  <c r="D69" i="24"/>
  <c r="E69" i="24"/>
  <c r="F69" i="24"/>
  <c r="M113" i="18"/>
  <c r="R113" i="18"/>
  <c r="H113" i="18"/>
  <c r="N113" i="18"/>
  <c r="L113" i="18"/>
  <c r="Q113" i="18"/>
  <c r="O113" i="18"/>
  <c r="G113" i="18"/>
  <c r="C113" i="18"/>
  <c r="K113" i="18"/>
  <c r="J113" i="18"/>
  <c r="F113" i="18"/>
  <c r="P113" i="18"/>
  <c r="D113" i="18"/>
  <c r="I113" i="18"/>
  <c r="B113" i="18"/>
  <c r="D107" i="24"/>
  <c r="C107" i="24"/>
  <c r="G107" i="24"/>
  <c r="F107" i="24"/>
  <c r="E107" i="24"/>
  <c r="G165" i="24"/>
  <c r="E165" i="24"/>
  <c r="F165" i="24"/>
  <c r="C165" i="24"/>
  <c r="D165" i="24"/>
  <c r="F161" i="24"/>
  <c r="E161" i="24"/>
  <c r="D161" i="24"/>
  <c r="G161" i="24"/>
  <c r="C161" i="24"/>
  <c r="L93" i="18"/>
  <c r="Q93" i="18"/>
  <c r="G93" i="18"/>
  <c r="H93" i="18"/>
  <c r="J93" i="18"/>
  <c r="O93" i="18"/>
  <c r="P93" i="18"/>
  <c r="R93" i="18"/>
  <c r="K93" i="18"/>
  <c r="C93" i="18"/>
  <c r="I93" i="18"/>
  <c r="N93" i="18"/>
  <c r="F93" i="18"/>
  <c r="M93" i="18"/>
  <c r="B93" i="18"/>
  <c r="D93" i="18"/>
  <c r="O191" i="18"/>
  <c r="I191" i="18"/>
  <c r="N191" i="18"/>
  <c r="K191" i="18"/>
  <c r="M191" i="18"/>
  <c r="L191" i="18"/>
  <c r="R191" i="18"/>
  <c r="B191" i="18"/>
  <c r="P191" i="18"/>
  <c r="H191" i="18"/>
  <c r="Q191" i="18"/>
  <c r="J191" i="18"/>
  <c r="D191" i="18"/>
  <c r="C191" i="18"/>
  <c r="F191" i="18"/>
  <c r="G191" i="18"/>
  <c r="F122" i="24"/>
  <c r="D122" i="24"/>
  <c r="G122" i="24"/>
  <c r="E122" i="24"/>
  <c r="C122" i="24"/>
  <c r="O168" i="18"/>
  <c r="I168" i="18"/>
  <c r="N168" i="18"/>
  <c r="G168" i="18"/>
  <c r="P168" i="18"/>
  <c r="R168" i="18"/>
  <c r="B168" i="18"/>
  <c r="M168" i="18"/>
  <c r="D168" i="18"/>
  <c r="K168" i="18"/>
  <c r="Q168" i="18"/>
  <c r="L168" i="18"/>
  <c r="J168" i="18"/>
  <c r="C168" i="18"/>
  <c r="F168" i="18"/>
  <c r="H168" i="18"/>
  <c r="G170" i="24"/>
  <c r="E170" i="24"/>
  <c r="C170" i="24"/>
  <c r="F170" i="24"/>
  <c r="D170" i="24"/>
  <c r="F40" i="24"/>
  <c r="D40" i="24"/>
  <c r="E40" i="24"/>
  <c r="C40" i="24"/>
  <c r="G40" i="24"/>
  <c r="C82" i="24"/>
  <c r="F82" i="24"/>
  <c r="D82" i="24"/>
  <c r="E82" i="24"/>
  <c r="G82" i="24"/>
  <c r="L75" i="18"/>
  <c r="Q75" i="18"/>
  <c r="G75" i="18"/>
  <c r="H75" i="18"/>
  <c r="J75" i="18"/>
  <c r="O75" i="18"/>
  <c r="M75" i="18"/>
  <c r="R75" i="18"/>
  <c r="D75" i="18"/>
  <c r="P75" i="18"/>
  <c r="K75" i="18"/>
  <c r="N75" i="18"/>
  <c r="C75" i="18"/>
  <c r="F75" i="18"/>
  <c r="I75" i="18"/>
  <c r="B75" i="18"/>
  <c r="M127" i="18"/>
  <c r="O127" i="18"/>
  <c r="P127" i="18"/>
  <c r="I127" i="18"/>
  <c r="L127" i="18"/>
  <c r="R127" i="18"/>
  <c r="N127" i="18"/>
  <c r="H127" i="18"/>
  <c r="F127" i="18"/>
  <c r="Q127" i="18"/>
  <c r="J127" i="18"/>
  <c r="G127" i="18"/>
  <c r="D127" i="18"/>
  <c r="K127" i="18"/>
  <c r="C127" i="18"/>
  <c r="B127" i="18"/>
  <c r="M121" i="18"/>
  <c r="R121" i="18"/>
  <c r="H121" i="18"/>
  <c r="J121" i="18"/>
  <c r="O121" i="18"/>
  <c r="N121" i="18"/>
  <c r="P121" i="18"/>
  <c r="F121" i="18"/>
  <c r="G121" i="18"/>
  <c r="C121" i="18"/>
  <c r="K121" i="18"/>
  <c r="B121" i="18"/>
  <c r="I121" i="18"/>
  <c r="D121" i="18"/>
  <c r="Q121" i="18"/>
  <c r="L121" i="18"/>
  <c r="D48" i="24"/>
  <c r="G48" i="24"/>
  <c r="C48" i="24"/>
  <c r="E48" i="24"/>
  <c r="F48" i="24"/>
  <c r="G168" i="24"/>
  <c r="C168" i="24"/>
  <c r="F168" i="24"/>
  <c r="E168" i="24"/>
  <c r="D168" i="24"/>
  <c r="R47" i="18"/>
  <c r="H47" i="18"/>
  <c r="M47" i="18"/>
  <c r="G47" i="18"/>
  <c r="P47" i="18"/>
  <c r="O47" i="18"/>
  <c r="F47" i="18"/>
  <c r="J47" i="18"/>
  <c r="L47" i="18"/>
  <c r="K47" i="18"/>
  <c r="I47" i="18"/>
  <c r="Q47" i="18"/>
  <c r="D47" i="18"/>
  <c r="C47" i="18"/>
  <c r="N47" i="18"/>
  <c r="B47" i="18"/>
  <c r="I112" i="18"/>
  <c r="N112" i="18"/>
  <c r="O112" i="18"/>
  <c r="M112" i="18"/>
  <c r="G112" i="18"/>
  <c r="P112" i="18"/>
  <c r="D112" i="18"/>
  <c r="Q112" i="18"/>
  <c r="K112" i="18"/>
  <c r="R112" i="18"/>
  <c r="C112" i="18"/>
  <c r="H112" i="18"/>
  <c r="F112" i="18"/>
  <c r="L112" i="18"/>
  <c r="J112" i="18"/>
  <c r="B112" i="18"/>
  <c r="N61" i="18"/>
  <c r="O61" i="18"/>
  <c r="I61" i="18"/>
  <c r="R61" i="18"/>
  <c r="L61" i="18"/>
  <c r="H61" i="18"/>
  <c r="J61" i="18"/>
  <c r="M61" i="18"/>
  <c r="C61" i="18"/>
  <c r="G61" i="18"/>
  <c r="Q61" i="18"/>
  <c r="K61" i="18"/>
  <c r="B61" i="18"/>
  <c r="P61" i="18"/>
  <c r="F61" i="18"/>
  <c r="D61" i="18"/>
  <c r="I102" i="18"/>
  <c r="N102" i="18"/>
  <c r="O102" i="18"/>
  <c r="Q102" i="18"/>
  <c r="K102" i="18"/>
  <c r="B102" i="18"/>
  <c r="J102" i="18"/>
  <c r="H102" i="18"/>
  <c r="G102" i="18"/>
  <c r="L102" i="18"/>
  <c r="P102" i="18"/>
  <c r="M102" i="18"/>
  <c r="C102" i="18"/>
  <c r="F102" i="18"/>
  <c r="R102" i="18"/>
  <c r="D102" i="18"/>
  <c r="F25" i="24"/>
  <c r="D25" i="24"/>
  <c r="G25" i="24"/>
  <c r="C25" i="24"/>
  <c r="E25" i="24"/>
  <c r="J46" i="18"/>
  <c r="K46" i="18"/>
  <c r="P46" i="18"/>
  <c r="G46" i="18"/>
  <c r="I46" i="18"/>
  <c r="F46" i="18"/>
  <c r="O46" i="18"/>
  <c r="M46" i="18"/>
  <c r="L46" i="18"/>
  <c r="N46" i="18"/>
  <c r="Q46" i="18"/>
  <c r="B46" i="18"/>
  <c r="R46" i="18"/>
  <c r="D46" i="18"/>
  <c r="C46" i="18"/>
  <c r="H46" i="18"/>
  <c r="G99" i="24"/>
  <c r="F99" i="24"/>
  <c r="E99" i="24"/>
  <c r="D99" i="24"/>
  <c r="C99" i="24"/>
  <c r="C53" i="24"/>
  <c r="G53" i="24"/>
  <c r="D53" i="24"/>
  <c r="F53" i="24"/>
  <c r="E53" i="24"/>
  <c r="E42" i="24"/>
  <c r="C42" i="24"/>
  <c r="G42" i="24"/>
  <c r="F42" i="24"/>
  <c r="D42" i="24"/>
  <c r="K159" i="18"/>
  <c r="P159" i="18"/>
  <c r="J159" i="18"/>
  <c r="H159" i="18"/>
  <c r="Q159" i="18"/>
  <c r="G159" i="18"/>
  <c r="M159" i="18"/>
  <c r="L159" i="18"/>
  <c r="C159" i="18"/>
  <c r="I159" i="18"/>
  <c r="R159" i="18"/>
  <c r="F159" i="18"/>
  <c r="B159" i="18"/>
  <c r="O159" i="18"/>
  <c r="D159" i="18"/>
  <c r="N159" i="18"/>
  <c r="C34" i="24"/>
  <c r="E34" i="24"/>
  <c r="G34" i="24"/>
  <c r="D34" i="24"/>
  <c r="F34" i="24"/>
  <c r="F103" i="24"/>
  <c r="D103" i="24"/>
  <c r="E103" i="24"/>
  <c r="C103" i="24"/>
  <c r="G103" i="24"/>
  <c r="G162" i="18"/>
  <c r="L162" i="18"/>
  <c r="Q162" i="18"/>
  <c r="H162" i="18"/>
  <c r="J162" i="18"/>
  <c r="C162" i="18"/>
  <c r="P162" i="18"/>
  <c r="N162" i="18"/>
  <c r="M162" i="18"/>
  <c r="K162" i="18"/>
  <c r="R162" i="18"/>
  <c r="O162" i="18"/>
  <c r="I162" i="18"/>
  <c r="F162" i="18"/>
  <c r="D162" i="18"/>
  <c r="B162" i="18"/>
  <c r="O139" i="18"/>
  <c r="I139" i="18"/>
  <c r="N139" i="18"/>
  <c r="L139" i="18"/>
  <c r="J139" i="18"/>
  <c r="K139" i="18"/>
  <c r="Q139" i="18"/>
  <c r="D139" i="18"/>
  <c r="H139" i="18"/>
  <c r="R139" i="18"/>
  <c r="G139" i="18"/>
  <c r="B139" i="18"/>
  <c r="P139" i="18"/>
  <c r="C139" i="18"/>
  <c r="M139" i="18"/>
  <c r="F139" i="18"/>
  <c r="O150" i="18"/>
  <c r="I150" i="18"/>
  <c r="N150" i="18"/>
  <c r="H150" i="18"/>
  <c r="Q150" i="18"/>
  <c r="P150" i="18"/>
  <c r="D150" i="18"/>
  <c r="G150" i="18"/>
  <c r="M150" i="18"/>
  <c r="R150" i="18"/>
  <c r="F150" i="18"/>
  <c r="K150" i="18"/>
  <c r="C150" i="18"/>
  <c r="L150" i="18"/>
  <c r="B150" i="18"/>
  <c r="J150" i="18"/>
  <c r="G105" i="24"/>
  <c r="E105" i="24"/>
  <c r="C105" i="24"/>
  <c r="F105" i="24"/>
  <c r="D105" i="24"/>
  <c r="K27" i="18"/>
  <c r="P27" i="18"/>
  <c r="J27" i="18"/>
  <c r="H27" i="18"/>
  <c r="Q27" i="18"/>
  <c r="O27" i="18"/>
  <c r="N27" i="18"/>
  <c r="L27" i="18"/>
  <c r="D27" i="18"/>
  <c r="I27" i="18"/>
  <c r="G27" i="18"/>
  <c r="M27" i="18"/>
  <c r="R27" i="18"/>
  <c r="B27" i="18"/>
  <c r="F27" i="18"/>
  <c r="C27" i="18"/>
  <c r="F86" i="24"/>
  <c r="E86" i="24"/>
  <c r="D86" i="24"/>
  <c r="C86" i="24"/>
  <c r="G86" i="24"/>
  <c r="G87" i="24"/>
  <c r="E87" i="24"/>
  <c r="C87" i="24"/>
  <c r="D87" i="24"/>
  <c r="F87" i="24"/>
  <c r="E73" i="24"/>
  <c r="C73" i="24"/>
  <c r="F73" i="24"/>
  <c r="D73" i="24"/>
  <c r="G73" i="24"/>
  <c r="G120" i="24"/>
  <c r="F120" i="24"/>
  <c r="D120" i="24"/>
  <c r="C120" i="24"/>
  <c r="E120" i="24"/>
  <c r="G190" i="18"/>
  <c r="L190" i="18"/>
  <c r="Q190" i="18"/>
  <c r="O190" i="18"/>
  <c r="M190" i="18"/>
  <c r="D190" i="18"/>
  <c r="H190" i="18"/>
  <c r="J190" i="18"/>
  <c r="I190" i="18"/>
  <c r="N190" i="18"/>
  <c r="B190" i="18"/>
  <c r="R190" i="18"/>
  <c r="F190" i="18"/>
  <c r="K190" i="18"/>
  <c r="C190" i="18"/>
  <c r="P190" i="18"/>
  <c r="I137" i="18"/>
  <c r="L137" i="18"/>
  <c r="Q137" i="18"/>
  <c r="O137" i="18"/>
  <c r="J137" i="18"/>
  <c r="C137" i="18"/>
  <c r="P137" i="18"/>
  <c r="N137" i="18"/>
  <c r="M137" i="18"/>
  <c r="G137" i="18"/>
  <c r="R137" i="18"/>
  <c r="F137" i="18"/>
  <c r="K137" i="18"/>
  <c r="B137" i="18"/>
  <c r="H137" i="18"/>
  <c r="D137" i="18"/>
  <c r="D90" i="24"/>
  <c r="F90" i="24"/>
  <c r="G90" i="24"/>
  <c r="E90" i="24"/>
  <c r="C90" i="24"/>
  <c r="G129" i="24"/>
  <c r="C129" i="24"/>
  <c r="F129" i="24"/>
  <c r="D129" i="24"/>
  <c r="E129" i="24"/>
  <c r="L95" i="18"/>
  <c r="Q95" i="18"/>
  <c r="G95" i="18"/>
  <c r="P95" i="18"/>
  <c r="N95" i="18"/>
  <c r="M95" i="18"/>
  <c r="O95" i="18"/>
  <c r="D95" i="18"/>
  <c r="H95" i="18"/>
  <c r="K95" i="18"/>
  <c r="I95" i="18"/>
  <c r="R95" i="18"/>
  <c r="F95" i="18"/>
  <c r="B95" i="18"/>
  <c r="C95" i="18"/>
  <c r="J95" i="18"/>
  <c r="E113" i="24"/>
  <c r="G113" i="24"/>
  <c r="F113" i="24"/>
  <c r="D113" i="24"/>
  <c r="C113" i="24"/>
  <c r="J67" i="18"/>
  <c r="K67" i="18"/>
  <c r="I67" i="18"/>
  <c r="G67" i="18"/>
  <c r="M67" i="18"/>
  <c r="D67" i="18"/>
  <c r="H67" i="18"/>
  <c r="O67" i="18"/>
  <c r="P67" i="18"/>
  <c r="N67" i="18"/>
  <c r="Q67" i="18"/>
  <c r="R67" i="18"/>
  <c r="B67" i="18"/>
  <c r="F67" i="18"/>
  <c r="L67" i="18"/>
  <c r="C67" i="18"/>
  <c r="F28" i="24"/>
  <c r="C28" i="24"/>
  <c r="E28" i="24"/>
  <c r="G28" i="24"/>
  <c r="D28" i="24"/>
  <c r="H85" i="18"/>
  <c r="M85" i="18"/>
  <c r="R85" i="18"/>
  <c r="B85" i="18"/>
  <c r="Q85" i="18"/>
  <c r="K85" i="18"/>
  <c r="D85" i="18"/>
  <c r="L85" i="18"/>
  <c r="J85" i="18"/>
  <c r="O85" i="18"/>
  <c r="G85" i="18"/>
  <c r="P85" i="18"/>
  <c r="I85" i="18"/>
  <c r="F85" i="18"/>
  <c r="N85" i="18"/>
  <c r="C85" i="18"/>
  <c r="J64" i="18"/>
  <c r="K64" i="18"/>
  <c r="P64" i="18"/>
  <c r="G64" i="18"/>
  <c r="I64" i="18"/>
  <c r="D64" i="18"/>
  <c r="O64" i="18"/>
  <c r="M64" i="18"/>
  <c r="R64" i="18"/>
  <c r="H64" i="18"/>
  <c r="C64" i="18"/>
  <c r="L64" i="18"/>
  <c r="Q64" i="18"/>
  <c r="B64" i="18"/>
  <c r="F64" i="18"/>
  <c r="N64" i="18"/>
  <c r="E59" i="24"/>
  <c r="C59" i="24"/>
  <c r="D59" i="24"/>
  <c r="F59" i="24"/>
  <c r="G59" i="24"/>
  <c r="H158" i="14"/>
  <c r="G158" i="14"/>
  <c r="C158" i="14"/>
  <c r="F158" i="14"/>
  <c r="E158" i="14"/>
  <c r="I158" i="14"/>
  <c r="D158" i="14"/>
  <c r="G148" i="18"/>
  <c r="L148" i="18"/>
  <c r="Q148" i="18"/>
  <c r="P148" i="18"/>
  <c r="N148" i="18"/>
  <c r="C148" i="18"/>
  <c r="K148" i="18"/>
  <c r="I148" i="18"/>
  <c r="R148" i="18"/>
  <c r="H148" i="18"/>
  <c r="M148" i="18"/>
  <c r="J148" i="18"/>
  <c r="B148" i="18"/>
  <c r="F148" i="18"/>
  <c r="O148" i="18"/>
  <c r="D148" i="18"/>
  <c r="M103" i="18"/>
  <c r="R103" i="18"/>
  <c r="H103" i="18"/>
  <c r="J103" i="18"/>
  <c r="O103" i="18"/>
  <c r="G103" i="18"/>
  <c r="Q103" i="18"/>
  <c r="P103" i="18"/>
  <c r="F103" i="18"/>
  <c r="N103" i="18"/>
  <c r="I103" i="18"/>
  <c r="K103" i="18"/>
  <c r="D103" i="18"/>
  <c r="L103" i="18"/>
  <c r="B103" i="18"/>
  <c r="C103" i="18"/>
  <c r="C57" i="24"/>
  <c r="D57" i="24"/>
  <c r="F57" i="24"/>
  <c r="G57" i="24"/>
  <c r="E57" i="24"/>
  <c r="G162" i="24"/>
  <c r="F162" i="24"/>
  <c r="C162" i="24"/>
  <c r="E162" i="24"/>
  <c r="D162" i="24"/>
  <c r="K189" i="18"/>
  <c r="P189" i="18"/>
  <c r="J189" i="18"/>
  <c r="L189" i="18"/>
  <c r="N189" i="18"/>
  <c r="G189" i="18"/>
  <c r="M189" i="18"/>
  <c r="C189" i="18"/>
  <c r="I189" i="18"/>
  <c r="B189" i="18"/>
  <c r="Q189" i="18"/>
  <c r="O189" i="18"/>
  <c r="D189" i="18"/>
  <c r="H189" i="18"/>
  <c r="R189" i="18"/>
  <c r="F189" i="18"/>
  <c r="G62" i="24"/>
  <c r="E62" i="24"/>
  <c r="D62" i="24"/>
  <c r="F62" i="24"/>
  <c r="C62" i="24"/>
  <c r="G25" i="18"/>
  <c r="L25" i="18"/>
  <c r="Q25" i="18"/>
  <c r="H25" i="18"/>
  <c r="J25" i="18"/>
  <c r="F25" i="18"/>
  <c r="P25" i="18"/>
  <c r="N25" i="18"/>
  <c r="M25" i="18"/>
  <c r="K25" i="18"/>
  <c r="R25" i="18"/>
  <c r="O25" i="18"/>
  <c r="C25" i="18"/>
  <c r="D25" i="18"/>
  <c r="I25" i="18"/>
  <c r="B25" i="18"/>
  <c r="H86" i="18"/>
  <c r="M86" i="18"/>
  <c r="R86" i="18"/>
  <c r="L86" i="18"/>
  <c r="J86" i="18"/>
  <c r="O86" i="18"/>
  <c r="C86" i="18"/>
  <c r="P86" i="18"/>
  <c r="N86" i="18"/>
  <c r="K86" i="18"/>
  <c r="I86" i="18"/>
  <c r="Q86" i="18"/>
  <c r="D86" i="18"/>
  <c r="G86" i="18"/>
  <c r="B86" i="18"/>
  <c r="F86" i="18"/>
  <c r="O186" i="18"/>
  <c r="I186" i="18"/>
  <c r="N186" i="18"/>
  <c r="H186" i="18"/>
  <c r="Q186" i="18"/>
  <c r="K186" i="18"/>
  <c r="J186" i="18"/>
  <c r="D186" i="18"/>
  <c r="L186" i="18"/>
  <c r="R186" i="18"/>
  <c r="M186" i="18"/>
  <c r="G186" i="18"/>
  <c r="B186" i="18"/>
  <c r="F186" i="18"/>
  <c r="C186" i="18"/>
  <c r="P186" i="18"/>
  <c r="J58" i="18"/>
  <c r="K58" i="18"/>
  <c r="P58" i="18"/>
  <c r="G58" i="18"/>
  <c r="I58" i="18"/>
  <c r="C58" i="18"/>
  <c r="N58" i="18"/>
  <c r="L58" i="18"/>
  <c r="F58" i="18"/>
  <c r="R58" i="18"/>
  <c r="M58" i="18"/>
  <c r="Q58" i="18"/>
  <c r="O58" i="18"/>
  <c r="B58" i="18"/>
  <c r="H58" i="18"/>
  <c r="D58" i="18"/>
  <c r="G33" i="18"/>
  <c r="L33" i="18"/>
  <c r="Q33" i="18"/>
  <c r="P33" i="18"/>
  <c r="N33" i="18"/>
  <c r="F33" i="18"/>
  <c r="K33" i="18"/>
  <c r="I33" i="18"/>
  <c r="R33" i="18"/>
  <c r="J33" i="18"/>
  <c r="O33" i="18"/>
  <c r="H33" i="18"/>
  <c r="D33" i="18"/>
  <c r="M33" i="18"/>
  <c r="C33" i="18"/>
  <c r="B33" i="18"/>
  <c r="K163" i="18"/>
  <c r="P163" i="18"/>
  <c r="J163" i="18"/>
  <c r="G163" i="18"/>
  <c r="I163" i="18"/>
  <c r="R163" i="18"/>
  <c r="M163" i="18"/>
  <c r="O163" i="18"/>
  <c r="N163" i="18"/>
  <c r="F163" i="18"/>
  <c r="H163" i="18"/>
  <c r="L163" i="18"/>
  <c r="D163" i="18"/>
  <c r="Q163" i="18"/>
  <c r="B163" i="18"/>
  <c r="C163" i="18"/>
  <c r="D101" i="24"/>
  <c r="G101" i="24"/>
  <c r="E101" i="24"/>
  <c r="F101" i="24"/>
  <c r="C101" i="24"/>
  <c r="F27" i="24"/>
  <c r="C27" i="24"/>
  <c r="G27" i="24"/>
  <c r="E27" i="24"/>
  <c r="D27" i="24"/>
  <c r="G74" i="24"/>
  <c r="D74" i="24"/>
  <c r="E74" i="24"/>
  <c r="F74" i="24"/>
  <c r="C74" i="24"/>
  <c r="G18" i="18"/>
  <c r="L18" i="18"/>
  <c r="Q18" i="18"/>
  <c r="B18" i="18"/>
  <c r="P18" i="18"/>
  <c r="N18" i="18"/>
  <c r="F18" i="18"/>
  <c r="K18" i="18"/>
  <c r="I18" i="18"/>
  <c r="R18" i="18"/>
  <c r="H18" i="18"/>
  <c r="D18" i="18"/>
  <c r="M18" i="18"/>
  <c r="J18" i="18"/>
  <c r="O18" i="18"/>
  <c r="C18" i="18"/>
  <c r="G22" i="18"/>
  <c r="L22" i="18"/>
  <c r="Q22" i="18"/>
  <c r="D22" i="18"/>
  <c r="P22" i="18"/>
  <c r="N22" i="18"/>
  <c r="K22" i="18"/>
  <c r="I22" i="18"/>
  <c r="R22" i="18"/>
  <c r="H22" i="18"/>
  <c r="M22" i="18"/>
  <c r="F22" i="18"/>
  <c r="J22" i="18"/>
  <c r="C22" i="18"/>
  <c r="O22" i="18"/>
  <c r="B22" i="18"/>
  <c r="G149" i="18"/>
  <c r="L149" i="18"/>
  <c r="Q149" i="18"/>
  <c r="P149" i="18"/>
  <c r="N149" i="18"/>
  <c r="B149" i="18"/>
  <c r="K149" i="18"/>
  <c r="I149" i="18"/>
  <c r="R149" i="18"/>
  <c r="J149" i="18"/>
  <c r="D149" i="18"/>
  <c r="O149" i="18"/>
  <c r="C149" i="18"/>
  <c r="F149" i="18"/>
  <c r="H149" i="18"/>
  <c r="M149" i="18"/>
  <c r="R62" i="18"/>
  <c r="H62" i="18"/>
  <c r="M62" i="18"/>
  <c r="N62" i="18"/>
  <c r="L62" i="18"/>
  <c r="G62" i="18"/>
  <c r="I62" i="18"/>
  <c r="C62" i="18"/>
  <c r="K62" i="18"/>
  <c r="Q62" i="18"/>
  <c r="J62" i="18"/>
  <c r="O62" i="18"/>
  <c r="F62" i="18"/>
  <c r="P62" i="18"/>
  <c r="D62" i="18"/>
  <c r="B62" i="18"/>
  <c r="H76" i="18"/>
  <c r="M76" i="18"/>
  <c r="R76" i="18"/>
  <c r="Q76" i="18"/>
  <c r="K76" i="18"/>
  <c r="D76" i="18"/>
  <c r="L76" i="18"/>
  <c r="J76" i="18"/>
  <c r="O76" i="18"/>
  <c r="I76" i="18"/>
  <c r="N76" i="18"/>
  <c r="G76" i="18"/>
  <c r="B76" i="18"/>
  <c r="C76" i="18"/>
  <c r="P76" i="18"/>
  <c r="F76" i="18"/>
  <c r="J51" i="18"/>
  <c r="K51" i="18"/>
  <c r="P51" i="18"/>
  <c r="N51" i="18"/>
  <c r="H51" i="18"/>
  <c r="Q51" i="18"/>
  <c r="B51" i="18"/>
  <c r="R51" i="18"/>
  <c r="L51" i="18"/>
  <c r="M51" i="18"/>
  <c r="F51" i="18"/>
  <c r="G51" i="18"/>
  <c r="C51" i="18"/>
  <c r="O51" i="18"/>
  <c r="D51" i="18"/>
  <c r="I51" i="18"/>
  <c r="D96" i="24"/>
  <c r="C96" i="24"/>
  <c r="G96" i="24"/>
  <c r="E96" i="24"/>
  <c r="F96" i="24"/>
  <c r="I108" i="18"/>
  <c r="N108" i="18"/>
  <c r="O108" i="18"/>
  <c r="M108" i="18"/>
  <c r="G108" i="18"/>
  <c r="P108" i="18"/>
  <c r="D108" i="18"/>
  <c r="Q108" i="18"/>
  <c r="K108" i="18"/>
  <c r="L108" i="18"/>
  <c r="J108" i="18"/>
  <c r="B108" i="18"/>
  <c r="R108" i="18"/>
  <c r="C108" i="18"/>
  <c r="H108" i="18"/>
  <c r="F108" i="18"/>
  <c r="K23" i="18"/>
  <c r="P23" i="18"/>
  <c r="J23" i="18"/>
  <c r="O23" i="18"/>
  <c r="M23" i="18"/>
  <c r="H23" i="18"/>
  <c r="N23" i="18"/>
  <c r="G23" i="18"/>
  <c r="R23" i="18"/>
  <c r="F23" i="18"/>
  <c r="L23" i="18"/>
  <c r="I23" i="18"/>
  <c r="Q23" i="18"/>
  <c r="B23" i="18"/>
  <c r="D23" i="18"/>
  <c r="C23" i="18"/>
  <c r="I120" i="18"/>
  <c r="N120" i="18"/>
  <c r="O120" i="18"/>
  <c r="M120" i="18"/>
  <c r="G120" i="18"/>
  <c r="P120" i="18"/>
  <c r="C120" i="18"/>
  <c r="Q120" i="18"/>
  <c r="K120" i="18"/>
  <c r="L120" i="18"/>
  <c r="J120" i="18"/>
  <c r="R120" i="18"/>
  <c r="B120" i="18"/>
  <c r="F120" i="18"/>
  <c r="H120" i="18"/>
  <c r="D120" i="18"/>
  <c r="C149" i="24"/>
  <c r="G149" i="24"/>
  <c r="D149" i="24"/>
  <c r="F149" i="24"/>
  <c r="E149" i="24"/>
  <c r="G157" i="18"/>
  <c r="L157" i="18"/>
  <c r="Q157" i="18"/>
  <c r="H157" i="18"/>
  <c r="J157" i="18"/>
  <c r="F157" i="18"/>
  <c r="P157" i="18"/>
  <c r="N157" i="18"/>
  <c r="O157" i="18"/>
  <c r="I157" i="18"/>
  <c r="B157" i="18"/>
  <c r="M157" i="18"/>
  <c r="K157" i="18"/>
  <c r="C157" i="18"/>
  <c r="D157" i="18"/>
  <c r="R157" i="18"/>
  <c r="D131" i="24"/>
  <c r="C131" i="24"/>
  <c r="F131" i="24"/>
  <c r="E131" i="24"/>
  <c r="G131" i="24"/>
  <c r="R49" i="18"/>
  <c r="H49" i="18"/>
  <c r="M49" i="18"/>
  <c r="G49" i="18"/>
  <c r="P49" i="18"/>
  <c r="N49" i="18"/>
  <c r="I49" i="18"/>
  <c r="C49" i="18"/>
  <c r="K49" i="18"/>
  <c r="Q49" i="18"/>
  <c r="J49" i="18"/>
  <c r="O49" i="18"/>
  <c r="F49" i="18"/>
  <c r="L49" i="18"/>
  <c r="D49" i="18"/>
  <c r="B49" i="18"/>
  <c r="I134" i="18"/>
  <c r="K134" i="18"/>
  <c r="J134" i="18"/>
  <c r="Q134" i="18"/>
  <c r="P134" i="18"/>
  <c r="F134" i="18"/>
  <c r="G134" i="18"/>
  <c r="R134" i="18"/>
  <c r="M134" i="18"/>
  <c r="N134" i="18"/>
  <c r="O134" i="18"/>
  <c r="H134" i="18"/>
  <c r="C134" i="18"/>
  <c r="L134" i="18"/>
  <c r="B134" i="18"/>
  <c r="D134" i="18"/>
  <c r="G142" i="18"/>
  <c r="L142" i="18"/>
  <c r="Q142" i="18"/>
  <c r="P142" i="18"/>
  <c r="N142" i="18"/>
  <c r="B142" i="18"/>
  <c r="K142" i="18"/>
  <c r="I142" i="18"/>
  <c r="R142" i="18"/>
  <c r="J142" i="18"/>
  <c r="O142" i="18"/>
  <c r="H142" i="18"/>
  <c r="D142" i="18"/>
  <c r="M142" i="18"/>
  <c r="F142" i="18"/>
  <c r="C142" i="18"/>
  <c r="F55" i="24"/>
  <c r="G55" i="24"/>
  <c r="E55" i="24"/>
  <c r="D55" i="24"/>
  <c r="C55" i="24"/>
  <c r="F110" i="24"/>
  <c r="C110" i="24"/>
  <c r="G110" i="24"/>
  <c r="D110" i="24"/>
  <c r="E110" i="24"/>
  <c r="J44" i="18"/>
  <c r="K44" i="18"/>
  <c r="P44" i="18"/>
  <c r="R44" i="18"/>
  <c r="L44" i="18"/>
  <c r="B44" i="18"/>
  <c r="G44" i="18"/>
  <c r="I44" i="18"/>
  <c r="H44" i="18"/>
  <c r="M44" i="18"/>
  <c r="N44" i="18"/>
  <c r="C44" i="18"/>
  <c r="Q44" i="18"/>
  <c r="O44" i="18"/>
  <c r="D44" i="18"/>
  <c r="F44" i="18"/>
  <c r="M41" i="18"/>
  <c r="R41" i="18"/>
  <c r="O41" i="18"/>
  <c r="Q41" i="18"/>
  <c r="N41" i="18"/>
  <c r="L41" i="18"/>
  <c r="P41" i="18"/>
  <c r="G41" i="18"/>
  <c r="C41" i="18"/>
  <c r="H41" i="18"/>
  <c r="K41" i="18"/>
  <c r="I41" i="18"/>
  <c r="D41" i="18"/>
  <c r="F41" i="18"/>
  <c r="J41" i="18"/>
  <c r="B41" i="18"/>
  <c r="G39" i="24"/>
  <c r="F39" i="24"/>
  <c r="C39" i="24"/>
  <c r="D39" i="24"/>
  <c r="E39" i="24"/>
  <c r="C75" i="24"/>
  <c r="D75" i="24"/>
  <c r="G75" i="24"/>
  <c r="E75" i="24"/>
  <c r="F75" i="24"/>
  <c r="E143" i="24"/>
  <c r="D143" i="24"/>
  <c r="F143" i="24"/>
  <c r="C143" i="24"/>
  <c r="G143" i="24"/>
  <c r="G188" i="18"/>
  <c r="L188" i="18"/>
  <c r="Q188" i="18"/>
  <c r="K188" i="18"/>
  <c r="I188" i="18"/>
  <c r="R188" i="18"/>
  <c r="B188" i="18"/>
  <c r="O188" i="18"/>
  <c r="M188" i="18"/>
  <c r="P188" i="18"/>
  <c r="J188" i="18"/>
  <c r="C188" i="18"/>
  <c r="N188" i="18"/>
  <c r="D188" i="18"/>
  <c r="F188" i="18"/>
  <c r="H188" i="18"/>
  <c r="D50" i="24"/>
  <c r="G50" i="24"/>
  <c r="C50" i="24"/>
  <c r="E50" i="24"/>
  <c r="F50" i="24"/>
  <c r="H91" i="18"/>
  <c r="M91" i="18"/>
  <c r="R91" i="18"/>
  <c r="L91" i="18"/>
  <c r="J91" i="18"/>
  <c r="O91" i="18"/>
  <c r="D91" i="18"/>
  <c r="I91" i="18"/>
  <c r="K91" i="18"/>
  <c r="Q91" i="18"/>
  <c r="N91" i="18"/>
  <c r="G91" i="18"/>
  <c r="B91" i="18"/>
  <c r="C91" i="18"/>
  <c r="F91" i="18"/>
  <c r="P91" i="18"/>
  <c r="O165" i="18"/>
  <c r="I165" i="18"/>
  <c r="N165" i="18"/>
  <c r="G165" i="18"/>
  <c r="P165" i="18"/>
  <c r="R165" i="18"/>
  <c r="H165" i="18"/>
  <c r="J165" i="18"/>
  <c r="B165" i="18"/>
  <c r="L165" i="18"/>
  <c r="Q165" i="18"/>
  <c r="F165" i="18"/>
  <c r="D165" i="18"/>
  <c r="K165" i="18"/>
  <c r="C165" i="18"/>
  <c r="M165" i="18"/>
  <c r="F141" i="24"/>
  <c r="E141" i="24"/>
  <c r="G141" i="24"/>
  <c r="D141" i="24"/>
  <c r="C141" i="24"/>
  <c r="D69" i="14"/>
  <c r="H69" i="14"/>
  <c r="F69" i="14"/>
  <c r="C69" i="14"/>
  <c r="I69" i="14"/>
  <c r="G69" i="14"/>
  <c r="E69" i="14"/>
  <c r="Q125" i="18"/>
  <c r="O125" i="18"/>
  <c r="P125" i="18"/>
  <c r="G125" i="18"/>
  <c r="N125" i="18"/>
  <c r="J125" i="18"/>
  <c r="R125" i="18"/>
  <c r="B125" i="18"/>
  <c r="K125" i="18"/>
  <c r="M125" i="18"/>
  <c r="H125" i="18"/>
  <c r="C125" i="18"/>
  <c r="L125" i="18"/>
  <c r="D125" i="18"/>
  <c r="I125" i="18"/>
  <c r="F125" i="18"/>
  <c r="Q100" i="18"/>
  <c r="G100" i="18"/>
  <c r="L100" i="18"/>
  <c r="M100" i="18"/>
  <c r="K100" i="18"/>
  <c r="D100" i="18"/>
  <c r="R100" i="18"/>
  <c r="F100" i="18"/>
  <c r="I100" i="18"/>
  <c r="O100" i="18"/>
  <c r="P100" i="18"/>
  <c r="C100" i="18"/>
  <c r="J100" i="18"/>
  <c r="B100" i="18"/>
  <c r="N100" i="18"/>
  <c r="H100" i="18"/>
  <c r="K154" i="18"/>
  <c r="P154" i="18"/>
  <c r="J154" i="18"/>
  <c r="G154" i="18"/>
  <c r="I154" i="18"/>
  <c r="R154" i="18"/>
  <c r="L154" i="18"/>
  <c r="O154" i="18"/>
  <c r="N154" i="18"/>
  <c r="B154" i="18"/>
  <c r="H154" i="18"/>
  <c r="Q154" i="18"/>
  <c r="C154" i="18"/>
  <c r="M154" i="18"/>
  <c r="D154" i="18"/>
  <c r="F154" i="18"/>
  <c r="O161" i="18"/>
  <c r="I161" i="18"/>
  <c r="N161" i="18"/>
  <c r="L161" i="18"/>
  <c r="J161" i="18"/>
  <c r="P161" i="18"/>
  <c r="D161" i="18"/>
  <c r="G161" i="18"/>
  <c r="M161" i="18"/>
  <c r="R161" i="18"/>
  <c r="K161" i="18"/>
  <c r="H161" i="18"/>
  <c r="F161" i="18"/>
  <c r="Q161" i="18"/>
  <c r="C161" i="18"/>
  <c r="B161" i="18"/>
  <c r="R45" i="18"/>
  <c r="H45" i="18"/>
  <c r="G45" i="18"/>
  <c r="P45" i="18"/>
  <c r="J45" i="18"/>
  <c r="L45" i="18"/>
  <c r="F45" i="18"/>
  <c r="N45" i="18"/>
  <c r="I45" i="18"/>
  <c r="Q45" i="18"/>
  <c r="K45" i="18"/>
  <c r="B45" i="18"/>
  <c r="O45" i="18"/>
  <c r="D45" i="18"/>
  <c r="C45" i="18"/>
  <c r="M45" i="18"/>
  <c r="O170" i="18"/>
  <c r="I170" i="18"/>
  <c r="N170" i="18"/>
  <c r="K170" i="18"/>
  <c r="M170" i="18"/>
  <c r="G170" i="18"/>
  <c r="Q170" i="18"/>
  <c r="B170" i="18"/>
  <c r="H170" i="18"/>
  <c r="J170" i="18"/>
  <c r="P170" i="18"/>
  <c r="R170" i="18"/>
  <c r="L170" i="18"/>
  <c r="D170" i="18"/>
  <c r="C170" i="18"/>
  <c r="F170" i="18"/>
  <c r="G102" i="24"/>
  <c r="E102" i="24"/>
  <c r="C102" i="24"/>
  <c r="D102" i="24"/>
  <c r="F102" i="24"/>
  <c r="G29" i="24"/>
  <c r="E29" i="24"/>
  <c r="C29" i="24"/>
  <c r="F29" i="24"/>
  <c r="D29" i="24"/>
  <c r="E94" i="24"/>
  <c r="D94" i="24"/>
  <c r="G94" i="24"/>
  <c r="C94" i="24"/>
  <c r="F94" i="24"/>
  <c r="D118" i="24"/>
  <c r="E118" i="24"/>
  <c r="C118" i="24"/>
  <c r="F118" i="24"/>
  <c r="G118" i="24"/>
  <c r="O192" i="18"/>
  <c r="I192" i="18"/>
  <c r="N192" i="18"/>
  <c r="G192" i="18"/>
  <c r="P192" i="18"/>
  <c r="R192" i="18"/>
  <c r="L192" i="18"/>
  <c r="C192" i="18"/>
  <c r="M192" i="18"/>
  <c r="J192" i="18"/>
  <c r="K192" i="18"/>
  <c r="B192" i="18"/>
  <c r="H192" i="18"/>
  <c r="D192" i="18"/>
  <c r="Q192" i="18"/>
  <c r="F192" i="18"/>
  <c r="Q111" i="18"/>
  <c r="G111" i="18"/>
  <c r="L111" i="18"/>
  <c r="N111" i="18"/>
  <c r="H111" i="18"/>
  <c r="J111" i="18"/>
  <c r="P111" i="18"/>
  <c r="C111" i="18"/>
  <c r="R111" i="18"/>
  <c r="O111" i="18"/>
  <c r="I111" i="18"/>
  <c r="B111" i="18"/>
  <c r="F111" i="18"/>
  <c r="M111" i="18"/>
  <c r="K111" i="18"/>
  <c r="D111" i="18"/>
  <c r="E163" i="24"/>
  <c r="D163" i="24"/>
  <c r="F163" i="24"/>
  <c r="C163" i="24"/>
  <c r="G163" i="24"/>
  <c r="G72" i="24"/>
  <c r="E72" i="24"/>
  <c r="F72" i="24"/>
  <c r="C72" i="24"/>
  <c r="D72" i="24"/>
  <c r="K24" i="18"/>
  <c r="P24" i="18"/>
  <c r="J24" i="18"/>
  <c r="L24" i="18"/>
  <c r="N24" i="18"/>
  <c r="I24" i="18"/>
  <c r="M24" i="18"/>
  <c r="F24" i="18"/>
  <c r="G24" i="18"/>
  <c r="Q24" i="18"/>
  <c r="H24" i="18"/>
  <c r="R24" i="18"/>
  <c r="C24" i="18"/>
  <c r="O24" i="18"/>
  <c r="B24" i="18"/>
  <c r="D24" i="18"/>
  <c r="L84" i="18"/>
  <c r="Q84" i="18"/>
  <c r="G84" i="18"/>
  <c r="H84" i="18"/>
  <c r="J84" i="18"/>
  <c r="O84" i="18"/>
  <c r="P84" i="18"/>
  <c r="R84" i="18"/>
  <c r="N84" i="18"/>
  <c r="C84" i="18"/>
  <c r="K84" i="18"/>
  <c r="M84" i="18"/>
  <c r="F84" i="18"/>
  <c r="B84" i="18"/>
  <c r="I84" i="18"/>
  <c r="D84" i="18"/>
  <c r="J60" i="18"/>
  <c r="K60" i="18"/>
  <c r="P60" i="18"/>
  <c r="O60" i="18"/>
  <c r="M60" i="18"/>
  <c r="D60" i="18"/>
  <c r="H60" i="18"/>
  <c r="N60" i="18"/>
  <c r="L60" i="18"/>
  <c r="I60" i="18"/>
  <c r="Q60" i="18"/>
  <c r="B60" i="18"/>
  <c r="R60" i="18"/>
  <c r="F60" i="18"/>
  <c r="G60" i="18"/>
  <c r="C60" i="18"/>
  <c r="F130" i="24"/>
  <c r="D130" i="24"/>
  <c r="G130" i="24"/>
  <c r="C130" i="24"/>
  <c r="E130" i="24"/>
  <c r="C38" i="24"/>
  <c r="D38" i="24"/>
  <c r="G38" i="24"/>
  <c r="F38" i="24"/>
  <c r="E38" i="24"/>
  <c r="F116" i="24"/>
  <c r="E116" i="24"/>
  <c r="D116" i="24"/>
  <c r="C116" i="24"/>
  <c r="G116" i="24"/>
  <c r="K181" i="18"/>
  <c r="P181" i="18"/>
  <c r="J181" i="18"/>
  <c r="L181" i="18"/>
  <c r="N181" i="18"/>
  <c r="H181" i="18"/>
  <c r="R181" i="18"/>
  <c r="M181" i="18"/>
  <c r="D181" i="18"/>
  <c r="G181" i="18"/>
  <c r="Q181" i="18"/>
  <c r="O181" i="18"/>
  <c r="I181" i="18"/>
  <c r="B181" i="18"/>
  <c r="C181" i="18"/>
  <c r="F181" i="18"/>
  <c r="O176" i="18"/>
  <c r="I176" i="18"/>
  <c r="N176" i="18"/>
  <c r="L176" i="18"/>
  <c r="J176" i="18"/>
  <c r="P176" i="18"/>
  <c r="B176" i="18"/>
  <c r="G176" i="18"/>
  <c r="M176" i="18"/>
  <c r="H176" i="18"/>
  <c r="Q176" i="18"/>
  <c r="F176" i="18"/>
  <c r="R176" i="18"/>
  <c r="K176" i="18"/>
  <c r="C176" i="18"/>
  <c r="D176" i="18"/>
  <c r="H90" i="18"/>
  <c r="M90" i="18"/>
  <c r="R90" i="18"/>
  <c r="D90" i="18"/>
  <c r="I90" i="18"/>
  <c r="G90" i="18"/>
  <c r="C90" i="18"/>
  <c r="Q90" i="18"/>
  <c r="K90" i="18"/>
  <c r="P90" i="18"/>
  <c r="J90" i="18"/>
  <c r="N90" i="18"/>
  <c r="L90" i="18"/>
  <c r="B90" i="18"/>
  <c r="O90" i="18"/>
  <c r="F90" i="18"/>
  <c r="N52" i="18"/>
  <c r="O52" i="18"/>
  <c r="I52" i="18"/>
  <c r="R52" i="18"/>
  <c r="L52" i="18"/>
  <c r="G52" i="18"/>
  <c r="M52" i="18"/>
  <c r="K52" i="18"/>
  <c r="D52" i="18"/>
  <c r="H52" i="18"/>
  <c r="J52" i="18"/>
  <c r="P52" i="18"/>
  <c r="Q52" i="18"/>
  <c r="C52" i="18"/>
  <c r="F52" i="18"/>
  <c r="B52" i="18"/>
  <c r="I130" i="18"/>
  <c r="K130" i="18"/>
  <c r="J130" i="18"/>
  <c r="M130" i="18"/>
  <c r="H130" i="18"/>
  <c r="N130" i="18"/>
  <c r="C130" i="18"/>
  <c r="Q130" i="18"/>
  <c r="P130" i="18"/>
  <c r="O130" i="18"/>
  <c r="B130" i="18"/>
  <c r="R130" i="18"/>
  <c r="L130" i="18"/>
  <c r="G130" i="18"/>
  <c r="D130" i="18"/>
  <c r="F130" i="18"/>
  <c r="G158" i="18"/>
  <c r="L158" i="18"/>
  <c r="Q158" i="18"/>
  <c r="D158" i="18"/>
  <c r="O158" i="18"/>
  <c r="M158" i="18"/>
  <c r="F158" i="18"/>
  <c r="H158" i="18"/>
  <c r="J158" i="18"/>
  <c r="I158" i="18"/>
  <c r="N158" i="18"/>
  <c r="C158" i="18"/>
  <c r="R158" i="18"/>
  <c r="B158" i="18"/>
  <c r="K158" i="18"/>
  <c r="P158" i="18"/>
  <c r="P94" i="18"/>
  <c r="J94" i="18"/>
  <c r="K94" i="18"/>
  <c r="I94" i="18"/>
  <c r="R94" i="18"/>
  <c r="M94" i="18"/>
  <c r="O94" i="18"/>
  <c r="D94" i="18"/>
  <c r="Q94" i="18"/>
  <c r="L94" i="18"/>
  <c r="N94" i="18"/>
  <c r="B94" i="18"/>
  <c r="G94" i="18"/>
  <c r="F94" i="18"/>
  <c r="H94" i="18"/>
  <c r="C94" i="18"/>
  <c r="E68" i="24"/>
  <c r="F68" i="24"/>
  <c r="C68" i="24"/>
  <c r="G68" i="24"/>
  <c r="D68" i="24"/>
  <c r="Q104" i="18"/>
  <c r="G104" i="18"/>
  <c r="L104" i="18"/>
  <c r="N104" i="18"/>
  <c r="H104" i="18"/>
  <c r="I104" i="18"/>
  <c r="K104" i="18"/>
  <c r="C104" i="18"/>
  <c r="M104" i="18"/>
  <c r="O104" i="18"/>
  <c r="R104" i="18"/>
  <c r="P104" i="18"/>
  <c r="B104" i="18"/>
  <c r="J104" i="18"/>
  <c r="F104" i="18"/>
  <c r="D104" i="18"/>
  <c r="F23" i="24"/>
  <c r="G23" i="24"/>
  <c r="D23" i="24"/>
  <c r="C23" i="24"/>
  <c r="E23" i="24"/>
  <c r="E70" i="24"/>
  <c r="G70" i="24"/>
  <c r="C70" i="24"/>
  <c r="F70" i="24"/>
  <c r="D70" i="24"/>
  <c r="J53" i="18"/>
  <c r="K53" i="18"/>
  <c r="P53" i="18"/>
  <c r="G53" i="18"/>
  <c r="I53" i="18"/>
  <c r="B53" i="18"/>
  <c r="O53" i="18"/>
  <c r="M53" i="18"/>
  <c r="L53" i="18"/>
  <c r="N53" i="18"/>
  <c r="Q53" i="18"/>
  <c r="R53" i="18"/>
  <c r="C53" i="18"/>
  <c r="F53" i="18"/>
  <c r="H53" i="18"/>
  <c r="D53" i="18"/>
  <c r="O173" i="18"/>
  <c r="I173" i="18"/>
  <c r="N173" i="18"/>
  <c r="G173" i="18"/>
  <c r="P173" i="18"/>
  <c r="R173" i="18"/>
  <c r="H173" i="18"/>
  <c r="J173" i="18"/>
  <c r="D173" i="18"/>
  <c r="L173" i="18"/>
  <c r="Q173" i="18"/>
  <c r="K173" i="18"/>
  <c r="B173" i="18"/>
  <c r="M173" i="18"/>
  <c r="F173" i="18"/>
  <c r="C173" i="18"/>
  <c r="E21" i="14"/>
  <c r="G21" i="14"/>
  <c r="C21" i="14"/>
  <c r="H21" i="14"/>
  <c r="F21" i="14"/>
  <c r="I21" i="14"/>
  <c r="D21" i="14"/>
  <c r="D100" i="24"/>
  <c r="E100" i="24"/>
  <c r="G100" i="24"/>
  <c r="C100" i="24"/>
  <c r="F100" i="24"/>
  <c r="G30" i="18"/>
  <c r="L30" i="18"/>
  <c r="Q30" i="18"/>
  <c r="P30" i="18"/>
  <c r="N30" i="18"/>
  <c r="F30" i="18"/>
  <c r="K30" i="18"/>
  <c r="I30" i="18"/>
  <c r="R30" i="18"/>
  <c r="J30" i="18"/>
  <c r="O30" i="18"/>
  <c r="B30" i="18"/>
  <c r="C30" i="18"/>
  <c r="H30" i="18"/>
  <c r="D30" i="18"/>
  <c r="M30" i="18"/>
  <c r="C159" i="24"/>
  <c r="D159" i="24"/>
  <c r="F159" i="24"/>
  <c r="G159" i="24"/>
  <c r="E159" i="24"/>
  <c r="F52" i="24"/>
  <c r="E52" i="24"/>
  <c r="G52" i="24"/>
  <c r="C52" i="24"/>
  <c r="D52" i="24"/>
  <c r="Z17" i="8"/>
  <c r="AD17" i="8"/>
  <c r="Z20" i="8"/>
  <c r="Z28" i="8"/>
  <c r="Z32" i="8"/>
  <c r="Z12" i="8"/>
  <c r="AD12" i="8"/>
  <c r="Z16" i="8"/>
  <c r="AD16" i="8"/>
  <c r="AB8" i="8"/>
  <c r="Z11" i="8"/>
  <c r="AB16" i="8"/>
  <c r="Z19" i="8"/>
  <c r="AD19" i="8"/>
  <c r="Z14" i="8"/>
  <c r="AD5" i="8"/>
  <c r="Z21" i="8"/>
  <c r="AD21" i="8"/>
  <c r="Z33" i="8"/>
  <c r="AD33" i="8"/>
  <c r="V23" i="8"/>
  <c r="W32" i="8"/>
  <c r="U18" i="8"/>
  <c r="U19" i="8"/>
  <c r="W8" i="8"/>
  <c r="X10" i="8"/>
  <c r="X12" i="8"/>
  <c r="W20" i="8"/>
  <c r="U21" i="8"/>
  <c r="W23" i="8"/>
  <c r="U24" i="8"/>
  <c r="U28" i="8"/>
  <c r="U32" i="8"/>
  <c r="U5" i="8"/>
  <c r="U10" i="8"/>
  <c r="V10" i="8"/>
  <c r="U11" i="8"/>
  <c r="U13" i="8"/>
  <c r="W19" i="8"/>
  <c r="U22" i="8"/>
  <c r="X26" i="8"/>
  <c r="U31" i="8"/>
  <c r="U6" i="8"/>
  <c r="U7" i="8"/>
  <c r="V7" i="8"/>
  <c r="U8" i="8"/>
  <c r="X13" i="8"/>
  <c r="U17" i="8"/>
  <c r="V18" i="8"/>
  <c r="U20" i="8"/>
  <c r="U26" i="8"/>
  <c r="U30" i="8"/>
  <c r="V6" i="8"/>
  <c r="U29" i="8"/>
  <c r="V5" i="8"/>
  <c r="X6" i="8"/>
  <c r="X8" i="8"/>
  <c r="W9" i="8"/>
  <c r="W11" i="8"/>
  <c r="W12" i="8"/>
  <c r="W17" i="8"/>
  <c r="V22" i="8"/>
  <c r="X24" i="8"/>
  <c r="W28" i="8"/>
  <c r="X29" i="8"/>
  <c r="W33" i="8"/>
  <c r="W13" i="8"/>
  <c r="V14" i="8"/>
  <c r="W15" i="8"/>
  <c r="X16" i="8"/>
  <c r="X18" i="8"/>
  <c r="X21" i="8"/>
  <c r="V26" i="8"/>
  <c r="W27" i="8"/>
  <c r="W31" i="8"/>
  <c r="X32" i="8"/>
  <c r="U25" i="8"/>
  <c r="V30" i="8"/>
  <c r="Z13" i="8"/>
  <c r="AD13" i="8"/>
  <c r="AA13" i="8"/>
  <c r="AE13" i="8"/>
  <c r="U15" i="8"/>
  <c r="V8" i="8"/>
  <c r="AE20" i="8"/>
  <c r="AA10" i="8"/>
  <c r="AE10" i="8"/>
  <c r="AC13" i="8"/>
  <c r="X14" i="8"/>
  <c r="W18" i="8"/>
  <c r="Y21" i="8"/>
  <c r="Y23" i="8"/>
  <c r="AA23" i="8"/>
  <c r="AD26" i="8"/>
  <c r="AB27" i="8"/>
  <c r="AF27" i="8"/>
  <c r="AA30" i="8"/>
  <c r="AE30" i="8"/>
  <c r="AA32" i="8"/>
  <c r="AE32" i="8"/>
  <c r="V15" i="8"/>
  <c r="W26" i="8"/>
  <c r="Y27" i="8"/>
  <c r="AC27" i="8"/>
  <c r="Y28" i="8"/>
  <c r="AC28" i="8"/>
  <c r="X28" i="8"/>
  <c r="Y29" i="8"/>
  <c r="X30" i="8"/>
  <c r="AA31" i="8"/>
  <c r="Y19" i="8"/>
  <c r="AC19" i="8"/>
  <c r="Y20" i="8"/>
  <c r="AC20" i="8"/>
  <c r="X20" i="8"/>
  <c r="Y30" i="8"/>
  <c r="AC30" i="8"/>
  <c r="Y31" i="8"/>
  <c r="Y32" i="8"/>
  <c r="AC32" i="8"/>
  <c r="AD32" i="8"/>
  <c r="AF33" i="8"/>
  <c r="U33" i="8"/>
  <c r="AF13" i="8"/>
  <c r="U14" i="8"/>
  <c r="AD18" i="8"/>
  <c r="AB19" i="8"/>
  <c r="AF19" i="8"/>
  <c r="U23" i="8"/>
  <c r="V25" i="8"/>
  <c r="Z25" i="8"/>
  <c r="AD25" i="8"/>
  <c r="V29" i="8"/>
  <c r="Z29" i="8"/>
  <c r="AD29" i="8"/>
  <c r="AC29" i="8"/>
  <c r="AC31" i="8"/>
  <c r="AD7" i="8"/>
  <c r="V9" i="8"/>
  <c r="AB15" i="8"/>
  <c r="AF15" i="8"/>
  <c r="V16" i="8"/>
  <c r="V17" i="8"/>
  <c r="AE17" i="8"/>
  <c r="AF18" i="8"/>
  <c r="V21" i="8"/>
  <c r="AC21" i="8"/>
  <c r="X22" i="8"/>
  <c r="AC23" i="8"/>
  <c r="W24" i="8"/>
  <c r="AD28" i="8"/>
  <c r="W29" i="8"/>
  <c r="AA29" i="8"/>
  <c r="AE29" i="8"/>
  <c r="Z30" i="8"/>
  <c r="V33" i="8"/>
  <c r="U9" i="8"/>
  <c r="AD15" i="8"/>
  <c r="Z18" i="8"/>
  <c r="AD22" i="8"/>
  <c r="W25" i="8"/>
  <c r="AA5" i="8"/>
  <c r="AE5" i="8"/>
  <c r="AD6" i="8"/>
  <c r="AB7" i="8"/>
  <c r="AF7" i="8"/>
  <c r="AF10" i="8"/>
  <c r="U12" i="8"/>
  <c r="U16" i="8"/>
  <c r="AA18" i="8"/>
  <c r="AE18" i="8"/>
  <c r="AA22" i="8"/>
  <c r="AE22" i="8"/>
  <c r="V24" i="8"/>
  <c r="Z24" i="8"/>
  <c r="AD24" i="8"/>
  <c r="AE25" i="8"/>
  <c r="AF26" i="8"/>
  <c r="U27" i="8"/>
  <c r="AB5" i="8"/>
  <c r="AF5" i="8"/>
  <c r="X5" i="8"/>
  <c r="AA6" i="8"/>
  <c r="AE6" i="8"/>
  <c r="Y5" i="8"/>
  <c r="AC5" i="8"/>
  <c r="Z8" i="8"/>
  <c r="AB11" i="8"/>
  <c r="AF11" i="8"/>
  <c r="V13" i="8"/>
  <c r="Y13" i="8"/>
  <c r="AA14" i="8"/>
  <c r="AE14" i="8"/>
  <c r="Y15" i="8"/>
  <c r="AC15" i="8"/>
  <c r="AA15" i="8"/>
  <c r="W16" i="8"/>
  <c r="Y18" i="8"/>
  <c r="AC18" i="8"/>
  <c r="W21" i="8"/>
  <c r="AA21" i="8"/>
  <c r="AE21" i="8"/>
  <c r="Y22" i="8"/>
  <c r="AC22" i="8"/>
  <c r="AD23" i="8"/>
  <c r="AB24" i="8"/>
  <c r="AB31" i="8"/>
  <c r="AF31" i="8"/>
  <c r="V31" i="8"/>
  <c r="AB32" i="8"/>
  <c r="AC33" i="8"/>
  <c r="W7" i="8"/>
  <c r="X9" i="8"/>
  <c r="AF21" i="8"/>
  <c r="AF29" i="8"/>
  <c r="AA9" i="8"/>
  <c r="Y9" i="8"/>
  <c r="V12" i="8"/>
  <c r="AA16" i="8"/>
  <c r="AE16" i="8"/>
  <c r="X17" i="8"/>
  <c r="V19" i="8"/>
  <c r="AE19" i="8"/>
  <c r="AA19" i="8"/>
  <c r="AA24" i="8"/>
  <c r="AE24" i="8"/>
  <c r="X25" i="8"/>
  <c r="V27" i="8"/>
  <c r="AE27" i="8"/>
  <c r="AA27" i="8"/>
  <c r="W6" i="8"/>
  <c r="AA8" i="8"/>
  <c r="AE8" i="8"/>
  <c r="AC9" i="8"/>
  <c r="W10" i="8"/>
  <c r="V11" i="8"/>
  <c r="AA11" i="8"/>
  <c r="W14" i="8"/>
  <c r="AC17" i="8"/>
  <c r="AC25" i="8"/>
  <c r="AA17" i="8"/>
  <c r="V20" i="8"/>
  <c r="W22" i="8"/>
  <c r="AA25" i="8"/>
  <c r="V28" i="8"/>
  <c r="W30" i="8"/>
  <c r="X33" i="8"/>
  <c r="W5" i="8"/>
  <c r="AF6" i="8"/>
  <c r="Y8" i="8"/>
  <c r="AC8" i="8"/>
  <c r="AF9" i="8"/>
  <c r="AA12" i="8"/>
  <c r="AB12" i="8"/>
  <c r="AF14" i="8"/>
  <c r="Y16" i="8"/>
  <c r="AC16" i="8"/>
  <c r="AF17" i="8"/>
  <c r="AA20" i="8"/>
  <c r="AB20" i="8"/>
  <c r="AF22" i="8"/>
  <c r="Y24" i="8"/>
  <c r="AC24" i="8"/>
  <c r="AF25" i="8"/>
  <c r="AA28" i="8"/>
  <c r="AB28" i="8"/>
  <c r="AF30" i="8"/>
  <c r="V32" i="8"/>
  <c r="AA33" i="8"/>
  <c r="AE33" i="8"/>
  <c r="X7" i="8"/>
  <c r="X11" i="8"/>
  <c r="X15" i="8"/>
  <c r="X19" i="8"/>
  <c r="X23" i="8"/>
  <c r="X27" i="8"/>
  <c r="X31" i="8"/>
  <c r="V12" i="17" l="1"/>
  <c r="W12" i="17"/>
  <c r="U12" i="17"/>
  <c r="X12" i="17"/>
  <c r="S12" i="17"/>
  <c r="Q12" i="17"/>
  <c r="R12" i="17"/>
  <c r="T12" i="17"/>
  <c r="E141" i="17"/>
  <c r="E62" i="23"/>
  <c r="E163" i="21"/>
  <c r="E21" i="18"/>
  <c r="E177" i="21"/>
  <c r="E80" i="21"/>
  <c r="E126" i="17"/>
  <c r="E35" i="19"/>
  <c r="B113" i="14"/>
  <c r="E126" i="23"/>
  <c r="E119" i="23"/>
  <c r="E155" i="17"/>
  <c r="E172" i="22"/>
  <c r="E119" i="22"/>
  <c r="E190" i="19"/>
  <c r="E18" i="22"/>
  <c r="E187" i="20"/>
  <c r="E30" i="17"/>
  <c r="B155" i="14"/>
  <c r="B50" i="14"/>
  <c r="E33" i="22"/>
  <c r="B144" i="14"/>
  <c r="E21" i="23"/>
  <c r="E171" i="17"/>
  <c r="E99" i="22"/>
  <c r="B115" i="14"/>
  <c r="B152" i="26"/>
  <c r="E176" i="19"/>
  <c r="B164" i="26"/>
  <c r="E115" i="19"/>
  <c r="E183" i="19"/>
  <c r="E161" i="22"/>
  <c r="E75" i="21"/>
  <c r="B92" i="26"/>
  <c r="B171" i="26"/>
  <c r="B120" i="14"/>
  <c r="E54" i="17"/>
  <c r="E181" i="22"/>
  <c r="E176" i="23"/>
  <c r="E46" i="17"/>
  <c r="E70" i="23"/>
  <c r="E180" i="21"/>
  <c r="E173" i="23"/>
  <c r="B74" i="14"/>
  <c r="E176" i="20"/>
  <c r="E118" i="17"/>
  <c r="E109" i="21"/>
  <c r="E92" i="17"/>
  <c r="B44" i="24"/>
  <c r="E186" i="19"/>
  <c r="E52" i="19"/>
  <c r="E25" i="19"/>
  <c r="E93" i="19"/>
  <c r="E187" i="23"/>
  <c r="E39" i="20"/>
  <c r="B44" i="26"/>
  <c r="E131" i="22"/>
  <c r="E155" i="18"/>
  <c r="E128" i="23"/>
  <c r="E85" i="20"/>
  <c r="E160" i="19"/>
  <c r="B107" i="26"/>
  <c r="B129" i="14"/>
  <c r="E172" i="17"/>
  <c r="E181" i="20"/>
  <c r="E156" i="20"/>
  <c r="E113" i="19"/>
  <c r="E185" i="17"/>
  <c r="E72" i="17"/>
  <c r="E99" i="20"/>
  <c r="E123" i="19"/>
  <c r="E137" i="20"/>
  <c r="E71" i="21"/>
  <c r="B77" i="26"/>
  <c r="E68" i="22"/>
  <c r="B158" i="26"/>
  <c r="B164" i="24"/>
  <c r="E166" i="23"/>
  <c r="E119" i="18"/>
  <c r="B101" i="26"/>
  <c r="E120" i="21"/>
  <c r="E137" i="22"/>
  <c r="E84" i="22"/>
  <c r="B75" i="26"/>
  <c r="E185" i="20"/>
  <c r="E155" i="23"/>
  <c r="B117" i="26"/>
  <c r="B61" i="24"/>
  <c r="B146" i="24"/>
  <c r="E42" i="22"/>
  <c r="B55" i="26"/>
  <c r="E148" i="19"/>
  <c r="E170" i="22"/>
  <c r="E189" i="20"/>
  <c r="E121" i="23"/>
  <c r="E80" i="19"/>
  <c r="E65" i="23"/>
  <c r="B92" i="14"/>
  <c r="E120" i="23"/>
  <c r="E110" i="21"/>
  <c r="E44" i="17"/>
  <c r="E178" i="21"/>
  <c r="B151" i="14"/>
  <c r="B124" i="24"/>
  <c r="B76" i="26"/>
  <c r="E88" i="19"/>
  <c r="B130" i="26"/>
  <c r="E14" i="17"/>
  <c r="E112" i="21"/>
  <c r="E140" i="18"/>
  <c r="B67" i="26"/>
  <c r="E156" i="22"/>
  <c r="B172" i="26"/>
  <c r="E108" i="20"/>
  <c r="E119" i="17"/>
  <c r="E36" i="20"/>
  <c r="E184" i="23"/>
  <c r="E184" i="21"/>
  <c r="E74" i="20"/>
  <c r="B39" i="26"/>
  <c r="B41" i="14"/>
  <c r="E89" i="23"/>
  <c r="B86" i="26"/>
  <c r="E38" i="21"/>
  <c r="B72" i="14"/>
  <c r="E20" i="20"/>
  <c r="B55" i="14"/>
  <c r="E160" i="20"/>
  <c r="B112" i="14"/>
  <c r="E20" i="18"/>
  <c r="E85" i="21"/>
  <c r="E165" i="22"/>
  <c r="E51" i="20"/>
  <c r="E139" i="19"/>
  <c r="E133" i="17"/>
  <c r="E182" i="17"/>
  <c r="E161" i="23"/>
  <c r="E138" i="19"/>
  <c r="E42" i="19"/>
  <c r="B88" i="14"/>
  <c r="E145" i="20"/>
  <c r="E60" i="20"/>
  <c r="E121" i="21"/>
  <c r="E146" i="17"/>
  <c r="B115" i="24"/>
  <c r="B95" i="26"/>
  <c r="B136" i="24"/>
  <c r="E53" i="22"/>
  <c r="E152" i="19"/>
  <c r="E38" i="22"/>
  <c r="E103" i="20"/>
  <c r="B70" i="26"/>
  <c r="B22" i="14"/>
  <c r="E131" i="17"/>
  <c r="B39" i="14"/>
  <c r="E149" i="17"/>
  <c r="E31" i="22"/>
  <c r="E115" i="22"/>
  <c r="E79" i="19"/>
  <c r="E119" i="19"/>
  <c r="E42" i="20"/>
  <c r="E152" i="23"/>
  <c r="B71" i="24"/>
  <c r="E32" i="18"/>
  <c r="E79" i="20"/>
  <c r="E146" i="21"/>
  <c r="E78" i="20"/>
  <c r="B73" i="14"/>
  <c r="E134" i="19"/>
  <c r="B151" i="24"/>
  <c r="E15" i="17"/>
  <c r="B128" i="26"/>
  <c r="B100" i="26"/>
  <c r="E77" i="23"/>
  <c r="E95" i="19"/>
  <c r="E143" i="18"/>
  <c r="E90" i="22"/>
  <c r="B113" i="26"/>
  <c r="B91" i="24"/>
  <c r="E104" i="20"/>
  <c r="B147" i="24"/>
  <c r="B93" i="24"/>
  <c r="E177" i="22"/>
  <c r="B104" i="24"/>
  <c r="B135" i="14"/>
  <c r="E87" i="20"/>
  <c r="E108" i="19"/>
  <c r="B65" i="24"/>
  <c r="E190" i="20"/>
  <c r="E66" i="18"/>
  <c r="B42" i="26"/>
  <c r="B137" i="26"/>
  <c r="E116" i="20"/>
  <c r="B43" i="14"/>
  <c r="E89" i="21"/>
  <c r="E89" i="17"/>
  <c r="E70" i="21"/>
  <c r="E64" i="22"/>
  <c r="B140" i="24"/>
  <c r="E92" i="18"/>
  <c r="E167" i="19"/>
  <c r="E104" i="23"/>
  <c r="E131" i="20"/>
  <c r="B166" i="14"/>
  <c r="E150" i="20"/>
  <c r="E17" i="18"/>
  <c r="E157" i="20"/>
  <c r="E12" i="23"/>
  <c r="E59" i="18"/>
  <c r="E111" i="17"/>
  <c r="E75" i="19"/>
  <c r="E44" i="19"/>
  <c r="E162" i="19"/>
  <c r="E32" i="22"/>
  <c r="E43" i="18"/>
  <c r="E34" i="18"/>
  <c r="B134" i="14"/>
  <c r="E39" i="22"/>
  <c r="E148" i="20"/>
  <c r="B26" i="26"/>
  <c r="E115" i="17"/>
  <c r="B60" i="14"/>
  <c r="E13" i="22"/>
  <c r="B111" i="14"/>
  <c r="E98" i="21"/>
  <c r="B34" i="26"/>
  <c r="E52" i="22"/>
  <c r="E68" i="19"/>
  <c r="B169" i="26"/>
  <c r="B82" i="14"/>
  <c r="E148" i="21"/>
  <c r="E92" i="23"/>
  <c r="E155" i="21"/>
  <c r="E47" i="17"/>
  <c r="E84" i="19"/>
  <c r="E25" i="21"/>
  <c r="E64" i="21"/>
  <c r="E61" i="23"/>
  <c r="E32" i="21"/>
  <c r="E109" i="19"/>
  <c r="B150" i="14"/>
  <c r="B110" i="26"/>
  <c r="E117" i="20"/>
  <c r="E100" i="22"/>
  <c r="E175" i="20"/>
  <c r="E142" i="19"/>
  <c r="E160" i="22"/>
  <c r="B27" i="26"/>
  <c r="E25" i="17"/>
  <c r="B103" i="14"/>
  <c r="E147" i="17"/>
  <c r="E96" i="17"/>
  <c r="E19" i="17"/>
  <c r="E124" i="19"/>
  <c r="E114" i="17"/>
  <c r="B83" i="26"/>
  <c r="E62" i="21"/>
  <c r="E59" i="19"/>
  <c r="E181" i="19"/>
  <c r="B90" i="14"/>
  <c r="B96" i="26"/>
  <c r="E165" i="21"/>
  <c r="E83" i="21"/>
  <c r="E136" i="21"/>
  <c r="B165" i="26"/>
  <c r="B146" i="14"/>
  <c r="E24" i="19"/>
  <c r="E38" i="19"/>
  <c r="E117" i="18"/>
  <c r="B104" i="14"/>
  <c r="B140" i="14"/>
  <c r="B98" i="26"/>
  <c r="E21" i="21"/>
  <c r="E123" i="18"/>
  <c r="E114" i="23"/>
  <c r="E136" i="23"/>
  <c r="B51" i="14"/>
  <c r="E63" i="20"/>
  <c r="E16" i="22"/>
  <c r="B154" i="24"/>
  <c r="B119" i="14"/>
  <c r="B142" i="26"/>
  <c r="E123" i="17"/>
  <c r="E134" i="21"/>
  <c r="B108" i="14"/>
  <c r="E85" i="19"/>
  <c r="E127" i="20"/>
  <c r="B77" i="14"/>
  <c r="E46" i="19"/>
  <c r="E166" i="20"/>
  <c r="E147" i="23"/>
  <c r="E161" i="19"/>
  <c r="E100" i="23"/>
  <c r="E128" i="18"/>
  <c r="B158" i="24"/>
  <c r="E20" i="17"/>
  <c r="E168" i="19"/>
  <c r="E118" i="20"/>
  <c r="B35" i="14"/>
  <c r="E68" i="21"/>
  <c r="B86" i="14"/>
  <c r="E185" i="21"/>
  <c r="E181" i="21"/>
  <c r="E76" i="19"/>
  <c r="E29" i="21"/>
  <c r="E69" i="23"/>
  <c r="B153" i="26"/>
  <c r="B52" i="14"/>
  <c r="E49" i="21"/>
  <c r="E49" i="20"/>
  <c r="B132" i="26"/>
  <c r="E187" i="22"/>
  <c r="E178" i="20"/>
  <c r="E27" i="20"/>
  <c r="E14" i="19"/>
  <c r="B124" i="14"/>
  <c r="E182" i="21"/>
  <c r="E180" i="19"/>
  <c r="E172" i="20"/>
  <c r="B40" i="14"/>
  <c r="E33" i="21"/>
  <c r="E67" i="19"/>
  <c r="E64" i="20"/>
  <c r="E110" i="22"/>
  <c r="B175" i="26"/>
  <c r="E93" i="21"/>
  <c r="B49" i="26"/>
  <c r="E138" i="20"/>
  <c r="E131" i="23"/>
  <c r="E115" i="18"/>
  <c r="E146" i="23"/>
  <c r="B69" i="26"/>
  <c r="E101" i="22"/>
  <c r="B137" i="14"/>
  <c r="E84" i="21"/>
  <c r="E109" i="20"/>
  <c r="E120" i="22"/>
  <c r="E44" i="22"/>
  <c r="E141" i="18"/>
  <c r="E135" i="20"/>
  <c r="E97" i="21"/>
  <c r="E123" i="22"/>
  <c r="E50" i="20"/>
  <c r="B61" i="14"/>
  <c r="E81" i="22"/>
  <c r="B157" i="14"/>
  <c r="B167" i="24"/>
  <c r="E65" i="19"/>
  <c r="E125" i="19"/>
  <c r="B151" i="26"/>
  <c r="E119" i="21"/>
  <c r="E80" i="23"/>
  <c r="B97" i="26"/>
  <c r="E113" i="22"/>
  <c r="E39" i="17"/>
  <c r="E105" i="17"/>
  <c r="E72" i="21"/>
  <c r="B43" i="26"/>
  <c r="E166" i="18"/>
  <c r="E19" i="19"/>
  <c r="E112" i="19"/>
  <c r="B47" i="14"/>
  <c r="E187" i="19"/>
  <c r="E74" i="19"/>
  <c r="E152" i="22"/>
  <c r="B124" i="26"/>
  <c r="B79" i="26"/>
  <c r="E107" i="19"/>
  <c r="E67" i="21"/>
  <c r="B68" i="14"/>
  <c r="B148" i="26"/>
  <c r="E153" i="22"/>
  <c r="B106" i="14"/>
  <c r="B58" i="14"/>
  <c r="E61" i="22"/>
  <c r="E129" i="17"/>
  <c r="E188" i="21"/>
  <c r="E32" i="20"/>
  <c r="E102" i="23"/>
  <c r="E130" i="17"/>
  <c r="B33" i="26"/>
  <c r="E70" i="22"/>
  <c r="E26" i="22"/>
  <c r="B91" i="14"/>
  <c r="B148" i="24"/>
  <c r="E186" i="21"/>
  <c r="E127" i="19"/>
  <c r="E46" i="22"/>
  <c r="E26" i="20"/>
  <c r="E73" i="20"/>
  <c r="E93" i="23"/>
  <c r="E159" i="20"/>
  <c r="E179" i="21"/>
  <c r="E15" i="19"/>
  <c r="E174" i="17"/>
  <c r="B43" i="24"/>
  <c r="E59" i="17"/>
  <c r="E53" i="21"/>
  <c r="E83" i="23"/>
  <c r="E78" i="22"/>
  <c r="E17" i="17"/>
  <c r="E31" i="20"/>
  <c r="E48" i="19"/>
  <c r="E67" i="23"/>
  <c r="E178" i="17"/>
  <c r="E75" i="23"/>
  <c r="B119" i="24"/>
  <c r="E122" i="22"/>
  <c r="E170" i="23"/>
  <c r="E176" i="21"/>
  <c r="E103" i="17"/>
  <c r="E143" i="17"/>
  <c r="E76" i="17"/>
  <c r="E133" i="20"/>
  <c r="E83" i="17"/>
  <c r="E73" i="22"/>
  <c r="E150" i="21"/>
  <c r="B170" i="26"/>
  <c r="B156" i="26"/>
  <c r="E125" i="17"/>
  <c r="E167" i="21"/>
  <c r="E115" i="21"/>
  <c r="E145" i="22"/>
  <c r="E167" i="23"/>
  <c r="B163" i="14"/>
  <c r="E89" i="18"/>
  <c r="E56" i="21"/>
  <c r="B157" i="24"/>
  <c r="B45" i="14"/>
  <c r="E19" i="23"/>
  <c r="E154" i="20"/>
  <c r="E179" i="20"/>
  <c r="B173" i="26"/>
  <c r="E110" i="23"/>
  <c r="E117" i="21"/>
  <c r="B63" i="14"/>
  <c r="E58" i="21"/>
  <c r="E89" i="20"/>
  <c r="E124" i="18"/>
  <c r="E164" i="19"/>
  <c r="E180" i="20"/>
  <c r="E108" i="21"/>
  <c r="E149" i="20"/>
  <c r="E38" i="17"/>
  <c r="E24" i="20"/>
  <c r="E128" i="22"/>
  <c r="E51" i="17"/>
  <c r="E28" i="23"/>
  <c r="E33" i="17"/>
  <c r="B133" i="14"/>
  <c r="E112" i="22"/>
  <c r="B155" i="26"/>
  <c r="E42" i="21"/>
  <c r="B64" i="26"/>
  <c r="E57" i="18"/>
  <c r="E186" i="17"/>
  <c r="E142" i="23"/>
  <c r="B33" i="24"/>
  <c r="E24" i="21"/>
  <c r="B71" i="14"/>
  <c r="E40" i="17"/>
  <c r="B132" i="14"/>
  <c r="E78" i="19"/>
  <c r="E52" i="20"/>
  <c r="E55" i="19"/>
  <c r="B84" i="26"/>
  <c r="E168" i="21"/>
  <c r="E65" i="17"/>
  <c r="E34" i="23"/>
  <c r="B138" i="14"/>
  <c r="E125" i="22"/>
  <c r="E113" i="21"/>
  <c r="E168" i="23"/>
  <c r="E173" i="19"/>
  <c r="B37" i="26"/>
  <c r="E155" i="22"/>
  <c r="B37" i="24"/>
  <c r="E63" i="17"/>
  <c r="B53" i="14"/>
  <c r="E21" i="22"/>
  <c r="E43" i="23"/>
  <c r="B46" i="14"/>
  <c r="E145" i="21"/>
  <c r="E132" i="19"/>
  <c r="E140" i="23"/>
  <c r="E169" i="18"/>
  <c r="E57" i="17"/>
  <c r="E146" i="19"/>
  <c r="E74" i="21"/>
  <c r="E180" i="22"/>
  <c r="E43" i="19"/>
  <c r="E109" i="23"/>
  <c r="B161" i="14"/>
  <c r="E35" i="23"/>
  <c r="E30" i="23"/>
  <c r="B117" i="24"/>
  <c r="E174" i="20"/>
  <c r="B120" i="26"/>
  <c r="B23" i="14"/>
  <c r="E104" i="19"/>
  <c r="E162" i="17"/>
  <c r="E51" i="23"/>
  <c r="E58" i="19"/>
  <c r="E122" i="23"/>
  <c r="E107" i="20"/>
  <c r="E176" i="22"/>
  <c r="E79" i="23"/>
  <c r="E163" i="22"/>
  <c r="B123" i="14"/>
  <c r="B68" i="26"/>
  <c r="B74" i="26"/>
  <c r="B114" i="26"/>
  <c r="B88" i="26"/>
  <c r="E82" i="17"/>
  <c r="E160" i="23"/>
  <c r="B136" i="14"/>
  <c r="E14" i="18"/>
  <c r="B167" i="26"/>
  <c r="E47" i="23"/>
  <c r="E95" i="23"/>
  <c r="E135" i="23"/>
  <c r="E65" i="21"/>
  <c r="B126" i="26"/>
  <c r="E60" i="23"/>
  <c r="E34" i="19"/>
  <c r="B76" i="14"/>
  <c r="E58" i="17"/>
  <c r="E13" i="17"/>
  <c r="E98" i="19"/>
  <c r="E104" i="22"/>
  <c r="E181" i="23"/>
  <c r="B162" i="14"/>
  <c r="E118" i="21"/>
  <c r="E33" i="19"/>
  <c r="E185" i="22"/>
  <c r="E134" i="22"/>
  <c r="E19" i="21"/>
  <c r="E95" i="21"/>
  <c r="B65" i="14"/>
  <c r="E135" i="22"/>
  <c r="B116" i="26"/>
  <c r="E71" i="20"/>
  <c r="E96" i="18"/>
  <c r="E166" i="19"/>
  <c r="E187" i="17"/>
  <c r="E32" i="23"/>
  <c r="E63" i="22"/>
  <c r="E56" i="20"/>
  <c r="B25" i="14"/>
  <c r="E186" i="23"/>
  <c r="E71" i="18"/>
  <c r="E159" i="22"/>
  <c r="E146" i="22"/>
  <c r="B81" i="26"/>
  <c r="E148" i="17"/>
  <c r="E48" i="17"/>
  <c r="E109" i="22"/>
  <c r="E139" i="22"/>
  <c r="B109" i="26"/>
  <c r="E122" i="17"/>
  <c r="E72" i="19"/>
  <c r="E44" i="21"/>
  <c r="E144" i="20"/>
  <c r="E136" i="22"/>
  <c r="E104" i="17"/>
  <c r="E100" i="19"/>
  <c r="E18" i="20"/>
  <c r="E158" i="21"/>
  <c r="E91" i="17"/>
  <c r="E136" i="19"/>
  <c r="E105" i="20"/>
  <c r="E61" i="21"/>
  <c r="E81" i="17"/>
  <c r="E55" i="17"/>
  <c r="E28" i="21"/>
  <c r="E191" i="20"/>
  <c r="B78" i="26"/>
  <c r="E30" i="19"/>
  <c r="E94" i="20"/>
  <c r="B36" i="24"/>
  <c r="B109" i="14"/>
  <c r="B107" i="14"/>
  <c r="B105" i="26"/>
  <c r="B108" i="26"/>
  <c r="E177" i="19"/>
  <c r="B80" i="26"/>
  <c r="B156" i="14"/>
  <c r="E105" i="19"/>
  <c r="B92" i="24"/>
  <c r="E56" i="17"/>
  <c r="E110" i="19"/>
  <c r="B134" i="26"/>
  <c r="E85" i="23"/>
  <c r="E59" i="21"/>
  <c r="B67" i="14"/>
  <c r="E138" i="23"/>
  <c r="E54" i="23"/>
  <c r="E145" i="23"/>
  <c r="E43" i="22"/>
  <c r="E30" i="21"/>
  <c r="E48" i="23"/>
  <c r="E28" i="18"/>
  <c r="E127" i="23"/>
  <c r="E91" i="20"/>
  <c r="B148" i="14"/>
  <c r="E54" i="19"/>
  <c r="B60" i="26"/>
  <c r="E166" i="21"/>
  <c r="E105" i="23"/>
  <c r="E114" i="20"/>
  <c r="E122" i="20"/>
  <c r="E94" i="19"/>
  <c r="E190" i="21"/>
  <c r="E121" i="19"/>
  <c r="E140" i="19"/>
  <c r="B58" i="26"/>
  <c r="E25" i="22"/>
  <c r="E128" i="20"/>
  <c r="B46" i="24"/>
  <c r="E136" i="20"/>
  <c r="B127" i="26"/>
  <c r="E125" i="23"/>
  <c r="E69" i="20"/>
  <c r="E178" i="23"/>
  <c r="E142" i="17"/>
  <c r="E189" i="17"/>
  <c r="E171" i="23"/>
  <c r="E20" i="22"/>
  <c r="E14" i="21"/>
  <c r="E151" i="22"/>
  <c r="E139" i="17"/>
  <c r="B119" i="26"/>
  <c r="E37" i="21"/>
  <c r="B49" i="14"/>
  <c r="E106" i="20"/>
  <c r="E136" i="18"/>
  <c r="E78" i="23"/>
  <c r="E183" i="21"/>
  <c r="E171" i="19"/>
  <c r="B121" i="26"/>
  <c r="E87" i="19"/>
  <c r="E185" i="23"/>
  <c r="E130" i="23"/>
  <c r="E142" i="20"/>
  <c r="E129" i="23"/>
  <c r="E153" i="18"/>
  <c r="E134" i="23"/>
  <c r="E168" i="22"/>
  <c r="E113" i="17"/>
  <c r="B66" i="14"/>
  <c r="B117" i="14"/>
  <c r="E23" i="21"/>
  <c r="E175" i="17"/>
  <c r="E62" i="20"/>
  <c r="E70" i="18"/>
  <c r="B83" i="14"/>
  <c r="B103" i="26"/>
  <c r="B174" i="26"/>
  <c r="E57" i="22"/>
  <c r="E112" i="17"/>
  <c r="E165" i="19"/>
  <c r="E169" i="23"/>
  <c r="E151" i="23"/>
  <c r="E63" i="19"/>
  <c r="E106" i="17"/>
  <c r="E169" i="21"/>
  <c r="B52" i="26"/>
  <c r="E130" i="20"/>
  <c r="E84" i="20"/>
  <c r="E111" i="20"/>
  <c r="B106" i="24"/>
  <c r="E116" i="19"/>
  <c r="E107" i="22"/>
  <c r="E68" i="23"/>
  <c r="E101" i="20"/>
  <c r="B38" i="14"/>
  <c r="B141" i="14"/>
  <c r="E189" i="19"/>
  <c r="B98" i="24"/>
  <c r="E84" i="23"/>
  <c r="E103" i="23"/>
  <c r="B116" i="14"/>
  <c r="E120" i="17"/>
  <c r="B85" i="26"/>
  <c r="E102" i="21"/>
  <c r="E87" i="22"/>
  <c r="B139" i="26"/>
  <c r="E80" i="17"/>
  <c r="B133" i="24"/>
  <c r="E158" i="23"/>
  <c r="E70" i="19"/>
  <c r="E173" i="17"/>
  <c r="E62" i="22"/>
  <c r="E42" i="23"/>
  <c r="E130" i="22"/>
  <c r="E112" i="20"/>
  <c r="E167" i="20"/>
  <c r="E113" i="20"/>
  <c r="B135" i="24"/>
  <c r="E122" i="21"/>
  <c r="E25" i="20"/>
  <c r="E17" i="19"/>
  <c r="E58" i="22"/>
  <c r="E28" i="19"/>
  <c r="E107" i="17"/>
  <c r="E57" i="23"/>
  <c r="E20" i="23"/>
  <c r="E159" i="17"/>
  <c r="E25" i="23"/>
  <c r="B127" i="24"/>
  <c r="B114" i="24"/>
  <c r="E68" i="18"/>
  <c r="E178" i="19"/>
  <c r="E136" i="17"/>
  <c r="E127" i="21"/>
  <c r="B130" i="14"/>
  <c r="E24" i="22"/>
  <c r="E52" i="21"/>
  <c r="E117" i="19"/>
  <c r="E125" i="20"/>
  <c r="E59" i="22"/>
  <c r="E131" i="21"/>
  <c r="E106" i="19"/>
  <c r="E163" i="17"/>
  <c r="E87" i="21"/>
  <c r="E80" i="20"/>
  <c r="E182" i="22"/>
  <c r="E100" i="17"/>
  <c r="E163" i="23"/>
  <c r="E66" i="17"/>
  <c r="E163" i="19"/>
  <c r="E28" i="22"/>
  <c r="E14" i="22"/>
  <c r="E163" i="20"/>
  <c r="B145" i="24"/>
  <c r="E180" i="17"/>
  <c r="E177" i="17"/>
  <c r="E28" i="20"/>
  <c r="E61" i="17"/>
  <c r="E56" i="23"/>
  <c r="E27" i="22"/>
  <c r="E154" i="21"/>
  <c r="B82" i="26"/>
  <c r="E121" i="20"/>
  <c r="E156" i="23"/>
  <c r="E17" i="23"/>
  <c r="B56" i="14"/>
  <c r="E52" i="23"/>
  <c r="B111" i="24"/>
  <c r="E144" i="17"/>
  <c r="E179" i="18"/>
  <c r="E104" i="21"/>
  <c r="B157" i="26"/>
  <c r="E190" i="17"/>
  <c r="E38" i="18"/>
  <c r="B105" i="14"/>
  <c r="E124" i="20"/>
  <c r="E78" i="21"/>
  <c r="B138" i="24"/>
  <c r="E158" i="22"/>
  <c r="E59" i="23"/>
  <c r="E16" i="19"/>
  <c r="E41" i="17"/>
  <c r="E98" i="20"/>
  <c r="E54" i="18"/>
  <c r="E126" i="22"/>
  <c r="E189" i="22"/>
  <c r="B128" i="14"/>
  <c r="E82" i="19"/>
  <c r="E99" i="19"/>
  <c r="E78" i="17"/>
  <c r="E112" i="23"/>
  <c r="E138" i="18"/>
  <c r="E183" i="23"/>
  <c r="E15" i="21"/>
  <c r="B159" i="26"/>
  <c r="E15" i="18"/>
  <c r="B29" i="26"/>
  <c r="E50" i="22"/>
  <c r="E96" i="20"/>
  <c r="E93" i="20"/>
  <c r="B45" i="24"/>
  <c r="E64" i="19"/>
  <c r="E36" i="23"/>
  <c r="E41" i="19"/>
  <c r="E139" i="21"/>
  <c r="E53" i="19"/>
  <c r="E37" i="19"/>
  <c r="E81" i="21"/>
  <c r="E90" i="19"/>
  <c r="E54" i="20"/>
  <c r="E135" i="21"/>
  <c r="B150" i="26"/>
  <c r="E40" i="19"/>
  <c r="E44" i="20"/>
  <c r="E51" i="22"/>
  <c r="B112" i="26"/>
  <c r="E189" i="23"/>
  <c r="E71" i="17"/>
  <c r="E79" i="21"/>
  <c r="E19" i="18"/>
  <c r="E184" i="19"/>
  <c r="E22" i="19"/>
  <c r="E118" i="18"/>
  <c r="E127" i="22"/>
  <c r="B147" i="14"/>
  <c r="E164" i="22"/>
  <c r="B140" i="26"/>
  <c r="E86" i="19"/>
  <c r="E64" i="17"/>
  <c r="E141" i="20"/>
  <c r="E161" i="21"/>
  <c r="E45" i="21"/>
  <c r="E21" i="17"/>
  <c r="B53" i="26"/>
  <c r="E51" i="21"/>
  <c r="E29" i="23"/>
  <c r="E60" i="21"/>
  <c r="E123" i="23"/>
  <c r="E23" i="17"/>
  <c r="E31" i="19"/>
  <c r="E173" i="20"/>
  <c r="E77" i="20"/>
  <c r="E97" i="22"/>
  <c r="E50" i="21"/>
  <c r="E108" i="23"/>
  <c r="B40" i="26"/>
  <c r="E189" i="21"/>
  <c r="B138" i="26"/>
  <c r="B126" i="14"/>
  <c r="B79" i="14"/>
  <c r="E77" i="19"/>
  <c r="E161" i="17"/>
  <c r="E110" i="20"/>
  <c r="E175" i="22"/>
  <c r="E160" i="21"/>
  <c r="E72" i="20"/>
  <c r="E113" i="23"/>
  <c r="E20" i="19"/>
  <c r="E72" i="22"/>
  <c r="E71" i="23"/>
  <c r="E114" i="18"/>
  <c r="B33" i="14"/>
  <c r="E152" i="17"/>
  <c r="E21" i="20"/>
  <c r="E167" i="17"/>
  <c r="E38" i="20"/>
  <c r="E172" i="19"/>
  <c r="B98" i="14"/>
  <c r="E95" i="20"/>
  <c r="E84" i="17"/>
  <c r="E175" i="21"/>
  <c r="E122" i="19"/>
  <c r="E72" i="23"/>
  <c r="E60" i="17"/>
  <c r="E90" i="20"/>
  <c r="B48" i="26"/>
  <c r="B18" i="14"/>
  <c r="E140" i="21"/>
  <c r="E132" i="21"/>
  <c r="B131" i="14"/>
  <c r="E13" i="23"/>
  <c r="B152" i="14"/>
  <c r="B125" i="14"/>
  <c r="E157" i="19"/>
  <c r="B159" i="14"/>
  <c r="E77" i="17"/>
  <c r="B110" i="14"/>
  <c r="E187" i="21"/>
  <c r="B93" i="14"/>
  <c r="E165" i="17"/>
  <c r="E135" i="17"/>
  <c r="E92" i="21"/>
  <c r="E55" i="23"/>
  <c r="E89" i="19"/>
  <c r="B41" i="26"/>
  <c r="E191" i="21"/>
  <c r="B81" i="14"/>
  <c r="B38" i="26"/>
  <c r="E141" i="22"/>
  <c r="B35" i="24"/>
  <c r="E94" i="17"/>
  <c r="E174" i="19"/>
  <c r="E118" i="23"/>
  <c r="E107" i="23"/>
  <c r="E157" i="21"/>
  <c r="E146" i="20"/>
  <c r="E37" i="20"/>
  <c r="E158" i="20"/>
  <c r="E151" i="19"/>
  <c r="E110" i="17"/>
  <c r="E53" i="23"/>
  <c r="E174" i="23"/>
  <c r="B31" i="26"/>
  <c r="E40" i="21"/>
  <c r="E175" i="18"/>
  <c r="B32" i="14"/>
  <c r="E129" i="22"/>
  <c r="E37" i="22"/>
  <c r="E86" i="17"/>
  <c r="E108" i="22"/>
  <c r="E32" i="17"/>
  <c r="E51" i="19"/>
  <c r="E160" i="18"/>
  <c r="E175" i="19"/>
  <c r="E27" i="17"/>
  <c r="B96" i="14"/>
  <c r="E138" i="21"/>
  <c r="E172" i="23"/>
  <c r="E111" i="23"/>
  <c r="E57" i="20"/>
  <c r="E82" i="20"/>
  <c r="E69" i="19"/>
  <c r="E160" i="17"/>
  <c r="E135" i="19"/>
  <c r="E192" i="21"/>
  <c r="B24" i="14"/>
  <c r="E149" i="23"/>
  <c r="E71" i="19"/>
  <c r="E36" i="22"/>
  <c r="E52" i="17"/>
  <c r="E47" i="21"/>
  <c r="B30" i="26"/>
  <c r="E80" i="22"/>
  <c r="E15" i="22"/>
  <c r="E68" i="20"/>
  <c r="B122" i="14"/>
  <c r="B126" i="24"/>
  <c r="E12" i="22"/>
  <c r="B48" i="14"/>
  <c r="E101" i="17"/>
  <c r="B30" i="24"/>
  <c r="E27" i="21"/>
  <c r="E128" i="21"/>
  <c r="E171" i="18"/>
  <c r="E19" i="22"/>
  <c r="E97" i="17"/>
  <c r="E161" i="20"/>
  <c r="B72" i="26"/>
  <c r="B123" i="26"/>
  <c r="E23" i="22"/>
  <c r="B30" i="14"/>
  <c r="E81" i="19"/>
  <c r="E158" i="17"/>
  <c r="E83" i="18"/>
  <c r="E117" i="17"/>
  <c r="E50" i="19"/>
  <c r="E192" i="20"/>
  <c r="E143" i="20"/>
  <c r="E138" i="17"/>
  <c r="E168" i="20"/>
  <c r="E164" i="21"/>
  <c r="E92" i="20"/>
  <c r="B62" i="26"/>
  <c r="B61" i="26"/>
  <c r="E177" i="23"/>
  <c r="E179" i="22"/>
  <c r="E49" i="19"/>
  <c r="E17" i="21"/>
  <c r="E150" i="17"/>
  <c r="E179" i="17"/>
  <c r="B81" i="24"/>
  <c r="E133" i="19"/>
  <c r="E126" i="19"/>
  <c r="E169" i="20"/>
  <c r="E46" i="23"/>
  <c r="E88" i="21"/>
  <c r="E47" i="22"/>
  <c r="E121" i="17"/>
  <c r="B104" i="26"/>
  <c r="E120" i="20"/>
  <c r="E188" i="19"/>
  <c r="E54" i="22"/>
  <c r="B83" i="24"/>
  <c r="E96" i="19"/>
  <c r="E74" i="23"/>
  <c r="E140" i="20"/>
  <c r="E186" i="20"/>
  <c r="E116" i="17"/>
  <c r="E22" i="20"/>
  <c r="E165" i="20"/>
  <c r="B28" i="26"/>
  <c r="E69" i="21"/>
  <c r="B78" i="24"/>
  <c r="E102" i="20"/>
  <c r="E181" i="17"/>
  <c r="E123" i="20"/>
  <c r="E31" i="17"/>
  <c r="E34" i="17"/>
  <c r="E83" i="20"/>
  <c r="B89" i="24"/>
  <c r="E58" i="20"/>
  <c r="E85" i="22"/>
  <c r="E183" i="20"/>
  <c r="E16" i="23"/>
  <c r="E184" i="22"/>
  <c r="E151" i="17"/>
  <c r="E141" i="19"/>
  <c r="E150" i="22"/>
  <c r="B85" i="14"/>
  <c r="E50" i="17"/>
  <c r="E117" i="23"/>
  <c r="E162" i="22"/>
  <c r="E96" i="23"/>
  <c r="E107" i="21"/>
  <c r="B32" i="24"/>
  <c r="E61" i="20"/>
  <c r="E133" i="23"/>
  <c r="E140" i="22"/>
  <c r="E36" i="19"/>
  <c r="E54" i="21"/>
  <c r="E157" i="22"/>
  <c r="E100" i="21"/>
  <c r="B50" i="26"/>
  <c r="E157" i="17"/>
  <c r="E47" i="19"/>
  <c r="E132" i="17"/>
  <c r="E170" i="21"/>
  <c r="E76" i="20"/>
  <c r="E101" i="19"/>
  <c r="E154" i="22"/>
  <c r="E94" i="21"/>
  <c r="B29" i="14"/>
  <c r="E14" i="20"/>
  <c r="E86" i="20"/>
  <c r="E185" i="19"/>
  <c r="B146" i="26"/>
  <c r="E99" i="18"/>
  <c r="E124" i="21"/>
  <c r="E144" i="19"/>
  <c r="E53" i="17"/>
  <c r="E149" i="19"/>
  <c r="B26" i="24"/>
  <c r="E118" i="19"/>
  <c r="E66" i="23"/>
  <c r="E55" i="21"/>
  <c r="E73" i="19"/>
  <c r="E43" i="21"/>
  <c r="E171" i="21"/>
  <c r="E67" i="20"/>
  <c r="E66" i="20"/>
  <c r="E29" i="17"/>
  <c r="E162" i="23"/>
  <c r="E153" i="23"/>
  <c r="E184" i="20"/>
  <c r="E41" i="23"/>
  <c r="B133" i="26"/>
  <c r="B154" i="26"/>
  <c r="E66" i="21"/>
  <c r="E55" i="22"/>
  <c r="E86" i="21"/>
  <c r="E34" i="21"/>
  <c r="B87" i="26"/>
  <c r="E105" i="21"/>
  <c r="E169" i="22"/>
  <c r="E16" i="21"/>
  <c r="B164" i="14"/>
  <c r="B57" i="14"/>
  <c r="E128" i="17"/>
  <c r="E123" i="21"/>
  <c r="E99" i="21"/>
  <c r="E120" i="19"/>
  <c r="E38" i="23"/>
  <c r="E180" i="18"/>
  <c r="E111" i="19"/>
  <c r="E33" i="20"/>
  <c r="E177" i="20"/>
  <c r="B135" i="26"/>
  <c r="E128" i="19"/>
  <c r="E87" i="23"/>
  <c r="E164" i="17"/>
  <c r="E158" i="19"/>
  <c r="E191" i="19"/>
  <c r="E164" i="20"/>
  <c r="B44" i="14"/>
  <c r="E30" i="20"/>
  <c r="E159" i="19"/>
  <c r="E83" i="22"/>
  <c r="E174" i="22"/>
  <c r="E99" i="17"/>
  <c r="E137" i="23"/>
  <c r="E188" i="17"/>
  <c r="E43" i="20"/>
  <c r="E137" i="19"/>
  <c r="E182" i="23"/>
  <c r="E129" i="20"/>
  <c r="E41" i="20"/>
  <c r="E132" i="23"/>
  <c r="E186" i="22"/>
  <c r="E103" i="19"/>
  <c r="E50" i="23"/>
  <c r="E37" i="17"/>
  <c r="E149" i="22"/>
  <c r="B89" i="26"/>
  <c r="E45" i="22"/>
  <c r="E143" i="23"/>
  <c r="E172" i="21"/>
  <c r="E75" i="20"/>
  <c r="B56" i="26"/>
  <c r="E174" i="21"/>
  <c r="E111" i="22"/>
  <c r="B163" i="26"/>
  <c r="E24" i="17"/>
  <c r="E88" i="20"/>
  <c r="E53" i="20"/>
  <c r="E183" i="17"/>
  <c r="B143" i="26"/>
  <c r="E24" i="23"/>
  <c r="E67" i="22"/>
  <c r="B136" i="26"/>
  <c r="E45" i="20"/>
  <c r="E153" i="19"/>
  <c r="E139" i="20"/>
  <c r="B100" i="14"/>
  <c r="B57" i="26"/>
  <c r="B94" i="14"/>
  <c r="E148" i="22"/>
  <c r="B59" i="26"/>
  <c r="E29" i="19"/>
  <c r="B127" i="14"/>
  <c r="E170" i="20"/>
  <c r="E27" i="23"/>
  <c r="E134" i="17"/>
  <c r="E48" i="21"/>
  <c r="E170" i="17"/>
  <c r="B114" i="14"/>
  <c r="E145" i="17"/>
  <c r="E102" i="19"/>
  <c r="E65" i="20"/>
  <c r="E40" i="23"/>
  <c r="E56" i="22"/>
  <c r="E169" i="19"/>
  <c r="E139" i="23"/>
  <c r="E114" i="22"/>
  <c r="E107" i="18"/>
  <c r="E98" i="18"/>
  <c r="E171" i="22"/>
  <c r="E188" i="23"/>
  <c r="E170" i="19"/>
  <c r="E102" i="17"/>
  <c r="E92" i="22"/>
  <c r="E63" i="23"/>
  <c r="B149" i="14"/>
  <c r="E86" i="23"/>
  <c r="B153" i="14"/>
  <c r="E179" i="23"/>
  <c r="B47" i="24"/>
  <c r="E23" i="19"/>
  <c r="E36" i="21"/>
  <c r="E138" i="22"/>
  <c r="B131" i="26"/>
  <c r="E26" i="18"/>
  <c r="E73" i="17"/>
  <c r="E73" i="21"/>
  <c r="B37" i="14"/>
  <c r="B141" i="26"/>
  <c r="E192" i="19"/>
  <c r="E69" i="22"/>
  <c r="E167" i="22"/>
  <c r="B58" i="24"/>
  <c r="E143" i="19"/>
  <c r="E77" i="21"/>
  <c r="E39" i="23"/>
  <c r="E18" i="19"/>
  <c r="E117" i="22"/>
  <c r="E152" i="20"/>
  <c r="E173" i="22"/>
  <c r="E124" i="17"/>
  <c r="E17" i="22"/>
  <c r="B154" i="14"/>
  <c r="E69" i="17"/>
  <c r="E153" i="21"/>
  <c r="B42" i="14"/>
  <c r="E35" i="21"/>
  <c r="E16" i="17"/>
  <c r="E23" i="20"/>
  <c r="B160" i="14"/>
  <c r="E125" i="21"/>
  <c r="E103" i="21"/>
  <c r="E127" i="17"/>
  <c r="E98" i="17"/>
  <c r="E62" i="19"/>
  <c r="B153" i="24"/>
  <c r="B47" i="26"/>
  <c r="E15" i="20"/>
  <c r="B54" i="14"/>
  <c r="E28" i="17"/>
  <c r="E154" i="23"/>
  <c r="E66" i="22"/>
  <c r="E159" i="23"/>
  <c r="E156" i="19"/>
  <c r="E126" i="20"/>
  <c r="E121" i="22"/>
  <c r="E134" i="20"/>
  <c r="E100" i="20"/>
  <c r="B162" i="26"/>
  <c r="B90" i="26"/>
  <c r="B122" i="26"/>
  <c r="E130" i="19"/>
  <c r="E70" i="20"/>
  <c r="E154" i="17"/>
  <c r="E102" i="22"/>
  <c r="E142" i="22"/>
  <c r="E81" i="20"/>
  <c r="B160" i="26"/>
  <c r="B28" i="14"/>
  <c r="E132" i="18"/>
  <c r="B80" i="14"/>
  <c r="E97" i="23"/>
  <c r="E92" i="19"/>
  <c r="B31" i="14"/>
  <c r="E88" i="17"/>
  <c r="B121" i="24"/>
  <c r="B84" i="14"/>
  <c r="E79" i="17"/>
  <c r="E148" i="23"/>
  <c r="B89" i="14"/>
  <c r="E61" i="19"/>
  <c r="E71" i="22"/>
  <c r="E94" i="22"/>
  <c r="E21" i="19"/>
  <c r="E131" i="19"/>
  <c r="E149" i="21"/>
  <c r="E47" i="20"/>
  <c r="E115" i="23"/>
  <c r="E48" i="20"/>
  <c r="E190" i="22"/>
  <c r="E124" i="23"/>
  <c r="B142" i="14"/>
  <c r="B149" i="26"/>
  <c r="E150" i="23"/>
  <c r="E75" i="17"/>
  <c r="B121" i="14"/>
  <c r="E144" i="21"/>
  <c r="E41" i="22"/>
  <c r="E18" i="23"/>
  <c r="E156" i="17"/>
  <c r="E130" i="21"/>
  <c r="E143" i="22"/>
  <c r="B54" i="26"/>
  <c r="E20" i="21"/>
  <c r="E58" i="23"/>
  <c r="E94" i="23"/>
  <c r="E39" i="21"/>
  <c r="E22" i="21"/>
  <c r="E151" i="20"/>
  <c r="B115" i="26"/>
  <c r="E111" i="21"/>
  <c r="B34" i="14"/>
  <c r="E67" i="17"/>
  <c r="B112" i="24"/>
  <c r="E26" i="23"/>
  <c r="E79" i="22"/>
  <c r="E96" i="22"/>
  <c r="E59" i="20"/>
  <c r="E165" i="23"/>
  <c r="B45" i="26"/>
  <c r="E81" i="23"/>
  <c r="E50" i="18"/>
  <c r="E124" i="22"/>
  <c r="E26" i="19"/>
  <c r="E155" i="19"/>
  <c r="E87" i="17"/>
  <c r="E83" i="19"/>
  <c r="B166" i="26"/>
  <c r="E46" i="20"/>
  <c r="E133" i="22"/>
  <c r="B46" i="26"/>
  <c r="E180" i="23"/>
  <c r="B118" i="14"/>
  <c r="E91" i="21"/>
  <c r="E56" i="18"/>
  <c r="B106" i="26"/>
  <c r="E16" i="20"/>
  <c r="B171" i="24"/>
  <c r="B99" i="14"/>
  <c r="E42" i="17"/>
  <c r="E34" i="20"/>
  <c r="E183" i="22"/>
  <c r="B64" i="24"/>
  <c r="E95" i="22"/>
  <c r="B129" i="26"/>
  <c r="E86" i="22"/>
  <c r="E57" i="19"/>
  <c r="B63" i="26"/>
  <c r="E35" i="22"/>
  <c r="E115" i="20"/>
  <c r="E156" i="21"/>
  <c r="B144" i="26"/>
  <c r="E119" i="20"/>
  <c r="E35" i="17"/>
  <c r="E141" i="21"/>
  <c r="B20" i="14"/>
  <c r="B36" i="26"/>
  <c r="E31" i="23"/>
  <c r="E93" i="22"/>
  <c r="E178" i="22"/>
  <c r="E68" i="17"/>
  <c r="E106" i="23"/>
  <c r="E89" i="22"/>
  <c r="B84" i="24"/>
  <c r="E129" i="21"/>
  <c r="E36" i="17"/>
  <c r="E56" i="19"/>
  <c r="B102" i="26"/>
  <c r="E14" i="23"/>
  <c r="E70" i="17"/>
  <c r="E82" i="23"/>
  <c r="E18" i="17"/>
  <c r="E159" i="21"/>
  <c r="E168" i="17"/>
  <c r="B65" i="26"/>
  <c r="E157" i="23"/>
  <c r="B145" i="26"/>
  <c r="B134" i="24"/>
  <c r="E22" i="17"/>
  <c r="E103" i="22"/>
  <c r="E29" i="22"/>
  <c r="B93" i="26"/>
  <c r="E74" i="22"/>
  <c r="B71" i="26"/>
  <c r="E43" i="17"/>
  <c r="E105" i="22"/>
  <c r="E178" i="18"/>
  <c r="E82" i="21"/>
  <c r="B91" i="26"/>
  <c r="E144" i="22"/>
  <c r="E126" i="21"/>
  <c r="B62" i="14"/>
  <c r="B27" i="14"/>
  <c r="E57" i="21"/>
  <c r="E182" i="20"/>
  <c r="E91" i="19"/>
  <c r="B161" i="26"/>
  <c r="B165" i="14"/>
  <c r="E97" i="19"/>
  <c r="E152" i="21"/>
  <c r="E40" i="20"/>
  <c r="E166" i="22"/>
  <c r="E176" i="17"/>
  <c r="B70" i="14"/>
  <c r="E22" i="23"/>
  <c r="E15" i="23"/>
  <c r="E171" i="20"/>
  <c r="E73" i="23"/>
  <c r="E33" i="23"/>
  <c r="E76" i="22"/>
  <c r="B101" i="14"/>
  <c r="E182" i="19"/>
  <c r="E162" i="20"/>
  <c r="E108" i="17"/>
  <c r="B22" i="24"/>
  <c r="E41" i="21"/>
  <c r="E31" i="21"/>
  <c r="B102" i="14"/>
  <c r="E63" i="21"/>
  <c r="E27" i="19"/>
  <c r="E116" i="23"/>
  <c r="E188" i="20"/>
  <c r="E145" i="19"/>
  <c r="E45" i="17"/>
  <c r="E188" i="22"/>
  <c r="E96" i="21"/>
  <c r="E75" i="22"/>
  <c r="E29" i="20"/>
  <c r="E26" i="21"/>
  <c r="B75" i="14"/>
  <c r="E40" i="22"/>
  <c r="E141" i="23"/>
  <c r="B167" i="14"/>
  <c r="E82" i="22"/>
  <c r="B54" i="24"/>
  <c r="B95" i="14"/>
  <c r="B147" i="26"/>
  <c r="E77" i="22"/>
  <c r="E147" i="22"/>
  <c r="B111" i="26"/>
  <c r="E55" i="20"/>
  <c r="B143" i="14"/>
  <c r="E101" i="21"/>
  <c r="B125" i="24"/>
  <c r="E129" i="19"/>
  <c r="E35" i="20"/>
  <c r="E98" i="23"/>
  <c r="E79" i="18"/>
  <c r="E37" i="23"/>
  <c r="E114" i="19"/>
  <c r="E90" i="23"/>
  <c r="E18" i="21"/>
  <c r="E65" i="22"/>
  <c r="E153" i="17"/>
  <c r="E76" i="23"/>
  <c r="E118" i="22"/>
  <c r="E95" i="17"/>
  <c r="B35" i="26"/>
  <c r="E184" i="17"/>
  <c r="E106" i="21"/>
  <c r="E40" i="18"/>
  <c r="E169" i="17"/>
  <c r="E26" i="17"/>
  <c r="B36" i="14"/>
  <c r="E137" i="21"/>
  <c r="E88" i="23"/>
  <c r="E101" i="23"/>
  <c r="E66" i="19"/>
  <c r="E32" i="19"/>
  <c r="E162" i="21"/>
  <c r="E144" i="23"/>
  <c r="B19" i="14"/>
  <c r="B139" i="14"/>
  <c r="E154" i="19"/>
  <c r="E34" i="22"/>
  <c r="E132" i="22"/>
  <c r="B118" i="26"/>
  <c r="B41" i="24"/>
  <c r="E39" i="19"/>
  <c r="E147" i="19"/>
  <c r="B73" i="26"/>
  <c r="E175" i="23"/>
  <c r="B125" i="26"/>
  <c r="E45" i="23"/>
  <c r="B88" i="24"/>
  <c r="E91" i="23"/>
  <c r="E114" i="21"/>
  <c r="E90" i="17"/>
  <c r="E99" i="23"/>
  <c r="E116" i="22"/>
  <c r="E98" i="22"/>
  <c r="E132" i="20"/>
  <c r="E49" i="22"/>
  <c r="E44" i="23"/>
  <c r="E143" i="21"/>
  <c r="B32" i="26"/>
  <c r="E179" i="19"/>
  <c r="B94" i="26"/>
  <c r="E49" i="17"/>
  <c r="E76" i="21"/>
  <c r="E60" i="19"/>
  <c r="E147" i="20"/>
  <c r="E46" i="21"/>
  <c r="B59" i="14"/>
  <c r="E22" i="22"/>
  <c r="E60" i="22"/>
  <c r="E48" i="22"/>
  <c r="E45" i="19"/>
  <c r="E93" i="17"/>
  <c r="E155" i="20"/>
  <c r="B26" i="14"/>
  <c r="E164" i="23"/>
  <c r="E49" i="23"/>
  <c r="E17" i="20"/>
  <c r="E166" i="17"/>
  <c r="E88" i="22"/>
  <c r="B66" i="26"/>
  <c r="E142" i="21"/>
  <c r="E109" i="17"/>
  <c r="E74" i="17"/>
  <c r="E190" i="23"/>
  <c r="E116" i="21"/>
  <c r="E62" i="17"/>
  <c r="E64" i="23"/>
  <c r="E106" i="22"/>
  <c r="E30" i="22"/>
  <c r="B145" i="14"/>
  <c r="B97" i="14"/>
  <c r="E85" i="17"/>
  <c r="E151" i="21"/>
  <c r="E173" i="21"/>
  <c r="E137" i="17"/>
  <c r="E97" i="20"/>
  <c r="E91" i="22"/>
  <c r="E23" i="23"/>
  <c r="B51" i="26"/>
  <c r="E133" i="21"/>
  <c r="E90" i="21"/>
  <c r="B64" i="14"/>
  <c r="B168" i="26"/>
  <c r="E140" i="17"/>
  <c r="E153" i="20"/>
  <c r="E19" i="20"/>
  <c r="E147" i="21"/>
  <c r="E150" i="19"/>
  <c r="N150" i="19" l="1"/>
  <c r="I150" i="19"/>
  <c r="O150" i="19"/>
  <c r="G150" i="19"/>
  <c r="P150" i="19"/>
  <c r="Q150" i="19"/>
  <c r="K150" i="19"/>
  <c r="M150" i="19"/>
  <c r="F150" i="19"/>
  <c r="D150" i="19"/>
  <c r="R150" i="19"/>
  <c r="J150" i="19"/>
  <c r="C150" i="19"/>
  <c r="L150" i="19"/>
  <c r="H150" i="19"/>
  <c r="B150" i="19"/>
  <c r="I147" i="21"/>
  <c r="L147" i="21"/>
  <c r="D147" i="21"/>
  <c r="J147" i="21"/>
  <c r="N147" i="21"/>
  <c r="M147" i="21"/>
  <c r="B147" i="21"/>
  <c r="C147" i="21"/>
  <c r="K147" i="21"/>
  <c r="F147" i="21"/>
  <c r="G147" i="21"/>
  <c r="H147" i="21"/>
  <c r="G19" i="20"/>
  <c r="N19" i="20"/>
  <c r="J19" i="20"/>
  <c r="M19" i="20"/>
  <c r="C19" i="20"/>
  <c r="F19" i="20"/>
  <c r="B19" i="20"/>
  <c r="K19" i="20"/>
  <c r="H19" i="20"/>
  <c r="L19" i="20"/>
  <c r="D19" i="20"/>
  <c r="I19" i="20"/>
  <c r="F153" i="20"/>
  <c r="M153" i="20"/>
  <c r="L153" i="20"/>
  <c r="K153" i="20"/>
  <c r="J153" i="20"/>
  <c r="H153" i="20"/>
  <c r="C153" i="20"/>
  <c r="B153" i="20"/>
  <c r="N153" i="20"/>
  <c r="G153" i="20"/>
  <c r="I153" i="20"/>
  <c r="D153" i="20"/>
  <c r="V140" i="17"/>
  <c r="C140" i="17"/>
  <c r="G140" i="17"/>
  <c r="S140" i="17"/>
  <c r="F140" i="17"/>
  <c r="X140" i="17"/>
  <c r="N140" i="17"/>
  <c r="J140" i="17"/>
  <c r="D140" i="17"/>
  <c r="U140" i="17"/>
  <c r="I140" i="17"/>
  <c r="M140" i="17"/>
  <c r="L140" i="17"/>
  <c r="Q140" i="17"/>
  <c r="W140" i="17"/>
  <c r="B140" i="17"/>
  <c r="H140" i="17"/>
  <c r="K140" i="17"/>
  <c r="T140" i="17"/>
  <c r="R140" i="17"/>
  <c r="N168" i="26"/>
  <c r="AA168" i="26"/>
  <c r="R168" i="26"/>
  <c r="W168" i="26"/>
  <c r="G168" i="26"/>
  <c r="T168" i="26"/>
  <c r="X168" i="26"/>
  <c r="K168" i="26"/>
  <c r="C168" i="26"/>
  <c r="D168" i="26"/>
  <c r="S168" i="26"/>
  <c r="E168" i="26"/>
  <c r="U168" i="26"/>
  <c r="J168" i="26"/>
  <c r="M168" i="26"/>
  <c r="L168" i="26"/>
  <c r="Z168" i="26"/>
  <c r="O168" i="26"/>
  <c r="Y168" i="26"/>
  <c r="Q168" i="26"/>
  <c r="AC168" i="26"/>
  <c r="AB168" i="26"/>
  <c r="H168" i="26"/>
  <c r="V168" i="26"/>
  <c r="F168" i="26"/>
  <c r="P168" i="26"/>
  <c r="I168" i="26"/>
  <c r="AD168" i="26"/>
  <c r="F64" i="14"/>
  <c r="G64" i="14"/>
  <c r="H64" i="14"/>
  <c r="D64" i="14"/>
  <c r="C64" i="14"/>
  <c r="I64" i="14"/>
  <c r="E64" i="14"/>
  <c r="G90" i="21"/>
  <c r="N90" i="21"/>
  <c r="D90" i="21"/>
  <c r="B90" i="21"/>
  <c r="J90" i="21"/>
  <c r="L90" i="21"/>
  <c r="F90" i="21"/>
  <c r="H90" i="21"/>
  <c r="M90" i="21"/>
  <c r="K90" i="21"/>
  <c r="I90" i="21"/>
  <c r="C90" i="21"/>
  <c r="D133" i="21"/>
  <c r="B133" i="21"/>
  <c r="F133" i="21"/>
  <c r="J133" i="21"/>
  <c r="N133" i="21"/>
  <c r="L133" i="21"/>
  <c r="M133" i="21"/>
  <c r="H133" i="21"/>
  <c r="G133" i="21"/>
  <c r="K133" i="21"/>
  <c r="I133" i="21"/>
  <c r="C133" i="21"/>
  <c r="L51" i="26"/>
  <c r="F51" i="26"/>
  <c r="K51" i="26"/>
  <c r="Y51" i="26"/>
  <c r="E51" i="26"/>
  <c r="U51" i="26"/>
  <c r="N51" i="26"/>
  <c r="Z51" i="26"/>
  <c r="H51" i="26"/>
  <c r="AC51" i="26"/>
  <c r="O51" i="26"/>
  <c r="G51" i="26"/>
  <c r="D51" i="26"/>
  <c r="P51" i="26"/>
  <c r="I51" i="26"/>
  <c r="M51" i="26"/>
  <c r="AB51" i="26"/>
  <c r="C51" i="26"/>
  <c r="AA51" i="26"/>
  <c r="S51" i="26"/>
  <c r="AD51" i="26"/>
  <c r="V51" i="26"/>
  <c r="Q51" i="26"/>
  <c r="W51" i="26"/>
  <c r="R51" i="26"/>
  <c r="T51" i="26"/>
  <c r="J51" i="26"/>
  <c r="X51" i="26"/>
  <c r="B23" i="23"/>
  <c r="F23" i="23"/>
  <c r="C23" i="23"/>
  <c r="D23" i="23"/>
  <c r="H23" i="23"/>
  <c r="G23" i="23"/>
  <c r="I23" i="23"/>
  <c r="F91" i="22"/>
  <c r="D91" i="22"/>
  <c r="B91" i="22"/>
  <c r="C91" i="22"/>
  <c r="G91" i="22"/>
  <c r="I91" i="22"/>
  <c r="H91" i="22"/>
  <c r="F97" i="20"/>
  <c r="H97" i="20"/>
  <c r="D97" i="20"/>
  <c r="J97" i="20"/>
  <c r="L97" i="20"/>
  <c r="N97" i="20"/>
  <c r="K97" i="20"/>
  <c r="G97" i="20"/>
  <c r="B97" i="20"/>
  <c r="I97" i="20"/>
  <c r="C97" i="20"/>
  <c r="M97" i="20"/>
  <c r="L137" i="17"/>
  <c r="T137" i="17"/>
  <c r="N137" i="17"/>
  <c r="R137" i="17"/>
  <c r="F137" i="17"/>
  <c r="I137" i="17"/>
  <c r="K137" i="17"/>
  <c r="Q137" i="17"/>
  <c r="V137" i="17"/>
  <c r="J137" i="17"/>
  <c r="S137" i="17"/>
  <c r="G137" i="17"/>
  <c r="B137" i="17"/>
  <c r="X137" i="17"/>
  <c r="W137" i="17"/>
  <c r="M137" i="17"/>
  <c r="D137" i="17"/>
  <c r="U137" i="17"/>
  <c r="C137" i="17"/>
  <c r="H137" i="17"/>
  <c r="D173" i="21"/>
  <c r="C173" i="21"/>
  <c r="H173" i="21"/>
  <c r="F173" i="21"/>
  <c r="L173" i="21"/>
  <c r="B173" i="21"/>
  <c r="K173" i="21"/>
  <c r="I173" i="21"/>
  <c r="G173" i="21"/>
  <c r="M173" i="21"/>
  <c r="N173" i="21"/>
  <c r="J173" i="21"/>
  <c r="C151" i="21"/>
  <c r="L151" i="21"/>
  <c r="K151" i="21"/>
  <c r="H151" i="21"/>
  <c r="F151" i="21"/>
  <c r="G151" i="21"/>
  <c r="I151" i="21"/>
  <c r="M151" i="21"/>
  <c r="N151" i="21"/>
  <c r="B151" i="21"/>
  <c r="J151" i="21"/>
  <c r="D151" i="21"/>
  <c r="H85" i="17"/>
  <c r="T85" i="17"/>
  <c r="U85" i="17"/>
  <c r="L85" i="17"/>
  <c r="M85" i="17"/>
  <c r="J85" i="17"/>
  <c r="B85" i="17"/>
  <c r="I85" i="17"/>
  <c r="K85" i="17"/>
  <c r="Q85" i="17"/>
  <c r="S85" i="17"/>
  <c r="N85" i="17"/>
  <c r="W85" i="17"/>
  <c r="F85" i="17"/>
  <c r="X85" i="17"/>
  <c r="V85" i="17"/>
  <c r="D85" i="17"/>
  <c r="R85" i="17"/>
  <c r="C85" i="17"/>
  <c r="G85" i="17"/>
  <c r="G97" i="14"/>
  <c r="F97" i="14"/>
  <c r="C97" i="14"/>
  <c r="H97" i="14"/>
  <c r="E97" i="14"/>
  <c r="D97" i="14"/>
  <c r="I97" i="14"/>
  <c r="D145" i="14"/>
  <c r="I145" i="14"/>
  <c r="F145" i="14"/>
  <c r="C145" i="14"/>
  <c r="G145" i="14"/>
  <c r="H145" i="14"/>
  <c r="E145" i="14"/>
  <c r="G30" i="22"/>
  <c r="F30" i="22"/>
  <c r="H30" i="22"/>
  <c r="C30" i="22"/>
  <c r="B30" i="22"/>
  <c r="I30" i="22"/>
  <c r="D30" i="22"/>
  <c r="D106" i="22"/>
  <c r="H106" i="22"/>
  <c r="F106" i="22"/>
  <c r="G106" i="22"/>
  <c r="C106" i="22"/>
  <c r="B106" i="22"/>
  <c r="I106" i="22"/>
  <c r="I64" i="23"/>
  <c r="C64" i="23"/>
  <c r="G64" i="23"/>
  <c r="D64" i="23"/>
  <c r="B64" i="23"/>
  <c r="H64" i="23"/>
  <c r="F64" i="23"/>
  <c r="N62" i="17"/>
  <c r="C62" i="17"/>
  <c r="W62" i="17"/>
  <c r="I62" i="17"/>
  <c r="V62" i="17"/>
  <c r="L62" i="17"/>
  <c r="X62" i="17"/>
  <c r="K62" i="17"/>
  <c r="J62" i="17"/>
  <c r="T62" i="17"/>
  <c r="B62" i="17"/>
  <c r="Q62" i="17"/>
  <c r="U62" i="17"/>
  <c r="M62" i="17"/>
  <c r="H62" i="17"/>
  <c r="G62" i="17"/>
  <c r="R62" i="17"/>
  <c r="S62" i="17"/>
  <c r="D62" i="17"/>
  <c r="F62" i="17"/>
  <c r="D116" i="21"/>
  <c r="J116" i="21"/>
  <c r="K116" i="21"/>
  <c r="I116" i="21"/>
  <c r="C116" i="21"/>
  <c r="H116" i="21"/>
  <c r="G116" i="21"/>
  <c r="N116" i="21"/>
  <c r="L116" i="21"/>
  <c r="F116" i="21"/>
  <c r="M116" i="21"/>
  <c r="B116" i="21"/>
  <c r="H190" i="23"/>
  <c r="D190" i="23"/>
  <c r="I190" i="23"/>
  <c r="B190" i="23"/>
  <c r="C190" i="23"/>
  <c r="F190" i="23"/>
  <c r="G190" i="23"/>
  <c r="W74" i="17"/>
  <c r="M74" i="17"/>
  <c r="F74" i="17"/>
  <c r="J74" i="17"/>
  <c r="T74" i="17"/>
  <c r="I74" i="17"/>
  <c r="X74" i="17"/>
  <c r="G74" i="17"/>
  <c r="B74" i="17"/>
  <c r="D74" i="17"/>
  <c r="V74" i="17"/>
  <c r="Q74" i="17"/>
  <c r="L74" i="17"/>
  <c r="R74" i="17"/>
  <c r="C74" i="17"/>
  <c r="K74" i="17"/>
  <c r="H74" i="17"/>
  <c r="U74" i="17"/>
  <c r="N74" i="17"/>
  <c r="S74" i="17"/>
  <c r="L109" i="17"/>
  <c r="N109" i="17"/>
  <c r="D109" i="17"/>
  <c r="R109" i="17"/>
  <c r="B109" i="17"/>
  <c r="X109" i="17"/>
  <c r="I109" i="17"/>
  <c r="S109" i="17"/>
  <c r="Q109" i="17"/>
  <c r="W109" i="17"/>
  <c r="U109" i="17"/>
  <c r="F109" i="17"/>
  <c r="T109" i="17"/>
  <c r="K109" i="17"/>
  <c r="M109" i="17"/>
  <c r="G109" i="17"/>
  <c r="H109" i="17"/>
  <c r="C109" i="17"/>
  <c r="V109" i="17"/>
  <c r="J109" i="17"/>
  <c r="K142" i="21"/>
  <c r="M142" i="21"/>
  <c r="L142" i="21"/>
  <c r="G142" i="21"/>
  <c r="B142" i="21"/>
  <c r="F142" i="21"/>
  <c r="D142" i="21"/>
  <c r="H142" i="21"/>
  <c r="J142" i="21"/>
  <c r="C142" i="21"/>
  <c r="I142" i="21"/>
  <c r="N142" i="21"/>
  <c r="N66" i="26"/>
  <c r="I66" i="26"/>
  <c r="Q66" i="26"/>
  <c r="AD66" i="26"/>
  <c r="D66" i="26"/>
  <c r="Z66" i="26"/>
  <c r="E66" i="26"/>
  <c r="AC66" i="26"/>
  <c r="W66" i="26"/>
  <c r="H66" i="26"/>
  <c r="S66" i="26"/>
  <c r="V66" i="26"/>
  <c r="P66" i="26"/>
  <c r="Y66" i="26"/>
  <c r="R66" i="26"/>
  <c r="X66" i="26"/>
  <c r="AA66" i="26"/>
  <c r="AB66" i="26"/>
  <c r="O66" i="26"/>
  <c r="J66" i="26"/>
  <c r="L66" i="26"/>
  <c r="U66" i="26"/>
  <c r="K66" i="26"/>
  <c r="T66" i="26"/>
  <c r="G66" i="26"/>
  <c r="F66" i="26"/>
  <c r="C66" i="26"/>
  <c r="M66" i="26"/>
  <c r="D88" i="22"/>
  <c r="C88" i="22"/>
  <c r="G88" i="22"/>
  <c r="B88" i="22"/>
  <c r="I88" i="22"/>
  <c r="F88" i="22"/>
  <c r="H88" i="22"/>
  <c r="M166" i="17"/>
  <c r="X166" i="17"/>
  <c r="Q166" i="17"/>
  <c r="W166" i="17"/>
  <c r="N166" i="17"/>
  <c r="R166" i="17"/>
  <c r="J166" i="17"/>
  <c r="C166" i="17"/>
  <c r="H166" i="17"/>
  <c r="I166" i="17"/>
  <c r="L166" i="17"/>
  <c r="K166" i="17"/>
  <c r="B166" i="17"/>
  <c r="D166" i="17"/>
  <c r="T166" i="17"/>
  <c r="U166" i="17"/>
  <c r="V166" i="17"/>
  <c r="G166" i="17"/>
  <c r="S166" i="17"/>
  <c r="F166" i="17"/>
  <c r="D17" i="20"/>
  <c r="C17" i="20"/>
  <c r="G17" i="20"/>
  <c r="I17" i="20"/>
  <c r="N17" i="20"/>
  <c r="K17" i="20"/>
  <c r="L17" i="20"/>
  <c r="J17" i="20"/>
  <c r="B17" i="20"/>
  <c r="F17" i="20"/>
  <c r="M17" i="20"/>
  <c r="H17" i="20"/>
  <c r="H49" i="23"/>
  <c r="C49" i="23"/>
  <c r="F49" i="23"/>
  <c r="I49" i="23"/>
  <c r="G49" i="23"/>
  <c r="D49" i="23"/>
  <c r="B49" i="23"/>
  <c r="F164" i="23"/>
  <c r="G164" i="23"/>
  <c r="H164" i="23"/>
  <c r="I164" i="23"/>
  <c r="D164" i="23"/>
  <c r="B164" i="23"/>
  <c r="C164" i="23"/>
  <c r="C26" i="14"/>
  <c r="I26" i="14"/>
  <c r="E26" i="14"/>
  <c r="H26" i="14"/>
  <c r="F26" i="14"/>
  <c r="G26" i="14"/>
  <c r="D26" i="14"/>
  <c r="M155" i="20"/>
  <c r="J155" i="20"/>
  <c r="F155" i="20"/>
  <c r="H155" i="20"/>
  <c r="K155" i="20"/>
  <c r="I155" i="20"/>
  <c r="B155" i="20"/>
  <c r="D155" i="20"/>
  <c r="G155" i="20"/>
  <c r="N155" i="20"/>
  <c r="L155" i="20"/>
  <c r="C155" i="20"/>
  <c r="I93" i="17"/>
  <c r="R93" i="17"/>
  <c r="W93" i="17"/>
  <c r="S93" i="17"/>
  <c r="H93" i="17"/>
  <c r="B93" i="17"/>
  <c r="T93" i="17"/>
  <c r="Q93" i="17"/>
  <c r="G93" i="17"/>
  <c r="K93" i="17"/>
  <c r="N93" i="17"/>
  <c r="L93" i="17"/>
  <c r="C93" i="17"/>
  <c r="X93" i="17"/>
  <c r="F93" i="17"/>
  <c r="M93" i="17"/>
  <c r="D93" i="17"/>
  <c r="U93" i="17"/>
  <c r="J93" i="17"/>
  <c r="V93" i="17"/>
  <c r="G45" i="19"/>
  <c r="C45" i="19"/>
  <c r="L45" i="19"/>
  <c r="P45" i="19"/>
  <c r="B45" i="19"/>
  <c r="F45" i="19"/>
  <c r="N45" i="19"/>
  <c r="O45" i="19"/>
  <c r="R45" i="19"/>
  <c r="J45" i="19"/>
  <c r="H45" i="19"/>
  <c r="M45" i="19"/>
  <c r="K45" i="19"/>
  <c r="Q45" i="19"/>
  <c r="I45" i="19"/>
  <c r="D45" i="19"/>
  <c r="B48" i="22"/>
  <c r="D48" i="22"/>
  <c r="I48" i="22"/>
  <c r="F48" i="22"/>
  <c r="C48" i="22"/>
  <c r="G48" i="22"/>
  <c r="H48" i="22"/>
  <c r="D60" i="22"/>
  <c r="H60" i="22"/>
  <c r="C60" i="22"/>
  <c r="I60" i="22"/>
  <c r="F60" i="22"/>
  <c r="B60" i="22"/>
  <c r="G60" i="22"/>
  <c r="F22" i="22"/>
  <c r="G22" i="22"/>
  <c r="D22" i="22"/>
  <c r="B22" i="22"/>
  <c r="C22" i="22"/>
  <c r="I22" i="22"/>
  <c r="H22" i="22"/>
  <c r="F59" i="14"/>
  <c r="D59" i="14"/>
  <c r="I59" i="14"/>
  <c r="H59" i="14"/>
  <c r="E59" i="14"/>
  <c r="G59" i="14"/>
  <c r="C59" i="14"/>
  <c r="D46" i="21"/>
  <c r="B46" i="21"/>
  <c r="M46" i="21"/>
  <c r="L46" i="21"/>
  <c r="I46" i="21"/>
  <c r="F46" i="21"/>
  <c r="J46" i="21"/>
  <c r="N46" i="21"/>
  <c r="H46" i="21"/>
  <c r="G46" i="21"/>
  <c r="C46" i="21"/>
  <c r="K46" i="21"/>
  <c r="K147" i="20"/>
  <c r="L147" i="20"/>
  <c r="I147" i="20"/>
  <c r="J147" i="20"/>
  <c r="C147" i="20"/>
  <c r="M147" i="20"/>
  <c r="D147" i="20"/>
  <c r="B147" i="20"/>
  <c r="N147" i="20"/>
  <c r="H147" i="20"/>
  <c r="F147" i="20"/>
  <c r="G147" i="20"/>
  <c r="B60" i="19"/>
  <c r="Q60" i="19"/>
  <c r="F60" i="19"/>
  <c r="G60" i="19"/>
  <c r="C60" i="19"/>
  <c r="N60" i="19"/>
  <c r="K60" i="19"/>
  <c r="D60" i="19"/>
  <c r="P60" i="19"/>
  <c r="J60" i="19"/>
  <c r="M60" i="19"/>
  <c r="L60" i="19"/>
  <c r="I60" i="19"/>
  <c r="O60" i="19"/>
  <c r="H60" i="19"/>
  <c r="R60" i="19"/>
  <c r="D76" i="21"/>
  <c r="L76" i="21"/>
  <c r="B76" i="21"/>
  <c r="M76" i="21"/>
  <c r="G76" i="21"/>
  <c r="I76" i="21"/>
  <c r="K76" i="21"/>
  <c r="N76" i="21"/>
  <c r="C76" i="21"/>
  <c r="H76" i="21"/>
  <c r="J76" i="21"/>
  <c r="F76" i="21"/>
  <c r="F49" i="17"/>
  <c r="M49" i="17"/>
  <c r="N49" i="17"/>
  <c r="H49" i="17"/>
  <c r="C49" i="17"/>
  <c r="Q49" i="17"/>
  <c r="D49" i="17"/>
  <c r="T49" i="17"/>
  <c r="R49" i="17"/>
  <c r="G49" i="17"/>
  <c r="K49" i="17"/>
  <c r="V49" i="17"/>
  <c r="B49" i="17"/>
  <c r="I49" i="17"/>
  <c r="J49" i="17"/>
  <c r="X49" i="17"/>
  <c r="S49" i="17"/>
  <c r="L49" i="17"/>
  <c r="W49" i="17"/>
  <c r="U49" i="17"/>
  <c r="W94" i="26"/>
  <c r="AB94" i="26"/>
  <c r="C94" i="26"/>
  <c r="O94" i="26"/>
  <c r="G94" i="26"/>
  <c r="Y94" i="26"/>
  <c r="Z94" i="26"/>
  <c r="Q94" i="26"/>
  <c r="U94" i="26"/>
  <c r="S94" i="26"/>
  <c r="V94" i="26"/>
  <c r="N94" i="26"/>
  <c r="I94" i="26"/>
  <c r="D94" i="26"/>
  <c r="AA94" i="26"/>
  <c r="T94" i="26"/>
  <c r="AD94" i="26"/>
  <c r="P94" i="26"/>
  <c r="F94" i="26"/>
  <c r="H94" i="26"/>
  <c r="K94" i="26"/>
  <c r="AC94" i="26"/>
  <c r="M94" i="26"/>
  <c r="R94" i="26"/>
  <c r="E94" i="26"/>
  <c r="J94" i="26"/>
  <c r="X94" i="26"/>
  <c r="L94" i="26"/>
  <c r="H179" i="19"/>
  <c r="F179" i="19"/>
  <c r="I179" i="19"/>
  <c r="C179" i="19"/>
  <c r="D179" i="19"/>
  <c r="R179" i="19"/>
  <c r="J179" i="19"/>
  <c r="M179" i="19"/>
  <c r="Q179" i="19"/>
  <c r="O179" i="19"/>
  <c r="K179" i="19"/>
  <c r="G179" i="19"/>
  <c r="B179" i="19"/>
  <c r="P179" i="19"/>
  <c r="N179" i="19"/>
  <c r="L179" i="19"/>
  <c r="AA32" i="26"/>
  <c r="U32" i="26"/>
  <c r="G32" i="26"/>
  <c r="O32" i="26"/>
  <c r="W32" i="26"/>
  <c r="I32" i="26"/>
  <c r="X32" i="26"/>
  <c r="M32" i="26"/>
  <c r="Q32" i="26"/>
  <c r="L32" i="26"/>
  <c r="V32" i="26"/>
  <c r="F32" i="26"/>
  <c r="Y32" i="26"/>
  <c r="Z32" i="26"/>
  <c r="J32" i="26"/>
  <c r="P32" i="26"/>
  <c r="D32" i="26"/>
  <c r="C32" i="26"/>
  <c r="R32" i="26"/>
  <c r="T32" i="26"/>
  <c r="E32" i="26"/>
  <c r="AB32" i="26"/>
  <c r="H32" i="26"/>
  <c r="AC32" i="26"/>
  <c r="AD32" i="26"/>
  <c r="K32" i="26"/>
  <c r="N32" i="26"/>
  <c r="S32" i="26"/>
  <c r="F143" i="21"/>
  <c r="N143" i="21"/>
  <c r="J143" i="21"/>
  <c r="H143" i="21"/>
  <c r="I143" i="21"/>
  <c r="C143" i="21"/>
  <c r="M143" i="21"/>
  <c r="L143" i="21"/>
  <c r="K143" i="21"/>
  <c r="G143" i="21"/>
  <c r="B143" i="21"/>
  <c r="D143" i="21"/>
  <c r="B44" i="23"/>
  <c r="D44" i="23"/>
  <c r="C44" i="23"/>
  <c r="I44" i="23"/>
  <c r="H44" i="23"/>
  <c r="G44" i="23"/>
  <c r="F44" i="23"/>
  <c r="B49" i="22"/>
  <c r="I49" i="22"/>
  <c r="H49" i="22"/>
  <c r="G49" i="22"/>
  <c r="F49" i="22"/>
  <c r="C49" i="22"/>
  <c r="D49" i="22"/>
  <c r="M132" i="20"/>
  <c r="I132" i="20"/>
  <c r="L132" i="20"/>
  <c r="N132" i="20"/>
  <c r="F132" i="20"/>
  <c r="K132" i="20"/>
  <c r="J132" i="20"/>
  <c r="H132" i="20"/>
  <c r="G132" i="20"/>
  <c r="B132" i="20"/>
  <c r="D132" i="20"/>
  <c r="C132" i="20"/>
  <c r="H98" i="22"/>
  <c r="G98" i="22"/>
  <c r="B98" i="22"/>
  <c r="I98" i="22"/>
  <c r="D98" i="22"/>
  <c r="C98" i="22"/>
  <c r="F98" i="22"/>
  <c r="I116" i="22"/>
  <c r="F116" i="22"/>
  <c r="D116" i="22"/>
  <c r="C116" i="22"/>
  <c r="H116" i="22"/>
  <c r="B116" i="22"/>
  <c r="G116" i="22"/>
  <c r="B99" i="23"/>
  <c r="H99" i="23"/>
  <c r="C99" i="23"/>
  <c r="F99" i="23"/>
  <c r="G99" i="23"/>
  <c r="I99" i="23"/>
  <c r="D99" i="23"/>
  <c r="I90" i="17"/>
  <c r="H90" i="17"/>
  <c r="L90" i="17"/>
  <c r="U90" i="17"/>
  <c r="S90" i="17"/>
  <c r="W90" i="17"/>
  <c r="X90" i="17"/>
  <c r="B90" i="17"/>
  <c r="T90" i="17"/>
  <c r="J90" i="17"/>
  <c r="V90" i="17"/>
  <c r="F90" i="17"/>
  <c r="Q90" i="17"/>
  <c r="R90" i="17"/>
  <c r="K90" i="17"/>
  <c r="D90" i="17"/>
  <c r="G90" i="17"/>
  <c r="M90" i="17"/>
  <c r="N90" i="17"/>
  <c r="C90" i="17"/>
  <c r="H114" i="21"/>
  <c r="L114" i="21"/>
  <c r="I114" i="21"/>
  <c r="N114" i="21"/>
  <c r="F114" i="21"/>
  <c r="C114" i="21"/>
  <c r="M114" i="21"/>
  <c r="D114" i="21"/>
  <c r="J114" i="21"/>
  <c r="G114" i="21"/>
  <c r="B114" i="21"/>
  <c r="K114" i="21"/>
  <c r="H91" i="23"/>
  <c r="B91" i="23"/>
  <c r="C91" i="23"/>
  <c r="I91" i="23"/>
  <c r="G91" i="23"/>
  <c r="F91" i="23"/>
  <c r="D91" i="23"/>
  <c r="G88" i="24"/>
  <c r="D88" i="24"/>
  <c r="C88" i="24"/>
  <c r="F88" i="24"/>
  <c r="E88" i="24"/>
  <c r="C45" i="23"/>
  <c r="H45" i="23"/>
  <c r="I45" i="23"/>
  <c r="D45" i="23"/>
  <c r="B45" i="23"/>
  <c r="G45" i="23"/>
  <c r="F45" i="23"/>
  <c r="AA125" i="26"/>
  <c r="N125" i="26"/>
  <c r="G125" i="26"/>
  <c r="V125" i="26"/>
  <c r="T125" i="26"/>
  <c r="K125" i="26"/>
  <c r="C125" i="26"/>
  <c r="U125" i="26"/>
  <c r="R125" i="26"/>
  <c r="F125" i="26"/>
  <c r="D125" i="26"/>
  <c r="I125" i="26"/>
  <c r="S125" i="26"/>
  <c r="Q125" i="26"/>
  <c r="L125" i="26"/>
  <c r="M125" i="26"/>
  <c r="W125" i="26"/>
  <c r="Y125" i="26"/>
  <c r="J125" i="26"/>
  <c r="Z125" i="26"/>
  <c r="AD125" i="26"/>
  <c r="P125" i="26"/>
  <c r="AB125" i="26"/>
  <c r="X125" i="26"/>
  <c r="AC125" i="26"/>
  <c r="O125" i="26"/>
  <c r="E125" i="26"/>
  <c r="H125" i="26"/>
  <c r="C175" i="23"/>
  <c r="H175" i="23"/>
  <c r="I175" i="23"/>
  <c r="G175" i="23"/>
  <c r="D175" i="23"/>
  <c r="B175" i="23"/>
  <c r="F175" i="23"/>
  <c r="J73" i="26"/>
  <c r="K73" i="26"/>
  <c r="W73" i="26"/>
  <c r="N73" i="26"/>
  <c r="P73" i="26"/>
  <c r="AA73" i="26"/>
  <c r="AB73" i="26"/>
  <c r="AC73" i="26"/>
  <c r="G73" i="26"/>
  <c r="Y73" i="26"/>
  <c r="U73" i="26"/>
  <c r="L73" i="26"/>
  <c r="I73" i="26"/>
  <c r="H73" i="26"/>
  <c r="D73" i="26"/>
  <c r="Z73" i="26"/>
  <c r="X73" i="26"/>
  <c r="V73" i="26"/>
  <c r="Q73" i="26"/>
  <c r="F73" i="26"/>
  <c r="O73" i="26"/>
  <c r="R73" i="26"/>
  <c r="E73" i="26"/>
  <c r="S73" i="26"/>
  <c r="C73" i="26"/>
  <c r="M73" i="26"/>
  <c r="AD73" i="26"/>
  <c r="T73" i="26"/>
  <c r="H147" i="19"/>
  <c r="J147" i="19"/>
  <c r="F147" i="19"/>
  <c r="R147" i="19"/>
  <c r="B147" i="19"/>
  <c r="G147" i="19"/>
  <c r="K147" i="19"/>
  <c r="M147" i="19"/>
  <c r="P147" i="19"/>
  <c r="C147" i="19"/>
  <c r="Q147" i="19"/>
  <c r="L147" i="19"/>
  <c r="D147" i="19"/>
  <c r="I147" i="19"/>
  <c r="N147" i="19"/>
  <c r="O147" i="19"/>
  <c r="B39" i="19"/>
  <c r="P39" i="19"/>
  <c r="D39" i="19"/>
  <c r="H39" i="19"/>
  <c r="N39" i="19"/>
  <c r="K39" i="19"/>
  <c r="L39" i="19"/>
  <c r="I39" i="19"/>
  <c r="G39" i="19"/>
  <c r="J39" i="19"/>
  <c r="F39" i="19"/>
  <c r="O39" i="19"/>
  <c r="C39" i="19"/>
  <c r="Q39" i="19"/>
  <c r="R39" i="19"/>
  <c r="M39" i="19"/>
  <c r="D41" i="24"/>
  <c r="G41" i="24"/>
  <c r="F41" i="24"/>
  <c r="C41" i="24"/>
  <c r="E41" i="24"/>
  <c r="T118" i="26"/>
  <c r="N118" i="26"/>
  <c r="M118" i="26"/>
  <c r="F118" i="26"/>
  <c r="Z118" i="26"/>
  <c r="J118" i="26"/>
  <c r="AB118" i="26"/>
  <c r="S118" i="26"/>
  <c r="K118" i="26"/>
  <c r="L118" i="26"/>
  <c r="AA118" i="26"/>
  <c r="E118" i="26"/>
  <c r="C118" i="26"/>
  <c r="U118" i="26"/>
  <c r="AC118" i="26"/>
  <c r="Q118" i="26"/>
  <c r="G118" i="26"/>
  <c r="R118" i="26"/>
  <c r="O118" i="26"/>
  <c r="I118" i="26"/>
  <c r="V118" i="26"/>
  <c r="AD118" i="26"/>
  <c r="P118" i="26"/>
  <c r="H118" i="26"/>
  <c r="X118" i="26"/>
  <c r="W118" i="26"/>
  <c r="D118" i="26"/>
  <c r="Y118" i="26"/>
  <c r="D132" i="22"/>
  <c r="G132" i="22"/>
  <c r="C132" i="22"/>
  <c r="B132" i="22"/>
  <c r="F132" i="22"/>
  <c r="H132" i="22"/>
  <c r="I132" i="22"/>
  <c r="D34" i="22"/>
  <c r="I34" i="22"/>
  <c r="B34" i="22"/>
  <c r="F34" i="22"/>
  <c r="H34" i="22"/>
  <c r="C34" i="22"/>
  <c r="G34" i="22"/>
  <c r="O154" i="19"/>
  <c r="K154" i="19"/>
  <c r="L154" i="19"/>
  <c r="D154" i="19"/>
  <c r="F154" i="19"/>
  <c r="G154" i="19"/>
  <c r="N154" i="19"/>
  <c r="M154" i="19"/>
  <c r="B154" i="19"/>
  <c r="J154" i="19"/>
  <c r="H154" i="19"/>
  <c r="I154" i="19"/>
  <c r="C154" i="19"/>
  <c r="R154" i="19"/>
  <c r="Q154" i="19"/>
  <c r="P154" i="19"/>
  <c r="E139" i="14"/>
  <c r="H139" i="14"/>
  <c r="C139" i="14"/>
  <c r="F139" i="14"/>
  <c r="I139" i="14"/>
  <c r="G139" i="14"/>
  <c r="D139" i="14"/>
  <c r="E19" i="14"/>
  <c r="I19" i="14"/>
  <c r="D19" i="14"/>
  <c r="F19" i="14"/>
  <c r="C19" i="14"/>
  <c r="H19" i="14"/>
  <c r="G19" i="14"/>
  <c r="I144" i="23"/>
  <c r="H144" i="23"/>
  <c r="D144" i="23"/>
  <c r="F144" i="23"/>
  <c r="G144" i="23"/>
  <c r="B144" i="23"/>
  <c r="C144" i="23"/>
  <c r="M162" i="21"/>
  <c r="K162" i="21"/>
  <c r="J162" i="21"/>
  <c r="N162" i="21"/>
  <c r="L162" i="21"/>
  <c r="F162" i="21"/>
  <c r="G162" i="21"/>
  <c r="B162" i="21"/>
  <c r="D162" i="21"/>
  <c r="C162" i="21"/>
  <c r="I162" i="21"/>
  <c r="H162" i="21"/>
  <c r="P32" i="19"/>
  <c r="J32" i="19"/>
  <c r="F32" i="19"/>
  <c r="K32" i="19"/>
  <c r="N32" i="19"/>
  <c r="D32" i="19"/>
  <c r="L32" i="19"/>
  <c r="C32" i="19"/>
  <c r="H32" i="19"/>
  <c r="O32" i="19"/>
  <c r="I32" i="19"/>
  <c r="G32" i="19"/>
  <c r="Q32" i="19"/>
  <c r="R32" i="19"/>
  <c r="B32" i="19"/>
  <c r="M32" i="19"/>
  <c r="N66" i="19"/>
  <c r="I66" i="19"/>
  <c r="R66" i="19"/>
  <c r="D66" i="19"/>
  <c r="O66" i="19"/>
  <c r="H66" i="19"/>
  <c r="K66" i="19"/>
  <c r="G66" i="19"/>
  <c r="J66" i="19"/>
  <c r="Q66" i="19"/>
  <c r="M66" i="19"/>
  <c r="P66" i="19"/>
  <c r="L66" i="19"/>
  <c r="F66" i="19"/>
  <c r="B66" i="19"/>
  <c r="C66" i="19"/>
  <c r="G101" i="23"/>
  <c r="C101" i="23"/>
  <c r="H101" i="23"/>
  <c r="D101" i="23"/>
  <c r="I101" i="23"/>
  <c r="F101" i="23"/>
  <c r="B101" i="23"/>
  <c r="B88" i="23"/>
  <c r="C88" i="23"/>
  <c r="F88" i="23"/>
  <c r="D88" i="23"/>
  <c r="I88" i="23"/>
  <c r="H88" i="23"/>
  <c r="G88" i="23"/>
  <c r="B137" i="21"/>
  <c r="K137" i="21"/>
  <c r="L137" i="21"/>
  <c r="N137" i="21"/>
  <c r="F137" i="21"/>
  <c r="J137" i="21"/>
  <c r="I137" i="21"/>
  <c r="H137" i="21"/>
  <c r="M137" i="21"/>
  <c r="G137" i="21"/>
  <c r="C137" i="21"/>
  <c r="D137" i="21"/>
  <c r="H36" i="14"/>
  <c r="F36" i="14"/>
  <c r="D36" i="14"/>
  <c r="I36" i="14"/>
  <c r="E36" i="14"/>
  <c r="C36" i="14"/>
  <c r="G36" i="14"/>
  <c r="K26" i="17"/>
  <c r="N26" i="17"/>
  <c r="D26" i="17"/>
  <c r="L26" i="17"/>
  <c r="H26" i="17"/>
  <c r="B26" i="17"/>
  <c r="F26" i="17"/>
  <c r="Q26" i="17"/>
  <c r="S26" i="17"/>
  <c r="J26" i="17"/>
  <c r="V26" i="17"/>
  <c r="C26" i="17"/>
  <c r="U26" i="17"/>
  <c r="R26" i="17"/>
  <c r="G26" i="17"/>
  <c r="W26" i="17"/>
  <c r="X26" i="17"/>
  <c r="M26" i="17"/>
  <c r="T26" i="17"/>
  <c r="I26" i="17"/>
  <c r="G169" i="17"/>
  <c r="V169" i="17"/>
  <c r="Q169" i="17"/>
  <c r="K169" i="17"/>
  <c r="C169" i="17"/>
  <c r="X169" i="17"/>
  <c r="R169" i="17"/>
  <c r="U169" i="17"/>
  <c r="I169" i="17"/>
  <c r="D169" i="17"/>
  <c r="N169" i="17"/>
  <c r="T169" i="17"/>
  <c r="W169" i="17"/>
  <c r="J169" i="17"/>
  <c r="L169" i="17"/>
  <c r="S169" i="17"/>
  <c r="H169" i="17"/>
  <c r="B169" i="17"/>
  <c r="M169" i="17"/>
  <c r="F169" i="17"/>
  <c r="N40" i="18"/>
  <c r="H40" i="18"/>
  <c r="J40" i="18"/>
  <c r="C40" i="18"/>
  <c r="D40" i="18"/>
  <c r="B40" i="18"/>
  <c r="Q40" i="18"/>
  <c r="I40" i="18"/>
  <c r="P40" i="18"/>
  <c r="L40" i="18"/>
  <c r="G40" i="18"/>
  <c r="K40" i="18"/>
  <c r="O40" i="18"/>
  <c r="F40" i="18"/>
  <c r="R40" i="18"/>
  <c r="M40" i="18"/>
  <c r="H106" i="21"/>
  <c r="K106" i="21"/>
  <c r="C106" i="21"/>
  <c r="L106" i="21"/>
  <c r="M106" i="21"/>
  <c r="D106" i="21"/>
  <c r="F106" i="21"/>
  <c r="I106" i="21"/>
  <c r="G106" i="21"/>
  <c r="N106" i="21"/>
  <c r="B106" i="21"/>
  <c r="J106" i="21"/>
  <c r="R184" i="17"/>
  <c r="M184" i="17"/>
  <c r="X184" i="17"/>
  <c r="G184" i="17"/>
  <c r="V184" i="17"/>
  <c r="D184" i="17"/>
  <c r="K184" i="17"/>
  <c r="N184" i="17"/>
  <c r="W184" i="17"/>
  <c r="L184" i="17"/>
  <c r="I184" i="17"/>
  <c r="S184" i="17"/>
  <c r="U184" i="17"/>
  <c r="B184" i="17"/>
  <c r="F184" i="17"/>
  <c r="J184" i="17"/>
  <c r="C184" i="17"/>
  <c r="T184" i="17"/>
  <c r="Q184" i="17"/>
  <c r="H184" i="17"/>
  <c r="M35" i="26"/>
  <c r="D35" i="26"/>
  <c r="G35" i="26"/>
  <c r="J35" i="26"/>
  <c r="K35" i="26"/>
  <c r="U35" i="26"/>
  <c r="L35" i="26"/>
  <c r="E35" i="26"/>
  <c r="R35" i="26"/>
  <c r="Y35" i="26"/>
  <c r="V35" i="26"/>
  <c r="S35" i="26"/>
  <c r="I35" i="26"/>
  <c r="F35" i="26"/>
  <c r="AC35" i="26"/>
  <c r="Q35" i="26"/>
  <c r="P35" i="26"/>
  <c r="O35" i="26"/>
  <c r="H35" i="26"/>
  <c r="T35" i="26"/>
  <c r="N35" i="26"/>
  <c r="Z35" i="26"/>
  <c r="AB35" i="26"/>
  <c r="AD35" i="26"/>
  <c r="X35" i="26"/>
  <c r="W35" i="26"/>
  <c r="AA35" i="26"/>
  <c r="C35" i="26"/>
  <c r="L95" i="17"/>
  <c r="N95" i="17"/>
  <c r="R95" i="17"/>
  <c r="X95" i="17"/>
  <c r="U95" i="17"/>
  <c r="G95" i="17"/>
  <c r="D95" i="17"/>
  <c r="K95" i="17"/>
  <c r="J95" i="17"/>
  <c r="Q95" i="17"/>
  <c r="C95" i="17"/>
  <c r="M95" i="17"/>
  <c r="V95" i="17"/>
  <c r="H95" i="17"/>
  <c r="T95" i="17"/>
  <c r="W95" i="17"/>
  <c r="S95" i="17"/>
  <c r="I95" i="17"/>
  <c r="F95" i="17"/>
  <c r="B95" i="17"/>
  <c r="B118" i="22"/>
  <c r="H118" i="22"/>
  <c r="D118" i="22"/>
  <c r="I118" i="22"/>
  <c r="C118" i="22"/>
  <c r="G118" i="22"/>
  <c r="F118" i="22"/>
  <c r="C76" i="23"/>
  <c r="H76" i="23"/>
  <c r="I76" i="23"/>
  <c r="F76" i="23"/>
  <c r="B76" i="23"/>
  <c r="D76" i="23"/>
  <c r="G76" i="23"/>
  <c r="U153" i="17"/>
  <c r="F153" i="17"/>
  <c r="N153" i="17"/>
  <c r="I153" i="17"/>
  <c r="M153" i="17"/>
  <c r="L153" i="17"/>
  <c r="X153" i="17"/>
  <c r="R153" i="17"/>
  <c r="B153" i="17"/>
  <c r="W153" i="17"/>
  <c r="S153" i="17"/>
  <c r="K153" i="17"/>
  <c r="V153" i="17"/>
  <c r="T153" i="17"/>
  <c r="G153" i="17"/>
  <c r="H153" i="17"/>
  <c r="C153" i="17"/>
  <c r="J153" i="17"/>
  <c r="D153" i="17"/>
  <c r="Q153" i="17"/>
  <c r="G65" i="22"/>
  <c r="F65" i="22"/>
  <c r="D65" i="22"/>
  <c r="B65" i="22"/>
  <c r="H65" i="22"/>
  <c r="C65" i="22"/>
  <c r="I65" i="22"/>
  <c r="J18" i="21"/>
  <c r="M18" i="21"/>
  <c r="G18" i="21"/>
  <c r="N18" i="21"/>
  <c r="L18" i="21"/>
  <c r="H18" i="21"/>
  <c r="K18" i="21"/>
  <c r="F18" i="21"/>
  <c r="C18" i="21"/>
  <c r="I18" i="21"/>
  <c r="B18" i="21"/>
  <c r="D18" i="21"/>
  <c r="H90" i="23"/>
  <c r="C90" i="23"/>
  <c r="B90" i="23"/>
  <c r="G90" i="23"/>
  <c r="D90" i="23"/>
  <c r="F90" i="23"/>
  <c r="I90" i="23"/>
  <c r="N114" i="19"/>
  <c r="H114" i="19"/>
  <c r="F114" i="19"/>
  <c r="O114" i="19"/>
  <c r="C114" i="19"/>
  <c r="R114" i="19"/>
  <c r="L114" i="19"/>
  <c r="B114" i="19"/>
  <c r="M114" i="19"/>
  <c r="J114" i="19"/>
  <c r="G114" i="19"/>
  <c r="I114" i="19"/>
  <c r="K114" i="19"/>
  <c r="D114" i="19"/>
  <c r="Q114" i="19"/>
  <c r="P114" i="19"/>
  <c r="I37" i="23"/>
  <c r="B37" i="23"/>
  <c r="C37" i="23"/>
  <c r="D37" i="23"/>
  <c r="H37" i="23"/>
  <c r="G37" i="23"/>
  <c r="F37" i="23"/>
  <c r="R79" i="18"/>
  <c r="P79" i="18"/>
  <c r="I79" i="18"/>
  <c r="C79" i="18"/>
  <c r="F79" i="18"/>
  <c r="Q79" i="18"/>
  <c r="K79" i="18"/>
  <c r="L79" i="18"/>
  <c r="N79" i="18"/>
  <c r="H79" i="18"/>
  <c r="J79" i="18"/>
  <c r="G79" i="18"/>
  <c r="B79" i="18"/>
  <c r="D79" i="18"/>
  <c r="O79" i="18"/>
  <c r="M79" i="18"/>
  <c r="I98" i="23"/>
  <c r="C98" i="23"/>
  <c r="B98" i="23"/>
  <c r="G98" i="23"/>
  <c r="D98" i="23"/>
  <c r="F98" i="23"/>
  <c r="H98" i="23"/>
  <c r="J35" i="20"/>
  <c r="N35" i="20"/>
  <c r="D35" i="20"/>
  <c r="B35" i="20"/>
  <c r="G35" i="20"/>
  <c r="I35" i="20"/>
  <c r="L35" i="20"/>
  <c r="M35" i="20"/>
  <c r="C35" i="20"/>
  <c r="F35" i="20"/>
  <c r="H35" i="20"/>
  <c r="K35" i="20"/>
  <c r="L129" i="19"/>
  <c r="D129" i="19"/>
  <c r="C129" i="19"/>
  <c r="J129" i="19"/>
  <c r="Q129" i="19"/>
  <c r="R129" i="19"/>
  <c r="N129" i="19"/>
  <c r="K129" i="19"/>
  <c r="I129" i="19"/>
  <c r="O129" i="19"/>
  <c r="F129" i="19"/>
  <c r="M129" i="19"/>
  <c r="G129" i="19"/>
  <c r="P129" i="19"/>
  <c r="H129" i="19"/>
  <c r="B129" i="19"/>
  <c r="G125" i="24"/>
  <c r="E125" i="24"/>
  <c r="F125" i="24"/>
  <c r="C125" i="24"/>
  <c r="D125" i="24"/>
  <c r="N101" i="21"/>
  <c r="M101" i="21"/>
  <c r="D101" i="21"/>
  <c r="B101" i="21"/>
  <c r="K101" i="21"/>
  <c r="C101" i="21"/>
  <c r="I101" i="21"/>
  <c r="F101" i="21"/>
  <c r="J101" i="21"/>
  <c r="L101" i="21"/>
  <c r="G101" i="21"/>
  <c r="H101" i="21"/>
  <c r="H143" i="14"/>
  <c r="D143" i="14"/>
  <c r="F143" i="14"/>
  <c r="G143" i="14"/>
  <c r="E143" i="14"/>
  <c r="I143" i="14"/>
  <c r="C143" i="14"/>
  <c r="I55" i="20"/>
  <c r="F55" i="20"/>
  <c r="D55" i="20"/>
  <c r="J55" i="20"/>
  <c r="N55" i="20"/>
  <c r="B55" i="20"/>
  <c r="M55" i="20"/>
  <c r="H55" i="20"/>
  <c r="C55" i="20"/>
  <c r="G55" i="20"/>
  <c r="K55" i="20"/>
  <c r="L55" i="20"/>
  <c r="R111" i="26"/>
  <c r="Z111" i="26"/>
  <c r="M111" i="26"/>
  <c r="C111" i="26"/>
  <c r="AA111" i="26"/>
  <c r="AD111" i="26"/>
  <c r="E111" i="26"/>
  <c r="T111" i="26"/>
  <c r="X111" i="26"/>
  <c r="N111" i="26"/>
  <c r="O111" i="26"/>
  <c r="G111" i="26"/>
  <c r="U111" i="26"/>
  <c r="F111" i="26"/>
  <c r="I111" i="26"/>
  <c r="J111" i="26"/>
  <c r="K111" i="26"/>
  <c r="V111" i="26"/>
  <c r="L111" i="26"/>
  <c r="P111" i="26"/>
  <c r="Y111" i="26"/>
  <c r="D111" i="26"/>
  <c r="S111" i="26"/>
  <c r="H111" i="26"/>
  <c r="AB111" i="26"/>
  <c r="AC111" i="26"/>
  <c r="W111" i="26"/>
  <c r="Q111" i="26"/>
  <c r="C147" i="22"/>
  <c r="F147" i="22"/>
  <c r="G147" i="22"/>
  <c r="B147" i="22"/>
  <c r="H147" i="22"/>
  <c r="D147" i="22"/>
  <c r="I147" i="22"/>
  <c r="H77" i="22"/>
  <c r="I77" i="22"/>
  <c r="G77" i="22"/>
  <c r="B77" i="22"/>
  <c r="C77" i="22"/>
  <c r="D77" i="22"/>
  <c r="F77" i="22"/>
  <c r="O147" i="26"/>
  <c r="S147" i="26"/>
  <c r="L147" i="26"/>
  <c r="I147" i="26"/>
  <c r="Y147" i="26"/>
  <c r="AA147" i="26"/>
  <c r="C147" i="26"/>
  <c r="Q147" i="26"/>
  <c r="D147" i="26"/>
  <c r="E147" i="26"/>
  <c r="H147" i="26"/>
  <c r="N147" i="26"/>
  <c r="AC147" i="26"/>
  <c r="T147" i="26"/>
  <c r="J147" i="26"/>
  <c r="F147" i="26"/>
  <c r="Z147" i="26"/>
  <c r="AB147" i="26"/>
  <c r="W147" i="26"/>
  <c r="P147" i="26"/>
  <c r="M147" i="26"/>
  <c r="R147" i="26"/>
  <c r="X147" i="26"/>
  <c r="V147" i="26"/>
  <c r="U147" i="26"/>
  <c r="AD147" i="26"/>
  <c r="K147" i="26"/>
  <c r="G147" i="26"/>
  <c r="C95" i="14"/>
  <c r="F95" i="14"/>
  <c r="I95" i="14"/>
  <c r="E95" i="14"/>
  <c r="D95" i="14"/>
  <c r="H95" i="14"/>
  <c r="G95" i="14"/>
  <c r="C54" i="24"/>
  <c r="F54" i="24"/>
  <c r="E54" i="24"/>
  <c r="D54" i="24"/>
  <c r="G54" i="24"/>
  <c r="F82" i="22"/>
  <c r="I82" i="22"/>
  <c r="D82" i="22"/>
  <c r="G82" i="22"/>
  <c r="C82" i="22"/>
  <c r="B82" i="22"/>
  <c r="H82" i="22"/>
  <c r="H167" i="14"/>
  <c r="C167" i="14"/>
  <c r="E167" i="14"/>
  <c r="F167" i="14"/>
  <c r="D167" i="14"/>
  <c r="G167" i="14"/>
  <c r="I167" i="14"/>
  <c r="B141" i="23"/>
  <c r="F141" i="23"/>
  <c r="H141" i="23"/>
  <c r="G141" i="23"/>
  <c r="D141" i="23"/>
  <c r="C141" i="23"/>
  <c r="I141" i="23"/>
  <c r="B40" i="22"/>
  <c r="I40" i="22"/>
  <c r="H40" i="22"/>
  <c r="C40" i="22"/>
  <c r="D40" i="22"/>
  <c r="F40" i="22"/>
  <c r="G40" i="22"/>
  <c r="E75" i="14"/>
  <c r="F75" i="14"/>
  <c r="C75" i="14"/>
  <c r="H75" i="14"/>
  <c r="I75" i="14"/>
  <c r="G75" i="14"/>
  <c r="D75" i="14"/>
  <c r="I26" i="21"/>
  <c r="B26" i="21"/>
  <c r="L26" i="21"/>
  <c r="N26" i="21"/>
  <c r="G26" i="21"/>
  <c r="H26" i="21"/>
  <c r="M26" i="21"/>
  <c r="F26" i="21"/>
  <c r="J26" i="21"/>
  <c r="C26" i="21"/>
  <c r="D26" i="21"/>
  <c r="K26" i="21"/>
  <c r="F29" i="20"/>
  <c r="L29" i="20"/>
  <c r="N29" i="20"/>
  <c r="G29" i="20"/>
  <c r="J29" i="20"/>
  <c r="H29" i="20"/>
  <c r="K29" i="20"/>
  <c r="C29" i="20"/>
  <c r="M29" i="20"/>
  <c r="B29" i="20"/>
  <c r="D29" i="20"/>
  <c r="I29" i="20"/>
  <c r="G75" i="22"/>
  <c r="B75" i="22"/>
  <c r="C75" i="22"/>
  <c r="F75" i="22"/>
  <c r="D75" i="22"/>
  <c r="H75" i="22"/>
  <c r="I75" i="22"/>
  <c r="G96" i="21"/>
  <c r="K96" i="21"/>
  <c r="F96" i="21"/>
  <c r="D96" i="21"/>
  <c r="J96" i="21"/>
  <c r="C96" i="21"/>
  <c r="N96" i="21"/>
  <c r="L96" i="21"/>
  <c r="B96" i="21"/>
  <c r="M96" i="21"/>
  <c r="I96" i="21"/>
  <c r="H96" i="21"/>
  <c r="F188" i="22"/>
  <c r="B188" i="22"/>
  <c r="I188" i="22"/>
  <c r="G188" i="22"/>
  <c r="H188" i="22"/>
  <c r="D188" i="22"/>
  <c r="C188" i="22"/>
  <c r="M45" i="17"/>
  <c r="X45" i="17"/>
  <c r="I45" i="17"/>
  <c r="U45" i="17"/>
  <c r="B45" i="17"/>
  <c r="L45" i="17"/>
  <c r="N45" i="17"/>
  <c r="R45" i="17"/>
  <c r="H45" i="17"/>
  <c r="J45" i="17"/>
  <c r="V45" i="17"/>
  <c r="W45" i="17"/>
  <c r="F45" i="17"/>
  <c r="K45" i="17"/>
  <c r="Q45" i="17"/>
  <c r="T45" i="17"/>
  <c r="G45" i="17"/>
  <c r="D45" i="17"/>
  <c r="C45" i="17"/>
  <c r="S45" i="17"/>
  <c r="N145" i="19"/>
  <c r="K145" i="19"/>
  <c r="D145" i="19"/>
  <c r="B145" i="19"/>
  <c r="P145" i="19"/>
  <c r="M145" i="19"/>
  <c r="I145" i="19"/>
  <c r="F145" i="19"/>
  <c r="G145" i="19"/>
  <c r="H145" i="19"/>
  <c r="C145" i="19"/>
  <c r="R145" i="19"/>
  <c r="O145" i="19"/>
  <c r="L145" i="19"/>
  <c r="J145" i="19"/>
  <c r="Q145" i="19"/>
  <c r="H188" i="20"/>
  <c r="I188" i="20"/>
  <c r="D188" i="20"/>
  <c r="L188" i="20"/>
  <c r="N188" i="20"/>
  <c r="C188" i="20"/>
  <c r="G188" i="20"/>
  <c r="J188" i="20"/>
  <c r="B188" i="20"/>
  <c r="M188" i="20"/>
  <c r="K188" i="20"/>
  <c r="F188" i="20"/>
  <c r="I116" i="23"/>
  <c r="B116" i="23"/>
  <c r="G116" i="23"/>
  <c r="H116" i="23"/>
  <c r="D116" i="23"/>
  <c r="C116" i="23"/>
  <c r="F116" i="23"/>
  <c r="F27" i="19"/>
  <c r="P27" i="19"/>
  <c r="G27" i="19"/>
  <c r="O27" i="19"/>
  <c r="D27" i="19"/>
  <c r="C27" i="19"/>
  <c r="J27" i="19"/>
  <c r="Q27" i="19"/>
  <c r="B27" i="19"/>
  <c r="R27" i="19"/>
  <c r="N27" i="19"/>
  <c r="I27" i="19"/>
  <c r="M27" i="19"/>
  <c r="L27" i="19"/>
  <c r="K27" i="19"/>
  <c r="H27" i="19"/>
  <c r="C63" i="21"/>
  <c r="D63" i="21"/>
  <c r="M63" i="21"/>
  <c r="N63" i="21"/>
  <c r="H63" i="21"/>
  <c r="K63" i="21"/>
  <c r="B63" i="21"/>
  <c r="J63" i="21"/>
  <c r="L63" i="21"/>
  <c r="F63" i="21"/>
  <c r="I63" i="21"/>
  <c r="G63" i="21"/>
  <c r="E102" i="14"/>
  <c r="D102" i="14"/>
  <c r="F102" i="14"/>
  <c r="I102" i="14"/>
  <c r="H102" i="14"/>
  <c r="C102" i="14"/>
  <c r="G102" i="14"/>
  <c r="C31" i="21"/>
  <c r="K31" i="21"/>
  <c r="H31" i="21"/>
  <c r="G31" i="21"/>
  <c r="M31" i="21"/>
  <c r="B31" i="21"/>
  <c r="I31" i="21"/>
  <c r="D31" i="21"/>
  <c r="F31" i="21"/>
  <c r="J31" i="21"/>
  <c r="N31" i="21"/>
  <c r="L31" i="21"/>
  <c r="F41" i="21"/>
  <c r="J41" i="21"/>
  <c r="D41" i="21"/>
  <c r="C41" i="21"/>
  <c r="I41" i="21"/>
  <c r="H41" i="21"/>
  <c r="N41" i="21"/>
  <c r="K41" i="21"/>
  <c r="M41" i="21"/>
  <c r="B41" i="21"/>
  <c r="G41" i="21"/>
  <c r="L41" i="21"/>
  <c r="F22" i="24"/>
  <c r="C22" i="24"/>
  <c r="E22" i="24"/>
  <c r="D22" i="24"/>
  <c r="G22" i="24"/>
  <c r="I108" i="17"/>
  <c r="V108" i="17"/>
  <c r="L108" i="17"/>
  <c r="B108" i="17"/>
  <c r="J108" i="17"/>
  <c r="N108" i="17"/>
  <c r="T108" i="17"/>
  <c r="G108" i="17"/>
  <c r="R108" i="17"/>
  <c r="D108" i="17"/>
  <c r="S108" i="17"/>
  <c r="C108" i="17"/>
  <c r="H108" i="17"/>
  <c r="F108" i="17"/>
  <c r="M108" i="17"/>
  <c r="W108" i="17"/>
  <c r="K108" i="17"/>
  <c r="Q108" i="17"/>
  <c r="U108" i="17"/>
  <c r="X108" i="17"/>
  <c r="I162" i="20"/>
  <c r="H162" i="20"/>
  <c r="B162" i="20"/>
  <c r="C162" i="20"/>
  <c r="F162" i="20"/>
  <c r="D162" i="20"/>
  <c r="L162" i="20"/>
  <c r="J162" i="20"/>
  <c r="G162" i="20"/>
  <c r="N162" i="20"/>
  <c r="M162" i="20"/>
  <c r="K162" i="20"/>
  <c r="C182" i="19"/>
  <c r="D182" i="19"/>
  <c r="O182" i="19"/>
  <c r="J182" i="19"/>
  <c r="Q182" i="19"/>
  <c r="I182" i="19"/>
  <c r="H182" i="19"/>
  <c r="G182" i="19"/>
  <c r="K182" i="19"/>
  <c r="N182" i="19"/>
  <c r="P182" i="19"/>
  <c r="R182" i="19"/>
  <c r="B182" i="19"/>
  <c r="M182" i="19"/>
  <c r="F182" i="19"/>
  <c r="L182" i="19"/>
  <c r="I101" i="14"/>
  <c r="E101" i="14"/>
  <c r="F101" i="14"/>
  <c r="D101" i="14"/>
  <c r="G101" i="14"/>
  <c r="C101" i="14"/>
  <c r="H101" i="14"/>
  <c r="F76" i="22"/>
  <c r="I76" i="22"/>
  <c r="G76" i="22"/>
  <c r="D76" i="22"/>
  <c r="C76" i="22"/>
  <c r="H76" i="22"/>
  <c r="B76" i="22"/>
  <c r="B33" i="23"/>
  <c r="F33" i="23"/>
  <c r="I33" i="23"/>
  <c r="C33" i="23"/>
  <c r="G33" i="23"/>
  <c r="D33" i="23"/>
  <c r="H33" i="23"/>
  <c r="B73" i="23"/>
  <c r="F73" i="23"/>
  <c r="I73" i="23"/>
  <c r="G73" i="23"/>
  <c r="D73" i="23"/>
  <c r="C73" i="23"/>
  <c r="H73" i="23"/>
  <c r="K171" i="20"/>
  <c r="D171" i="20"/>
  <c r="F171" i="20"/>
  <c r="N171" i="20"/>
  <c r="I171" i="20"/>
  <c r="M171" i="20"/>
  <c r="B171" i="20"/>
  <c r="H171" i="20"/>
  <c r="J171" i="20"/>
  <c r="G171" i="20"/>
  <c r="C171" i="20"/>
  <c r="L171" i="20"/>
  <c r="D15" i="23"/>
  <c r="G15" i="23"/>
  <c r="B15" i="23"/>
  <c r="C15" i="23"/>
  <c r="I15" i="23"/>
  <c r="H15" i="23"/>
  <c r="F15" i="23"/>
  <c r="G22" i="23"/>
  <c r="D22" i="23"/>
  <c r="F22" i="23"/>
  <c r="C22" i="23"/>
  <c r="H22" i="23"/>
  <c r="B22" i="23"/>
  <c r="I22" i="23"/>
  <c r="D70" i="14"/>
  <c r="H70" i="14"/>
  <c r="E70" i="14"/>
  <c r="C70" i="14"/>
  <c r="G70" i="14"/>
  <c r="F70" i="14"/>
  <c r="I70" i="14"/>
  <c r="G176" i="17"/>
  <c r="S176" i="17"/>
  <c r="L176" i="17"/>
  <c r="I176" i="17"/>
  <c r="W176" i="17"/>
  <c r="X176" i="17"/>
  <c r="K176" i="17"/>
  <c r="R176" i="17"/>
  <c r="M176" i="17"/>
  <c r="B176" i="17"/>
  <c r="J176" i="17"/>
  <c r="H176" i="17"/>
  <c r="C176" i="17"/>
  <c r="D176" i="17"/>
  <c r="T176" i="17"/>
  <c r="U176" i="17"/>
  <c r="Q176" i="17"/>
  <c r="V176" i="17"/>
  <c r="N176" i="17"/>
  <c r="F176" i="17"/>
  <c r="C166" i="22"/>
  <c r="H166" i="22"/>
  <c r="F166" i="22"/>
  <c r="B166" i="22"/>
  <c r="D166" i="22"/>
  <c r="I166" i="22"/>
  <c r="G166" i="22"/>
  <c r="H40" i="20"/>
  <c r="F40" i="20"/>
  <c r="K40" i="20"/>
  <c r="B40" i="20"/>
  <c r="L40" i="20"/>
  <c r="I40" i="20"/>
  <c r="J40" i="20"/>
  <c r="G40" i="20"/>
  <c r="C40" i="20"/>
  <c r="D40" i="20"/>
  <c r="M40" i="20"/>
  <c r="N40" i="20"/>
  <c r="L152" i="21"/>
  <c r="D152" i="21"/>
  <c r="K152" i="21"/>
  <c r="G152" i="21"/>
  <c r="I152" i="21"/>
  <c r="H152" i="21"/>
  <c r="N152" i="21"/>
  <c r="J152" i="21"/>
  <c r="F152" i="21"/>
  <c r="M152" i="21"/>
  <c r="B152" i="21"/>
  <c r="C152" i="21"/>
  <c r="L97" i="19"/>
  <c r="J97" i="19"/>
  <c r="D97" i="19"/>
  <c r="R97" i="19"/>
  <c r="N97" i="19"/>
  <c r="Q97" i="19"/>
  <c r="I97" i="19"/>
  <c r="G97" i="19"/>
  <c r="M97" i="19"/>
  <c r="B97" i="19"/>
  <c r="O97" i="19"/>
  <c r="F97" i="19"/>
  <c r="H97" i="19"/>
  <c r="P97" i="19"/>
  <c r="C97" i="19"/>
  <c r="K97" i="19"/>
  <c r="G165" i="14"/>
  <c r="D165" i="14"/>
  <c r="E165" i="14"/>
  <c r="C165" i="14"/>
  <c r="F165" i="14"/>
  <c r="I165" i="14"/>
  <c r="H165" i="14"/>
  <c r="V161" i="26"/>
  <c r="J161" i="26"/>
  <c r="D161" i="26"/>
  <c r="I161" i="26"/>
  <c r="Z161" i="26"/>
  <c r="K161" i="26"/>
  <c r="T161" i="26"/>
  <c r="E161" i="26"/>
  <c r="N161" i="26"/>
  <c r="Y161" i="26"/>
  <c r="P161" i="26"/>
  <c r="G161" i="26"/>
  <c r="AA161" i="26"/>
  <c r="W161" i="26"/>
  <c r="R161" i="26"/>
  <c r="AD161" i="26"/>
  <c r="L161" i="26"/>
  <c r="O161" i="26"/>
  <c r="F161" i="26"/>
  <c r="H161" i="26"/>
  <c r="AC161" i="26"/>
  <c r="X161" i="26"/>
  <c r="U161" i="26"/>
  <c r="C161" i="26"/>
  <c r="Q161" i="26"/>
  <c r="S161" i="26"/>
  <c r="M161" i="26"/>
  <c r="AB161" i="26"/>
  <c r="L91" i="19"/>
  <c r="F91" i="19"/>
  <c r="P91" i="19"/>
  <c r="M91" i="19"/>
  <c r="I91" i="19"/>
  <c r="C91" i="19"/>
  <c r="D91" i="19"/>
  <c r="N91" i="19"/>
  <c r="G91" i="19"/>
  <c r="O91" i="19"/>
  <c r="K91" i="19"/>
  <c r="J91" i="19"/>
  <c r="H91" i="19"/>
  <c r="B91" i="19"/>
  <c r="R91" i="19"/>
  <c r="Q91" i="19"/>
  <c r="B182" i="20"/>
  <c r="H182" i="20"/>
  <c r="N182" i="20"/>
  <c r="L182" i="20"/>
  <c r="C182" i="20"/>
  <c r="J182" i="20"/>
  <c r="K182" i="20"/>
  <c r="D182" i="20"/>
  <c r="I182" i="20"/>
  <c r="G182" i="20"/>
  <c r="M182" i="20"/>
  <c r="F182" i="20"/>
  <c r="G57" i="21"/>
  <c r="H57" i="21"/>
  <c r="D57" i="21"/>
  <c r="L57" i="21"/>
  <c r="C57" i="21"/>
  <c r="F57" i="21"/>
  <c r="B57" i="21"/>
  <c r="I57" i="21"/>
  <c r="M57" i="21"/>
  <c r="J57" i="21"/>
  <c r="K57" i="21"/>
  <c r="N57" i="21"/>
  <c r="C27" i="14"/>
  <c r="D27" i="14"/>
  <c r="G27" i="14"/>
  <c r="I27" i="14"/>
  <c r="H27" i="14"/>
  <c r="E27" i="14"/>
  <c r="F27" i="14"/>
  <c r="C62" i="14"/>
  <c r="D62" i="14"/>
  <c r="E62" i="14"/>
  <c r="H62" i="14"/>
  <c r="F62" i="14"/>
  <c r="I62" i="14"/>
  <c r="G62" i="14"/>
  <c r="I126" i="21"/>
  <c r="K126" i="21"/>
  <c r="G126" i="21"/>
  <c r="D126" i="21"/>
  <c r="H126" i="21"/>
  <c r="B126" i="21"/>
  <c r="J126" i="21"/>
  <c r="F126" i="21"/>
  <c r="C126" i="21"/>
  <c r="M126" i="21"/>
  <c r="L126" i="21"/>
  <c r="N126" i="21"/>
  <c r="H144" i="22"/>
  <c r="D144" i="22"/>
  <c r="C144" i="22"/>
  <c r="B144" i="22"/>
  <c r="I144" i="22"/>
  <c r="G144" i="22"/>
  <c r="F144" i="22"/>
  <c r="V91" i="26"/>
  <c r="U91" i="26"/>
  <c r="AD91" i="26"/>
  <c r="Y91" i="26"/>
  <c r="J91" i="26"/>
  <c r="F91" i="26"/>
  <c r="Z91" i="26"/>
  <c r="C91" i="26"/>
  <c r="W91" i="26"/>
  <c r="R91" i="26"/>
  <c r="T91" i="26"/>
  <c r="N91" i="26"/>
  <c r="M91" i="26"/>
  <c r="I91" i="26"/>
  <c r="E91" i="26"/>
  <c r="O91" i="26"/>
  <c r="D91" i="26"/>
  <c r="H91" i="26"/>
  <c r="P91" i="26"/>
  <c r="G91" i="26"/>
  <c r="X91" i="26"/>
  <c r="L91" i="26"/>
  <c r="S91" i="26"/>
  <c r="AB91" i="26"/>
  <c r="AC91" i="26"/>
  <c r="AA91" i="26"/>
  <c r="K91" i="26"/>
  <c r="Q91" i="26"/>
  <c r="C82" i="21"/>
  <c r="J82" i="21"/>
  <c r="F82" i="21"/>
  <c r="N82" i="21"/>
  <c r="M82" i="21"/>
  <c r="G82" i="21"/>
  <c r="L82" i="21"/>
  <c r="I82" i="21"/>
  <c r="B82" i="21"/>
  <c r="D82" i="21"/>
  <c r="K82" i="21"/>
  <c r="H82" i="21"/>
  <c r="C178" i="18"/>
  <c r="D178" i="18"/>
  <c r="H178" i="18"/>
  <c r="F178" i="18"/>
  <c r="K178" i="18"/>
  <c r="B178" i="18"/>
  <c r="N178" i="18"/>
  <c r="P178" i="18"/>
  <c r="J178" i="18"/>
  <c r="I178" i="18"/>
  <c r="R178" i="18"/>
  <c r="L178" i="18"/>
  <c r="O178" i="18"/>
  <c r="M178" i="18"/>
  <c r="G178" i="18"/>
  <c r="Q178" i="18"/>
  <c r="B105" i="22"/>
  <c r="I105" i="22"/>
  <c r="H105" i="22"/>
  <c r="D105" i="22"/>
  <c r="F105" i="22"/>
  <c r="C105" i="22"/>
  <c r="G105" i="22"/>
  <c r="D43" i="17"/>
  <c r="F43" i="17"/>
  <c r="L43" i="17"/>
  <c r="K43" i="17"/>
  <c r="N43" i="17"/>
  <c r="X43" i="17"/>
  <c r="M43" i="17"/>
  <c r="Q43" i="17"/>
  <c r="S43" i="17"/>
  <c r="U43" i="17"/>
  <c r="W43" i="17"/>
  <c r="C43" i="17"/>
  <c r="R43" i="17"/>
  <c r="I43" i="17"/>
  <c r="T43" i="17"/>
  <c r="G43" i="17"/>
  <c r="B43" i="17"/>
  <c r="V43" i="17"/>
  <c r="J43" i="17"/>
  <c r="H43" i="17"/>
  <c r="T71" i="26"/>
  <c r="P71" i="26"/>
  <c r="E71" i="26"/>
  <c r="N71" i="26"/>
  <c r="X71" i="26"/>
  <c r="M71" i="26"/>
  <c r="G71" i="26"/>
  <c r="Y71" i="26"/>
  <c r="AB71" i="26"/>
  <c r="AD71" i="26"/>
  <c r="AA71" i="26"/>
  <c r="I71" i="26"/>
  <c r="F71" i="26"/>
  <c r="S71" i="26"/>
  <c r="K71" i="26"/>
  <c r="Q71" i="26"/>
  <c r="D71" i="26"/>
  <c r="Z71" i="26"/>
  <c r="H71" i="26"/>
  <c r="R71" i="26"/>
  <c r="C71" i="26"/>
  <c r="W71" i="26"/>
  <c r="V71" i="26"/>
  <c r="AC71" i="26"/>
  <c r="L71" i="26"/>
  <c r="J71" i="26"/>
  <c r="O71" i="26"/>
  <c r="U71" i="26"/>
  <c r="G74" i="22"/>
  <c r="C74" i="22"/>
  <c r="B74" i="22"/>
  <c r="H74" i="22"/>
  <c r="I74" i="22"/>
  <c r="F74" i="22"/>
  <c r="D74" i="22"/>
  <c r="AA93" i="26"/>
  <c r="P93" i="26"/>
  <c r="U93" i="26"/>
  <c r="R93" i="26"/>
  <c r="Z93" i="26"/>
  <c r="W93" i="26"/>
  <c r="Q93" i="26"/>
  <c r="V93" i="26"/>
  <c r="J93" i="26"/>
  <c r="X93" i="26"/>
  <c r="I93" i="26"/>
  <c r="D93" i="26"/>
  <c r="F93" i="26"/>
  <c r="AD93" i="26"/>
  <c r="K93" i="26"/>
  <c r="S93" i="26"/>
  <c r="L93" i="26"/>
  <c r="C93" i="26"/>
  <c r="M93" i="26"/>
  <c r="AB93" i="26"/>
  <c r="G93" i="26"/>
  <c r="N93" i="26"/>
  <c r="H93" i="26"/>
  <c r="Y93" i="26"/>
  <c r="E93" i="26"/>
  <c r="T93" i="26"/>
  <c r="O93" i="26"/>
  <c r="AC93" i="26"/>
  <c r="B29" i="22"/>
  <c r="I29" i="22"/>
  <c r="D29" i="22"/>
  <c r="G29" i="22"/>
  <c r="F29" i="22"/>
  <c r="C29" i="22"/>
  <c r="H29" i="22"/>
  <c r="H103" i="22"/>
  <c r="F103" i="22"/>
  <c r="B103" i="22"/>
  <c r="C103" i="22"/>
  <c r="G103" i="22"/>
  <c r="D103" i="22"/>
  <c r="I103" i="22"/>
  <c r="T22" i="17"/>
  <c r="U22" i="17"/>
  <c r="M22" i="17"/>
  <c r="F22" i="17"/>
  <c r="C22" i="17"/>
  <c r="B22" i="17"/>
  <c r="N22" i="17"/>
  <c r="R22" i="17"/>
  <c r="G22" i="17"/>
  <c r="D22" i="17"/>
  <c r="I22" i="17"/>
  <c r="S22" i="17"/>
  <c r="Q22" i="17"/>
  <c r="W22" i="17"/>
  <c r="J22" i="17"/>
  <c r="K22" i="17"/>
  <c r="L22" i="17"/>
  <c r="V22" i="17"/>
  <c r="X22" i="17"/>
  <c r="H22" i="17"/>
  <c r="C134" i="24"/>
  <c r="E134" i="24"/>
  <c r="F134" i="24"/>
  <c r="G134" i="24"/>
  <c r="D134" i="24"/>
  <c r="K145" i="26"/>
  <c r="S145" i="26"/>
  <c r="P145" i="26"/>
  <c r="G145" i="26"/>
  <c r="R145" i="26"/>
  <c r="X145" i="26"/>
  <c r="AD145" i="26"/>
  <c r="N145" i="26"/>
  <c r="E145" i="26"/>
  <c r="F145" i="26"/>
  <c r="AC145" i="26"/>
  <c r="O145" i="26"/>
  <c r="AB145" i="26"/>
  <c r="H145" i="26"/>
  <c r="L145" i="26"/>
  <c r="AA145" i="26"/>
  <c r="Y145" i="26"/>
  <c r="J145" i="26"/>
  <c r="C145" i="26"/>
  <c r="W145" i="26"/>
  <c r="T145" i="26"/>
  <c r="D145" i="26"/>
  <c r="U145" i="26"/>
  <c r="M145" i="26"/>
  <c r="Z145" i="26"/>
  <c r="I145" i="26"/>
  <c r="Q145" i="26"/>
  <c r="V145" i="26"/>
  <c r="G157" i="23"/>
  <c r="F157" i="23"/>
  <c r="H157" i="23"/>
  <c r="C157" i="23"/>
  <c r="I157" i="23"/>
  <c r="B157" i="23"/>
  <c r="D157" i="23"/>
  <c r="P65" i="26"/>
  <c r="O65" i="26"/>
  <c r="U65" i="26"/>
  <c r="AD65" i="26"/>
  <c r="S65" i="26"/>
  <c r="X65" i="26"/>
  <c r="K65" i="26"/>
  <c r="E65" i="26"/>
  <c r="AC65" i="26"/>
  <c r="AA65" i="26"/>
  <c r="J65" i="26"/>
  <c r="Z65" i="26"/>
  <c r="L65" i="26"/>
  <c r="G65" i="26"/>
  <c r="T65" i="26"/>
  <c r="Q65" i="26"/>
  <c r="F65" i="26"/>
  <c r="AB65" i="26"/>
  <c r="R65" i="26"/>
  <c r="H65" i="26"/>
  <c r="W65" i="26"/>
  <c r="V65" i="26"/>
  <c r="D65" i="26"/>
  <c r="I65" i="26"/>
  <c r="Y65" i="26"/>
  <c r="M65" i="26"/>
  <c r="N65" i="26"/>
  <c r="C65" i="26"/>
  <c r="N168" i="17"/>
  <c r="S168" i="17"/>
  <c r="D168" i="17"/>
  <c r="L168" i="17"/>
  <c r="J168" i="17"/>
  <c r="V168" i="17"/>
  <c r="C168" i="17"/>
  <c r="X168" i="17"/>
  <c r="U168" i="17"/>
  <c r="F168" i="17"/>
  <c r="W168" i="17"/>
  <c r="H168" i="17"/>
  <c r="B168" i="17"/>
  <c r="T168" i="17"/>
  <c r="I168" i="17"/>
  <c r="R168" i="17"/>
  <c r="G168" i="17"/>
  <c r="M168" i="17"/>
  <c r="K168" i="17"/>
  <c r="Q168" i="17"/>
  <c r="G159" i="21"/>
  <c r="H159" i="21"/>
  <c r="J159" i="21"/>
  <c r="D159" i="21"/>
  <c r="M159" i="21"/>
  <c r="N159" i="21"/>
  <c r="K159" i="21"/>
  <c r="I159" i="21"/>
  <c r="F159" i="21"/>
  <c r="C159" i="21"/>
  <c r="L159" i="21"/>
  <c r="B159" i="21"/>
  <c r="M18" i="17"/>
  <c r="F18" i="17"/>
  <c r="N18" i="17"/>
  <c r="B18" i="17"/>
  <c r="C18" i="17"/>
  <c r="X18" i="17"/>
  <c r="W18" i="17"/>
  <c r="J18" i="17"/>
  <c r="D18" i="17"/>
  <c r="R18" i="17"/>
  <c r="G18" i="17"/>
  <c r="U18" i="17"/>
  <c r="K18" i="17"/>
  <c r="I18" i="17"/>
  <c r="T18" i="17"/>
  <c r="V18" i="17"/>
  <c r="Q18" i="17"/>
  <c r="S18" i="17"/>
  <c r="L18" i="17"/>
  <c r="H18" i="17"/>
  <c r="H82" i="23"/>
  <c r="B82" i="23"/>
  <c r="C82" i="23"/>
  <c r="I82" i="23"/>
  <c r="G82" i="23"/>
  <c r="D82" i="23"/>
  <c r="F82" i="23"/>
  <c r="B70" i="17"/>
  <c r="D70" i="17"/>
  <c r="S70" i="17"/>
  <c r="H70" i="17"/>
  <c r="N70" i="17"/>
  <c r="U70" i="17"/>
  <c r="X70" i="17"/>
  <c r="G70" i="17"/>
  <c r="J70" i="17"/>
  <c r="F70" i="17"/>
  <c r="L70" i="17"/>
  <c r="K70" i="17"/>
  <c r="Q70" i="17"/>
  <c r="W70" i="17"/>
  <c r="V70" i="17"/>
  <c r="I70" i="17"/>
  <c r="M70" i="17"/>
  <c r="C70" i="17"/>
  <c r="R70" i="17"/>
  <c r="T70" i="17"/>
  <c r="C14" i="23"/>
  <c r="F14" i="23"/>
  <c r="I14" i="23"/>
  <c r="H14" i="23"/>
  <c r="B14" i="23"/>
  <c r="G14" i="23"/>
  <c r="D14" i="23"/>
  <c r="I102" i="26"/>
  <c r="P102" i="26"/>
  <c r="G102" i="26"/>
  <c r="T102" i="26"/>
  <c r="U102" i="26"/>
  <c r="D102" i="26"/>
  <c r="C102" i="26"/>
  <c r="AB102" i="26"/>
  <c r="E102" i="26"/>
  <c r="Z102" i="26"/>
  <c r="X102" i="26"/>
  <c r="H102" i="26"/>
  <c r="R102" i="26"/>
  <c r="Y102" i="26"/>
  <c r="AD102" i="26"/>
  <c r="S102" i="26"/>
  <c r="J102" i="26"/>
  <c r="W102" i="26"/>
  <c r="M102" i="26"/>
  <c r="O102" i="26"/>
  <c r="Q102" i="26"/>
  <c r="AA102" i="26"/>
  <c r="AC102" i="26"/>
  <c r="L102" i="26"/>
  <c r="F102" i="26"/>
  <c r="N102" i="26"/>
  <c r="K102" i="26"/>
  <c r="V102" i="26"/>
  <c r="J56" i="19"/>
  <c r="L56" i="19"/>
  <c r="Q56" i="19"/>
  <c r="H56" i="19"/>
  <c r="R56" i="19"/>
  <c r="B56" i="19"/>
  <c r="G56" i="19"/>
  <c r="P56" i="19"/>
  <c r="I56" i="19"/>
  <c r="M56" i="19"/>
  <c r="D56" i="19"/>
  <c r="N56" i="19"/>
  <c r="O56" i="19"/>
  <c r="F56" i="19"/>
  <c r="C56" i="19"/>
  <c r="K56" i="19"/>
  <c r="Q36" i="17"/>
  <c r="D36" i="17"/>
  <c r="T36" i="17"/>
  <c r="R36" i="17"/>
  <c r="B36" i="17"/>
  <c r="U36" i="17"/>
  <c r="I36" i="17"/>
  <c r="N36" i="17"/>
  <c r="L36" i="17"/>
  <c r="K36" i="17"/>
  <c r="C36" i="17"/>
  <c r="X36" i="17"/>
  <c r="W36" i="17"/>
  <c r="F36" i="17"/>
  <c r="G36" i="17"/>
  <c r="S36" i="17"/>
  <c r="M36" i="17"/>
  <c r="J36" i="17"/>
  <c r="H36" i="17"/>
  <c r="V36" i="17"/>
  <c r="L129" i="21"/>
  <c r="N129" i="21"/>
  <c r="K129" i="21"/>
  <c r="C129" i="21"/>
  <c r="G129" i="21"/>
  <c r="H129" i="21"/>
  <c r="D129" i="21"/>
  <c r="B129" i="21"/>
  <c r="J129" i="21"/>
  <c r="I129" i="21"/>
  <c r="F129" i="21"/>
  <c r="M129" i="21"/>
  <c r="F84" i="24"/>
  <c r="C84" i="24"/>
  <c r="E84" i="24"/>
  <c r="G84" i="24"/>
  <c r="D84" i="24"/>
  <c r="I89" i="22"/>
  <c r="G89" i="22"/>
  <c r="F89" i="22"/>
  <c r="D89" i="22"/>
  <c r="H89" i="22"/>
  <c r="B89" i="22"/>
  <c r="C89" i="22"/>
  <c r="I106" i="23"/>
  <c r="C106" i="23"/>
  <c r="H106" i="23"/>
  <c r="G106" i="23"/>
  <c r="B106" i="23"/>
  <c r="F106" i="23"/>
  <c r="D106" i="23"/>
  <c r="M68" i="17"/>
  <c r="S68" i="17"/>
  <c r="B68" i="17"/>
  <c r="J68" i="17"/>
  <c r="T68" i="17"/>
  <c r="D68" i="17"/>
  <c r="U68" i="17"/>
  <c r="N68" i="17"/>
  <c r="G68" i="17"/>
  <c r="R68" i="17"/>
  <c r="Q68" i="17"/>
  <c r="X68" i="17"/>
  <c r="W68" i="17"/>
  <c r="V68" i="17"/>
  <c r="C68" i="17"/>
  <c r="L68" i="17"/>
  <c r="I68" i="17"/>
  <c r="H68" i="17"/>
  <c r="F68" i="17"/>
  <c r="K68" i="17"/>
  <c r="B178" i="22"/>
  <c r="C178" i="22"/>
  <c r="F178" i="22"/>
  <c r="I178" i="22"/>
  <c r="H178" i="22"/>
  <c r="G178" i="22"/>
  <c r="D178" i="22"/>
  <c r="B93" i="22"/>
  <c r="H93" i="22"/>
  <c r="I93" i="22"/>
  <c r="D93" i="22"/>
  <c r="F93" i="22"/>
  <c r="G93" i="22"/>
  <c r="C93" i="22"/>
  <c r="D31" i="23"/>
  <c r="C31" i="23"/>
  <c r="G31" i="23"/>
  <c r="F31" i="23"/>
  <c r="I31" i="23"/>
  <c r="H31" i="23"/>
  <c r="B31" i="23"/>
  <c r="F36" i="26"/>
  <c r="R36" i="26"/>
  <c r="E36" i="26"/>
  <c r="K36" i="26"/>
  <c r="AA36" i="26"/>
  <c r="T36" i="26"/>
  <c r="Y36" i="26"/>
  <c r="X36" i="26"/>
  <c r="M36" i="26"/>
  <c r="W36" i="26"/>
  <c r="AD36" i="26"/>
  <c r="O36" i="26"/>
  <c r="L36" i="26"/>
  <c r="AC36" i="26"/>
  <c r="S36" i="26"/>
  <c r="U36" i="26"/>
  <c r="Z36" i="26"/>
  <c r="H36" i="26"/>
  <c r="AB36" i="26"/>
  <c r="P36" i="26"/>
  <c r="G36" i="26"/>
  <c r="Q36" i="26"/>
  <c r="C36" i="26"/>
  <c r="I36" i="26"/>
  <c r="D36" i="26"/>
  <c r="V36" i="26"/>
  <c r="N36" i="26"/>
  <c r="J36" i="26"/>
  <c r="E20" i="14"/>
  <c r="G20" i="14"/>
  <c r="H20" i="14"/>
  <c r="C20" i="14"/>
  <c r="I20" i="14"/>
  <c r="F20" i="14"/>
  <c r="D20" i="14"/>
  <c r="C141" i="21"/>
  <c r="H141" i="21"/>
  <c r="D141" i="21"/>
  <c r="I141" i="21"/>
  <c r="K141" i="21"/>
  <c r="M141" i="21"/>
  <c r="L141" i="21"/>
  <c r="N141" i="21"/>
  <c r="B141" i="21"/>
  <c r="J141" i="21"/>
  <c r="G141" i="21"/>
  <c r="F141" i="21"/>
  <c r="J35" i="17"/>
  <c r="R35" i="17"/>
  <c r="V35" i="17"/>
  <c r="F35" i="17"/>
  <c r="D35" i="17"/>
  <c r="X35" i="17"/>
  <c r="L35" i="17"/>
  <c r="W35" i="17"/>
  <c r="Q35" i="17"/>
  <c r="S35" i="17"/>
  <c r="G35" i="17"/>
  <c r="I35" i="17"/>
  <c r="B35" i="17"/>
  <c r="C35" i="17"/>
  <c r="T35" i="17"/>
  <c r="M35" i="17"/>
  <c r="N35" i="17"/>
  <c r="H35" i="17"/>
  <c r="K35" i="17"/>
  <c r="U35" i="17"/>
  <c r="K119" i="20"/>
  <c r="B119" i="20"/>
  <c r="G119" i="20"/>
  <c r="C119" i="20"/>
  <c r="J119" i="20"/>
  <c r="D119" i="20"/>
  <c r="L119" i="20"/>
  <c r="M119" i="20"/>
  <c r="H119" i="20"/>
  <c r="F119" i="20"/>
  <c r="I119" i="20"/>
  <c r="N119" i="20"/>
  <c r="AD144" i="26"/>
  <c r="W144" i="26"/>
  <c r="C144" i="26"/>
  <c r="V144" i="26"/>
  <c r="O144" i="26"/>
  <c r="S144" i="26"/>
  <c r="N144" i="26"/>
  <c r="U144" i="26"/>
  <c r="J144" i="26"/>
  <c r="T144" i="26"/>
  <c r="G144" i="26"/>
  <c r="K144" i="26"/>
  <c r="X144" i="26"/>
  <c r="E144" i="26"/>
  <c r="P144" i="26"/>
  <c r="D144" i="26"/>
  <c r="L144" i="26"/>
  <c r="F144" i="26"/>
  <c r="AC144" i="26"/>
  <c r="H144" i="26"/>
  <c r="Y144" i="26"/>
  <c r="Z144" i="26"/>
  <c r="R144" i="26"/>
  <c r="Q144" i="26"/>
  <c r="AA144" i="26"/>
  <c r="AB144" i="26"/>
  <c r="M144" i="26"/>
  <c r="I144" i="26"/>
  <c r="L156" i="21"/>
  <c r="D156" i="21"/>
  <c r="J156" i="21"/>
  <c r="B156" i="21"/>
  <c r="I156" i="21"/>
  <c r="M156" i="21"/>
  <c r="H156" i="21"/>
  <c r="G156" i="21"/>
  <c r="K156" i="21"/>
  <c r="F156" i="21"/>
  <c r="C156" i="21"/>
  <c r="N156" i="21"/>
  <c r="B115" i="20"/>
  <c r="F115" i="20"/>
  <c r="N115" i="20"/>
  <c r="I115" i="20"/>
  <c r="M115" i="20"/>
  <c r="L115" i="20"/>
  <c r="H115" i="20"/>
  <c r="K115" i="20"/>
  <c r="D115" i="20"/>
  <c r="J115" i="20"/>
  <c r="C115" i="20"/>
  <c r="G115" i="20"/>
  <c r="C35" i="22"/>
  <c r="F35" i="22"/>
  <c r="G35" i="22"/>
  <c r="I35" i="22"/>
  <c r="H35" i="22"/>
  <c r="D35" i="22"/>
  <c r="B35" i="22"/>
  <c r="AB63" i="26"/>
  <c r="AC63" i="26"/>
  <c r="T63" i="26"/>
  <c r="E63" i="26"/>
  <c r="AD63" i="26"/>
  <c r="M63" i="26"/>
  <c r="Q63" i="26"/>
  <c r="S63" i="26"/>
  <c r="AA63" i="26"/>
  <c r="P63" i="26"/>
  <c r="G63" i="26"/>
  <c r="F63" i="26"/>
  <c r="O63" i="26"/>
  <c r="J63" i="26"/>
  <c r="Y63" i="26"/>
  <c r="V63" i="26"/>
  <c r="K63" i="26"/>
  <c r="W63" i="26"/>
  <c r="R63" i="26"/>
  <c r="U63" i="26"/>
  <c r="C63" i="26"/>
  <c r="L63" i="26"/>
  <c r="I63" i="26"/>
  <c r="N63" i="26"/>
  <c r="Z63" i="26"/>
  <c r="H63" i="26"/>
  <c r="D63" i="26"/>
  <c r="X63" i="26"/>
  <c r="I57" i="19"/>
  <c r="K57" i="19"/>
  <c r="H57" i="19"/>
  <c r="P57" i="19"/>
  <c r="F57" i="19"/>
  <c r="L57" i="19"/>
  <c r="B57" i="19"/>
  <c r="J57" i="19"/>
  <c r="Q57" i="19"/>
  <c r="O57" i="19"/>
  <c r="D57" i="19"/>
  <c r="M57" i="19"/>
  <c r="N57" i="19"/>
  <c r="R57" i="19"/>
  <c r="G57" i="19"/>
  <c r="C57" i="19"/>
  <c r="I86" i="22"/>
  <c r="H86" i="22"/>
  <c r="G86" i="22"/>
  <c r="C86" i="22"/>
  <c r="B86" i="22"/>
  <c r="D86" i="22"/>
  <c r="F86" i="22"/>
  <c r="D129" i="26"/>
  <c r="T129" i="26"/>
  <c r="G129" i="26"/>
  <c r="AD129" i="26"/>
  <c r="F129" i="26"/>
  <c r="AC129" i="26"/>
  <c r="W129" i="26"/>
  <c r="J129" i="26"/>
  <c r="O129" i="26"/>
  <c r="C129" i="26"/>
  <c r="Z129" i="26"/>
  <c r="AB129" i="26"/>
  <c r="H129" i="26"/>
  <c r="K129" i="26"/>
  <c r="Y129" i="26"/>
  <c r="L129" i="26"/>
  <c r="P129" i="26"/>
  <c r="Q129" i="26"/>
  <c r="AA129" i="26"/>
  <c r="U129" i="26"/>
  <c r="X129" i="26"/>
  <c r="M129" i="26"/>
  <c r="I129" i="26"/>
  <c r="N129" i="26"/>
  <c r="R129" i="26"/>
  <c r="V129" i="26"/>
  <c r="S129" i="26"/>
  <c r="E129" i="26"/>
  <c r="D95" i="22"/>
  <c r="F95" i="22"/>
  <c r="I95" i="22"/>
  <c r="B95" i="22"/>
  <c r="G95" i="22"/>
  <c r="H95" i="22"/>
  <c r="C95" i="22"/>
  <c r="G64" i="24"/>
  <c r="D64" i="24"/>
  <c r="F64" i="24"/>
  <c r="C64" i="24"/>
  <c r="E64" i="24"/>
  <c r="C183" i="22"/>
  <c r="H183" i="22"/>
  <c r="F183" i="22"/>
  <c r="I183" i="22"/>
  <c r="B183" i="22"/>
  <c r="D183" i="22"/>
  <c r="G183" i="22"/>
  <c r="N34" i="20"/>
  <c r="K34" i="20"/>
  <c r="I34" i="20"/>
  <c r="M34" i="20"/>
  <c r="G34" i="20"/>
  <c r="J34" i="20"/>
  <c r="D34" i="20"/>
  <c r="C34" i="20"/>
  <c r="L34" i="20"/>
  <c r="F34" i="20"/>
  <c r="B34" i="20"/>
  <c r="H34" i="20"/>
  <c r="C42" i="17"/>
  <c r="V42" i="17"/>
  <c r="G42" i="17"/>
  <c r="H42" i="17"/>
  <c r="U42" i="17"/>
  <c r="X42" i="17"/>
  <c r="B42" i="17"/>
  <c r="W42" i="17"/>
  <c r="K42" i="17"/>
  <c r="L42" i="17"/>
  <c r="R42" i="17"/>
  <c r="S42" i="17"/>
  <c r="F42" i="17"/>
  <c r="T42" i="17"/>
  <c r="J42" i="17"/>
  <c r="D42" i="17"/>
  <c r="I42" i="17"/>
  <c r="Q42" i="17"/>
  <c r="N42" i="17"/>
  <c r="M42" i="17"/>
  <c r="I99" i="14"/>
  <c r="G99" i="14"/>
  <c r="E99" i="14"/>
  <c r="F99" i="14"/>
  <c r="D99" i="14"/>
  <c r="H99" i="14"/>
  <c r="C99" i="14"/>
  <c r="D171" i="24"/>
  <c r="C171" i="24"/>
  <c r="F171" i="24"/>
  <c r="G171" i="24"/>
  <c r="E171" i="24"/>
  <c r="K16" i="20"/>
  <c r="C16" i="20"/>
  <c r="D16" i="20"/>
  <c r="F16" i="20"/>
  <c r="H16" i="20"/>
  <c r="I16" i="20"/>
  <c r="M16" i="20"/>
  <c r="N16" i="20"/>
  <c r="G16" i="20"/>
  <c r="J16" i="20"/>
  <c r="L16" i="20"/>
  <c r="B16" i="20"/>
  <c r="D106" i="26"/>
  <c r="W106" i="26"/>
  <c r="AB106" i="26"/>
  <c r="M106" i="26"/>
  <c r="L106" i="26"/>
  <c r="V106" i="26"/>
  <c r="E106" i="26"/>
  <c r="N106" i="26"/>
  <c r="U106" i="26"/>
  <c r="J106" i="26"/>
  <c r="C106" i="26"/>
  <c r="AA106" i="26"/>
  <c r="AC106" i="26"/>
  <c r="O106" i="26"/>
  <c r="H106" i="26"/>
  <c r="P106" i="26"/>
  <c r="F106" i="26"/>
  <c r="X106" i="26"/>
  <c r="R106" i="26"/>
  <c r="T106" i="26"/>
  <c r="I106" i="26"/>
  <c r="Q106" i="26"/>
  <c r="Y106" i="26"/>
  <c r="AD106" i="26"/>
  <c r="S106" i="26"/>
  <c r="Z106" i="26"/>
  <c r="G106" i="26"/>
  <c r="K106" i="26"/>
  <c r="R56" i="18"/>
  <c r="K56" i="18"/>
  <c r="C56" i="18"/>
  <c r="Q56" i="18"/>
  <c r="D56" i="18"/>
  <c r="L56" i="18"/>
  <c r="B56" i="18"/>
  <c r="M56" i="18"/>
  <c r="P56" i="18"/>
  <c r="I56" i="18"/>
  <c r="F56" i="18"/>
  <c r="J56" i="18"/>
  <c r="H56" i="18"/>
  <c r="N56" i="18"/>
  <c r="G56" i="18"/>
  <c r="O56" i="18"/>
  <c r="K91" i="21"/>
  <c r="M91" i="21"/>
  <c r="B91" i="21"/>
  <c r="I91" i="21"/>
  <c r="J91" i="21"/>
  <c r="C91" i="21"/>
  <c r="L91" i="21"/>
  <c r="N91" i="21"/>
  <c r="F91" i="21"/>
  <c r="H91" i="21"/>
  <c r="D91" i="21"/>
  <c r="G91" i="21"/>
  <c r="I118" i="14"/>
  <c r="H118" i="14"/>
  <c r="F118" i="14"/>
  <c r="G118" i="14"/>
  <c r="C118" i="14"/>
  <c r="D118" i="14"/>
  <c r="E118" i="14"/>
  <c r="C180" i="23"/>
  <c r="F180" i="23"/>
  <c r="D180" i="23"/>
  <c r="G180" i="23"/>
  <c r="I180" i="23"/>
  <c r="B180" i="23"/>
  <c r="H180" i="23"/>
  <c r="U46" i="26"/>
  <c r="R46" i="26"/>
  <c r="K46" i="26"/>
  <c r="V46" i="26"/>
  <c r="Q46" i="26"/>
  <c r="O46" i="26"/>
  <c r="AC46" i="26"/>
  <c r="W46" i="26"/>
  <c r="I46" i="26"/>
  <c r="Z46" i="26"/>
  <c r="G46" i="26"/>
  <c r="D46" i="26"/>
  <c r="J46" i="26"/>
  <c r="N46" i="26"/>
  <c r="S46" i="26"/>
  <c r="M46" i="26"/>
  <c r="L46" i="26"/>
  <c r="H46" i="26"/>
  <c r="AD46" i="26"/>
  <c r="F46" i="26"/>
  <c r="T46" i="26"/>
  <c r="Y46" i="26"/>
  <c r="X46" i="26"/>
  <c r="E46" i="26"/>
  <c r="C46" i="26"/>
  <c r="AA46" i="26"/>
  <c r="P46" i="26"/>
  <c r="AB46" i="26"/>
  <c r="G133" i="22"/>
  <c r="H133" i="22"/>
  <c r="F133" i="22"/>
  <c r="B133" i="22"/>
  <c r="D133" i="22"/>
  <c r="C133" i="22"/>
  <c r="I133" i="22"/>
  <c r="J46" i="20"/>
  <c r="C46" i="20"/>
  <c r="L46" i="20"/>
  <c r="K46" i="20"/>
  <c r="D46" i="20"/>
  <c r="G46" i="20"/>
  <c r="N46" i="20"/>
  <c r="M46" i="20"/>
  <c r="B46" i="20"/>
  <c r="H46" i="20"/>
  <c r="F46" i="20"/>
  <c r="I46" i="20"/>
  <c r="J166" i="26"/>
  <c r="K166" i="26"/>
  <c r="X166" i="26"/>
  <c r="AA166" i="26"/>
  <c r="L166" i="26"/>
  <c r="D166" i="26"/>
  <c r="I166" i="26"/>
  <c r="C166" i="26"/>
  <c r="Y166" i="26"/>
  <c r="T166" i="26"/>
  <c r="V166" i="26"/>
  <c r="M166" i="26"/>
  <c r="U166" i="26"/>
  <c r="AC166" i="26"/>
  <c r="Z166" i="26"/>
  <c r="F166" i="26"/>
  <c r="R166" i="26"/>
  <c r="S166" i="26"/>
  <c r="O166" i="26"/>
  <c r="W166" i="26"/>
  <c r="H166" i="26"/>
  <c r="Q166" i="26"/>
  <c r="AB166" i="26"/>
  <c r="P166" i="26"/>
  <c r="AD166" i="26"/>
  <c r="E166" i="26"/>
  <c r="N166" i="26"/>
  <c r="G166" i="26"/>
  <c r="M83" i="19"/>
  <c r="L83" i="19"/>
  <c r="H83" i="19"/>
  <c r="O83" i="19"/>
  <c r="N83" i="19"/>
  <c r="R83" i="19"/>
  <c r="D83" i="19"/>
  <c r="G83" i="19"/>
  <c r="F83" i="19"/>
  <c r="J83" i="19"/>
  <c r="K83" i="19"/>
  <c r="I83" i="19"/>
  <c r="P83" i="19"/>
  <c r="C83" i="19"/>
  <c r="Q83" i="19"/>
  <c r="B83" i="19"/>
  <c r="D87" i="17"/>
  <c r="U87" i="17"/>
  <c r="H87" i="17"/>
  <c r="R87" i="17"/>
  <c r="V87" i="17"/>
  <c r="I87" i="17"/>
  <c r="K87" i="17"/>
  <c r="S87" i="17"/>
  <c r="J87" i="17"/>
  <c r="M87" i="17"/>
  <c r="F87" i="17"/>
  <c r="L87" i="17"/>
  <c r="Q87" i="17"/>
  <c r="C87" i="17"/>
  <c r="T87" i="17"/>
  <c r="W87" i="17"/>
  <c r="B87" i="17"/>
  <c r="N87" i="17"/>
  <c r="G87" i="17"/>
  <c r="X87" i="17"/>
  <c r="K155" i="19"/>
  <c r="G155" i="19"/>
  <c r="C155" i="19"/>
  <c r="F155" i="19"/>
  <c r="N155" i="19"/>
  <c r="D155" i="19"/>
  <c r="O155" i="19"/>
  <c r="H155" i="19"/>
  <c r="Q155" i="19"/>
  <c r="I155" i="19"/>
  <c r="R155" i="19"/>
  <c r="L155" i="19"/>
  <c r="M155" i="19"/>
  <c r="J155" i="19"/>
  <c r="P155" i="19"/>
  <c r="B155" i="19"/>
  <c r="J26" i="19"/>
  <c r="C26" i="19"/>
  <c r="K26" i="19"/>
  <c r="H26" i="19"/>
  <c r="R26" i="19"/>
  <c r="P26" i="19"/>
  <c r="N26" i="19"/>
  <c r="O26" i="19"/>
  <c r="G26" i="19"/>
  <c r="I26" i="19"/>
  <c r="M26" i="19"/>
  <c r="B26" i="19"/>
  <c r="F26" i="19"/>
  <c r="D26" i="19"/>
  <c r="Q26" i="19"/>
  <c r="L26" i="19"/>
  <c r="F124" i="22"/>
  <c r="C124" i="22"/>
  <c r="D124" i="22"/>
  <c r="B124" i="22"/>
  <c r="H124" i="22"/>
  <c r="G124" i="22"/>
  <c r="I124" i="22"/>
  <c r="L50" i="18"/>
  <c r="C50" i="18"/>
  <c r="K50" i="18"/>
  <c r="H50" i="18"/>
  <c r="O50" i="18"/>
  <c r="I50" i="18"/>
  <c r="G50" i="18"/>
  <c r="F50" i="18"/>
  <c r="P50" i="18"/>
  <c r="N50" i="18"/>
  <c r="R50" i="18"/>
  <c r="J50" i="18"/>
  <c r="D50" i="18"/>
  <c r="B50" i="18"/>
  <c r="M50" i="18"/>
  <c r="Q50" i="18"/>
  <c r="I81" i="23"/>
  <c r="C81" i="23"/>
  <c r="B81" i="23"/>
  <c r="H81" i="23"/>
  <c r="F81" i="23"/>
  <c r="G81" i="23"/>
  <c r="D81" i="23"/>
  <c r="P45" i="26"/>
  <c r="V45" i="26"/>
  <c r="T45" i="26"/>
  <c r="S45" i="26"/>
  <c r="I45" i="26"/>
  <c r="AD45" i="26"/>
  <c r="AA45" i="26"/>
  <c r="Z45" i="26"/>
  <c r="M45" i="26"/>
  <c r="F45" i="26"/>
  <c r="L45" i="26"/>
  <c r="U45" i="26"/>
  <c r="D45" i="26"/>
  <c r="Y45" i="26"/>
  <c r="AB45" i="26"/>
  <c r="N45" i="26"/>
  <c r="J45" i="26"/>
  <c r="C45" i="26"/>
  <c r="W45" i="26"/>
  <c r="X45" i="26"/>
  <c r="R45" i="26"/>
  <c r="AC45" i="26"/>
  <c r="G45" i="26"/>
  <c r="E45" i="26"/>
  <c r="K45" i="26"/>
  <c r="Q45" i="26"/>
  <c r="O45" i="26"/>
  <c r="H45" i="26"/>
  <c r="G165" i="23"/>
  <c r="I165" i="23"/>
  <c r="B165" i="23"/>
  <c r="H165" i="23"/>
  <c r="C165" i="23"/>
  <c r="F165" i="23"/>
  <c r="D165" i="23"/>
  <c r="F59" i="20"/>
  <c r="N59" i="20"/>
  <c r="B59" i="20"/>
  <c r="K59" i="20"/>
  <c r="H59" i="20"/>
  <c r="G59" i="20"/>
  <c r="L59" i="20"/>
  <c r="C59" i="20"/>
  <c r="M59" i="20"/>
  <c r="I59" i="20"/>
  <c r="D59" i="20"/>
  <c r="J59" i="20"/>
  <c r="D96" i="22"/>
  <c r="B96" i="22"/>
  <c r="I96" i="22"/>
  <c r="G96" i="22"/>
  <c r="H96" i="22"/>
  <c r="C96" i="22"/>
  <c r="F96" i="22"/>
  <c r="B79" i="22"/>
  <c r="C79" i="22"/>
  <c r="D79" i="22"/>
  <c r="G79" i="22"/>
  <c r="H79" i="22"/>
  <c r="F79" i="22"/>
  <c r="I79" i="22"/>
  <c r="G26" i="23"/>
  <c r="I26" i="23"/>
  <c r="B26" i="23"/>
  <c r="H26" i="23"/>
  <c r="D26" i="23"/>
  <c r="F26" i="23"/>
  <c r="C26" i="23"/>
  <c r="G112" i="24"/>
  <c r="F112" i="24"/>
  <c r="E112" i="24"/>
  <c r="D112" i="24"/>
  <c r="C112" i="24"/>
  <c r="U67" i="17"/>
  <c r="R67" i="17"/>
  <c r="W67" i="17"/>
  <c r="D67" i="17"/>
  <c r="J67" i="17"/>
  <c r="G67" i="17"/>
  <c r="S67" i="17"/>
  <c r="V67" i="17"/>
  <c r="H67" i="17"/>
  <c r="N67" i="17"/>
  <c r="X67" i="17"/>
  <c r="I67" i="17"/>
  <c r="F67" i="17"/>
  <c r="Q67" i="17"/>
  <c r="K67" i="17"/>
  <c r="T67" i="17"/>
  <c r="C67" i="17"/>
  <c r="B67" i="17"/>
  <c r="L67" i="17"/>
  <c r="M67" i="17"/>
  <c r="E34" i="14"/>
  <c r="F34" i="14"/>
  <c r="D34" i="14"/>
  <c r="G34" i="14"/>
  <c r="I34" i="14"/>
  <c r="H34" i="14"/>
  <c r="C34" i="14"/>
  <c r="L111" i="21"/>
  <c r="M111" i="21"/>
  <c r="H111" i="21"/>
  <c r="B111" i="21"/>
  <c r="D111" i="21"/>
  <c r="N111" i="21"/>
  <c r="J111" i="21"/>
  <c r="C111" i="21"/>
  <c r="G111" i="21"/>
  <c r="I111" i="21"/>
  <c r="F111" i="21"/>
  <c r="K111" i="21"/>
  <c r="M115" i="26"/>
  <c r="V115" i="26"/>
  <c r="K115" i="26"/>
  <c r="X115" i="26"/>
  <c r="AC115" i="26"/>
  <c r="I115" i="26"/>
  <c r="H115" i="26"/>
  <c r="S115" i="26"/>
  <c r="E115" i="26"/>
  <c r="L115" i="26"/>
  <c r="C115" i="26"/>
  <c r="Q115" i="26"/>
  <c r="J115" i="26"/>
  <c r="D115" i="26"/>
  <c r="W115" i="26"/>
  <c r="AD115" i="26"/>
  <c r="R115" i="26"/>
  <c r="Z115" i="26"/>
  <c r="AA115" i="26"/>
  <c r="T115" i="26"/>
  <c r="G115" i="26"/>
  <c r="Y115" i="26"/>
  <c r="F115" i="26"/>
  <c r="U115" i="26"/>
  <c r="P115" i="26"/>
  <c r="O115" i="26"/>
  <c r="N115" i="26"/>
  <c r="AB115" i="26"/>
  <c r="H151" i="20"/>
  <c r="F151" i="20"/>
  <c r="B151" i="20"/>
  <c r="L151" i="20"/>
  <c r="N151" i="20"/>
  <c r="G151" i="20"/>
  <c r="K151" i="20"/>
  <c r="D151" i="20"/>
  <c r="C151" i="20"/>
  <c r="I151" i="20"/>
  <c r="M151" i="20"/>
  <c r="J151" i="20"/>
  <c r="L22" i="21"/>
  <c r="B22" i="21"/>
  <c r="K22" i="21"/>
  <c r="I22" i="21"/>
  <c r="G22" i="21"/>
  <c r="M22" i="21"/>
  <c r="C22" i="21"/>
  <c r="H22" i="21"/>
  <c r="J22" i="21"/>
  <c r="N22" i="21"/>
  <c r="F22" i="21"/>
  <c r="D22" i="21"/>
  <c r="M39" i="21"/>
  <c r="L39" i="21"/>
  <c r="F39" i="21"/>
  <c r="I39" i="21"/>
  <c r="G39" i="21"/>
  <c r="H39" i="21"/>
  <c r="K39" i="21"/>
  <c r="D39" i="21"/>
  <c r="N39" i="21"/>
  <c r="C39" i="21"/>
  <c r="B39" i="21"/>
  <c r="J39" i="21"/>
  <c r="F94" i="23"/>
  <c r="C94" i="23"/>
  <c r="B94" i="23"/>
  <c r="G94" i="23"/>
  <c r="I94" i="23"/>
  <c r="D94" i="23"/>
  <c r="H94" i="23"/>
  <c r="I58" i="23"/>
  <c r="H58" i="23"/>
  <c r="D58" i="23"/>
  <c r="C58" i="23"/>
  <c r="B58" i="23"/>
  <c r="G58" i="23"/>
  <c r="F58" i="23"/>
  <c r="J20" i="21"/>
  <c r="G20" i="21"/>
  <c r="K20" i="21"/>
  <c r="L20" i="21"/>
  <c r="H20" i="21"/>
  <c r="N20" i="21"/>
  <c r="F20" i="21"/>
  <c r="C20" i="21"/>
  <c r="B20" i="21"/>
  <c r="M20" i="21"/>
  <c r="D20" i="21"/>
  <c r="I20" i="21"/>
  <c r="R54" i="26"/>
  <c r="AB54" i="26"/>
  <c r="O54" i="26"/>
  <c r="G54" i="26"/>
  <c r="Y54" i="26"/>
  <c r="J54" i="26"/>
  <c r="AD54" i="26"/>
  <c r="H54" i="26"/>
  <c r="D54" i="26"/>
  <c r="Q54" i="26"/>
  <c r="W54" i="26"/>
  <c r="V54" i="26"/>
  <c r="S54" i="26"/>
  <c r="Z54" i="26"/>
  <c r="U54" i="26"/>
  <c r="AA54" i="26"/>
  <c r="P54" i="26"/>
  <c r="I54" i="26"/>
  <c r="F54" i="26"/>
  <c r="L54" i="26"/>
  <c r="E54" i="26"/>
  <c r="M54" i="26"/>
  <c r="K54" i="26"/>
  <c r="C54" i="26"/>
  <c r="AC54" i="26"/>
  <c r="N54" i="26"/>
  <c r="X54" i="26"/>
  <c r="T54" i="26"/>
  <c r="C143" i="22"/>
  <c r="I143" i="22"/>
  <c r="F143" i="22"/>
  <c r="B143" i="22"/>
  <c r="H143" i="22"/>
  <c r="G143" i="22"/>
  <c r="D143" i="22"/>
  <c r="G130" i="21"/>
  <c r="H130" i="21"/>
  <c r="K130" i="21"/>
  <c r="B130" i="21"/>
  <c r="L130" i="21"/>
  <c r="N130" i="21"/>
  <c r="C130" i="21"/>
  <c r="F130" i="21"/>
  <c r="J130" i="21"/>
  <c r="M130" i="21"/>
  <c r="I130" i="21"/>
  <c r="D130" i="21"/>
  <c r="B156" i="17"/>
  <c r="W156" i="17"/>
  <c r="U156" i="17"/>
  <c r="J156" i="17"/>
  <c r="I156" i="17"/>
  <c r="K156" i="17"/>
  <c r="L156" i="17"/>
  <c r="N156" i="17"/>
  <c r="X156" i="17"/>
  <c r="V156" i="17"/>
  <c r="F156" i="17"/>
  <c r="Q156" i="17"/>
  <c r="H156" i="17"/>
  <c r="C156" i="17"/>
  <c r="D156" i="17"/>
  <c r="T156" i="17"/>
  <c r="M156" i="17"/>
  <c r="G156" i="17"/>
  <c r="R156" i="17"/>
  <c r="S156" i="17"/>
  <c r="H18" i="23"/>
  <c r="G18" i="23"/>
  <c r="I18" i="23"/>
  <c r="C18" i="23"/>
  <c r="D18" i="23"/>
  <c r="F18" i="23"/>
  <c r="B18" i="23"/>
  <c r="G41" i="22"/>
  <c r="F41" i="22"/>
  <c r="I41" i="22"/>
  <c r="H41" i="22"/>
  <c r="C41" i="22"/>
  <c r="D41" i="22"/>
  <c r="B41" i="22"/>
  <c r="D144" i="21"/>
  <c r="G144" i="21"/>
  <c r="J144" i="21"/>
  <c r="C144" i="21"/>
  <c r="N144" i="21"/>
  <c r="M144" i="21"/>
  <c r="I144" i="21"/>
  <c r="K144" i="21"/>
  <c r="L144" i="21"/>
  <c r="B144" i="21"/>
  <c r="F144" i="21"/>
  <c r="H144" i="21"/>
  <c r="E121" i="14"/>
  <c r="G121" i="14"/>
  <c r="I121" i="14"/>
  <c r="C121" i="14"/>
  <c r="F121" i="14"/>
  <c r="D121" i="14"/>
  <c r="H121" i="14"/>
  <c r="K75" i="17"/>
  <c r="R75" i="17"/>
  <c r="H75" i="17"/>
  <c r="U75" i="17"/>
  <c r="J75" i="17"/>
  <c r="Q75" i="17"/>
  <c r="N75" i="17"/>
  <c r="V75" i="17"/>
  <c r="I75" i="17"/>
  <c r="L75" i="17"/>
  <c r="B75" i="17"/>
  <c r="W75" i="17"/>
  <c r="F75" i="17"/>
  <c r="C75" i="17"/>
  <c r="T75" i="17"/>
  <c r="G75" i="17"/>
  <c r="S75" i="17"/>
  <c r="D75" i="17"/>
  <c r="X75" i="17"/>
  <c r="M75" i="17"/>
  <c r="G150" i="23"/>
  <c r="H150" i="23"/>
  <c r="D150" i="23"/>
  <c r="C150" i="23"/>
  <c r="I150" i="23"/>
  <c r="B150" i="23"/>
  <c r="F150" i="23"/>
  <c r="M149" i="26"/>
  <c r="C149" i="26"/>
  <c r="E149" i="26"/>
  <c r="V149" i="26"/>
  <c r="D149" i="26"/>
  <c r="P149" i="26"/>
  <c r="N149" i="26"/>
  <c r="F149" i="26"/>
  <c r="AC149" i="26"/>
  <c r="S149" i="26"/>
  <c r="R149" i="26"/>
  <c r="H149" i="26"/>
  <c r="AD149" i="26"/>
  <c r="J149" i="26"/>
  <c r="X149" i="26"/>
  <c r="Z149" i="26"/>
  <c r="Y149" i="26"/>
  <c r="AB149" i="26"/>
  <c r="AA149" i="26"/>
  <c r="G149" i="26"/>
  <c r="O149" i="26"/>
  <c r="K149" i="26"/>
  <c r="U149" i="26"/>
  <c r="T149" i="26"/>
  <c r="W149" i="26"/>
  <c r="L149" i="26"/>
  <c r="I149" i="26"/>
  <c r="Q149" i="26"/>
  <c r="C142" i="14"/>
  <c r="F142" i="14"/>
  <c r="E142" i="14"/>
  <c r="G142" i="14"/>
  <c r="H142" i="14"/>
  <c r="D142" i="14"/>
  <c r="I142" i="14"/>
  <c r="B124" i="23"/>
  <c r="H124" i="23"/>
  <c r="F124" i="23"/>
  <c r="C124" i="23"/>
  <c r="G124" i="23"/>
  <c r="D124" i="23"/>
  <c r="I124" i="23"/>
  <c r="I190" i="22"/>
  <c r="D190" i="22"/>
  <c r="C190" i="22"/>
  <c r="F190" i="22"/>
  <c r="G190" i="22"/>
  <c r="H190" i="22"/>
  <c r="B190" i="22"/>
  <c r="C48" i="20"/>
  <c r="I48" i="20"/>
  <c r="M48" i="20"/>
  <c r="D48" i="20"/>
  <c r="N48" i="20"/>
  <c r="G48" i="20"/>
  <c r="B48" i="20"/>
  <c r="L48" i="20"/>
  <c r="H48" i="20"/>
  <c r="J48" i="20"/>
  <c r="K48" i="20"/>
  <c r="F48" i="20"/>
  <c r="C115" i="23"/>
  <c r="H115" i="23"/>
  <c r="D115" i="23"/>
  <c r="F115" i="23"/>
  <c r="G115" i="23"/>
  <c r="B115" i="23"/>
  <c r="I115" i="23"/>
  <c r="M47" i="20"/>
  <c r="B47" i="20"/>
  <c r="C47" i="20"/>
  <c r="F47" i="20"/>
  <c r="G47" i="20"/>
  <c r="K47" i="20"/>
  <c r="J47" i="20"/>
  <c r="I47" i="20"/>
  <c r="L47" i="20"/>
  <c r="H47" i="20"/>
  <c r="D47" i="20"/>
  <c r="N47" i="20"/>
  <c r="H149" i="21"/>
  <c r="K149" i="21"/>
  <c r="D149" i="21"/>
  <c r="F149" i="21"/>
  <c r="G149" i="21"/>
  <c r="C149" i="21"/>
  <c r="M149" i="21"/>
  <c r="L149" i="21"/>
  <c r="B149" i="21"/>
  <c r="I149" i="21"/>
  <c r="N149" i="21"/>
  <c r="J149" i="21"/>
  <c r="L131" i="19"/>
  <c r="G131" i="19"/>
  <c r="J131" i="19"/>
  <c r="H131" i="19"/>
  <c r="R131" i="19"/>
  <c r="P131" i="19"/>
  <c r="Q131" i="19"/>
  <c r="B131" i="19"/>
  <c r="D131" i="19"/>
  <c r="N131" i="19"/>
  <c r="C131" i="19"/>
  <c r="F131" i="19"/>
  <c r="I131" i="19"/>
  <c r="K131" i="19"/>
  <c r="O131" i="19"/>
  <c r="M131" i="19"/>
  <c r="N21" i="19"/>
  <c r="F21" i="19"/>
  <c r="O21" i="19"/>
  <c r="K21" i="19"/>
  <c r="Q21" i="19"/>
  <c r="D21" i="19"/>
  <c r="G21" i="19"/>
  <c r="J21" i="19"/>
  <c r="B21" i="19"/>
  <c r="L21" i="19"/>
  <c r="I21" i="19"/>
  <c r="P21" i="19"/>
  <c r="C21" i="19"/>
  <c r="R21" i="19"/>
  <c r="M21" i="19"/>
  <c r="H21" i="19"/>
  <c r="I94" i="22"/>
  <c r="F94" i="22"/>
  <c r="B94" i="22"/>
  <c r="D94" i="22"/>
  <c r="H94" i="22"/>
  <c r="C94" i="22"/>
  <c r="G94" i="22"/>
  <c r="D71" i="22"/>
  <c r="I71" i="22"/>
  <c r="C71" i="22"/>
  <c r="B71" i="22"/>
  <c r="F71" i="22"/>
  <c r="H71" i="22"/>
  <c r="G71" i="22"/>
  <c r="K61" i="19"/>
  <c r="G61" i="19"/>
  <c r="L61" i="19"/>
  <c r="M61" i="19"/>
  <c r="D61" i="19"/>
  <c r="O61" i="19"/>
  <c r="R61" i="19"/>
  <c r="H61" i="19"/>
  <c r="C61" i="19"/>
  <c r="B61" i="19"/>
  <c r="J61" i="19"/>
  <c r="F61" i="19"/>
  <c r="Q61" i="19"/>
  <c r="I61" i="19"/>
  <c r="N61" i="19"/>
  <c r="P61" i="19"/>
  <c r="D89" i="14"/>
  <c r="G89" i="14"/>
  <c r="E89" i="14"/>
  <c r="I89" i="14"/>
  <c r="F89" i="14"/>
  <c r="C89" i="14"/>
  <c r="H89" i="14"/>
  <c r="I148" i="23"/>
  <c r="G148" i="23"/>
  <c r="D148" i="23"/>
  <c r="B148" i="23"/>
  <c r="H148" i="23"/>
  <c r="F148" i="23"/>
  <c r="C148" i="23"/>
  <c r="J79" i="17"/>
  <c r="W79" i="17"/>
  <c r="M79" i="17"/>
  <c r="D79" i="17"/>
  <c r="H79" i="17"/>
  <c r="N79" i="17"/>
  <c r="C79" i="17"/>
  <c r="R79" i="17"/>
  <c r="I79" i="17"/>
  <c r="F79" i="17"/>
  <c r="V79" i="17"/>
  <c r="U79" i="17"/>
  <c r="S79" i="17"/>
  <c r="B79" i="17"/>
  <c r="K79" i="17"/>
  <c r="X79" i="17"/>
  <c r="Q79" i="17"/>
  <c r="G79" i="17"/>
  <c r="T79" i="17"/>
  <c r="L79" i="17"/>
  <c r="D84" i="14"/>
  <c r="I84" i="14"/>
  <c r="C84" i="14"/>
  <c r="F84" i="14"/>
  <c r="G84" i="14"/>
  <c r="E84" i="14"/>
  <c r="H84" i="14"/>
  <c r="F121" i="24"/>
  <c r="D121" i="24"/>
  <c r="E121" i="24"/>
  <c r="G121" i="24"/>
  <c r="C121" i="24"/>
  <c r="D88" i="17"/>
  <c r="X88" i="17"/>
  <c r="H88" i="17"/>
  <c r="K88" i="17"/>
  <c r="I88" i="17"/>
  <c r="R88" i="17"/>
  <c r="N88" i="17"/>
  <c r="J88" i="17"/>
  <c r="G88" i="17"/>
  <c r="M88" i="17"/>
  <c r="U88" i="17"/>
  <c r="B88" i="17"/>
  <c r="Q88" i="17"/>
  <c r="W88" i="17"/>
  <c r="F88" i="17"/>
  <c r="V88" i="17"/>
  <c r="S88" i="17"/>
  <c r="L88" i="17"/>
  <c r="C88" i="17"/>
  <c r="T88" i="17"/>
  <c r="H31" i="14"/>
  <c r="F31" i="14"/>
  <c r="C31" i="14"/>
  <c r="G31" i="14"/>
  <c r="E31" i="14"/>
  <c r="D31" i="14"/>
  <c r="I31" i="14"/>
  <c r="R92" i="19"/>
  <c r="N92" i="19"/>
  <c r="M92" i="19"/>
  <c r="P92" i="19"/>
  <c r="I92" i="19"/>
  <c r="H92" i="19"/>
  <c r="L92" i="19"/>
  <c r="O92" i="19"/>
  <c r="B92" i="19"/>
  <c r="D92" i="19"/>
  <c r="Q92" i="19"/>
  <c r="F92" i="19"/>
  <c r="J92" i="19"/>
  <c r="K92" i="19"/>
  <c r="G92" i="19"/>
  <c r="C92" i="19"/>
  <c r="G97" i="23"/>
  <c r="I97" i="23"/>
  <c r="F97" i="23"/>
  <c r="B97" i="23"/>
  <c r="H97" i="23"/>
  <c r="C97" i="23"/>
  <c r="D97" i="23"/>
  <c r="G80" i="14"/>
  <c r="F80" i="14"/>
  <c r="C80" i="14"/>
  <c r="I80" i="14"/>
  <c r="H80" i="14"/>
  <c r="E80" i="14"/>
  <c r="D80" i="14"/>
  <c r="P132" i="18"/>
  <c r="L132" i="18"/>
  <c r="N132" i="18"/>
  <c r="C132" i="18"/>
  <c r="J132" i="18"/>
  <c r="R132" i="18"/>
  <c r="F132" i="18"/>
  <c r="Q132" i="18"/>
  <c r="K132" i="18"/>
  <c r="M132" i="18"/>
  <c r="H132" i="18"/>
  <c r="D132" i="18"/>
  <c r="G132" i="18"/>
  <c r="B132" i="18"/>
  <c r="I132" i="18"/>
  <c r="O132" i="18"/>
  <c r="C28" i="14"/>
  <c r="G28" i="14"/>
  <c r="F28" i="14"/>
  <c r="E28" i="14"/>
  <c r="I28" i="14"/>
  <c r="H28" i="14"/>
  <c r="D28" i="14"/>
  <c r="G160" i="26"/>
  <c r="W160" i="26"/>
  <c r="AB160" i="26"/>
  <c r="I160" i="26"/>
  <c r="P160" i="26"/>
  <c r="F160" i="26"/>
  <c r="Q160" i="26"/>
  <c r="R160" i="26"/>
  <c r="AA160" i="26"/>
  <c r="O160" i="26"/>
  <c r="E160" i="26"/>
  <c r="N160" i="26"/>
  <c r="Z160" i="26"/>
  <c r="J160" i="26"/>
  <c r="D160" i="26"/>
  <c r="C160" i="26"/>
  <c r="K160" i="26"/>
  <c r="U160" i="26"/>
  <c r="AC160" i="26"/>
  <c r="M160" i="26"/>
  <c r="S160" i="26"/>
  <c r="H160" i="26"/>
  <c r="V160" i="26"/>
  <c r="L160" i="26"/>
  <c r="Y160" i="26"/>
  <c r="X160" i="26"/>
  <c r="T160" i="26"/>
  <c r="AD160" i="26"/>
  <c r="C81" i="20"/>
  <c r="J81" i="20"/>
  <c r="L81" i="20"/>
  <c r="I81" i="20"/>
  <c r="H81" i="20"/>
  <c r="F81" i="20"/>
  <c r="B81" i="20"/>
  <c r="D81" i="20"/>
  <c r="M81" i="20"/>
  <c r="G81" i="20"/>
  <c r="N81" i="20"/>
  <c r="K81" i="20"/>
  <c r="G142" i="22"/>
  <c r="D142" i="22"/>
  <c r="I142" i="22"/>
  <c r="B142" i="22"/>
  <c r="C142" i="22"/>
  <c r="H142" i="22"/>
  <c r="F142" i="22"/>
  <c r="B102" i="22"/>
  <c r="C102" i="22"/>
  <c r="H102" i="22"/>
  <c r="I102" i="22"/>
  <c r="F102" i="22"/>
  <c r="G102" i="22"/>
  <c r="D102" i="22"/>
  <c r="F154" i="17"/>
  <c r="U154" i="17"/>
  <c r="M154" i="17"/>
  <c r="W154" i="17"/>
  <c r="D154" i="17"/>
  <c r="X154" i="17"/>
  <c r="L154" i="17"/>
  <c r="V154" i="17"/>
  <c r="H154" i="17"/>
  <c r="I154" i="17"/>
  <c r="K154" i="17"/>
  <c r="N154" i="17"/>
  <c r="J154" i="17"/>
  <c r="G154" i="17"/>
  <c r="T154" i="17"/>
  <c r="R154" i="17"/>
  <c r="S154" i="17"/>
  <c r="C154" i="17"/>
  <c r="B154" i="17"/>
  <c r="Q154" i="17"/>
  <c r="F70" i="20"/>
  <c r="K70" i="20"/>
  <c r="H70" i="20"/>
  <c r="C70" i="20"/>
  <c r="G70" i="20"/>
  <c r="D70" i="20"/>
  <c r="B70" i="20"/>
  <c r="I70" i="20"/>
  <c r="M70" i="20"/>
  <c r="N70" i="20"/>
  <c r="L70" i="20"/>
  <c r="J70" i="20"/>
  <c r="O130" i="19"/>
  <c r="Q130" i="19"/>
  <c r="K130" i="19"/>
  <c r="P130" i="19"/>
  <c r="D130" i="19"/>
  <c r="N130" i="19"/>
  <c r="C130" i="19"/>
  <c r="B130" i="19"/>
  <c r="G130" i="19"/>
  <c r="M130" i="19"/>
  <c r="H130" i="19"/>
  <c r="I130" i="19"/>
  <c r="R130" i="19"/>
  <c r="F130" i="19"/>
  <c r="L130" i="19"/>
  <c r="J130" i="19"/>
  <c r="AA122" i="26"/>
  <c r="F122" i="26"/>
  <c r="U122" i="26"/>
  <c r="D122" i="26"/>
  <c r="N122" i="26"/>
  <c r="C122" i="26"/>
  <c r="AC122" i="26"/>
  <c r="P122" i="26"/>
  <c r="V122" i="26"/>
  <c r="H122" i="26"/>
  <c r="T122" i="26"/>
  <c r="R122" i="26"/>
  <c r="I122" i="26"/>
  <c r="J122" i="26"/>
  <c r="AB122" i="26"/>
  <c r="K122" i="26"/>
  <c r="Y122" i="26"/>
  <c r="E122" i="26"/>
  <c r="X122" i="26"/>
  <c r="Z122" i="26"/>
  <c r="W122" i="26"/>
  <c r="M122" i="26"/>
  <c r="G122" i="26"/>
  <c r="O122" i="26"/>
  <c r="AD122" i="26"/>
  <c r="L122" i="26"/>
  <c r="S122" i="26"/>
  <c r="Q122" i="26"/>
  <c r="P90" i="26"/>
  <c r="E90" i="26"/>
  <c r="AD90" i="26"/>
  <c r="AC90" i="26"/>
  <c r="AA90" i="26"/>
  <c r="O90" i="26"/>
  <c r="F90" i="26"/>
  <c r="R90" i="26"/>
  <c r="Q90" i="26"/>
  <c r="U90" i="26"/>
  <c r="D90" i="26"/>
  <c r="G90" i="26"/>
  <c r="K90" i="26"/>
  <c r="S90" i="26"/>
  <c r="W90" i="26"/>
  <c r="Z90" i="26"/>
  <c r="X90" i="26"/>
  <c r="N90" i="26"/>
  <c r="L90" i="26"/>
  <c r="I90" i="26"/>
  <c r="AB90" i="26"/>
  <c r="C90" i="26"/>
  <c r="M90" i="26"/>
  <c r="T90" i="26"/>
  <c r="Y90" i="26"/>
  <c r="H90" i="26"/>
  <c r="V90" i="26"/>
  <c r="J90" i="26"/>
  <c r="G162" i="26"/>
  <c r="O162" i="26"/>
  <c r="I162" i="26"/>
  <c r="R162" i="26"/>
  <c r="AA162" i="26"/>
  <c r="S162" i="26"/>
  <c r="W162" i="26"/>
  <c r="D162" i="26"/>
  <c r="K162" i="26"/>
  <c r="Z162" i="26"/>
  <c r="H162" i="26"/>
  <c r="C162" i="26"/>
  <c r="Y162" i="26"/>
  <c r="L162" i="26"/>
  <c r="P162" i="26"/>
  <c r="U162" i="26"/>
  <c r="X162" i="26"/>
  <c r="J162" i="26"/>
  <c r="F162" i="26"/>
  <c r="N162" i="26"/>
  <c r="E162" i="26"/>
  <c r="M162" i="26"/>
  <c r="AC162" i="26"/>
  <c r="T162" i="26"/>
  <c r="AD162" i="26"/>
  <c r="V162" i="26"/>
  <c r="AB162" i="26"/>
  <c r="Q162" i="26"/>
  <c r="J100" i="20"/>
  <c r="C100" i="20"/>
  <c r="N100" i="20"/>
  <c r="B100" i="20"/>
  <c r="D100" i="20"/>
  <c r="F100" i="20"/>
  <c r="G100" i="20"/>
  <c r="K100" i="20"/>
  <c r="L100" i="20"/>
  <c r="I100" i="20"/>
  <c r="H100" i="20"/>
  <c r="M100" i="20"/>
  <c r="M134" i="20"/>
  <c r="N134" i="20"/>
  <c r="B134" i="20"/>
  <c r="G134" i="20"/>
  <c r="K134" i="20"/>
  <c r="I134" i="20"/>
  <c r="H134" i="20"/>
  <c r="F134" i="20"/>
  <c r="J134" i="20"/>
  <c r="L134" i="20"/>
  <c r="C134" i="20"/>
  <c r="D134" i="20"/>
  <c r="G121" i="22"/>
  <c r="H121" i="22"/>
  <c r="D121" i="22"/>
  <c r="F121" i="22"/>
  <c r="I121" i="22"/>
  <c r="B121" i="22"/>
  <c r="C121" i="22"/>
  <c r="N126" i="20"/>
  <c r="L126" i="20"/>
  <c r="K126" i="20"/>
  <c r="F126" i="20"/>
  <c r="J126" i="20"/>
  <c r="H126" i="20"/>
  <c r="M126" i="20"/>
  <c r="D126" i="20"/>
  <c r="G126" i="20"/>
  <c r="B126" i="20"/>
  <c r="I126" i="20"/>
  <c r="C126" i="20"/>
  <c r="C156" i="19"/>
  <c r="I156" i="19"/>
  <c r="H156" i="19"/>
  <c r="J156" i="19"/>
  <c r="N156" i="19"/>
  <c r="B156" i="19"/>
  <c r="L156" i="19"/>
  <c r="P156" i="19"/>
  <c r="M156" i="19"/>
  <c r="F156" i="19"/>
  <c r="D156" i="19"/>
  <c r="O156" i="19"/>
  <c r="K156" i="19"/>
  <c r="G156" i="19"/>
  <c r="R156" i="19"/>
  <c r="Q156" i="19"/>
  <c r="G159" i="23"/>
  <c r="C159" i="23"/>
  <c r="F159" i="23"/>
  <c r="D159" i="23"/>
  <c r="H159" i="23"/>
  <c r="B159" i="23"/>
  <c r="I159" i="23"/>
  <c r="D66" i="22"/>
  <c r="F66" i="22"/>
  <c r="H66" i="22"/>
  <c r="I66" i="22"/>
  <c r="G66" i="22"/>
  <c r="C66" i="22"/>
  <c r="B66" i="22"/>
  <c r="D154" i="23"/>
  <c r="C154" i="23"/>
  <c r="I154" i="23"/>
  <c r="B154" i="23"/>
  <c r="G154" i="23"/>
  <c r="H154" i="23"/>
  <c r="F154" i="23"/>
  <c r="M28" i="17"/>
  <c r="V28" i="17"/>
  <c r="R28" i="17"/>
  <c r="B28" i="17"/>
  <c r="Q28" i="17"/>
  <c r="N28" i="17"/>
  <c r="U28" i="17"/>
  <c r="F28" i="17"/>
  <c r="T28" i="17"/>
  <c r="L28" i="17"/>
  <c r="G28" i="17"/>
  <c r="I28" i="17"/>
  <c r="J28" i="17"/>
  <c r="W28" i="17"/>
  <c r="X28" i="17"/>
  <c r="D28" i="17"/>
  <c r="C28" i="17"/>
  <c r="H28" i="17"/>
  <c r="S28" i="17"/>
  <c r="K28" i="17"/>
  <c r="C54" i="14"/>
  <c r="G54" i="14"/>
  <c r="F54" i="14"/>
  <c r="D54" i="14"/>
  <c r="I54" i="14"/>
  <c r="E54" i="14"/>
  <c r="H54" i="14"/>
  <c r="I15" i="20"/>
  <c r="N15" i="20"/>
  <c r="K15" i="20"/>
  <c r="D15" i="20"/>
  <c r="B15" i="20"/>
  <c r="F15" i="20"/>
  <c r="M15" i="20"/>
  <c r="L15" i="20"/>
  <c r="H15" i="20"/>
  <c r="J15" i="20"/>
  <c r="G15" i="20"/>
  <c r="C15" i="20"/>
  <c r="C47" i="26"/>
  <c r="I47" i="26"/>
  <c r="K47" i="26"/>
  <c r="Q47" i="26"/>
  <c r="D47" i="26"/>
  <c r="AA47" i="26"/>
  <c r="X47" i="26"/>
  <c r="S47" i="26"/>
  <c r="O47" i="26"/>
  <c r="E47" i="26"/>
  <c r="Z47" i="26"/>
  <c r="V47" i="26"/>
  <c r="F47" i="26"/>
  <c r="P47" i="26"/>
  <c r="G47" i="26"/>
  <c r="AC47" i="26"/>
  <c r="AB47" i="26"/>
  <c r="R47" i="26"/>
  <c r="U47" i="26"/>
  <c r="T47" i="26"/>
  <c r="L47" i="26"/>
  <c r="W47" i="26"/>
  <c r="M47" i="26"/>
  <c r="H47" i="26"/>
  <c r="Y47" i="26"/>
  <c r="AD47" i="26"/>
  <c r="J47" i="26"/>
  <c r="N47" i="26"/>
  <c r="E153" i="24"/>
  <c r="D153" i="24"/>
  <c r="G153" i="24"/>
  <c r="C153" i="24"/>
  <c r="F153" i="24"/>
  <c r="F62" i="19"/>
  <c r="K62" i="19"/>
  <c r="B62" i="19"/>
  <c r="O62" i="19"/>
  <c r="M62" i="19"/>
  <c r="H62" i="19"/>
  <c r="N62" i="19"/>
  <c r="Q62" i="19"/>
  <c r="P62" i="19"/>
  <c r="L62" i="19"/>
  <c r="J62" i="19"/>
  <c r="I62" i="19"/>
  <c r="D62" i="19"/>
  <c r="C62" i="19"/>
  <c r="G62" i="19"/>
  <c r="R62" i="19"/>
  <c r="I98" i="17"/>
  <c r="R98" i="17"/>
  <c r="F98" i="17"/>
  <c r="T98" i="17"/>
  <c r="N98" i="17"/>
  <c r="K98" i="17"/>
  <c r="W98" i="17"/>
  <c r="X98" i="17"/>
  <c r="S98" i="17"/>
  <c r="C98" i="17"/>
  <c r="V98" i="17"/>
  <c r="D98" i="17"/>
  <c r="G98" i="17"/>
  <c r="J98" i="17"/>
  <c r="Q98" i="17"/>
  <c r="H98" i="17"/>
  <c r="L98" i="17"/>
  <c r="B98" i="17"/>
  <c r="M98" i="17"/>
  <c r="U98" i="17"/>
  <c r="M127" i="17"/>
  <c r="G127" i="17"/>
  <c r="J127" i="17"/>
  <c r="F127" i="17"/>
  <c r="W127" i="17"/>
  <c r="K127" i="17"/>
  <c r="S127" i="17"/>
  <c r="Q127" i="17"/>
  <c r="L127" i="17"/>
  <c r="U127" i="17"/>
  <c r="V127" i="17"/>
  <c r="I127" i="17"/>
  <c r="H127" i="17"/>
  <c r="C127" i="17"/>
  <c r="X127" i="17"/>
  <c r="N127" i="17"/>
  <c r="D127" i="17"/>
  <c r="B127" i="17"/>
  <c r="R127" i="17"/>
  <c r="T127" i="17"/>
  <c r="G103" i="21"/>
  <c r="I103" i="21"/>
  <c r="L103" i="21"/>
  <c r="H103" i="21"/>
  <c r="N103" i="21"/>
  <c r="J103" i="21"/>
  <c r="K103" i="21"/>
  <c r="M103" i="21"/>
  <c r="B103" i="21"/>
  <c r="C103" i="21"/>
  <c r="F103" i="21"/>
  <c r="D103" i="21"/>
  <c r="H125" i="21"/>
  <c r="J125" i="21"/>
  <c r="G125" i="21"/>
  <c r="D125" i="21"/>
  <c r="N125" i="21"/>
  <c r="K125" i="21"/>
  <c r="I125" i="21"/>
  <c r="C125" i="21"/>
  <c r="L125" i="21"/>
  <c r="F125" i="21"/>
  <c r="B125" i="21"/>
  <c r="M125" i="21"/>
  <c r="I160" i="14"/>
  <c r="D160" i="14"/>
  <c r="H160" i="14"/>
  <c r="G160" i="14"/>
  <c r="C160" i="14"/>
  <c r="F160" i="14"/>
  <c r="E160" i="14"/>
  <c r="D23" i="20"/>
  <c r="F23" i="20"/>
  <c r="L23" i="20"/>
  <c r="J23" i="20"/>
  <c r="H23" i="20"/>
  <c r="N23" i="20"/>
  <c r="M23" i="20"/>
  <c r="I23" i="20"/>
  <c r="B23" i="20"/>
  <c r="K23" i="20"/>
  <c r="G23" i="20"/>
  <c r="C23" i="20"/>
  <c r="B16" i="17"/>
  <c r="K16" i="17"/>
  <c r="S16" i="17"/>
  <c r="C16" i="17"/>
  <c r="M16" i="17"/>
  <c r="R16" i="17"/>
  <c r="T16" i="17"/>
  <c r="G16" i="17"/>
  <c r="X16" i="17"/>
  <c r="W16" i="17"/>
  <c r="I16" i="17"/>
  <c r="U16" i="17"/>
  <c r="Q16" i="17"/>
  <c r="H16" i="17"/>
  <c r="N16" i="17"/>
  <c r="J16" i="17"/>
  <c r="L16" i="17"/>
  <c r="D16" i="17"/>
  <c r="F16" i="17"/>
  <c r="V16" i="17"/>
  <c r="I35" i="21"/>
  <c r="N35" i="21"/>
  <c r="J35" i="21"/>
  <c r="K35" i="21"/>
  <c r="M35" i="21"/>
  <c r="L35" i="21"/>
  <c r="H35" i="21"/>
  <c r="D35" i="21"/>
  <c r="G35" i="21"/>
  <c r="C35" i="21"/>
  <c r="B35" i="21"/>
  <c r="F35" i="21"/>
  <c r="E42" i="14"/>
  <c r="H42" i="14"/>
  <c r="G42" i="14"/>
  <c r="F42" i="14"/>
  <c r="I42" i="14"/>
  <c r="C42" i="14"/>
  <c r="D42" i="14"/>
  <c r="H153" i="21"/>
  <c r="M153" i="21"/>
  <c r="F153" i="21"/>
  <c r="G153" i="21"/>
  <c r="K153" i="21"/>
  <c r="N153" i="21"/>
  <c r="C153" i="21"/>
  <c r="J153" i="21"/>
  <c r="D153" i="21"/>
  <c r="L153" i="21"/>
  <c r="B153" i="21"/>
  <c r="I153" i="21"/>
  <c r="N69" i="17"/>
  <c r="U69" i="17"/>
  <c r="D69" i="17"/>
  <c r="B69" i="17"/>
  <c r="F69" i="17"/>
  <c r="X69" i="17"/>
  <c r="H69" i="17"/>
  <c r="W69" i="17"/>
  <c r="I69" i="17"/>
  <c r="C69" i="17"/>
  <c r="G69" i="17"/>
  <c r="S69" i="17"/>
  <c r="V69" i="17"/>
  <c r="M69" i="17"/>
  <c r="L69" i="17"/>
  <c r="Q69" i="17"/>
  <c r="T69" i="17"/>
  <c r="K69" i="17"/>
  <c r="J69" i="17"/>
  <c r="R69" i="17"/>
  <c r="D154" i="14"/>
  <c r="F154" i="14"/>
  <c r="I154" i="14"/>
  <c r="H154" i="14"/>
  <c r="G154" i="14"/>
  <c r="C154" i="14"/>
  <c r="E154" i="14"/>
  <c r="I17" i="22"/>
  <c r="F17" i="22"/>
  <c r="C17" i="22"/>
  <c r="H17" i="22"/>
  <c r="D17" i="22"/>
  <c r="G17" i="22"/>
  <c r="B17" i="22"/>
  <c r="I124" i="17"/>
  <c r="S124" i="17"/>
  <c r="T124" i="17"/>
  <c r="R124" i="17"/>
  <c r="J124" i="17"/>
  <c r="W124" i="17"/>
  <c r="K124" i="17"/>
  <c r="F124" i="17"/>
  <c r="G124" i="17"/>
  <c r="X124" i="17"/>
  <c r="U124" i="17"/>
  <c r="L124" i="17"/>
  <c r="V124" i="17"/>
  <c r="B124" i="17"/>
  <c r="D124" i="17"/>
  <c r="H124" i="17"/>
  <c r="Q124" i="17"/>
  <c r="M124" i="17"/>
  <c r="N124" i="17"/>
  <c r="C124" i="17"/>
  <c r="H173" i="22"/>
  <c r="G173" i="22"/>
  <c r="F173" i="22"/>
  <c r="I173" i="22"/>
  <c r="B173" i="22"/>
  <c r="D173" i="22"/>
  <c r="C173" i="22"/>
  <c r="B152" i="20"/>
  <c r="H152" i="20"/>
  <c r="M152" i="20"/>
  <c r="K152" i="20"/>
  <c r="F152" i="20"/>
  <c r="D152" i="20"/>
  <c r="L152" i="20"/>
  <c r="C152" i="20"/>
  <c r="J152" i="20"/>
  <c r="I152" i="20"/>
  <c r="G152" i="20"/>
  <c r="N152" i="20"/>
  <c r="H117" i="22"/>
  <c r="D117" i="22"/>
  <c r="C117" i="22"/>
  <c r="G117" i="22"/>
  <c r="I117" i="22"/>
  <c r="B117" i="22"/>
  <c r="F117" i="22"/>
  <c r="I18" i="19"/>
  <c r="J18" i="19"/>
  <c r="N18" i="19"/>
  <c r="G18" i="19"/>
  <c r="F18" i="19"/>
  <c r="K18" i="19"/>
  <c r="H18" i="19"/>
  <c r="R18" i="19"/>
  <c r="D18" i="19"/>
  <c r="L18" i="19"/>
  <c r="Q18" i="19"/>
  <c r="C18" i="19"/>
  <c r="P18" i="19"/>
  <c r="B18" i="19"/>
  <c r="O18" i="19"/>
  <c r="M18" i="19"/>
  <c r="H39" i="23"/>
  <c r="F39" i="23"/>
  <c r="D39" i="23"/>
  <c r="C39" i="23"/>
  <c r="G39" i="23"/>
  <c r="B39" i="23"/>
  <c r="I39" i="23"/>
  <c r="K77" i="21"/>
  <c r="D77" i="21"/>
  <c r="F77" i="21"/>
  <c r="M77" i="21"/>
  <c r="H77" i="21"/>
  <c r="B77" i="21"/>
  <c r="I77" i="21"/>
  <c r="G77" i="21"/>
  <c r="J77" i="21"/>
  <c r="L77" i="21"/>
  <c r="C77" i="21"/>
  <c r="N77" i="21"/>
  <c r="R143" i="19"/>
  <c r="Q143" i="19"/>
  <c r="N143" i="19"/>
  <c r="G143" i="19"/>
  <c r="C143" i="19"/>
  <c r="I143" i="19"/>
  <c r="O143" i="19"/>
  <c r="M143" i="19"/>
  <c r="P143" i="19"/>
  <c r="K143" i="19"/>
  <c r="H143" i="19"/>
  <c r="F143" i="19"/>
  <c r="B143" i="19"/>
  <c r="L143" i="19"/>
  <c r="D143" i="19"/>
  <c r="J143" i="19"/>
  <c r="E58" i="24"/>
  <c r="D58" i="24"/>
  <c r="C58" i="24"/>
  <c r="F58" i="24"/>
  <c r="G58" i="24"/>
  <c r="F167" i="22"/>
  <c r="I167" i="22"/>
  <c r="G167" i="22"/>
  <c r="B167" i="22"/>
  <c r="D167" i="22"/>
  <c r="C167" i="22"/>
  <c r="H167" i="22"/>
  <c r="H69" i="22"/>
  <c r="I69" i="22"/>
  <c r="G69" i="22"/>
  <c r="B69" i="22"/>
  <c r="C69" i="22"/>
  <c r="D69" i="22"/>
  <c r="F69" i="22"/>
  <c r="B192" i="19"/>
  <c r="O192" i="19"/>
  <c r="C192" i="19"/>
  <c r="M192" i="19"/>
  <c r="L192" i="19"/>
  <c r="F192" i="19"/>
  <c r="J192" i="19"/>
  <c r="I192" i="19"/>
  <c r="G192" i="19"/>
  <c r="D192" i="19"/>
  <c r="P192" i="19"/>
  <c r="H192" i="19"/>
  <c r="N192" i="19"/>
  <c r="R192" i="19"/>
  <c r="Q192" i="19"/>
  <c r="K192" i="19"/>
  <c r="AA141" i="26"/>
  <c r="Z141" i="26"/>
  <c r="L141" i="26"/>
  <c r="E141" i="26"/>
  <c r="K141" i="26"/>
  <c r="O141" i="26"/>
  <c r="AB141" i="26"/>
  <c r="S141" i="26"/>
  <c r="R141" i="26"/>
  <c r="V141" i="26"/>
  <c r="T141" i="26"/>
  <c r="F141" i="26"/>
  <c r="AC141" i="26"/>
  <c r="W141" i="26"/>
  <c r="U141" i="26"/>
  <c r="J141" i="26"/>
  <c r="H141" i="26"/>
  <c r="D141" i="26"/>
  <c r="Y141" i="26"/>
  <c r="P141" i="26"/>
  <c r="G141" i="26"/>
  <c r="X141" i="26"/>
  <c r="M141" i="26"/>
  <c r="C141" i="26"/>
  <c r="I141" i="26"/>
  <c r="N141" i="26"/>
  <c r="AD141" i="26"/>
  <c r="Q141" i="26"/>
  <c r="G37" i="14"/>
  <c r="F37" i="14"/>
  <c r="C37" i="14"/>
  <c r="H37" i="14"/>
  <c r="E37" i="14"/>
  <c r="I37" i="14"/>
  <c r="D37" i="14"/>
  <c r="G73" i="21"/>
  <c r="L73" i="21"/>
  <c r="B73" i="21"/>
  <c r="M73" i="21"/>
  <c r="D73" i="21"/>
  <c r="N73" i="21"/>
  <c r="H73" i="21"/>
  <c r="I73" i="21"/>
  <c r="F73" i="21"/>
  <c r="C73" i="21"/>
  <c r="K73" i="21"/>
  <c r="J73" i="21"/>
  <c r="B73" i="17"/>
  <c r="F73" i="17"/>
  <c r="Q73" i="17"/>
  <c r="S73" i="17"/>
  <c r="V73" i="17"/>
  <c r="C73" i="17"/>
  <c r="D73" i="17"/>
  <c r="X73" i="17"/>
  <c r="L73" i="17"/>
  <c r="W73" i="17"/>
  <c r="U73" i="17"/>
  <c r="K73" i="17"/>
  <c r="N73" i="17"/>
  <c r="I73" i="17"/>
  <c r="T73" i="17"/>
  <c r="J73" i="17"/>
  <c r="G73" i="17"/>
  <c r="H73" i="17"/>
  <c r="M73" i="17"/>
  <c r="R73" i="17"/>
  <c r="L26" i="18"/>
  <c r="C26" i="18"/>
  <c r="J26" i="18"/>
  <c r="K26" i="18"/>
  <c r="I26" i="18"/>
  <c r="D26" i="18"/>
  <c r="P26" i="18"/>
  <c r="N26" i="18"/>
  <c r="Q26" i="18"/>
  <c r="O26" i="18"/>
  <c r="G26" i="18"/>
  <c r="B26" i="18"/>
  <c r="H26" i="18"/>
  <c r="M26" i="18"/>
  <c r="R26" i="18"/>
  <c r="F26" i="18"/>
  <c r="U131" i="26"/>
  <c r="S131" i="26"/>
  <c r="W131" i="26"/>
  <c r="T131" i="26"/>
  <c r="D131" i="26"/>
  <c r="H131" i="26"/>
  <c r="F131" i="26"/>
  <c r="K131" i="26"/>
  <c r="AC131" i="26"/>
  <c r="P131" i="26"/>
  <c r="Y131" i="26"/>
  <c r="N131" i="26"/>
  <c r="O131" i="26"/>
  <c r="G131" i="26"/>
  <c r="AD131" i="26"/>
  <c r="E131" i="26"/>
  <c r="C131" i="26"/>
  <c r="J131" i="26"/>
  <c r="AB131" i="26"/>
  <c r="Q131" i="26"/>
  <c r="M131" i="26"/>
  <c r="I131" i="26"/>
  <c r="X131" i="26"/>
  <c r="V131" i="26"/>
  <c r="R131" i="26"/>
  <c r="Z131" i="26"/>
  <c r="L131" i="26"/>
  <c r="AA131" i="26"/>
  <c r="D138" i="22"/>
  <c r="C138" i="22"/>
  <c r="H138" i="22"/>
  <c r="B138" i="22"/>
  <c r="I138" i="22"/>
  <c r="G138" i="22"/>
  <c r="F138" i="22"/>
  <c r="D36" i="21"/>
  <c r="M36" i="21"/>
  <c r="B36" i="21"/>
  <c r="I36" i="21"/>
  <c r="H36" i="21"/>
  <c r="G36" i="21"/>
  <c r="L36" i="21"/>
  <c r="K36" i="21"/>
  <c r="N36" i="21"/>
  <c r="J36" i="21"/>
  <c r="C36" i="21"/>
  <c r="F36" i="21"/>
  <c r="B23" i="19"/>
  <c r="P23" i="19"/>
  <c r="I23" i="19"/>
  <c r="J23" i="19"/>
  <c r="O23" i="19"/>
  <c r="C23" i="19"/>
  <c r="R23" i="19"/>
  <c r="M23" i="19"/>
  <c r="K23" i="19"/>
  <c r="G23" i="19"/>
  <c r="L23" i="19"/>
  <c r="D23" i="19"/>
  <c r="Q23" i="19"/>
  <c r="F23" i="19"/>
  <c r="N23" i="19"/>
  <c r="H23" i="19"/>
  <c r="G47" i="24"/>
  <c r="D47" i="24"/>
  <c r="C47" i="24"/>
  <c r="E47" i="24"/>
  <c r="F47" i="24"/>
  <c r="G179" i="23"/>
  <c r="F179" i="23"/>
  <c r="C179" i="23"/>
  <c r="I179" i="23"/>
  <c r="B179" i="23"/>
  <c r="D179" i="23"/>
  <c r="H179" i="23"/>
  <c r="H153" i="14"/>
  <c r="G153" i="14"/>
  <c r="F153" i="14"/>
  <c r="E153" i="14"/>
  <c r="D153" i="14"/>
  <c r="I153" i="14"/>
  <c r="C153" i="14"/>
  <c r="D86" i="23"/>
  <c r="G86" i="23"/>
  <c r="I86" i="23"/>
  <c r="H86" i="23"/>
  <c r="C86" i="23"/>
  <c r="F86" i="23"/>
  <c r="B86" i="23"/>
  <c r="C149" i="14"/>
  <c r="D149" i="14"/>
  <c r="F149" i="14"/>
  <c r="G149" i="14"/>
  <c r="H149" i="14"/>
  <c r="E149" i="14"/>
  <c r="I149" i="14"/>
  <c r="F63" i="23"/>
  <c r="I63" i="23"/>
  <c r="H63" i="23"/>
  <c r="C63" i="23"/>
  <c r="B63" i="23"/>
  <c r="G63" i="23"/>
  <c r="D63" i="23"/>
  <c r="C92" i="22"/>
  <c r="F92" i="22"/>
  <c r="I92" i="22"/>
  <c r="B92" i="22"/>
  <c r="G92" i="22"/>
  <c r="D92" i="22"/>
  <c r="H92" i="22"/>
  <c r="U102" i="17"/>
  <c r="J102" i="17"/>
  <c r="I102" i="17"/>
  <c r="F102" i="17"/>
  <c r="W102" i="17"/>
  <c r="D102" i="17"/>
  <c r="S102" i="17"/>
  <c r="V102" i="17"/>
  <c r="R102" i="17"/>
  <c r="B102" i="17"/>
  <c r="T102" i="17"/>
  <c r="X102" i="17"/>
  <c r="L102" i="17"/>
  <c r="K102" i="17"/>
  <c r="G102" i="17"/>
  <c r="Q102" i="17"/>
  <c r="C102" i="17"/>
  <c r="M102" i="17"/>
  <c r="H102" i="17"/>
  <c r="N102" i="17"/>
  <c r="G170" i="19"/>
  <c r="C170" i="19"/>
  <c r="B170" i="19"/>
  <c r="N170" i="19"/>
  <c r="M170" i="19"/>
  <c r="P170" i="19"/>
  <c r="H170" i="19"/>
  <c r="D170" i="19"/>
  <c r="R170" i="19"/>
  <c r="Q170" i="19"/>
  <c r="J170" i="19"/>
  <c r="I170" i="19"/>
  <c r="O170" i="19"/>
  <c r="F170" i="19"/>
  <c r="K170" i="19"/>
  <c r="L170" i="19"/>
  <c r="C188" i="23"/>
  <c r="H188" i="23"/>
  <c r="D188" i="23"/>
  <c r="I188" i="23"/>
  <c r="G188" i="23"/>
  <c r="F188" i="23"/>
  <c r="B188" i="23"/>
  <c r="I171" i="22"/>
  <c r="D171" i="22"/>
  <c r="F171" i="22"/>
  <c r="G171" i="22"/>
  <c r="B171" i="22"/>
  <c r="C171" i="22"/>
  <c r="H171" i="22"/>
  <c r="K98" i="18"/>
  <c r="C98" i="18"/>
  <c r="Q98" i="18"/>
  <c r="H98" i="18"/>
  <c r="B98" i="18"/>
  <c r="I98" i="18"/>
  <c r="N98" i="18"/>
  <c r="M98" i="18"/>
  <c r="P98" i="18"/>
  <c r="L98" i="18"/>
  <c r="D98" i="18"/>
  <c r="O98" i="18"/>
  <c r="G98" i="18"/>
  <c r="R98" i="18"/>
  <c r="F98" i="18"/>
  <c r="J98" i="18"/>
  <c r="O107" i="18"/>
  <c r="R107" i="18"/>
  <c r="Q107" i="18"/>
  <c r="L107" i="18"/>
  <c r="D107" i="18"/>
  <c r="G107" i="18"/>
  <c r="B107" i="18"/>
  <c r="C107" i="18"/>
  <c r="H107" i="18"/>
  <c r="P107" i="18"/>
  <c r="K107" i="18"/>
  <c r="N107" i="18"/>
  <c r="M107" i="18"/>
  <c r="I107" i="18"/>
  <c r="J107" i="18"/>
  <c r="F107" i="18"/>
  <c r="G114" i="22"/>
  <c r="F114" i="22"/>
  <c r="C114" i="22"/>
  <c r="D114" i="22"/>
  <c r="B114" i="22"/>
  <c r="H114" i="22"/>
  <c r="I114" i="22"/>
  <c r="G139" i="23"/>
  <c r="C139" i="23"/>
  <c r="D139" i="23"/>
  <c r="F139" i="23"/>
  <c r="B139" i="23"/>
  <c r="I139" i="23"/>
  <c r="H139" i="23"/>
  <c r="N169" i="19"/>
  <c r="C169" i="19"/>
  <c r="F169" i="19"/>
  <c r="G169" i="19"/>
  <c r="J169" i="19"/>
  <c r="H169" i="19"/>
  <c r="P169" i="19"/>
  <c r="Q169" i="19"/>
  <c r="L169" i="19"/>
  <c r="O169" i="19"/>
  <c r="K169" i="19"/>
  <c r="M169" i="19"/>
  <c r="I169" i="19"/>
  <c r="D169" i="19"/>
  <c r="R169" i="19"/>
  <c r="B169" i="19"/>
  <c r="H56" i="22"/>
  <c r="D56" i="22"/>
  <c r="I56" i="22"/>
  <c r="G56" i="22"/>
  <c r="F56" i="22"/>
  <c r="B56" i="22"/>
  <c r="C56" i="22"/>
  <c r="B40" i="23"/>
  <c r="F40" i="23"/>
  <c r="D40" i="23"/>
  <c r="G40" i="23"/>
  <c r="C40" i="23"/>
  <c r="H40" i="23"/>
  <c r="I40" i="23"/>
  <c r="D65" i="20"/>
  <c r="G65" i="20"/>
  <c r="M65" i="20"/>
  <c r="H65" i="20"/>
  <c r="F65" i="20"/>
  <c r="K65" i="20"/>
  <c r="J65" i="20"/>
  <c r="C65" i="20"/>
  <c r="N65" i="20"/>
  <c r="B65" i="20"/>
  <c r="L65" i="20"/>
  <c r="I65" i="20"/>
  <c r="Q102" i="19"/>
  <c r="N102" i="19"/>
  <c r="I102" i="19"/>
  <c r="R102" i="19"/>
  <c r="P102" i="19"/>
  <c r="B102" i="19"/>
  <c r="D102" i="19"/>
  <c r="G102" i="19"/>
  <c r="K102" i="19"/>
  <c r="L102" i="19"/>
  <c r="M102" i="19"/>
  <c r="F102" i="19"/>
  <c r="C102" i="19"/>
  <c r="O102" i="19"/>
  <c r="H102" i="19"/>
  <c r="J102" i="19"/>
  <c r="L145" i="17"/>
  <c r="W145" i="17"/>
  <c r="I145" i="17"/>
  <c r="S145" i="17"/>
  <c r="D145" i="17"/>
  <c r="H145" i="17"/>
  <c r="C145" i="17"/>
  <c r="U145" i="17"/>
  <c r="V145" i="17"/>
  <c r="Q145" i="17"/>
  <c r="B145" i="17"/>
  <c r="F145" i="17"/>
  <c r="R145" i="17"/>
  <c r="K145" i="17"/>
  <c r="G145" i="17"/>
  <c r="J145" i="17"/>
  <c r="N145" i="17"/>
  <c r="M145" i="17"/>
  <c r="T145" i="17"/>
  <c r="X145" i="17"/>
  <c r="D114" i="14"/>
  <c r="C114" i="14"/>
  <c r="H114" i="14"/>
  <c r="F114" i="14"/>
  <c r="E114" i="14"/>
  <c r="G114" i="14"/>
  <c r="I114" i="14"/>
  <c r="G170" i="17"/>
  <c r="J170" i="17"/>
  <c r="M170" i="17"/>
  <c r="U170" i="17"/>
  <c r="D170" i="17"/>
  <c r="I170" i="17"/>
  <c r="Q170" i="17"/>
  <c r="H170" i="17"/>
  <c r="K170" i="17"/>
  <c r="V170" i="17"/>
  <c r="B170" i="17"/>
  <c r="R170" i="17"/>
  <c r="S170" i="17"/>
  <c r="L170" i="17"/>
  <c r="W170" i="17"/>
  <c r="T170" i="17"/>
  <c r="C170" i="17"/>
  <c r="N170" i="17"/>
  <c r="X170" i="17"/>
  <c r="F170" i="17"/>
  <c r="G48" i="21"/>
  <c r="H48" i="21"/>
  <c r="J48" i="21"/>
  <c r="D48" i="21"/>
  <c r="N48" i="21"/>
  <c r="F48" i="21"/>
  <c r="B48" i="21"/>
  <c r="M48" i="21"/>
  <c r="L48" i="21"/>
  <c r="C48" i="21"/>
  <c r="K48" i="21"/>
  <c r="I48" i="21"/>
  <c r="N134" i="17"/>
  <c r="B134" i="17"/>
  <c r="C134" i="17"/>
  <c r="D134" i="17"/>
  <c r="L134" i="17"/>
  <c r="T134" i="17"/>
  <c r="S134" i="17"/>
  <c r="H134" i="17"/>
  <c r="G134" i="17"/>
  <c r="F134" i="17"/>
  <c r="X134" i="17"/>
  <c r="K134" i="17"/>
  <c r="R134" i="17"/>
  <c r="V134" i="17"/>
  <c r="I134" i="17"/>
  <c r="M134" i="17"/>
  <c r="Q134" i="17"/>
  <c r="W134" i="17"/>
  <c r="U134" i="17"/>
  <c r="J134" i="17"/>
  <c r="C27" i="23"/>
  <c r="D27" i="23"/>
  <c r="G27" i="23"/>
  <c r="B27" i="23"/>
  <c r="H27" i="23"/>
  <c r="F27" i="23"/>
  <c r="I27" i="23"/>
  <c r="H170" i="20"/>
  <c r="B170" i="20"/>
  <c r="D170" i="20"/>
  <c r="M170" i="20"/>
  <c r="I170" i="20"/>
  <c r="L170" i="20"/>
  <c r="G170" i="20"/>
  <c r="N170" i="20"/>
  <c r="C170" i="20"/>
  <c r="K170" i="20"/>
  <c r="J170" i="20"/>
  <c r="F170" i="20"/>
  <c r="H127" i="14"/>
  <c r="F127" i="14"/>
  <c r="E127" i="14"/>
  <c r="G127" i="14"/>
  <c r="D127" i="14"/>
  <c r="C127" i="14"/>
  <c r="I127" i="14"/>
  <c r="I29" i="19"/>
  <c r="K29" i="19"/>
  <c r="Q29" i="19"/>
  <c r="C29" i="19"/>
  <c r="M29" i="19"/>
  <c r="G29" i="19"/>
  <c r="H29" i="19"/>
  <c r="J29" i="19"/>
  <c r="L29" i="19"/>
  <c r="O29" i="19"/>
  <c r="P29" i="19"/>
  <c r="D29" i="19"/>
  <c r="F29" i="19"/>
  <c r="R29" i="19"/>
  <c r="B29" i="19"/>
  <c r="N29" i="19"/>
  <c r="AA59" i="26"/>
  <c r="AB59" i="26"/>
  <c r="V59" i="26"/>
  <c r="G59" i="26"/>
  <c r="C59" i="26"/>
  <c r="E59" i="26"/>
  <c r="T59" i="26"/>
  <c r="H59" i="26"/>
  <c r="O59" i="26"/>
  <c r="F59" i="26"/>
  <c r="Y59" i="26"/>
  <c r="D59" i="26"/>
  <c r="P59" i="26"/>
  <c r="K59" i="26"/>
  <c r="Z59" i="26"/>
  <c r="N59" i="26"/>
  <c r="AC59" i="26"/>
  <c r="R59" i="26"/>
  <c r="M59" i="26"/>
  <c r="S59" i="26"/>
  <c r="W59" i="26"/>
  <c r="U59" i="26"/>
  <c r="J59" i="26"/>
  <c r="Q59" i="26"/>
  <c r="X59" i="26"/>
  <c r="I59" i="26"/>
  <c r="AD59" i="26"/>
  <c r="L59" i="26"/>
  <c r="I148" i="22"/>
  <c r="F148" i="22"/>
  <c r="B148" i="22"/>
  <c r="C148" i="22"/>
  <c r="G148" i="22"/>
  <c r="H148" i="22"/>
  <c r="D148" i="22"/>
  <c r="I94" i="14"/>
  <c r="D94" i="14"/>
  <c r="E94" i="14"/>
  <c r="F94" i="14"/>
  <c r="G94" i="14"/>
  <c r="C94" i="14"/>
  <c r="H94" i="14"/>
  <c r="F57" i="26"/>
  <c r="C57" i="26"/>
  <c r="T57" i="26"/>
  <c r="R57" i="26"/>
  <c r="X57" i="26"/>
  <c r="E57" i="26"/>
  <c r="I57" i="26"/>
  <c r="J57" i="26"/>
  <c r="S57" i="26"/>
  <c r="AC57" i="26"/>
  <c r="N57" i="26"/>
  <c r="W57" i="26"/>
  <c r="AD57" i="26"/>
  <c r="K57" i="26"/>
  <c r="P57" i="26"/>
  <c r="Z57" i="26"/>
  <c r="Y57" i="26"/>
  <c r="G57" i="26"/>
  <c r="M57" i="26"/>
  <c r="D57" i="26"/>
  <c r="Q57" i="26"/>
  <c r="L57" i="26"/>
  <c r="O57" i="26"/>
  <c r="V57" i="26"/>
  <c r="AB57" i="26"/>
  <c r="AA57" i="26"/>
  <c r="H57" i="26"/>
  <c r="U57" i="26"/>
  <c r="I100" i="14"/>
  <c r="C100" i="14"/>
  <c r="G100" i="14"/>
  <c r="F100" i="14"/>
  <c r="E100" i="14"/>
  <c r="H100" i="14"/>
  <c r="D100" i="14"/>
  <c r="M139" i="20"/>
  <c r="C139" i="20"/>
  <c r="K139" i="20"/>
  <c r="D139" i="20"/>
  <c r="B139" i="20"/>
  <c r="N139" i="20"/>
  <c r="F139" i="20"/>
  <c r="J139" i="20"/>
  <c r="I139" i="20"/>
  <c r="H139" i="20"/>
  <c r="L139" i="20"/>
  <c r="G139" i="20"/>
  <c r="J153" i="19"/>
  <c r="K153" i="19"/>
  <c r="F153" i="19"/>
  <c r="R153" i="19"/>
  <c r="Q153" i="19"/>
  <c r="I153" i="19"/>
  <c r="D153" i="19"/>
  <c r="O153" i="19"/>
  <c r="C153" i="19"/>
  <c r="N153" i="19"/>
  <c r="H153" i="19"/>
  <c r="L153" i="19"/>
  <c r="P153" i="19"/>
  <c r="G153" i="19"/>
  <c r="B153" i="19"/>
  <c r="M153" i="19"/>
  <c r="G45" i="20"/>
  <c r="M45" i="20"/>
  <c r="H45" i="20"/>
  <c r="B45" i="20"/>
  <c r="F45" i="20"/>
  <c r="J45" i="20"/>
  <c r="I45" i="20"/>
  <c r="D45" i="20"/>
  <c r="N45" i="20"/>
  <c r="L45" i="20"/>
  <c r="K45" i="20"/>
  <c r="C45" i="20"/>
  <c r="Y136" i="26"/>
  <c r="X136" i="26"/>
  <c r="M136" i="26"/>
  <c r="L136" i="26"/>
  <c r="P136" i="26"/>
  <c r="D136" i="26"/>
  <c r="T136" i="26"/>
  <c r="Z136" i="26"/>
  <c r="J136" i="26"/>
  <c r="Q136" i="26"/>
  <c r="I136" i="26"/>
  <c r="R136" i="26"/>
  <c r="C136" i="26"/>
  <c r="G136" i="26"/>
  <c r="O136" i="26"/>
  <c r="E136" i="26"/>
  <c r="F136" i="26"/>
  <c r="H136" i="26"/>
  <c r="S136" i="26"/>
  <c r="AC136" i="26"/>
  <c r="K136" i="26"/>
  <c r="AB136" i="26"/>
  <c r="N136" i="26"/>
  <c r="V136" i="26"/>
  <c r="W136" i="26"/>
  <c r="U136" i="26"/>
  <c r="AD136" i="26"/>
  <c r="AA136" i="26"/>
  <c r="G67" i="22"/>
  <c r="F67" i="22"/>
  <c r="H67" i="22"/>
  <c r="D67" i="22"/>
  <c r="B67" i="22"/>
  <c r="C67" i="22"/>
  <c r="I67" i="22"/>
  <c r="B24" i="23"/>
  <c r="D24" i="23"/>
  <c r="F24" i="23"/>
  <c r="G24" i="23"/>
  <c r="H24" i="23"/>
  <c r="C24" i="23"/>
  <c r="I24" i="23"/>
  <c r="O143" i="26"/>
  <c r="P143" i="26"/>
  <c r="J143" i="26"/>
  <c r="I143" i="26"/>
  <c r="E143" i="26"/>
  <c r="L143" i="26"/>
  <c r="M143" i="26"/>
  <c r="AD143" i="26"/>
  <c r="X143" i="26"/>
  <c r="K143" i="26"/>
  <c r="D143" i="26"/>
  <c r="AA143" i="26"/>
  <c r="F143" i="26"/>
  <c r="R143" i="26"/>
  <c r="G143" i="26"/>
  <c r="C143" i="26"/>
  <c r="N143" i="26"/>
  <c r="AC143" i="26"/>
  <c r="AB143" i="26"/>
  <c r="V143" i="26"/>
  <c r="H143" i="26"/>
  <c r="T143" i="26"/>
  <c r="Q143" i="26"/>
  <c r="W143" i="26"/>
  <c r="Y143" i="26"/>
  <c r="U143" i="26"/>
  <c r="Z143" i="26"/>
  <c r="S143" i="26"/>
  <c r="H183" i="17"/>
  <c r="I183" i="17"/>
  <c r="W183" i="17"/>
  <c r="N183" i="17"/>
  <c r="B183" i="17"/>
  <c r="S183" i="17"/>
  <c r="R183" i="17"/>
  <c r="T183" i="17"/>
  <c r="Q183" i="17"/>
  <c r="U183" i="17"/>
  <c r="V183" i="17"/>
  <c r="K183" i="17"/>
  <c r="M183" i="17"/>
  <c r="F183" i="17"/>
  <c r="C183" i="17"/>
  <c r="J183" i="17"/>
  <c r="X183" i="17"/>
  <c r="G183" i="17"/>
  <c r="L183" i="17"/>
  <c r="D183" i="17"/>
  <c r="M53" i="20"/>
  <c r="H53" i="20"/>
  <c r="J53" i="20"/>
  <c r="K53" i="20"/>
  <c r="N53" i="20"/>
  <c r="B53" i="20"/>
  <c r="I53" i="20"/>
  <c r="F53" i="20"/>
  <c r="D53" i="20"/>
  <c r="L53" i="20"/>
  <c r="G53" i="20"/>
  <c r="C53" i="20"/>
  <c r="G88" i="20"/>
  <c r="C88" i="20"/>
  <c r="N88" i="20"/>
  <c r="B88" i="20"/>
  <c r="I88" i="20"/>
  <c r="H88" i="20"/>
  <c r="F88" i="20"/>
  <c r="K88" i="20"/>
  <c r="D88" i="20"/>
  <c r="L88" i="20"/>
  <c r="J88" i="20"/>
  <c r="M88" i="20"/>
  <c r="J24" i="17"/>
  <c r="H24" i="17"/>
  <c r="G24" i="17"/>
  <c r="K24" i="17"/>
  <c r="S24" i="17"/>
  <c r="U24" i="17"/>
  <c r="C24" i="17"/>
  <c r="I24" i="17"/>
  <c r="M24" i="17"/>
  <c r="Q24" i="17"/>
  <c r="X24" i="17"/>
  <c r="W24" i="17"/>
  <c r="V24" i="17"/>
  <c r="B24" i="17"/>
  <c r="R24" i="17"/>
  <c r="N24" i="17"/>
  <c r="F24" i="17"/>
  <c r="T24" i="17"/>
  <c r="L24" i="17"/>
  <c r="D24" i="17"/>
  <c r="N163" i="26"/>
  <c r="Q163" i="26"/>
  <c r="E163" i="26"/>
  <c r="AA163" i="26"/>
  <c r="D163" i="26"/>
  <c r="J163" i="26"/>
  <c r="P163" i="26"/>
  <c r="S163" i="26"/>
  <c r="G163" i="26"/>
  <c r="Z163" i="26"/>
  <c r="W163" i="26"/>
  <c r="X163" i="26"/>
  <c r="M163" i="26"/>
  <c r="C163" i="26"/>
  <c r="U163" i="26"/>
  <c r="H163" i="26"/>
  <c r="T163" i="26"/>
  <c r="O163" i="26"/>
  <c r="R163" i="26"/>
  <c r="F163" i="26"/>
  <c r="L163" i="26"/>
  <c r="V163" i="26"/>
  <c r="AC163" i="26"/>
  <c r="K163" i="26"/>
  <c r="AD163" i="26"/>
  <c r="AB163" i="26"/>
  <c r="I163" i="26"/>
  <c r="Y163" i="26"/>
  <c r="I111" i="22"/>
  <c r="H111" i="22"/>
  <c r="D111" i="22"/>
  <c r="C111" i="22"/>
  <c r="B111" i="22"/>
  <c r="F111" i="22"/>
  <c r="G111" i="22"/>
  <c r="H174" i="21"/>
  <c r="C174" i="21"/>
  <c r="F174" i="21"/>
  <c r="J174" i="21"/>
  <c r="D174" i="21"/>
  <c r="N174" i="21"/>
  <c r="K174" i="21"/>
  <c r="G174" i="21"/>
  <c r="M174" i="21"/>
  <c r="B174" i="21"/>
  <c r="L174" i="21"/>
  <c r="I174" i="21"/>
  <c r="U56" i="26"/>
  <c r="T56" i="26"/>
  <c r="P56" i="26"/>
  <c r="N56" i="26"/>
  <c r="K56" i="26"/>
  <c r="O56" i="26"/>
  <c r="M56" i="26"/>
  <c r="G56" i="26"/>
  <c r="V56" i="26"/>
  <c r="I56" i="26"/>
  <c r="AC56" i="26"/>
  <c r="C56" i="26"/>
  <c r="F56" i="26"/>
  <c r="D56" i="26"/>
  <c r="Y56" i="26"/>
  <c r="E56" i="26"/>
  <c r="J56" i="26"/>
  <c r="AB56" i="26"/>
  <c r="L56" i="26"/>
  <c r="Q56" i="26"/>
  <c r="W56" i="26"/>
  <c r="AA56" i="26"/>
  <c r="R56" i="26"/>
  <c r="S56" i="26"/>
  <c r="AD56" i="26"/>
  <c r="X56" i="26"/>
  <c r="H56" i="26"/>
  <c r="Z56" i="26"/>
  <c r="L75" i="20"/>
  <c r="G75" i="20"/>
  <c r="B75" i="20"/>
  <c r="M75" i="20"/>
  <c r="D75" i="20"/>
  <c r="F75" i="20"/>
  <c r="H75" i="20"/>
  <c r="J75" i="20"/>
  <c r="K75" i="20"/>
  <c r="N75" i="20"/>
  <c r="I75" i="20"/>
  <c r="C75" i="20"/>
  <c r="G172" i="21"/>
  <c r="C172" i="21"/>
  <c r="J172" i="21"/>
  <c r="H172" i="21"/>
  <c r="L172" i="21"/>
  <c r="B172" i="21"/>
  <c r="D172" i="21"/>
  <c r="N172" i="21"/>
  <c r="K172" i="21"/>
  <c r="I172" i="21"/>
  <c r="M172" i="21"/>
  <c r="F172" i="21"/>
  <c r="I143" i="23"/>
  <c r="B143" i="23"/>
  <c r="C143" i="23"/>
  <c r="F143" i="23"/>
  <c r="D143" i="23"/>
  <c r="H143" i="23"/>
  <c r="G143" i="23"/>
  <c r="F45" i="22"/>
  <c r="C45" i="22"/>
  <c r="H45" i="22"/>
  <c r="G45" i="22"/>
  <c r="B45" i="22"/>
  <c r="D45" i="22"/>
  <c r="I45" i="22"/>
  <c r="I89" i="26"/>
  <c r="K89" i="26"/>
  <c r="Q89" i="26"/>
  <c r="S89" i="26"/>
  <c r="AA89" i="26"/>
  <c r="W89" i="26"/>
  <c r="AB89" i="26"/>
  <c r="AD89" i="26"/>
  <c r="H89" i="26"/>
  <c r="N89" i="26"/>
  <c r="Y89" i="26"/>
  <c r="R89" i="26"/>
  <c r="O89" i="26"/>
  <c r="E89" i="26"/>
  <c r="T89" i="26"/>
  <c r="C89" i="26"/>
  <c r="V89" i="26"/>
  <c r="P89" i="26"/>
  <c r="G89" i="26"/>
  <c r="AC89" i="26"/>
  <c r="X89" i="26"/>
  <c r="F89" i="26"/>
  <c r="L89" i="26"/>
  <c r="M89" i="26"/>
  <c r="J89" i="26"/>
  <c r="U89" i="26"/>
  <c r="Z89" i="26"/>
  <c r="D89" i="26"/>
  <c r="B149" i="22"/>
  <c r="D149" i="22"/>
  <c r="G149" i="22"/>
  <c r="I149" i="22"/>
  <c r="F149" i="22"/>
  <c r="C149" i="22"/>
  <c r="H149" i="22"/>
  <c r="U37" i="17"/>
  <c r="J37" i="17"/>
  <c r="N37" i="17"/>
  <c r="M37" i="17"/>
  <c r="B37" i="17"/>
  <c r="F37" i="17"/>
  <c r="K37" i="17"/>
  <c r="C37" i="17"/>
  <c r="D37" i="17"/>
  <c r="X37" i="17"/>
  <c r="V37" i="17"/>
  <c r="L37" i="17"/>
  <c r="S37" i="17"/>
  <c r="T37" i="17"/>
  <c r="R37" i="17"/>
  <c r="G37" i="17"/>
  <c r="W37" i="17"/>
  <c r="H37" i="17"/>
  <c r="I37" i="17"/>
  <c r="Q37" i="17"/>
  <c r="G50" i="23"/>
  <c r="B50" i="23"/>
  <c r="I50" i="23"/>
  <c r="H50" i="23"/>
  <c r="C50" i="23"/>
  <c r="F50" i="23"/>
  <c r="D50" i="23"/>
  <c r="L103" i="19"/>
  <c r="K103" i="19"/>
  <c r="G103" i="19"/>
  <c r="C103" i="19"/>
  <c r="Q103" i="19"/>
  <c r="N103" i="19"/>
  <c r="I103" i="19"/>
  <c r="M103" i="19"/>
  <c r="H103" i="19"/>
  <c r="D103" i="19"/>
  <c r="B103" i="19"/>
  <c r="P103" i="19"/>
  <c r="R103" i="19"/>
  <c r="F103" i="19"/>
  <c r="J103" i="19"/>
  <c r="O103" i="19"/>
  <c r="C186" i="22"/>
  <c r="G186" i="22"/>
  <c r="F186" i="22"/>
  <c r="H186" i="22"/>
  <c r="D186" i="22"/>
  <c r="I186" i="22"/>
  <c r="B186" i="22"/>
  <c r="C132" i="23"/>
  <c r="B132" i="23"/>
  <c r="H132" i="23"/>
  <c r="I132" i="23"/>
  <c r="G132" i="23"/>
  <c r="F132" i="23"/>
  <c r="D132" i="23"/>
  <c r="B41" i="20"/>
  <c r="H41" i="20"/>
  <c r="I41" i="20"/>
  <c r="G41" i="20"/>
  <c r="L41" i="20"/>
  <c r="M41" i="20"/>
  <c r="J41" i="20"/>
  <c r="D41" i="20"/>
  <c r="C41" i="20"/>
  <c r="F41" i="20"/>
  <c r="K41" i="20"/>
  <c r="N41" i="20"/>
  <c r="F129" i="20"/>
  <c r="K129" i="20"/>
  <c r="B129" i="20"/>
  <c r="D129" i="20"/>
  <c r="C129" i="20"/>
  <c r="N129" i="20"/>
  <c r="L129" i="20"/>
  <c r="G129" i="20"/>
  <c r="J129" i="20"/>
  <c r="M129" i="20"/>
  <c r="I129" i="20"/>
  <c r="H129" i="20"/>
  <c r="F182" i="23"/>
  <c r="G182" i="23"/>
  <c r="D182" i="23"/>
  <c r="C182" i="23"/>
  <c r="H182" i="23"/>
  <c r="I182" i="23"/>
  <c r="B182" i="23"/>
  <c r="G137" i="19"/>
  <c r="D137" i="19"/>
  <c r="H137" i="19"/>
  <c r="J137" i="19"/>
  <c r="N137" i="19"/>
  <c r="K137" i="19"/>
  <c r="C137" i="19"/>
  <c r="B137" i="19"/>
  <c r="Q137" i="19"/>
  <c r="F137" i="19"/>
  <c r="P137" i="19"/>
  <c r="R137" i="19"/>
  <c r="I137" i="19"/>
  <c r="M137" i="19"/>
  <c r="L137" i="19"/>
  <c r="O137" i="19"/>
  <c r="F43" i="20"/>
  <c r="H43" i="20"/>
  <c r="K43" i="20"/>
  <c r="M43" i="20"/>
  <c r="N43" i="20"/>
  <c r="G43" i="20"/>
  <c r="D43" i="20"/>
  <c r="C43" i="20"/>
  <c r="I43" i="20"/>
  <c r="J43" i="20"/>
  <c r="L43" i="20"/>
  <c r="B43" i="20"/>
  <c r="H188" i="17"/>
  <c r="V188" i="17"/>
  <c r="G188" i="17"/>
  <c r="I188" i="17"/>
  <c r="J188" i="17"/>
  <c r="W188" i="17"/>
  <c r="X188" i="17"/>
  <c r="M188" i="17"/>
  <c r="K188" i="17"/>
  <c r="U188" i="17"/>
  <c r="N188" i="17"/>
  <c r="Q188" i="17"/>
  <c r="C188" i="17"/>
  <c r="B188" i="17"/>
  <c r="R188" i="17"/>
  <c r="T188" i="17"/>
  <c r="L188" i="17"/>
  <c r="S188" i="17"/>
  <c r="F188" i="17"/>
  <c r="D188" i="17"/>
  <c r="G137" i="23"/>
  <c r="B137" i="23"/>
  <c r="D137" i="23"/>
  <c r="F137" i="23"/>
  <c r="H137" i="23"/>
  <c r="C137" i="23"/>
  <c r="I137" i="23"/>
  <c r="N99" i="17"/>
  <c r="S99" i="17"/>
  <c r="L99" i="17"/>
  <c r="T99" i="17"/>
  <c r="X99" i="17"/>
  <c r="F99" i="17"/>
  <c r="R99" i="17"/>
  <c r="C99" i="17"/>
  <c r="I99" i="17"/>
  <c r="H99" i="17"/>
  <c r="V99" i="17"/>
  <c r="Q99" i="17"/>
  <c r="M99" i="17"/>
  <c r="U99" i="17"/>
  <c r="K99" i="17"/>
  <c r="D99" i="17"/>
  <c r="G99" i="17"/>
  <c r="B99" i="17"/>
  <c r="J99" i="17"/>
  <c r="W99" i="17"/>
  <c r="C174" i="22"/>
  <c r="I174" i="22"/>
  <c r="H174" i="22"/>
  <c r="G174" i="22"/>
  <c r="D174" i="22"/>
  <c r="B174" i="22"/>
  <c r="F174" i="22"/>
  <c r="D83" i="22"/>
  <c r="G83" i="22"/>
  <c r="B83" i="22"/>
  <c r="F83" i="22"/>
  <c r="C83" i="22"/>
  <c r="H83" i="22"/>
  <c r="I83" i="22"/>
  <c r="K159" i="19"/>
  <c r="J159" i="19"/>
  <c r="H159" i="19"/>
  <c r="D159" i="19"/>
  <c r="C159" i="19"/>
  <c r="R159" i="19"/>
  <c r="N159" i="19"/>
  <c r="Q159" i="19"/>
  <c r="I159" i="19"/>
  <c r="B159" i="19"/>
  <c r="L159" i="19"/>
  <c r="M159" i="19"/>
  <c r="G159" i="19"/>
  <c r="O159" i="19"/>
  <c r="P159" i="19"/>
  <c r="F159" i="19"/>
  <c r="B30" i="20"/>
  <c r="D30" i="20"/>
  <c r="I30" i="20"/>
  <c r="L30" i="20"/>
  <c r="N30" i="20"/>
  <c r="F30" i="20"/>
  <c r="H30" i="20"/>
  <c r="C30" i="20"/>
  <c r="J30" i="20"/>
  <c r="K30" i="20"/>
  <c r="G30" i="20"/>
  <c r="M30" i="20"/>
  <c r="F44" i="14"/>
  <c r="I44" i="14"/>
  <c r="D44" i="14"/>
  <c r="C44" i="14"/>
  <c r="E44" i="14"/>
  <c r="G44" i="14"/>
  <c r="H44" i="14"/>
  <c r="B164" i="20"/>
  <c r="G164" i="20"/>
  <c r="F164" i="20"/>
  <c r="N164" i="20"/>
  <c r="M164" i="20"/>
  <c r="D164" i="20"/>
  <c r="H164" i="20"/>
  <c r="K164" i="20"/>
  <c r="J164" i="20"/>
  <c r="I164" i="20"/>
  <c r="C164" i="20"/>
  <c r="L164" i="20"/>
  <c r="R191" i="19"/>
  <c r="J191" i="19"/>
  <c r="B191" i="19"/>
  <c r="O191" i="19"/>
  <c r="N191" i="19"/>
  <c r="I191" i="19"/>
  <c r="M191" i="19"/>
  <c r="Q191" i="19"/>
  <c r="P191" i="19"/>
  <c r="D191" i="19"/>
  <c r="F191" i="19"/>
  <c r="L191" i="19"/>
  <c r="K191" i="19"/>
  <c r="G191" i="19"/>
  <c r="H191" i="19"/>
  <c r="C191" i="19"/>
  <c r="N158" i="19"/>
  <c r="J158" i="19"/>
  <c r="G158" i="19"/>
  <c r="P158" i="19"/>
  <c r="K158" i="19"/>
  <c r="R158" i="19"/>
  <c r="Q158" i="19"/>
  <c r="B158" i="19"/>
  <c r="H158" i="19"/>
  <c r="I158" i="19"/>
  <c r="D158" i="19"/>
  <c r="F158" i="19"/>
  <c r="M158" i="19"/>
  <c r="C158" i="19"/>
  <c r="O158" i="19"/>
  <c r="L158" i="19"/>
  <c r="G164" i="17"/>
  <c r="I164" i="17"/>
  <c r="N164" i="17"/>
  <c r="T164" i="17"/>
  <c r="R164" i="17"/>
  <c r="U164" i="17"/>
  <c r="J164" i="17"/>
  <c r="W164" i="17"/>
  <c r="D164" i="17"/>
  <c r="X164" i="17"/>
  <c r="L164" i="17"/>
  <c r="V164" i="17"/>
  <c r="F164" i="17"/>
  <c r="S164" i="17"/>
  <c r="C164" i="17"/>
  <c r="Q164" i="17"/>
  <c r="H164" i="17"/>
  <c r="B164" i="17"/>
  <c r="K164" i="17"/>
  <c r="M164" i="17"/>
  <c r="B87" i="23"/>
  <c r="H87" i="23"/>
  <c r="F87" i="23"/>
  <c r="D87" i="23"/>
  <c r="I87" i="23"/>
  <c r="G87" i="23"/>
  <c r="C87" i="23"/>
  <c r="M128" i="19"/>
  <c r="I128" i="19"/>
  <c r="O128" i="19"/>
  <c r="K128" i="19"/>
  <c r="J128" i="19"/>
  <c r="D128" i="19"/>
  <c r="C128" i="19"/>
  <c r="Q128" i="19"/>
  <c r="N128" i="19"/>
  <c r="G128" i="19"/>
  <c r="F128" i="19"/>
  <c r="R128" i="19"/>
  <c r="P128" i="19"/>
  <c r="L128" i="19"/>
  <c r="B128" i="19"/>
  <c r="H128" i="19"/>
  <c r="S135" i="26"/>
  <c r="G135" i="26"/>
  <c r="Y135" i="26"/>
  <c r="W135" i="26"/>
  <c r="U135" i="26"/>
  <c r="K135" i="26"/>
  <c r="N135" i="26"/>
  <c r="O135" i="26"/>
  <c r="R135" i="26"/>
  <c r="AB135" i="26"/>
  <c r="F135" i="26"/>
  <c r="C135" i="26"/>
  <c r="P135" i="26"/>
  <c r="J135" i="26"/>
  <c r="Z135" i="26"/>
  <c r="L135" i="26"/>
  <c r="X135" i="26"/>
  <c r="Q135" i="26"/>
  <c r="T135" i="26"/>
  <c r="H135" i="26"/>
  <c r="AA135" i="26"/>
  <c r="M135" i="26"/>
  <c r="D135" i="26"/>
  <c r="AC135" i="26"/>
  <c r="E135" i="26"/>
  <c r="I135" i="26"/>
  <c r="AD135" i="26"/>
  <c r="V135" i="26"/>
  <c r="F177" i="20"/>
  <c r="D177" i="20"/>
  <c r="L177" i="20"/>
  <c r="J177" i="20"/>
  <c r="H177" i="20"/>
  <c r="I177" i="20"/>
  <c r="K177" i="20"/>
  <c r="C177" i="20"/>
  <c r="G177" i="20"/>
  <c r="B177" i="20"/>
  <c r="N177" i="20"/>
  <c r="M177" i="20"/>
  <c r="F33" i="20"/>
  <c r="D33" i="20"/>
  <c r="H33" i="20"/>
  <c r="M33" i="20"/>
  <c r="N33" i="20"/>
  <c r="C33" i="20"/>
  <c r="I33" i="20"/>
  <c r="L33" i="20"/>
  <c r="K33" i="20"/>
  <c r="J33" i="20"/>
  <c r="G33" i="20"/>
  <c r="B33" i="20"/>
  <c r="G111" i="19"/>
  <c r="O111" i="19"/>
  <c r="L111" i="19"/>
  <c r="J111" i="19"/>
  <c r="P111" i="19"/>
  <c r="D111" i="19"/>
  <c r="R111" i="19"/>
  <c r="K111" i="19"/>
  <c r="C111" i="19"/>
  <c r="M111" i="19"/>
  <c r="B111" i="19"/>
  <c r="Q111" i="19"/>
  <c r="F111" i="19"/>
  <c r="I111" i="19"/>
  <c r="H111" i="19"/>
  <c r="N111" i="19"/>
  <c r="F180" i="18"/>
  <c r="M180" i="18"/>
  <c r="Q180" i="18"/>
  <c r="C180" i="18"/>
  <c r="L180" i="18"/>
  <c r="G180" i="18"/>
  <c r="D180" i="18"/>
  <c r="B180" i="18"/>
  <c r="O180" i="18"/>
  <c r="P180" i="18"/>
  <c r="J180" i="18"/>
  <c r="N180" i="18"/>
  <c r="R180" i="18"/>
  <c r="I180" i="18"/>
  <c r="H180" i="18"/>
  <c r="K180" i="18"/>
  <c r="H38" i="23"/>
  <c r="I38" i="23"/>
  <c r="B38" i="23"/>
  <c r="G38" i="23"/>
  <c r="D38" i="23"/>
  <c r="F38" i="23"/>
  <c r="C38" i="23"/>
  <c r="Q120" i="19"/>
  <c r="D120" i="19"/>
  <c r="G120" i="19"/>
  <c r="H120" i="19"/>
  <c r="M120" i="19"/>
  <c r="O120" i="19"/>
  <c r="P120" i="19"/>
  <c r="R120" i="19"/>
  <c r="N120" i="19"/>
  <c r="K120" i="19"/>
  <c r="B120" i="19"/>
  <c r="F120" i="19"/>
  <c r="J120" i="19"/>
  <c r="I120" i="19"/>
  <c r="L120" i="19"/>
  <c r="C120" i="19"/>
  <c r="K99" i="21"/>
  <c r="G99" i="21"/>
  <c r="I99" i="21"/>
  <c r="C99" i="21"/>
  <c r="H99" i="21"/>
  <c r="N99" i="21"/>
  <c r="L99" i="21"/>
  <c r="F99" i="21"/>
  <c r="D99" i="21"/>
  <c r="B99" i="21"/>
  <c r="J99" i="21"/>
  <c r="M99" i="21"/>
  <c r="D123" i="21"/>
  <c r="I123" i="21"/>
  <c r="L123" i="21"/>
  <c r="M123" i="21"/>
  <c r="C123" i="21"/>
  <c r="H123" i="21"/>
  <c r="K123" i="21"/>
  <c r="F123" i="21"/>
  <c r="J123" i="21"/>
  <c r="N123" i="21"/>
  <c r="B123" i="21"/>
  <c r="G123" i="21"/>
  <c r="G128" i="17"/>
  <c r="K128" i="17"/>
  <c r="Q128" i="17"/>
  <c r="U128" i="17"/>
  <c r="H128" i="17"/>
  <c r="W128" i="17"/>
  <c r="T128" i="17"/>
  <c r="R128" i="17"/>
  <c r="J128" i="17"/>
  <c r="I128" i="17"/>
  <c r="C128" i="17"/>
  <c r="N128" i="17"/>
  <c r="F128" i="17"/>
  <c r="V128" i="17"/>
  <c r="L128" i="17"/>
  <c r="M128" i="17"/>
  <c r="X128" i="17"/>
  <c r="B128" i="17"/>
  <c r="S128" i="17"/>
  <c r="D128" i="17"/>
  <c r="D57" i="14"/>
  <c r="G57" i="14"/>
  <c r="F57" i="14"/>
  <c r="I57" i="14"/>
  <c r="H57" i="14"/>
  <c r="C57" i="14"/>
  <c r="E57" i="14"/>
  <c r="D164" i="14"/>
  <c r="E164" i="14"/>
  <c r="F164" i="14"/>
  <c r="G164" i="14"/>
  <c r="H164" i="14"/>
  <c r="C164" i="14"/>
  <c r="I164" i="14"/>
  <c r="D16" i="21"/>
  <c r="H16" i="21"/>
  <c r="N16" i="21"/>
  <c r="K16" i="21"/>
  <c r="G16" i="21"/>
  <c r="L16" i="21"/>
  <c r="J16" i="21"/>
  <c r="I16" i="21"/>
  <c r="F16" i="21"/>
  <c r="B16" i="21"/>
  <c r="M16" i="21"/>
  <c r="C16" i="21"/>
  <c r="G169" i="22"/>
  <c r="H169" i="22"/>
  <c r="B169" i="22"/>
  <c r="I169" i="22"/>
  <c r="F169" i="22"/>
  <c r="C169" i="22"/>
  <c r="D169" i="22"/>
  <c r="H105" i="21"/>
  <c r="K105" i="21"/>
  <c r="M105" i="21"/>
  <c r="F105" i="21"/>
  <c r="L105" i="21"/>
  <c r="J105" i="21"/>
  <c r="G105" i="21"/>
  <c r="N105" i="21"/>
  <c r="B105" i="21"/>
  <c r="I105" i="21"/>
  <c r="C105" i="21"/>
  <c r="D105" i="21"/>
  <c r="O87" i="26"/>
  <c r="G87" i="26"/>
  <c r="J87" i="26"/>
  <c r="S87" i="26"/>
  <c r="V87" i="26"/>
  <c r="Y87" i="26"/>
  <c r="Z87" i="26"/>
  <c r="F87" i="26"/>
  <c r="X87" i="26"/>
  <c r="AD87" i="26"/>
  <c r="C87" i="26"/>
  <c r="P87" i="26"/>
  <c r="N87" i="26"/>
  <c r="W87" i="26"/>
  <c r="AA87" i="26"/>
  <c r="AC87" i="26"/>
  <c r="T87" i="26"/>
  <c r="U87" i="26"/>
  <c r="K87" i="26"/>
  <c r="L87" i="26"/>
  <c r="I87" i="26"/>
  <c r="D87" i="26"/>
  <c r="H87" i="26"/>
  <c r="R87" i="26"/>
  <c r="AB87" i="26"/>
  <c r="M87" i="26"/>
  <c r="Q87" i="26"/>
  <c r="E87" i="26"/>
  <c r="F34" i="21"/>
  <c r="D34" i="21"/>
  <c r="C34" i="21"/>
  <c r="B34" i="21"/>
  <c r="I34" i="21"/>
  <c r="K34" i="21"/>
  <c r="L34" i="21"/>
  <c r="G34" i="21"/>
  <c r="M34" i="21"/>
  <c r="N34" i="21"/>
  <c r="H34" i="21"/>
  <c r="J34" i="21"/>
  <c r="J86" i="21"/>
  <c r="F86" i="21"/>
  <c r="G86" i="21"/>
  <c r="I86" i="21"/>
  <c r="K86" i="21"/>
  <c r="M86" i="21"/>
  <c r="N86" i="21"/>
  <c r="H86" i="21"/>
  <c r="C86" i="21"/>
  <c r="L86" i="21"/>
  <c r="D86" i="21"/>
  <c r="B86" i="21"/>
  <c r="D55" i="22"/>
  <c r="F55" i="22"/>
  <c r="C55" i="22"/>
  <c r="I55" i="22"/>
  <c r="G55" i="22"/>
  <c r="H55" i="22"/>
  <c r="B55" i="22"/>
  <c r="N66" i="21"/>
  <c r="I66" i="21"/>
  <c r="H66" i="21"/>
  <c r="J66" i="21"/>
  <c r="F66" i="21"/>
  <c r="C66" i="21"/>
  <c r="G66" i="21"/>
  <c r="B66" i="21"/>
  <c r="K66" i="21"/>
  <c r="M66" i="21"/>
  <c r="L66" i="21"/>
  <c r="D66" i="21"/>
  <c r="M154" i="26"/>
  <c r="AB154" i="26"/>
  <c r="U154" i="26"/>
  <c r="C154" i="26"/>
  <c r="I154" i="26"/>
  <c r="S154" i="26"/>
  <c r="F154" i="26"/>
  <c r="N154" i="26"/>
  <c r="X154" i="26"/>
  <c r="P154" i="26"/>
  <c r="G154" i="26"/>
  <c r="L154" i="26"/>
  <c r="W154" i="26"/>
  <c r="O154" i="26"/>
  <c r="Y154" i="26"/>
  <c r="AA154" i="26"/>
  <c r="J154" i="26"/>
  <c r="AC154" i="26"/>
  <c r="H154" i="26"/>
  <c r="Q154" i="26"/>
  <c r="K154" i="26"/>
  <c r="E154" i="26"/>
  <c r="AD154" i="26"/>
  <c r="Z154" i="26"/>
  <c r="D154" i="26"/>
  <c r="T154" i="26"/>
  <c r="V154" i="26"/>
  <c r="R154" i="26"/>
  <c r="D133" i="26"/>
  <c r="S133" i="26"/>
  <c r="P133" i="26"/>
  <c r="T133" i="26"/>
  <c r="AB133" i="26"/>
  <c r="G133" i="26"/>
  <c r="V133" i="26"/>
  <c r="AA133" i="26"/>
  <c r="U133" i="26"/>
  <c r="J133" i="26"/>
  <c r="AD133" i="26"/>
  <c r="H133" i="26"/>
  <c r="Q133" i="26"/>
  <c r="F133" i="26"/>
  <c r="L133" i="26"/>
  <c r="O133" i="26"/>
  <c r="AC133" i="26"/>
  <c r="M133" i="26"/>
  <c r="Z133" i="26"/>
  <c r="W133" i="26"/>
  <c r="C133" i="26"/>
  <c r="N133" i="26"/>
  <c r="I133" i="26"/>
  <c r="Y133" i="26"/>
  <c r="X133" i="26"/>
  <c r="E133" i="26"/>
  <c r="R133" i="26"/>
  <c r="K133" i="26"/>
  <c r="G41" i="23"/>
  <c r="H41" i="23"/>
  <c r="C41" i="23"/>
  <c r="B41" i="23"/>
  <c r="F41" i="23"/>
  <c r="D41" i="23"/>
  <c r="I41" i="23"/>
  <c r="N184" i="20"/>
  <c r="D184" i="20"/>
  <c r="I184" i="20"/>
  <c r="F184" i="20"/>
  <c r="J184" i="20"/>
  <c r="B184" i="20"/>
  <c r="M184" i="20"/>
  <c r="L184" i="20"/>
  <c r="H184" i="20"/>
  <c r="G184" i="20"/>
  <c r="C184" i="20"/>
  <c r="K184" i="20"/>
  <c r="C153" i="23"/>
  <c r="I153" i="23"/>
  <c r="B153" i="23"/>
  <c r="F153" i="23"/>
  <c r="D153" i="23"/>
  <c r="G153" i="23"/>
  <c r="H153" i="23"/>
  <c r="C162" i="23"/>
  <c r="G162" i="23"/>
  <c r="D162" i="23"/>
  <c r="B162" i="23"/>
  <c r="I162" i="23"/>
  <c r="F162" i="23"/>
  <c r="H162" i="23"/>
  <c r="G29" i="17"/>
  <c r="N29" i="17"/>
  <c r="F29" i="17"/>
  <c r="S29" i="17"/>
  <c r="J29" i="17"/>
  <c r="R29" i="17"/>
  <c r="C29" i="17"/>
  <c r="U29" i="17"/>
  <c r="B29" i="17"/>
  <c r="X29" i="17"/>
  <c r="K29" i="17"/>
  <c r="T29" i="17"/>
  <c r="Q29" i="17"/>
  <c r="H29" i="17"/>
  <c r="D29" i="17"/>
  <c r="M29" i="17"/>
  <c r="V29" i="17"/>
  <c r="I29" i="17"/>
  <c r="L29" i="17"/>
  <c r="W29" i="17"/>
  <c r="H66" i="20"/>
  <c r="D66" i="20"/>
  <c r="M66" i="20"/>
  <c r="I66" i="20"/>
  <c r="J66" i="20"/>
  <c r="K66" i="20"/>
  <c r="G66" i="20"/>
  <c r="N66" i="20"/>
  <c r="B66" i="20"/>
  <c r="C66" i="20"/>
  <c r="L66" i="20"/>
  <c r="F66" i="20"/>
  <c r="C67" i="20"/>
  <c r="M67" i="20"/>
  <c r="J67" i="20"/>
  <c r="N67" i="20"/>
  <c r="K67" i="20"/>
  <c r="B67" i="20"/>
  <c r="L67" i="20"/>
  <c r="D67" i="20"/>
  <c r="I67" i="20"/>
  <c r="H67" i="20"/>
  <c r="G67" i="20"/>
  <c r="F67" i="20"/>
  <c r="J171" i="21"/>
  <c r="F171" i="21"/>
  <c r="B171" i="21"/>
  <c r="L171" i="21"/>
  <c r="D171" i="21"/>
  <c r="M171" i="21"/>
  <c r="H171" i="21"/>
  <c r="G171" i="21"/>
  <c r="K171" i="21"/>
  <c r="N171" i="21"/>
  <c r="C171" i="21"/>
  <c r="I171" i="21"/>
  <c r="L43" i="21"/>
  <c r="H43" i="21"/>
  <c r="C43" i="21"/>
  <c r="N43" i="21"/>
  <c r="J43" i="21"/>
  <c r="M43" i="21"/>
  <c r="G43" i="21"/>
  <c r="D43" i="21"/>
  <c r="I43" i="21"/>
  <c r="K43" i="21"/>
  <c r="F43" i="21"/>
  <c r="B43" i="21"/>
  <c r="P73" i="19"/>
  <c r="K73" i="19"/>
  <c r="B73" i="19"/>
  <c r="M73" i="19"/>
  <c r="F73" i="19"/>
  <c r="N73" i="19"/>
  <c r="D73" i="19"/>
  <c r="L73" i="19"/>
  <c r="H73" i="19"/>
  <c r="G73" i="19"/>
  <c r="J73" i="19"/>
  <c r="Q73" i="19"/>
  <c r="O73" i="19"/>
  <c r="R73" i="19"/>
  <c r="C73" i="19"/>
  <c r="I73" i="19"/>
  <c r="M55" i="21"/>
  <c r="L55" i="21"/>
  <c r="G55" i="21"/>
  <c r="C55" i="21"/>
  <c r="K55" i="21"/>
  <c r="B55" i="21"/>
  <c r="D55" i="21"/>
  <c r="J55" i="21"/>
  <c r="H55" i="21"/>
  <c r="F55" i="21"/>
  <c r="I55" i="21"/>
  <c r="N55" i="21"/>
  <c r="B66" i="23"/>
  <c r="C66" i="23"/>
  <c r="H66" i="23"/>
  <c r="D66" i="23"/>
  <c r="I66" i="23"/>
  <c r="F66" i="23"/>
  <c r="G66" i="23"/>
  <c r="N118" i="19"/>
  <c r="G118" i="19"/>
  <c r="B118" i="19"/>
  <c r="O118" i="19"/>
  <c r="H118" i="19"/>
  <c r="R118" i="19"/>
  <c r="F118" i="19"/>
  <c r="M118" i="19"/>
  <c r="C118" i="19"/>
  <c r="J118" i="19"/>
  <c r="L118" i="19"/>
  <c r="K118" i="19"/>
  <c r="I118" i="19"/>
  <c r="Q118" i="19"/>
  <c r="D118" i="19"/>
  <c r="P118" i="19"/>
  <c r="G26" i="24"/>
  <c r="F26" i="24"/>
  <c r="C26" i="24"/>
  <c r="D26" i="24"/>
  <c r="E26" i="24"/>
  <c r="N149" i="19"/>
  <c r="F149" i="19"/>
  <c r="M149" i="19"/>
  <c r="K149" i="19"/>
  <c r="C149" i="19"/>
  <c r="P149" i="19"/>
  <c r="G149" i="19"/>
  <c r="I149" i="19"/>
  <c r="Q149" i="19"/>
  <c r="R149" i="19"/>
  <c r="D149" i="19"/>
  <c r="J149" i="19"/>
  <c r="O149" i="19"/>
  <c r="H149" i="19"/>
  <c r="B149" i="19"/>
  <c r="L149" i="19"/>
  <c r="U53" i="17"/>
  <c r="H53" i="17"/>
  <c r="I53" i="17"/>
  <c r="K53" i="17"/>
  <c r="F53" i="17"/>
  <c r="S53" i="17"/>
  <c r="X53" i="17"/>
  <c r="V53" i="17"/>
  <c r="G53" i="17"/>
  <c r="B53" i="17"/>
  <c r="N53" i="17"/>
  <c r="Q53" i="17"/>
  <c r="W53" i="17"/>
  <c r="T53" i="17"/>
  <c r="L53" i="17"/>
  <c r="M53" i="17"/>
  <c r="J53" i="17"/>
  <c r="D53" i="17"/>
  <c r="R53" i="17"/>
  <c r="C53" i="17"/>
  <c r="G144" i="19"/>
  <c r="F144" i="19"/>
  <c r="I144" i="19"/>
  <c r="D144" i="19"/>
  <c r="B144" i="19"/>
  <c r="M144" i="19"/>
  <c r="R144" i="19"/>
  <c r="K144" i="19"/>
  <c r="N144" i="19"/>
  <c r="Q144" i="19"/>
  <c r="O144" i="19"/>
  <c r="J144" i="19"/>
  <c r="C144" i="19"/>
  <c r="L144" i="19"/>
  <c r="H144" i="19"/>
  <c r="P144" i="19"/>
  <c r="K124" i="21"/>
  <c r="B124" i="21"/>
  <c r="F124" i="21"/>
  <c r="C124" i="21"/>
  <c r="L124" i="21"/>
  <c r="N124" i="21"/>
  <c r="D124" i="21"/>
  <c r="H124" i="21"/>
  <c r="G124" i="21"/>
  <c r="M124" i="21"/>
  <c r="I124" i="21"/>
  <c r="J124" i="21"/>
  <c r="D99" i="18"/>
  <c r="J99" i="18"/>
  <c r="N99" i="18"/>
  <c r="G99" i="18"/>
  <c r="F99" i="18"/>
  <c r="C99" i="18"/>
  <c r="H99" i="18"/>
  <c r="P99" i="18"/>
  <c r="K99" i="18"/>
  <c r="Q99" i="18"/>
  <c r="I99" i="18"/>
  <c r="M99" i="18"/>
  <c r="R99" i="18"/>
  <c r="L99" i="18"/>
  <c r="B99" i="18"/>
  <c r="O99" i="18"/>
  <c r="AB146" i="26"/>
  <c r="E146" i="26"/>
  <c r="AC146" i="26"/>
  <c r="J146" i="26"/>
  <c r="AA146" i="26"/>
  <c r="S146" i="26"/>
  <c r="R146" i="26"/>
  <c r="O146" i="26"/>
  <c r="M146" i="26"/>
  <c r="F146" i="26"/>
  <c r="C146" i="26"/>
  <c r="W146" i="26"/>
  <c r="X146" i="26"/>
  <c r="U146" i="26"/>
  <c r="I146" i="26"/>
  <c r="AD146" i="26"/>
  <c r="L146" i="26"/>
  <c r="K146" i="26"/>
  <c r="Y146" i="26"/>
  <c r="G146" i="26"/>
  <c r="H146" i="26"/>
  <c r="D146" i="26"/>
  <c r="T146" i="26"/>
  <c r="Q146" i="26"/>
  <c r="N146" i="26"/>
  <c r="Z146" i="26"/>
  <c r="V146" i="26"/>
  <c r="P146" i="26"/>
  <c r="P185" i="19"/>
  <c r="L185" i="19"/>
  <c r="F185" i="19"/>
  <c r="D185" i="19"/>
  <c r="G185" i="19"/>
  <c r="O185" i="19"/>
  <c r="K185" i="19"/>
  <c r="R185" i="19"/>
  <c r="M185" i="19"/>
  <c r="J185" i="19"/>
  <c r="Q185" i="19"/>
  <c r="I185" i="19"/>
  <c r="C185" i="19"/>
  <c r="H185" i="19"/>
  <c r="N185" i="19"/>
  <c r="B185" i="19"/>
  <c r="C86" i="20"/>
  <c r="F86" i="20"/>
  <c r="D86" i="20"/>
  <c r="N86" i="20"/>
  <c r="I86" i="20"/>
  <c r="K86" i="20"/>
  <c r="L86" i="20"/>
  <c r="G86" i="20"/>
  <c r="M86" i="20"/>
  <c r="J86" i="20"/>
  <c r="B86" i="20"/>
  <c r="H86" i="20"/>
  <c r="L14" i="20"/>
  <c r="J14" i="20"/>
  <c r="F14" i="20"/>
  <c r="B14" i="20"/>
  <c r="D14" i="20"/>
  <c r="N14" i="20"/>
  <c r="I14" i="20"/>
  <c r="G14" i="20"/>
  <c r="C14" i="20"/>
  <c r="M14" i="20"/>
  <c r="H14" i="20"/>
  <c r="K14" i="20"/>
  <c r="D29" i="14"/>
  <c r="H29" i="14"/>
  <c r="G29" i="14"/>
  <c r="C29" i="14"/>
  <c r="F29" i="14"/>
  <c r="I29" i="14"/>
  <c r="E29" i="14"/>
  <c r="J94" i="21"/>
  <c r="D94" i="21"/>
  <c r="F94" i="21"/>
  <c r="L94" i="21"/>
  <c r="K94" i="21"/>
  <c r="N94" i="21"/>
  <c r="B94" i="21"/>
  <c r="G94" i="21"/>
  <c r="M94" i="21"/>
  <c r="I94" i="21"/>
  <c r="H94" i="21"/>
  <c r="C94" i="21"/>
  <c r="C154" i="22"/>
  <c r="F154" i="22"/>
  <c r="G154" i="22"/>
  <c r="D154" i="22"/>
  <c r="H154" i="22"/>
  <c r="B154" i="22"/>
  <c r="I154" i="22"/>
  <c r="G101" i="19"/>
  <c r="R101" i="19"/>
  <c r="P101" i="19"/>
  <c r="N101" i="19"/>
  <c r="J101" i="19"/>
  <c r="F101" i="19"/>
  <c r="Q101" i="19"/>
  <c r="K101" i="19"/>
  <c r="D101" i="19"/>
  <c r="B101" i="19"/>
  <c r="O101" i="19"/>
  <c r="I101" i="19"/>
  <c r="C101" i="19"/>
  <c r="L101" i="19"/>
  <c r="M101" i="19"/>
  <c r="H101" i="19"/>
  <c r="J76" i="20"/>
  <c r="H76" i="20"/>
  <c r="B76" i="20"/>
  <c r="D76" i="20"/>
  <c r="L76" i="20"/>
  <c r="M76" i="20"/>
  <c r="K76" i="20"/>
  <c r="F76" i="20"/>
  <c r="G76" i="20"/>
  <c r="N76" i="20"/>
  <c r="I76" i="20"/>
  <c r="C76" i="20"/>
  <c r="M170" i="21"/>
  <c r="G170" i="21"/>
  <c r="H170" i="21"/>
  <c r="K170" i="21"/>
  <c r="C170" i="21"/>
  <c r="N170" i="21"/>
  <c r="D170" i="21"/>
  <c r="I170" i="21"/>
  <c r="J170" i="21"/>
  <c r="B170" i="21"/>
  <c r="L170" i="21"/>
  <c r="F170" i="21"/>
  <c r="H132" i="17"/>
  <c r="T132" i="17"/>
  <c r="R132" i="17"/>
  <c r="C132" i="17"/>
  <c r="W132" i="17"/>
  <c r="M132" i="17"/>
  <c r="D132" i="17"/>
  <c r="Q132" i="17"/>
  <c r="K132" i="17"/>
  <c r="F132" i="17"/>
  <c r="X132" i="17"/>
  <c r="L132" i="17"/>
  <c r="J132" i="17"/>
  <c r="U132" i="17"/>
  <c r="S132" i="17"/>
  <c r="G132" i="17"/>
  <c r="V132" i="17"/>
  <c r="B132" i="17"/>
  <c r="N132" i="17"/>
  <c r="I132" i="17"/>
  <c r="I47" i="19"/>
  <c r="J47" i="19"/>
  <c r="M47" i="19"/>
  <c r="L47" i="19"/>
  <c r="O47" i="19"/>
  <c r="F47" i="19"/>
  <c r="H47" i="19"/>
  <c r="P47" i="19"/>
  <c r="G47" i="19"/>
  <c r="N47" i="19"/>
  <c r="Q47" i="19"/>
  <c r="C47" i="19"/>
  <c r="D47" i="19"/>
  <c r="R47" i="19"/>
  <c r="B47" i="19"/>
  <c r="K47" i="19"/>
  <c r="B157" i="17"/>
  <c r="G157" i="17"/>
  <c r="X157" i="17"/>
  <c r="I157" i="17"/>
  <c r="S157" i="17"/>
  <c r="H157" i="17"/>
  <c r="N157" i="17"/>
  <c r="R157" i="17"/>
  <c r="F157" i="17"/>
  <c r="C157" i="17"/>
  <c r="J157" i="17"/>
  <c r="D157" i="17"/>
  <c r="M157" i="17"/>
  <c r="W157" i="17"/>
  <c r="T157" i="17"/>
  <c r="K157" i="17"/>
  <c r="V157" i="17"/>
  <c r="Q157" i="17"/>
  <c r="L157" i="17"/>
  <c r="U157" i="17"/>
  <c r="S50" i="26"/>
  <c r="K50" i="26"/>
  <c r="AC50" i="26"/>
  <c r="C50" i="26"/>
  <c r="V50" i="26"/>
  <c r="AB50" i="26"/>
  <c r="F50" i="26"/>
  <c r="H50" i="26"/>
  <c r="P50" i="26"/>
  <c r="X50" i="26"/>
  <c r="T50" i="26"/>
  <c r="G50" i="26"/>
  <c r="J50" i="26"/>
  <c r="M50" i="26"/>
  <c r="L50" i="26"/>
  <c r="Q50" i="26"/>
  <c r="I50" i="26"/>
  <c r="O50" i="26"/>
  <c r="U50" i="26"/>
  <c r="D50" i="26"/>
  <c r="N50" i="26"/>
  <c r="W50" i="26"/>
  <c r="AA50" i="26"/>
  <c r="E50" i="26"/>
  <c r="R50" i="26"/>
  <c r="Z50" i="26"/>
  <c r="AD50" i="26"/>
  <c r="Y50" i="26"/>
  <c r="F100" i="21"/>
  <c r="N100" i="21"/>
  <c r="D100" i="21"/>
  <c r="J100" i="21"/>
  <c r="M100" i="21"/>
  <c r="L100" i="21"/>
  <c r="C100" i="21"/>
  <c r="H100" i="21"/>
  <c r="K100" i="21"/>
  <c r="I100" i="21"/>
  <c r="B100" i="21"/>
  <c r="G100" i="21"/>
  <c r="C157" i="22"/>
  <c r="I157" i="22"/>
  <c r="H157" i="22"/>
  <c r="F157" i="22"/>
  <c r="B157" i="22"/>
  <c r="G157" i="22"/>
  <c r="D157" i="22"/>
  <c r="B54" i="21"/>
  <c r="J54" i="21"/>
  <c r="G54" i="21"/>
  <c r="F54" i="21"/>
  <c r="L54" i="21"/>
  <c r="K54" i="21"/>
  <c r="H54" i="21"/>
  <c r="N54" i="21"/>
  <c r="D54" i="21"/>
  <c r="C54" i="21"/>
  <c r="M54" i="21"/>
  <c r="I54" i="21"/>
  <c r="B36" i="19"/>
  <c r="M36" i="19"/>
  <c r="K36" i="19"/>
  <c r="Q36" i="19"/>
  <c r="H36" i="19"/>
  <c r="P36" i="19"/>
  <c r="J36" i="19"/>
  <c r="L36" i="19"/>
  <c r="G36" i="19"/>
  <c r="I36" i="19"/>
  <c r="O36" i="19"/>
  <c r="F36" i="19"/>
  <c r="N36" i="19"/>
  <c r="D36" i="19"/>
  <c r="C36" i="19"/>
  <c r="R36" i="19"/>
  <c r="C140" i="22"/>
  <c r="D140" i="22"/>
  <c r="I140" i="22"/>
  <c r="H140" i="22"/>
  <c r="G140" i="22"/>
  <c r="F140" i="22"/>
  <c r="B140" i="22"/>
  <c r="H133" i="23"/>
  <c r="F133" i="23"/>
  <c r="D133" i="23"/>
  <c r="I133" i="23"/>
  <c r="C133" i="23"/>
  <c r="B133" i="23"/>
  <c r="G133" i="23"/>
  <c r="J61" i="20"/>
  <c r="F61" i="20"/>
  <c r="G61" i="20"/>
  <c r="H61" i="20"/>
  <c r="M61" i="20"/>
  <c r="N61" i="20"/>
  <c r="D61" i="20"/>
  <c r="I61" i="20"/>
  <c r="B61" i="20"/>
  <c r="K61" i="20"/>
  <c r="C61" i="20"/>
  <c r="L61" i="20"/>
  <c r="F32" i="24"/>
  <c r="C32" i="24"/>
  <c r="D32" i="24"/>
  <c r="G32" i="24"/>
  <c r="E32" i="24"/>
  <c r="L107" i="21"/>
  <c r="F107" i="21"/>
  <c r="H107" i="21"/>
  <c r="G107" i="21"/>
  <c r="N107" i="21"/>
  <c r="K107" i="21"/>
  <c r="J107" i="21"/>
  <c r="B107" i="21"/>
  <c r="M107" i="21"/>
  <c r="I107" i="21"/>
  <c r="D107" i="21"/>
  <c r="C107" i="21"/>
  <c r="C96" i="23"/>
  <c r="B96" i="23"/>
  <c r="H96" i="23"/>
  <c r="F96" i="23"/>
  <c r="G96" i="23"/>
  <c r="D96" i="23"/>
  <c r="I96" i="23"/>
  <c r="C162" i="22"/>
  <c r="I162" i="22"/>
  <c r="F162" i="22"/>
  <c r="G162" i="22"/>
  <c r="B162" i="22"/>
  <c r="D162" i="22"/>
  <c r="H162" i="22"/>
  <c r="B117" i="23"/>
  <c r="D117" i="23"/>
  <c r="H117" i="23"/>
  <c r="G117" i="23"/>
  <c r="F117" i="23"/>
  <c r="I117" i="23"/>
  <c r="C117" i="23"/>
  <c r="D50" i="17"/>
  <c r="S50" i="17"/>
  <c r="V50" i="17"/>
  <c r="C50" i="17"/>
  <c r="W50" i="17"/>
  <c r="M50" i="17"/>
  <c r="K50" i="17"/>
  <c r="R50" i="17"/>
  <c r="H50" i="17"/>
  <c r="T50" i="17"/>
  <c r="B50" i="17"/>
  <c r="I50" i="17"/>
  <c r="G50" i="17"/>
  <c r="F50" i="17"/>
  <c r="N50" i="17"/>
  <c r="X50" i="17"/>
  <c r="L50" i="17"/>
  <c r="J50" i="17"/>
  <c r="U50" i="17"/>
  <c r="Q50" i="17"/>
  <c r="G85" i="14"/>
  <c r="D85" i="14"/>
  <c r="F85" i="14"/>
  <c r="H85" i="14"/>
  <c r="C85" i="14"/>
  <c r="I85" i="14"/>
  <c r="E85" i="14"/>
  <c r="H150" i="22"/>
  <c r="G150" i="22"/>
  <c r="I150" i="22"/>
  <c r="B150" i="22"/>
  <c r="F150" i="22"/>
  <c r="D150" i="22"/>
  <c r="C150" i="22"/>
  <c r="Q141" i="19"/>
  <c r="O141" i="19"/>
  <c r="G141" i="19"/>
  <c r="J141" i="19"/>
  <c r="R141" i="19"/>
  <c r="I141" i="19"/>
  <c r="F141" i="19"/>
  <c r="N141" i="19"/>
  <c r="L141" i="19"/>
  <c r="D141" i="19"/>
  <c r="H141" i="19"/>
  <c r="C141" i="19"/>
  <c r="K141" i="19"/>
  <c r="P141" i="19"/>
  <c r="M141" i="19"/>
  <c r="B141" i="19"/>
  <c r="I151" i="17"/>
  <c r="X151" i="17"/>
  <c r="N151" i="17"/>
  <c r="R151" i="17"/>
  <c r="T151" i="17"/>
  <c r="V151" i="17"/>
  <c r="Q151" i="17"/>
  <c r="F151" i="17"/>
  <c r="S151" i="17"/>
  <c r="H151" i="17"/>
  <c r="G151" i="17"/>
  <c r="U151" i="17"/>
  <c r="B151" i="17"/>
  <c r="M151" i="17"/>
  <c r="D151" i="17"/>
  <c r="W151" i="17"/>
  <c r="L151" i="17"/>
  <c r="J151" i="17"/>
  <c r="C151" i="17"/>
  <c r="K151" i="17"/>
  <c r="D184" i="22"/>
  <c r="H184" i="22"/>
  <c r="I184" i="22"/>
  <c r="G184" i="22"/>
  <c r="B184" i="22"/>
  <c r="F184" i="22"/>
  <c r="C184" i="22"/>
  <c r="G16" i="23"/>
  <c r="I16" i="23"/>
  <c r="H16" i="23"/>
  <c r="D16" i="23"/>
  <c r="C16" i="23"/>
  <c r="B16" i="23"/>
  <c r="F16" i="23"/>
  <c r="B183" i="20"/>
  <c r="M183" i="20"/>
  <c r="D183" i="20"/>
  <c r="J183" i="20"/>
  <c r="I183" i="20"/>
  <c r="G183" i="20"/>
  <c r="L183" i="20"/>
  <c r="C183" i="20"/>
  <c r="H183" i="20"/>
  <c r="N183" i="20"/>
  <c r="F183" i="20"/>
  <c r="K183" i="20"/>
  <c r="G85" i="22"/>
  <c r="F85" i="22"/>
  <c r="D85" i="22"/>
  <c r="B85" i="22"/>
  <c r="I85" i="22"/>
  <c r="C85" i="22"/>
  <c r="H85" i="22"/>
  <c r="I58" i="20"/>
  <c r="C58" i="20"/>
  <c r="G58" i="20"/>
  <c r="K58" i="20"/>
  <c r="D58" i="20"/>
  <c r="N58" i="20"/>
  <c r="B58" i="20"/>
  <c r="H58" i="20"/>
  <c r="L58" i="20"/>
  <c r="J58" i="20"/>
  <c r="F58" i="20"/>
  <c r="M58" i="20"/>
  <c r="G89" i="24"/>
  <c r="E89" i="24"/>
  <c r="D89" i="24"/>
  <c r="C89" i="24"/>
  <c r="F89" i="24"/>
  <c r="M83" i="20"/>
  <c r="C83" i="20"/>
  <c r="K83" i="20"/>
  <c r="I83" i="20"/>
  <c r="L83" i="20"/>
  <c r="F83" i="20"/>
  <c r="G83" i="20"/>
  <c r="B83" i="20"/>
  <c r="N83" i="20"/>
  <c r="H83" i="20"/>
  <c r="D83" i="20"/>
  <c r="J83" i="20"/>
  <c r="R34" i="17"/>
  <c r="Q34" i="17"/>
  <c r="G34" i="17"/>
  <c r="W34" i="17"/>
  <c r="J34" i="17"/>
  <c r="L34" i="17"/>
  <c r="N34" i="17"/>
  <c r="B34" i="17"/>
  <c r="H34" i="17"/>
  <c r="S34" i="17"/>
  <c r="C34" i="17"/>
  <c r="U34" i="17"/>
  <c r="F34" i="17"/>
  <c r="M34" i="17"/>
  <c r="K34" i="17"/>
  <c r="T34" i="17"/>
  <c r="V34" i="17"/>
  <c r="I34" i="17"/>
  <c r="D34" i="17"/>
  <c r="X34" i="17"/>
  <c r="H31" i="17"/>
  <c r="W31" i="17"/>
  <c r="B31" i="17"/>
  <c r="V31" i="17"/>
  <c r="C31" i="17"/>
  <c r="I31" i="17"/>
  <c r="D31" i="17"/>
  <c r="S31" i="17"/>
  <c r="L31" i="17"/>
  <c r="Q31" i="17"/>
  <c r="J31" i="17"/>
  <c r="N31" i="17"/>
  <c r="F31" i="17"/>
  <c r="G31" i="17"/>
  <c r="R31" i="17"/>
  <c r="K31" i="17"/>
  <c r="T31" i="17"/>
  <c r="X31" i="17"/>
  <c r="U31" i="17"/>
  <c r="M31" i="17"/>
  <c r="D123" i="20"/>
  <c r="B123" i="20"/>
  <c r="H123" i="20"/>
  <c r="I123" i="20"/>
  <c r="L123" i="20"/>
  <c r="F123" i="20"/>
  <c r="K123" i="20"/>
  <c r="J123" i="20"/>
  <c r="M123" i="20"/>
  <c r="G123" i="20"/>
  <c r="C123" i="20"/>
  <c r="N123" i="20"/>
  <c r="K181" i="17"/>
  <c r="B181" i="17"/>
  <c r="F181" i="17"/>
  <c r="X181" i="17"/>
  <c r="N181" i="17"/>
  <c r="G181" i="17"/>
  <c r="T181" i="17"/>
  <c r="C181" i="17"/>
  <c r="I181" i="17"/>
  <c r="S181" i="17"/>
  <c r="J181" i="17"/>
  <c r="R181" i="17"/>
  <c r="U181" i="17"/>
  <c r="D181" i="17"/>
  <c r="L181" i="17"/>
  <c r="M181" i="17"/>
  <c r="W181" i="17"/>
  <c r="V181" i="17"/>
  <c r="Q181" i="17"/>
  <c r="H181" i="17"/>
  <c r="H102" i="20"/>
  <c r="D102" i="20"/>
  <c r="N102" i="20"/>
  <c r="K102" i="20"/>
  <c r="B102" i="20"/>
  <c r="L102" i="20"/>
  <c r="J102" i="20"/>
  <c r="M102" i="20"/>
  <c r="I102" i="20"/>
  <c r="G102" i="20"/>
  <c r="C102" i="20"/>
  <c r="F102" i="20"/>
  <c r="F78" i="24"/>
  <c r="E78" i="24"/>
  <c r="D78" i="24"/>
  <c r="C78" i="24"/>
  <c r="G78" i="24"/>
  <c r="I69" i="21"/>
  <c r="J69" i="21"/>
  <c r="L69" i="21"/>
  <c r="F69" i="21"/>
  <c r="B69" i="21"/>
  <c r="C69" i="21"/>
  <c r="D69" i="21"/>
  <c r="G69" i="21"/>
  <c r="N69" i="21"/>
  <c r="M69" i="21"/>
  <c r="H69" i="21"/>
  <c r="K69" i="21"/>
  <c r="Q28" i="26"/>
  <c r="AB28" i="26"/>
  <c r="N28" i="26"/>
  <c r="P28" i="26"/>
  <c r="E28" i="26"/>
  <c r="R28" i="26"/>
  <c r="Z28" i="26"/>
  <c r="AC28" i="26"/>
  <c r="W28" i="26"/>
  <c r="H28" i="26"/>
  <c r="C28" i="26"/>
  <c r="J28" i="26"/>
  <c r="L28" i="26"/>
  <c r="AA28" i="26"/>
  <c r="F28" i="26"/>
  <c r="U28" i="26"/>
  <c r="D28" i="26"/>
  <c r="V28" i="26"/>
  <c r="G28" i="26"/>
  <c r="O28" i="26"/>
  <c r="S28" i="26"/>
  <c r="T28" i="26"/>
  <c r="M28" i="26"/>
  <c r="K28" i="26"/>
  <c r="X28" i="26"/>
  <c r="I28" i="26"/>
  <c r="Y28" i="26"/>
  <c r="AD28" i="26"/>
  <c r="D165" i="20"/>
  <c r="H165" i="20"/>
  <c r="F165" i="20"/>
  <c r="M165" i="20"/>
  <c r="C165" i="20"/>
  <c r="G165" i="20"/>
  <c r="L165" i="20"/>
  <c r="I165" i="20"/>
  <c r="N165" i="20"/>
  <c r="B165" i="20"/>
  <c r="K165" i="20"/>
  <c r="J165" i="20"/>
  <c r="F22" i="20"/>
  <c r="I22" i="20"/>
  <c r="M22" i="20"/>
  <c r="G22" i="20"/>
  <c r="N22" i="20"/>
  <c r="J22" i="20"/>
  <c r="K22" i="20"/>
  <c r="C22" i="20"/>
  <c r="D22" i="20"/>
  <c r="L22" i="20"/>
  <c r="B22" i="20"/>
  <c r="H22" i="20"/>
  <c r="V116" i="17"/>
  <c r="T116" i="17"/>
  <c r="R116" i="17"/>
  <c r="K116" i="17"/>
  <c r="B116" i="17"/>
  <c r="N116" i="17"/>
  <c r="Q116" i="17"/>
  <c r="F116" i="17"/>
  <c r="C116" i="17"/>
  <c r="S116" i="17"/>
  <c r="I116" i="17"/>
  <c r="M116" i="17"/>
  <c r="G116" i="17"/>
  <c r="J116" i="17"/>
  <c r="H116" i="17"/>
  <c r="D116" i="17"/>
  <c r="L116" i="17"/>
  <c r="U116" i="17"/>
  <c r="W116" i="17"/>
  <c r="X116" i="17"/>
  <c r="N186" i="20"/>
  <c r="J186" i="20"/>
  <c r="C186" i="20"/>
  <c r="D186" i="20"/>
  <c r="G186" i="20"/>
  <c r="I186" i="20"/>
  <c r="M186" i="20"/>
  <c r="F186" i="20"/>
  <c r="K186" i="20"/>
  <c r="L186" i="20"/>
  <c r="B186" i="20"/>
  <c r="H186" i="20"/>
  <c r="J140" i="20"/>
  <c r="M140" i="20"/>
  <c r="N140" i="20"/>
  <c r="F140" i="20"/>
  <c r="H140" i="20"/>
  <c r="K140" i="20"/>
  <c r="G140" i="20"/>
  <c r="L140" i="20"/>
  <c r="I140" i="20"/>
  <c r="B140" i="20"/>
  <c r="C140" i="20"/>
  <c r="D140" i="20"/>
  <c r="F74" i="23"/>
  <c r="D74" i="23"/>
  <c r="B74" i="23"/>
  <c r="H74" i="23"/>
  <c r="I74" i="23"/>
  <c r="G74" i="23"/>
  <c r="C74" i="23"/>
  <c r="P96" i="19"/>
  <c r="K96" i="19"/>
  <c r="D96" i="19"/>
  <c r="N96" i="19"/>
  <c r="O96" i="19"/>
  <c r="C96" i="19"/>
  <c r="R96" i="19"/>
  <c r="M96" i="19"/>
  <c r="F96" i="19"/>
  <c r="J96" i="19"/>
  <c r="H96" i="19"/>
  <c r="G96" i="19"/>
  <c r="B96" i="19"/>
  <c r="Q96" i="19"/>
  <c r="L96" i="19"/>
  <c r="I96" i="19"/>
  <c r="C83" i="24"/>
  <c r="G83" i="24"/>
  <c r="E83" i="24"/>
  <c r="D83" i="24"/>
  <c r="F83" i="24"/>
  <c r="C54" i="22"/>
  <c r="F54" i="22"/>
  <c r="B54" i="22"/>
  <c r="H54" i="22"/>
  <c r="I54" i="22"/>
  <c r="G54" i="22"/>
  <c r="D54" i="22"/>
  <c r="R188" i="19"/>
  <c r="F188" i="19"/>
  <c r="D188" i="19"/>
  <c r="O188" i="19"/>
  <c r="P188" i="19"/>
  <c r="N188" i="19"/>
  <c r="K188" i="19"/>
  <c r="M188" i="19"/>
  <c r="C188" i="19"/>
  <c r="I188" i="19"/>
  <c r="Q188" i="19"/>
  <c r="G188" i="19"/>
  <c r="H188" i="19"/>
  <c r="L188" i="19"/>
  <c r="J188" i="19"/>
  <c r="B188" i="19"/>
  <c r="G120" i="20"/>
  <c r="N120" i="20"/>
  <c r="F120" i="20"/>
  <c r="C120" i="20"/>
  <c r="L120" i="20"/>
  <c r="M120" i="20"/>
  <c r="I120" i="20"/>
  <c r="D120" i="20"/>
  <c r="B120" i="20"/>
  <c r="K120" i="20"/>
  <c r="H120" i="20"/>
  <c r="J120" i="20"/>
  <c r="F104" i="26"/>
  <c r="W104" i="26"/>
  <c r="V104" i="26"/>
  <c r="S104" i="26"/>
  <c r="N104" i="26"/>
  <c r="AD104" i="26"/>
  <c r="D104" i="26"/>
  <c r="Z104" i="26"/>
  <c r="Y104" i="26"/>
  <c r="H104" i="26"/>
  <c r="O104" i="26"/>
  <c r="R104" i="26"/>
  <c r="I104" i="26"/>
  <c r="P104" i="26"/>
  <c r="M104" i="26"/>
  <c r="C104" i="26"/>
  <c r="AB104" i="26"/>
  <c r="L104" i="26"/>
  <c r="K104" i="26"/>
  <c r="E104" i="26"/>
  <c r="AC104" i="26"/>
  <c r="AA104" i="26"/>
  <c r="G104" i="26"/>
  <c r="U104" i="26"/>
  <c r="T104" i="26"/>
  <c r="J104" i="26"/>
  <c r="Q104" i="26"/>
  <c r="X104" i="26"/>
  <c r="M121" i="17"/>
  <c r="B121" i="17"/>
  <c r="S121" i="17"/>
  <c r="G121" i="17"/>
  <c r="U121" i="17"/>
  <c r="N121" i="17"/>
  <c r="H121" i="17"/>
  <c r="Q121" i="17"/>
  <c r="K121" i="17"/>
  <c r="R121" i="17"/>
  <c r="T121" i="17"/>
  <c r="L121" i="17"/>
  <c r="J121" i="17"/>
  <c r="W121" i="17"/>
  <c r="D121" i="17"/>
  <c r="V121" i="17"/>
  <c r="F121" i="17"/>
  <c r="X121" i="17"/>
  <c r="I121" i="17"/>
  <c r="C121" i="17"/>
  <c r="D47" i="22"/>
  <c r="I47" i="22"/>
  <c r="B47" i="22"/>
  <c r="H47" i="22"/>
  <c r="G47" i="22"/>
  <c r="F47" i="22"/>
  <c r="C47" i="22"/>
  <c r="D88" i="21"/>
  <c r="J88" i="21"/>
  <c r="M88" i="21"/>
  <c r="B88" i="21"/>
  <c r="F88" i="21"/>
  <c r="N88" i="21"/>
  <c r="L88" i="21"/>
  <c r="K88" i="21"/>
  <c r="H88" i="21"/>
  <c r="G88" i="21"/>
  <c r="C88" i="21"/>
  <c r="I88" i="21"/>
  <c r="I46" i="23"/>
  <c r="H46" i="23"/>
  <c r="F46" i="23"/>
  <c r="D46" i="23"/>
  <c r="C46" i="23"/>
  <c r="B46" i="23"/>
  <c r="G46" i="23"/>
  <c r="G169" i="20"/>
  <c r="F169" i="20"/>
  <c r="L169" i="20"/>
  <c r="N169" i="20"/>
  <c r="C169" i="20"/>
  <c r="J169" i="20"/>
  <c r="M169" i="20"/>
  <c r="H169" i="20"/>
  <c r="D169" i="20"/>
  <c r="I169" i="20"/>
  <c r="K169" i="20"/>
  <c r="B169" i="20"/>
  <c r="B126" i="19"/>
  <c r="G126" i="19"/>
  <c r="F126" i="19"/>
  <c r="O126" i="19"/>
  <c r="H126" i="19"/>
  <c r="L126" i="19"/>
  <c r="I126" i="19"/>
  <c r="K126" i="19"/>
  <c r="Q126" i="19"/>
  <c r="R126" i="19"/>
  <c r="C126" i="19"/>
  <c r="D126" i="19"/>
  <c r="P126" i="19"/>
  <c r="N126" i="19"/>
  <c r="J126" i="19"/>
  <c r="M126" i="19"/>
  <c r="B133" i="19"/>
  <c r="R133" i="19"/>
  <c r="N133" i="19"/>
  <c r="O133" i="19"/>
  <c r="L133" i="19"/>
  <c r="H133" i="19"/>
  <c r="M133" i="19"/>
  <c r="F133" i="19"/>
  <c r="G133" i="19"/>
  <c r="J133" i="19"/>
  <c r="D133" i="19"/>
  <c r="P133" i="19"/>
  <c r="Q133" i="19"/>
  <c r="C133" i="19"/>
  <c r="K133" i="19"/>
  <c r="I133" i="19"/>
  <c r="D81" i="24"/>
  <c r="F81" i="24"/>
  <c r="G81" i="24"/>
  <c r="E81" i="24"/>
  <c r="C81" i="24"/>
  <c r="X179" i="17"/>
  <c r="T179" i="17"/>
  <c r="V179" i="17"/>
  <c r="I179" i="17"/>
  <c r="R179" i="17"/>
  <c r="N179" i="17"/>
  <c r="Q179" i="17"/>
  <c r="W179" i="17"/>
  <c r="K179" i="17"/>
  <c r="S179" i="17"/>
  <c r="F179" i="17"/>
  <c r="H179" i="17"/>
  <c r="L179" i="17"/>
  <c r="B179" i="17"/>
  <c r="G179" i="17"/>
  <c r="D179" i="17"/>
  <c r="J179" i="17"/>
  <c r="U179" i="17"/>
  <c r="M179" i="17"/>
  <c r="C179" i="17"/>
  <c r="C150" i="17"/>
  <c r="I150" i="17"/>
  <c r="F150" i="17"/>
  <c r="Q150" i="17"/>
  <c r="X150" i="17"/>
  <c r="S150" i="17"/>
  <c r="M150" i="17"/>
  <c r="V150" i="17"/>
  <c r="D150" i="17"/>
  <c r="N150" i="17"/>
  <c r="L150" i="17"/>
  <c r="R150" i="17"/>
  <c r="G150" i="17"/>
  <c r="W150" i="17"/>
  <c r="J150" i="17"/>
  <c r="B150" i="17"/>
  <c r="U150" i="17"/>
  <c r="T150" i="17"/>
  <c r="K150" i="17"/>
  <c r="H150" i="17"/>
  <c r="F17" i="21"/>
  <c r="J17" i="21"/>
  <c r="D17" i="21"/>
  <c r="H17" i="21"/>
  <c r="N17" i="21"/>
  <c r="L17" i="21"/>
  <c r="I17" i="21"/>
  <c r="C17" i="21"/>
  <c r="M17" i="21"/>
  <c r="K17" i="21"/>
  <c r="B17" i="21"/>
  <c r="G17" i="21"/>
  <c r="B49" i="19"/>
  <c r="H49" i="19"/>
  <c r="N49" i="19"/>
  <c r="D49" i="19"/>
  <c r="K49" i="19"/>
  <c r="P49" i="19"/>
  <c r="M49" i="19"/>
  <c r="G49" i="19"/>
  <c r="C49" i="19"/>
  <c r="Q49" i="19"/>
  <c r="F49" i="19"/>
  <c r="R49" i="19"/>
  <c r="I49" i="19"/>
  <c r="J49" i="19"/>
  <c r="O49" i="19"/>
  <c r="L49" i="19"/>
  <c r="H179" i="22"/>
  <c r="C179" i="22"/>
  <c r="B179" i="22"/>
  <c r="I179" i="22"/>
  <c r="G179" i="22"/>
  <c r="F179" i="22"/>
  <c r="D179" i="22"/>
  <c r="C177" i="23"/>
  <c r="F177" i="23"/>
  <c r="I177" i="23"/>
  <c r="H177" i="23"/>
  <c r="B177" i="23"/>
  <c r="G177" i="23"/>
  <c r="D177" i="23"/>
  <c r="H61" i="26"/>
  <c r="S61" i="26"/>
  <c r="R61" i="26"/>
  <c r="C61" i="26"/>
  <c r="M61" i="26"/>
  <c r="J61" i="26"/>
  <c r="AD61" i="26"/>
  <c r="W61" i="26"/>
  <c r="G61" i="26"/>
  <c r="V61" i="26"/>
  <c r="Z61" i="26"/>
  <c r="K61" i="26"/>
  <c r="Q61" i="26"/>
  <c r="AB61" i="26"/>
  <c r="I61" i="26"/>
  <c r="T61" i="26"/>
  <c r="E61" i="26"/>
  <c r="L61" i="26"/>
  <c r="O61" i="26"/>
  <c r="D61" i="26"/>
  <c r="P61" i="26"/>
  <c r="X61" i="26"/>
  <c r="F61" i="26"/>
  <c r="AA61" i="26"/>
  <c r="U61" i="26"/>
  <c r="Y61" i="26"/>
  <c r="AC61" i="26"/>
  <c r="N61" i="26"/>
  <c r="U62" i="26"/>
  <c r="D62" i="26"/>
  <c r="I62" i="26"/>
  <c r="V62" i="26"/>
  <c r="AA62" i="26"/>
  <c r="O62" i="26"/>
  <c r="Z62" i="26"/>
  <c r="J62" i="26"/>
  <c r="S62" i="26"/>
  <c r="AB62" i="26"/>
  <c r="Q62" i="26"/>
  <c r="N62" i="26"/>
  <c r="H62" i="26"/>
  <c r="L62" i="26"/>
  <c r="P62" i="26"/>
  <c r="Y62" i="26"/>
  <c r="T62" i="26"/>
  <c r="C62" i="26"/>
  <c r="W62" i="26"/>
  <c r="G62" i="26"/>
  <c r="F62" i="26"/>
  <c r="AC62" i="26"/>
  <c r="X62" i="26"/>
  <c r="E62" i="26"/>
  <c r="AD62" i="26"/>
  <c r="R62" i="26"/>
  <c r="K62" i="26"/>
  <c r="M62" i="26"/>
  <c r="N92" i="20"/>
  <c r="I92" i="20"/>
  <c r="G92" i="20"/>
  <c r="M92" i="20"/>
  <c r="L92" i="20"/>
  <c r="J92" i="20"/>
  <c r="C92" i="20"/>
  <c r="K92" i="20"/>
  <c r="D92" i="20"/>
  <c r="B92" i="20"/>
  <c r="F92" i="20"/>
  <c r="H92" i="20"/>
  <c r="M164" i="21"/>
  <c r="K164" i="21"/>
  <c r="J164" i="21"/>
  <c r="L164" i="21"/>
  <c r="B164" i="21"/>
  <c r="I164" i="21"/>
  <c r="C164" i="21"/>
  <c r="D164" i="21"/>
  <c r="H164" i="21"/>
  <c r="F164" i="21"/>
  <c r="G164" i="21"/>
  <c r="N164" i="21"/>
  <c r="H168" i="20"/>
  <c r="L168" i="20"/>
  <c r="D168" i="20"/>
  <c r="I168" i="20"/>
  <c r="B168" i="20"/>
  <c r="M168" i="20"/>
  <c r="G168" i="20"/>
  <c r="N168" i="20"/>
  <c r="F168" i="20"/>
  <c r="J168" i="20"/>
  <c r="K168" i="20"/>
  <c r="C168" i="20"/>
  <c r="H138" i="17"/>
  <c r="J138" i="17"/>
  <c r="N138" i="17"/>
  <c r="G138" i="17"/>
  <c r="I138" i="17"/>
  <c r="M138" i="17"/>
  <c r="D138" i="17"/>
  <c r="W138" i="17"/>
  <c r="R138" i="17"/>
  <c r="U138" i="17"/>
  <c r="L138" i="17"/>
  <c r="K138" i="17"/>
  <c r="T138" i="17"/>
  <c r="X138" i="17"/>
  <c r="C138" i="17"/>
  <c r="B138" i="17"/>
  <c r="V138" i="17"/>
  <c r="S138" i="17"/>
  <c r="Q138" i="17"/>
  <c r="F138" i="17"/>
  <c r="C143" i="20"/>
  <c r="G143" i="20"/>
  <c r="J143" i="20"/>
  <c r="D143" i="20"/>
  <c r="N143" i="20"/>
  <c r="F143" i="20"/>
  <c r="L143" i="20"/>
  <c r="I143" i="20"/>
  <c r="H143" i="20"/>
  <c r="K143" i="20"/>
  <c r="M143" i="20"/>
  <c r="B143" i="20"/>
  <c r="K192" i="20"/>
  <c r="D192" i="20"/>
  <c r="F192" i="20"/>
  <c r="H192" i="20"/>
  <c r="J192" i="20"/>
  <c r="B192" i="20"/>
  <c r="N192" i="20"/>
  <c r="G192" i="20"/>
  <c r="I192" i="20"/>
  <c r="L192" i="20"/>
  <c r="M192" i="20"/>
  <c r="C192" i="20"/>
  <c r="B50" i="19"/>
  <c r="N50" i="19"/>
  <c r="G50" i="19"/>
  <c r="D50" i="19"/>
  <c r="H50" i="19"/>
  <c r="P50" i="19"/>
  <c r="K50" i="19"/>
  <c r="L50" i="19"/>
  <c r="C50" i="19"/>
  <c r="R50" i="19"/>
  <c r="F50" i="19"/>
  <c r="J50" i="19"/>
  <c r="I50" i="19"/>
  <c r="Q50" i="19"/>
  <c r="O50" i="19"/>
  <c r="M50" i="19"/>
  <c r="N117" i="17"/>
  <c r="C117" i="17"/>
  <c r="G117" i="17"/>
  <c r="U117" i="17"/>
  <c r="K117" i="17"/>
  <c r="J117" i="17"/>
  <c r="V117" i="17"/>
  <c r="F117" i="17"/>
  <c r="H117" i="17"/>
  <c r="B117" i="17"/>
  <c r="S117" i="17"/>
  <c r="D117" i="17"/>
  <c r="X117" i="17"/>
  <c r="I117" i="17"/>
  <c r="T117" i="17"/>
  <c r="M117" i="17"/>
  <c r="W117" i="17"/>
  <c r="Q117" i="17"/>
  <c r="L117" i="17"/>
  <c r="R117" i="17"/>
  <c r="J83" i="18"/>
  <c r="R83" i="18"/>
  <c r="H83" i="18"/>
  <c r="F83" i="18"/>
  <c r="N83" i="18"/>
  <c r="D83" i="18"/>
  <c r="B83" i="18"/>
  <c r="K83" i="18"/>
  <c r="G83" i="18"/>
  <c r="Q83" i="18"/>
  <c r="M83" i="18"/>
  <c r="L83" i="18"/>
  <c r="O83" i="18"/>
  <c r="P83" i="18"/>
  <c r="C83" i="18"/>
  <c r="I83" i="18"/>
  <c r="L158" i="17"/>
  <c r="X158" i="17"/>
  <c r="D158" i="17"/>
  <c r="V158" i="17"/>
  <c r="B158" i="17"/>
  <c r="U158" i="17"/>
  <c r="N158" i="17"/>
  <c r="W158" i="17"/>
  <c r="G158" i="17"/>
  <c r="M158" i="17"/>
  <c r="S158" i="17"/>
  <c r="K158" i="17"/>
  <c r="I158" i="17"/>
  <c r="C158" i="17"/>
  <c r="R158" i="17"/>
  <c r="T158" i="17"/>
  <c r="H158" i="17"/>
  <c r="J158" i="17"/>
  <c r="Q158" i="17"/>
  <c r="F158" i="17"/>
  <c r="Q81" i="19"/>
  <c r="J81" i="19"/>
  <c r="P81" i="19"/>
  <c r="B81" i="19"/>
  <c r="N81" i="19"/>
  <c r="M81" i="19"/>
  <c r="I81" i="19"/>
  <c r="F81" i="19"/>
  <c r="D81" i="19"/>
  <c r="H81" i="19"/>
  <c r="G81" i="19"/>
  <c r="L81" i="19"/>
  <c r="C81" i="19"/>
  <c r="O81" i="19"/>
  <c r="K81" i="19"/>
  <c r="R81" i="19"/>
  <c r="F30" i="14"/>
  <c r="C30" i="14"/>
  <c r="I30" i="14"/>
  <c r="G30" i="14"/>
  <c r="D30" i="14"/>
  <c r="E30" i="14"/>
  <c r="H30" i="14"/>
  <c r="C23" i="22"/>
  <c r="I23" i="22"/>
  <c r="F23" i="22"/>
  <c r="G23" i="22"/>
  <c r="B23" i="22"/>
  <c r="D23" i="22"/>
  <c r="H23" i="22"/>
  <c r="G123" i="26"/>
  <c r="T123" i="26"/>
  <c r="U123" i="26"/>
  <c r="X123" i="26"/>
  <c r="AA123" i="26"/>
  <c r="E123" i="26"/>
  <c r="V123" i="26"/>
  <c r="J123" i="26"/>
  <c r="P123" i="26"/>
  <c r="Q123" i="26"/>
  <c r="C123" i="26"/>
  <c r="K123" i="26"/>
  <c r="AD123" i="26"/>
  <c r="D123" i="26"/>
  <c r="F123" i="26"/>
  <c r="O123" i="26"/>
  <c r="H123" i="26"/>
  <c r="Z123" i="26"/>
  <c r="Y123" i="26"/>
  <c r="AB123" i="26"/>
  <c r="R123" i="26"/>
  <c r="S123" i="26"/>
  <c r="I123" i="26"/>
  <c r="N123" i="26"/>
  <c r="AC123" i="26"/>
  <c r="L123" i="26"/>
  <c r="M123" i="26"/>
  <c r="W123" i="26"/>
  <c r="U72" i="26"/>
  <c r="H72" i="26"/>
  <c r="P72" i="26"/>
  <c r="AC72" i="26"/>
  <c r="E72" i="26"/>
  <c r="O72" i="26"/>
  <c r="AA72" i="26"/>
  <c r="R72" i="26"/>
  <c r="Y72" i="26"/>
  <c r="J72" i="26"/>
  <c r="K72" i="26"/>
  <c r="N72" i="26"/>
  <c r="W72" i="26"/>
  <c r="D72" i="26"/>
  <c r="Q72" i="26"/>
  <c r="G72" i="26"/>
  <c r="AD72" i="26"/>
  <c r="C72" i="26"/>
  <c r="AB72" i="26"/>
  <c r="S72" i="26"/>
  <c r="F72" i="26"/>
  <c r="V72" i="26"/>
  <c r="T72" i="26"/>
  <c r="Z72" i="26"/>
  <c r="M72" i="26"/>
  <c r="X72" i="26"/>
  <c r="L72" i="26"/>
  <c r="I72" i="26"/>
  <c r="I161" i="20"/>
  <c r="H161" i="20"/>
  <c r="F161" i="20"/>
  <c r="B161" i="20"/>
  <c r="G161" i="20"/>
  <c r="L161" i="20"/>
  <c r="C161" i="20"/>
  <c r="D161" i="20"/>
  <c r="J161" i="20"/>
  <c r="M161" i="20"/>
  <c r="N161" i="20"/>
  <c r="K161" i="20"/>
  <c r="R97" i="17"/>
  <c r="X97" i="17"/>
  <c r="V97" i="17"/>
  <c r="G97" i="17"/>
  <c r="K97" i="17"/>
  <c r="M97" i="17"/>
  <c r="T97" i="17"/>
  <c r="U97" i="17"/>
  <c r="H97" i="17"/>
  <c r="B97" i="17"/>
  <c r="S97" i="17"/>
  <c r="Q97" i="17"/>
  <c r="D97" i="17"/>
  <c r="W97" i="17"/>
  <c r="I97" i="17"/>
  <c r="C97" i="17"/>
  <c r="F97" i="17"/>
  <c r="J97" i="17"/>
  <c r="L97" i="17"/>
  <c r="N97" i="17"/>
  <c r="C19" i="22"/>
  <c r="I19" i="22"/>
  <c r="H19" i="22"/>
  <c r="D19" i="22"/>
  <c r="G19" i="22"/>
  <c r="B19" i="22"/>
  <c r="F19" i="22"/>
  <c r="G171" i="18"/>
  <c r="D171" i="18"/>
  <c r="M171" i="18"/>
  <c r="R171" i="18"/>
  <c r="J171" i="18"/>
  <c r="H171" i="18"/>
  <c r="N171" i="18"/>
  <c r="F171" i="18"/>
  <c r="B171" i="18"/>
  <c r="C171" i="18"/>
  <c r="L171" i="18"/>
  <c r="K171" i="18"/>
  <c r="O171" i="18"/>
  <c r="P171" i="18"/>
  <c r="Q171" i="18"/>
  <c r="I171" i="18"/>
  <c r="H128" i="21"/>
  <c r="I128" i="21"/>
  <c r="K128" i="21"/>
  <c r="F128" i="21"/>
  <c r="N128" i="21"/>
  <c r="C128" i="21"/>
  <c r="B128" i="21"/>
  <c r="G128" i="21"/>
  <c r="D128" i="21"/>
  <c r="M128" i="21"/>
  <c r="L128" i="21"/>
  <c r="J128" i="21"/>
  <c r="B27" i="21"/>
  <c r="D27" i="21"/>
  <c r="N27" i="21"/>
  <c r="F27" i="21"/>
  <c r="K27" i="21"/>
  <c r="I27" i="21"/>
  <c r="C27" i="21"/>
  <c r="J27" i="21"/>
  <c r="L27" i="21"/>
  <c r="M27" i="21"/>
  <c r="H27" i="21"/>
  <c r="G27" i="21"/>
  <c r="D30" i="24"/>
  <c r="E30" i="24"/>
  <c r="F30" i="24"/>
  <c r="C30" i="24"/>
  <c r="G30" i="24"/>
  <c r="K101" i="17"/>
  <c r="C101" i="17"/>
  <c r="F101" i="17"/>
  <c r="H101" i="17"/>
  <c r="S101" i="17"/>
  <c r="R101" i="17"/>
  <c r="J101" i="17"/>
  <c r="Q101" i="17"/>
  <c r="T101" i="17"/>
  <c r="V101" i="17"/>
  <c r="L101" i="17"/>
  <c r="W101" i="17"/>
  <c r="G101" i="17"/>
  <c r="I101" i="17"/>
  <c r="D101" i="17"/>
  <c r="M101" i="17"/>
  <c r="U101" i="17"/>
  <c r="N101" i="17"/>
  <c r="B101" i="17"/>
  <c r="X101" i="17"/>
  <c r="I48" i="14"/>
  <c r="F48" i="14"/>
  <c r="G48" i="14"/>
  <c r="D48" i="14"/>
  <c r="H48" i="14"/>
  <c r="C48" i="14"/>
  <c r="E48" i="14"/>
  <c r="I12" i="22"/>
  <c r="B12" i="22"/>
  <c r="F12" i="22"/>
  <c r="G12" i="22"/>
  <c r="H12" i="22"/>
  <c r="D12" i="22"/>
  <c r="C12" i="22"/>
  <c r="D126" i="24"/>
  <c r="G126" i="24"/>
  <c r="F126" i="24"/>
  <c r="E126" i="24"/>
  <c r="C126" i="24"/>
  <c r="C122" i="14"/>
  <c r="I122" i="14"/>
  <c r="G122" i="14"/>
  <c r="D122" i="14"/>
  <c r="E122" i="14"/>
  <c r="F122" i="14"/>
  <c r="H122" i="14"/>
  <c r="L68" i="20"/>
  <c r="G68" i="20"/>
  <c r="C68" i="20"/>
  <c r="J68" i="20"/>
  <c r="K68" i="20"/>
  <c r="N68" i="20"/>
  <c r="B68" i="20"/>
  <c r="H68" i="20"/>
  <c r="I68" i="20"/>
  <c r="D68" i="20"/>
  <c r="M68" i="20"/>
  <c r="F68" i="20"/>
  <c r="I15" i="22"/>
  <c r="C15" i="22"/>
  <c r="G15" i="22"/>
  <c r="F15" i="22"/>
  <c r="D15" i="22"/>
  <c r="B15" i="22"/>
  <c r="H15" i="22"/>
  <c r="I80" i="22"/>
  <c r="B80" i="22"/>
  <c r="D80" i="22"/>
  <c r="F80" i="22"/>
  <c r="C80" i="22"/>
  <c r="H80" i="22"/>
  <c r="G80" i="22"/>
  <c r="AC30" i="26"/>
  <c r="K30" i="26"/>
  <c r="M30" i="26"/>
  <c r="H30" i="26"/>
  <c r="N30" i="26"/>
  <c r="Q30" i="26"/>
  <c r="X30" i="26"/>
  <c r="V30" i="26"/>
  <c r="Y30" i="26"/>
  <c r="L30" i="26"/>
  <c r="C30" i="26"/>
  <c r="U30" i="26"/>
  <c r="AB30" i="26"/>
  <c r="J30" i="26"/>
  <c r="D30" i="26"/>
  <c r="P30" i="26"/>
  <c r="S30" i="26"/>
  <c r="R30" i="26"/>
  <c r="AD30" i="26"/>
  <c r="W30" i="26"/>
  <c r="T30" i="26"/>
  <c r="I30" i="26"/>
  <c r="F30" i="26"/>
  <c r="AA30" i="26"/>
  <c r="Z30" i="26"/>
  <c r="G30" i="26"/>
  <c r="O30" i="26"/>
  <c r="E30" i="26"/>
  <c r="B47" i="21"/>
  <c r="L47" i="21"/>
  <c r="G47" i="21"/>
  <c r="J47" i="21"/>
  <c r="N47" i="21"/>
  <c r="C47" i="21"/>
  <c r="H47" i="21"/>
  <c r="I47" i="21"/>
  <c r="F47" i="21"/>
  <c r="D47" i="21"/>
  <c r="K47" i="21"/>
  <c r="M47" i="21"/>
  <c r="I52" i="17"/>
  <c r="Q52" i="17"/>
  <c r="L52" i="17"/>
  <c r="K52" i="17"/>
  <c r="M52" i="17"/>
  <c r="G52" i="17"/>
  <c r="W52" i="17"/>
  <c r="B52" i="17"/>
  <c r="U52" i="17"/>
  <c r="J52" i="17"/>
  <c r="R52" i="17"/>
  <c r="N52" i="17"/>
  <c r="F52" i="17"/>
  <c r="C52" i="17"/>
  <c r="S52" i="17"/>
  <c r="D52" i="17"/>
  <c r="H52" i="17"/>
  <c r="T52" i="17"/>
  <c r="V52" i="17"/>
  <c r="X52" i="17"/>
  <c r="B36" i="22"/>
  <c r="C36" i="22"/>
  <c r="G36" i="22"/>
  <c r="D36" i="22"/>
  <c r="I36" i="22"/>
  <c r="H36" i="22"/>
  <c r="F36" i="22"/>
  <c r="B71" i="19"/>
  <c r="F71" i="19"/>
  <c r="C71" i="19"/>
  <c r="H71" i="19"/>
  <c r="L71" i="19"/>
  <c r="R71" i="19"/>
  <c r="O71" i="19"/>
  <c r="J71" i="19"/>
  <c r="D71" i="19"/>
  <c r="M71" i="19"/>
  <c r="N71" i="19"/>
  <c r="P71" i="19"/>
  <c r="G71" i="19"/>
  <c r="Q71" i="19"/>
  <c r="I71" i="19"/>
  <c r="K71" i="19"/>
  <c r="B149" i="23"/>
  <c r="C149" i="23"/>
  <c r="F149" i="23"/>
  <c r="H149" i="23"/>
  <c r="D149" i="23"/>
  <c r="G149" i="23"/>
  <c r="I149" i="23"/>
  <c r="D24" i="14"/>
  <c r="C24" i="14"/>
  <c r="I24" i="14"/>
  <c r="F24" i="14"/>
  <c r="E24" i="14"/>
  <c r="H24" i="14"/>
  <c r="G24" i="14"/>
  <c r="L192" i="21"/>
  <c r="G192" i="21"/>
  <c r="M192" i="21"/>
  <c r="I192" i="21"/>
  <c r="H192" i="21"/>
  <c r="J192" i="21"/>
  <c r="C192" i="21"/>
  <c r="B192" i="21"/>
  <c r="K192" i="21"/>
  <c r="D192" i="21"/>
  <c r="F192" i="21"/>
  <c r="N192" i="21"/>
  <c r="N135" i="19"/>
  <c r="I135" i="19"/>
  <c r="L135" i="19"/>
  <c r="R135" i="19"/>
  <c r="H135" i="19"/>
  <c r="O135" i="19"/>
  <c r="J135" i="19"/>
  <c r="B135" i="19"/>
  <c r="M135" i="19"/>
  <c r="F135" i="19"/>
  <c r="D135" i="19"/>
  <c r="C135" i="19"/>
  <c r="P135" i="19"/>
  <c r="K135" i="19"/>
  <c r="G135" i="19"/>
  <c r="Q135" i="19"/>
  <c r="Q160" i="17"/>
  <c r="W160" i="17"/>
  <c r="J160" i="17"/>
  <c r="C160" i="17"/>
  <c r="V160" i="17"/>
  <c r="K160" i="17"/>
  <c r="U160" i="17"/>
  <c r="B160" i="17"/>
  <c r="X160" i="17"/>
  <c r="H160" i="17"/>
  <c r="S160" i="17"/>
  <c r="T160" i="17"/>
  <c r="N160" i="17"/>
  <c r="G160" i="17"/>
  <c r="L160" i="17"/>
  <c r="R160" i="17"/>
  <c r="F160" i="17"/>
  <c r="D160" i="17"/>
  <c r="M160" i="17"/>
  <c r="I160" i="17"/>
  <c r="O69" i="19"/>
  <c r="F69" i="19"/>
  <c r="R69" i="19"/>
  <c r="I69" i="19"/>
  <c r="M69" i="19"/>
  <c r="P69" i="19"/>
  <c r="C69" i="19"/>
  <c r="L69" i="19"/>
  <c r="K69" i="19"/>
  <c r="N69" i="19"/>
  <c r="B69" i="19"/>
  <c r="Q69" i="19"/>
  <c r="G69" i="19"/>
  <c r="J69" i="19"/>
  <c r="D69" i="19"/>
  <c r="H69" i="19"/>
  <c r="C82" i="20"/>
  <c r="J82" i="20"/>
  <c r="H82" i="20"/>
  <c r="L82" i="20"/>
  <c r="M82" i="20"/>
  <c r="B82" i="20"/>
  <c r="N82" i="20"/>
  <c r="G82" i="20"/>
  <c r="K82" i="20"/>
  <c r="F82" i="20"/>
  <c r="D82" i="20"/>
  <c r="I82" i="20"/>
  <c r="B57" i="20"/>
  <c r="H57" i="20"/>
  <c r="C57" i="20"/>
  <c r="J57" i="20"/>
  <c r="M57" i="20"/>
  <c r="G57" i="20"/>
  <c r="F57" i="20"/>
  <c r="D57" i="20"/>
  <c r="N57" i="20"/>
  <c r="L57" i="20"/>
  <c r="K57" i="20"/>
  <c r="I57" i="20"/>
  <c r="C111" i="23"/>
  <c r="D111" i="23"/>
  <c r="F111" i="23"/>
  <c r="G111" i="23"/>
  <c r="H111" i="23"/>
  <c r="I111" i="23"/>
  <c r="B111" i="23"/>
  <c r="B172" i="23"/>
  <c r="G172" i="23"/>
  <c r="D172" i="23"/>
  <c r="H172" i="23"/>
  <c r="I172" i="23"/>
  <c r="F172" i="23"/>
  <c r="C172" i="23"/>
  <c r="K138" i="21"/>
  <c r="B138" i="21"/>
  <c r="J138" i="21"/>
  <c r="L138" i="21"/>
  <c r="M138" i="21"/>
  <c r="N138" i="21"/>
  <c r="G138" i="21"/>
  <c r="I138" i="21"/>
  <c r="F138" i="21"/>
  <c r="H138" i="21"/>
  <c r="D138" i="21"/>
  <c r="C138" i="21"/>
  <c r="I96" i="14"/>
  <c r="D96" i="14"/>
  <c r="E96" i="14"/>
  <c r="H96" i="14"/>
  <c r="G96" i="14"/>
  <c r="F96" i="14"/>
  <c r="C96" i="14"/>
  <c r="V27" i="17"/>
  <c r="Q27" i="17"/>
  <c r="M27" i="17"/>
  <c r="U27" i="17"/>
  <c r="I27" i="17"/>
  <c r="B27" i="17"/>
  <c r="F27" i="17"/>
  <c r="S27" i="17"/>
  <c r="J27" i="17"/>
  <c r="L27" i="17"/>
  <c r="G27" i="17"/>
  <c r="H27" i="17"/>
  <c r="N27" i="17"/>
  <c r="K27" i="17"/>
  <c r="W27" i="17"/>
  <c r="R27" i="17"/>
  <c r="T27" i="17"/>
  <c r="C27" i="17"/>
  <c r="D27" i="17"/>
  <c r="X27" i="17"/>
  <c r="B175" i="19"/>
  <c r="Q175" i="19"/>
  <c r="N175" i="19"/>
  <c r="G175" i="19"/>
  <c r="F175" i="19"/>
  <c r="L175" i="19"/>
  <c r="R175" i="19"/>
  <c r="I175" i="19"/>
  <c r="O175" i="19"/>
  <c r="D175" i="19"/>
  <c r="K175" i="19"/>
  <c r="P175" i="19"/>
  <c r="C175" i="19"/>
  <c r="M175" i="19"/>
  <c r="J175" i="19"/>
  <c r="H175" i="19"/>
  <c r="D160" i="18"/>
  <c r="B160" i="18"/>
  <c r="J160" i="18"/>
  <c r="L160" i="18"/>
  <c r="P160" i="18"/>
  <c r="O160" i="18"/>
  <c r="F160" i="18"/>
  <c r="G160" i="18"/>
  <c r="Q160" i="18"/>
  <c r="N160" i="18"/>
  <c r="I160" i="18"/>
  <c r="R160" i="18"/>
  <c r="H160" i="18"/>
  <c r="K160" i="18"/>
  <c r="M160" i="18"/>
  <c r="C160" i="18"/>
  <c r="Q51" i="19"/>
  <c r="J51" i="19"/>
  <c r="C51" i="19"/>
  <c r="K51" i="19"/>
  <c r="B51" i="19"/>
  <c r="H51" i="19"/>
  <c r="N51" i="19"/>
  <c r="F51" i="19"/>
  <c r="I51" i="19"/>
  <c r="P51" i="19"/>
  <c r="D51" i="19"/>
  <c r="G51" i="19"/>
  <c r="M51" i="19"/>
  <c r="O51" i="19"/>
  <c r="R51" i="19"/>
  <c r="L51" i="19"/>
  <c r="D32" i="17"/>
  <c r="K32" i="17"/>
  <c r="Q32" i="17"/>
  <c r="B32" i="17"/>
  <c r="I32" i="17"/>
  <c r="L32" i="17"/>
  <c r="N32" i="17"/>
  <c r="U32" i="17"/>
  <c r="M32" i="17"/>
  <c r="V32" i="17"/>
  <c r="C32" i="17"/>
  <c r="H32" i="17"/>
  <c r="F32" i="17"/>
  <c r="G32" i="17"/>
  <c r="J32" i="17"/>
  <c r="R32" i="17"/>
  <c r="T32" i="17"/>
  <c r="W32" i="17"/>
  <c r="S32" i="17"/>
  <c r="X32" i="17"/>
  <c r="G108" i="22"/>
  <c r="D108" i="22"/>
  <c r="C108" i="22"/>
  <c r="F108" i="22"/>
  <c r="B108" i="22"/>
  <c r="I108" i="22"/>
  <c r="H108" i="22"/>
  <c r="R86" i="17"/>
  <c r="D86" i="17"/>
  <c r="J86" i="17"/>
  <c r="W86" i="17"/>
  <c r="F86" i="17"/>
  <c r="K86" i="17"/>
  <c r="L86" i="17"/>
  <c r="N86" i="17"/>
  <c r="U86" i="17"/>
  <c r="X86" i="17"/>
  <c r="V86" i="17"/>
  <c r="T86" i="17"/>
  <c r="H86" i="17"/>
  <c r="Q86" i="17"/>
  <c r="C86" i="17"/>
  <c r="I86" i="17"/>
  <c r="M86" i="17"/>
  <c r="S86" i="17"/>
  <c r="G86" i="17"/>
  <c r="B86" i="17"/>
  <c r="C37" i="22"/>
  <c r="H37" i="22"/>
  <c r="D37" i="22"/>
  <c r="B37" i="22"/>
  <c r="F37" i="22"/>
  <c r="I37" i="22"/>
  <c r="G37" i="22"/>
  <c r="G129" i="22"/>
  <c r="I129" i="22"/>
  <c r="C129" i="22"/>
  <c r="B129" i="22"/>
  <c r="F129" i="22"/>
  <c r="D129" i="22"/>
  <c r="H129" i="22"/>
  <c r="E32" i="14"/>
  <c r="C32" i="14"/>
  <c r="F32" i="14"/>
  <c r="D32" i="14"/>
  <c r="H32" i="14"/>
  <c r="I32" i="14"/>
  <c r="G32" i="14"/>
  <c r="D175" i="18"/>
  <c r="R175" i="18"/>
  <c r="J175" i="18"/>
  <c r="M175" i="18"/>
  <c r="I175" i="18"/>
  <c r="G175" i="18"/>
  <c r="N175" i="18"/>
  <c r="O175" i="18"/>
  <c r="P175" i="18"/>
  <c r="H175" i="18"/>
  <c r="B175" i="18"/>
  <c r="L175" i="18"/>
  <c r="F175" i="18"/>
  <c r="K175" i="18"/>
  <c r="C175" i="18"/>
  <c r="Q175" i="18"/>
  <c r="L40" i="21"/>
  <c r="F40" i="21"/>
  <c r="B40" i="21"/>
  <c r="G40" i="21"/>
  <c r="C40" i="21"/>
  <c r="D40" i="21"/>
  <c r="J40" i="21"/>
  <c r="H40" i="21"/>
  <c r="M40" i="21"/>
  <c r="I40" i="21"/>
  <c r="N40" i="21"/>
  <c r="K40" i="21"/>
  <c r="S31" i="26"/>
  <c r="M31" i="26"/>
  <c r="F31" i="26"/>
  <c r="K31" i="26"/>
  <c r="Y31" i="26"/>
  <c r="U31" i="26"/>
  <c r="C31" i="26"/>
  <c r="D31" i="26"/>
  <c r="AA31" i="26"/>
  <c r="O31" i="26"/>
  <c r="Z31" i="26"/>
  <c r="L31" i="26"/>
  <c r="P31" i="26"/>
  <c r="J31" i="26"/>
  <c r="AC31" i="26"/>
  <c r="AD31" i="26"/>
  <c r="X31" i="26"/>
  <c r="H31" i="26"/>
  <c r="G31" i="26"/>
  <c r="V31" i="26"/>
  <c r="Q31" i="26"/>
  <c r="W31" i="26"/>
  <c r="R31" i="26"/>
  <c r="I31" i="26"/>
  <c r="N31" i="26"/>
  <c r="E31" i="26"/>
  <c r="AB31" i="26"/>
  <c r="T31" i="26"/>
  <c r="G174" i="23"/>
  <c r="D174" i="23"/>
  <c r="C174" i="23"/>
  <c r="B174" i="23"/>
  <c r="F174" i="23"/>
  <c r="H174" i="23"/>
  <c r="I174" i="23"/>
  <c r="F53" i="23"/>
  <c r="C53" i="23"/>
  <c r="G53" i="23"/>
  <c r="D53" i="23"/>
  <c r="B53" i="23"/>
  <c r="I53" i="23"/>
  <c r="H53" i="23"/>
  <c r="H110" i="17"/>
  <c r="V110" i="17"/>
  <c r="R110" i="17"/>
  <c r="J110" i="17"/>
  <c r="M110" i="17"/>
  <c r="B110" i="17"/>
  <c r="C110" i="17"/>
  <c r="F110" i="17"/>
  <c r="T110" i="17"/>
  <c r="W110" i="17"/>
  <c r="D110" i="17"/>
  <c r="Q110" i="17"/>
  <c r="U110" i="17"/>
  <c r="L110" i="17"/>
  <c r="N110" i="17"/>
  <c r="S110" i="17"/>
  <c r="X110" i="17"/>
  <c r="I110" i="17"/>
  <c r="G110" i="17"/>
  <c r="K110" i="17"/>
  <c r="N151" i="19"/>
  <c r="J151" i="19"/>
  <c r="K151" i="19"/>
  <c r="I151" i="19"/>
  <c r="C151" i="19"/>
  <c r="L151" i="19"/>
  <c r="B151" i="19"/>
  <c r="O151" i="19"/>
  <c r="D151" i="19"/>
  <c r="R151" i="19"/>
  <c r="P151" i="19"/>
  <c r="H151" i="19"/>
  <c r="M151" i="19"/>
  <c r="Q151" i="19"/>
  <c r="F151" i="19"/>
  <c r="G151" i="19"/>
  <c r="G158" i="20"/>
  <c r="I158" i="20"/>
  <c r="F158" i="20"/>
  <c r="N158" i="20"/>
  <c r="L158" i="20"/>
  <c r="M158" i="20"/>
  <c r="D158" i="20"/>
  <c r="B158" i="20"/>
  <c r="J158" i="20"/>
  <c r="H158" i="20"/>
  <c r="C158" i="20"/>
  <c r="K158" i="20"/>
  <c r="K37" i="20"/>
  <c r="B37" i="20"/>
  <c r="J37" i="20"/>
  <c r="G37" i="20"/>
  <c r="L37" i="20"/>
  <c r="H37" i="20"/>
  <c r="I37" i="20"/>
  <c r="N37" i="20"/>
  <c r="C37" i="20"/>
  <c r="M37" i="20"/>
  <c r="F37" i="20"/>
  <c r="D37" i="20"/>
  <c r="I146" i="20"/>
  <c r="M146" i="20"/>
  <c r="H146" i="20"/>
  <c r="F146" i="20"/>
  <c r="C146" i="20"/>
  <c r="B146" i="20"/>
  <c r="K146" i="20"/>
  <c r="J146" i="20"/>
  <c r="N146" i="20"/>
  <c r="D146" i="20"/>
  <c r="L146" i="20"/>
  <c r="G146" i="20"/>
  <c r="I157" i="21"/>
  <c r="N157" i="21"/>
  <c r="C157" i="21"/>
  <c r="F157" i="21"/>
  <c r="M157" i="21"/>
  <c r="B157" i="21"/>
  <c r="J157" i="21"/>
  <c r="H157" i="21"/>
  <c r="G157" i="21"/>
  <c r="L157" i="21"/>
  <c r="D157" i="21"/>
  <c r="K157" i="21"/>
  <c r="I107" i="23"/>
  <c r="D107" i="23"/>
  <c r="H107" i="23"/>
  <c r="B107" i="23"/>
  <c r="G107" i="23"/>
  <c r="C107" i="23"/>
  <c r="F107" i="23"/>
  <c r="I118" i="23"/>
  <c r="H118" i="23"/>
  <c r="D118" i="23"/>
  <c r="G118" i="23"/>
  <c r="F118" i="23"/>
  <c r="B118" i="23"/>
  <c r="C118" i="23"/>
  <c r="G174" i="19"/>
  <c r="N174" i="19"/>
  <c r="P174" i="19"/>
  <c r="C174" i="19"/>
  <c r="H174" i="19"/>
  <c r="M174" i="19"/>
  <c r="L174" i="19"/>
  <c r="F174" i="19"/>
  <c r="K174" i="19"/>
  <c r="R174" i="19"/>
  <c r="B174" i="19"/>
  <c r="J174" i="19"/>
  <c r="D174" i="19"/>
  <c r="I174" i="19"/>
  <c r="O174" i="19"/>
  <c r="Q174" i="19"/>
  <c r="D94" i="17"/>
  <c r="C94" i="17"/>
  <c r="S94" i="17"/>
  <c r="U94" i="17"/>
  <c r="N94" i="17"/>
  <c r="I94" i="17"/>
  <c r="J94" i="17"/>
  <c r="X94" i="17"/>
  <c r="W94" i="17"/>
  <c r="M94" i="17"/>
  <c r="L94" i="17"/>
  <c r="Q94" i="17"/>
  <c r="G94" i="17"/>
  <c r="H94" i="17"/>
  <c r="T94" i="17"/>
  <c r="F94" i="17"/>
  <c r="K94" i="17"/>
  <c r="B94" i="17"/>
  <c r="R94" i="17"/>
  <c r="V94" i="17"/>
  <c r="C35" i="24"/>
  <c r="F35" i="24"/>
  <c r="E35" i="24"/>
  <c r="G35" i="24"/>
  <c r="D35" i="24"/>
  <c r="D141" i="22"/>
  <c r="F141" i="22"/>
  <c r="H141" i="22"/>
  <c r="G141" i="22"/>
  <c r="I141" i="22"/>
  <c r="C141" i="22"/>
  <c r="B141" i="22"/>
  <c r="N38" i="26"/>
  <c r="W38" i="26"/>
  <c r="G38" i="26"/>
  <c r="D38" i="26"/>
  <c r="P38" i="26"/>
  <c r="C38" i="26"/>
  <c r="M38" i="26"/>
  <c r="X38" i="26"/>
  <c r="R38" i="26"/>
  <c r="K38" i="26"/>
  <c r="AD38" i="26"/>
  <c r="U38" i="26"/>
  <c r="H38" i="26"/>
  <c r="Z38" i="26"/>
  <c r="J38" i="26"/>
  <c r="O38" i="26"/>
  <c r="E38" i="26"/>
  <c r="AA38" i="26"/>
  <c r="S38" i="26"/>
  <c r="Y38" i="26"/>
  <c r="V38" i="26"/>
  <c r="AB38" i="26"/>
  <c r="Q38" i="26"/>
  <c r="I38" i="26"/>
  <c r="L38" i="26"/>
  <c r="AC38" i="26"/>
  <c r="F38" i="26"/>
  <c r="T38" i="26"/>
  <c r="H81" i="14"/>
  <c r="I81" i="14"/>
  <c r="F81" i="14"/>
  <c r="D81" i="14"/>
  <c r="E81" i="14"/>
  <c r="C81" i="14"/>
  <c r="G81" i="14"/>
  <c r="H191" i="21"/>
  <c r="M191" i="21"/>
  <c r="K191" i="21"/>
  <c r="L191" i="21"/>
  <c r="F191" i="21"/>
  <c r="D191" i="21"/>
  <c r="B191" i="21"/>
  <c r="C191" i="21"/>
  <c r="N191" i="21"/>
  <c r="G191" i="21"/>
  <c r="I191" i="21"/>
  <c r="J191" i="21"/>
  <c r="H41" i="26"/>
  <c r="M41" i="26"/>
  <c r="Z41" i="26"/>
  <c r="D41" i="26"/>
  <c r="C41" i="26"/>
  <c r="W41" i="26"/>
  <c r="U41" i="26"/>
  <c r="AA41" i="26"/>
  <c r="AD41" i="26"/>
  <c r="AC41" i="26"/>
  <c r="Y41" i="26"/>
  <c r="O41" i="26"/>
  <c r="F41" i="26"/>
  <c r="T41" i="26"/>
  <c r="E41" i="26"/>
  <c r="Q41" i="26"/>
  <c r="V41" i="26"/>
  <c r="P41" i="26"/>
  <c r="S41" i="26"/>
  <c r="I41" i="26"/>
  <c r="G41" i="26"/>
  <c r="N41" i="26"/>
  <c r="K41" i="26"/>
  <c r="AB41" i="26"/>
  <c r="R41" i="26"/>
  <c r="J41" i="26"/>
  <c r="X41" i="26"/>
  <c r="L41" i="26"/>
  <c r="F89" i="19"/>
  <c r="M89" i="19"/>
  <c r="C89" i="19"/>
  <c r="G89" i="19"/>
  <c r="Q89" i="19"/>
  <c r="J89" i="19"/>
  <c r="D89" i="19"/>
  <c r="L89" i="19"/>
  <c r="O89" i="19"/>
  <c r="H89" i="19"/>
  <c r="I89" i="19"/>
  <c r="N89" i="19"/>
  <c r="B89" i="19"/>
  <c r="K89" i="19"/>
  <c r="R89" i="19"/>
  <c r="P89" i="19"/>
  <c r="I55" i="23"/>
  <c r="D55" i="23"/>
  <c r="H55" i="23"/>
  <c r="G55" i="23"/>
  <c r="C55" i="23"/>
  <c r="F55" i="23"/>
  <c r="B55" i="23"/>
  <c r="D92" i="21"/>
  <c r="B92" i="21"/>
  <c r="M92" i="21"/>
  <c r="J92" i="21"/>
  <c r="H92" i="21"/>
  <c r="C92" i="21"/>
  <c r="I92" i="21"/>
  <c r="F92" i="21"/>
  <c r="K92" i="21"/>
  <c r="G92" i="21"/>
  <c r="L92" i="21"/>
  <c r="N92" i="21"/>
  <c r="U135" i="17"/>
  <c r="F135" i="17"/>
  <c r="N135" i="17"/>
  <c r="K135" i="17"/>
  <c r="H135" i="17"/>
  <c r="R135" i="17"/>
  <c r="B135" i="17"/>
  <c r="L135" i="17"/>
  <c r="G135" i="17"/>
  <c r="T135" i="17"/>
  <c r="M135" i="17"/>
  <c r="I135" i="17"/>
  <c r="Q135" i="17"/>
  <c r="S135" i="17"/>
  <c r="V135" i="17"/>
  <c r="J135" i="17"/>
  <c r="D135" i="17"/>
  <c r="C135" i="17"/>
  <c r="W135" i="17"/>
  <c r="X135" i="17"/>
  <c r="S165" i="17"/>
  <c r="X165" i="17"/>
  <c r="T165" i="17"/>
  <c r="J165" i="17"/>
  <c r="H165" i="17"/>
  <c r="Q165" i="17"/>
  <c r="G165" i="17"/>
  <c r="I165" i="17"/>
  <c r="L165" i="17"/>
  <c r="K165" i="17"/>
  <c r="M165" i="17"/>
  <c r="B165" i="17"/>
  <c r="C165" i="17"/>
  <c r="N165" i="17"/>
  <c r="R165" i="17"/>
  <c r="U165" i="17"/>
  <c r="V165" i="17"/>
  <c r="D165" i="17"/>
  <c r="W165" i="17"/>
  <c r="F165" i="17"/>
  <c r="F93" i="14"/>
  <c r="I93" i="14"/>
  <c r="G93" i="14"/>
  <c r="H93" i="14"/>
  <c r="E93" i="14"/>
  <c r="C93" i="14"/>
  <c r="D93" i="14"/>
  <c r="H187" i="21"/>
  <c r="G187" i="21"/>
  <c r="C187" i="21"/>
  <c r="D187" i="21"/>
  <c r="M187" i="21"/>
  <c r="B187" i="21"/>
  <c r="I187" i="21"/>
  <c r="J187" i="21"/>
  <c r="F187" i="21"/>
  <c r="L187" i="21"/>
  <c r="K187" i="21"/>
  <c r="N187" i="21"/>
  <c r="D110" i="14"/>
  <c r="F110" i="14"/>
  <c r="C110" i="14"/>
  <c r="I110" i="14"/>
  <c r="H110" i="14"/>
  <c r="E110" i="14"/>
  <c r="G110" i="14"/>
  <c r="U77" i="17"/>
  <c r="K77" i="17"/>
  <c r="G77" i="17"/>
  <c r="B77" i="17"/>
  <c r="N77" i="17"/>
  <c r="L77" i="17"/>
  <c r="H77" i="17"/>
  <c r="X77" i="17"/>
  <c r="C77" i="17"/>
  <c r="W77" i="17"/>
  <c r="Q77" i="17"/>
  <c r="D77" i="17"/>
  <c r="R77" i="17"/>
  <c r="J77" i="17"/>
  <c r="V77" i="17"/>
  <c r="I77" i="17"/>
  <c r="T77" i="17"/>
  <c r="M77" i="17"/>
  <c r="S77" i="17"/>
  <c r="F77" i="17"/>
  <c r="F159" i="14"/>
  <c r="C159" i="14"/>
  <c r="G159" i="14"/>
  <c r="H159" i="14"/>
  <c r="E159" i="14"/>
  <c r="I159" i="14"/>
  <c r="D159" i="14"/>
  <c r="D157" i="19"/>
  <c r="L157" i="19"/>
  <c r="O157" i="19"/>
  <c r="G157" i="19"/>
  <c r="Q157" i="19"/>
  <c r="N157" i="19"/>
  <c r="P157" i="19"/>
  <c r="I157" i="19"/>
  <c r="R157" i="19"/>
  <c r="M157" i="19"/>
  <c r="J157" i="19"/>
  <c r="B157" i="19"/>
  <c r="F157" i="19"/>
  <c r="K157" i="19"/>
  <c r="C157" i="19"/>
  <c r="H157" i="19"/>
  <c r="E125" i="14"/>
  <c r="I125" i="14"/>
  <c r="G125" i="14"/>
  <c r="F125" i="14"/>
  <c r="C125" i="14"/>
  <c r="H125" i="14"/>
  <c r="D125" i="14"/>
  <c r="G152" i="14"/>
  <c r="F152" i="14"/>
  <c r="C152" i="14"/>
  <c r="D152" i="14"/>
  <c r="I152" i="14"/>
  <c r="H152" i="14"/>
  <c r="E152" i="14"/>
  <c r="I13" i="23"/>
  <c r="G13" i="23"/>
  <c r="C13" i="23"/>
  <c r="H13" i="23"/>
  <c r="B13" i="23"/>
  <c r="D13" i="23"/>
  <c r="F13" i="23"/>
  <c r="C131" i="14"/>
  <c r="I131" i="14"/>
  <c r="E131" i="14"/>
  <c r="G131" i="14"/>
  <c r="H131" i="14"/>
  <c r="D131" i="14"/>
  <c r="F131" i="14"/>
  <c r="D132" i="21"/>
  <c r="K132" i="21"/>
  <c r="J132" i="21"/>
  <c r="N132" i="21"/>
  <c r="I132" i="21"/>
  <c r="L132" i="21"/>
  <c r="G132" i="21"/>
  <c r="H132" i="21"/>
  <c r="C132" i="21"/>
  <c r="M132" i="21"/>
  <c r="F132" i="21"/>
  <c r="B132" i="21"/>
  <c r="I140" i="21"/>
  <c r="L140" i="21"/>
  <c r="C140" i="21"/>
  <c r="N140" i="21"/>
  <c r="H140" i="21"/>
  <c r="F140" i="21"/>
  <c r="J140" i="21"/>
  <c r="K140" i="21"/>
  <c r="D140" i="21"/>
  <c r="G140" i="21"/>
  <c r="B140" i="21"/>
  <c r="M140" i="21"/>
  <c r="I18" i="14"/>
  <c r="F18" i="14"/>
  <c r="C18" i="14"/>
  <c r="G18" i="14"/>
  <c r="E18" i="14"/>
  <c r="D18" i="14"/>
  <c r="H18" i="14"/>
  <c r="F48" i="26"/>
  <c r="J48" i="26"/>
  <c r="AB48" i="26"/>
  <c r="Z48" i="26"/>
  <c r="V48" i="26"/>
  <c r="U48" i="26"/>
  <c r="AC48" i="26"/>
  <c r="R48" i="26"/>
  <c r="N48" i="26"/>
  <c r="Y48" i="26"/>
  <c r="D48" i="26"/>
  <c r="T48" i="26"/>
  <c r="Q48" i="26"/>
  <c r="X48" i="26"/>
  <c r="L48" i="26"/>
  <c r="O48" i="26"/>
  <c r="AD48" i="26"/>
  <c r="W48" i="26"/>
  <c r="M48" i="26"/>
  <c r="AA48" i="26"/>
  <c r="H48" i="26"/>
  <c r="E48" i="26"/>
  <c r="S48" i="26"/>
  <c r="G48" i="26"/>
  <c r="K48" i="26"/>
  <c r="I48" i="26"/>
  <c r="C48" i="26"/>
  <c r="P48" i="26"/>
  <c r="L90" i="20"/>
  <c r="H90" i="20"/>
  <c r="K90" i="20"/>
  <c r="J90" i="20"/>
  <c r="G90" i="20"/>
  <c r="F90" i="20"/>
  <c r="M90" i="20"/>
  <c r="D90" i="20"/>
  <c r="I90" i="20"/>
  <c r="N90" i="20"/>
  <c r="C90" i="20"/>
  <c r="B90" i="20"/>
  <c r="H60" i="17"/>
  <c r="X60" i="17"/>
  <c r="Q60" i="17"/>
  <c r="M60" i="17"/>
  <c r="J60" i="17"/>
  <c r="S60" i="17"/>
  <c r="W60" i="17"/>
  <c r="C60" i="17"/>
  <c r="N60" i="17"/>
  <c r="U60" i="17"/>
  <c r="I60" i="17"/>
  <c r="D60" i="17"/>
  <c r="B60" i="17"/>
  <c r="G60" i="17"/>
  <c r="F60" i="17"/>
  <c r="K60" i="17"/>
  <c r="T60" i="17"/>
  <c r="V60" i="17"/>
  <c r="L60" i="17"/>
  <c r="R60" i="17"/>
  <c r="D72" i="23"/>
  <c r="G72" i="23"/>
  <c r="F72" i="23"/>
  <c r="H72" i="23"/>
  <c r="C72" i="23"/>
  <c r="I72" i="23"/>
  <c r="B72" i="23"/>
  <c r="H122" i="19"/>
  <c r="F122" i="19"/>
  <c r="P122" i="19"/>
  <c r="R122" i="19"/>
  <c r="D122" i="19"/>
  <c r="B122" i="19"/>
  <c r="I122" i="19"/>
  <c r="K122" i="19"/>
  <c r="Q122" i="19"/>
  <c r="J122" i="19"/>
  <c r="N122" i="19"/>
  <c r="G122" i="19"/>
  <c r="L122" i="19"/>
  <c r="C122" i="19"/>
  <c r="M122" i="19"/>
  <c r="O122" i="19"/>
  <c r="K175" i="21"/>
  <c r="B175" i="21"/>
  <c r="M175" i="21"/>
  <c r="H175" i="21"/>
  <c r="N175" i="21"/>
  <c r="F175" i="21"/>
  <c r="C175" i="21"/>
  <c r="L175" i="21"/>
  <c r="D175" i="21"/>
  <c r="G175" i="21"/>
  <c r="I175" i="21"/>
  <c r="J175" i="21"/>
  <c r="D84" i="17"/>
  <c r="N84" i="17"/>
  <c r="F84" i="17"/>
  <c r="K84" i="17"/>
  <c r="M84" i="17"/>
  <c r="J84" i="17"/>
  <c r="S84" i="17"/>
  <c r="B84" i="17"/>
  <c r="R84" i="17"/>
  <c r="H84" i="17"/>
  <c r="L84" i="17"/>
  <c r="T84" i="17"/>
  <c r="C84" i="17"/>
  <c r="U84" i="17"/>
  <c r="Q84" i="17"/>
  <c r="I84" i="17"/>
  <c r="W84" i="17"/>
  <c r="V84" i="17"/>
  <c r="X84" i="17"/>
  <c r="G84" i="17"/>
  <c r="N95" i="20"/>
  <c r="B95" i="20"/>
  <c r="D95" i="20"/>
  <c r="H95" i="20"/>
  <c r="L95" i="20"/>
  <c r="M95" i="20"/>
  <c r="C95" i="20"/>
  <c r="F95" i="20"/>
  <c r="K95" i="20"/>
  <c r="J95" i="20"/>
  <c r="G95" i="20"/>
  <c r="I95" i="20"/>
  <c r="C98" i="14"/>
  <c r="I98" i="14"/>
  <c r="F98" i="14"/>
  <c r="G98" i="14"/>
  <c r="E98" i="14"/>
  <c r="H98" i="14"/>
  <c r="D98" i="14"/>
  <c r="R172" i="19"/>
  <c r="G172" i="19"/>
  <c r="L172" i="19"/>
  <c r="B172" i="19"/>
  <c r="N172" i="19"/>
  <c r="Q172" i="19"/>
  <c r="C172" i="19"/>
  <c r="J172" i="19"/>
  <c r="K172" i="19"/>
  <c r="H172" i="19"/>
  <c r="F172" i="19"/>
  <c r="M172" i="19"/>
  <c r="I172" i="19"/>
  <c r="O172" i="19"/>
  <c r="P172" i="19"/>
  <c r="D172" i="19"/>
  <c r="L38" i="20"/>
  <c r="H38" i="20"/>
  <c r="J38" i="20"/>
  <c r="D38" i="20"/>
  <c r="N38" i="20"/>
  <c r="C38" i="20"/>
  <c r="I38" i="20"/>
  <c r="K38" i="20"/>
  <c r="M38" i="20"/>
  <c r="B38" i="20"/>
  <c r="G38" i="20"/>
  <c r="F38" i="20"/>
  <c r="W167" i="17"/>
  <c r="M167" i="17"/>
  <c r="D167" i="17"/>
  <c r="X167" i="17"/>
  <c r="V167" i="17"/>
  <c r="S167" i="17"/>
  <c r="K167" i="17"/>
  <c r="N167" i="17"/>
  <c r="T167" i="17"/>
  <c r="C167" i="17"/>
  <c r="R167" i="17"/>
  <c r="Q167" i="17"/>
  <c r="G167" i="17"/>
  <c r="H167" i="17"/>
  <c r="I167" i="17"/>
  <c r="U167" i="17"/>
  <c r="B167" i="17"/>
  <c r="J167" i="17"/>
  <c r="F167" i="17"/>
  <c r="L167" i="17"/>
  <c r="H21" i="20"/>
  <c r="F21" i="20"/>
  <c r="N21" i="20"/>
  <c r="I21" i="20"/>
  <c r="D21" i="20"/>
  <c r="B21" i="20"/>
  <c r="G21" i="20"/>
  <c r="C21" i="20"/>
  <c r="M21" i="20"/>
  <c r="J21" i="20"/>
  <c r="L21" i="20"/>
  <c r="K21" i="20"/>
  <c r="G152" i="17"/>
  <c r="K152" i="17"/>
  <c r="B152" i="17"/>
  <c r="C152" i="17"/>
  <c r="M152" i="17"/>
  <c r="W152" i="17"/>
  <c r="T152" i="17"/>
  <c r="J152" i="17"/>
  <c r="R152" i="17"/>
  <c r="I152" i="17"/>
  <c r="L152" i="17"/>
  <c r="V152" i="17"/>
  <c r="D152" i="17"/>
  <c r="H152" i="17"/>
  <c r="S152" i="17"/>
  <c r="F152" i="17"/>
  <c r="U152" i="17"/>
  <c r="Q152" i="17"/>
  <c r="N152" i="17"/>
  <c r="X152" i="17"/>
  <c r="H33" i="14"/>
  <c r="F33" i="14"/>
  <c r="D33" i="14"/>
  <c r="I33" i="14"/>
  <c r="C33" i="14"/>
  <c r="E33" i="14"/>
  <c r="G33" i="14"/>
  <c r="H114" i="18"/>
  <c r="B114" i="18"/>
  <c r="R114" i="18"/>
  <c r="P114" i="18"/>
  <c r="I114" i="18"/>
  <c r="F114" i="18"/>
  <c r="G114" i="18"/>
  <c r="K114" i="18"/>
  <c r="M114" i="18"/>
  <c r="D114" i="18"/>
  <c r="L114" i="18"/>
  <c r="O114" i="18"/>
  <c r="C114" i="18"/>
  <c r="J114" i="18"/>
  <c r="Q114" i="18"/>
  <c r="N114" i="18"/>
  <c r="I71" i="23"/>
  <c r="F71" i="23"/>
  <c r="G71" i="23"/>
  <c r="H71" i="23"/>
  <c r="C71" i="23"/>
  <c r="D71" i="23"/>
  <c r="B71" i="23"/>
  <c r="G72" i="22"/>
  <c r="I72" i="22"/>
  <c r="C72" i="22"/>
  <c r="F72" i="22"/>
  <c r="D72" i="22"/>
  <c r="H72" i="22"/>
  <c r="B72" i="22"/>
  <c r="K20" i="19"/>
  <c r="C20" i="19"/>
  <c r="G20" i="19"/>
  <c r="L20" i="19"/>
  <c r="I20" i="19"/>
  <c r="N20" i="19"/>
  <c r="B20" i="19"/>
  <c r="Q20" i="19"/>
  <c r="P20" i="19"/>
  <c r="M20" i="19"/>
  <c r="R20" i="19"/>
  <c r="F20" i="19"/>
  <c r="O20" i="19"/>
  <c r="H20" i="19"/>
  <c r="J20" i="19"/>
  <c r="D20" i="19"/>
  <c r="C113" i="23"/>
  <c r="B113" i="23"/>
  <c r="D113" i="23"/>
  <c r="H113" i="23"/>
  <c r="F113" i="23"/>
  <c r="I113" i="23"/>
  <c r="G113" i="23"/>
  <c r="G72" i="20"/>
  <c r="H72" i="20"/>
  <c r="B72" i="20"/>
  <c r="N72" i="20"/>
  <c r="M72" i="20"/>
  <c r="J72" i="20"/>
  <c r="F72" i="20"/>
  <c r="I72" i="20"/>
  <c r="K72" i="20"/>
  <c r="D72" i="20"/>
  <c r="C72" i="20"/>
  <c r="L72" i="20"/>
  <c r="D160" i="21"/>
  <c r="F160" i="21"/>
  <c r="L160" i="21"/>
  <c r="N160" i="21"/>
  <c r="M160" i="21"/>
  <c r="G160" i="21"/>
  <c r="I160" i="21"/>
  <c r="B160" i="21"/>
  <c r="K160" i="21"/>
  <c r="J160" i="21"/>
  <c r="C160" i="21"/>
  <c r="H160" i="21"/>
  <c r="G175" i="22"/>
  <c r="F175" i="22"/>
  <c r="B175" i="22"/>
  <c r="C175" i="22"/>
  <c r="H175" i="22"/>
  <c r="I175" i="22"/>
  <c r="D175" i="22"/>
  <c r="I110" i="20"/>
  <c r="G110" i="20"/>
  <c r="K110" i="20"/>
  <c r="H110" i="20"/>
  <c r="B110" i="20"/>
  <c r="F110" i="20"/>
  <c r="L110" i="20"/>
  <c r="N110" i="20"/>
  <c r="D110" i="20"/>
  <c r="C110" i="20"/>
  <c r="M110" i="20"/>
  <c r="J110" i="20"/>
  <c r="G161" i="17"/>
  <c r="V161" i="17"/>
  <c r="M161" i="17"/>
  <c r="Q161" i="17"/>
  <c r="S161" i="17"/>
  <c r="F161" i="17"/>
  <c r="H161" i="17"/>
  <c r="X161" i="17"/>
  <c r="C161" i="17"/>
  <c r="I161" i="17"/>
  <c r="L161" i="17"/>
  <c r="N161" i="17"/>
  <c r="D161" i="17"/>
  <c r="T161" i="17"/>
  <c r="K161" i="17"/>
  <c r="U161" i="17"/>
  <c r="R161" i="17"/>
  <c r="J161" i="17"/>
  <c r="B161" i="17"/>
  <c r="W161" i="17"/>
  <c r="D77" i="19"/>
  <c r="P77" i="19"/>
  <c r="K77" i="19"/>
  <c r="I77" i="19"/>
  <c r="O77" i="19"/>
  <c r="L77" i="19"/>
  <c r="F77" i="19"/>
  <c r="Q77" i="19"/>
  <c r="M77" i="19"/>
  <c r="C77" i="19"/>
  <c r="J77" i="19"/>
  <c r="B77" i="19"/>
  <c r="G77" i="19"/>
  <c r="R77" i="19"/>
  <c r="N77" i="19"/>
  <c r="H77" i="19"/>
  <c r="H79" i="14"/>
  <c r="D79" i="14"/>
  <c r="F79" i="14"/>
  <c r="G79" i="14"/>
  <c r="E79" i="14"/>
  <c r="I79" i="14"/>
  <c r="C79" i="14"/>
  <c r="I126" i="14"/>
  <c r="C126" i="14"/>
  <c r="E126" i="14"/>
  <c r="F126" i="14"/>
  <c r="G126" i="14"/>
  <c r="H126" i="14"/>
  <c r="D126" i="14"/>
  <c r="P138" i="26"/>
  <c r="G138" i="26"/>
  <c r="AA138" i="26"/>
  <c r="H138" i="26"/>
  <c r="R138" i="26"/>
  <c r="AB138" i="26"/>
  <c r="M138" i="26"/>
  <c r="AC138" i="26"/>
  <c r="Q138" i="26"/>
  <c r="W138" i="26"/>
  <c r="S138" i="26"/>
  <c r="J138" i="26"/>
  <c r="V138" i="26"/>
  <c r="Z138" i="26"/>
  <c r="I138" i="26"/>
  <c r="L138" i="26"/>
  <c r="E138" i="26"/>
  <c r="C138" i="26"/>
  <c r="K138" i="26"/>
  <c r="F138" i="26"/>
  <c r="D138" i="26"/>
  <c r="N138" i="26"/>
  <c r="U138" i="26"/>
  <c r="T138" i="26"/>
  <c r="Y138" i="26"/>
  <c r="X138" i="26"/>
  <c r="O138" i="26"/>
  <c r="AD138" i="26"/>
  <c r="K189" i="21"/>
  <c r="G189" i="21"/>
  <c r="M189" i="21"/>
  <c r="C189" i="21"/>
  <c r="I189" i="21"/>
  <c r="J189" i="21"/>
  <c r="H189" i="21"/>
  <c r="L189" i="21"/>
  <c r="N189" i="21"/>
  <c r="B189" i="21"/>
  <c r="D189" i="21"/>
  <c r="F189" i="21"/>
  <c r="C40" i="26"/>
  <c r="D40" i="26"/>
  <c r="M40" i="26"/>
  <c r="E40" i="26"/>
  <c r="AA40" i="26"/>
  <c r="X40" i="26"/>
  <c r="Q40" i="26"/>
  <c r="J40" i="26"/>
  <c r="AB40" i="26"/>
  <c r="R40" i="26"/>
  <c r="O40" i="26"/>
  <c r="U40" i="26"/>
  <c r="T40" i="26"/>
  <c r="L40" i="26"/>
  <c r="P40" i="26"/>
  <c r="Z40" i="26"/>
  <c r="W40" i="26"/>
  <c r="H40" i="26"/>
  <c r="N40" i="26"/>
  <c r="G40" i="26"/>
  <c r="S40" i="26"/>
  <c r="F40" i="26"/>
  <c r="AC40" i="26"/>
  <c r="V40" i="26"/>
  <c r="K40" i="26"/>
  <c r="AD40" i="26"/>
  <c r="I40" i="26"/>
  <c r="Y40" i="26"/>
  <c r="D108" i="23"/>
  <c r="H108" i="23"/>
  <c r="I108" i="23"/>
  <c r="G108" i="23"/>
  <c r="F108" i="23"/>
  <c r="C108" i="23"/>
  <c r="B108" i="23"/>
  <c r="I50" i="21"/>
  <c r="M50" i="21"/>
  <c r="N50" i="21"/>
  <c r="D50" i="21"/>
  <c r="L50" i="21"/>
  <c r="C50" i="21"/>
  <c r="F50" i="21"/>
  <c r="G50" i="21"/>
  <c r="J50" i="21"/>
  <c r="K50" i="21"/>
  <c r="H50" i="21"/>
  <c r="B50" i="21"/>
  <c r="D97" i="22"/>
  <c r="I97" i="22"/>
  <c r="F97" i="22"/>
  <c r="G97" i="22"/>
  <c r="C97" i="22"/>
  <c r="H97" i="22"/>
  <c r="B97" i="22"/>
  <c r="J77" i="20"/>
  <c r="F77" i="20"/>
  <c r="I77" i="20"/>
  <c r="N77" i="20"/>
  <c r="K77" i="20"/>
  <c r="M77" i="20"/>
  <c r="G77" i="20"/>
  <c r="L77" i="20"/>
  <c r="H77" i="20"/>
  <c r="D77" i="20"/>
  <c r="B77" i="20"/>
  <c r="C77" i="20"/>
  <c r="N173" i="20"/>
  <c r="L173" i="20"/>
  <c r="B173" i="20"/>
  <c r="F173" i="20"/>
  <c r="G173" i="20"/>
  <c r="D173" i="20"/>
  <c r="H173" i="20"/>
  <c r="K173" i="20"/>
  <c r="M173" i="20"/>
  <c r="C173" i="20"/>
  <c r="J173" i="20"/>
  <c r="I173" i="20"/>
  <c r="J31" i="19"/>
  <c r="Q31" i="19"/>
  <c r="N31" i="19"/>
  <c r="O31" i="19"/>
  <c r="D31" i="19"/>
  <c r="R31" i="19"/>
  <c r="B31" i="19"/>
  <c r="G31" i="19"/>
  <c r="I31" i="19"/>
  <c r="P31" i="19"/>
  <c r="C31" i="19"/>
  <c r="M31" i="19"/>
  <c r="L31" i="19"/>
  <c r="H31" i="19"/>
  <c r="K31" i="19"/>
  <c r="F31" i="19"/>
  <c r="S23" i="17"/>
  <c r="J23" i="17"/>
  <c r="F23" i="17"/>
  <c r="C23" i="17"/>
  <c r="V23" i="17"/>
  <c r="I23" i="17"/>
  <c r="Q23" i="17"/>
  <c r="X23" i="17"/>
  <c r="N23" i="17"/>
  <c r="K23" i="17"/>
  <c r="R23" i="17"/>
  <c r="W23" i="17"/>
  <c r="L23" i="17"/>
  <c r="G23" i="17"/>
  <c r="D23" i="17"/>
  <c r="U23" i="17"/>
  <c r="B23" i="17"/>
  <c r="T23" i="17"/>
  <c r="M23" i="17"/>
  <c r="H23" i="17"/>
  <c r="B123" i="23"/>
  <c r="D123" i="23"/>
  <c r="I123" i="23"/>
  <c r="G123" i="23"/>
  <c r="C123" i="23"/>
  <c r="H123" i="23"/>
  <c r="F123" i="23"/>
  <c r="N60" i="21"/>
  <c r="H60" i="21"/>
  <c r="K60" i="21"/>
  <c r="D60" i="21"/>
  <c r="C60" i="21"/>
  <c r="J60" i="21"/>
  <c r="G60" i="21"/>
  <c r="M60" i="21"/>
  <c r="I60" i="21"/>
  <c r="F60" i="21"/>
  <c r="L60" i="21"/>
  <c r="B60" i="21"/>
  <c r="C29" i="23"/>
  <c r="H29" i="23"/>
  <c r="G29" i="23"/>
  <c r="I29" i="23"/>
  <c r="D29" i="23"/>
  <c r="F29" i="23"/>
  <c r="B29" i="23"/>
  <c r="J51" i="21"/>
  <c r="M51" i="21"/>
  <c r="K51" i="21"/>
  <c r="I51" i="21"/>
  <c r="G51" i="21"/>
  <c r="B51" i="21"/>
  <c r="H51" i="21"/>
  <c r="D51" i="21"/>
  <c r="C51" i="21"/>
  <c r="N51" i="21"/>
  <c r="F51" i="21"/>
  <c r="L51" i="21"/>
  <c r="V53" i="26"/>
  <c r="Z53" i="26"/>
  <c r="T53" i="26"/>
  <c r="AD53" i="26"/>
  <c r="U53" i="26"/>
  <c r="E53" i="26"/>
  <c r="Y53" i="26"/>
  <c r="F53" i="26"/>
  <c r="L53" i="26"/>
  <c r="C53" i="26"/>
  <c r="K53" i="26"/>
  <c r="W53" i="26"/>
  <c r="G53" i="26"/>
  <c r="R53" i="26"/>
  <c r="S53" i="26"/>
  <c r="J53" i="26"/>
  <c r="O53" i="26"/>
  <c r="I53" i="26"/>
  <c r="P53" i="26"/>
  <c r="X53" i="26"/>
  <c r="H53" i="26"/>
  <c r="AC53" i="26"/>
  <c r="AA53" i="26"/>
  <c r="AB53" i="26"/>
  <c r="Q53" i="26"/>
  <c r="N53" i="26"/>
  <c r="D53" i="26"/>
  <c r="M53" i="26"/>
  <c r="C21" i="17"/>
  <c r="D21" i="17"/>
  <c r="U21" i="17"/>
  <c r="F21" i="17"/>
  <c r="H21" i="17"/>
  <c r="X21" i="17"/>
  <c r="J21" i="17"/>
  <c r="M21" i="17"/>
  <c r="S21" i="17"/>
  <c r="T21" i="17"/>
  <c r="V21" i="17"/>
  <c r="B21" i="17"/>
  <c r="N21" i="17"/>
  <c r="L21" i="17"/>
  <c r="I21" i="17"/>
  <c r="W21" i="17"/>
  <c r="G21" i="17"/>
  <c r="K21" i="17"/>
  <c r="R21" i="17"/>
  <c r="Q21" i="17"/>
  <c r="C45" i="21"/>
  <c r="N45" i="21"/>
  <c r="J45" i="21"/>
  <c r="B45" i="21"/>
  <c r="L45" i="21"/>
  <c r="M45" i="21"/>
  <c r="G45" i="21"/>
  <c r="D45" i="21"/>
  <c r="I45" i="21"/>
  <c r="K45" i="21"/>
  <c r="H45" i="21"/>
  <c r="F45" i="21"/>
  <c r="M161" i="21"/>
  <c r="L161" i="21"/>
  <c r="C161" i="21"/>
  <c r="F161" i="21"/>
  <c r="I161" i="21"/>
  <c r="N161" i="21"/>
  <c r="J161" i="21"/>
  <c r="H161" i="21"/>
  <c r="B161" i="21"/>
  <c r="K161" i="21"/>
  <c r="D161" i="21"/>
  <c r="G161" i="21"/>
  <c r="K141" i="20"/>
  <c r="H141" i="20"/>
  <c r="B141" i="20"/>
  <c r="J141" i="20"/>
  <c r="F141" i="20"/>
  <c r="M141" i="20"/>
  <c r="G141" i="20"/>
  <c r="I141" i="20"/>
  <c r="D141" i="20"/>
  <c r="C141" i="20"/>
  <c r="N141" i="20"/>
  <c r="L141" i="20"/>
  <c r="Q64" i="17"/>
  <c r="F64" i="17"/>
  <c r="C64" i="17"/>
  <c r="M64" i="17"/>
  <c r="R64" i="17"/>
  <c r="I64" i="17"/>
  <c r="W64" i="17"/>
  <c r="X64" i="17"/>
  <c r="L64" i="17"/>
  <c r="N64" i="17"/>
  <c r="S64" i="17"/>
  <c r="D64" i="17"/>
  <c r="K64" i="17"/>
  <c r="V64" i="17"/>
  <c r="U64" i="17"/>
  <c r="B64" i="17"/>
  <c r="T64" i="17"/>
  <c r="J64" i="17"/>
  <c r="H64" i="17"/>
  <c r="G64" i="17"/>
  <c r="G86" i="19"/>
  <c r="F86" i="19"/>
  <c r="L86" i="19"/>
  <c r="D86" i="19"/>
  <c r="M86" i="19"/>
  <c r="P86" i="19"/>
  <c r="Q86" i="19"/>
  <c r="K86" i="19"/>
  <c r="J86" i="19"/>
  <c r="N86" i="19"/>
  <c r="B86" i="19"/>
  <c r="R86" i="19"/>
  <c r="C86" i="19"/>
  <c r="O86" i="19"/>
  <c r="I86" i="19"/>
  <c r="H86" i="19"/>
  <c r="I140" i="26"/>
  <c r="AB140" i="26"/>
  <c r="E140" i="26"/>
  <c r="C140" i="26"/>
  <c r="X140" i="26"/>
  <c r="S140" i="26"/>
  <c r="AD140" i="26"/>
  <c r="N140" i="26"/>
  <c r="AC140" i="26"/>
  <c r="D140" i="26"/>
  <c r="M140" i="26"/>
  <c r="J140" i="26"/>
  <c r="O140" i="26"/>
  <c r="Z140" i="26"/>
  <c r="K140" i="26"/>
  <c r="V140" i="26"/>
  <c r="W140" i="26"/>
  <c r="L140" i="26"/>
  <c r="Y140" i="26"/>
  <c r="AA140" i="26"/>
  <c r="U140" i="26"/>
  <c r="G140" i="26"/>
  <c r="R140" i="26"/>
  <c r="Q140" i="26"/>
  <c r="H140" i="26"/>
  <c r="P140" i="26"/>
  <c r="F140" i="26"/>
  <c r="T140" i="26"/>
  <c r="F164" i="22"/>
  <c r="G164" i="22"/>
  <c r="C164" i="22"/>
  <c r="D164" i="22"/>
  <c r="I164" i="22"/>
  <c r="B164" i="22"/>
  <c r="H164" i="22"/>
  <c r="G147" i="14"/>
  <c r="F147" i="14"/>
  <c r="H147" i="14"/>
  <c r="I147" i="14"/>
  <c r="D147" i="14"/>
  <c r="C147" i="14"/>
  <c r="E147" i="14"/>
  <c r="C127" i="22"/>
  <c r="B127" i="22"/>
  <c r="F127" i="22"/>
  <c r="D127" i="22"/>
  <c r="I127" i="22"/>
  <c r="G127" i="22"/>
  <c r="H127" i="22"/>
  <c r="C118" i="18"/>
  <c r="I118" i="18"/>
  <c r="O118" i="18"/>
  <c r="Q118" i="18"/>
  <c r="K118" i="18"/>
  <c r="J118" i="18"/>
  <c r="H118" i="18"/>
  <c r="P118" i="18"/>
  <c r="D118" i="18"/>
  <c r="L118" i="18"/>
  <c r="R118" i="18"/>
  <c r="F118" i="18"/>
  <c r="N118" i="18"/>
  <c r="M118" i="18"/>
  <c r="B118" i="18"/>
  <c r="G118" i="18"/>
  <c r="B22" i="19"/>
  <c r="Q22" i="19"/>
  <c r="N22" i="19"/>
  <c r="G22" i="19"/>
  <c r="H22" i="19"/>
  <c r="J22" i="19"/>
  <c r="L22" i="19"/>
  <c r="M22" i="19"/>
  <c r="I22" i="19"/>
  <c r="O22" i="19"/>
  <c r="D22" i="19"/>
  <c r="R22" i="19"/>
  <c r="C22" i="19"/>
  <c r="F22" i="19"/>
  <c r="K22" i="19"/>
  <c r="P22" i="19"/>
  <c r="H184" i="19"/>
  <c r="C184" i="19"/>
  <c r="K184" i="19"/>
  <c r="R184" i="19"/>
  <c r="N184" i="19"/>
  <c r="I184" i="19"/>
  <c r="J184" i="19"/>
  <c r="M184" i="19"/>
  <c r="Q184" i="19"/>
  <c r="F184" i="19"/>
  <c r="B184" i="19"/>
  <c r="L184" i="19"/>
  <c r="G184" i="19"/>
  <c r="O184" i="19"/>
  <c r="P184" i="19"/>
  <c r="D184" i="19"/>
  <c r="L19" i="18"/>
  <c r="J19" i="18"/>
  <c r="K19" i="18"/>
  <c r="P19" i="18"/>
  <c r="I19" i="18"/>
  <c r="G19" i="18"/>
  <c r="D19" i="18"/>
  <c r="Q19" i="18"/>
  <c r="F19" i="18"/>
  <c r="O19" i="18"/>
  <c r="M19" i="18"/>
  <c r="C19" i="18"/>
  <c r="H19" i="18"/>
  <c r="N19" i="18"/>
  <c r="R19" i="18"/>
  <c r="B19" i="18"/>
  <c r="F79" i="21"/>
  <c r="M79" i="21"/>
  <c r="K79" i="21"/>
  <c r="L79" i="21"/>
  <c r="I79" i="21"/>
  <c r="C79" i="21"/>
  <c r="J79" i="21"/>
  <c r="D79" i="21"/>
  <c r="H79" i="21"/>
  <c r="G79" i="21"/>
  <c r="B79" i="21"/>
  <c r="N79" i="21"/>
  <c r="H71" i="17"/>
  <c r="C71" i="17"/>
  <c r="Q71" i="17"/>
  <c r="V71" i="17"/>
  <c r="J71" i="17"/>
  <c r="G71" i="17"/>
  <c r="R71" i="17"/>
  <c r="L71" i="17"/>
  <c r="U71" i="17"/>
  <c r="N71" i="17"/>
  <c r="B71" i="17"/>
  <c r="I71" i="17"/>
  <c r="D71" i="17"/>
  <c r="W71" i="17"/>
  <c r="S71" i="17"/>
  <c r="T71" i="17"/>
  <c r="M71" i="17"/>
  <c r="X71" i="17"/>
  <c r="K71" i="17"/>
  <c r="F71" i="17"/>
  <c r="F189" i="23"/>
  <c r="D189" i="23"/>
  <c r="H189" i="23"/>
  <c r="I189" i="23"/>
  <c r="B189" i="23"/>
  <c r="C189" i="23"/>
  <c r="G189" i="23"/>
  <c r="Z112" i="26"/>
  <c r="Y112" i="26"/>
  <c r="V112" i="26"/>
  <c r="E112" i="26"/>
  <c r="Q112" i="26"/>
  <c r="T112" i="26"/>
  <c r="AC112" i="26"/>
  <c r="AB112" i="26"/>
  <c r="AD112" i="26"/>
  <c r="AA112" i="26"/>
  <c r="P112" i="26"/>
  <c r="C112" i="26"/>
  <c r="U112" i="26"/>
  <c r="F112" i="26"/>
  <c r="O112" i="26"/>
  <c r="D112" i="26"/>
  <c r="M112" i="26"/>
  <c r="S112" i="26"/>
  <c r="L112" i="26"/>
  <c r="I112" i="26"/>
  <c r="G112" i="26"/>
  <c r="H112" i="26"/>
  <c r="W112" i="26"/>
  <c r="N112" i="26"/>
  <c r="K112" i="26"/>
  <c r="R112" i="26"/>
  <c r="X112" i="26"/>
  <c r="J112" i="26"/>
  <c r="F51" i="22"/>
  <c r="G51" i="22"/>
  <c r="I51" i="22"/>
  <c r="C51" i="22"/>
  <c r="D51" i="22"/>
  <c r="H51" i="22"/>
  <c r="B51" i="22"/>
  <c r="H44" i="20"/>
  <c r="M44" i="20"/>
  <c r="L44" i="20"/>
  <c r="N44" i="20"/>
  <c r="I44" i="20"/>
  <c r="J44" i="20"/>
  <c r="B44" i="20"/>
  <c r="G44" i="20"/>
  <c r="F44" i="20"/>
  <c r="D44" i="20"/>
  <c r="C44" i="20"/>
  <c r="K44" i="20"/>
  <c r="I40" i="19"/>
  <c r="H40" i="19"/>
  <c r="B40" i="19"/>
  <c r="M40" i="19"/>
  <c r="L40" i="19"/>
  <c r="N40" i="19"/>
  <c r="Q40" i="19"/>
  <c r="D40" i="19"/>
  <c r="J40" i="19"/>
  <c r="P40" i="19"/>
  <c r="R40" i="19"/>
  <c r="O40" i="19"/>
  <c r="G40" i="19"/>
  <c r="K40" i="19"/>
  <c r="C40" i="19"/>
  <c r="F40" i="19"/>
  <c r="AA150" i="26"/>
  <c r="H150" i="26"/>
  <c r="I150" i="26"/>
  <c r="Q150" i="26"/>
  <c r="J150" i="26"/>
  <c r="W150" i="26"/>
  <c r="U150" i="26"/>
  <c r="T150" i="26"/>
  <c r="Z150" i="26"/>
  <c r="S150" i="26"/>
  <c r="G150" i="26"/>
  <c r="O150" i="26"/>
  <c r="V150" i="26"/>
  <c r="K150" i="26"/>
  <c r="AC150" i="26"/>
  <c r="AB150" i="26"/>
  <c r="N150" i="26"/>
  <c r="M150" i="26"/>
  <c r="AD150" i="26"/>
  <c r="P150" i="26"/>
  <c r="R150" i="26"/>
  <c r="Y150" i="26"/>
  <c r="C150" i="26"/>
  <c r="L150" i="26"/>
  <c r="F150" i="26"/>
  <c r="D150" i="26"/>
  <c r="X150" i="26"/>
  <c r="E150" i="26"/>
  <c r="B135" i="21"/>
  <c r="N135" i="21"/>
  <c r="M135" i="21"/>
  <c r="F135" i="21"/>
  <c r="L135" i="21"/>
  <c r="G135" i="21"/>
  <c r="I135" i="21"/>
  <c r="J135" i="21"/>
  <c r="C135" i="21"/>
  <c r="H135" i="21"/>
  <c r="D135" i="21"/>
  <c r="K135" i="21"/>
  <c r="J54" i="20"/>
  <c r="C54" i="20"/>
  <c r="H54" i="20"/>
  <c r="F54" i="20"/>
  <c r="I54" i="20"/>
  <c r="M54" i="20"/>
  <c r="N54" i="20"/>
  <c r="L54" i="20"/>
  <c r="B54" i="20"/>
  <c r="G54" i="20"/>
  <c r="K54" i="20"/>
  <c r="D54" i="20"/>
  <c r="O90" i="19"/>
  <c r="J90" i="19"/>
  <c r="N90" i="19"/>
  <c r="L90" i="19"/>
  <c r="F90" i="19"/>
  <c r="C90" i="19"/>
  <c r="P90" i="19"/>
  <c r="M90" i="19"/>
  <c r="I90" i="19"/>
  <c r="Q90" i="19"/>
  <c r="D90" i="19"/>
  <c r="G90" i="19"/>
  <c r="K90" i="19"/>
  <c r="H90" i="19"/>
  <c r="B90" i="19"/>
  <c r="R90" i="19"/>
  <c r="M81" i="21"/>
  <c r="C81" i="21"/>
  <c r="J81" i="21"/>
  <c r="D81" i="21"/>
  <c r="K81" i="21"/>
  <c r="B81" i="21"/>
  <c r="F81" i="21"/>
  <c r="I81" i="21"/>
  <c r="G81" i="21"/>
  <c r="L81" i="21"/>
  <c r="N81" i="21"/>
  <c r="H81" i="21"/>
  <c r="Q37" i="19"/>
  <c r="C37" i="19"/>
  <c r="M37" i="19"/>
  <c r="H37" i="19"/>
  <c r="N37" i="19"/>
  <c r="P37" i="19"/>
  <c r="L37" i="19"/>
  <c r="B37" i="19"/>
  <c r="D37" i="19"/>
  <c r="J37" i="19"/>
  <c r="K37" i="19"/>
  <c r="F37" i="19"/>
  <c r="I37" i="19"/>
  <c r="R37" i="19"/>
  <c r="G37" i="19"/>
  <c r="O37" i="19"/>
  <c r="O53" i="19"/>
  <c r="Q53" i="19"/>
  <c r="D53" i="19"/>
  <c r="L53" i="19"/>
  <c r="B53" i="19"/>
  <c r="H53" i="19"/>
  <c r="C53" i="19"/>
  <c r="N53" i="19"/>
  <c r="J53" i="19"/>
  <c r="P53" i="19"/>
  <c r="R53" i="19"/>
  <c r="M53" i="19"/>
  <c r="I53" i="19"/>
  <c r="F53" i="19"/>
  <c r="G53" i="19"/>
  <c r="K53" i="19"/>
  <c r="G139" i="21"/>
  <c r="M139" i="21"/>
  <c r="F139" i="21"/>
  <c r="I139" i="21"/>
  <c r="N139" i="21"/>
  <c r="H139" i="21"/>
  <c r="C139" i="21"/>
  <c r="D139" i="21"/>
  <c r="L139" i="21"/>
  <c r="K139" i="21"/>
  <c r="J139" i="21"/>
  <c r="B139" i="21"/>
  <c r="N41" i="19"/>
  <c r="P41" i="19"/>
  <c r="R41" i="19"/>
  <c r="F41" i="19"/>
  <c r="Q41" i="19"/>
  <c r="K41" i="19"/>
  <c r="H41" i="19"/>
  <c r="L41" i="19"/>
  <c r="D41" i="19"/>
  <c r="B41" i="19"/>
  <c r="C41" i="19"/>
  <c r="I41" i="19"/>
  <c r="M41" i="19"/>
  <c r="J41" i="19"/>
  <c r="O41" i="19"/>
  <c r="G41" i="19"/>
  <c r="G36" i="23"/>
  <c r="F36" i="23"/>
  <c r="D36" i="23"/>
  <c r="C36" i="23"/>
  <c r="B36" i="23"/>
  <c r="H36" i="23"/>
  <c r="I36" i="23"/>
  <c r="L64" i="19"/>
  <c r="G64" i="19"/>
  <c r="J64" i="19"/>
  <c r="M64" i="19"/>
  <c r="R64" i="19"/>
  <c r="I64" i="19"/>
  <c r="P64" i="19"/>
  <c r="N64" i="19"/>
  <c r="K64" i="19"/>
  <c r="C64" i="19"/>
  <c r="B64" i="19"/>
  <c r="F64" i="19"/>
  <c r="Q64" i="19"/>
  <c r="O64" i="19"/>
  <c r="H64" i="19"/>
  <c r="D64" i="19"/>
  <c r="E45" i="24"/>
  <c r="C45" i="24"/>
  <c r="G45" i="24"/>
  <c r="D45" i="24"/>
  <c r="F45" i="24"/>
  <c r="J93" i="20"/>
  <c r="H93" i="20"/>
  <c r="F93" i="20"/>
  <c r="I93" i="20"/>
  <c r="N93" i="20"/>
  <c r="B93" i="20"/>
  <c r="M93" i="20"/>
  <c r="D93" i="20"/>
  <c r="G93" i="20"/>
  <c r="K93" i="20"/>
  <c r="L93" i="20"/>
  <c r="C93" i="20"/>
  <c r="N96" i="20"/>
  <c r="I96" i="20"/>
  <c r="C96" i="20"/>
  <c r="J96" i="20"/>
  <c r="M96" i="20"/>
  <c r="B96" i="20"/>
  <c r="F96" i="20"/>
  <c r="L96" i="20"/>
  <c r="G96" i="20"/>
  <c r="D96" i="20"/>
  <c r="H96" i="20"/>
  <c r="K96" i="20"/>
  <c r="F50" i="22"/>
  <c r="G50" i="22"/>
  <c r="C50" i="22"/>
  <c r="I50" i="22"/>
  <c r="B50" i="22"/>
  <c r="D50" i="22"/>
  <c r="H50" i="22"/>
  <c r="M29" i="26"/>
  <c r="C29" i="26"/>
  <c r="P29" i="26"/>
  <c r="X29" i="26"/>
  <c r="T29" i="26"/>
  <c r="S29" i="26"/>
  <c r="Q29" i="26"/>
  <c r="G29" i="26"/>
  <c r="N29" i="26"/>
  <c r="AB29" i="26"/>
  <c r="V29" i="26"/>
  <c r="U29" i="26"/>
  <c r="Z29" i="26"/>
  <c r="I29" i="26"/>
  <c r="L29" i="26"/>
  <c r="E29" i="26"/>
  <c r="W29" i="26"/>
  <c r="AC29" i="26"/>
  <c r="Y29" i="26"/>
  <c r="R29" i="26"/>
  <c r="O29" i="26"/>
  <c r="D29" i="26"/>
  <c r="AA29" i="26"/>
  <c r="K29" i="26"/>
  <c r="H29" i="26"/>
  <c r="AD29" i="26"/>
  <c r="F29" i="26"/>
  <c r="J29" i="26"/>
  <c r="M15" i="18"/>
  <c r="Q15" i="18"/>
  <c r="G15" i="18"/>
  <c r="P15" i="18"/>
  <c r="N15" i="18"/>
  <c r="R15" i="18"/>
  <c r="D15" i="18"/>
  <c r="H15" i="18"/>
  <c r="C15" i="18"/>
  <c r="L15" i="18"/>
  <c r="I15" i="18"/>
  <c r="K15" i="18"/>
  <c r="F15" i="18"/>
  <c r="O15" i="18"/>
  <c r="J15" i="18"/>
  <c r="B15" i="18"/>
  <c r="D159" i="26"/>
  <c r="K159" i="26"/>
  <c r="C159" i="26"/>
  <c r="AB159" i="26"/>
  <c r="H159" i="26"/>
  <c r="R159" i="26"/>
  <c r="I159" i="26"/>
  <c r="N159" i="26"/>
  <c r="F159" i="26"/>
  <c r="V159" i="26"/>
  <c r="W159" i="26"/>
  <c r="AD159" i="26"/>
  <c r="G159" i="26"/>
  <c r="Y159" i="26"/>
  <c r="U159" i="26"/>
  <c r="L159" i="26"/>
  <c r="M159" i="26"/>
  <c r="Q159" i="26"/>
  <c r="AA159" i="26"/>
  <c r="T159" i="26"/>
  <c r="Z159" i="26"/>
  <c r="X159" i="26"/>
  <c r="P159" i="26"/>
  <c r="J159" i="26"/>
  <c r="S159" i="26"/>
  <c r="E159" i="26"/>
  <c r="O159" i="26"/>
  <c r="AC159" i="26"/>
  <c r="K15" i="21"/>
  <c r="C15" i="21"/>
  <c r="D15" i="21"/>
  <c r="I15" i="21"/>
  <c r="B15" i="21"/>
  <c r="N15" i="21"/>
  <c r="M15" i="21"/>
  <c r="G15" i="21"/>
  <c r="L15" i="21"/>
  <c r="F15" i="21"/>
  <c r="J15" i="21"/>
  <c r="H15" i="21"/>
  <c r="D183" i="23"/>
  <c r="B183" i="23"/>
  <c r="I183" i="23"/>
  <c r="H183" i="23"/>
  <c r="G183" i="23"/>
  <c r="C183" i="23"/>
  <c r="F183" i="23"/>
  <c r="I138" i="18"/>
  <c r="R138" i="18"/>
  <c r="Q138" i="18"/>
  <c r="N138" i="18"/>
  <c r="F138" i="18"/>
  <c r="G138" i="18"/>
  <c r="O138" i="18"/>
  <c r="P138" i="18"/>
  <c r="L138" i="18"/>
  <c r="M138" i="18"/>
  <c r="C138" i="18"/>
  <c r="D138" i="18"/>
  <c r="K138" i="18"/>
  <c r="J138" i="18"/>
  <c r="H138" i="18"/>
  <c r="B138" i="18"/>
  <c r="H112" i="23"/>
  <c r="F112" i="23"/>
  <c r="B112" i="23"/>
  <c r="G112" i="23"/>
  <c r="C112" i="23"/>
  <c r="I112" i="23"/>
  <c r="D112" i="23"/>
  <c r="B78" i="17"/>
  <c r="W78" i="17"/>
  <c r="G78" i="17"/>
  <c r="V78" i="17"/>
  <c r="L78" i="17"/>
  <c r="K78" i="17"/>
  <c r="M78" i="17"/>
  <c r="X78" i="17"/>
  <c r="S78" i="17"/>
  <c r="T78" i="17"/>
  <c r="N78" i="17"/>
  <c r="J78" i="17"/>
  <c r="F78" i="17"/>
  <c r="Q78" i="17"/>
  <c r="D78" i="17"/>
  <c r="C78" i="17"/>
  <c r="H78" i="17"/>
  <c r="U78" i="17"/>
  <c r="I78" i="17"/>
  <c r="R78" i="17"/>
  <c r="B99" i="19"/>
  <c r="M99" i="19"/>
  <c r="D99" i="19"/>
  <c r="G99" i="19"/>
  <c r="N99" i="19"/>
  <c r="P99" i="19"/>
  <c r="I99" i="19"/>
  <c r="R99" i="19"/>
  <c r="H99" i="19"/>
  <c r="C99" i="19"/>
  <c r="F99" i="19"/>
  <c r="Q99" i="19"/>
  <c r="K99" i="19"/>
  <c r="J99" i="19"/>
  <c r="L99" i="19"/>
  <c r="O99" i="19"/>
  <c r="C82" i="19"/>
  <c r="J82" i="19"/>
  <c r="B82" i="19"/>
  <c r="F82" i="19"/>
  <c r="G82" i="19"/>
  <c r="K82" i="19"/>
  <c r="L82" i="19"/>
  <c r="O82" i="19"/>
  <c r="N82" i="19"/>
  <c r="R82" i="19"/>
  <c r="P82" i="19"/>
  <c r="I82" i="19"/>
  <c r="M82" i="19"/>
  <c r="D82" i="19"/>
  <c r="Q82" i="19"/>
  <c r="H82" i="19"/>
  <c r="H128" i="14"/>
  <c r="C128" i="14"/>
  <c r="I128" i="14"/>
  <c r="F128" i="14"/>
  <c r="D128" i="14"/>
  <c r="E128" i="14"/>
  <c r="G128" i="14"/>
  <c r="B189" i="22"/>
  <c r="C189" i="22"/>
  <c r="G189" i="22"/>
  <c r="H189" i="22"/>
  <c r="F189" i="22"/>
  <c r="I189" i="22"/>
  <c r="D189" i="22"/>
  <c r="C126" i="22"/>
  <c r="B126" i="22"/>
  <c r="G126" i="22"/>
  <c r="I126" i="22"/>
  <c r="D126" i="22"/>
  <c r="F126" i="22"/>
  <c r="H126" i="22"/>
  <c r="O54" i="18"/>
  <c r="N54" i="18"/>
  <c r="R54" i="18"/>
  <c r="L54" i="18"/>
  <c r="J54" i="18"/>
  <c r="P54" i="18"/>
  <c r="C54" i="18"/>
  <c r="I54" i="18"/>
  <c r="B54" i="18"/>
  <c r="F54" i="18"/>
  <c r="Q54" i="18"/>
  <c r="H54" i="18"/>
  <c r="M54" i="18"/>
  <c r="K54" i="18"/>
  <c r="G54" i="18"/>
  <c r="D54" i="18"/>
  <c r="J98" i="20"/>
  <c r="C98" i="20"/>
  <c r="M98" i="20"/>
  <c r="H98" i="20"/>
  <c r="N98" i="20"/>
  <c r="D98" i="20"/>
  <c r="L98" i="20"/>
  <c r="G98" i="20"/>
  <c r="F98" i="20"/>
  <c r="B98" i="20"/>
  <c r="I98" i="20"/>
  <c r="K98" i="20"/>
  <c r="L41" i="17"/>
  <c r="K41" i="17"/>
  <c r="H41" i="17"/>
  <c r="C41" i="17"/>
  <c r="W41" i="17"/>
  <c r="B41" i="17"/>
  <c r="F41" i="17"/>
  <c r="U41" i="17"/>
  <c r="J41" i="17"/>
  <c r="Q41" i="17"/>
  <c r="V41" i="17"/>
  <c r="N41" i="17"/>
  <c r="S41" i="17"/>
  <c r="M41" i="17"/>
  <c r="R41" i="17"/>
  <c r="T41" i="17"/>
  <c r="I41" i="17"/>
  <c r="G41" i="17"/>
  <c r="X41" i="17"/>
  <c r="D41" i="17"/>
  <c r="I16" i="19"/>
  <c r="P16" i="19"/>
  <c r="N16" i="19"/>
  <c r="Q16" i="19"/>
  <c r="L16" i="19"/>
  <c r="F16" i="19"/>
  <c r="B16" i="19"/>
  <c r="D16" i="19"/>
  <c r="O16" i="19"/>
  <c r="R16" i="19"/>
  <c r="K16" i="19"/>
  <c r="C16" i="19"/>
  <c r="J16" i="19"/>
  <c r="H16" i="19"/>
  <c r="M16" i="19"/>
  <c r="G16" i="19"/>
  <c r="B59" i="23"/>
  <c r="F59" i="23"/>
  <c r="H59" i="23"/>
  <c r="G59" i="23"/>
  <c r="I59" i="23"/>
  <c r="C59" i="23"/>
  <c r="D59" i="23"/>
  <c r="G158" i="22"/>
  <c r="H158" i="22"/>
  <c r="C158" i="22"/>
  <c r="I158" i="22"/>
  <c r="F158" i="22"/>
  <c r="B158" i="22"/>
  <c r="D158" i="22"/>
  <c r="E138" i="24"/>
  <c r="D138" i="24"/>
  <c r="C138" i="24"/>
  <c r="G138" i="24"/>
  <c r="F138" i="24"/>
  <c r="H78" i="21"/>
  <c r="B78" i="21"/>
  <c r="C78" i="21"/>
  <c r="M78" i="21"/>
  <c r="K78" i="21"/>
  <c r="L78" i="21"/>
  <c r="N78" i="21"/>
  <c r="G78" i="21"/>
  <c r="F78" i="21"/>
  <c r="I78" i="21"/>
  <c r="D78" i="21"/>
  <c r="J78" i="21"/>
  <c r="G124" i="20"/>
  <c r="D124" i="20"/>
  <c r="F124" i="20"/>
  <c r="J124" i="20"/>
  <c r="H124" i="20"/>
  <c r="N124" i="20"/>
  <c r="I124" i="20"/>
  <c r="C124" i="20"/>
  <c r="M124" i="20"/>
  <c r="L124" i="20"/>
  <c r="B124" i="20"/>
  <c r="K124" i="20"/>
  <c r="F105" i="14"/>
  <c r="I105" i="14"/>
  <c r="C105" i="14"/>
  <c r="H105" i="14"/>
  <c r="G105" i="14"/>
  <c r="D105" i="14"/>
  <c r="E105" i="14"/>
  <c r="R38" i="18"/>
  <c r="O38" i="18"/>
  <c r="C38" i="18"/>
  <c r="P38" i="18"/>
  <c r="B38" i="18"/>
  <c r="Q38" i="18"/>
  <c r="G38" i="18"/>
  <c r="H38" i="18"/>
  <c r="K38" i="18"/>
  <c r="I38" i="18"/>
  <c r="N38" i="18"/>
  <c r="J38" i="18"/>
  <c r="D38" i="18"/>
  <c r="L38" i="18"/>
  <c r="M38" i="18"/>
  <c r="F38" i="18"/>
  <c r="R190" i="17"/>
  <c r="K190" i="17"/>
  <c r="S190" i="17"/>
  <c r="T190" i="17"/>
  <c r="C190" i="17"/>
  <c r="V190" i="17"/>
  <c r="I190" i="17"/>
  <c r="F190" i="17"/>
  <c r="Q190" i="17"/>
  <c r="M190" i="17"/>
  <c r="J190" i="17"/>
  <c r="W190" i="17"/>
  <c r="D190" i="17"/>
  <c r="B190" i="17"/>
  <c r="X190" i="17"/>
  <c r="G190" i="17"/>
  <c r="N190" i="17"/>
  <c r="U190" i="17"/>
  <c r="L190" i="17"/>
  <c r="H190" i="17"/>
  <c r="H157" i="26"/>
  <c r="I157" i="26"/>
  <c r="M157" i="26"/>
  <c r="D157" i="26"/>
  <c r="K157" i="26"/>
  <c r="J157" i="26"/>
  <c r="P157" i="26"/>
  <c r="W157" i="26"/>
  <c r="F157" i="26"/>
  <c r="T157" i="26"/>
  <c r="Y157" i="26"/>
  <c r="R157" i="26"/>
  <c r="L157" i="26"/>
  <c r="E157" i="26"/>
  <c r="Q157" i="26"/>
  <c r="X157" i="26"/>
  <c r="AA157" i="26"/>
  <c r="AB157" i="26"/>
  <c r="U157" i="26"/>
  <c r="C157" i="26"/>
  <c r="G157" i="26"/>
  <c r="S157" i="26"/>
  <c r="AC157" i="26"/>
  <c r="N157" i="26"/>
  <c r="Z157" i="26"/>
  <c r="O157" i="26"/>
  <c r="V157" i="26"/>
  <c r="AD157" i="26"/>
  <c r="D104" i="21"/>
  <c r="L104" i="21"/>
  <c r="F104" i="21"/>
  <c r="M104" i="21"/>
  <c r="K104" i="21"/>
  <c r="J104" i="21"/>
  <c r="I104" i="21"/>
  <c r="N104" i="21"/>
  <c r="H104" i="21"/>
  <c r="C104" i="21"/>
  <c r="B104" i="21"/>
  <c r="G104" i="21"/>
  <c r="M179" i="18"/>
  <c r="D179" i="18"/>
  <c r="R179" i="18"/>
  <c r="K179" i="18"/>
  <c r="H179" i="18"/>
  <c r="I179" i="18"/>
  <c r="P179" i="18"/>
  <c r="O179" i="18"/>
  <c r="N179" i="18"/>
  <c r="J179" i="18"/>
  <c r="F179" i="18"/>
  <c r="B179" i="18"/>
  <c r="G179" i="18"/>
  <c r="Q179" i="18"/>
  <c r="L179" i="18"/>
  <c r="C179" i="18"/>
  <c r="X144" i="17"/>
  <c r="C144" i="17"/>
  <c r="U144" i="17"/>
  <c r="V144" i="17"/>
  <c r="N144" i="17"/>
  <c r="G144" i="17"/>
  <c r="J144" i="17"/>
  <c r="M144" i="17"/>
  <c r="B144" i="17"/>
  <c r="D144" i="17"/>
  <c r="L144" i="17"/>
  <c r="S144" i="17"/>
  <c r="K144" i="17"/>
  <c r="F144" i="17"/>
  <c r="H144" i="17"/>
  <c r="W144" i="17"/>
  <c r="Q144" i="17"/>
  <c r="I144" i="17"/>
  <c r="R144" i="17"/>
  <c r="T144" i="17"/>
  <c r="F111" i="24"/>
  <c r="C111" i="24"/>
  <c r="E111" i="24"/>
  <c r="D111" i="24"/>
  <c r="G111" i="24"/>
  <c r="F52" i="23"/>
  <c r="H52" i="23"/>
  <c r="I52" i="23"/>
  <c r="D52" i="23"/>
  <c r="B52" i="23"/>
  <c r="G52" i="23"/>
  <c r="C52" i="23"/>
  <c r="F56" i="14"/>
  <c r="D56" i="14"/>
  <c r="C56" i="14"/>
  <c r="I56" i="14"/>
  <c r="H56" i="14"/>
  <c r="E56" i="14"/>
  <c r="G56" i="14"/>
  <c r="G17" i="23"/>
  <c r="F17" i="23"/>
  <c r="I17" i="23"/>
  <c r="H17" i="23"/>
  <c r="B17" i="23"/>
  <c r="C17" i="23"/>
  <c r="D17" i="23"/>
  <c r="D156" i="23"/>
  <c r="I156" i="23"/>
  <c r="H156" i="23"/>
  <c r="G156" i="23"/>
  <c r="B156" i="23"/>
  <c r="C156" i="23"/>
  <c r="F156" i="23"/>
  <c r="D121" i="20"/>
  <c r="I121" i="20"/>
  <c r="M121" i="20"/>
  <c r="L121" i="20"/>
  <c r="J121" i="20"/>
  <c r="H121" i="20"/>
  <c r="F121" i="20"/>
  <c r="K121" i="20"/>
  <c r="N121" i="20"/>
  <c r="B121" i="20"/>
  <c r="G121" i="20"/>
  <c r="C121" i="20"/>
  <c r="E82" i="26"/>
  <c r="V82" i="26"/>
  <c r="F82" i="26"/>
  <c r="AA82" i="26"/>
  <c r="Z82" i="26"/>
  <c r="AD82" i="26"/>
  <c r="M82" i="26"/>
  <c r="Y82" i="26"/>
  <c r="U82" i="26"/>
  <c r="D82" i="26"/>
  <c r="AB82" i="26"/>
  <c r="G82" i="26"/>
  <c r="Q82" i="26"/>
  <c r="I82" i="26"/>
  <c r="O82" i="26"/>
  <c r="H82" i="26"/>
  <c r="N82" i="26"/>
  <c r="P82" i="26"/>
  <c r="X82" i="26"/>
  <c r="T82" i="26"/>
  <c r="W82" i="26"/>
  <c r="K82" i="26"/>
  <c r="C82" i="26"/>
  <c r="R82" i="26"/>
  <c r="J82" i="26"/>
  <c r="AC82" i="26"/>
  <c r="L82" i="26"/>
  <c r="S82" i="26"/>
  <c r="G154" i="21"/>
  <c r="K154" i="21"/>
  <c r="J154" i="21"/>
  <c r="F154" i="21"/>
  <c r="C154" i="21"/>
  <c r="H154" i="21"/>
  <c r="B154" i="21"/>
  <c r="I154" i="21"/>
  <c r="M154" i="21"/>
  <c r="N154" i="21"/>
  <c r="D154" i="21"/>
  <c r="L154" i="21"/>
  <c r="B27" i="22"/>
  <c r="D27" i="22"/>
  <c r="H27" i="22"/>
  <c r="I27" i="22"/>
  <c r="C27" i="22"/>
  <c r="G27" i="22"/>
  <c r="F27" i="22"/>
  <c r="C56" i="23"/>
  <c r="G56" i="23"/>
  <c r="D56" i="23"/>
  <c r="B56" i="23"/>
  <c r="H56" i="23"/>
  <c r="I56" i="23"/>
  <c r="F56" i="23"/>
  <c r="D61" i="17"/>
  <c r="I61" i="17"/>
  <c r="W61" i="17"/>
  <c r="V61" i="17"/>
  <c r="U61" i="17"/>
  <c r="L61" i="17"/>
  <c r="H61" i="17"/>
  <c r="T61" i="17"/>
  <c r="G61" i="17"/>
  <c r="S61" i="17"/>
  <c r="F61" i="17"/>
  <c r="Q61" i="17"/>
  <c r="J61" i="17"/>
  <c r="B61" i="17"/>
  <c r="C61" i="17"/>
  <c r="N61" i="17"/>
  <c r="X61" i="17"/>
  <c r="R61" i="17"/>
  <c r="M61" i="17"/>
  <c r="K61" i="17"/>
  <c r="C28" i="20"/>
  <c r="J28" i="20"/>
  <c r="I28" i="20"/>
  <c r="K28" i="20"/>
  <c r="L28" i="20"/>
  <c r="H28" i="20"/>
  <c r="G28" i="20"/>
  <c r="B28" i="20"/>
  <c r="D28" i="20"/>
  <c r="F28" i="20"/>
  <c r="N28" i="20"/>
  <c r="M28" i="20"/>
  <c r="L177" i="17"/>
  <c r="K177" i="17"/>
  <c r="X177" i="17"/>
  <c r="G177" i="17"/>
  <c r="S177" i="17"/>
  <c r="N177" i="17"/>
  <c r="Q177" i="17"/>
  <c r="D177" i="17"/>
  <c r="W177" i="17"/>
  <c r="B177" i="17"/>
  <c r="T177" i="17"/>
  <c r="R177" i="17"/>
  <c r="C177" i="17"/>
  <c r="M177" i="17"/>
  <c r="H177" i="17"/>
  <c r="V177" i="17"/>
  <c r="J177" i="17"/>
  <c r="F177" i="17"/>
  <c r="I177" i="17"/>
  <c r="U177" i="17"/>
  <c r="U180" i="17"/>
  <c r="F180" i="17"/>
  <c r="L180" i="17"/>
  <c r="W180" i="17"/>
  <c r="V180" i="17"/>
  <c r="C180" i="17"/>
  <c r="S180" i="17"/>
  <c r="J180" i="17"/>
  <c r="D180" i="17"/>
  <c r="X180" i="17"/>
  <c r="T180" i="17"/>
  <c r="B180" i="17"/>
  <c r="N180" i="17"/>
  <c r="M180" i="17"/>
  <c r="K180" i="17"/>
  <c r="G180" i="17"/>
  <c r="R180" i="17"/>
  <c r="H180" i="17"/>
  <c r="Q180" i="17"/>
  <c r="I180" i="17"/>
  <c r="F145" i="24"/>
  <c r="G145" i="24"/>
  <c r="D145" i="24"/>
  <c r="E145" i="24"/>
  <c r="C145" i="24"/>
  <c r="N163" i="20"/>
  <c r="G163" i="20"/>
  <c r="J163" i="20"/>
  <c r="I163" i="20"/>
  <c r="M163" i="20"/>
  <c r="D163" i="20"/>
  <c r="C163" i="20"/>
  <c r="H163" i="20"/>
  <c r="B163" i="20"/>
  <c r="L163" i="20"/>
  <c r="F163" i="20"/>
  <c r="K163" i="20"/>
  <c r="D14" i="22"/>
  <c r="C14" i="22"/>
  <c r="H14" i="22"/>
  <c r="B14" i="22"/>
  <c r="G14" i="22"/>
  <c r="F14" i="22"/>
  <c r="I14" i="22"/>
  <c r="B28" i="22"/>
  <c r="D28" i="22"/>
  <c r="G28" i="22"/>
  <c r="F28" i="22"/>
  <c r="I28" i="22"/>
  <c r="C28" i="22"/>
  <c r="H28" i="22"/>
  <c r="H163" i="19"/>
  <c r="R163" i="19"/>
  <c r="D163" i="19"/>
  <c r="I163" i="19"/>
  <c r="P163" i="19"/>
  <c r="N163" i="19"/>
  <c r="K163" i="19"/>
  <c r="G163" i="19"/>
  <c r="J163" i="19"/>
  <c r="Q163" i="19"/>
  <c r="C163" i="19"/>
  <c r="L163" i="19"/>
  <c r="F163" i="19"/>
  <c r="M163" i="19"/>
  <c r="B163" i="19"/>
  <c r="O163" i="19"/>
  <c r="R66" i="17"/>
  <c r="L66" i="17"/>
  <c r="B66" i="17"/>
  <c r="Q66" i="17"/>
  <c r="X66" i="17"/>
  <c r="I66" i="17"/>
  <c r="G66" i="17"/>
  <c r="H66" i="17"/>
  <c r="V66" i="17"/>
  <c r="F66" i="17"/>
  <c r="S66" i="17"/>
  <c r="C66" i="17"/>
  <c r="M66" i="17"/>
  <c r="D66" i="17"/>
  <c r="K66" i="17"/>
  <c r="J66" i="17"/>
  <c r="N66" i="17"/>
  <c r="T66" i="17"/>
  <c r="W66" i="17"/>
  <c r="U66" i="17"/>
  <c r="G163" i="23"/>
  <c r="F163" i="23"/>
  <c r="I163" i="23"/>
  <c r="D163" i="23"/>
  <c r="H163" i="23"/>
  <c r="C163" i="23"/>
  <c r="B163" i="23"/>
  <c r="B100" i="17"/>
  <c r="F100" i="17"/>
  <c r="N100" i="17"/>
  <c r="U100" i="17"/>
  <c r="T100" i="17"/>
  <c r="V100" i="17"/>
  <c r="H100" i="17"/>
  <c r="D100" i="17"/>
  <c r="J100" i="17"/>
  <c r="K100" i="17"/>
  <c r="M100" i="17"/>
  <c r="G100" i="17"/>
  <c r="X100" i="17"/>
  <c r="C100" i="17"/>
  <c r="R100" i="17"/>
  <c r="I100" i="17"/>
  <c r="Q100" i="17"/>
  <c r="W100" i="17"/>
  <c r="L100" i="17"/>
  <c r="S100" i="17"/>
  <c r="G182" i="22"/>
  <c r="B182" i="22"/>
  <c r="D182" i="22"/>
  <c r="F182" i="22"/>
  <c r="C182" i="22"/>
  <c r="H182" i="22"/>
  <c r="I182" i="22"/>
  <c r="C80" i="20"/>
  <c r="I80" i="20"/>
  <c r="B80" i="20"/>
  <c r="J80" i="20"/>
  <c r="D80" i="20"/>
  <c r="K80" i="20"/>
  <c r="H80" i="20"/>
  <c r="L80" i="20"/>
  <c r="F80" i="20"/>
  <c r="M80" i="20"/>
  <c r="G80" i="20"/>
  <c r="N80" i="20"/>
  <c r="G87" i="21"/>
  <c r="I87" i="21"/>
  <c r="N87" i="21"/>
  <c r="F87" i="21"/>
  <c r="J87" i="21"/>
  <c r="B87" i="21"/>
  <c r="D87" i="21"/>
  <c r="L87" i="21"/>
  <c r="K87" i="21"/>
  <c r="M87" i="21"/>
  <c r="C87" i="21"/>
  <c r="H87" i="21"/>
  <c r="F163" i="17"/>
  <c r="M163" i="17"/>
  <c r="C163" i="17"/>
  <c r="J163" i="17"/>
  <c r="V163" i="17"/>
  <c r="I163" i="17"/>
  <c r="N163" i="17"/>
  <c r="D163" i="17"/>
  <c r="X163" i="17"/>
  <c r="U163" i="17"/>
  <c r="L163" i="17"/>
  <c r="H163" i="17"/>
  <c r="K163" i="17"/>
  <c r="S163" i="17"/>
  <c r="W163" i="17"/>
  <c r="B163" i="17"/>
  <c r="R163" i="17"/>
  <c r="G163" i="17"/>
  <c r="T163" i="17"/>
  <c r="Q163" i="17"/>
  <c r="B106" i="19"/>
  <c r="J106" i="19"/>
  <c r="M106" i="19"/>
  <c r="Q106" i="19"/>
  <c r="K106" i="19"/>
  <c r="N106" i="19"/>
  <c r="I106" i="19"/>
  <c r="L106" i="19"/>
  <c r="G106" i="19"/>
  <c r="C106" i="19"/>
  <c r="P106" i="19"/>
  <c r="H106" i="19"/>
  <c r="R106" i="19"/>
  <c r="F106" i="19"/>
  <c r="O106" i="19"/>
  <c r="D106" i="19"/>
  <c r="B131" i="21"/>
  <c r="L131" i="21"/>
  <c r="N131" i="21"/>
  <c r="J131" i="21"/>
  <c r="G131" i="21"/>
  <c r="C131" i="21"/>
  <c r="M131" i="21"/>
  <c r="D131" i="21"/>
  <c r="H131" i="21"/>
  <c r="K131" i="21"/>
  <c r="F131" i="21"/>
  <c r="I131" i="21"/>
  <c r="B59" i="22"/>
  <c r="D59" i="22"/>
  <c r="C59" i="22"/>
  <c r="G59" i="22"/>
  <c r="I59" i="22"/>
  <c r="H59" i="22"/>
  <c r="F59" i="22"/>
  <c r="N125" i="20"/>
  <c r="M125" i="20"/>
  <c r="J125" i="20"/>
  <c r="L125" i="20"/>
  <c r="H125" i="20"/>
  <c r="G125" i="20"/>
  <c r="I125" i="20"/>
  <c r="C125" i="20"/>
  <c r="B125" i="20"/>
  <c r="D125" i="20"/>
  <c r="K125" i="20"/>
  <c r="F125" i="20"/>
  <c r="O117" i="19"/>
  <c r="H117" i="19"/>
  <c r="J117" i="19"/>
  <c r="I117" i="19"/>
  <c r="D117" i="19"/>
  <c r="K117" i="19"/>
  <c r="N117" i="19"/>
  <c r="R117" i="19"/>
  <c r="L117" i="19"/>
  <c r="G117" i="19"/>
  <c r="Q117" i="19"/>
  <c r="P117" i="19"/>
  <c r="C117" i="19"/>
  <c r="F117" i="19"/>
  <c r="M117" i="19"/>
  <c r="B117" i="19"/>
  <c r="M52" i="21"/>
  <c r="L52" i="21"/>
  <c r="F52" i="21"/>
  <c r="H52" i="21"/>
  <c r="N52" i="21"/>
  <c r="D52" i="21"/>
  <c r="C52" i="21"/>
  <c r="K52" i="21"/>
  <c r="I52" i="21"/>
  <c r="B52" i="21"/>
  <c r="J52" i="21"/>
  <c r="G52" i="21"/>
  <c r="G24" i="22"/>
  <c r="C24" i="22"/>
  <c r="B24" i="22"/>
  <c r="D24" i="22"/>
  <c r="H24" i="22"/>
  <c r="I24" i="22"/>
  <c r="F24" i="22"/>
  <c r="I130" i="14"/>
  <c r="C130" i="14"/>
  <c r="G130" i="14"/>
  <c r="H130" i="14"/>
  <c r="D130" i="14"/>
  <c r="F130" i="14"/>
  <c r="E130" i="14"/>
  <c r="N127" i="21"/>
  <c r="C127" i="21"/>
  <c r="I127" i="21"/>
  <c r="J127" i="21"/>
  <c r="L127" i="21"/>
  <c r="F127" i="21"/>
  <c r="K127" i="21"/>
  <c r="G127" i="21"/>
  <c r="M127" i="21"/>
  <c r="H127" i="21"/>
  <c r="D127" i="21"/>
  <c r="B127" i="21"/>
  <c r="D136" i="17"/>
  <c r="F136" i="17"/>
  <c r="Q136" i="17"/>
  <c r="U136" i="17"/>
  <c r="W136" i="17"/>
  <c r="H136" i="17"/>
  <c r="I136" i="17"/>
  <c r="R136" i="17"/>
  <c r="M136" i="17"/>
  <c r="T136" i="17"/>
  <c r="B136" i="17"/>
  <c r="X136" i="17"/>
  <c r="J136" i="17"/>
  <c r="N136" i="17"/>
  <c r="S136" i="17"/>
  <c r="L136" i="17"/>
  <c r="C136" i="17"/>
  <c r="K136" i="17"/>
  <c r="V136" i="17"/>
  <c r="G136" i="17"/>
  <c r="R178" i="19"/>
  <c r="J178" i="19"/>
  <c r="D178" i="19"/>
  <c r="O178" i="19"/>
  <c r="P178" i="19"/>
  <c r="N178" i="19"/>
  <c r="K178" i="19"/>
  <c r="I178" i="19"/>
  <c r="M178" i="19"/>
  <c r="L178" i="19"/>
  <c r="F178" i="19"/>
  <c r="Q178" i="19"/>
  <c r="G178" i="19"/>
  <c r="B178" i="19"/>
  <c r="C178" i="19"/>
  <c r="H178" i="19"/>
  <c r="B68" i="18"/>
  <c r="R68" i="18"/>
  <c r="F68" i="18"/>
  <c r="Q68" i="18"/>
  <c r="P68" i="18"/>
  <c r="N68" i="18"/>
  <c r="H68" i="18"/>
  <c r="C68" i="18"/>
  <c r="K68" i="18"/>
  <c r="J68" i="18"/>
  <c r="D68" i="18"/>
  <c r="M68" i="18"/>
  <c r="O68" i="18"/>
  <c r="L68" i="18"/>
  <c r="I68" i="18"/>
  <c r="G68" i="18"/>
  <c r="F114" i="24"/>
  <c r="G114" i="24"/>
  <c r="C114" i="24"/>
  <c r="E114" i="24"/>
  <c r="D114" i="24"/>
  <c r="G127" i="24"/>
  <c r="E127" i="24"/>
  <c r="C127" i="24"/>
  <c r="F127" i="24"/>
  <c r="D127" i="24"/>
  <c r="H25" i="23"/>
  <c r="I25" i="23"/>
  <c r="B25" i="23"/>
  <c r="G25" i="23"/>
  <c r="F25" i="23"/>
  <c r="D25" i="23"/>
  <c r="C25" i="23"/>
  <c r="L159" i="17"/>
  <c r="X159" i="17"/>
  <c r="H159" i="17"/>
  <c r="V159" i="17"/>
  <c r="U159" i="17"/>
  <c r="M159" i="17"/>
  <c r="J159" i="17"/>
  <c r="N159" i="17"/>
  <c r="R159" i="17"/>
  <c r="I159" i="17"/>
  <c r="F159" i="17"/>
  <c r="G159" i="17"/>
  <c r="W159" i="17"/>
  <c r="C159" i="17"/>
  <c r="D159" i="17"/>
  <c r="S159" i="17"/>
  <c r="Q159" i="17"/>
  <c r="B159" i="17"/>
  <c r="T159" i="17"/>
  <c r="K159" i="17"/>
  <c r="I20" i="23"/>
  <c r="B20" i="23"/>
  <c r="F20" i="23"/>
  <c r="H20" i="23"/>
  <c r="G20" i="23"/>
  <c r="C20" i="23"/>
  <c r="D20" i="23"/>
  <c r="D57" i="23"/>
  <c r="I57" i="23"/>
  <c r="H57" i="23"/>
  <c r="F57" i="23"/>
  <c r="B57" i="23"/>
  <c r="G57" i="23"/>
  <c r="C57" i="23"/>
  <c r="U107" i="17"/>
  <c r="T107" i="17"/>
  <c r="K107" i="17"/>
  <c r="R107" i="17"/>
  <c r="N107" i="17"/>
  <c r="J107" i="17"/>
  <c r="S107" i="17"/>
  <c r="F107" i="17"/>
  <c r="I107" i="17"/>
  <c r="G107" i="17"/>
  <c r="C107" i="17"/>
  <c r="D107" i="17"/>
  <c r="H107" i="17"/>
  <c r="W107" i="17"/>
  <c r="Q107" i="17"/>
  <c r="L107" i="17"/>
  <c r="M107" i="17"/>
  <c r="B107" i="17"/>
  <c r="V107" i="17"/>
  <c r="X107" i="17"/>
  <c r="B28" i="19"/>
  <c r="L28" i="19"/>
  <c r="N28" i="19"/>
  <c r="P28" i="19"/>
  <c r="F28" i="19"/>
  <c r="D28" i="19"/>
  <c r="Q28" i="19"/>
  <c r="M28" i="19"/>
  <c r="K28" i="19"/>
  <c r="I28" i="19"/>
  <c r="C28" i="19"/>
  <c r="J28" i="19"/>
  <c r="O28" i="19"/>
  <c r="R28" i="19"/>
  <c r="G28" i="19"/>
  <c r="H28" i="19"/>
  <c r="I58" i="22"/>
  <c r="C58" i="22"/>
  <c r="F58" i="22"/>
  <c r="B58" i="22"/>
  <c r="G58" i="22"/>
  <c r="H58" i="22"/>
  <c r="D58" i="22"/>
  <c r="J17" i="19"/>
  <c r="G17" i="19"/>
  <c r="M17" i="19"/>
  <c r="D17" i="19"/>
  <c r="K17" i="19"/>
  <c r="F17" i="19"/>
  <c r="Q17" i="19"/>
  <c r="I17" i="19"/>
  <c r="O17" i="19"/>
  <c r="N17" i="19"/>
  <c r="B17" i="19"/>
  <c r="P17" i="19"/>
  <c r="R17" i="19"/>
  <c r="H17" i="19"/>
  <c r="L17" i="19"/>
  <c r="C17" i="19"/>
  <c r="K25" i="20"/>
  <c r="J25" i="20"/>
  <c r="I25" i="20"/>
  <c r="C25" i="20"/>
  <c r="M25" i="20"/>
  <c r="N25" i="20"/>
  <c r="G25" i="20"/>
  <c r="H25" i="20"/>
  <c r="B25" i="20"/>
  <c r="D25" i="20"/>
  <c r="F25" i="20"/>
  <c r="L25" i="20"/>
  <c r="N122" i="21"/>
  <c r="C122" i="21"/>
  <c r="M122" i="21"/>
  <c r="K122" i="21"/>
  <c r="L122" i="21"/>
  <c r="B122" i="21"/>
  <c r="H122" i="21"/>
  <c r="G122" i="21"/>
  <c r="I122" i="21"/>
  <c r="D122" i="21"/>
  <c r="F122" i="21"/>
  <c r="J122" i="21"/>
  <c r="G135" i="24"/>
  <c r="E135" i="24"/>
  <c r="F135" i="24"/>
  <c r="D135" i="24"/>
  <c r="C135" i="24"/>
  <c r="C113" i="20"/>
  <c r="I113" i="20"/>
  <c r="M113" i="20"/>
  <c r="F113" i="20"/>
  <c r="D113" i="20"/>
  <c r="G113" i="20"/>
  <c r="B113" i="20"/>
  <c r="N113" i="20"/>
  <c r="L113" i="20"/>
  <c r="H113" i="20"/>
  <c r="K113" i="20"/>
  <c r="J113" i="20"/>
  <c r="C167" i="20"/>
  <c r="N167" i="20"/>
  <c r="F167" i="20"/>
  <c r="I167" i="20"/>
  <c r="H167" i="20"/>
  <c r="K167" i="20"/>
  <c r="L167" i="20"/>
  <c r="B167" i="20"/>
  <c r="G167" i="20"/>
  <c r="J167" i="20"/>
  <c r="M167" i="20"/>
  <c r="D167" i="20"/>
  <c r="B112" i="20"/>
  <c r="J112" i="20"/>
  <c r="I112" i="20"/>
  <c r="C112" i="20"/>
  <c r="G112" i="20"/>
  <c r="K112" i="20"/>
  <c r="H112" i="20"/>
  <c r="L112" i="20"/>
  <c r="F112" i="20"/>
  <c r="N112" i="20"/>
  <c r="D112" i="20"/>
  <c r="M112" i="20"/>
  <c r="B130" i="22"/>
  <c r="H130" i="22"/>
  <c r="G130" i="22"/>
  <c r="I130" i="22"/>
  <c r="D130" i="22"/>
  <c r="C130" i="22"/>
  <c r="F130" i="22"/>
  <c r="I42" i="23"/>
  <c r="C42" i="23"/>
  <c r="H42" i="23"/>
  <c r="D42" i="23"/>
  <c r="G42" i="23"/>
  <c r="B42" i="23"/>
  <c r="F42" i="23"/>
  <c r="C62" i="22"/>
  <c r="G62" i="22"/>
  <c r="F62" i="22"/>
  <c r="D62" i="22"/>
  <c r="B62" i="22"/>
  <c r="H62" i="22"/>
  <c r="I62" i="22"/>
  <c r="Q173" i="17"/>
  <c r="N173" i="17"/>
  <c r="U173" i="17"/>
  <c r="F173" i="17"/>
  <c r="S173" i="17"/>
  <c r="J173" i="17"/>
  <c r="B173" i="17"/>
  <c r="D173" i="17"/>
  <c r="M173" i="17"/>
  <c r="R173" i="17"/>
  <c r="X173" i="17"/>
  <c r="K173" i="17"/>
  <c r="T173" i="17"/>
  <c r="G173" i="17"/>
  <c r="W173" i="17"/>
  <c r="I173" i="17"/>
  <c r="H173" i="17"/>
  <c r="L173" i="17"/>
  <c r="V173" i="17"/>
  <c r="C173" i="17"/>
  <c r="C70" i="19"/>
  <c r="G70" i="19"/>
  <c r="K70" i="19"/>
  <c r="F70" i="19"/>
  <c r="B70" i="19"/>
  <c r="R70" i="19"/>
  <c r="O70" i="19"/>
  <c r="H70" i="19"/>
  <c r="J70" i="19"/>
  <c r="I70" i="19"/>
  <c r="D70" i="19"/>
  <c r="L70" i="19"/>
  <c r="P70" i="19"/>
  <c r="N70" i="19"/>
  <c r="Q70" i="19"/>
  <c r="M70" i="19"/>
  <c r="C158" i="23"/>
  <c r="F158" i="23"/>
  <c r="B158" i="23"/>
  <c r="I158" i="23"/>
  <c r="G158" i="23"/>
  <c r="D158" i="23"/>
  <c r="H158" i="23"/>
  <c r="E133" i="24"/>
  <c r="G133" i="24"/>
  <c r="C133" i="24"/>
  <c r="D133" i="24"/>
  <c r="F133" i="24"/>
  <c r="U80" i="17"/>
  <c r="V80" i="17"/>
  <c r="C80" i="17"/>
  <c r="H80" i="17"/>
  <c r="R80" i="17"/>
  <c r="W80" i="17"/>
  <c r="X80" i="17"/>
  <c r="K80" i="17"/>
  <c r="Q80" i="17"/>
  <c r="L80" i="17"/>
  <c r="M80" i="17"/>
  <c r="J80" i="17"/>
  <c r="F80" i="17"/>
  <c r="D80" i="17"/>
  <c r="S80" i="17"/>
  <c r="T80" i="17"/>
  <c r="B80" i="17"/>
  <c r="I80" i="17"/>
  <c r="G80" i="17"/>
  <c r="N80" i="17"/>
  <c r="I139" i="26"/>
  <c r="N139" i="26"/>
  <c r="D139" i="26"/>
  <c r="C139" i="26"/>
  <c r="AB139" i="26"/>
  <c r="T139" i="26"/>
  <c r="K139" i="26"/>
  <c r="AA139" i="26"/>
  <c r="Z139" i="26"/>
  <c r="P139" i="26"/>
  <c r="U139" i="26"/>
  <c r="Y139" i="26"/>
  <c r="S139" i="26"/>
  <c r="M139" i="26"/>
  <c r="AD139" i="26"/>
  <c r="O139" i="26"/>
  <c r="X139" i="26"/>
  <c r="Q139" i="26"/>
  <c r="AC139" i="26"/>
  <c r="V139" i="26"/>
  <c r="F139" i="26"/>
  <c r="H139" i="26"/>
  <c r="R139" i="26"/>
  <c r="L139" i="26"/>
  <c r="E139" i="26"/>
  <c r="W139" i="26"/>
  <c r="G139" i="26"/>
  <c r="J139" i="26"/>
  <c r="H87" i="22"/>
  <c r="C87" i="22"/>
  <c r="D87" i="22"/>
  <c r="B87" i="22"/>
  <c r="F87" i="22"/>
  <c r="G87" i="22"/>
  <c r="I87" i="22"/>
  <c r="N102" i="21"/>
  <c r="B102" i="21"/>
  <c r="K102" i="21"/>
  <c r="C102" i="21"/>
  <c r="D102" i="21"/>
  <c r="I102" i="21"/>
  <c r="L102" i="21"/>
  <c r="F102" i="21"/>
  <c r="J102" i="21"/>
  <c r="G102" i="21"/>
  <c r="M102" i="21"/>
  <c r="H102" i="21"/>
  <c r="AC85" i="26"/>
  <c r="O85" i="26"/>
  <c r="G85" i="26"/>
  <c r="V85" i="26"/>
  <c r="J85" i="26"/>
  <c r="Y85" i="26"/>
  <c r="S85" i="26"/>
  <c r="X85" i="26"/>
  <c r="Q85" i="26"/>
  <c r="AD85" i="26"/>
  <c r="I85" i="26"/>
  <c r="L85" i="26"/>
  <c r="R85" i="26"/>
  <c r="W85" i="26"/>
  <c r="M85" i="26"/>
  <c r="D85" i="26"/>
  <c r="AB85" i="26"/>
  <c r="AA85" i="26"/>
  <c r="C85" i="26"/>
  <c r="H85" i="26"/>
  <c r="K85" i="26"/>
  <c r="T85" i="26"/>
  <c r="Z85" i="26"/>
  <c r="E85" i="26"/>
  <c r="F85" i="26"/>
  <c r="U85" i="26"/>
  <c r="N85" i="26"/>
  <c r="P85" i="26"/>
  <c r="Q120" i="17"/>
  <c r="J120" i="17"/>
  <c r="W120" i="17"/>
  <c r="T120" i="17"/>
  <c r="M120" i="17"/>
  <c r="K120" i="17"/>
  <c r="N120" i="17"/>
  <c r="V120" i="17"/>
  <c r="I120" i="17"/>
  <c r="G120" i="17"/>
  <c r="R120" i="17"/>
  <c r="B120" i="17"/>
  <c r="X120" i="17"/>
  <c r="U120" i="17"/>
  <c r="L120" i="17"/>
  <c r="S120" i="17"/>
  <c r="D120" i="17"/>
  <c r="C120" i="17"/>
  <c r="H120" i="17"/>
  <c r="F120" i="17"/>
  <c r="C116" i="14"/>
  <c r="G116" i="14"/>
  <c r="E116" i="14"/>
  <c r="I116" i="14"/>
  <c r="D116" i="14"/>
  <c r="F116" i="14"/>
  <c r="H116" i="14"/>
  <c r="H103" i="23"/>
  <c r="G103" i="23"/>
  <c r="D103" i="23"/>
  <c r="F103" i="23"/>
  <c r="B103" i="23"/>
  <c r="I103" i="23"/>
  <c r="C103" i="23"/>
  <c r="D84" i="23"/>
  <c r="F84" i="23"/>
  <c r="B84" i="23"/>
  <c r="I84" i="23"/>
  <c r="G84" i="23"/>
  <c r="C84" i="23"/>
  <c r="H84" i="23"/>
  <c r="G98" i="24"/>
  <c r="E98" i="24"/>
  <c r="C98" i="24"/>
  <c r="D98" i="24"/>
  <c r="F98" i="24"/>
  <c r="F189" i="19"/>
  <c r="R189" i="19"/>
  <c r="C189" i="19"/>
  <c r="P189" i="19"/>
  <c r="O189" i="19"/>
  <c r="B189" i="19"/>
  <c r="L189" i="19"/>
  <c r="K189" i="19"/>
  <c r="J189" i="19"/>
  <c r="Q189" i="19"/>
  <c r="H189" i="19"/>
  <c r="N189" i="19"/>
  <c r="G189" i="19"/>
  <c r="I189" i="19"/>
  <c r="M189" i="19"/>
  <c r="D189" i="19"/>
  <c r="F141" i="14"/>
  <c r="C141" i="14"/>
  <c r="D141" i="14"/>
  <c r="G141" i="14"/>
  <c r="H141" i="14"/>
  <c r="I141" i="14"/>
  <c r="E141" i="14"/>
  <c r="I38" i="14"/>
  <c r="G38" i="14"/>
  <c r="E38" i="14"/>
  <c r="F38" i="14"/>
  <c r="H38" i="14"/>
  <c r="D38" i="14"/>
  <c r="C38" i="14"/>
  <c r="G101" i="20"/>
  <c r="J101" i="20"/>
  <c r="D101" i="20"/>
  <c r="B101" i="20"/>
  <c r="M101" i="20"/>
  <c r="I101" i="20"/>
  <c r="N101" i="20"/>
  <c r="H101" i="20"/>
  <c r="K101" i="20"/>
  <c r="C101" i="20"/>
  <c r="L101" i="20"/>
  <c r="F101" i="20"/>
  <c r="B68" i="23"/>
  <c r="D68" i="23"/>
  <c r="H68" i="23"/>
  <c r="G68" i="23"/>
  <c r="F68" i="23"/>
  <c r="C68" i="23"/>
  <c r="I68" i="23"/>
  <c r="D107" i="22"/>
  <c r="I107" i="22"/>
  <c r="B107" i="22"/>
  <c r="H107" i="22"/>
  <c r="F107" i="22"/>
  <c r="G107" i="22"/>
  <c r="C107" i="22"/>
  <c r="F116" i="19"/>
  <c r="N116" i="19"/>
  <c r="L116" i="19"/>
  <c r="B116" i="19"/>
  <c r="H116" i="19"/>
  <c r="I116" i="19"/>
  <c r="G116" i="19"/>
  <c r="O116" i="19"/>
  <c r="P116" i="19"/>
  <c r="Q116" i="19"/>
  <c r="J116" i="19"/>
  <c r="R116" i="19"/>
  <c r="D116" i="19"/>
  <c r="M116" i="19"/>
  <c r="C116" i="19"/>
  <c r="K116" i="19"/>
  <c r="F106" i="24"/>
  <c r="D106" i="24"/>
  <c r="C106" i="24"/>
  <c r="E106" i="24"/>
  <c r="G106" i="24"/>
  <c r="I111" i="20"/>
  <c r="L111" i="20"/>
  <c r="C111" i="20"/>
  <c r="H111" i="20"/>
  <c r="G111" i="20"/>
  <c r="F111" i="20"/>
  <c r="N111" i="20"/>
  <c r="B111" i="20"/>
  <c r="K111" i="20"/>
  <c r="J111" i="20"/>
  <c r="M111" i="20"/>
  <c r="D111" i="20"/>
  <c r="C84" i="20"/>
  <c r="J84" i="20"/>
  <c r="K84" i="20"/>
  <c r="D84" i="20"/>
  <c r="M84" i="20"/>
  <c r="L84" i="20"/>
  <c r="N84" i="20"/>
  <c r="I84" i="20"/>
  <c r="H84" i="20"/>
  <c r="F84" i="20"/>
  <c r="B84" i="20"/>
  <c r="G84" i="20"/>
  <c r="H130" i="20"/>
  <c r="K130" i="20"/>
  <c r="J130" i="20"/>
  <c r="L130" i="20"/>
  <c r="I130" i="20"/>
  <c r="N130" i="20"/>
  <c r="F130" i="20"/>
  <c r="D130" i="20"/>
  <c r="B130" i="20"/>
  <c r="M130" i="20"/>
  <c r="C130" i="20"/>
  <c r="G130" i="20"/>
  <c r="S52" i="26"/>
  <c r="G52" i="26"/>
  <c r="C52" i="26"/>
  <c r="F52" i="26"/>
  <c r="I52" i="26"/>
  <c r="AB52" i="26"/>
  <c r="O52" i="26"/>
  <c r="R52" i="26"/>
  <c r="U52" i="26"/>
  <c r="AC52" i="26"/>
  <c r="X52" i="26"/>
  <c r="Q52" i="26"/>
  <c r="Z52" i="26"/>
  <c r="J52" i="26"/>
  <c r="T52" i="26"/>
  <c r="M52" i="26"/>
  <c r="E52" i="26"/>
  <c r="P52" i="26"/>
  <c r="D52" i="26"/>
  <c r="N52" i="26"/>
  <c r="AD52" i="26"/>
  <c r="Y52" i="26"/>
  <c r="L52" i="26"/>
  <c r="V52" i="26"/>
  <c r="AA52" i="26"/>
  <c r="W52" i="26"/>
  <c r="H52" i="26"/>
  <c r="K52" i="26"/>
  <c r="L169" i="21"/>
  <c r="H169" i="21"/>
  <c r="G169" i="21"/>
  <c r="M169" i="21"/>
  <c r="C169" i="21"/>
  <c r="J169" i="21"/>
  <c r="F169" i="21"/>
  <c r="K169" i="21"/>
  <c r="I169" i="21"/>
  <c r="D169" i="21"/>
  <c r="N169" i="21"/>
  <c r="B169" i="21"/>
  <c r="D106" i="17"/>
  <c r="G106" i="17"/>
  <c r="M106" i="17"/>
  <c r="N106" i="17"/>
  <c r="T106" i="17"/>
  <c r="C106" i="17"/>
  <c r="F106" i="17"/>
  <c r="S106" i="17"/>
  <c r="Q106" i="17"/>
  <c r="L106" i="17"/>
  <c r="X106" i="17"/>
  <c r="I106" i="17"/>
  <c r="B106" i="17"/>
  <c r="V106" i="17"/>
  <c r="W106" i="17"/>
  <c r="R106" i="17"/>
  <c r="U106" i="17"/>
  <c r="H106" i="17"/>
  <c r="K106" i="17"/>
  <c r="J106" i="17"/>
  <c r="R63" i="19"/>
  <c r="I63" i="19"/>
  <c r="C63" i="19"/>
  <c r="B63" i="19"/>
  <c r="D63" i="19"/>
  <c r="M63" i="19"/>
  <c r="F63" i="19"/>
  <c r="H63" i="19"/>
  <c r="J63" i="19"/>
  <c r="N63" i="19"/>
  <c r="O63" i="19"/>
  <c r="K63" i="19"/>
  <c r="G63" i="19"/>
  <c r="Q63" i="19"/>
  <c r="P63" i="19"/>
  <c r="L63" i="19"/>
  <c r="G151" i="23"/>
  <c r="D151" i="23"/>
  <c r="I151" i="23"/>
  <c r="B151" i="23"/>
  <c r="H151" i="23"/>
  <c r="F151" i="23"/>
  <c r="C151" i="23"/>
  <c r="I169" i="23"/>
  <c r="H169" i="23"/>
  <c r="B169" i="23"/>
  <c r="G169" i="23"/>
  <c r="C169" i="23"/>
  <c r="D169" i="23"/>
  <c r="F169" i="23"/>
  <c r="J165" i="19"/>
  <c r="H165" i="19"/>
  <c r="B165" i="19"/>
  <c r="O165" i="19"/>
  <c r="D165" i="19"/>
  <c r="R165" i="19"/>
  <c r="Q165" i="19"/>
  <c r="C165" i="19"/>
  <c r="I165" i="19"/>
  <c r="G165" i="19"/>
  <c r="K165" i="19"/>
  <c r="M165" i="19"/>
  <c r="F165" i="19"/>
  <c r="N165" i="19"/>
  <c r="L165" i="19"/>
  <c r="P165" i="19"/>
  <c r="I112" i="17"/>
  <c r="L112" i="17"/>
  <c r="C112" i="17"/>
  <c r="V112" i="17"/>
  <c r="S112" i="17"/>
  <c r="B112" i="17"/>
  <c r="H112" i="17"/>
  <c r="T112" i="17"/>
  <c r="F112" i="17"/>
  <c r="U112" i="17"/>
  <c r="W112" i="17"/>
  <c r="G112" i="17"/>
  <c r="N112" i="17"/>
  <c r="D112" i="17"/>
  <c r="M112" i="17"/>
  <c r="K112" i="17"/>
  <c r="R112" i="17"/>
  <c r="Q112" i="17"/>
  <c r="X112" i="17"/>
  <c r="J112" i="17"/>
  <c r="C57" i="22"/>
  <c r="H57" i="22"/>
  <c r="D57" i="22"/>
  <c r="B57" i="22"/>
  <c r="G57" i="22"/>
  <c r="F57" i="22"/>
  <c r="I57" i="22"/>
  <c r="L174" i="26"/>
  <c r="U174" i="26"/>
  <c r="R174" i="26"/>
  <c r="G174" i="26"/>
  <c r="D174" i="26"/>
  <c r="W174" i="26"/>
  <c r="M174" i="26"/>
  <c r="X174" i="26"/>
  <c r="E174" i="26"/>
  <c r="O174" i="26"/>
  <c r="K174" i="26"/>
  <c r="N174" i="26"/>
  <c r="P174" i="26"/>
  <c r="AB174" i="26"/>
  <c r="Y174" i="26"/>
  <c r="C174" i="26"/>
  <c r="T174" i="26"/>
  <c r="H174" i="26"/>
  <c r="F174" i="26"/>
  <c r="I174" i="26"/>
  <c r="S174" i="26"/>
  <c r="Q174" i="26"/>
  <c r="Z174" i="26"/>
  <c r="AD174" i="26"/>
  <c r="AC174" i="26"/>
  <c r="V174" i="26"/>
  <c r="AA174" i="26"/>
  <c r="J174" i="26"/>
  <c r="N103" i="26"/>
  <c r="U103" i="26"/>
  <c r="F103" i="26"/>
  <c r="V103" i="26"/>
  <c r="S103" i="26"/>
  <c r="W103" i="26"/>
  <c r="K103" i="26"/>
  <c r="O103" i="26"/>
  <c r="G103" i="26"/>
  <c r="AC103" i="26"/>
  <c r="Z103" i="26"/>
  <c r="L103" i="26"/>
  <c r="I103" i="26"/>
  <c r="C103" i="26"/>
  <c r="Y103" i="26"/>
  <c r="AD103" i="26"/>
  <c r="AB103" i="26"/>
  <c r="M103" i="26"/>
  <c r="H103" i="26"/>
  <c r="R103" i="26"/>
  <c r="E103" i="26"/>
  <c r="D103" i="26"/>
  <c r="J103" i="26"/>
  <c r="AA103" i="26"/>
  <c r="Q103" i="26"/>
  <c r="P103" i="26"/>
  <c r="X103" i="26"/>
  <c r="T103" i="26"/>
  <c r="F83" i="14"/>
  <c r="E83" i="14"/>
  <c r="C83" i="14"/>
  <c r="G83" i="14"/>
  <c r="I83" i="14"/>
  <c r="H83" i="14"/>
  <c r="D83" i="14"/>
  <c r="N70" i="18"/>
  <c r="F70" i="18"/>
  <c r="Q70" i="18"/>
  <c r="L70" i="18"/>
  <c r="C70" i="18"/>
  <c r="K70" i="18"/>
  <c r="M70" i="18"/>
  <c r="H70" i="18"/>
  <c r="G70" i="18"/>
  <c r="B70" i="18"/>
  <c r="R70" i="18"/>
  <c r="J70" i="18"/>
  <c r="O70" i="18"/>
  <c r="P70" i="18"/>
  <c r="D70" i="18"/>
  <c r="I70" i="18"/>
  <c r="J62" i="20"/>
  <c r="L62" i="20"/>
  <c r="I62" i="20"/>
  <c r="C62" i="20"/>
  <c r="D62" i="20"/>
  <c r="B62" i="20"/>
  <c r="K62" i="20"/>
  <c r="H62" i="20"/>
  <c r="M62" i="20"/>
  <c r="F62" i="20"/>
  <c r="N62" i="20"/>
  <c r="G62" i="20"/>
  <c r="Q175" i="17"/>
  <c r="T175" i="17"/>
  <c r="S175" i="17"/>
  <c r="J175" i="17"/>
  <c r="W175" i="17"/>
  <c r="B175" i="17"/>
  <c r="M175" i="17"/>
  <c r="X175" i="17"/>
  <c r="R175" i="17"/>
  <c r="K175" i="17"/>
  <c r="F175" i="17"/>
  <c r="C175" i="17"/>
  <c r="N175" i="17"/>
  <c r="I175" i="17"/>
  <c r="H175" i="17"/>
  <c r="V175" i="17"/>
  <c r="U175" i="17"/>
  <c r="L175" i="17"/>
  <c r="D175" i="17"/>
  <c r="G175" i="17"/>
  <c r="M23" i="21"/>
  <c r="G23" i="21"/>
  <c r="L23" i="21"/>
  <c r="K23" i="21"/>
  <c r="D23" i="21"/>
  <c r="J23" i="21"/>
  <c r="N23" i="21"/>
  <c r="C23" i="21"/>
  <c r="I23" i="21"/>
  <c r="F23" i="21"/>
  <c r="H23" i="21"/>
  <c r="B23" i="21"/>
  <c r="H117" i="14"/>
  <c r="C117" i="14"/>
  <c r="D117" i="14"/>
  <c r="E117" i="14"/>
  <c r="F117" i="14"/>
  <c r="G117" i="14"/>
  <c r="I117" i="14"/>
  <c r="H66" i="14"/>
  <c r="I66" i="14"/>
  <c r="G66" i="14"/>
  <c r="F66" i="14"/>
  <c r="D66" i="14"/>
  <c r="C66" i="14"/>
  <c r="E66" i="14"/>
  <c r="V113" i="17"/>
  <c r="B113" i="17"/>
  <c r="W113" i="17"/>
  <c r="D113" i="17"/>
  <c r="H113" i="17"/>
  <c r="T113" i="17"/>
  <c r="N113" i="17"/>
  <c r="C113" i="17"/>
  <c r="X113" i="17"/>
  <c r="S113" i="17"/>
  <c r="K113" i="17"/>
  <c r="L113" i="17"/>
  <c r="M113" i="17"/>
  <c r="F113" i="17"/>
  <c r="J113" i="17"/>
  <c r="I113" i="17"/>
  <c r="U113" i="17"/>
  <c r="G113" i="17"/>
  <c r="Q113" i="17"/>
  <c r="R113" i="17"/>
  <c r="D168" i="22"/>
  <c r="G168" i="22"/>
  <c r="I168" i="22"/>
  <c r="B168" i="22"/>
  <c r="H168" i="22"/>
  <c r="F168" i="22"/>
  <c r="C168" i="22"/>
  <c r="H134" i="23"/>
  <c r="D134" i="23"/>
  <c r="C134" i="23"/>
  <c r="B134" i="23"/>
  <c r="F134" i="23"/>
  <c r="I134" i="23"/>
  <c r="G134" i="23"/>
  <c r="L153" i="18"/>
  <c r="M153" i="18"/>
  <c r="G153" i="18"/>
  <c r="R153" i="18"/>
  <c r="F153" i="18"/>
  <c r="C153" i="18"/>
  <c r="K153" i="18"/>
  <c r="D153" i="18"/>
  <c r="P153" i="18"/>
  <c r="J153" i="18"/>
  <c r="O153" i="18"/>
  <c r="Q153" i="18"/>
  <c r="I153" i="18"/>
  <c r="H153" i="18"/>
  <c r="B153" i="18"/>
  <c r="N153" i="18"/>
  <c r="C129" i="23"/>
  <c r="I129" i="23"/>
  <c r="F129" i="23"/>
  <c r="H129" i="23"/>
  <c r="B129" i="23"/>
  <c r="G129" i="23"/>
  <c r="D129" i="23"/>
  <c r="B142" i="20"/>
  <c r="F142" i="20"/>
  <c r="M142" i="20"/>
  <c r="D142" i="20"/>
  <c r="J142" i="20"/>
  <c r="G142" i="20"/>
  <c r="L142" i="20"/>
  <c r="I142" i="20"/>
  <c r="N142" i="20"/>
  <c r="H142" i="20"/>
  <c r="K142" i="20"/>
  <c r="C142" i="20"/>
  <c r="C130" i="23"/>
  <c r="D130" i="23"/>
  <c r="I130" i="23"/>
  <c r="H130" i="23"/>
  <c r="G130" i="23"/>
  <c r="B130" i="23"/>
  <c r="F130" i="23"/>
  <c r="I185" i="23"/>
  <c r="H185" i="23"/>
  <c r="B185" i="23"/>
  <c r="D185" i="23"/>
  <c r="F185" i="23"/>
  <c r="G185" i="23"/>
  <c r="C185" i="23"/>
  <c r="J87" i="19"/>
  <c r="N87" i="19"/>
  <c r="G87" i="19"/>
  <c r="R87" i="19"/>
  <c r="Q87" i="19"/>
  <c r="O87" i="19"/>
  <c r="I87" i="19"/>
  <c r="P87" i="19"/>
  <c r="F87" i="19"/>
  <c r="K87" i="19"/>
  <c r="C87" i="19"/>
  <c r="B87" i="19"/>
  <c r="H87" i="19"/>
  <c r="L87" i="19"/>
  <c r="M87" i="19"/>
  <c r="D87" i="19"/>
  <c r="Y121" i="26"/>
  <c r="S121" i="26"/>
  <c r="M121" i="26"/>
  <c r="AC121" i="26"/>
  <c r="G121" i="26"/>
  <c r="T121" i="26"/>
  <c r="F121" i="26"/>
  <c r="AA121" i="26"/>
  <c r="O121" i="26"/>
  <c r="P121" i="26"/>
  <c r="H121" i="26"/>
  <c r="K121" i="26"/>
  <c r="E121" i="26"/>
  <c r="AD121" i="26"/>
  <c r="X121" i="26"/>
  <c r="AB121" i="26"/>
  <c r="D121" i="26"/>
  <c r="Q121" i="26"/>
  <c r="L121" i="26"/>
  <c r="N121" i="26"/>
  <c r="R121" i="26"/>
  <c r="J121" i="26"/>
  <c r="V121" i="26"/>
  <c r="Z121" i="26"/>
  <c r="C121" i="26"/>
  <c r="U121" i="26"/>
  <c r="W121" i="26"/>
  <c r="I121" i="26"/>
  <c r="F171" i="19"/>
  <c r="M171" i="19"/>
  <c r="J171" i="19"/>
  <c r="P171" i="19"/>
  <c r="L171" i="19"/>
  <c r="K171" i="19"/>
  <c r="D171" i="19"/>
  <c r="B171" i="19"/>
  <c r="R171" i="19"/>
  <c r="N171" i="19"/>
  <c r="C171" i="19"/>
  <c r="Q171" i="19"/>
  <c r="O171" i="19"/>
  <c r="H171" i="19"/>
  <c r="G171" i="19"/>
  <c r="I171" i="19"/>
  <c r="C183" i="21"/>
  <c r="F183" i="21"/>
  <c r="M183" i="21"/>
  <c r="D183" i="21"/>
  <c r="I183" i="21"/>
  <c r="G183" i="21"/>
  <c r="N183" i="21"/>
  <c r="B183" i="21"/>
  <c r="K183" i="21"/>
  <c r="L183" i="21"/>
  <c r="J183" i="21"/>
  <c r="H183" i="21"/>
  <c r="G78" i="23"/>
  <c r="D78" i="23"/>
  <c r="F78" i="23"/>
  <c r="H78" i="23"/>
  <c r="I78" i="23"/>
  <c r="B78" i="23"/>
  <c r="C78" i="23"/>
  <c r="H136" i="18"/>
  <c r="I136" i="18"/>
  <c r="P136" i="18"/>
  <c r="B136" i="18"/>
  <c r="N136" i="18"/>
  <c r="O136" i="18"/>
  <c r="G136" i="18"/>
  <c r="C136" i="18"/>
  <c r="D136" i="18"/>
  <c r="R136" i="18"/>
  <c r="L136" i="18"/>
  <c r="M136" i="18"/>
  <c r="J136" i="18"/>
  <c r="F136" i="18"/>
  <c r="Q136" i="18"/>
  <c r="K136" i="18"/>
  <c r="B106" i="20"/>
  <c r="L106" i="20"/>
  <c r="M106" i="20"/>
  <c r="D106" i="20"/>
  <c r="F106" i="20"/>
  <c r="C106" i="20"/>
  <c r="I106" i="20"/>
  <c r="H106" i="20"/>
  <c r="G106" i="20"/>
  <c r="N106" i="20"/>
  <c r="J106" i="20"/>
  <c r="K106" i="20"/>
  <c r="I49" i="14"/>
  <c r="F49" i="14"/>
  <c r="C49" i="14"/>
  <c r="G49" i="14"/>
  <c r="H49" i="14"/>
  <c r="E49" i="14"/>
  <c r="D49" i="14"/>
  <c r="I37" i="21"/>
  <c r="H37" i="21"/>
  <c r="G37" i="21"/>
  <c r="F37" i="21"/>
  <c r="K37" i="21"/>
  <c r="L37" i="21"/>
  <c r="M37" i="21"/>
  <c r="C37" i="21"/>
  <c r="N37" i="21"/>
  <c r="D37" i="21"/>
  <c r="B37" i="21"/>
  <c r="J37" i="21"/>
  <c r="T119" i="26"/>
  <c r="K119" i="26"/>
  <c r="V119" i="26"/>
  <c r="AB119" i="26"/>
  <c r="Y119" i="26"/>
  <c r="C119" i="26"/>
  <c r="G119" i="26"/>
  <c r="O119" i="26"/>
  <c r="AA119" i="26"/>
  <c r="H119" i="26"/>
  <c r="Z119" i="26"/>
  <c r="U119" i="26"/>
  <c r="D119" i="26"/>
  <c r="I119" i="26"/>
  <c r="AD119" i="26"/>
  <c r="X119" i="26"/>
  <c r="S119" i="26"/>
  <c r="L119" i="26"/>
  <c r="E119" i="26"/>
  <c r="Q119" i="26"/>
  <c r="W119" i="26"/>
  <c r="AC119" i="26"/>
  <c r="F119" i="26"/>
  <c r="R119" i="26"/>
  <c r="J119" i="26"/>
  <c r="N119" i="26"/>
  <c r="P119" i="26"/>
  <c r="M119" i="26"/>
  <c r="R139" i="17"/>
  <c r="G139" i="17"/>
  <c r="D139" i="17"/>
  <c r="W139" i="17"/>
  <c r="J139" i="17"/>
  <c r="T139" i="17"/>
  <c r="H139" i="17"/>
  <c r="L139" i="17"/>
  <c r="C139" i="17"/>
  <c r="K139" i="17"/>
  <c r="B139" i="17"/>
  <c r="F139" i="17"/>
  <c r="Q139" i="17"/>
  <c r="I139" i="17"/>
  <c r="U139" i="17"/>
  <c r="V139" i="17"/>
  <c r="S139" i="17"/>
  <c r="M139" i="17"/>
  <c r="X139" i="17"/>
  <c r="N139" i="17"/>
  <c r="D151" i="22"/>
  <c r="G151" i="22"/>
  <c r="B151" i="22"/>
  <c r="I151" i="22"/>
  <c r="H151" i="22"/>
  <c r="F151" i="22"/>
  <c r="C151" i="22"/>
  <c r="N14" i="21"/>
  <c r="I14" i="21"/>
  <c r="M14" i="21"/>
  <c r="G14" i="21"/>
  <c r="F14" i="21"/>
  <c r="C14" i="21"/>
  <c r="H14" i="21"/>
  <c r="J14" i="21"/>
  <c r="K14" i="21"/>
  <c r="B14" i="21"/>
  <c r="L14" i="21"/>
  <c r="D14" i="21"/>
  <c r="B20" i="22"/>
  <c r="I20" i="22"/>
  <c r="F20" i="22"/>
  <c r="C20" i="22"/>
  <c r="G20" i="22"/>
  <c r="H20" i="22"/>
  <c r="D20" i="22"/>
  <c r="I171" i="23"/>
  <c r="H171" i="23"/>
  <c r="G171" i="23"/>
  <c r="C171" i="23"/>
  <c r="D171" i="23"/>
  <c r="B171" i="23"/>
  <c r="F171" i="23"/>
  <c r="F189" i="17"/>
  <c r="D189" i="17"/>
  <c r="B189" i="17"/>
  <c r="V189" i="17"/>
  <c r="G189" i="17"/>
  <c r="M189" i="17"/>
  <c r="S189" i="17"/>
  <c r="X189" i="17"/>
  <c r="J189" i="17"/>
  <c r="U189" i="17"/>
  <c r="I189" i="17"/>
  <c r="C189" i="17"/>
  <c r="W189" i="17"/>
  <c r="L189" i="17"/>
  <c r="N189" i="17"/>
  <c r="R189" i="17"/>
  <c r="K189" i="17"/>
  <c r="Q189" i="17"/>
  <c r="H189" i="17"/>
  <c r="T189" i="17"/>
  <c r="B142" i="17"/>
  <c r="N142" i="17"/>
  <c r="R142" i="17"/>
  <c r="V142" i="17"/>
  <c r="J142" i="17"/>
  <c r="H142" i="17"/>
  <c r="I142" i="17"/>
  <c r="U142" i="17"/>
  <c r="S142" i="17"/>
  <c r="K142" i="17"/>
  <c r="F142" i="17"/>
  <c r="G142" i="17"/>
  <c r="D142" i="17"/>
  <c r="X142" i="17"/>
  <c r="M142" i="17"/>
  <c r="Q142" i="17"/>
  <c r="C142" i="17"/>
  <c r="L142" i="17"/>
  <c r="W142" i="17"/>
  <c r="T142" i="17"/>
  <c r="G178" i="23"/>
  <c r="F178" i="23"/>
  <c r="C178" i="23"/>
  <c r="I178" i="23"/>
  <c r="D178" i="23"/>
  <c r="B178" i="23"/>
  <c r="H178" i="23"/>
  <c r="D69" i="20"/>
  <c r="K69" i="20"/>
  <c r="J69" i="20"/>
  <c r="C69" i="20"/>
  <c r="L69" i="20"/>
  <c r="N69" i="20"/>
  <c r="B69" i="20"/>
  <c r="F69" i="20"/>
  <c r="M69" i="20"/>
  <c r="I69" i="20"/>
  <c r="G69" i="20"/>
  <c r="H69" i="20"/>
  <c r="F125" i="23"/>
  <c r="B125" i="23"/>
  <c r="G125" i="23"/>
  <c r="H125" i="23"/>
  <c r="C125" i="23"/>
  <c r="I125" i="23"/>
  <c r="D125" i="23"/>
  <c r="AA127" i="26"/>
  <c r="K127" i="26"/>
  <c r="V127" i="26"/>
  <c r="T127" i="26"/>
  <c r="F127" i="26"/>
  <c r="R127" i="26"/>
  <c r="L127" i="26"/>
  <c r="G127" i="26"/>
  <c r="P127" i="26"/>
  <c r="S127" i="26"/>
  <c r="AD127" i="26"/>
  <c r="X127" i="26"/>
  <c r="D127" i="26"/>
  <c r="Z127" i="26"/>
  <c r="O127" i="26"/>
  <c r="I127" i="26"/>
  <c r="E127" i="26"/>
  <c r="U127" i="26"/>
  <c r="Q127" i="26"/>
  <c r="J127" i="26"/>
  <c r="H127" i="26"/>
  <c r="N127" i="26"/>
  <c r="W127" i="26"/>
  <c r="AB127" i="26"/>
  <c r="M127" i="26"/>
  <c r="Y127" i="26"/>
  <c r="AC127" i="26"/>
  <c r="C127" i="26"/>
  <c r="C136" i="20"/>
  <c r="G136" i="20"/>
  <c r="N136" i="20"/>
  <c r="K136" i="20"/>
  <c r="J136" i="20"/>
  <c r="L136" i="20"/>
  <c r="M136" i="20"/>
  <c r="D136" i="20"/>
  <c r="F136" i="20"/>
  <c r="H136" i="20"/>
  <c r="B136" i="20"/>
  <c r="I136" i="20"/>
  <c r="F46" i="24"/>
  <c r="D46" i="24"/>
  <c r="G46" i="24"/>
  <c r="E46" i="24"/>
  <c r="C46" i="24"/>
  <c r="M128" i="20"/>
  <c r="G128" i="20"/>
  <c r="L128" i="20"/>
  <c r="D128" i="20"/>
  <c r="J128" i="20"/>
  <c r="N128" i="20"/>
  <c r="I128" i="20"/>
  <c r="H128" i="20"/>
  <c r="F128" i="20"/>
  <c r="K128" i="20"/>
  <c r="B128" i="20"/>
  <c r="C128" i="20"/>
  <c r="I25" i="22"/>
  <c r="B25" i="22"/>
  <c r="F25" i="22"/>
  <c r="C25" i="22"/>
  <c r="G25" i="22"/>
  <c r="D25" i="22"/>
  <c r="H25" i="22"/>
  <c r="Z58" i="26"/>
  <c r="C58" i="26"/>
  <c r="G58" i="26"/>
  <c r="Q58" i="26"/>
  <c r="I58" i="26"/>
  <c r="Y58" i="26"/>
  <c r="M58" i="26"/>
  <c r="D58" i="26"/>
  <c r="R58" i="26"/>
  <c r="AC58" i="26"/>
  <c r="AB58" i="26"/>
  <c r="L58" i="26"/>
  <c r="X58" i="26"/>
  <c r="T58" i="26"/>
  <c r="AA58" i="26"/>
  <c r="V58" i="26"/>
  <c r="J58" i="26"/>
  <c r="S58" i="26"/>
  <c r="H58" i="26"/>
  <c r="N58" i="26"/>
  <c r="W58" i="26"/>
  <c r="K58" i="26"/>
  <c r="O58" i="26"/>
  <c r="F58" i="26"/>
  <c r="AD58" i="26"/>
  <c r="U58" i="26"/>
  <c r="E58" i="26"/>
  <c r="P58" i="26"/>
  <c r="O140" i="19"/>
  <c r="D140" i="19"/>
  <c r="R140" i="19"/>
  <c r="F140" i="19"/>
  <c r="N140" i="19"/>
  <c r="P140" i="19"/>
  <c r="M140" i="19"/>
  <c r="J140" i="19"/>
  <c r="B140" i="19"/>
  <c r="K140" i="19"/>
  <c r="L140" i="19"/>
  <c r="I140" i="19"/>
  <c r="Q140" i="19"/>
  <c r="G140" i="19"/>
  <c r="C140" i="19"/>
  <c r="H140" i="19"/>
  <c r="G121" i="19"/>
  <c r="O121" i="19"/>
  <c r="P121" i="19"/>
  <c r="M121" i="19"/>
  <c r="K121" i="19"/>
  <c r="R121" i="19"/>
  <c r="L121" i="19"/>
  <c r="N121" i="19"/>
  <c r="B121" i="19"/>
  <c r="I121" i="19"/>
  <c r="J121" i="19"/>
  <c r="F121" i="19"/>
  <c r="H121" i="19"/>
  <c r="C121" i="19"/>
  <c r="Q121" i="19"/>
  <c r="D121" i="19"/>
  <c r="F190" i="21"/>
  <c r="B190" i="21"/>
  <c r="D190" i="21"/>
  <c r="K190" i="21"/>
  <c r="I190" i="21"/>
  <c r="H190" i="21"/>
  <c r="N190" i="21"/>
  <c r="J190" i="21"/>
  <c r="L190" i="21"/>
  <c r="M190" i="21"/>
  <c r="G190" i="21"/>
  <c r="C190" i="21"/>
  <c r="L94" i="19"/>
  <c r="M94" i="19"/>
  <c r="P94" i="19"/>
  <c r="H94" i="19"/>
  <c r="D94" i="19"/>
  <c r="I94" i="19"/>
  <c r="G94" i="19"/>
  <c r="N94" i="19"/>
  <c r="Q94" i="19"/>
  <c r="R94" i="19"/>
  <c r="B94" i="19"/>
  <c r="F94" i="19"/>
  <c r="K94" i="19"/>
  <c r="O94" i="19"/>
  <c r="C94" i="19"/>
  <c r="J94" i="19"/>
  <c r="I122" i="20"/>
  <c r="C122" i="20"/>
  <c r="F122" i="20"/>
  <c r="K122" i="20"/>
  <c r="D122" i="20"/>
  <c r="N122" i="20"/>
  <c r="J122" i="20"/>
  <c r="H122" i="20"/>
  <c r="G122" i="20"/>
  <c r="M122" i="20"/>
  <c r="B122" i="20"/>
  <c r="L122" i="20"/>
  <c r="K114" i="20"/>
  <c r="G114" i="20"/>
  <c r="F114" i="20"/>
  <c r="N114" i="20"/>
  <c r="C114" i="20"/>
  <c r="J114" i="20"/>
  <c r="B114" i="20"/>
  <c r="H114" i="20"/>
  <c r="L114" i="20"/>
  <c r="I114" i="20"/>
  <c r="D114" i="20"/>
  <c r="M114" i="20"/>
  <c r="I105" i="23"/>
  <c r="D105" i="23"/>
  <c r="F105" i="23"/>
  <c r="H105" i="23"/>
  <c r="C105" i="23"/>
  <c r="B105" i="23"/>
  <c r="G105" i="23"/>
  <c r="H166" i="21"/>
  <c r="C166" i="21"/>
  <c r="L166" i="21"/>
  <c r="G166" i="21"/>
  <c r="K166" i="21"/>
  <c r="M166" i="21"/>
  <c r="J166" i="21"/>
  <c r="N166" i="21"/>
  <c r="F166" i="21"/>
  <c r="D166" i="21"/>
  <c r="I166" i="21"/>
  <c r="B166" i="21"/>
  <c r="P60" i="26"/>
  <c r="I60" i="26"/>
  <c r="L60" i="26"/>
  <c r="F60" i="26"/>
  <c r="AB60" i="26"/>
  <c r="U60" i="26"/>
  <c r="X60" i="26"/>
  <c r="N60" i="26"/>
  <c r="M60" i="26"/>
  <c r="J60" i="26"/>
  <c r="AA60" i="26"/>
  <c r="AC60" i="26"/>
  <c r="Z60" i="26"/>
  <c r="V60" i="26"/>
  <c r="K60" i="26"/>
  <c r="R60" i="26"/>
  <c r="D60" i="26"/>
  <c r="O60" i="26"/>
  <c r="W60" i="26"/>
  <c r="C60" i="26"/>
  <c r="G60" i="26"/>
  <c r="AD60" i="26"/>
  <c r="S60" i="26"/>
  <c r="H60" i="26"/>
  <c r="Y60" i="26"/>
  <c r="Q60" i="26"/>
  <c r="E60" i="26"/>
  <c r="T60" i="26"/>
  <c r="I54" i="19"/>
  <c r="H54" i="19"/>
  <c r="D54" i="19"/>
  <c r="O54" i="19"/>
  <c r="B54" i="19"/>
  <c r="Q54" i="19"/>
  <c r="C54" i="19"/>
  <c r="G54" i="19"/>
  <c r="R54" i="19"/>
  <c r="M54" i="19"/>
  <c r="J54" i="19"/>
  <c r="L54" i="19"/>
  <c r="N54" i="19"/>
  <c r="K54" i="19"/>
  <c r="F54" i="19"/>
  <c r="P54" i="19"/>
  <c r="D148" i="14"/>
  <c r="C148" i="14"/>
  <c r="G148" i="14"/>
  <c r="I148" i="14"/>
  <c r="H148" i="14"/>
  <c r="E148" i="14"/>
  <c r="F148" i="14"/>
  <c r="C91" i="20"/>
  <c r="H91" i="20"/>
  <c r="I91" i="20"/>
  <c r="F91" i="20"/>
  <c r="K91" i="20"/>
  <c r="J91" i="20"/>
  <c r="M91" i="20"/>
  <c r="N91" i="20"/>
  <c r="L91" i="20"/>
  <c r="D91" i="20"/>
  <c r="G91" i="20"/>
  <c r="B91" i="20"/>
  <c r="H127" i="23"/>
  <c r="D127" i="23"/>
  <c r="I127" i="23"/>
  <c r="C127" i="23"/>
  <c r="F127" i="23"/>
  <c r="G127" i="23"/>
  <c r="B127" i="23"/>
  <c r="I28" i="18"/>
  <c r="G28" i="18"/>
  <c r="C28" i="18"/>
  <c r="D28" i="18"/>
  <c r="O28" i="18"/>
  <c r="F28" i="18"/>
  <c r="H28" i="18"/>
  <c r="L28" i="18"/>
  <c r="Q28" i="18"/>
  <c r="P28" i="18"/>
  <c r="N28" i="18"/>
  <c r="K28" i="18"/>
  <c r="M28" i="18"/>
  <c r="J28" i="18"/>
  <c r="R28" i="18"/>
  <c r="B28" i="18"/>
  <c r="F48" i="23"/>
  <c r="D48" i="23"/>
  <c r="B48" i="23"/>
  <c r="G48" i="23"/>
  <c r="H48" i="23"/>
  <c r="I48" i="23"/>
  <c r="C48" i="23"/>
  <c r="B30" i="21"/>
  <c r="D30" i="21"/>
  <c r="F30" i="21"/>
  <c r="G30" i="21"/>
  <c r="I30" i="21"/>
  <c r="J30" i="21"/>
  <c r="K30" i="21"/>
  <c r="N30" i="21"/>
  <c r="M30" i="21"/>
  <c r="H30" i="21"/>
  <c r="C30" i="21"/>
  <c r="L30" i="21"/>
  <c r="H43" i="22"/>
  <c r="G43" i="22"/>
  <c r="I43" i="22"/>
  <c r="D43" i="22"/>
  <c r="F43" i="22"/>
  <c r="B43" i="22"/>
  <c r="C43" i="22"/>
  <c r="D145" i="23"/>
  <c r="F145" i="23"/>
  <c r="H145" i="23"/>
  <c r="I145" i="23"/>
  <c r="B145" i="23"/>
  <c r="G145" i="23"/>
  <c r="C145" i="23"/>
  <c r="G54" i="23"/>
  <c r="C54" i="23"/>
  <c r="D54" i="23"/>
  <c r="F54" i="23"/>
  <c r="B54" i="23"/>
  <c r="I54" i="23"/>
  <c r="H54" i="23"/>
  <c r="D138" i="23"/>
  <c r="G138" i="23"/>
  <c r="I138" i="23"/>
  <c r="B138" i="23"/>
  <c r="C138" i="23"/>
  <c r="F138" i="23"/>
  <c r="H138" i="23"/>
  <c r="D67" i="14"/>
  <c r="H67" i="14"/>
  <c r="F67" i="14"/>
  <c r="E67" i="14"/>
  <c r="G67" i="14"/>
  <c r="C67" i="14"/>
  <c r="I67" i="14"/>
  <c r="B59" i="21"/>
  <c r="J59" i="21"/>
  <c r="I59" i="21"/>
  <c r="H59" i="21"/>
  <c r="N59" i="21"/>
  <c r="L59" i="21"/>
  <c r="D59" i="21"/>
  <c r="C59" i="21"/>
  <c r="G59" i="21"/>
  <c r="K59" i="21"/>
  <c r="M59" i="21"/>
  <c r="F59" i="21"/>
  <c r="I85" i="23"/>
  <c r="C85" i="23"/>
  <c r="F85" i="23"/>
  <c r="D85" i="23"/>
  <c r="G85" i="23"/>
  <c r="H85" i="23"/>
  <c r="B85" i="23"/>
  <c r="AD134" i="26"/>
  <c r="O134" i="26"/>
  <c r="Z134" i="26"/>
  <c r="N134" i="26"/>
  <c r="F134" i="26"/>
  <c r="R134" i="26"/>
  <c r="Q134" i="26"/>
  <c r="I134" i="26"/>
  <c r="E134" i="26"/>
  <c r="U134" i="26"/>
  <c r="P134" i="26"/>
  <c r="K134" i="26"/>
  <c r="AA134" i="26"/>
  <c r="Y134" i="26"/>
  <c r="G134" i="26"/>
  <c r="W134" i="26"/>
  <c r="M134" i="26"/>
  <c r="D134" i="26"/>
  <c r="H134" i="26"/>
  <c r="T134" i="26"/>
  <c r="AC134" i="26"/>
  <c r="AB134" i="26"/>
  <c r="V134" i="26"/>
  <c r="C134" i="26"/>
  <c r="S134" i="26"/>
  <c r="L134" i="26"/>
  <c r="J134" i="26"/>
  <c r="X134" i="26"/>
  <c r="K110" i="19"/>
  <c r="Q110" i="19"/>
  <c r="R110" i="19"/>
  <c r="G110" i="19"/>
  <c r="H110" i="19"/>
  <c r="C110" i="19"/>
  <c r="P110" i="19"/>
  <c r="I110" i="19"/>
  <c r="N110" i="19"/>
  <c r="F110" i="19"/>
  <c r="M110" i="19"/>
  <c r="B110" i="19"/>
  <c r="O110" i="19"/>
  <c r="D110" i="19"/>
  <c r="L110" i="19"/>
  <c r="J110" i="19"/>
  <c r="W56" i="17"/>
  <c r="R56" i="17"/>
  <c r="M56" i="17"/>
  <c r="N56" i="17"/>
  <c r="T56" i="17"/>
  <c r="G56" i="17"/>
  <c r="I56" i="17"/>
  <c r="H56" i="17"/>
  <c r="Q56" i="17"/>
  <c r="L56" i="17"/>
  <c r="U56" i="17"/>
  <c r="C56" i="17"/>
  <c r="K56" i="17"/>
  <c r="D56" i="17"/>
  <c r="X56" i="17"/>
  <c r="V56" i="17"/>
  <c r="J56" i="17"/>
  <c r="S56" i="17"/>
  <c r="B56" i="17"/>
  <c r="F56" i="17"/>
  <c r="D92" i="24"/>
  <c r="F92" i="24"/>
  <c r="G92" i="24"/>
  <c r="C92" i="24"/>
  <c r="E92" i="24"/>
  <c r="K105" i="19"/>
  <c r="P105" i="19"/>
  <c r="Q105" i="19"/>
  <c r="N105" i="19"/>
  <c r="H105" i="19"/>
  <c r="F105" i="19"/>
  <c r="J105" i="19"/>
  <c r="L105" i="19"/>
  <c r="G105" i="19"/>
  <c r="B105" i="19"/>
  <c r="I105" i="19"/>
  <c r="O105" i="19"/>
  <c r="R105" i="19"/>
  <c r="C105" i="19"/>
  <c r="M105" i="19"/>
  <c r="D105" i="19"/>
  <c r="F156" i="14"/>
  <c r="E156" i="14"/>
  <c r="D156" i="14"/>
  <c r="I156" i="14"/>
  <c r="C156" i="14"/>
  <c r="H156" i="14"/>
  <c r="G156" i="14"/>
  <c r="U80" i="26"/>
  <c r="P80" i="26"/>
  <c r="F80" i="26"/>
  <c r="X80" i="26"/>
  <c r="C80" i="26"/>
  <c r="AC80" i="26"/>
  <c r="D80" i="26"/>
  <c r="N80" i="26"/>
  <c r="Y80" i="26"/>
  <c r="W80" i="26"/>
  <c r="H80" i="26"/>
  <c r="M80" i="26"/>
  <c r="T80" i="26"/>
  <c r="AA80" i="26"/>
  <c r="AB80" i="26"/>
  <c r="AD80" i="26"/>
  <c r="V80" i="26"/>
  <c r="I80" i="26"/>
  <c r="R80" i="26"/>
  <c r="L80" i="26"/>
  <c r="K80" i="26"/>
  <c r="Q80" i="26"/>
  <c r="O80" i="26"/>
  <c r="S80" i="26"/>
  <c r="J80" i="26"/>
  <c r="E80" i="26"/>
  <c r="Z80" i="26"/>
  <c r="G80" i="26"/>
  <c r="M177" i="19"/>
  <c r="H177" i="19"/>
  <c r="P177" i="19"/>
  <c r="D177" i="19"/>
  <c r="O177" i="19"/>
  <c r="B177" i="19"/>
  <c r="K177" i="19"/>
  <c r="I177" i="19"/>
  <c r="C177" i="19"/>
  <c r="L177" i="19"/>
  <c r="Q177" i="19"/>
  <c r="J177" i="19"/>
  <c r="R177" i="19"/>
  <c r="G177" i="19"/>
  <c r="N177" i="19"/>
  <c r="F177" i="19"/>
  <c r="F108" i="26"/>
  <c r="AA108" i="26"/>
  <c r="P108" i="26"/>
  <c r="U108" i="26"/>
  <c r="N108" i="26"/>
  <c r="Y108" i="26"/>
  <c r="M108" i="26"/>
  <c r="AD108" i="26"/>
  <c r="H108" i="26"/>
  <c r="Z108" i="26"/>
  <c r="X108" i="26"/>
  <c r="Q108" i="26"/>
  <c r="L108" i="26"/>
  <c r="C108" i="26"/>
  <c r="AB108" i="26"/>
  <c r="K108" i="26"/>
  <c r="W108" i="26"/>
  <c r="S108" i="26"/>
  <c r="T108" i="26"/>
  <c r="O108" i="26"/>
  <c r="R108" i="26"/>
  <c r="J108" i="26"/>
  <c r="V108" i="26"/>
  <c r="E108" i="26"/>
  <c r="AC108" i="26"/>
  <c r="D108" i="26"/>
  <c r="G108" i="26"/>
  <c r="I108" i="26"/>
  <c r="AB105" i="26"/>
  <c r="Y105" i="26"/>
  <c r="E105" i="26"/>
  <c r="Z105" i="26"/>
  <c r="L105" i="26"/>
  <c r="D105" i="26"/>
  <c r="T105" i="26"/>
  <c r="AD105" i="26"/>
  <c r="M105" i="26"/>
  <c r="AA105" i="26"/>
  <c r="C105" i="26"/>
  <c r="W105" i="26"/>
  <c r="J105" i="26"/>
  <c r="R105" i="26"/>
  <c r="P105" i="26"/>
  <c r="K105" i="26"/>
  <c r="AC105" i="26"/>
  <c r="S105" i="26"/>
  <c r="X105" i="26"/>
  <c r="G105" i="26"/>
  <c r="H105" i="26"/>
  <c r="I105" i="26"/>
  <c r="Q105" i="26"/>
  <c r="N105" i="26"/>
  <c r="F105" i="26"/>
  <c r="V105" i="26"/>
  <c r="U105" i="26"/>
  <c r="O105" i="26"/>
  <c r="D107" i="14"/>
  <c r="I107" i="14"/>
  <c r="G107" i="14"/>
  <c r="H107" i="14"/>
  <c r="C107" i="14"/>
  <c r="E107" i="14"/>
  <c r="F107" i="14"/>
  <c r="G109" i="14"/>
  <c r="C109" i="14"/>
  <c r="H109" i="14"/>
  <c r="E109" i="14"/>
  <c r="I109" i="14"/>
  <c r="F109" i="14"/>
  <c r="D109" i="14"/>
  <c r="E36" i="24"/>
  <c r="D36" i="24"/>
  <c r="G36" i="24"/>
  <c r="C36" i="24"/>
  <c r="F36" i="24"/>
  <c r="B94" i="20"/>
  <c r="D94" i="20"/>
  <c r="K94" i="20"/>
  <c r="G94" i="20"/>
  <c r="J94" i="20"/>
  <c r="N94" i="20"/>
  <c r="M94" i="20"/>
  <c r="L94" i="20"/>
  <c r="H94" i="20"/>
  <c r="F94" i="20"/>
  <c r="I94" i="20"/>
  <c r="C94" i="20"/>
  <c r="H30" i="19"/>
  <c r="R30" i="19"/>
  <c r="O30" i="19"/>
  <c r="F30" i="19"/>
  <c r="I30" i="19"/>
  <c r="G30" i="19"/>
  <c r="D30" i="19"/>
  <c r="L30" i="19"/>
  <c r="M30" i="19"/>
  <c r="J30" i="19"/>
  <c r="B30" i="19"/>
  <c r="K30" i="19"/>
  <c r="N30" i="19"/>
  <c r="Q30" i="19"/>
  <c r="C30" i="19"/>
  <c r="P30" i="19"/>
  <c r="T78" i="26"/>
  <c r="G78" i="26"/>
  <c r="I78" i="26"/>
  <c r="AB78" i="26"/>
  <c r="J78" i="26"/>
  <c r="AC78" i="26"/>
  <c r="E78" i="26"/>
  <c r="P78" i="26"/>
  <c r="K78" i="26"/>
  <c r="N78" i="26"/>
  <c r="L78" i="26"/>
  <c r="S78" i="26"/>
  <c r="Y78" i="26"/>
  <c r="R78" i="26"/>
  <c r="Z78" i="26"/>
  <c r="O78" i="26"/>
  <c r="V78" i="26"/>
  <c r="H78" i="26"/>
  <c r="M78" i="26"/>
  <c r="D78" i="26"/>
  <c r="Q78" i="26"/>
  <c r="U78" i="26"/>
  <c r="X78" i="26"/>
  <c r="C78" i="26"/>
  <c r="AD78" i="26"/>
  <c r="F78" i="26"/>
  <c r="AA78" i="26"/>
  <c r="W78" i="26"/>
  <c r="G191" i="20"/>
  <c r="K191" i="20"/>
  <c r="I191" i="20"/>
  <c r="L191" i="20"/>
  <c r="C191" i="20"/>
  <c r="F191" i="20"/>
  <c r="M191" i="20"/>
  <c r="J191" i="20"/>
  <c r="N191" i="20"/>
  <c r="D191" i="20"/>
  <c r="B191" i="20"/>
  <c r="H191" i="20"/>
  <c r="M28" i="21"/>
  <c r="B28" i="21"/>
  <c r="F28" i="21"/>
  <c r="I28" i="21"/>
  <c r="D28" i="21"/>
  <c r="J28" i="21"/>
  <c r="G28" i="21"/>
  <c r="N28" i="21"/>
  <c r="L28" i="21"/>
  <c r="H28" i="21"/>
  <c r="K28" i="21"/>
  <c r="C28" i="21"/>
  <c r="Q55" i="17"/>
  <c r="G55" i="17"/>
  <c r="S55" i="17"/>
  <c r="R55" i="17"/>
  <c r="F55" i="17"/>
  <c r="M55" i="17"/>
  <c r="W55" i="17"/>
  <c r="L55" i="17"/>
  <c r="J55" i="17"/>
  <c r="D55" i="17"/>
  <c r="T55" i="17"/>
  <c r="K55" i="17"/>
  <c r="N55" i="17"/>
  <c r="X55" i="17"/>
  <c r="H55" i="17"/>
  <c r="C55" i="17"/>
  <c r="U55" i="17"/>
  <c r="B55" i="17"/>
  <c r="I55" i="17"/>
  <c r="V55" i="17"/>
  <c r="R81" i="17"/>
  <c r="C81" i="17"/>
  <c r="N81" i="17"/>
  <c r="V81" i="17"/>
  <c r="J81" i="17"/>
  <c r="G81" i="17"/>
  <c r="F81" i="17"/>
  <c r="U81" i="17"/>
  <c r="W81" i="17"/>
  <c r="K81" i="17"/>
  <c r="L81" i="17"/>
  <c r="T81" i="17"/>
  <c r="M81" i="17"/>
  <c r="S81" i="17"/>
  <c r="D81" i="17"/>
  <c r="X81" i="17"/>
  <c r="Q81" i="17"/>
  <c r="B81" i="17"/>
  <c r="H81" i="17"/>
  <c r="I81" i="17"/>
  <c r="I61" i="21"/>
  <c r="D61" i="21"/>
  <c r="N61" i="21"/>
  <c r="J61" i="21"/>
  <c r="M61" i="21"/>
  <c r="F61" i="21"/>
  <c r="G61" i="21"/>
  <c r="H61" i="21"/>
  <c r="B61" i="21"/>
  <c r="L61" i="21"/>
  <c r="C61" i="21"/>
  <c r="K61" i="21"/>
  <c r="K105" i="20"/>
  <c r="B105" i="20"/>
  <c r="N105" i="20"/>
  <c r="D105" i="20"/>
  <c r="J105" i="20"/>
  <c r="M105" i="20"/>
  <c r="L105" i="20"/>
  <c r="C105" i="20"/>
  <c r="I105" i="20"/>
  <c r="G105" i="20"/>
  <c r="F105" i="20"/>
  <c r="H105" i="20"/>
  <c r="L136" i="19"/>
  <c r="C136" i="19"/>
  <c r="R136" i="19"/>
  <c r="O136" i="19"/>
  <c r="D136" i="19"/>
  <c r="Q136" i="19"/>
  <c r="P136" i="19"/>
  <c r="M136" i="19"/>
  <c r="G136" i="19"/>
  <c r="N136" i="19"/>
  <c r="I136" i="19"/>
  <c r="H136" i="19"/>
  <c r="J136" i="19"/>
  <c r="K136" i="19"/>
  <c r="B136" i="19"/>
  <c r="F136" i="19"/>
  <c r="L91" i="17"/>
  <c r="D91" i="17"/>
  <c r="J91" i="17"/>
  <c r="U91" i="17"/>
  <c r="K91" i="17"/>
  <c r="Q91" i="17"/>
  <c r="T91" i="17"/>
  <c r="B91" i="17"/>
  <c r="N91" i="17"/>
  <c r="I91" i="17"/>
  <c r="H91" i="17"/>
  <c r="C91" i="17"/>
  <c r="M91" i="17"/>
  <c r="S91" i="17"/>
  <c r="W91" i="17"/>
  <c r="G91" i="17"/>
  <c r="R91" i="17"/>
  <c r="V91" i="17"/>
  <c r="F91" i="17"/>
  <c r="X91" i="17"/>
  <c r="F158" i="21"/>
  <c r="K158" i="21"/>
  <c r="L158" i="21"/>
  <c r="H158" i="21"/>
  <c r="N158" i="21"/>
  <c r="M158" i="21"/>
  <c r="I158" i="21"/>
  <c r="C158" i="21"/>
  <c r="J158" i="21"/>
  <c r="D158" i="21"/>
  <c r="B158" i="21"/>
  <c r="G158" i="21"/>
  <c r="G18" i="20"/>
  <c r="N18" i="20"/>
  <c r="L18" i="20"/>
  <c r="H18" i="20"/>
  <c r="I18" i="20"/>
  <c r="D18" i="20"/>
  <c r="M18" i="20"/>
  <c r="K18" i="20"/>
  <c r="F18" i="20"/>
  <c r="B18" i="20"/>
  <c r="C18" i="20"/>
  <c r="J18" i="20"/>
  <c r="P100" i="19"/>
  <c r="Q100" i="19"/>
  <c r="B100" i="19"/>
  <c r="J100" i="19"/>
  <c r="D100" i="19"/>
  <c r="F100" i="19"/>
  <c r="C100" i="19"/>
  <c r="R100" i="19"/>
  <c r="K100" i="19"/>
  <c r="M100" i="19"/>
  <c r="I100" i="19"/>
  <c r="H100" i="19"/>
  <c r="L100" i="19"/>
  <c r="G100" i="19"/>
  <c r="N100" i="19"/>
  <c r="O100" i="19"/>
  <c r="V104" i="17"/>
  <c r="L104" i="17"/>
  <c r="N104" i="17"/>
  <c r="M104" i="17"/>
  <c r="K104" i="17"/>
  <c r="Q104" i="17"/>
  <c r="F104" i="17"/>
  <c r="T104" i="17"/>
  <c r="I104" i="17"/>
  <c r="J104" i="17"/>
  <c r="G104" i="17"/>
  <c r="U104" i="17"/>
  <c r="X104" i="17"/>
  <c r="D104" i="17"/>
  <c r="C104" i="17"/>
  <c r="B104" i="17"/>
  <c r="H104" i="17"/>
  <c r="R104" i="17"/>
  <c r="W104" i="17"/>
  <c r="S104" i="17"/>
  <c r="C136" i="22"/>
  <c r="I136" i="22"/>
  <c r="H136" i="22"/>
  <c r="D136" i="22"/>
  <c r="F136" i="22"/>
  <c r="B136" i="22"/>
  <c r="G136" i="22"/>
  <c r="I144" i="20"/>
  <c r="L144" i="20"/>
  <c r="K144" i="20"/>
  <c r="B144" i="20"/>
  <c r="H144" i="20"/>
  <c r="J144" i="20"/>
  <c r="M144" i="20"/>
  <c r="N144" i="20"/>
  <c r="G144" i="20"/>
  <c r="C144" i="20"/>
  <c r="F144" i="20"/>
  <c r="D144" i="20"/>
  <c r="C44" i="21"/>
  <c r="J44" i="21"/>
  <c r="D44" i="21"/>
  <c r="N44" i="21"/>
  <c r="M44" i="21"/>
  <c r="L44" i="21"/>
  <c r="K44" i="21"/>
  <c r="G44" i="21"/>
  <c r="I44" i="21"/>
  <c r="H44" i="21"/>
  <c r="F44" i="21"/>
  <c r="B44" i="21"/>
  <c r="R72" i="19"/>
  <c r="J72" i="19"/>
  <c r="F72" i="19"/>
  <c r="K72" i="19"/>
  <c r="L72" i="19"/>
  <c r="G72" i="19"/>
  <c r="M72" i="19"/>
  <c r="Q72" i="19"/>
  <c r="C72" i="19"/>
  <c r="B72" i="19"/>
  <c r="D72" i="19"/>
  <c r="N72" i="19"/>
  <c r="I72" i="19"/>
  <c r="H72" i="19"/>
  <c r="P72" i="19"/>
  <c r="O72" i="19"/>
  <c r="I122" i="17"/>
  <c r="X122" i="17"/>
  <c r="K122" i="17"/>
  <c r="H122" i="17"/>
  <c r="D122" i="17"/>
  <c r="B122" i="17"/>
  <c r="V122" i="17"/>
  <c r="S122" i="17"/>
  <c r="Q122" i="17"/>
  <c r="R122" i="17"/>
  <c r="C122" i="17"/>
  <c r="U122" i="17"/>
  <c r="T122" i="17"/>
  <c r="G122" i="17"/>
  <c r="J122" i="17"/>
  <c r="N122" i="17"/>
  <c r="M122" i="17"/>
  <c r="L122" i="17"/>
  <c r="W122" i="17"/>
  <c r="F122" i="17"/>
  <c r="Q109" i="26"/>
  <c r="E109" i="26"/>
  <c r="P109" i="26"/>
  <c r="AC109" i="26"/>
  <c r="AB109" i="26"/>
  <c r="K109" i="26"/>
  <c r="F109" i="26"/>
  <c r="G109" i="26"/>
  <c r="Y109" i="26"/>
  <c r="N109" i="26"/>
  <c r="I109" i="26"/>
  <c r="O109" i="26"/>
  <c r="S109" i="26"/>
  <c r="M109" i="26"/>
  <c r="X109" i="26"/>
  <c r="T109" i="26"/>
  <c r="C109" i="26"/>
  <c r="AD109" i="26"/>
  <c r="H109" i="26"/>
  <c r="V109" i="26"/>
  <c r="D109" i="26"/>
  <c r="Z109" i="26"/>
  <c r="W109" i="26"/>
  <c r="J109" i="26"/>
  <c r="U109" i="26"/>
  <c r="AA109" i="26"/>
  <c r="R109" i="26"/>
  <c r="L109" i="26"/>
  <c r="G139" i="22"/>
  <c r="C139" i="22"/>
  <c r="H139" i="22"/>
  <c r="B139" i="22"/>
  <c r="I139" i="22"/>
  <c r="D139" i="22"/>
  <c r="F139" i="22"/>
  <c r="F109" i="22"/>
  <c r="I109" i="22"/>
  <c r="H109" i="22"/>
  <c r="B109" i="22"/>
  <c r="G109" i="22"/>
  <c r="C109" i="22"/>
  <c r="D109" i="22"/>
  <c r="N48" i="17"/>
  <c r="F48" i="17"/>
  <c r="W48" i="17"/>
  <c r="X48" i="17"/>
  <c r="H48" i="17"/>
  <c r="R48" i="17"/>
  <c r="V48" i="17"/>
  <c r="Q48" i="17"/>
  <c r="J48" i="17"/>
  <c r="M48" i="17"/>
  <c r="I48" i="17"/>
  <c r="B48" i="17"/>
  <c r="D48" i="17"/>
  <c r="U48" i="17"/>
  <c r="G48" i="17"/>
  <c r="L48" i="17"/>
  <c r="S48" i="17"/>
  <c r="T48" i="17"/>
  <c r="C48" i="17"/>
  <c r="K48" i="17"/>
  <c r="J148" i="17"/>
  <c r="G148" i="17"/>
  <c r="S148" i="17"/>
  <c r="Q148" i="17"/>
  <c r="L148" i="17"/>
  <c r="W148" i="17"/>
  <c r="D148" i="17"/>
  <c r="I148" i="17"/>
  <c r="V148" i="17"/>
  <c r="T148" i="17"/>
  <c r="B148" i="17"/>
  <c r="X148" i="17"/>
  <c r="F148" i="17"/>
  <c r="N148" i="17"/>
  <c r="H148" i="17"/>
  <c r="R148" i="17"/>
  <c r="K148" i="17"/>
  <c r="M148" i="17"/>
  <c r="C148" i="17"/>
  <c r="U148" i="17"/>
  <c r="C81" i="26"/>
  <c r="D81" i="26"/>
  <c r="R81" i="26"/>
  <c r="E81" i="26"/>
  <c r="AB81" i="26"/>
  <c r="W81" i="26"/>
  <c r="J81" i="26"/>
  <c r="K81" i="26"/>
  <c r="V81" i="26"/>
  <c r="G81" i="26"/>
  <c r="I81" i="26"/>
  <c r="AC81" i="26"/>
  <c r="F81" i="26"/>
  <c r="Z81" i="26"/>
  <c r="Q81" i="26"/>
  <c r="AA81" i="26"/>
  <c r="P81" i="26"/>
  <c r="T81" i="26"/>
  <c r="M81" i="26"/>
  <c r="AD81" i="26"/>
  <c r="L81" i="26"/>
  <c r="U81" i="26"/>
  <c r="O81" i="26"/>
  <c r="S81" i="26"/>
  <c r="H81" i="26"/>
  <c r="N81" i="26"/>
  <c r="X81" i="26"/>
  <c r="Y81" i="26"/>
  <c r="F146" i="22"/>
  <c r="B146" i="22"/>
  <c r="G146" i="22"/>
  <c r="H146" i="22"/>
  <c r="I146" i="22"/>
  <c r="D146" i="22"/>
  <c r="C146" i="22"/>
  <c r="G159" i="22"/>
  <c r="H159" i="22"/>
  <c r="F159" i="22"/>
  <c r="C159" i="22"/>
  <c r="B159" i="22"/>
  <c r="D159" i="22"/>
  <c r="I159" i="22"/>
  <c r="Q71" i="18"/>
  <c r="G71" i="18"/>
  <c r="L71" i="18"/>
  <c r="H71" i="18"/>
  <c r="C71" i="18"/>
  <c r="O71" i="18"/>
  <c r="M71" i="18"/>
  <c r="I71" i="18"/>
  <c r="J71" i="18"/>
  <c r="F71" i="18"/>
  <c r="R71" i="18"/>
  <c r="N71" i="18"/>
  <c r="P71" i="18"/>
  <c r="K71" i="18"/>
  <c r="D71" i="18"/>
  <c r="B71" i="18"/>
  <c r="F186" i="23"/>
  <c r="B186" i="23"/>
  <c r="D186" i="23"/>
  <c r="I186" i="23"/>
  <c r="H186" i="23"/>
  <c r="G186" i="23"/>
  <c r="C186" i="23"/>
  <c r="C25" i="14"/>
  <c r="D25" i="14"/>
  <c r="I25" i="14"/>
  <c r="E25" i="14"/>
  <c r="G25" i="14"/>
  <c r="F25" i="14"/>
  <c r="H25" i="14"/>
  <c r="N56" i="20"/>
  <c r="I56" i="20"/>
  <c r="B56" i="20"/>
  <c r="F56" i="20"/>
  <c r="J56" i="20"/>
  <c r="D56" i="20"/>
  <c r="K56" i="20"/>
  <c r="H56" i="20"/>
  <c r="L56" i="20"/>
  <c r="M56" i="20"/>
  <c r="G56" i="20"/>
  <c r="C56" i="20"/>
  <c r="D63" i="22"/>
  <c r="C63" i="22"/>
  <c r="G63" i="22"/>
  <c r="H63" i="22"/>
  <c r="B63" i="22"/>
  <c r="F63" i="22"/>
  <c r="I63" i="22"/>
  <c r="B32" i="23"/>
  <c r="F32" i="23"/>
  <c r="D32" i="23"/>
  <c r="C32" i="23"/>
  <c r="H32" i="23"/>
  <c r="I32" i="23"/>
  <c r="G32" i="23"/>
  <c r="U187" i="17"/>
  <c r="V187" i="17"/>
  <c r="W187" i="17"/>
  <c r="F187" i="17"/>
  <c r="H187" i="17"/>
  <c r="N187" i="17"/>
  <c r="D187" i="17"/>
  <c r="G187" i="17"/>
  <c r="Q187" i="17"/>
  <c r="L187" i="17"/>
  <c r="M187" i="17"/>
  <c r="J187" i="17"/>
  <c r="S187" i="17"/>
  <c r="I187" i="17"/>
  <c r="T187" i="17"/>
  <c r="B187" i="17"/>
  <c r="K187" i="17"/>
  <c r="R187" i="17"/>
  <c r="C187" i="17"/>
  <c r="X187" i="17"/>
  <c r="R166" i="19"/>
  <c r="P166" i="19"/>
  <c r="J166" i="19"/>
  <c r="D166" i="19"/>
  <c r="B166" i="19"/>
  <c r="L166" i="19"/>
  <c r="O166" i="19"/>
  <c r="F166" i="19"/>
  <c r="N166" i="19"/>
  <c r="I166" i="19"/>
  <c r="M166" i="19"/>
  <c r="H166" i="19"/>
  <c r="K166" i="19"/>
  <c r="Q166" i="19"/>
  <c r="C166" i="19"/>
  <c r="G166" i="19"/>
  <c r="H96" i="18"/>
  <c r="L96" i="18"/>
  <c r="P96" i="18"/>
  <c r="D96" i="18"/>
  <c r="J96" i="18"/>
  <c r="R96" i="18"/>
  <c r="G96" i="18"/>
  <c r="B96" i="18"/>
  <c r="I96" i="18"/>
  <c r="C96" i="18"/>
  <c r="K96" i="18"/>
  <c r="M96" i="18"/>
  <c r="F96" i="18"/>
  <c r="N96" i="18"/>
  <c r="Q96" i="18"/>
  <c r="O96" i="18"/>
  <c r="N71" i="20"/>
  <c r="B71" i="20"/>
  <c r="M71" i="20"/>
  <c r="G71" i="20"/>
  <c r="D71" i="20"/>
  <c r="C71" i="20"/>
  <c r="H71" i="20"/>
  <c r="J71" i="20"/>
  <c r="F71" i="20"/>
  <c r="L71" i="20"/>
  <c r="I71" i="20"/>
  <c r="K71" i="20"/>
  <c r="W116" i="26"/>
  <c r="AC116" i="26"/>
  <c r="C116" i="26"/>
  <c r="F116" i="26"/>
  <c r="AD116" i="26"/>
  <c r="X116" i="26"/>
  <c r="U116" i="26"/>
  <c r="Z116" i="26"/>
  <c r="AA116" i="26"/>
  <c r="M116" i="26"/>
  <c r="J116" i="26"/>
  <c r="T116" i="26"/>
  <c r="I116" i="26"/>
  <c r="Y116" i="26"/>
  <c r="R116" i="26"/>
  <c r="Q116" i="26"/>
  <c r="V116" i="26"/>
  <c r="N116" i="26"/>
  <c r="P116" i="26"/>
  <c r="D116" i="26"/>
  <c r="G116" i="26"/>
  <c r="H116" i="26"/>
  <c r="O116" i="26"/>
  <c r="K116" i="26"/>
  <c r="AB116" i="26"/>
  <c r="L116" i="26"/>
  <c r="E116" i="26"/>
  <c r="S116" i="26"/>
  <c r="F135" i="22"/>
  <c r="G135" i="22"/>
  <c r="H135" i="22"/>
  <c r="B135" i="22"/>
  <c r="C135" i="22"/>
  <c r="D135" i="22"/>
  <c r="I135" i="22"/>
  <c r="I65" i="14"/>
  <c r="F65" i="14"/>
  <c r="G65" i="14"/>
  <c r="D65" i="14"/>
  <c r="H65" i="14"/>
  <c r="C65" i="14"/>
  <c r="E65" i="14"/>
  <c r="G95" i="21"/>
  <c r="F95" i="21"/>
  <c r="I95" i="21"/>
  <c r="M95" i="21"/>
  <c r="J95" i="21"/>
  <c r="K95" i="21"/>
  <c r="H95" i="21"/>
  <c r="C95" i="21"/>
  <c r="D95" i="21"/>
  <c r="B95" i="21"/>
  <c r="N95" i="21"/>
  <c r="L95" i="21"/>
  <c r="N19" i="21"/>
  <c r="H19" i="21"/>
  <c r="J19" i="21"/>
  <c r="M19" i="21"/>
  <c r="G19" i="21"/>
  <c r="F19" i="21"/>
  <c r="C19" i="21"/>
  <c r="K19" i="21"/>
  <c r="I19" i="21"/>
  <c r="B19" i="21"/>
  <c r="D19" i="21"/>
  <c r="L19" i="21"/>
  <c r="F134" i="22"/>
  <c r="C134" i="22"/>
  <c r="H134" i="22"/>
  <c r="I134" i="22"/>
  <c r="G134" i="22"/>
  <c r="B134" i="22"/>
  <c r="D134" i="22"/>
  <c r="G185" i="22"/>
  <c r="F185" i="22"/>
  <c r="H185" i="22"/>
  <c r="I185" i="22"/>
  <c r="C185" i="22"/>
  <c r="D185" i="22"/>
  <c r="B185" i="22"/>
  <c r="P33" i="19"/>
  <c r="D33" i="19"/>
  <c r="J33" i="19"/>
  <c r="B33" i="19"/>
  <c r="H33" i="19"/>
  <c r="L33" i="19"/>
  <c r="K33" i="19"/>
  <c r="F33" i="19"/>
  <c r="I33" i="19"/>
  <c r="R33" i="19"/>
  <c r="G33" i="19"/>
  <c r="M33" i="19"/>
  <c r="N33" i="19"/>
  <c r="Q33" i="19"/>
  <c r="C33" i="19"/>
  <c r="O33" i="19"/>
  <c r="I118" i="21"/>
  <c r="D118" i="21"/>
  <c r="B118" i="21"/>
  <c r="C118" i="21"/>
  <c r="N118" i="21"/>
  <c r="M118" i="21"/>
  <c r="F118" i="21"/>
  <c r="G118" i="21"/>
  <c r="K118" i="21"/>
  <c r="L118" i="21"/>
  <c r="H118" i="21"/>
  <c r="J118" i="21"/>
  <c r="I162" i="14"/>
  <c r="F162" i="14"/>
  <c r="G162" i="14"/>
  <c r="C162" i="14"/>
  <c r="D162" i="14"/>
  <c r="H162" i="14"/>
  <c r="E162" i="14"/>
  <c r="C181" i="23"/>
  <c r="B181" i="23"/>
  <c r="H181" i="23"/>
  <c r="D181" i="23"/>
  <c r="G181" i="23"/>
  <c r="I181" i="23"/>
  <c r="F181" i="23"/>
  <c r="D104" i="22"/>
  <c r="G104" i="22"/>
  <c r="F104" i="22"/>
  <c r="H104" i="22"/>
  <c r="C104" i="22"/>
  <c r="I104" i="22"/>
  <c r="B104" i="22"/>
  <c r="K98" i="19"/>
  <c r="P98" i="19"/>
  <c r="I98" i="19"/>
  <c r="L98" i="19"/>
  <c r="Q98" i="19"/>
  <c r="N98" i="19"/>
  <c r="H98" i="19"/>
  <c r="D98" i="19"/>
  <c r="M98" i="19"/>
  <c r="F98" i="19"/>
  <c r="G98" i="19"/>
  <c r="O98" i="19"/>
  <c r="J98" i="19"/>
  <c r="C98" i="19"/>
  <c r="B98" i="19"/>
  <c r="R98" i="19"/>
  <c r="Q13" i="17"/>
  <c r="B13" i="17"/>
  <c r="T13" i="17"/>
  <c r="L13" i="17"/>
  <c r="X13" i="17"/>
  <c r="D13" i="17"/>
  <c r="C13" i="17"/>
  <c r="U13" i="17"/>
  <c r="S13" i="17"/>
  <c r="M13" i="17"/>
  <c r="W13" i="17"/>
  <c r="H13" i="17"/>
  <c r="V13" i="17"/>
  <c r="R13" i="17"/>
  <c r="F13" i="17"/>
  <c r="J13" i="17"/>
  <c r="G13" i="17"/>
  <c r="I13" i="17"/>
  <c r="N13" i="17"/>
  <c r="K13" i="17"/>
  <c r="R58" i="17"/>
  <c r="J58" i="17"/>
  <c r="W58" i="17"/>
  <c r="T58" i="17"/>
  <c r="B58" i="17"/>
  <c r="Q58" i="17"/>
  <c r="N58" i="17"/>
  <c r="H58" i="17"/>
  <c r="L58" i="17"/>
  <c r="C58" i="17"/>
  <c r="M58" i="17"/>
  <c r="X58" i="17"/>
  <c r="G58" i="17"/>
  <c r="S58" i="17"/>
  <c r="I58" i="17"/>
  <c r="V58" i="17"/>
  <c r="U58" i="17"/>
  <c r="D58" i="17"/>
  <c r="K58" i="17"/>
  <c r="F58" i="17"/>
  <c r="F76" i="14"/>
  <c r="H76" i="14"/>
  <c r="I76" i="14"/>
  <c r="D76" i="14"/>
  <c r="G76" i="14"/>
  <c r="E76" i="14"/>
  <c r="C76" i="14"/>
  <c r="D34" i="19"/>
  <c r="J34" i="19"/>
  <c r="P34" i="19"/>
  <c r="G34" i="19"/>
  <c r="R34" i="19"/>
  <c r="O34" i="19"/>
  <c r="I34" i="19"/>
  <c r="C34" i="19"/>
  <c r="N34" i="19"/>
  <c r="L34" i="19"/>
  <c r="K34" i="19"/>
  <c r="Q34" i="19"/>
  <c r="H34" i="19"/>
  <c r="F34" i="19"/>
  <c r="M34" i="19"/>
  <c r="B34" i="19"/>
  <c r="H60" i="23"/>
  <c r="F60" i="23"/>
  <c r="B60" i="23"/>
  <c r="G60" i="23"/>
  <c r="D60" i="23"/>
  <c r="C60" i="23"/>
  <c r="I60" i="23"/>
  <c r="Y126" i="26"/>
  <c r="Z126" i="26"/>
  <c r="T126" i="26"/>
  <c r="H126" i="26"/>
  <c r="D126" i="26"/>
  <c r="E126" i="26"/>
  <c r="J126" i="26"/>
  <c r="L126" i="26"/>
  <c r="P126" i="26"/>
  <c r="G126" i="26"/>
  <c r="M126" i="26"/>
  <c r="U126" i="26"/>
  <c r="Q126" i="26"/>
  <c r="V126" i="26"/>
  <c r="C126" i="26"/>
  <c r="O126" i="26"/>
  <c r="AA126" i="26"/>
  <c r="F126" i="26"/>
  <c r="I126" i="26"/>
  <c r="X126" i="26"/>
  <c r="K126" i="26"/>
  <c r="AD126" i="26"/>
  <c r="AC126" i="26"/>
  <c r="R126" i="26"/>
  <c r="N126" i="26"/>
  <c r="S126" i="26"/>
  <c r="AB126" i="26"/>
  <c r="W126" i="26"/>
  <c r="M65" i="21"/>
  <c r="H65" i="21"/>
  <c r="I65" i="21"/>
  <c r="N65" i="21"/>
  <c r="C65" i="21"/>
  <c r="G65" i="21"/>
  <c r="F65" i="21"/>
  <c r="L65" i="21"/>
  <c r="D65" i="21"/>
  <c r="B65" i="21"/>
  <c r="J65" i="21"/>
  <c r="K65" i="21"/>
  <c r="I135" i="23"/>
  <c r="G135" i="23"/>
  <c r="C135" i="23"/>
  <c r="H135" i="23"/>
  <c r="D135" i="23"/>
  <c r="F135" i="23"/>
  <c r="B135" i="23"/>
  <c r="I95" i="23"/>
  <c r="D95" i="23"/>
  <c r="F95" i="23"/>
  <c r="B95" i="23"/>
  <c r="G95" i="23"/>
  <c r="H95" i="23"/>
  <c r="C95" i="23"/>
  <c r="C47" i="23"/>
  <c r="G47" i="23"/>
  <c r="D47" i="23"/>
  <c r="B47" i="23"/>
  <c r="H47" i="23"/>
  <c r="F47" i="23"/>
  <c r="I47" i="23"/>
  <c r="Q167" i="26"/>
  <c r="I167" i="26"/>
  <c r="G167" i="26"/>
  <c r="R167" i="26"/>
  <c r="AD167" i="26"/>
  <c r="X167" i="26"/>
  <c r="S167" i="26"/>
  <c r="E167" i="26"/>
  <c r="U167" i="26"/>
  <c r="D167" i="26"/>
  <c r="T167" i="26"/>
  <c r="L167" i="26"/>
  <c r="W167" i="26"/>
  <c r="F167" i="26"/>
  <c r="H167" i="26"/>
  <c r="Y167" i="26"/>
  <c r="AC167" i="26"/>
  <c r="AB167" i="26"/>
  <c r="J167" i="26"/>
  <c r="O167" i="26"/>
  <c r="M167" i="26"/>
  <c r="AA167" i="26"/>
  <c r="Z167" i="26"/>
  <c r="V167" i="26"/>
  <c r="P167" i="26"/>
  <c r="K167" i="26"/>
  <c r="N167" i="26"/>
  <c r="C167" i="26"/>
  <c r="N14" i="18"/>
  <c r="H14" i="18"/>
  <c r="O14" i="18"/>
  <c r="P14" i="18"/>
  <c r="K14" i="18"/>
  <c r="Q14" i="18"/>
  <c r="D14" i="18"/>
  <c r="R14" i="18"/>
  <c r="B14" i="18"/>
  <c r="C14" i="18"/>
  <c r="F14" i="18"/>
  <c r="L14" i="18"/>
  <c r="I14" i="18"/>
  <c r="J14" i="18"/>
  <c r="M14" i="18"/>
  <c r="G14" i="18"/>
  <c r="D136" i="14"/>
  <c r="G136" i="14"/>
  <c r="F136" i="14"/>
  <c r="C136" i="14"/>
  <c r="E136" i="14"/>
  <c r="I136" i="14"/>
  <c r="H136" i="14"/>
  <c r="C160" i="23"/>
  <c r="G160" i="23"/>
  <c r="H160" i="23"/>
  <c r="D160" i="23"/>
  <c r="F160" i="23"/>
  <c r="B160" i="23"/>
  <c r="I160" i="23"/>
  <c r="I82" i="17"/>
  <c r="S82" i="17"/>
  <c r="N82" i="17"/>
  <c r="D82" i="17"/>
  <c r="L82" i="17"/>
  <c r="U82" i="17"/>
  <c r="X82" i="17"/>
  <c r="B82" i="17"/>
  <c r="M82" i="17"/>
  <c r="C82" i="17"/>
  <c r="H82" i="17"/>
  <c r="G82" i="17"/>
  <c r="K82" i="17"/>
  <c r="W82" i="17"/>
  <c r="V82" i="17"/>
  <c r="Q82" i="17"/>
  <c r="F82" i="17"/>
  <c r="R82" i="17"/>
  <c r="J82" i="17"/>
  <c r="T82" i="17"/>
  <c r="C88" i="26"/>
  <c r="G88" i="26"/>
  <c r="AC88" i="26"/>
  <c r="W88" i="26"/>
  <c r="X88" i="26"/>
  <c r="P88" i="26"/>
  <c r="H88" i="26"/>
  <c r="O88" i="26"/>
  <c r="I88" i="26"/>
  <c r="E88" i="26"/>
  <c r="R88" i="26"/>
  <c r="N88" i="26"/>
  <c r="Q88" i="26"/>
  <c r="U88" i="26"/>
  <c r="AA88" i="26"/>
  <c r="T88" i="26"/>
  <c r="AB88" i="26"/>
  <c r="J88" i="26"/>
  <c r="S88" i="26"/>
  <c r="K88" i="26"/>
  <c r="M88" i="26"/>
  <c r="AD88" i="26"/>
  <c r="Y88" i="26"/>
  <c r="D88" i="26"/>
  <c r="V88" i="26"/>
  <c r="F88" i="26"/>
  <c r="L88" i="26"/>
  <c r="Z88" i="26"/>
  <c r="E114" i="26"/>
  <c r="Y114" i="26"/>
  <c r="O114" i="26"/>
  <c r="P114" i="26"/>
  <c r="M114" i="26"/>
  <c r="AD114" i="26"/>
  <c r="G114" i="26"/>
  <c r="D114" i="26"/>
  <c r="N114" i="26"/>
  <c r="T114" i="26"/>
  <c r="X114" i="26"/>
  <c r="Z114" i="26"/>
  <c r="AB114" i="26"/>
  <c r="J114" i="26"/>
  <c r="F114" i="26"/>
  <c r="V114" i="26"/>
  <c r="I114" i="26"/>
  <c r="H114" i="26"/>
  <c r="C114" i="26"/>
  <c r="S114" i="26"/>
  <c r="AC114" i="26"/>
  <c r="L114" i="26"/>
  <c r="W114" i="26"/>
  <c r="Q114" i="26"/>
  <c r="K114" i="26"/>
  <c r="R114" i="26"/>
  <c r="AA114" i="26"/>
  <c r="U114" i="26"/>
  <c r="C74" i="26"/>
  <c r="E74" i="26"/>
  <c r="AA74" i="26"/>
  <c r="L74" i="26"/>
  <c r="R74" i="26"/>
  <c r="S74" i="26"/>
  <c r="X74" i="26"/>
  <c r="AD74" i="26"/>
  <c r="H74" i="26"/>
  <c r="U74" i="26"/>
  <c r="AC74" i="26"/>
  <c r="I74" i="26"/>
  <c r="T74" i="26"/>
  <c r="O74" i="26"/>
  <c r="V74" i="26"/>
  <c r="F74" i="26"/>
  <c r="M74" i="26"/>
  <c r="J74" i="26"/>
  <c r="W74" i="26"/>
  <c r="P74" i="26"/>
  <c r="Q74" i="26"/>
  <c r="K74" i="26"/>
  <c r="G74" i="26"/>
  <c r="N74" i="26"/>
  <c r="Y74" i="26"/>
  <c r="D74" i="26"/>
  <c r="Z74" i="26"/>
  <c r="AB74" i="26"/>
  <c r="I68" i="26"/>
  <c r="E68" i="26"/>
  <c r="Z68" i="26"/>
  <c r="H68" i="26"/>
  <c r="G68" i="26"/>
  <c r="Y68" i="26"/>
  <c r="U68" i="26"/>
  <c r="AB68" i="26"/>
  <c r="AD68" i="26"/>
  <c r="AA68" i="26"/>
  <c r="F68" i="26"/>
  <c r="V68" i="26"/>
  <c r="N68" i="26"/>
  <c r="S68" i="26"/>
  <c r="C68" i="26"/>
  <c r="X68" i="26"/>
  <c r="T68" i="26"/>
  <c r="M68" i="26"/>
  <c r="P68" i="26"/>
  <c r="D68" i="26"/>
  <c r="J68" i="26"/>
  <c r="O68" i="26"/>
  <c r="R68" i="26"/>
  <c r="Q68" i="26"/>
  <c r="K68" i="26"/>
  <c r="L68" i="26"/>
  <c r="W68" i="26"/>
  <c r="AC68" i="26"/>
  <c r="I123" i="14"/>
  <c r="E123" i="14"/>
  <c r="H123" i="14"/>
  <c r="F123" i="14"/>
  <c r="G123" i="14"/>
  <c r="C123" i="14"/>
  <c r="D123" i="14"/>
  <c r="B163" i="22"/>
  <c r="C163" i="22"/>
  <c r="D163" i="22"/>
  <c r="H163" i="22"/>
  <c r="G163" i="22"/>
  <c r="I163" i="22"/>
  <c r="F163" i="22"/>
  <c r="I79" i="23"/>
  <c r="C79" i="23"/>
  <c r="D79" i="23"/>
  <c r="G79" i="23"/>
  <c r="B79" i="23"/>
  <c r="F79" i="23"/>
  <c r="H79" i="23"/>
  <c r="B176" i="22"/>
  <c r="C176" i="22"/>
  <c r="F176" i="22"/>
  <c r="D176" i="22"/>
  <c r="I176" i="22"/>
  <c r="H176" i="22"/>
  <c r="G176" i="22"/>
  <c r="H107" i="20"/>
  <c r="N107" i="20"/>
  <c r="C107" i="20"/>
  <c r="D107" i="20"/>
  <c r="L107" i="20"/>
  <c r="G107" i="20"/>
  <c r="K107" i="20"/>
  <c r="M107" i="20"/>
  <c r="I107" i="20"/>
  <c r="J107" i="20"/>
  <c r="B107" i="20"/>
  <c r="F107" i="20"/>
  <c r="B122" i="23"/>
  <c r="G122" i="23"/>
  <c r="C122" i="23"/>
  <c r="F122" i="23"/>
  <c r="I122" i="23"/>
  <c r="H122" i="23"/>
  <c r="D122" i="23"/>
  <c r="I58" i="19"/>
  <c r="M58" i="19"/>
  <c r="O58" i="19"/>
  <c r="K58" i="19"/>
  <c r="C58" i="19"/>
  <c r="H58" i="19"/>
  <c r="D58" i="19"/>
  <c r="R58" i="19"/>
  <c r="B58" i="19"/>
  <c r="F58" i="19"/>
  <c r="Q58" i="19"/>
  <c r="N58" i="19"/>
  <c r="P58" i="19"/>
  <c r="L58" i="19"/>
  <c r="G58" i="19"/>
  <c r="J58" i="19"/>
  <c r="C51" i="23"/>
  <c r="I51" i="23"/>
  <c r="B51" i="23"/>
  <c r="H51" i="23"/>
  <c r="F51" i="23"/>
  <c r="G51" i="23"/>
  <c r="D51" i="23"/>
  <c r="L162" i="17"/>
  <c r="G162" i="17"/>
  <c r="F162" i="17"/>
  <c r="R162" i="17"/>
  <c r="J162" i="17"/>
  <c r="N162" i="17"/>
  <c r="C162" i="17"/>
  <c r="K162" i="17"/>
  <c r="U162" i="17"/>
  <c r="M162" i="17"/>
  <c r="Q162" i="17"/>
  <c r="X162" i="17"/>
  <c r="W162" i="17"/>
  <c r="B162" i="17"/>
  <c r="D162" i="17"/>
  <c r="T162" i="17"/>
  <c r="I162" i="17"/>
  <c r="S162" i="17"/>
  <c r="H162" i="17"/>
  <c r="V162" i="17"/>
  <c r="F104" i="19"/>
  <c r="C104" i="19"/>
  <c r="L104" i="19"/>
  <c r="K104" i="19"/>
  <c r="I104" i="19"/>
  <c r="N104" i="19"/>
  <c r="D104" i="19"/>
  <c r="J104" i="19"/>
  <c r="P104" i="19"/>
  <c r="H104" i="19"/>
  <c r="Q104" i="19"/>
  <c r="B104" i="19"/>
  <c r="G104" i="19"/>
  <c r="M104" i="19"/>
  <c r="R104" i="19"/>
  <c r="O104" i="19"/>
  <c r="C23" i="14"/>
  <c r="E23" i="14"/>
  <c r="H23" i="14"/>
  <c r="F23" i="14"/>
  <c r="G23" i="14"/>
  <c r="I23" i="14"/>
  <c r="D23" i="14"/>
  <c r="L120" i="26"/>
  <c r="Z120" i="26"/>
  <c r="C120" i="26"/>
  <c r="J120" i="26"/>
  <c r="T120" i="26"/>
  <c r="Q120" i="26"/>
  <c r="M120" i="26"/>
  <c r="AB120" i="26"/>
  <c r="X120" i="26"/>
  <c r="R120" i="26"/>
  <c r="G120" i="26"/>
  <c r="E120" i="26"/>
  <c r="W120" i="26"/>
  <c r="N120" i="26"/>
  <c r="Y120" i="26"/>
  <c r="S120" i="26"/>
  <c r="AC120" i="26"/>
  <c r="I120" i="26"/>
  <c r="V120" i="26"/>
  <c r="AA120" i="26"/>
  <c r="P120" i="26"/>
  <c r="D120" i="26"/>
  <c r="F120" i="26"/>
  <c r="O120" i="26"/>
  <c r="U120" i="26"/>
  <c r="AD120" i="26"/>
  <c r="H120" i="26"/>
  <c r="K120" i="26"/>
  <c r="M174" i="20"/>
  <c r="F174" i="20"/>
  <c r="I174" i="20"/>
  <c r="G174" i="20"/>
  <c r="B174" i="20"/>
  <c r="J174" i="20"/>
  <c r="D174" i="20"/>
  <c r="H174" i="20"/>
  <c r="N174" i="20"/>
  <c r="C174" i="20"/>
  <c r="K174" i="20"/>
  <c r="L174" i="20"/>
  <c r="G117" i="24"/>
  <c r="D117" i="24"/>
  <c r="E117" i="24"/>
  <c r="C117" i="24"/>
  <c r="F117" i="24"/>
  <c r="G30" i="23"/>
  <c r="H30" i="23"/>
  <c r="F30" i="23"/>
  <c r="D30" i="23"/>
  <c r="C30" i="23"/>
  <c r="B30" i="23"/>
  <c r="I30" i="23"/>
  <c r="F35" i="23"/>
  <c r="G35" i="23"/>
  <c r="D35" i="23"/>
  <c r="B35" i="23"/>
  <c r="I35" i="23"/>
  <c r="H35" i="23"/>
  <c r="C35" i="23"/>
  <c r="H161" i="14"/>
  <c r="I161" i="14"/>
  <c r="G161" i="14"/>
  <c r="D161" i="14"/>
  <c r="E161" i="14"/>
  <c r="F161" i="14"/>
  <c r="C161" i="14"/>
  <c r="H109" i="23"/>
  <c r="G109" i="23"/>
  <c r="I109" i="23"/>
  <c r="C109" i="23"/>
  <c r="F109" i="23"/>
  <c r="B109" i="23"/>
  <c r="D109" i="23"/>
  <c r="H43" i="19"/>
  <c r="G43" i="19"/>
  <c r="F43" i="19"/>
  <c r="J43" i="19"/>
  <c r="C43" i="19"/>
  <c r="K43" i="19"/>
  <c r="M43" i="19"/>
  <c r="O43" i="19"/>
  <c r="B43" i="19"/>
  <c r="P43" i="19"/>
  <c r="N43" i="19"/>
  <c r="I43" i="19"/>
  <c r="R43" i="19"/>
  <c r="L43" i="19"/>
  <c r="D43" i="19"/>
  <c r="Q43" i="19"/>
  <c r="F180" i="22"/>
  <c r="C180" i="22"/>
  <c r="D180" i="22"/>
  <c r="H180" i="22"/>
  <c r="G180" i="22"/>
  <c r="B180" i="22"/>
  <c r="I180" i="22"/>
  <c r="I74" i="21"/>
  <c r="B74" i="21"/>
  <c r="F74" i="21"/>
  <c r="K74" i="21"/>
  <c r="J74" i="21"/>
  <c r="N74" i="21"/>
  <c r="D74" i="21"/>
  <c r="G74" i="21"/>
  <c r="M74" i="21"/>
  <c r="C74" i="21"/>
  <c r="H74" i="21"/>
  <c r="L74" i="21"/>
  <c r="N146" i="19"/>
  <c r="K146" i="19"/>
  <c r="H146" i="19"/>
  <c r="L146" i="19"/>
  <c r="B146" i="19"/>
  <c r="G146" i="19"/>
  <c r="Q146" i="19"/>
  <c r="J146" i="19"/>
  <c r="M146" i="19"/>
  <c r="I146" i="19"/>
  <c r="P146" i="19"/>
  <c r="R146" i="19"/>
  <c r="O146" i="19"/>
  <c r="D146" i="19"/>
  <c r="F146" i="19"/>
  <c r="C146" i="19"/>
  <c r="T57" i="17"/>
  <c r="U57" i="17"/>
  <c r="V57" i="17"/>
  <c r="K57" i="17"/>
  <c r="F57" i="17"/>
  <c r="M57" i="17"/>
  <c r="L57" i="17"/>
  <c r="X57" i="17"/>
  <c r="D57" i="17"/>
  <c r="J57" i="17"/>
  <c r="S57" i="17"/>
  <c r="G57" i="17"/>
  <c r="B57" i="17"/>
  <c r="C57" i="17"/>
  <c r="N57" i="17"/>
  <c r="Q57" i="17"/>
  <c r="W57" i="17"/>
  <c r="H57" i="17"/>
  <c r="R57" i="17"/>
  <c r="I57" i="17"/>
  <c r="J169" i="18"/>
  <c r="B169" i="18"/>
  <c r="M169" i="18"/>
  <c r="Q169" i="18"/>
  <c r="D169" i="18"/>
  <c r="H169" i="18"/>
  <c r="I169" i="18"/>
  <c r="P169" i="18"/>
  <c r="L169" i="18"/>
  <c r="N169" i="18"/>
  <c r="F169" i="18"/>
  <c r="K169" i="18"/>
  <c r="G169" i="18"/>
  <c r="C169" i="18"/>
  <c r="O169" i="18"/>
  <c r="R169" i="18"/>
  <c r="B140" i="23"/>
  <c r="H140" i="23"/>
  <c r="G140" i="23"/>
  <c r="F140" i="23"/>
  <c r="D140" i="23"/>
  <c r="C140" i="23"/>
  <c r="I140" i="23"/>
  <c r="R132" i="19"/>
  <c r="C132" i="19"/>
  <c r="O132" i="19"/>
  <c r="D132" i="19"/>
  <c r="F132" i="19"/>
  <c r="M132" i="19"/>
  <c r="G132" i="19"/>
  <c r="N132" i="19"/>
  <c r="H132" i="19"/>
  <c r="P132" i="19"/>
  <c r="B132" i="19"/>
  <c r="Q132" i="19"/>
  <c r="K132" i="19"/>
  <c r="J132" i="19"/>
  <c r="L132" i="19"/>
  <c r="I132" i="19"/>
  <c r="N145" i="21"/>
  <c r="K145" i="21"/>
  <c r="I145" i="21"/>
  <c r="J145" i="21"/>
  <c r="M145" i="21"/>
  <c r="C145" i="21"/>
  <c r="F145" i="21"/>
  <c r="D145" i="21"/>
  <c r="L145" i="21"/>
  <c r="G145" i="21"/>
  <c r="B145" i="21"/>
  <c r="H145" i="21"/>
  <c r="E46" i="14"/>
  <c r="C46" i="14"/>
  <c r="I46" i="14"/>
  <c r="G46" i="14"/>
  <c r="H46" i="14"/>
  <c r="F46" i="14"/>
  <c r="D46" i="14"/>
  <c r="F43" i="23"/>
  <c r="H43" i="23"/>
  <c r="C43" i="23"/>
  <c r="G43" i="23"/>
  <c r="I43" i="23"/>
  <c r="B43" i="23"/>
  <c r="D43" i="23"/>
  <c r="H21" i="22"/>
  <c r="B21" i="22"/>
  <c r="G21" i="22"/>
  <c r="C21" i="22"/>
  <c r="D21" i="22"/>
  <c r="I21" i="22"/>
  <c r="F21" i="22"/>
  <c r="C53" i="14"/>
  <c r="H53" i="14"/>
  <c r="D53" i="14"/>
  <c r="F53" i="14"/>
  <c r="I53" i="14"/>
  <c r="E53" i="14"/>
  <c r="G53" i="14"/>
  <c r="B63" i="17"/>
  <c r="G63" i="17"/>
  <c r="W63" i="17"/>
  <c r="C63" i="17"/>
  <c r="M63" i="17"/>
  <c r="K63" i="17"/>
  <c r="V63" i="17"/>
  <c r="F63" i="17"/>
  <c r="U63" i="17"/>
  <c r="S63" i="17"/>
  <c r="N63" i="17"/>
  <c r="J63" i="17"/>
  <c r="I63" i="17"/>
  <c r="L63" i="17"/>
  <c r="T63" i="17"/>
  <c r="X63" i="17"/>
  <c r="D63" i="17"/>
  <c r="Q63" i="17"/>
  <c r="R63" i="17"/>
  <c r="H63" i="17"/>
  <c r="E37" i="24"/>
  <c r="F37" i="24"/>
  <c r="G37" i="24"/>
  <c r="D37" i="24"/>
  <c r="C37" i="24"/>
  <c r="F155" i="22"/>
  <c r="B155" i="22"/>
  <c r="I155" i="22"/>
  <c r="C155" i="22"/>
  <c r="H155" i="22"/>
  <c r="G155" i="22"/>
  <c r="D155" i="22"/>
  <c r="N37" i="26"/>
  <c r="J37" i="26"/>
  <c r="P37" i="26"/>
  <c r="C37" i="26"/>
  <c r="AC37" i="26"/>
  <c r="U37" i="26"/>
  <c r="H37" i="26"/>
  <c r="Y37" i="26"/>
  <c r="E37" i="26"/>
  <c r="T37" i="26"/>
  <c r="Q37" i="26"/>
  <c r="O37" i="26"/>
  <c r="AD37" i="26"/>
  <c r="X37" i="26"/>
  <c r="K37" i="26"/>
  <c r="AB37" i="26"/>
  <c r="L37" i="26"/>
  <c r="Z37" i="26"/>
  <c r="AA37" i="26"/>
  <c r="R37" i="26"/>
  <c r="W37" i="26"/>
  <c r="M37" i="26"/>
  <c r="S37" i="26"/>
  <c r="V37" i="26"/>
  <c r="G37" i="26"/>
  <c r="I37" i="26"/>
  <c r="F37" i="26"/>
  <c r="D37" i="26"/>
  <c r="Q173" i="19"/>
  <c r="G173" i="19"/>
  <c r="F173" i="19"/>
  <c r="I173" i="19"/>
  <c r="N173" i="19"/>
  <c r="L173" i="19"/>
  <c r="M173" i="19"/>
  <c r="K173" i="19"/>
  <c r="C173" i="19"/>
  <c r="P173" i="19"/>
  <c r="O173" i="19"/>
  <c r="R173" i="19"/>
  <c r="H173" i="19"/>
  <c r="B173" i="19"/>
  <c r="J173" i="19"/>
  <c r="D173" i="19"/>
  <c r="I168" i="23"/>
  <c r="H168" i="23"/>
  <c r="F168" i="23"/>
  <c r="D168" i="23"/>
  <c r="B168" i="23"/>
  <c r="G168" i="23"/>
  <c r="C168" i="23"/>
  <c r="I113" i="21"/>
  <c r="B113" i="21"/>
  <c r="N113" i="21"/>
  <c r="L113" i="21"/>
  <c r="K113" i="21"/>
  <c r="J113" i="21"/>
  <c r="F113" i="21"/>
  <c r="G113" i="21"/>
  <c r="C113" i="21"/>
  <c r="M113" i="21"/>
  <c r="D113" i="21"/>
  <c r="H113" i="21"/>
  <c r="D125" i="22"/>
  <c r="G125" i="22"/>
  <c r="I125" i="22"/>
  <c r="C125" i="22"/>
  <c r="F125" i="22"/>
  <c r="H125" i="22"/>
  <c r="B125" i="22"/>
  <c r="F138" i="14"/>
  <c r="C138" i="14"/>
  <c r="I138" i="14"/>
  <c r="H138" i="14"/>
  <c r="E138" i="14"/>
  <c r="D138" i="14"/>
  <c r="G138" i="14"/>
  <c r="C34" i="23"/>
  <c r="H34" i="23"/>
  <c r="I34" i="23"/>
  <c r="F34" i="23"/>
  <c r="D34" i="23"/>
  <c r="G34" i="23"/>
  <c r="B34" i="23"/>
  <c r="Q65" i="17"/>
  <c r="C65" i="17"/>
  <c r="B65" i="17"/>
  <c r="M65" i="17"/>
  <c r="I65" i="17"/>
  <c r="K65" i="17"/>
  <c r="V65" i="17"/>
  <c r="L65" i="17"/>
  <c r="U65" i="17"/>
  <c r="X65" i="17"/>
  <c r="G65" i="17"/>
  <c r="J65" i="17"/>
  <c r="H65" i="17"/>
  <c r="D65" i="17"/>
  <c r="T65" i="17"/>
  <c r="W65" i="17"/>
  <c r="F65" i="17"/>
  <c r="R65" i="17"/>
  <c r="S65" i="17"/>
  <c r="N65" i="17"/>
  <c r="M168" i="21"/>
  <c r="K168" i="21"/>
  <c r="I168" i="21"/>
  <c r="G168" i="21"/>
  <c r="B168" i="21"/>
  <c r="H168" i="21"/>
  <c r="D168" i="21"/>
  <c r="N168" i="21"/>
  <c r="J168" i="21"/>
  <c r="C168" i="21"/>
  <c r="L168" i="21"/>
  <c r="F168" i="21"/>
  <c r="V84" i="26"/>
  <c r="Z84" i="26"/>
  <c r="I84" i="26"/>
  <c r="M84" i="26"/>
  <c r="L84" i="26"/>
  <c r="N84" i="26"/>
  <c r="F84" i="26"/>
  <c r="P84" i="26"/>
  <c r="X84" i="26"/>
  <c r="S84" i="26"/>
  <c r="AD84" i="26"/>
  <c r="C84" i="26"/>
  <c r="G84" i="26"/>
  <c r="Y84" i="26"/>
  <c r="W84" i="26"/>
  <c r="AB84" i="26"/>
  <c r="U84" i="26"/>
  <c r="R84" i="26"/>
  <c r="H84" i="26"/>
  <c r="Q84" i="26"/>
  <c r="D84" i="26"/>
  <c r="T84" i="26"/>
  <c r="E84" i="26"/>
  <c r="J84" i="26"/>
  <c r="K84" i="26"/>
  <c r="AC84" i="26"/>
  <c r="O84" i="26"/>
  <c r="AA84" i="26"/>
  <c r="I55" i="19"/>
  <c r="H55" i="19"/>
  <c r="D55" i="19"/>
  <c r="J55" i="19"/>
  <c r="G55" i="19"/>
  <c r="C55" i="19"/>
  <c r="B55" i="19"/>
  <c r="P55" i="19"/>
  <c r="R55" i="19"/>
  <c r="O55" i="19"/>
  <c r="M55" i="19"/>
  <c r="L55" i="19"/>
  <c r="Q55" i="19"/>
  <c r="F55" i="19"/>
  <c r="N55" i="19"/>
  <c r="K55" i="19"/>
  <c r="B52" i="20"/>
  <c r="G52" i="20"/>
  <c r="D52" i="20"/>
  <c r="N52" i="20"/>
  <c r="K52" i="20"/>
  <c r="C52" i="20"/>
  <c r="M52" i="20"/>
  <c r="F52" i="20"/>
  <c r="H52" i="20"/>
  <c r="L52" i="20"/>
  <c r="I52" i="20"/>
  <c r="J52" i="20"/>
  <c r="N78" i="19"/>
  <c r="G78" i="19"/>
  <c r="K78" i="19"/>
  <c r="F78" i="19"/>
  <c r="Q78" i="19"/>
  <c r="B78" i="19"/>
  <c r="J78" i="19"/>
  <c r="O78" i="19"/>
  <c r="I78" i="19"/>
  <c r="D78" i="19"/>
  <c r="C78" i="19"/>
  <c r="M78" i="19"/>
  <c r="R78" i="19"/>
  <c r="P78" i="19"/>
  <c r="L78" i="19"/>
  <c r="H78" i="19"/>
  <c r="D132" i="14"/>
  <c r="E132" i="14"/>
  <c r="H132" i="14"/>
  <c r="F132" i="14"/>
  <c r="C132" i="14"/>
  <c r="I132" i="14"/>
  <c r="G132" i="14"/>
  <c r="T40" i="17"/>
  <c r="R40" i="17"/>
  <c r="K40" i="17"/>
  <c r="D40" i="17"/>
  <c r="L40" i="17"/>
  <c r="N40" i="17"/>
  <c r="B40" i="17"/>
  <c r="I40" i="17"/>
  <c r="C40" i="17"/>
  <c r="H40" i="17"/>
  <c r="J40" i="17"/>
  <c r="X40" i="17"/>
  <c r="G40" i="17"/>
  <c r="M40" i="17"/>
  <c r="Q40" i="17"/>
  <c r="W40" i="17"/>
  <c r="V40" i="17"/>
  <c r="U40" i="17"/>
  <c r="S40" i="17"/>
  <c r="F40" i="17"/>
  <c r="C71" i="14"/>
  <c r="I71" i="14"/>
  <c r="E71" i="14"/>
  <c r="G71" i="14"/>
  <c r="H71" i="14"/>
  <c r="F71" i="14"/>
  <c r="D71" i="14"/>
  <c r="N24" i="21"/>
  <c r="G24" i="21"/>
  <c r="K24" i="21"/>
  <c r="J24" i="21"/>
  <c r="H24" i="21"/>
  <c r="C24" i="21"/>
  <c r="L24" i="21"/>
  <c r="M24" i="21"/>
  <c r="I24" i="21"/>
  <c r="F24" i="21"/>
  <c r="D24" i="21"/>
  <c r="B24" i="21"/>
  <c r="F33" i="24"/>
  <c r="C33" i="24"/>
  <c r="D33" i="24"/>
  <c r="G33" i="24"/>
  <c r="E33" i="24"/>
  <c r="C142" i="23"/>
  <c r="G142" i="23"/>
  <c r="I142" i="23"/>
  <c r="F142" i="23"/>
  <c r="D142" i="23"/>
  <c r="H142" i="23"/>
  <c r="B142" i="23"/>
  <c r="K186" i="17"/>
  <c r="L186" i="17"/>
  <c r="N186" i="17"/>
  <c r="I186" i="17"/>
  <c r="V186" i="17"/>
  <c r="X186" i="17"/>
  <c r="J186" i="17"/>
  <c r="F186" i="17"/>
  <c r="U186" i="17"/>
  <c r="W186" i="17"/>
  <c r="T186" i="17"/>
  <c r="R186" i="17"/>
  <c r="Q186" i="17"/>
  <c r="D186" i="17"/>
  <c r="S186" i="17"/>
  <c r="H186" i="17"/>
  <c r="C186" i="17"/>
  <c r="M186" i="17"/>
  <c r="G186" i="17"/>
  <c r="B186" i="17"/>
  <c r="M57" i="18"/>
  <c r="F57" i="18"/>
  <c r="G57" i="18"/>
  <c r="K57" i="18"/>
  <c r="D57" i="18"/>
  <c r="Q57" i="18"/>
  <c r="N57" i="18"/>
  <c r="B57" i="18"/>
  <c r="O57" i="18"/>
  <c r="C57" i="18"/>
  <c r="R57" i="18"/>
  <c r="P57" i="18"/>
  <c r="J57" i="18"/>
  <c r="H57" i="18"/>
  <c r="L57" i="18"/>
  <c r="I57" i="18"/>
  <c r="E64" i="26"/>
  <c r="H64" i="26"/>
  <c r="X64" i="26"/>
  <c r="C64" i="26"/>
  <c r="G64" i="26"/>
  <c r="U64" i="26"/>
  <c r="N64" i="26"/>
  <c r="Y64" i="26"/>
  <c r="L64" i="26"/>
  <c r="W64" i="26"/>
  <c r="F64" i="26"/>
  <c r="O64" i="26"/>
  <c r="K64" i="26"/>
  <c r="S64" i="26"/>
  <c r="AD64" i="26"/>
  <c r="AB64" i="26"/>
  <c r="Q64" i="26"/>
  <c r="AC64" i="26"/>
  <c r="V64" i="26"/>
  <c r="Z64" i="26"/>
  <c r="P64" i="26"/>
  <c r="R64" i="26"/>
  <c r="J64" i="26"/>
  <c r="T64" i="26"/>
  <c r="I64" i="26"/>
  <c r="M64" i="26"/>
  <c r="D64" i="26"/>
  <c r="AA64" i="26"/>
  <c r="F42" i="21"/>
  <c r="I42" i="21"/>
  <c r="H42" i="21"/>
  <c r="G42" i="21"/>
  <c r="D42" i="21"/>
  <c r="B42" i="21"/>
  <c r="N42" i="21"/>
  <c r="L42" i="21"/>
  <c r="K42" i="21"/>
  <c r="C42" i="21"/>
  <c r="J42" i="21"/>
  <c r="M42" i="21"/>
  <c r="G155" i="26"/>
  <c r="E155" i="26"/>
  <c r="S155" i="26"/>
  <c r="AB155" i="26"/>
  <c r="N155" i="26"/>
  <c r="O155" i="26"/>
  <c r="K155" i="26"/>
  <c r="AA155" i="26"/>
  <c r="V155" i="26"/>
  <c r="Z155" i="26"/>
  <c r="J155" i="26"/>
  <c r="W155" i="26"/>
  <c r="P155" i="26"/>
  <c r="D155" i="26"/>
  <c r="M155" i="26"/>
  <c r="Y155" i="26"/>
  <c r="C155" i="26"/>
  <c r="Q155" i="26"/>
  <c r="L155" i="26"/>
  <c r="T155" i="26"/>
  <c r="H155" i="26"/>
  <c r="R155" i="26"/>
  <c r="F155" i="26"/>
  <c r="AD155" i="26"/>
  <c r="X155" i="26"/>
  <c r="U155" i="26"/>
  <c r="I155" i="26"/>
  <c r="AC155" i="26"/>
  <c r="I112" i="22"/>
  <c r="F112" i="22"/>
  <c r="C112" i="22"/>
  <c r="G112" i="22"/>
  <c r="B112" i="22"/>
  <c r="H112" i="22"/>
  <c r="D112" i="22"/>
  <c r="G133" i="14"/>
  <c r="H133" i="14"/>
  <c r="I133" i="14"/>
  <c r="C133" i="14"/>
  <c r="E133" i="14"/>
  <c r="D133" i="14"/>
  <c r="F133" i="14"/>
  <c r="R33" i="17"/>
  <c r="M33" i="17"/>
  <c r="U33" i="17"/>
  <c r="L33" i="17"/>
  <c r="S33" i="17"/>
  <c r="K33" i="17"/>
  <c r="C33" i="17"/>
  <c r="F33" i="17"/>
  <c r="V33" i="17"/>
  <c r="J33" i="17"/>
  <c r="N33" i="17"/>
  <c r="H33" i="17"/>
  <c r="D33" i="17"/>
  <c r="B33" i="17"/>
  <c r="W33" i="17"/>
  <c r="X33" i="17"/>
  <c r="G33" i="17"/>
  <c r="T33" i="17"/>
  <c r="I33" i="17"/>
  <c r="Q33" i="17"/>
  <c r="F28" i="23"/>
  <c r="G28" i="23"/>
  <c r="B28" i="23"/>
  <c r="C28" i="23"/>
  <c r="H28" i="23"/>
  <c r="I28" i="23"/>
  <c r="D28" i="23"/>
  <c r="T51" i="17"/>
  <c r="L51" i="17"/>
  <c r="Q51" i="17"/>
  <c r="W51" i="17"/>
  <c r="B51" i="17"/>
  <c r="M51" i="17"/>
  <c r="G51" i="17"/>
  <c r="R51" i="17"/>
  <c r="H51" i="17"/>
  <c r="F51" i="17"/>
  <c r="D51" i="17"/>
  <c r="V51" i="17"/>
  <c r="I51" i="17"/>
  <c r="S51" i="17"/>
  <c r="K51" i="17"/>
  <c r="U51" i="17"/>
  <c r="N51" i="17"/>
  <c r="X51" i="17"/>
  <c r="C51" i="17"/>
  <c r="J51" i="17"/>
  <c r="D128" i="22"/>
  <c r="C128" i="22"/>
  <c r="G128" i="22"/>
  <c r="F128" i="22"/>
  <c r="B128" i="22"/>
  <c r="H128" i="22"/>
  <c r="I128" i="22"/>
  <c r="L24" i="20"/>
  <c r="H24" i="20"/>
  <c r="N24" i="20"/>
  <c r="B24" i="20"/>
  <c r="M24" i="20"/>
  <c r="J24" i="20"/>
  <c r="D24" i="20"/>
  <c r="I24" i="20"/>
  <c r="K24" i="20"/>
  <c r="F24" i="20"/>
  <c r="C24" i="20"/>
  <c r="G24" i="20"/>
  <c r="R38" i="17"/>
  <c r="N38" i="17"/>
  <c r="I38" i="17"/>
  <c r="C38" i="17"/>
  <c r="S38" i="17"/>
  <c r="D38" i="17"/>
  <c r="F38" i="17"/>
  <c r="U38" i="17"/>
  <c r="J38" i="17"/>
  <c r="L38" i="17"/>
  <c r="W38" i="17"/>
  <c r="T38" i="17"/>
  <c r="H38" i="17"/>
  <c r="B38" i="17"/>
  <c r="X38" i="17"/>
  <c r="Q38" i="17"/>
  <c r="M38" i="17"/>
  <c r="K38" i="17"/>
  <c r="G38" i="17"/>
  <c r="V38" i="17"/>
  <c r="K149" i="20"/>
  <c r="H149" i="20"/>
  <c r="B149" i="20"/>
  <c r="F149" i="20"/>
  <c r="C149" i="20"/>
  <c r="D149" i="20"/>
  <c r="L149" i="20"/>
  <c r="G149" i="20"/>
  <c r="N149" i="20"/>
  <c r="J149" i="20"/>
  <c r="M149" i="20"/>
  <c r="I149" i="20"/>
  <c r="B108" i="21"/>
  <c r="L108" i="21"/>
  <c r="J108" i="21"/>
  <c r="D108" i="21"/>
  <c r="I108" i="21"/>
  <c r="K108" i="21"/>
  <c r="H108" i="21"/>
  <c r="N108" i="21"/>
  <c r="C108" i="21"/>
  <c r="F108" i="21"/>
  <c r="M108" i="21"/>
  <c r="G108" i="21"/>
  <c r="G180" i="20"/>
  <c r="D180" i="20"/>
  <c r="N180" i="20"/>
  <c r="B180" i="20"/>
  <c r="H180" i="20"/>
  <c r="F180" i="20"/>
  <c r="K180" i="20"/>
  <c r="L180" i="20"/>
  <c r="I180" i="20"/>
  <c r="C180" i="20"/>
  <c r="M180" i="20"/>
  <c r="J180" i="20"/>
  <c r="B164" i="19"/>
  <c r="D164" i="19"/>
  <c r="G164" i="19"/>
  <c r="N164" i="19"/>
  <c r="M164" i="19"/>
  <c r="F164" i="19"/>
  <c r="L164" i="19"/>
  <c r="K164" i="19"/>
  <c r="J164" i="19"/>
  <c r="C164" i="19"/>
  <c r="O164" i="19"/>
  <c r="Q164" i="19"/>
  <c r="P164" i="19"/>
  <c r="R164" i="19"/>
  <c r="I164" i="19"/>
  <c r="H164" i="19"/>
  <c r="L124" i="18"/>
  <c r="Q124" i="18"/>
  <c r="B124" i="18"/>
  <c r="C124" i="18"/>
  <c r="D124" i="18"/>
  <c r="M124" i="18"/>
  <c r="N124" i="18"/>
  <c r="I124" i="18"/>
  <c r="R124" i="18"/>
  <c r="O124" i="18"/>
  <c r="H124" i="18"/>
  <c r="F124" i="18"/>
  <c r="J124" i="18"/>
  <c r="K124" i="18"/>
  <c r="P124" i="18"/>
  <c r="G124" i="18"/>
  <c r="H89" i="20"/>
  <c r="L89" i="20"/>
  <c r="B89" i="20"/>
  <c r="M89" i="20"/>
  <c r="N89" i="20"/>
  <c r="F89" i="20"/>
  <c r="I89" i="20"/>
  <c r="J89" i="20"/>
  <c r="C89" i="20"/>
  <c r="D89" i="20"/>
  <c r="K89" i="20"/>
  <c r="G89" i="20"/>
  <c r="F58" i="21"/>
  <c r="L58" i="21"/>
  <c r="D58" i="21"/>
  <c r="N58" i="21"/>
  <c r="M58" i="21"/>
  <c r="G58" i="21"/>
  <c r="I58" i="21"/>
  <c r="J58" i="21"/>
  <c r="B58" i="21"/>
  <c r="H58" i="21"/>
  <c r="C58" i="21"/>
  <c r="K58" i="21"/>
  <c r="D63" i="14"/>
  <c r="G63" i="14"/>
  <c r="H63" i="14"/>
  <c r="F63" i="14"/>
  <c r="E63" i="14"/>
  <c r="C63" i="14"/>
  <c r="I63" i="14"/>
  <c r="I117" i="21"/>
  <c r="L117" i="21"/>
  <c r="G117" i="21"/>
  <c r="D117" i="21"/>
  <c r="H117" i="21"/>
  <c r="B117" i="21"/>
  <c r="M117" i="21"/>
  <c r="K117" i="21"/>
  <c r="J117" i="21"/>
  <c r="F117" i="21"/>
  <c r="N117" i="21"/>
  <c r="C117" i="21"/>
  <c r="B110" i="23"/>
  <c r="C110" i="23"/>
  <c r="H110" i="23"/>
  <c r="D110" i="23"/>
  <c r="F110" i="23"/>
  <c r="G110" i="23"/>
  <c r="I110" i="23"/>
  <c r="J173" i="26"/>
  <c r="L173" i="26"/>
  <c r="V173" i="26"/>
  <c r="F173" i="26"/>
  <c r="H173" i="26"/>
  <c r="AB173" i="26"/>
  <c r="X173" i="26"/>
  <c r="Y173" i="26"/>
  <c r="Q173" i="26"/>
  <c r="AA173" i="26"/>
  <c r="E173" i="26"/>
  <c r="T173" i="26"/>
  <c r="M173" i="26"/>
  <c r="W173" i="26"/>
  <c r="G173" i="26"/>
  <c r="U173" i="26"/>
  <c r="K173" i="26"/>
  <c r="O173" i="26"/>
  <c r="P173" i="26"/>
  <c r="AD173" i="26"/>
  <c r="N173" i="26"/>
  <c r="Z173" i="26"/>
  <c r="AC173" i="26"/>
  <c r="D173" i="26"/>
  <c r="R173" i="26"/>
  <c r="C173" i="26"/>
  <c r="I173" i="26"/>
  <c r="S173" i="26"/>
  <c r="D179" i="20"/>
  <c r="K179" i="20"/>
  <c r="C179" i="20"/>
  <c r="L179" i="20"/>
  <c r="M179" i="20"/>
  <c r="B179" i="20"/>
  <c r="F179" i="20"/>
  <c r="G179" i="20"/>
  <c r="H179" i="20"/>
  <c r="J179" i="20"/>
  <c r="I179" i="20"/>
  <c r="N179" i="20"/>
  <c r="J154" i="20"/>
  <c r="N154" i="20"/>
  <c r="F154" i="20"/>
  <c r="G154" i="20"/>
  <c r="M154" i="20"/>
  <c r="C154" i="20"/>
  <c r="L154" i="20"/>
  <c r="H154" i="20"/>
  <c r="I154" i="20"/>
  <c r="D154" i="20"/>
  <c r="K154" i="20"/>
  <c r="B154" i="20"/>
  <c r="C19" i="23"/>
  <c r="B19" i="23"/>
  <c r="F19" i="23"/>
  <c r="D19" i="23"/>
  <c r="H19" i="23"/>
  <c r="G19" i="23"/>
  <c r="I19" i="23"/>
  <c r="F45" i="14"/>
  <c r="E45" i="14"/>
  <c r="G45" i="14"/>
  <c r="H45" i="14"/>
  <c r="C45" i="14"/>
  <c r="D45" i="14"/>
  <c r="I45" i="14"/>
  <c r="G157" i="24"/>
  <c r="F157" i="24"/>
  <c r="E157" i="24"/>
  <c r="D157" i="24"/>
  <c r="C157" i="24"/>
  <c r="I56" i="21"/>
  <c r="K56" i="21"/>
  <c r="D56" i="21"/>
  <c r="J56" i="21"/>
  <c r="N56" i="21"/>
  <c r="M56" i="21"/>
  <c r="C56" i="21"/>
  <c r="G56" i="21"/>
  <c r="L56" i="21"/>
  <c r="B56" i="21"/>
  <c r="H56" i="21"/>
  <c r="F56" i="21"/>
  <c r="F89" i="18"/>
  <c r="K89" i="18"/>
  <c r="N89" i="18"/>
  <c r="D89" i="18"/>
  <c r="L89" i="18"/>
  <c r="H89" i="18"/>
  <c r="R89" i="18"/>
  <c r="G89" i="18"/>
  <c r="Q89" i="18"/>
  <c r="J89" i="18"/>
  <c r="I89" i="18"/>
  <c r="O89" i="18"/>
  <c r="P89" i="18"/>
  <c r="C89" i="18"/>
  <c r="B89" i="18"/>
  <c r="M89" i="18"/>
  <c r="G163" i="14"/>
  <c r="I163" i="14"/>
  <c r="D163" i="14"/>
  <c r="H163" i="14"/>
  <c r="E163" i="14"/>
  <c r="C163" i="14"/>
  <c r="F163" i="14"/>
  <c r="B167" i="23"/>
  <c r="G167" i="23"/>
  <c r="C167" i="23"/>
  <c r="F167" i="23"/>
  <c r="H167" i="23"/>
  <c r="I167" i="23"/>
  <c r="D167" i="23"/>
  <c r="G145" i="22"/>
  <c r="D145" i="22"/>
  <c r="B145" i="22"/>
  <c r="I145" i="22"/>
  <c r="F145" i="22"/>
  <c r="H145" i="22"/>
  <c r="C145" i="22"/>
  <c r="J115" i="21"/>
  <c r="G115" i="21"/>
  <c r="I115" i="21"/>
  <c r="F115" i="21"/>
  <c r="H115" i="21"/>
  <c r="L115" i="21"/>
  <c r="N115" i="21"/>
  <c r="D115" i="21"/>
  <c r="M115" i="21"/>
  <c r="B115" i="21"/>
  <c r="K115" i="21"/>
  <c r="C115" i="21"/>
  <c r="H167" i="21"/>
  <c r="I167" i="21"/>
  <c r="F167" i="21"/>
  <c r="J167" i="21"/>
  <c r="N167" i="21"/>
  <c r="G167" i="21"/>
  <c r="M167" i="21"/>
  <c r="K167" i="21"/>
  <c r="B167" i="21"/>
  <c r="D167" i="21"/>
  <c r="L167" i="21"/>
  <c r="C167" i="21"/>
  <c r="C125" i="17"/>
  <c r="J125" i="17"/>
  <c r="W125" i="17"/>
  <c r="G125" i="17"/>
  <c r="U125" i="17"/>
  <c r="L125" i="17"/>
  <c r="I125" i="17"/>
  <c r="K125" i="17"/>
  <c r="H125" i="17"/>
  <c r="R125" i="17"/>
  <c r="M125" i="17"/>
  <c r="V125" i="17"/>
  <c r="D125" i="17"/>
  <c r="F125" i="17"/>
  <c r="T125" i="17"/>
  <c r="S125" i="17"/>
  <c r="X125" i="17"/>
  <c r="B125" i="17"/>
  <c r="Q125" i="17"/>
  <c r="N125" i="17"/>
  <c r="V156" i="26"/>
  <c r="X156" i="26"/>
  <c r="F156" i="26"/>
  <c r="G156" i="26"/>
  <c r="E156" i="26"/>
  <c r="R156" i="26"/>
  <c r="W156" i="26"/>
  <c r="P156" i="26"/>
  <c r="D156" i="26"/>
  <c r="Y156" i="26"/>
  <c r="AD156" i="26"/>
  <c r="J156" i="26"/>
  <c r="AB156" i="26"/>
  <c r="S156" i="26"/>
  <c r="AC156" i="26"/>
  <c r="H156" i="26"/>
  <c r="T156" i="26"/>
  <c r="Q156" i="26"/>
  <c r="L156" i="26"/>
  <c r="M156" i="26"/>
  <c r="N156" i="26"/>
  <c r="Z156" i="26"/>
  <c r="C156" i="26"/>
  <c r="O156" i="26"/>
  <c r="I156" i="26"/>
  <c r="K156" i="26"/>
  <c r="U156" i="26"/>
  <c r="AA156" i="26"/>
  <c r="X170" i="26"/>
  <c r="P170" i="26"/>
  <c r="E170" i="26"/>
  <c r="R170" i="26"/>
  <c r="AD170" i="26"/>
  <c r="L170" i="26"/>
  <c r="W170" i="26"/>
  <c r="D170" i="26"/>
  <c r="AA170" i="26"/>
  <c r="Z170" i="26"/>
  <c r="C170" i="26"/>
  <c r="Q170" i="26"/>
  <c r="F170" i="26"/>
  <c r="K170" i="26"/>
  <c r="AB170" i="26"/>
  <c r="H170" i="26"/>
  <c r="J170" i="26"/>
  <c r="AC170" i="26"/>
  <c r="O170" i="26"/>
  <c r="G170" i="26"/>
  <c r="U170" i="26"/>
  <c r="S170" i="26"/>
  <c r="Y170" i="26"/>
  <c r="T170" i="26"/>
  <c r="I170" i="26"/>
  <c r="V170" i="26"/>
  <c r="M170" i="26"/>
  <c r="N170" i="26"/>
  <c r="H150" i="21"/>
  <c r="N150" i="21"/>
  <c r="B150" i="21"/>
  <c r="G150" i="21"/>
  <c r="C150" i="21"/>
  <c r="F150" i="21"/>
  <c r="I150" i="21"/>
  <c r="M150" i="21"/>
  <c r="L150" i="21"/>
  <c r="D150" i="21"/>
  <c r="K150" i="21"/>
  <c r="J150" i="21"/>
  <c r="D73" i="22"/>
  <c r="B73" i="22"/>
  <c r="H73" i="22"/>
  <c r="C73" i="22"/>
  <c r="I73" i="22"/>
  <c r="F73" i="22"/>
  <c r="G73" i="22"/>
  <c r="U83" i="17"/>
  <c r="T83" i="17"/>
  <c r="C83" i="17"/>
  <c r="I83" i="17"/>
  <c r="S83" i="17"/>
  <c r="D83" i="17"/>
  <c r="N83" i="17"/>
  <c r="L83" i="17"/>
  <c r="H83" i="17"/>
  <c r="Q83" i="17"/>
  <c r="W83" i="17"/>
  <c r="K83" i="17"/>
  <c r="V83" i="17"/>
  <c r="R83" i="17"/>
  <c r="M83" i="17"/>
  <c r="X83" i="17"/>
  <c r="F83" i="17"/>
  <c r="G83" i="17"/>
  <c r="B83" i="17"/>
  <c r="J83" i="17"/>
  <c r="N133" i="20"/>
  <c r="B133" i="20"/>
  <c r="F133" i="20"/>
  <c r="H133" i="20"/>
  <c r="D133" i="20"/>
  <c r="I133" i="20"/>
  <c r="L133" i="20"/>
  <c r="C133" i="20"/>
  <c r="K133" i="20"/>
  <c r="M133" i="20"/>
  <c r="G133" i="20"/>
  <c r="J133" i="20"/>
  <c r="M76" i="17"/>
  <c r="Q76" i="17"/>
  <c r="I76" i="17"/>
  <c r="K76" i="17"/>
  <c r="V76" i="17"/>
  <c r="J76" i="17"/>
  <c r="U76" i="17"/>
  <c r="W76" i="17"/>
  <c r="X76" i="17"/>
  <c r="B76" i="17"/>
  <c r="T76" i="17"/>
  <c r="C76" i="17"/>
  <c r="H76" i="17"/>
  <c r="S76" i="17"/>
  <c r="N76" i="17"/>
  <c r="F76" i="17"/>
  <c r="D76" i="17"/>
  <c r="R76" i="17"/>
  <c r="G76" i="17"/>
  <c r="L76" i="17"/>
  <c r="M143" i="17"/>
  <c r="F143" i="17"/>
  <c r="D143" i="17"/>
  <c r="H143" i="17"/>
  <c r="V143" i="17"/>
  <c r="X143" i="17"/>
  <c r="S143" i="17"/>
  <c r="G143" i="17"/>
  <c r="N143" i="17"/>
  <c r="Q143" i="17"/>
  <c r="K143" i="17"/>
  <c r="T143" i="17"/>
  <c r="L143" i="17"/>
  <c r="U143" i="17"/>
  <c r="C143" i="17"/>
  <c r="R143" i="17"/>
  <c r="W143" i="17"/>
  <c r="J143" i="17"/>
  <c r="B143" i="17"/>
  <c r="I143" i="17"/>
  <c r="L103" i="17"/>
  <c r="C103" i="17"/>
  <c r="Q103" i="17"/>
  <c r="K103" i="17"/>
  <c r="G103" i="17"/>
  <c r="S103" i="17"/>
  <c r="R103" i="17"/>
  <c r="N103" i="17"/>
  <c r="V103" i="17"/>
  <c r="U103" i="17"/>
  <c r="T103" i="17"/>
  <c r="M103" i="17"/>
  <c r="F103" i="17"/>
  <c r="J103" i="17"/>
  <c r="X103" i="17"/>
  <c r="I103" i="17"/>
  <c r="H103" i="17"/>
  <c r="D103" i="17"/>
  <c r="W103" i="17"/>
  <c r="B103" i="17"/>
  <c r="L176" i="21"/>
  <c r="G176" i="21"/>
  <c r="H176" i="21"/>
  <c r="J176" i="21"/>
  <c r="I176" i="21"/>
  <c r="C176" i="21"/>
  <c r="B176" i="21"/>
  <c r="M176" i="21"/>
  <c r="N176" i="21"/>
  <c r="D176" i="21"/>
  <c r="K176" i="21"/>
  <c r="F176" i="21"/>
  <c r="F170" i="23"/>
  <c r="C170" i="23"/>
  <c r="I170" i="23"/>
  <c r="D170" i="23"/>
  <c r="H170" i="23"/>
  <c r="G170" i="23"/>
  <c r="B170" i="23"/>
  <c r="I122" i="22"/>
  <c r="F122" i="22"/>
  <c r="G122" i="22"/>
  <c r="B122" i="22"/>
  <c r="C122" i="22"/>
  <c r="H122" i="22"/>
  <c r="D122" i="22"/>
  <c r="C119" i="24"/>
  <c r="D119" i="24"/>
  <c r="F119" i="24"/>
  <c r="G119" i="24"/>
  <c r="E119" i="24"/>
  <c r="B75" i="23"/>
  <c r="I75" i="23"/>
  <c r="C75" i="23"/>
  <c r="G75" i="23"/>
  <c r="F75" i="23"/>
  <c r="H75" i="23"/>
  <c r="D75" i="23"/>
  <c r="X178" i="17"/>
  <c r="F178" i="17"/>
  <c r="W178" i="17"/>
  <c r="T178" i="17"/>
  <c r="Q178" i="17"/>
  <c r="N178" i="17"/>
  <c r="H178" i="17"/>
  <c r="K178" i="17"/>
  <c r="L178" i="17"/>
  <c r="M178" i="17"/>
  <c r="I178" i="17"/>
  <c r="U178" i="17"/>
  <c r="J178" i="17"/>
  <c r="R178" i="17"/>
  <c r="G178" i="17"/>
  <c r="C178" i="17"/>
  <c r="S178" i="17"/>
  <c r="V178" i="17"/>
  <c r="B178" i="17"/>
  <c r="D178" i="17"/>
  <c r="B67" i="23"/>
  <c r="G67" i="23"/>
  <c r="C67" i="23"/>
  <c r="H67" i="23"/>
  <c r="I67" i="23"/>
  <c r="D67" i="23"/>
  <c r="F67" i="23"/>
  <c r="I48" i="19"/>
  <c r="M48" i="19"/>
  <c r="O48" i="19"/>
  <c r="J48" i="19"/>
  <c r="D48" i="19"/>
  <c r="K48" i="19"/>
  <c r="R48" i="19"/>
  <c r="L48" i="19"/>
  <c r="Q48" i="19"/>
  <c r="B48" i="19"/>
  <c r="F48" i="19"/>
  <c r="N48" i="19"/>
  <c r="P48" i="19"/>
  <c r="C48" i="19"/>
  <c r="G48" i="19"/>
  <c r="H48" i="19"/>
  <c r="N31" i="20"/>
  <c r="J31" i="20"/>
  <c r="F31" i="20"/>
  <c r="M31" i="20"/>
  <c r="G31" i="20"/>
  <c r="K31" i="20"/>
  <c r="H31" i="20"/>
  <c r="L31" i="20"/>
  <c r="I31" i="20"/>
  <c r="D31" i="20"/>
  <c r="B31" i="20"/>
  <c r="C31" i="20"/>
  <c r="L17" i="17"/>
  <c r="F17" i="17"/>
  <c r="K17" i="17"/>
  <c r="R17" i="17"/>
  <c r="D17" i="17"/>
  <c r="B17" i="17"/>
  <c r="G17" i="17"/>
  <c r="N17" i="17"/>
  <c r="U17" i="17"/>
  <c r="Q17" i="17"/>
  <c r="V17" i="17"/>
  <c r="H17" i="17"/>
  <c r="W17" i="17"/>
  <c r="M17" i="17"/>
  <c r="C17" i="17"/>
  <c r="X17" i="17"/>
  <c r="J17" i="17"/>
  <c r="I17" i="17"/>
  <c r="S17" i="17"/>
  <c r="T17" i="17"/>
  <c r="I78" i="22"/>
  <c r="D78" i="22"/>
  <c r="C78" i="22"/>
  <c r="B78" i="22"/>
  <c r="H78" i="22"/>
  <c r="G78" i="22"/>
  <c r="F78" i="22"/>
  <c r="G83" i="23"/>
  <c r="C83" i="23"/>
  <c r="D83" i="23"/>
  <c r="I83" i="23"/>
  <c r="H83" i="23"/>
  <c r="F83" i="23"/>
  <c r="B83" i="23"/>
  <c r="G53" i="21"/>
  <c r="I53" i="21"/>
  <c r="B53" i="21"/>
  <c r="M53" i="21"/>
  <c r="H53" i="21"/>
  <c r="F53" i="21"/>
  <c r="J53" i="21"/>
  <c r="C53" i="21"/>
  <c r="N53" i="21"/>
  <c r="D53" i="21"/>
  <c r="K53" i="21"/>
  <c r="L53" i="21"/>
  <c r="H59" i="17"/>
  <c r="F59" i="17"/>
  <c r="D59" i="17"/>
  <c r="I59" i="17"/>
  <c r="R59" i="17"/>
  <c r="V59" i="17"/>
  <c r="N59" i="17"/>
  <c r="K59" i="17"/>
  <c r="W59" i="17"/>
  <c r="U59" i="17"/>
  <c r="Q59" i="17"/>
  <c r="J59" i="17"/>
  <c r="X59" i="17"/>
  <c r="M59" i="17"/>
  <c r="C59" i="17"/>
  <c r="L59" i="17"/>
  <c r="B59" i="17"/>
  <c r="S59" i="17"/>
  <c r="G59" i="17"/>
  <c r="T59" i="17"/>
  <c r="D43" i="24"/>
  <c r="F43" i="24"/>
  <c r="C43" i="24"/>
  <c r="G43" i="24"/>
  <c r="E43" i="24"/>
  <c r="I174" i="17"/>
  <c r="B174" i="17"/>
  <c r="C174" i="17"/>
  <c r="T174" i="17"/>
  <c r="W174" i="17"/>
  <c r="R174" i="17"/>
  <c r="L174" i="17"/>
  <c r="Q174" i="17"/>
  <c r="D174" i="17"/>
  <c r="G174" i="17"/>
  <c r="V174" i="17"/>
  <c r="M174" i="17"/>
  <c r="N174" i="17"/>
  <c r="S174" i="17"/>
  <c r="K174" i="17"/>
  <c r="U174" i="17"/>
  <c r="X174" i="17"/>
  <c r="F174" i="17"/>
  <c r="J174" i="17"/>
  <c r="H174" i="17"/>
  <c r="C15" i="19"/>
  <c r="Q15" i="19"/>
  <c r="B15" i="19"/>
  <c r="P15" i="19"/>
  <c r="R15" i="19"/>
  <c r="M15" i="19"/>
  <c r="F15" i="19"/>
  <c r="O15" i="19"/>
  <c r="L15" i="19"/>
  <c r="H15" i="19"/>
  <c r="K15" i="19"/>
  <c r="N15" i="19"/>
  <c r="I15" i="19"/>
  <c r="J15" i="19"/>
  <c r="G15" i="19"/>
  <c r="D15" i="19"/>
  <c r="I179" i="21"/>
  <c r="M179" i="21"/>
  <c r="D179" i="21"/>
  <c r="N179" i="21"/>
  <c r="H179" i="21"/>
  <c r="C179" i="21"/>
  <c r="G179" i="21"/>
  <c r="F179" i="21"/>
  <c r="L179" i="21"/>
  <c r="J179" i="21"/>
  <c r="K179" i="21"/>
  <c r="B179" i="21"/>
  <c r="J159" i="20"/>
  <c r="L159" i="20"/>
  <c r="F159" i="20"/>
  <c r="G159" i="20"/>
  <c r="H159" i="20"/>
  <c r="M159" i="20"/>
  <c r="I159" i="20"/>
  <c r="B159" i="20"/>
  <c r="C159" i="20"/>
  <c r="D159" i="20"/>
  <c r="N159" i="20"/>
  <c r="K159" i="20"/>
  <c r="H93" i="23"/>
  <c r="F93" i="23"/>
  <c r="B93" i="23"/>
  <c r="I93" i="23"/>
  <c r="C93" i="23"/>
  <c r="D93" i="23"/>
  <c r="G93" i="23"/>
  <c r="L73" i="20"/>
  <c r="B73" i="20"/>
  <c r="J73" i="20"/>
  <c r="D73" i="20"/>
  <c r="F73" i="20"/>
  <c r="N73" i="20"/>
  <c r="H73" i="20"/>
  <c r="G73" i="20"/>
  <c r="K73" i="20"/>
  <c r="M73" i="20"/>
  <c r="I73" i="20"/>
  <c r="C73" i="20"/>
  <c r="G26" i="20"/>
  <c r="J26" i="20"/>
  <c r="B26" i="20"/>
  <c r="L26" i="20"/>
  <c r="D26" i="20"/>
  <c r="I26" i="20"/>
  <c r="F26" i="20"/>
  <c r="N26" i="20"/>
  <c r="H26" i="20"/>
  <c r="M26" i="20"/>
  <c r="K26" i="20"/>
  <c r="C26" i="20"/>
  <c r="F46" i="22"/>
  <c r="B46" i="22"/>
  <c r="G46" i="22"/>
  <c r="I46" i="22"/>
  <c r="H46" i="22"/>
  <c r="C46" i="22"/>
  <c r="D46" i="22"/>
  <c r="N127" i="19"/>
  <c r="Q127" i="19"/>
  <c r="R127" i="19"/>
  <c r="J127" i="19"/>
  <c r="B127" i="19"/>
  <c r="G127" i="19"/>
  <c r="F127" i="19"/>
  <c r="P127" i="19"/>
  <c r="C127" i="19"/>
  <c r="H127" i="19"/>
  <c r="I127" i="19"/>
  <c r="D127" i="19"/>
  <c r="O127" i="19"/>
  <c r="L127" i="19"/>
  <c r="M127" i="19"/>
  <c r="K127" i="19"/>
  <c r="B186" i="21"/>
  <c r="G186" i="21"/>
  <c r="I186" i="21"/>
  <c r="F186" i="21"/>
  <c r="C186" i="21"/>
  <c r="K186" i="21"/>
  <c r="L186" i="21"/>
  <c r="M186" i="21"/>
  <c r="N186" i="21"/>
  <c r="D186" i="21"/>
  <c r="J186" i="21"/>
  <c r="H186" i="21"/>
  <c r="G148" i="24"/>
  <c r="C148" i="24"/>
  <c r="E148" i="24"/>
  <c r="D148" i="24"/>
  <c r="F148" i="24"/>
  <c r="E91" i="14"/>
  <c r="I91" i="14"/>
  <c r="H91" i="14"/>
  <c r="C91" i="14"/>
  <c r="D91" i="14"/>
  <c r="F91" i="14"/>
  <c r="G91" i="14"/>
  <c r="C26" i="22"/>
  <c r="G26" i="22"/>
  <c r="B26" i="22"/>
  <c r="I26" i="22"/>
  <c r="D26" i="22"/>
  <c r="F26" i="22"/>
  <c r="H26" i="22"/>
  <c r="I70" i="22"/>
  <c r="C70" i="22"/>
  <c r="H70" i="22"/>
  <c r="B70" i="22"/>
  <c r="F70" i="22"/>
  <c r="D70" i="22"/>
  <c r="G70" i="22"/>
  <c r="K33" i="26"/>
  <c r="P33" i="26"/>
  <c r="O33" i="26"/>
  <c r="H33" i="26"/>
  <c r="S33" i="26"/>
  <c r="AD33" i="26"/>
  <c r="AC33" i="26"/>
  <c r="D33" i="26"/>
  <c r="G33" i="26"/>
  <c r="Y33" i="26"/>
  <c r="V33" i="26"/>
  <c r="T33" i="26"/>
  <c r="C33" i="26"/>
  <c r="M33" i="26"/>
  <c r="N33" i="26"/>
  <c r="X33" i="26"/>
  <c r="J33" i="26"/>
  <c r="W33" i="26"/>
  <c r="R33" i="26"/>
  <c r="AA33" i="26"/>
  <c r="Q33" i="26"/>
  <c r="F33" i="26"/>
  <c r="I33" i="26"/>
  <c r="Z33" i="26"/>
  <c r="L33" i="26"/>
  <c r="E33" i="26"/>
  <c r="AB33" i="26"/>
  <c r="U33" i="26"/>
  <c r="Q130" i="17"/>
  <c r="U130" i="17"/>
  <c r="H130" i="17"/>
  <c r="J130" i="17"/>
  <c r="F130" i="17"/>
  <c r="T130" i="17"/>
  <c r="R130" i="17"/>
  <c r="W130" i="17"/>
  <c r="D130" i="17"/>
  <c r="G130" i="17"/>
  <c r="B130" i="17"/>
  <c r="M130" i="17"/>
  <c r="X130" i="17"/>
  <c r="L130" i="17"/>
  <c r="S130" i="17"/>
  <c r="N130" i="17"/>
  <c r="K130" i="17"/>
  <c r="I130" i="17"/>
  <c r="C130" i="17"/>
  <c r="V130" i="17"/>
  <c r="F102" i="23"/>
  <c r="G102" i="23"/>
  <c r="I102" i="23"/>
  <c r="D102" i="23"/>
  <c r="H102" i="23"/>
  <c r="B102" i="23"/>
  <c r="C102" i="23"/>
  <c r="B32" i="20"/>
  <c r="K32" i="20"/>
  <c r="G32" i="20"/>
  <c r="L32" i="20"/>
  <c r="J32" i="20"/>
  <c r="H32" i="20"/>
  <c r="M32" i="20"/>
  <c r="N32" i="20"/>
  <c r="I32" i="20"/>
  <c r="C32" i="20"/>
  <c r="D32" i="20"/>
  <c r="F32" i="20"/>
  <c r="M188" i="21"/>
  <c r="B188" i="21"/>
  <c r="G188" i="21"/>
  <c r="N188" i="21"/>
  <c r="L188" i="21"/>
  <c r="K188" i="21"/>
  <c r="F188" i="21"/>
  <c r="J188" i="21"/>
  <c r="I188" i="21"/>
  <c r="C188" i="21"/>
  <c r="H188" i="21"/>
  <c r="D188" i="21"/>
  <c r="X129" i="17"/>
  <c r="R129" i="17"/>
  <c r="K129" i="17"/>
  <c r="F129" i="17"/>
  <c r="Q129" i="17"/>
  <c r="H129" i="17"/>
  <c r="D129" i="17"/>
  <c r="L129" i="17"/>
  <c r="N129" i="17"/>
  <c r="G129" i="17"/>
  <c r="V129" i="17"/>
  <c r="C129" i="17"/>
  <c r="W129" i="17"/>
  <c r="U129" i="17"/>
  <c r="T129" i="17"/>
  <c r="B129" i="17"/>
  <c r="J129" i="17"/>
  <c r="S129" i="17"/>
  <c r="I129" i="17"/>
  <c r="M129" i="17"/>
  <c r="I61" i="22"/>
  <c r="G61" i="22"/>
  <c r="D61" i="22"/>
  <c r="H61" i="22"/>
  <c r="B61" i="22"/>
  <c r="C61" i="22"/>
  <c r="F61" i="22"/>
  <c r="C58" i="14"/>
  <c r="G58" i="14"/>
  <c r="F58" i="14"/>
  <c r="E58" i="14"/>
  <c r="H58" i="14"/>
  <c r="D58" i="14"/>
  <c r="I58" i="14"/>
  <c r="E106" i="14"/>
  <c r="I106" i="14"/>
  <c r="C106" i="14"/>
  <c r="G106" i="14"/>
  <c r="H106" i="14"/>
  <c r="D106" i="14"/>
  <c r="F106" i="14"/>
  <c r="I153" i="22"/>
  <c r="G153" i="22"/>
  <c r="D153" i="22"/>
  <c r="B153" i="22"/>
  <c r="C153" i="22"/>
  <c r="H153" i="22"/>
  <c r="F153" i="22"/>
  <c r="J148" i="26"/>
  <c r="U148" i="26"/>
  <c r="Y148" i="26"/>
  <c r="C148" i="26"/>
  <c r="AB148" i="26"/>
  <c r="X148" i="26"/>
  <c r="T148" i="26"/>
  <c r="N148" i="26"/>
  <c r="Z148" i="26"/>
  <c r="R148" i="26"/>
  <c r="P148" i="26"/>
  <c r="L148" i="26"/>
  <c r="Q148" i="26"/>
  <c r="AA148" i="26"/>
  <c r="I148" i="26"/>
  <c r="D148" i="26"/>
  <c r="V148" i="26"/>
  <c r="AC148" i="26"/>
  <c r="F148" i="26"/>
  <c r="G148" i="26"/>
  <c r="H148" i="26"/>
  <c r="AD148" i="26"/>
  <c r="E148" i="26"/>
  <c r="M148" i="26"/>
  <c r="O148" i="26"/>
  <c r="K148" i="26"/>
  <c r="W148" i="26"/>
  <c r="S148" i="26"/>
  <c r="C68" i="14"/>
  <c r="H68" i="14"/>
  <c r="I68" i="14"/>
  <c r="D68" i="14"/>
  <c r="E68" i="14"/>
  <c r="F68" i="14"/>
  <c r="G68" i="14"/>
  <c r="H67" i="21"/>
  <c r="B67" i="21"/>
  <c r="G67" i="21"/>
  <c r="L67" i="21"/>
  <c r="C67" i="21"/>
  <c r="F67" i="21"/>
  <c r="I67" i="21"/>
  <c r="D67" i="21"/>
  <c r="N67" i="21"/>
  <c r="K67" i="21"/>
  <c r="M67" i="21"/>
  <c r="J67" i="21"/>
  <c r="B107" i="19"/>
  <c r="R107" i="19"/>
  <c r="I107" i="19"/>
  <c r="H107" i="19"/>
  <c r="Q107" i="19"/>
  <c r="L107" i="19"/>
  <c r="G107" i="19"/>
  <c r="M107" i="19"/>
  <c r="D107" i="19"/>
  <c r="J107" i="19"/>
  <c r="F107" i="19"/>
  <c r="N107" i="19"/>
  <c r="C107" i="19"/>
  <c r="K107" i="19"/>
  <c r="O107" i="19"/>
  <c r="P107" i="19"/>
  <c r="D79" i="26"/>
  <c r="Y79" i="26"/>
  <c r="K79" i="26"/>
  <c r="X79" i="26"/>
  <c r="J79" i="26"/>
  <c r="U79" i="26"/>
  <c r="Q79" i="26"/>
  <c r="V79" i="26"/>
  <c r="S79" i="26"/>
  <c r="O79" i="26"/>
  <c r="G79" i="26"/>
  <c r="H79" i="26"/>
  <c r="L79" i="26"/>
  <c r="P79" i="26"/>
  <c r="N79" i="26"/>
  <c r="F79" i="26"/>
  <c r="AD79" i="26"/>
  <c r="I79" i="26"/>
  <c r="T79" i="26"/>
  <c r="E79" i="26"/>
  <c r="AC79" i="26"/>
  <c r="W79" i="26"/>
  <c r="M79" i="26"/>
  <c r="R79" i="26"/>
  <c r="AB79" i="26"/>
  <c r="Z79" i="26"/>
  <c r="C79" i="26"/>
  <c r="AA79" i="26"/>
  <c r="V124" i="26"/>
  <c r="I124" i="26"/>
  <c r="D124" i="26"/>
  <c r="S124" i="26"/>
  <c r="E124" i="26"/>
  <c r="X124" i="26"/>
  <c r="N124" i="26"/>
  <c r="Z124" i="26"/>
  <c r="Q124" i="26"/>
  <c r="J124" i="26"/>
  <c r="U124" i="26"/>
  <c r="Y124" i="26"/>
  <c r="AC124" i="26"/>
  <c r="AD124" i="26"/>
  <c r="C124" i="26"/>
  <c r="W124" i="26"/>
  <c r="AA124" i="26"/>
  <c r="F124" i="26"/>
  <c r="K124" i="26"/>
  <c r="P124" i="26"/>
  <c r="G124" i="26"/>
  <c r="H124" i="26"/>
  <c r="M124" i="26"/>
  <c r="O124" i="26"/>
  <c r="L124" i="26"/>
  <c r="T124" i="26"/>
  <c r="AB124" i="26"/>
  <c r="R124" i="26"/>
  <c r="G152" i="22"/>
  <c r="I152" i="22"/>
  <c r="F152" i="22"/>
  <c r="B152" i="22"/>
  <c r="D152" i="22"/>
  <c r="H152" i="22"/>
  <c r="C152" i="22"/>
  <c r="R74" i="19"/>
  <c r="J74" i="19"/>
  <c r="P74" i="19"/>
  <c r="B74" i="19"/>
  <c r="G74" i="19"/>
  <c r="O74" i="19"/>
  <c r="N74" i="19"/>
  <c r="K74" i="19"/>
  <c r="F74" i="19"/>
  <c r="L74" i="19"/>
  <c r="M74" i="19"/>
  <c r="Q74" i="19"/>
  <c r="H74" i="19"/>
  <c r="D74" i="19"/>
  <c r="I74" i="19"/>
  <c r="C74" i="19"/>
  <c r="K187" i="19"/>
  <c r="G187" i="19"/>
  <c r="C187" i="19"/>
  <c r="L187" i="19"/>
  <c r="R187" i="19"/>
  <c r="N187" i="19"/>
  <c r="O187" i="19"/>
  <c r="Q187" i="19"/>
  <c r="F187" i="19"/>
  <c r="H187" i="19"/>
  <c r="D187" i="19"/>
  <c r="P187" i="19"/>
  <c r="M187" i="19"/>
  <c r="I187" i="19"/>
  <c r="J187" i="19"/>
  <c r="B187" i="19"/>
  <c r="E47" i="14"/>
  <c r="D47" i="14"/>
  <c r="I47" i="14"/>
  <c r="C47" i="14"/>
  <c r="H47" i="14"/>
  <c r="G47" i="14"/>
  <c r="F47" i="14"/>
  <c r="I112" i="19"/>
  <c r="R112" i="19"/>
  <c r="C112" i="19"/>
  <c r="O112" i="19"/>
  <c r="M112" i="19"/>
  <c r="F112" i="19"/>
  <c r="L112" i="19"/>
  <c r="N112" i="19"/>
  <c r="G112" i="19"/>
  <c r="J112" i="19"/>
  <c r="Q112" i="19"/>
  <c r="P112" i="19"/>
  <c r="B112" i="19"/>
  <c r="D112" i="19"/>
  <c r="H112" i="19"/>
  <c r="K112" i="19"/>
  <c r="G19" i="19"/>
  <c r="M19" i="19"/>
  <c r="K19" i="19"/>
  <c r="D19" i="19"/>
  <c r="F19" i="19"/>
  <c r="L19" i="19"/>
  <c r="J19" i="19"/>
  <c r="R19" i="19"/>
  <c r="I19" i="19"/>
  <c r="B19" i="19"/>
  <c r="O19" i="19"/>
  <c r="Q19" i="19"/>
  <c r="C19" i="19"/>
  <c r="H19" i="19"/>
  <c r="P19" i="19"/>
  <c r="N19" i="19"/>
  <c r="B166" i="18"/>
  <c r="G166" i="18"/>
  <c r="I166" i="18"/>
  <c r="H166" i="18"/>
  <c r="K166" i="18"/>
  <c r="M166" i="18"/>
  <c r="L166" i="18"/>
  <c r="O166" i="18"/>
  <c r="F166" i="18"/>
  <c r="P166" i="18"/>
  <c r="R166" i="18"/>
  <c r="D166" i="18"/>
  <c r="C166" i="18"/>
  <c r="N166" i="18"/>
  <c r="J166" i="18"/>
  <c r="Q166" i="18"/>
  <c r="Y43" i="26"/>
  <c r="X43" i="26"/>
  <c r="E43" i="26"/>
  <c r="AC43" i="26"/>
  <c r="G43" i="26"/>
  <c r="D43" i="26"/>
  <c r="N43" i="26"/>
  <c r="J43" i="26"/>
  <c r="R43" i="26"/>
  <c r="I43" i="26"/>
  <c r="L43" i="26"/>
  <c r="P43" i="26"/>
  <c r="W43" i="26"/>
  <c r="AD43" i="26"/>
  <c r="C43" i="26"/>
  <c r="H43" i="26"/>
  <c r="V43" i="26"/>
  <c r="T43" i="26"/>
  <c r="U43" i="26"/>
  <c r="S43" i="26"/>
  <c r="M43" i="26"/>
  <c r="K43" i="26"/>
  <c r="Z43" i="26"/>
  <c r="F43" i="26"/>
  <c r="AA43" i="26"/>
  <c r="AB43" i="26"/>
  <c r="Q43" i="26"/>
  <c r="O43" i="26"/>
  <c r="D72" i="21"/>
  <c r="B72" i="21"/>
  <c r="J72" i="21"/>
  <c r="F72" i="21"/>
  <c r="G72" i="21"/>
  <c r="H72" i="21"/>
  <c r="C72" i="21"/>
  <c r="L72" i="21"/>
  <c r="I72" i="21"/>
  <c r="N72" i="21"/>
  <c r="M72" i="21"/>
  <c r="K72" i="21"/>
  <c r="Q105" i="17"/>
  <c r="X105" i="17"/>
  <c r="V105" i="17"/>
  <c r="N105" i="17"/>
  <c r="K105" i="17"/>
  <c r="B105" i="17"/>
  <c r="F105" i="17"/>
  <c r="W105" i="17"/>
  <c r="I105" i="17"/>
  <c r="G105" i="17"/>
  <c r="J105" i="17"/>
  <c r="U105" i="17"/>
  <c r="C105" i="17"/>
  <c r="T105" i="17"/>
  <c r="S105" i="17"/>
  <c r="H105" i="17"/>
  <c r="M105" i="17"/>
  <c r="L105" i="17"/>
  <c r="R105" i="17"/>
  <c r="D105" i="17"/>
  <c r="G39" i="17"/>
  <c r="S39" i="17"/>
  <c r="C39" i="17"/>
  <c r="V39" i="17"/>
  <c r="W39" i="17"/>
  <c r="L39" i="17"/>
  <c r="T39" i="17"/>
  <c r="H39" i="17"/>
  <c r="D39" i="17"/>
  <c r="M39" i="17"/>
  <c r="U39" i="17"/>
  <c r="X39" i="17"/>
  <c r="K39" i="17"/>
  <c r="F39" i="17"/>
  <c r="R39" i="17"/>
  <c r="Q39" i="17"/>
  <c r="B39" i="17"/>
  <c r="J39" i="17"/>
  <c r="I39" i="17"/>
  <c r="N39" i="17"/>
  <c r="C113" i="22"/>
  <c r="H113" i="22"/>
  <c r="I113" i="22"/>
  <c r="G113" i="22"/>
  <c r="B113" i="22"/>
  <c r="F113" i="22"/>
  <c r="D113" i="22"/>
  <c r="Y97" i="26"/>
  <c r="X97" i="26"/>
  <c r="AC97" i="26"/>
  <c r="R97" i="26"/>
  <c r="O97" i="26"/>
  <c r="G97" i="26"/>
  <c r="E97" i="26"/>
  <c r="K97" i="26"/>
  <c r="T97" i="26"/>
  <c r="H97" i="26"/>
  <c r="I97" i="26"/>
  <c r="F97" i="26"/>
  <c r="V97" i="26"/>
  <c r="L97" i="26"/>
  <c r="N97" i="26"/>
  <c r="P97" i="26"/>
  <c r="S97" i="26"/>
  <c r="Q97" i="26"/>
  <c r="AA97" i="26"/>
  <c r="Z97" i="26"/>
  <c r="D97" i="26"/>
  <c r="M97" i="26"/>
  <c r="C97" i="26"/>
  <c r="J97" i="26"/>
  <c r="AB97" i="26"/>
  <c r="AD97" i="26"/>
  <c r="W97" i="26"/>
  <c r="U97" i="26"/>
  <c r="B80" i="23"/>
  <c r="C80" i="23"/>
  <c r="H80" i="23"/>
  <c r="F80" i="23"/>
  <c r="D80" i="23"/>
  <c r="G80" i="23"/>
  <c r="I80" i="23"/>
  <c r="G119" i="21"/>
  <c r="D119" i="21"/>
  <c r="I119" i="21"/>
  <c r="C119" i="21"/>
  <c r="N119" i="21"/>
  <c r="K119" i="21"/>
  <c r="L119" i="21"/>
  <c r="J119" i="21"/>
  <c r="H119" i="21"/>
  <c r="F119" i="21"/>
  <c r="M119" i="21"/>
  <c r="B119" i="21"/>
  <c r="Z151" i="26"/>
  <c r="O151" i="26"/>
  <c r="E151" i="26"/>
  <c r="AC151" i="26"/>
  <c r="Q151" i="26"/>
  <c r="C151" i="26"/>
  <c r="T151" i="26"/>
  <c r="Y151" i="26"/>
  <c r="H151" i="26"/>
  <c r="I151" i="26"/>
  <c r="AB151" i="26"/>
  <c r="K151" i="26"/>
  <c r="R151" i="26"/>
  <c r="U151" i="26"/>
  <c r="G151" i="26"/>
  <c r="S151" i="26"/>
  <c r="F151" i="26"/>
  <c r="V151" i="26"/>
  <c r="M151" i="26"/>
  <c r="P151" i="26"/>
  <c r="L151" i="26"/>
  <c r="AD151" i="26"/>
  <c r="AA151" i="26"/>
  <c r="X151" i="26"/>
  <c r="D151" i="26"/>
  <c r="J151" i="26"/>
  <c r="N151" i="26"/>
  <c r="W151" i="26"/>
  <c r="G125" i="19"/>
  <c r="Q125" i="19"/>
  <c r="L125" i="19"/>
  <c r="M125" i="19"/>
  <c r="P125" i="19"/>
  <c r="F125" i="19"/>
  <c r="R125" i="19"/>
  <c r="C125" i="19"/>
  <c r="D125" i="19"/>
  <c r="I125" i="19"/>
  <c r="H125" i="19"/>
  <c r="B125" i="19"/>
  <c r="O125" i="19"/>
  <c r="N125" i="19"/>
  <c r="J125" i="19"/>
  <c r="K125" i="19"/>
  <c r="C65" i="19"/>
  <c r="N65" i="19"/>
  <c r="J65" i="19"/>
  <c r="K65" i="19"/>
  <c r="M65" i="19"/>
  <c r="Q65" i="19"/>
  <c r="I65" i="19"/>
  <c r="R65" i="19"/>
  <c r="B65" i="19"/>
  <c r="D65" i="19"/>
  <c r="H65" i="19"/>
  <c r="O65" i="19"/>
  <c r="F65" i="19"/>
  <c r="L65" i="19"/>
  <c r="P65" i="19"/>
  <c r="G65" i="19"/>
  <c r="F167" i="24"/>
  <c r="E167" i="24"/>
  <c r="G167" i="24"/>
  <c r="C167" i="24"/>
  <c r="D167" i="24"/>
  <c r="H157" i="14"/>
  <c r="I157" i="14"/>
  <c r="F157" i="14"/>
  <c r="D157" i="14"/>
  <c r="G157" i="14"/>
  <c r="C157" i="14"/>
  <c r="E157" i="14"/>
  <c r="B81" i="22"/>
  <c r="G81" i="22"/>
  <c r="C81" i="22"/>
  <c r="D81" i="22"/>
  <c r="H81" i="22"/>
  <c r="I81" i="22"/>
  <c r="F81" i="22"/>
  <c r="H61" i="14"/>
  <c r="I61" i="14"/>
  <c r="D61" i="14"/>
  <c r="E61" i="14"/>
  <c r="F61" i="14"/>
  <c r="G61" i="14"/>
  <c r="C61" i="14"/>
  <c r="B50" i="20"/>
  <c r="K50" i="20"/>
  <c r="F50" i="20"/>
  <c r="L50" i="20"/>
  <c r="I50" i="20"/>
  <c r="H50" i="20"/>
  <c r="D50" i="20"/>
  <c r="C50" i="20"/>
  <c r="J50" i="20"/>
  <c r="G50" i="20"/>
  <c r="N50" i="20"/>
  <c r="M50" i="20"/>
  <c r="F123" i="22"/>
  <c r="G123" i="22"/>
  <c r="I123" i="22"/>
  <c r="D123" i="22"/>
  <c r="C123" i="22"/>
  <c r="H123" i="22"/>
  <c r="B123" i="22"/>
  <c r="C97" i="21"/>
  <c r="G97" i="21"/>
  <c r="B97" i="21"/>
  <c r="H97" i="21"/>
  <c r="J97" i="21"/>
  <c r="D97" i="21"/>
  <c r="I97" i="21"/>
  <c r="F97" i="21"/>
  <c r="M97" i="21"/>
  <c r="K97" i="21"/>
  <c r="N97" i="21"/>
  <c r="L97" i="21"/>
  <c r="M135" i="20"/>
  <c r="G135" i="20"/>
  <c r="C135" i="20"/>
  <c r="H135" i="20"/>
  <c r="B135" i="20"/>
  <c r="J135" i="20"/>
  <c r="F135" i="20"/>
  <c r="N135" i="20"/>
  <c r="D135" i="20"/>
  <c r="I135" i="20"/>
  <c r="L135" i="20"/>
  <c r="K135" i="20"/>
  <c r="D141" i="18"/>
  <c r="H141" i="18"/>
  <c r="B141" i="18"/>
  <c r="Q141" i="18"/>
  <c r="K141" i="18"/>
  <c r="I141" i="18"/>
  <c r="P141" i="18"/>
  <c r="F141" i="18"/>
  <c r="G141" i="18"/>
  <c r="N141" i="18"/>
  <c r="M141" i="18"/>
  <c r="C141" i="18"/>
  <c r="J141" i="18"/>
  <c r="O141" i="18"/>
  <c r="R141" i="18"/>
  <c r="L141" i="18"/>
  <c r="D44" i="22"/>
  <c r="F44" i="22"/>
  <c r="G44" i="22"/>
  <c r="B44" i="22"/>
  <c r="I44" i="22"/>
  <c r="H44" i="22"/>
  <c r="C44" i="22"/>
  <c r="D120" i="22"/>
  <c r="G120" i="22"/>
  <c r="F120" i="22"/>
  <c r="I120" i="22"/>
  <c r="B120" i="22"/>
  <c r="C120" i="22"/>
  <c r="H120" i="22"/>
  <c r="I109" i="20"/>
  <c r="B109" i="20"/>
  <c r="D109" i="20"/>
  <c r="L109" i="20"/>
  <c r="K109" i="20"/>
  <c r="M109" i="20"/>
  <c r="C109" i="20"/>
  <c r="G109" i="20"/>
  <c r="N109" i="20"/>
  <c r="H109" i="20"/>
  <c r="J109" i="20"/>
  <c r="F109" i="20"/>
  <c r="N84" i="21"/>
  <c r="G84" i="21"/>
  <c r="D84" i="21"/>
  <c r="H84" i="21"/>
  <c r="I84" i="21"/>
  <c r="C84" i="21"/>
  <c r="B84" i="21"/>
  <c r="L84" i="21"/>
  <c r="M84" i="21"/>
  <c r="K84" i="21"/>
  <c r="J84" i="21"/>
  <c r="F84" i="21"/>
  <c r="C137" i="14"/>
  <c r="D137" i="14"/>
  <c r="I137" i="14"/>
  <c r="G137" i="14"/>
  <c r="E137" i="14"/>
  <c r="F137" i="14"/>
  <c r="H137" i="14"/>
  <c r="C101" i="22"/>
  <c r="H101" i="22"/>
  <c r="G101" i="22"/>
  <c r="I101" i="22"/>
  <c r="D101" i="22"/>
  <c r="B101" i="22"/>
  <c r="F101" i="22"/>
  <c r="I69" i="26"/>
  <c r="N69" i="26"/>
  <c r="F69" i="26"/>
  <c r="M69" i="26"/>
  <c r="AC69" i="26"/>
  <c r="Q69" i="26"/>
  <c r="L69" i="26"/>
  <c r="AA69" i="26"/>
  <c r="K69" i="26"/>
  <c r="T69" i="26"/>
  <c r="G69" i="26"/>
  <c r="H69" i="26"/>
  <c r="Z69" i="26"/>
  <c r="W69" i="26"/>
  <c r="AD69" i="26"/>
  <c r="R69" i="26"/>
  <c r="X69" i="26"/>
  <c r="J69" i="26"/>
  <c r="AB69" i="26"/>
  <c r="D69" i="26"/>
  <c r="C69" i="26"/>
  <c r="V69" i="26"/>
  <c r="Y69" i="26"/>
  <c r="U69" i="26"/>
  <c r="P69" i="26"/>
  <c r="O69" i="26"/>
  <c r="S69" i="26"/>
  <c r="E69" i="26"/>
  <c r="C146" i="23"/>
  <c r="D146" i="23"/>
  <c r="H146" i="23"/>
  <c r="I146" i="23"/>
  <c r="G146" i="23"/>
  <c r="F146" i="23"/>
  <c r="B146" i="23"/>
  <c r="N115" i="18"/>
  <c r="H115" i="18"/>
  <c r="C115" i="18"/>
  <c r="M115" i="18"/>
  <c r="K115" i="18"/>
  <c r="D115" i="18"/>
  <c r="R115" i="18"/>
  <c r="O115" i="18"/>
  <c r="G115" i="18"/>
  <c r="B115" i="18"/>
  <c r="F115" i="18"/>
  <c r="Q115" i="18"/>
  <c r="I115" i="18"/>
  <c r="P115" i="18"/>
  <c r="L115" i="18"/>
  <c r="J115" i="18"/>
  <c r="I131" i="23"/>
  <c r="D131" i="23"/>
  <c r="C131" i="23"/>
  <c r="H131" i="23"/>
  <c r="F131" i="23"/>
  <c r="G131" i="23"/>
  <c r="B131" i="23"/>
  <c r="F138" i="20"/>
  <c r="L138" i="20"/>
  <c r="D138" i="20"/>
  <c r="K138" i="20"/>
  <c r="C138" i="20"/>
  <c r="G138" i="20"/>
  <c r="H138" i="20"/>
  <c r="B138" i="20"/>
  <c r="N138" i="20"/>
  <c r="M138" i="20"/>
  <c r="J138" i="20"/>
  <c r="I138" i="20"/>
  <c r="AD49" i="26"/>
  <c r="T49" i="26"/>
  <c r="AB49" i="26"/>
  <c r="N49" i="26"/>
  <c r="H49" i="26"/>
  <c r="M49" i="26"/>
  <c r="AA49" i="26"/>
  <c r="C49" i="26"/>
  <c r="Q49" i="26"/>
  <c r="L49" i="26"/>
  <c r="D49" i="26"/>
  <c r="F49" i="26"/>
  <c r="J49" i="26"/>
  <c r="V49" i="26"/>
  <c r="Z49" i="26"/>
  <c r="Y49" i="26"/>
  <c r="K49" i="26"/>
  <c r="O49" i="26"/>
  <c r="P49" i="26"/>
  <c r="I49" i="26"/>
  <c r="R49" i="26"/>
  <c r="X49" i="26"/>
  <c r="E49" i="26"/>
  <c r="AC49" i="26"/>
  <c r="G49" i="26"/>
  <c r="W49" i="26"/>
  <c r="S49" i="26"/>
  <c r="U49" i="26"/>
  <c r="F93" i="21"/>
  <c r="M93" i="21"/>
  <c r="K93" i="21"/>
  <c r="D93" i="21"/>
  <c r="L93" i="21"/>
  <c r="G93" i="21"/>
  <c r="C93" i="21"/>
  <c r="I93" i="21"/>
  <c r="J93" i="21"/>
  <c r="B93" i="21"/>
  <c r="H93" i="21"/>
  <c r="N93" i="21"/>
  <c r="AD175" i="26"/>
  <c r="W175" i="26"/>
  <c r="D175" i="26"/>
  <c r="O175" i="26"/>
  <c r="X175" i="26"/>
  <c r="E175" i="26"/>
  <c r="AB175" i="26"/>
  <c r="L175" i="26"/>
  <c r="I175" i="26"/>
  <c r="V175" i="26"/>
  <c r="H175" i="26"/>
  <c r="J175" i="26"/>
  <c r="C175" i="26"/>
  <c r="Y175" i="26"/>
  <c r="U175" i="26"/>
  <c r="S175" i="26"/>
  <c r="K175" i="26"/>
  <c r="P175" i="26"/>
  <c r="N175" i="26"/>
  <c r="M175" i="26"/>
  <c r="AC175" i="26"/>
  <c r="F175" i="26"/>
  <c r="G175" i="26"/>
  <c r="Z175" i="26"/>
  <c r="R175" i="26"/>
  <c r="Q175" i="26"/>
  <c r="AA175" i="26"/>
  <c r="T175" i="26"/>
  <c r="D110" i="22"/>
  <c r="C110" i="22"/>
  <c r="H110" i="22"/>
  <c r="F110" i="22"/>
  <c r="G110" i="22"/>
  <c r="I110" i="22"/>
  <c r="B110" i="22"/>
  <c r="F64" i="20"/>
  <c r="H64" i="20"/>
  <c r="B64" i="20"/>
  <c r="M64" i="20"/>
  <c r="D64" i="20"/>
  <c r="G64" i="20"/>
  <c r="L64" i="20"/>
  <c r="I64" i="20"/>
  <c r="N64" i="20"/>
  <c r="K64" i="20"/>
  <c r="J64" i="20"/>
  <c r="C64" i="20"/>
  <c r="L67" i="19"/>
  <c r="R67" i="19"/>
  <c r="N67" i="19"/>
  <c r="H67" i="19"/>
  <c r="M67" i="19"/>
  <c r="P67" i="19"/>
  <c r="G67" i="19"/>
  <c r="Q67" i="19"/>
  <c r="C67" i="19"/>
  <c r="I67" i="19"/>
  <c r="K67" i="19"/>
  <c r="F67" i="19"/>
  <c r="B67" i="19"/>
  <c r="O67" i="19"/>
  <c r="J67" i="19"/>
  <c r="D67" i="19"/>
  <c r="J33" i="21"/>
  <c r="B33" i="21"/>
  <c r="K33" i="21"/>
  <c r="L33" i="21"/>
  <c r="D33" i="21"/>
  <c r="I33" i="21"/>
  <c r="H33" i="21"/>
  <c r="G33" i="21"/>
  <c r="F33" i="21"/>
  <c r="N33" i="21"/>
  <c r="C33" i="21"/>
  <c r="M33" i="21"/>
  <c r="H40" i="14"/>
  <c r="F40" i="14"/>
  <c r="D40" i="14"/>
  <c r="G40" i="14"/>
  <c r="C40" i="14"/>
  <c r="I40" i="14"/>
  <c r="E40" i="14"/>
  <c r="N172" i="20"/>
  <c r="K172" i="20"/>
  <c r="H172" i="20"/>
  <c r="L172" i="20"/>
  <c r="M172" i="20"/>
  <c r="J172" i="20"/>
  <c r="I172" i="20"/>
  <c r="G172" i="20"/>
  <c r="C172" i="20"/>
  <c r="B172" i="20"/>
  <c r="F172" i="20"/>
  <c r="D172" i="20"/>
  <c r="H180" i="19"/>
  <c r="I180" i="19"/>
  <c r="G180" i="19"/>
  <c r="M180" i="19"/>
  <c r="C180" i="19"/>
  <c r="D180" i="19"/>
  <c r="N180" i="19"/>
  <c r="F180" i="19"/>
  <c r="R180" i="19"/>
  <c r="Q180" i="19"/>
  <c r="K180" i="19"/>
  <c r="O180" i="19"/>
  <c r="P180" i="19"/>
  <c r="J180" i="19"/>
  <c r="B180" i="19"/>
  <c r="L180" i="19"/>
  <c r="K182" i="21"/>
  <c r="F182" i="21"/>
  <c r="C182" i="21"/>
  <c r="I182" i="21"/>
  <c r="H182" i="21"/>
  <c r="J182" i="21"/>
  <c r="B182" i="21"/>
  <c r="M182" i="21"/>
  <c r="N182" i="21"/>
  <c r="D182" i="21"/>
  <c r="G182" i="21"/>
  <c r="L182" i="21"/>
  <c r="H124" i="14"/>
  <c r="G124" i="14"/>
  <c r="C124" i="14"/>
  <c r="I124" i="14"/>
  <c r="D124" i="14"/>
  <c r="E124" i="14"/>
  <c r="F124" i="14"/>
  <c r="C14" i="19"/>
  <c r="J14" i="19"/>
  <c r="F14" i="19"/>
  <c r="N14" i="19"/>
  <c r="H14" i="19"/>
  <c r="G14" i="19"/>
  <c r="M14" i="19"/>
  <c r="P14" i="19"/>
  <c r="D14" i="19"/>
  <c r="K14" i="19"/>
  <c r="O14" i="19"/>
  <c r="Q14" i="19"/>
  <c r="L14" i="19"/>
  <c r="B14" i="19"/>
  <c r="R14" i="19"/>
  <c r="I14" i="19"/>
  <c r="L27" i="20"/>
  <c r="B27" i="20"/>
  <c r="C27" i="20"/>
  <c r="M27" i="20"/>
  <c r="F27" i="20"/>
  <c r="N27" i="20"/>
  <c r="H27" i="20"/>
  <c r="I27" i="20"/>
  <c r="G27" i="20"/>
  <c r="D27" i="20"/>
  <c r="K27" i="20"/>
  <c r="J27" i="20"/>
  <c r="I178" i="20"/>
  <c r="D178" i="20"/>
  <c r="N178" i="20"/>
  <c r="H178" i="20"/>
  <c r="G178" i="20"/>
  <c r="J178" i="20"/>
  <c r="M178" i="20"/>
  <c r="C178" i="20"/>
  <c r="K178" i="20"/>
  <c r="B178" i="20"/>
  <c r="L178" i="20"/>
  <c r="F178" i="20"/>
  <c r="G187" i="22"/>
  <c r="D187" i="22"/>
  <c r="C187" i="22"/>
  <c r="F187" i="22"/>
  <c r="I187" i="22"/>
  <c r="H187" i="22"/>
  <c r="B187" i="22"/>
  <c r="W132" i="26"/>
  <c r="G132" i="26"/>
  <c r="M132" i="26"/>
  <c r="AC132" i="26"/>
  <c r="H132" i="26"/>
  <c r="C132" i="26"/>
  <c r="T132" i="26"/>
  <c r="X132" i="26"/>
  <c r="O132" i="26"/>
  <c r="V132" i="26"/>
  <c r="F132" i="26"/>
  <c r="L132" i="26"/>
  <c r="S132" i="26"/>
  <c r="I132" i="26"/>
  <c r="Q132" i="26"/>
  <c r="AD132" i="26"/>
  <c r="K132" i="26"/>
  <c r="AB132" i="26"/>
  <c r="J132" i="26"/>
  <c r="P132" i="26"/>
  <c r="Y132" i="26"/>
  <c r="AA132" i="26"/>
  <c r="Z132" i="26"/>
  <c r="N132" i="26"/>
  <c r="U132" i="26"/>
  <c r="R132" i="26"/>
  <c r="D132" i="26"/>
  <c r="E132" i="26"/>
  <c r="J49" i="20"/>
  <c r="N49" i="20"/>
  <c r="C49" i="20"/>
  <c r="K49" i="20"/>
  <c r="M49" i="20"/>
  <c r="G49" i="20"/>
  <c r="L49" i="20"/>
  <c r="D49" i="20"/>
  <c r="H49" i="20"/>
  <c r="F49" i="20"/>
  <c r="I49" i="20"/>
  <c r="B49" i="20"/>
  <c r="H49" i="21"/>
  <c r="F49" i="21"/>
  <c r="N49" i="21"/>
  <c r="M49" i="21"/>
  <c r="L49" i="21"/>
  <c r="K49" i="21"/>
  <c r="B49" i="21"/>
  <c r="G49" i="21"/>
  <c r="D49" i="21"/>
  <c r="J49" i="21"/>
  <c r="I49" i="21"/>
  <c r="C49" i="21"/>
  <c r="F52" i="14"/>
  <c r="C52" i="14"/>
  <c r="D52" i="14"/>
  <c r="G52" i="14"/>
  <c r="I52" i="14"/>
  <c r="E52" i="14"/>
  <c r="H52" i="14"/>
  <c r="Y153" i="26"/>
  <c r="G153" i="26"/>
  <c r="L153" i="26"/>
  <c r="I153" i="26"/>
  <c r="V153" i="26"/>
  <c r="F153" i="26"/>
  <c r="X153" i="26"/>
  <c r="C153" i="26"/>
  <c r="AB153" i="26"/>
  <c r="T153" i="26"/>
  <c r="AA153" i="26"/>
  <c r="AD153" i="26"/>
  <c r="J153" i="26"/>
  <c r="M153" i="26"/>
  <c r="U153" i="26"/>
  <c r="N153" i="26"/>
  <c r="K153" i="26"/>
  <c r="W153" i="26"/>
  <c r="O153" i="26"/>
  <c r="Z153" i="26"/>
  <c r="E153" i="26"/>
  <c r="S153" i="26"/>
  <c r="AC153" i="26"/>
  <c r="H153" i="26"/>
  <c r="R153" i="26"/>
  <c r="P153" i="26"/>
  <c r="Q153" i="26"/>
  <c r="D153" i="26"/>
  <c r="I69" i="23"/>
  <c r="H69" i="23"/>
  <c r="D69" i="23"/>
  <c r="F69" i="23"/>
  <c r="B69" i="23"/>
  <c r="G69" i="23"/>
  <c r="C69" i="23"/>
  <c r="B29" i="21"/>
  <c r="F29" i="21"/>
  <c r="M29" i="21"/>
  <c r="I29" i="21"/>
  <c r="G29" i="21"/>
  <c r="N29" i="21"/>
  <c r="D29" i="21"/>
  <c r="K29" i="21"/>
  <c r="C29" i="21"/>
  <c r="H29" i="21"/>
  <c r="J29" i="21"/>
  <c r="L29" i="21"/>
  <c r="Q76" i="19"/>
  <c r="P76" i="19"/>
  <c r="M76" i="19"/>
  <c r="J76" i="19"/>
  <c r="D76" i="19"/>
  <c r="I76" i="19"/>
  <c r="G76" i="19"/>
  <c r="F76" i="19"/>
  <c r="H76" i="19"/>
  <c r="C76" i="19"/>
  <c r="K76" i="19"/>
  <c r="R76" i="19"/>
  <c r="N76" i="19"/>
  <c r="O76" i="19"/>
  <c r="L76" i="19"/>
  <c r="B76" i="19"/>
  <c r="I181" i="21"/>
  <c r="L181" i="21"/>
  <c r="B181" i="21"/>
  <c r="F181" i="21"/>
  <c r="H181" i="21"/>
  <c r="J181" i="21"/>
  <c r="N181" i="21"/>
  <c r="K181" i="21"/>
  <c r="G181" i="21"/>
  <c r="C181" i="21"/>
  <c r="D181" i="21"/>
  <c r="M181" i="21"/>
  <c r="C185" i="21"/>
  <c r="B185" i="21"/>
  <c r="G185" i="21"/>
  <c r="I185" i="21"/>
  <c r="D185" i="21"/>
  <c r="H185" i="21"/>
  <c r="N185" i="21"/>
  <c r="L185" i="21"/>
  <c r="M185" i="21"/>
  <c r="K185" i="21"/>
  <c r="J185" i="21"/>
  <c r="F185" i="21"/>
  <c r="G86" i="14"/>
  <c r="C86" i="14"/>
  <c r="D86" i="14"/>
  <c r="F86" i="14"/>
  <c r="I86" i="14"/>
  <c r="E86" i="14"/>
  <c r="H86" i="14"/>
  <c r="N68" i="21"/>
  <c r="M68" i="21"/>
  <c r="F68" i="21"/>
  <c r="B68" i="21"/>
  <c r="L68" i="21"/>
  <c r="C68" i="21"/>
  <c r="H68" i="21"/>
  <c r="J68" i="21"/>
  <c r="K68" i="21"/>
  <c r="G68" i="21"/>
  <c r="I68" i="21"/>
  <c r="D68" i="21"/>
  <c r="D35" i="14"/>
  <c r="G35" i="14"/>
  <c r="C35" i="14"/>
  <c r="I35" i="14"/>
  <c r="E35" i="14"/>
  <c r="F35" i="14"/>
  <c r="H35" i="14"/>
  <c r="G118" i="20"/>
  <c r="D118" i="20"/>
  <c r="J118" i="20"/>
  <c r="H118" i="20"/>
  <c r="L118" i="20"/>
  <c r="N118" i="20"/>
  <c r="C118" i="20"/>
  <c r="M118" i="20"/>
  <c r="I118" i="20"/>
  <c r="K118" i="20"/>
  <c r="F118" i="20"/>
  <c r="B118" i="20"/>
  <c r="D168" i="19"/>
  <c r="R168" i="19"/>
  <c r="N168" i="19"/>
  <c r="H168" i="19"/>
  <c r="I168" i="19"/>
  <c r="M168" i="19"/>
  <c r="L168" i="19"/>
  <c r="Q168" i="19"/>
  <c r="C168" i="19"/>
  <c r="O168" i="19"/>
  <c r="F168" i="19"/>
  <c r="J168" i="19"/>
  <c r="B168" i="19"/>
  <c r="K168" i="19"/>
  <c r="G168" i="19"/>
  <c r="P168" i="19"/>
  <c r="N20" i="17"/>
  <c r="M20" i="17"/>
  <c r="T20" i="17"/>
  <c r="B20" i="17"/>
  <c r="K20" i="17"/>
  <c r="J20" i="17"/>
  <c r="S20" i="17"/>
  <c r="I20" i="17"/>
  <c r="U20" i="17"/>
  <c r="R20" i="17"/>
  <c r="C20" i="17"/>
  <c r="L20" i="17"/>
  <c r="G20" i="17"/>
  <c r="H20" i="17"/>
  <c r="F20" i="17"/>
  <c r="X20" i="17"/>
  <c r="D20" i="17"/>
  <c r="W20" i="17"/>
  <c r="Q20" i="17"/>
  <c r="V20" i="17"/>
  <c r="F158" i="24"/>
  <c r="E158" i="24"/>
  <c r="D158" i="24"/>
  <c r="C158" i="24"/>
  <c r="G158" i="24"/>
  <c r="P128" i="18"/>
  <c r="H128" i="18"/>
  <c r="G128" i="18"/>
  <c r="R128" i="18"/>
  <c r="L128" i="18"/>
  <c r="C128" i="18"/>
  <c r="N128" i="18"/>
  <c r="J128" i="18"/>
  <c r="F128" i="18"/>
  <c r="I128" i="18"/>
  <c r="K128" i="18"/>
  <c r="Q128" i="18"/>
  <c r="O128" i="18"/>
  <c r="D128" i="18"/>
  <c r="M128" i="18"/>
  <c r="B128" i="18"/>
  <c r="I100" i="23"/>
  <c r="B100" i="23"/>
  <c r="C100" i="23"/>
  <c r="G100" i="23"/>
  <c r="F100" i="23"/>
  <c r="D100" i="23"/>
  <c r="H100" i="23"/>
  <c r="H161" i="19"/>
  <c r="G161" i="19"/>
  <c r="K161" i="19"/>
  <c r="B161" i="19"/>
  <c r="P161" i="19"/>
  <c r="L161" i="19"/>
  <c r="O161" i="19"/>
  <c r="I161" i="19"/>
  <c r="J161" i="19"/>
  <c r="R161" i="19"/>
  <c r="Q161" i="19"/>
  <c r="F161" i="19"/>
  <c r="C161" i="19"/>
  <c r="N161" i="19"/>
  <c r="D161" i="19"/>
  <c r="M161" i="19"/>
  <c r="I147" i="23"/>
  <c r="C147" i="23"/>
  <c r="B147" i="23"/>
  <c r="G147" i="23"/>
  <c r="F147" i="23"/>
  <c r="D147" i="23"/>
  <c r="H147" i="23"/>
  <c r="D166" i="20"/>
  <c r="M166" i="20"/>
  <c r="N166" i="20"/>
  <c r="J166" i="20"/>
  <c r="K166" i="20"/>
  <c r="C166" i="20"/>
  <c r="F166" i="20"/>
  <c r="I166" i="20"/>
  <c r="L166" i="20"/>
  <c r="H166" i="20"/>
  <c r="G166" i="20"/>
  <c r="B166" i="20"/>
  <c r="I46" i="19"/>
  <c r="P46" i="19"/>
  <c r="D46" i="19"/>
  <c r="R46" i="19"/>
  <c r="N46" i="19"/>
  <c r="H46" i="19"/>
  <c r="L46" i="19"/>
  <c r="G46" i="19"/>
  <c r="F46" i="19"/>
  <c r="B46" i="19"/>
  <c r="J46" i="19"/>
  <c r="Q46" i="19"/>
  <c r="M46" i="19"/>
  <c r="C46" i="19"/>
  <c r="O46" i="19"/>
  <c r="K46" i="19"/>
  <c r="D77" i="14"/>
  <c r="H77" i="14"/>
  <c r="E77" i="14"/>
  <c r="F77" i="14"/>
  <c r="C77" i="14"/>
  <c r="G77" i="14"/>
  <c r="I77" i="14"/>
  <c r="F127" i="20"/>
  <c r="N127" i="20"/>
  <c r="B127" i="20"/>
  <c r="K127" i="20"/>
  <c r="D127" i="20"/>
  <c r="L127" i="20"/>
  <c r="M127" i="20"/>
  <c r="H127" i="20"/>
  <c r="C127" i="20"/>
  <c r="I127" i="20"/>
  <c r="J127" i="20"/>
  <c r="G127" i="20"/>
  <c r="P85" i="19"/>
  <c r="L85" i="19"/>
  <c r="I85" i="19"/>
  <c r="H85" i="19"/>
  <c r="R85" i="19"/>
  <c r="B85" i="19"/>
  <c r="C85" i="19"/>
  <c r="O85" i="19"/>
  <c r="J85" i="19"/>
  <c r="G85" i="19"/>
  <c r="K85" i="19"/>
  <c r="D85" i="19"/>
  <c r="N85" i="19"/>
  <c r="M85" i="19"/>
  <c r="F85" i="19"/>
  <c r="Q85" i="19"/>
  <c r="E108" i="14"/>
  <c r="G108" i="14"/>
  <c r="H108" i="14"/>
  <c r="I108" i="14"/>
  <c r="D108" i="14"/>
  <c r="C108" i="14"/>
  <c r="F108" i="14"/>
  <c r="H134" i="21"/>
  <c r="F134" i="21"/>
  <c r="L134" i="21"/>
  <c r="C134" i="21"/>
  <c r="K134" i="21"/>
  <c r="J134" i="21"/>
  <c r="N134" i="21"/>
  <c r="B134" i="21"/>
  <c r="I134" i="21"/>
  <c r="D134" i="21"/>
  <c r="G134" i="21"/>
  <c r="M134" i="21"/>
  <c r="G123" i="17"/>
  <c r="R123" i="17"/>
  <c r="W123" i="17"/>
  <c r="C123" i="17"/>
  <c r="J123" i="17"/>
  <c r="N123" i="17"/>
  <c r="X123" i="17"/>
  <c r="T123" i="17"/>
  <c r="K123" i="17"/>
  <c r="Q123" i="17"/>
  <c r="M123" i="17"/>
  <c r="L123" i="17"/>
  <c r="H123" i="17"/>
  <c r="V123" i="17"/>
  <c r="U123" i="17"/>
  <c r="I123" i="17"/>
  <c r="B123" i="17"/>
  <c r="S123" i="17"/>
  <c r="F123" i="17"/>
  <c r="D123" i="17"/>
  <c r="AD142" i="26"/>
  <c r="Y142" i="26"/>
  <c r="W142" i="26"/>
  <c r="M142" i="26"/>
  <c r="L142" i="26"/>
  <c r="O142" i="26"/>
  <c r="V142" i="26"/>
  <c r="J142" i="26"/>
  <c r="C142" i="26"/>
  <c r="R142" i="26"/>
  <c r="H142" i="26"/>
  <c r="N142" i="26"/>
  <c r="T142" i="26"/>
  <c r="S142" i="26"/>
  <c r="D142" i="26"/>
  <c r="I142" i="26"/>
  <c r="AC142" i="26"/>
  <c r="P142" i="26"/>
  <c r="K142" i="26"/>
  <c r="Z142" i="26"/>
  <c r="AA142" i="26"/>
  <c r="U142" i="26"/>
  <c r="E142" i="26"/>
  <c r="F142" i="26"/>
  <c r="G142" i="26"/>
  <c r="Q142" i="26"/>
  <c r="AB142" i="26"/>
  <c r="X142" i="26"/>
  <c r="C119" i="14"/>
  <c r="F119" i="14"/>
  <c r="G119" i="14"/>
  <c r="E119" i="14"/>
  <c r="D119" i="14"/>
  <c r="H119" i="14"/>
  <c r="I119" i="14"/>
  <c r="E154" i="24"/>
  <c r="F154" i="24"/>
  <c r="G154" i="24"/>
  <c r="D154" i="24"/>
  <c r="C154" i="24"/>
  <c r="G16" i="22"/>
  <c r="D16" i="22"/>
  <c r="I16" i="22"/>
  <c r="H16" i="22"/>
  <c r="F16" i="22"/>
  <c r="B16" i="22"/>
  <c r="C16" i="22"/>
  <c r="C63" i="20"/>
  <c r="L63" i="20"/>
  <c r="G63" i="20"/>
  <c r="F63" i="20"/>
  <c r="D63" i="20"/>
  <c r="H63" i="20"/>
  <c r="B63" i="20"/>
  <c r="I63" i="20"/>
  <c r="K63" i="20"/>
  <c r="J63" i="20"/>
  <c r="N63" i="20"/>
  <c r="M63" i="20"/>
  <c r="I51" i="14"/>
  <c r="H51" i="14"/>
  <c r="F51" i="14"/>
  <c r="D51" i="14"/>
  <c r="E51" i="14"/>
  <c r="C51" i="14"/>
  <c r="G51" i="14"/>
  <c r="D136" i="23"/>
  <c r="H136" i="23"/>
  <c r="C136" i="23"/>
  <c r="F136" i="23"/>
  <c r="B136" i="23"/>
  <c r="G136" i="23"/>
  <c r="I136" i="23"/>
  <c r="G114" i="23"/>
  <c r="F114" i="23"/>
  <c r="C114" i="23"/>
  <c r="D114" i="23"/>
  <c r="H114" i="23"/>
  <c r="B114" i="23"/>
  <c r="I114" i="23"/>
  <c r="G123" i="18"/>
  <c r="F123" i="18"/>
  <c r="D123" i="18"/>
  <c r="O123" i="18"/>
  <c r="N123" i="18"/>
  <c r="C123" i="18"/>
  <c r="J123" i="18"/>
  <c r="B123" i="18"/>
  <c r="P123" i="18"/>
  <c r="H123" i="18"/>
  <c r="L123" i="18"/>
  <c r="Q123" i="18"/>
  <c r="K123" i="18"/>
  <c r="I123" i="18"/>
  <c r="M123" i="18"/>
  <c r="R123" i="18"/>
  <c r="B21" i="21"/>
  <c r="F21" i="21"/>
  <c r="J21" i="21"/>
  <c r="L21" i="21"/>
  <c r="D21" i="21"/>
  <c r="K21" i="21"/>
  <c r="M21" i="21"/>
  <c r="G21" i="21"/>
  <c r="C21" i="21"/>
  <c r="H21" i="21"/>
  <c r="I21" i="21"/>
  <c r="N21" i="21"/>
  <c r="T98" i="26"/>
  <c r="N98" i="26"/>
  <c r="J98" i="26"/>
  <c r="Q98" i="26"/>
  <c r="E98" i="26"/>
  <c r="AB98" i="26"/>
  <c r="P98" i="26"/>
  <c r="G98" i="26"/>
  <c r="V98" i="26"/>
  <c r="Z98" i="26"/>
  <c r="AD98" i="26"/>
  <c r="M98" i="26"/>
  <c r="H98" i="26"/>
  <c r="X98" i="26"/>
  <c r="D98" i="26"/>
  <c r="R98" i="26"/>
  <c r="F98" i="26"/>
  <c r="U98" i="26"/>
  <c r="AC98" i="26"/>
  <c r="K98" i="26"/>
  <c r="L98" i="26"/>
  <c r="AA98" i="26"/>
  <c r="S98" i="26"/>
  <c r="O98" i="26"/>
  <c r="C98" i="26"/>
  <c r="Y98" i="26"/>
  <c r="W98" i="26"/>
  <c r="I98" i="26"/>
  <c r="I140" i="14"/>
  <c r="C140" i="14"/>
  <c r="G140" i="14"/>
  <c r="D140" i="14"/>
  <c r="E140" i="14"/>
  <c r="H140" i="14"/>
  <c r="F140" i="14"/>
  <c r="G104" i="14"/>
  <c r="H104" i="14"/>
  <c r="C104" i="14"/>
  <c r="D104" i="14"/>
  <c r="E104" i="14"/>
  <c r="I104" i="14"/>
  <c r="F104" i="14"/>
  <c r="G117" i="18"/>
  <c r="H117" i="18"/>
  <c r="O117" i="18"/>
  <c r="P117" i="18"/>
  <c r="J117" i="18"/>
  <c r="L117" i="18"/>
  <c r="I117" i="18"/>
  <c r="B117" i="18"/>
  <c r="R117" i="18"/>
  <c r="C117" i="18"/>
  <c r="K117" i="18"/>
  <c r="Q117" i="18"/>
  <c r="M117" i="18"/>
  <c r="F117" i="18"/>
  <c r="N117" i="18"/>
  <c r="D117" i="18"/>
  <c r="R38" i="19"/>
  <c r="O38" i="19"/>
  <c r="H38" i="19"/>
  <c r="Q38" i="19"/>
  <c r="G38" i="19"/>
  <c r="B38" i="19"/>
  <c r="L38" i="19"/>
  <c r="M38" i="19"/>
  <c r="F38" i="19"/>
  <c r="C38" i="19"/>
  <c r="K38" i="19"/>
  <c r="D38" i="19"/>
  <c r="N38" i="19"/>
  <c r="I38" i="19"/>
  <c r="P38" i="19"/>
  <c r="J38" i="19"/>
  <c r="P24" i="19"/>
  <c r="F24" i="19"/>
  <c r="Q24" i="19"/>
  <c r="G24" i="19"/>
  <c r="J24" i="19"/>
  <c r="K24" i="19"/>
  <c r="R24" i="19"/>
  <c r="O24" i="19"/>
  <c r="N24" i="19"/>
  <c r="L24" i="19"/>
  <c r="C24" i="19"/>
  <c r="D24" i="19"/>
  <c r="M24" i="19"/>
  <c r="I24" i="19"/>
  <c r="B24" i="19"/>
  <c r="H24" i="19"/>
  <c r="D146" i="14"/>
  <c r="I146" i="14"/>
  <c r="C146" i="14"/>
  <c r="E146" i="14"/>
  <c r="G146" i="14"/>
  <c r="F146" i="14"/>
  <c r="H146" i="14"/>
  <c r="J165" i="26"/>
  <c r="P165" i="26"/>
  <c r="O165" i="26"/>
  <c r="L165" i="26"/>
  <c r="R165" i="26"/>
  <c r="U165" i="26"/>
  <c r="Q165" i="26"/>
  <c r="AB165" i="26"/>
  <c r="X165" i="26"/>
  <c r="E165" i="26"/>
  <c r="Y165" i="26"/>
  <c r="S165" i="26"/>
  <c r="D165" i="26"/>
  <c r="H165" i="26"/>
  <c r="W165" i="26"/>
  <c r="G165" i="26"/>
  <c r="AC165" i="26"/>
  <c r="Z165" i="26"/>
  <c r="K165" i="26"/>
  <c r="N165" i="26"/>
  <c r="I165" i="26"/>
  <c r="C165" i="26"/>
  <c r="M165" i="26"/>
  <c r="T165" i="26"/>
  <c r="AD165" i="26"/>
  <c r="AA165" i="26"/>
  <c r="V165" i="26"/>
  <c r="F165" i="26"/>
  <c r="M136" i="21"/>
  <c r="K136" i="21"/>
  <c r="D136" i="21"/>
  <c r="F136" i="21"/>
  <c r="H136" i="21"/>
  <c r="B136" i="21"/>
  <c r="G136" i="21"/>
  <c r="C136" i="21"/>
  <c r="L136" i="21"/>
  <c r="I136" i="21"/>
  <c r="N136" i="21"/>
  <c r="J136" i="21"/>
  <c r="B83" i="21"/>
  <c r="C83" i="21"/>
  <c r="L83" i="21"/>
  <c r="J83" i="21"/>
  <c r="D83" i="21"/>
  <c r="I83" i="21"/>
  <c r="H83" i="21"/>
  <c r="K83" i="21"/>
  <c r="F83" i="21"/>
  <c r="N83" i="21"/>
  <c r="G83" i="21"/>
  <c r="M83" i="21"/>
  <c r="G165" i="21"/>
  <c r="M165" i="21"/>
  <c r="B165" i="21"/>
  <c r="D165" i="21"/>
  <c r="C165" i="21"/>
  <c r="H165" i="21"/>
  <c r="L165" i="21"/>
  <c r="I165" i="21"/>
  <c r="N165" i="21"/>
  <c r="J165" i="21"/>
  <c r="K165" i="21"/>
  <c r="F165" i="21"/>
  <c r="X96" i="26"/>
  <c r="T96" i="26"/>
  <c r="S96" i="26"/>
  <c r="J96" i="26"/>
  <c r="K96" i="26"/>
  <c r="O96" i="26"/>
  <c r="C96" i="26"/>
  <c r="M96" i="26"/>
  <c r="P96" i="26"/>
  <c r="AD96" i="26"/>
  <c r="R96" i="26"/>
  <c r="H96" i="26"/>
  <c r="E96" i="26"/>
  <c r="AB96" i="26"/>
  <c r="AA96" i="26"/>
  <c r="D96" i="26"/>
  <c r="Y96" i="26"/>
  <c r="Z96" i="26"/>
  <c r="W96" i="26"/>
  <c r="G96" i="26"/>
  <c r="V96" i="26"/>
  <c r="I96" i="26"/>
  <c r="Q96" i="26"/>
  <c r="L96" i="26"/>
  <c r="F96" i="26"/>
  <c r="AC96" i="26"/>
  <c r="N96" i="26"/>
  <c r="U96" i="26"/>
  <c r="F90" i="14"/>
  <c r="H90" i="14"/>
  <c r="E90" i="14"/>
  <c r="G90" i="14"/>
  <c r="C90" i="14"/>
  <c r="D90" i="14"/>
  <c r="I90" i="14"/>
  <c r="Q181" i="19"/>
  <c r="H181" i="19"/>
  <c r="O181" i="19"/>
  <c r="K181" i="19"/>
  <c r="C181" i="19"/>
  <c r="D181" i="19"/>
  <c r="P181" i="19"/>
  <c r="N181" i="19"/>
  <c r="F181" i="19"/>
  <c r="B181" i="19"/>
  <c r="R181" i="19"/>
  <c r="L181" i="19"/>
  <c r="J181" i="19"/>
  <c r="G181" i="19"/>
  <c r="I181" i="19"/>
  <c r="M181" i="19"/>
  <c r="J59" i="19"/>
  <c r="G59" i="19"/>
  <c r="M59" i="19"/>
  <c r="K59" i="19"/>
  <c r="B59" i="19"/>
  <c r="F59" i="19"/>
  <c r="N59" i="19"/>
  <c r="L59" i="19"/>
  <c r="D59" i="19"/>
  <c r="Q59" i="19"/>
  <c r="P59" i="19"/>
  <c r="H59" i="19"/>
  <c r="I59" i="19"/>
  <c r="O59" i="19"/>
  <c r="C59" i="19"/>
  <c r="R59" i="19"/>
  <c r="G62" i="21"/>
  <c r="C62" i="21"/>
  <c r="B62" i="21"/>
  <c r="D62" i="21"/>
  <c r="F62" i="21"/>
  <c r="J62" i="21"/>
  <c r="H62" i="21"/>
  <c r="K62" i="21"/>
  <c r="I62" i="21"/>
  <c r="N62" i="21"/>
  <c r="L62" i="21"/>
  <c r="M62" i="21"/>
  <c r="E83" i="26"/>
  <c r="C83" i="26"/>
  <c r="L83" i="26"/>
  <c r="AC83" i="26"/>
  <c r="U83" i="26"/>
  <c r="I83" i="26"/>
  <c r="AD83" i="26"/>
  <c r="N83" i="26"/>
  <c r="T83" i="26"/>
  <c r="X83" i="26"/>
  <c r="P83" i="26"/>
  <c r="H83" i="26"/>
  <c r="Y83" i="26"/>
  <c r="Z83" i="26"/>
  <c r="V83" i="26"/>
  <c r="D83" i="26"/>
  <c r="J83" i="26"/>
  <c r="Q83" i="26"/>
  <c r="S83" i="26"/>
  <c r="G83" i="26"/>
  <c r="AB83" i="26"/>
  <c r="W83" i="26"/>
  <c r="O83" i="26"/>
  <c r="M83" i="26"/>
  <c r="AA83" i="26"/>
  <c r="R83" i="26"/>
  <c r="K83" i="26"/>
  <c r="F83" i="26"/>
  <c r="Q114" i="17"/>
  <c r="I114" i="17"/>
  <c r="S114" i="17"/>
  <c r="H114" i="17"/>
  <c r="T114" i="17"/>
  <c r="R114" i="17"/>
  <c r="U114" i="17"/>
  <c r="V114" i="17"/>
  <c r="W114" i="17"/>
  <c r="C114" i="17"/>
  <c r="M114" i="17"/>
  <c r="X114" i="17"/>
  <c r="N114" i="17"/>
  <c r="K114" i="17"/>
  <c r="B114" i="17"/>
  <c r="J114" i="17"/>
  <c r="D114" i="17"/>
  <c r="G114" i="17"/>
  <c r="L114" i="17"/>
  <c r="F114" i="17"/>
  <c r="H124" i="19"/>
  <c r="P124" i="19"/>
  <c r="O124" i="19"/>
  <c r="R124" i="19"/>
  <c r="I124" i="19"/>
  <c r="C124" i="19"/>
  <c r="F124" i="19"/>
  <c r="D124" i="19"/>
  <c r="G124" i="19"/>
  <c r="B124" i="19"/>
  <c r="J124" i="19"/>
  <c r="N124" i="19"/>
  <c r="L124" i="19"/>
  <c r="Q124" i="19"/>
  <c r="M124" i="19"/>
  <c r="K124" i="19"/>
  <c r="B19" i="17"/>
  <c r="G19" i="17"/>
  <c r="Q19" i="17"/>
  <c r="V19" i="17"/>
  <c r="S19" i="17"/>
  <c r="K19" i="17"/>
  <c r="N19" i="17"/>
  <c r="R19" i="17"/>
  <c r="X19" i="17"/>
  <c r="F19" i="17"/>
  <c r="M19" i="17"/>
  <c r="U19" i="17"/>
  <c r="C19" i="17"/>
  <c r="W19" i="17"/>
  <c r="I19" i="17"/>
  <c r="T19" i="17"/>
  <c r="L19" i="17"/>
  <c r="D19" i="17"/>
  <c r="J19" i="17"/>
  <c r="H19" i="17"/>
  <c r="V96" i="17"/>
  <c r="R96" i="17"/>
  <c r="M96" i="17"/>
  <c r="T96" i="17"/>
  <c r="F96" i="17"/>
  <c r="J96" i="17"/>
  <c r="K96" i="17"/>
  <c r="Q96" i="17"/>
  <c r="N96" i="17"/>
  <c r="C96" i="17"/>
  <c r="H96" i="17"/>
  <c r="D96" i="17"/>
  <c r="G96" i="17"/>
  <c r="X96" i="17"/>
  <c r="B96" i="17"/>
  <c r="U96" i="17"/>
  <c r="L96" i="17"/>
  <c r="W96" i="17"/>
  <c r="S96" i="17"/>
  <c r="I96" i="17"/>
  <c r="N147" i="17"/>
  <c r="C147" i="17"/>
  <c r="R147" i="17"/>
  <c r="D147" i="17"/>
  <c r="S147" i="17"/>
  <c r="K147" i="17"/>
  <c r="Q147" i="17"/>
  <c r="B147" i="17"/>
  <c r="V147" i="17"/>
  <c r="L147" i="17"/>
  <c r="F147" i="17"/>
  <c r="W147" i="17"/>
  <c r="I147" i="17"/>
  <c r="G147" i="17"/>
  <c r="X147" i="17"/>
  <c r="M147" i="17"/>
  <c r="U147" i="17"/>
  <c r="T147" i="17"/>
  <c r="H147" i="17"/>
  <c r="J147" i="17"/>
  <c r="H103" i="14"/>
  <c r="G103" i="14"/>
  <c r="I103" i="14"/>
  <c r="E103" i="14"/>
  <c r="F103" i="14"/>
  <c r="D103" i="14"/>
  <c r="C103" i="14"/>
  <c r="R25" i="17"/>
  <c r="G25" i="17"/>
  <c r="I25" i="17"/>
  <c r="M25" i="17"/>
  <c r="U25" i="17"/>
  <c r="J25" i="17"/>
  <c r="L25" i="17"/>
  <c r="W25" i="17"/>
  <c r="S25" i="17"/>
  <c r="C25" i="17"/>
  <c r="V25" i="17"/>
  <c r="H25" i="17"/>
  <c r="F25" i="17"/>
  <c r="X25" i="17"/>
  <c r="D25" i="17"/>
  <c r="N25" i="17"/>
  <c r="T25" i="17"/>
  <c r="Q25" i="17"/>
  <c r="K25" i="17"/>
  <c r="B25" i="17"/>
  <c r="Y27" i="26"/>
  <c r="D27" i="26"/>
  <c r="T27" i="26"/>
  <c r="R27" i="26"/>
  <c r="I27" i="26"/>
  <c r="K27" i="26"/>
  <c r="S27" i="26"/>
  <c r="E27" i="26"/>
  <c r="N27" i="26"/>
  <c r="C27" i="26"/>
  <c r="X27" i="26"/>
  <c r="P27" i="26"/>
  <c r="AC27" i="26"/>
  <c r="M27" i="26"/>
  <c r="G27" i="26"/>
  <c r="AD27" i="26"/>
  <c r="Z27" i="26"/>
  <c r="H27" i="26"/>
  <c r="L27" i="26"/>
  <c r="V27" i="26"/>
  <c r="F27" i="26"/>
  <c r="O27" i="26"/>
  <c r="U27" i="26"/>
  <c r="Q27" i="26"/>
  <c r="AB27" i="26"/>
  <c r="W27" i="26"/>
  <c r="J27" i="26"/>
  <c r="AA27" i="26"/>
  <c r="G160" i="22"/>
  <c r="C160" i="22"/>
  <c r="I160" i="22"/>
  <c r="F160" i="22"/>
  <c r="B160" i="22"/>
  <c r="D160" i="22"/>
  <c r="H160" i="22"/>
  <c r="G142" i="19"/>
  <c r="D142" i="19"/>
  <c r="N142" i="19"/>
  <c r="K142" i="19"/>
  <c r="O142" i="19"/>
  <c r="H142" i="19"/>
  <c r="L142" i="19"/>
  <c r="R142" i="19"/>
  <c r="P142" i="19"/>
  <c r="B142" i="19"/>
  <c r="M142" i="19"/>
  <c r="I142" i="19"/>
  <c r="C142" i="19"/>
  <c r="F142" i="19"/>
  <c r="J142" i="19"/>
  <c r="Q142" i="19"/>
  <c r="H175" i="20"/>
  <c r="G175" i="20"/>
  <c r="M175" i="20"/>
  <c r="F175" i="20"/>
  <c r="J175" i="20"/>
  <c r="L175" i="20"/>
  <c r="K175" i="20"/>
  <c r="D175" i="20"/>
  <c r="C175" i="20"/>
  <c r="N175" i="20"/>
  <c r="B175" i="20"/>
  <c r="I175" i="20"/>
  <c r="D100" i="22"/>
  <c r="F100" i="22"/>
  <c r="I100" i="22"/>
  <c r="G100" i="22"/>
  <c r="C100" i="22"/>
  <c r="H100" i="22"/>
  <c r="B100" i="22"/>
  <c r="B117" i="20"/>
  <c r="I117" i="20"/>
  <c r="K117" i="20"/>
  <c r="G117" i="20"/>
  <c r="C117" i="20"/>
  <c r="L117" i="20"/>
  <c r="J117" i="20"/>
  <c r="H117" i="20"/>
  <c r="M117" i="20"/>
  <c r="N117" i="20"/>
  <c r="F117" i="20"/>
  <c r="D117" i="20"/>
  <c r="U110" i="26"/>
  <c r="I110" i="26"/>
  <c r="Y110" i="26"/>
  <c r="AC110" i="26"/>
  <c r="AA110" i="26"/>
  <c r="Z110" i="26"/>
  <c r="O110" i="26"/>
  <c r="G110" i="26"/>
  <c r="E110" i="26"/>
  <c r="H110" i="26"/>
  <c r="K110" i="26"/>
  <c r="C110" i="26"/>
  <c r="P110" i="26"/>
  <c r="Q110" i="26"/>
  <c r="AB110" i="26"/>
  <c r="M110" i="26"/>
  <c r="AD110" i="26"/>
  <c r="N110" i="26"/>
  <c r="S110" i="26"/>
  <c r="X110" i="26"/>
  <c r="R110" i="26"/>
  <c r="D110" i="26"/>
  <c r="L110" i="26"/>
  <c r="V110" i="26"/>
  <c r="J110" i="26"/>
  <c r="F110" i="26"/>
  <c r="T110" i="26"/>
  <c r="W110" i="26"/>
  <c r="C150" i="14"/>
  <c r="H150" i="14"/>
  <c r="F150" i="14"/>
  <c r="E150" i="14"/>
  <c r="D150" i="14"/>
  <c r="I150" i="14"/>
  <c r="G150" i="14"/>
  <c r="P109" i="19"/>
  <c r="I109" i="19"/>
  <c r="F109" i="19"/>
  <c r="C109" i="19"/>
  <c r="G109" i="19"/>
  <c r="O109" i="19"/>
  <c r="Q109" i="19"/>
  <c r="N109" i="19"/>
  <c r="H109" i="19"/>
  <c r="D109" i="19"/>
  <c r="B109" i="19"/>
  <c r="R109" i="19"/>
  <c r="J109" i="19"/>
  <c r="K109" i="19"/>
  <c r="M109" i="19"/>
  <c r="L109" i="19"/>
  <c r="K32" i="21"/>
  <c r="L32" i="21"/>
  <c r="J32" i="21"/>
  <c r="F32" i="21"/>
  <c r="I32" i="21"/>
  <c r="C32" i="21"/>
  <c r="H32" i="21"/>
  <c r="B32" i="21"/>
  <c r="G32" i="21"/>
  <c r="D32" i="21"/>
  <c r="N32" i="21"/>
  <c r="M32" i="21"/>
  <c r="H61" i="23"/>
  <c r="C61" i="23"/>
  <c r="D61" i="23"/>
  <c r="F61" i="23"/>
  <c r="I61" i="23"/>
  <c r="B61" i="23"/>
  <c r="G61" i="23"/>
  <c r="I64" i="21"/>
  <c r="J64" i="21"/>
  <c r="F64" i="21"/>
  <c r="L64" i="21"/>
  <c r="D64" i="21"/>
  <c r="M64" i="21"/>
  <c r="K64" i="21"/>
  <c r="B64" i="21"/>
  <c r="H64" i="21"/>
  <c r="G64" i="21"/>
  <c r="C64" i="21"/>
  <c r="N64" i="21"/>
  <c r="J25" i="21"/>
  <c r="F25" i="21"/>
  <c r="M25" i="21"/>
  <c r="G25" i="21"/>
  <c r="H25" i="21"/>
  <c r="B25" i="21"/>
  <c r="N25" i="21"/>
  <c r="C25" i="21"/>
  <c r="L25" i="21"/>
  <c r="I25" i="21"/>
  <c r="K25" i="21"/>
  <c r="D25" i="21"/>
  <c r="B84" i="19"/>
  <c r="M84" i="19"/>
  <c r="F84" i="19"/>
  <c r="D84" i="19"/>
  <c r="G84" i="19"/>
  <c r="K84" i="19"/>
  <c r="R84" i="19"/>
  <c r="P84" i="19"/>
  <c r="Q84" i="19"/>
  <c r="I84" i="19"/>
  <c r="O84" i="19"/>
  <c r="H84" i="19"/>
  <c r="C84" i="19"/>
  <c r="N84" i="19"/>
  <c r="L84" i="19"/>
  <c r="J84" i="19"/>
  <c r="B47" i="17"/>
  <c r="K47" i="17"/>
  <c r="N47" i="17"/>
  <c r="S47" i="17"/>
  <c r="H47" i="17"/>
  <c r="M47" i="17"/>
  <c r="X47" i="17"/>
  <c r="W47" i="17"/>
  <c r="R47" i="17"/>
  <c r="V47" i="17"/>
  <c r="F47" i="17"/>
  <c r="J47" i="17"/>
  <c r="G47" i="17"/>
  <c r="D47" i="17"/>
  <c r="C47" i="17"/>
  <c r="T47" i="17"/>
  <c r="L47" i="17"/>
  <c r="U47" i="17"/>
  <c r="Q47" i="17"/>
  <c r="I47" i="17"/>
  <c r="B155" i="21"/>
  <c r="K155" i="21"/>
  <c r="C155" i="21"/>
  <c r="M155" i="21"/>
  <c r="I155" i="21"/>
  <c r="H155" i="21"/>
  <c r="L155" i="21"/>
  <c r="N155" i="21"/>
  <c r="G155" i="21"/>
  <c r="J155" i="21"/>
  <c r="D155" i="21"/>
  <c r="F155" i="21"/>
  <c r="B92" i="23"/>
  <c r="C92" i="23"/>
  <c r="I92" i="23"/>
  <c r="G92" i="23"/>
  <c r="H92" i="23"/>
  <c r="F92" i="23"/>
  <c r="D92" i="23"/>
  <c r="N148" i="21"/>
  <c r="G148" i="21"/>
  <c r="F148" i="21"/>
  <c r="J148" i="21"/>
  <c r="C148" i="21"/>
  <c r="M148" i="21"/>
  <c r="L148" i="21"/>
  <c r="H148" i="21"/>
  <c r="I148" i="21"/>
  <c r="B148" i="21"/>
  <c r="D148" i="21"/>
  <c r="K148" i="21"/>
  <c r="G82" i="14"/>
  <c r="E82" i="14"/>
  <c r="F82" i="14"/>
  <c r="D82" i="14"/>
  <c r="C82" i="14"/>
  <c r="I82" i="14"/>
  <c r="H82" i="14"/>
  <c r="E169" i="26"/>
  <c r="L169" i="26"/>
  <c r="AD169" i="26"/>
  <c r="Z169" i="26"/>
  <c r="H169" i="26"/>
  <c r="O169" i="26"/>
  <c r="D169" i="26"/>
  <c r="F169" i="26"/>
  <c r="J169" i="26"/>
  <c r="I169" i="26"/>
  <c r="G169" i="26"/>
  <c r="U169" i="26"/>
  <c r="AB169" i="26"/>
  <c r="Y169" i="26"/>
  <c r="R169" i="26"/>
  <c r="V169" i="26"/>
  <c r="N169" i="26"/>
  <c r="Q169" i="26"/>
  <c r="AC169" i="26"/>
  <c r="T169" i="26"/>
  <c r="M169" i="26"/>
  <c r="X169" i="26"/>
  <c r="P169" i="26"/>
  <c r="S169" i="26"/>
  <c r="W169" i="26"/>
  <c r="K169" i="26"/>
  <c r="AA169" i="26"/>
  <c r="C169" i="26"/>
  <c r="M68" i="19"/>
  <c r="R68" i="19"/>
  <c r="C68" i="19"/>
  <c r="H68" i="19"/>
  <c r="P68" i="19"/>
  <c r="O68" i="19"/>
  <c r="N68" i="19"/>
  <c r="D68" i="19"/>
  <c r="B68" i="19"/>
  <c r="I68" i="19"/>
  <c r="J68" i="19"/>
  <c r="G68" i="19"/>
  <c r="L68" i="19"/>
  <c r="Q68" i="19"/>
  <c r="F68" i="19"/>
  <c r="K68" i="19"/>
  <c r="I52" i="22"/>
  <c r="D52" i="22"/>
  <c r="C52" i="22"/>
  <c r="F52" i="22"/>
  <c r="G52" i="22"/>
  <c r="H52" i="22"/>
  <c r="B52" i="22"/>
  <c r="Z34" i="26"/>
  <c r="V34" i="26"/>
  <c r="K34" i="26"/>
  <c r="S34" i="26"/>
  <c r="R34" i="26"/>
  <c r="AC34" i="26"/>
  <c r="M34" i="26"/>
  <c r="W34" i="26"/>
  <c r="I34" i="26"/>
  <c r="AB34" i="26"/>
  <c r="T34" i="26"/>
  <c r="D34" i="26"/>
  <c r="J34" i="26"/>
  <c r="P34" i="26"/>
  <c r="U34" i="26"/>
  <c r="L34" i="26"/>
  <c r="X34" i="26"/>
  <c r="O34" i="26"/>
  <c r="C34" i="26"/>
  <c r="Y34" i="26"/>
  <c r="Q34" i="26"/>
  <c r="G34" i="26"/>
  <c r="H34" i="26"/>
  <c r="F34" i="26"/>
  <c r="AA34" i="26"/>
  <c r="N34" i="26"/>
  <c r="AD34" i="26"/>
  <c r="E34" i="26"/>
  <c r="K98" i="21"/>
  <c r="J98" i="21"/>
  <c r="H98" i="21"/>
  <c r="M98" i="21"/>
  <c r="L98" i="21"/>
  <c r="C98" i="21"/>
  <c r="F98" i="21"/>
  <c r="B98" i="21"/>
  <c r="D98" i="21"/>
  <c r="N98" i="21"/>
  <c r="I98" i="21"/>
  <c r="G98" i="21"/>
  <c r="E111" i="14"/>
  <c r="H111" i="14"/>
  <c r="I111" i="14"/>
  <c r="D111" i="14"/>
  <c r="F111" i="14"/>
  <c r="C111" i="14"/>
  <c r="G111" i="14"/>
  <c r="B13" i="22"/>
  <c r="H13" i="22"/>
  <c r="G13" i="22"/>
  <c r="F13" i="22"/>
  <c r="C13" i="22"/>
  <c r="I13" i="22"/>
  <c r="D13" i="22"/>
  <c r="D60" i="14"/>
  <c r="I60" i="14"/>
  <c r="E60" i="14"/>
  <c r="C60" i="14"/>
  <c r="G60" i="14"/>
  <c r="H60" i="14"/>
  <c r="F60" i="14"/>
  <c r="I115" i="17"/>
  <c r="R115" i="17"/>
  <c r="K115" i="17"/>
  <c r="W115" i="17"/>
  <c r="L115" i="17"/>
  <c r="V115" i="17"/>
  <c r="D115" i="17"/>
  <c r="H115" i="17"/>
  <c r="F115" i="17"/>
  <c r="J115" i="17"/>
  <c r="G115" i="17"/>
  <c r="X115" i="17"/>
  <c r="M115" i="17"/>
  <c r="C115" i="17"/>
  <c r="T115" i="17"/>
  <c r="S115" i="17"/>
  <c r="U115" i="17"/>
  <c r="Q115" i="17"/>
  <c r="N115" i="17"/>
  <c r="B115" i="17"/>
  <c r="L26" i="26"/>
  <c r="G26" i="26"/>
  <c r="W26" i="26"/>
  <c r="K26" i="26"/>
  <c r="T26" i="26"/>
  <c r="AA26" i="26"/>
  <c r="E26" i="26"/>
  <c r="N26" i="26"/>
  <c r="Q26" i="26"/>
  <c r="AD26" i="26"/>
  <c r="U26" i="26"/>
  <c r="O26" i="26"/>
  <c r="F26" i="26"/>
  <c r="C26" i="26"/>
  <c r="H26" i="26"/>
  <c r="I26" i="26"/>
  <c r="AB26" i="26"/>
  <c r="D26" i="26"/>
  <c r="M26" i="26"/>
  <c r="V26" i="26"/>
  <c r="S26" i="26"/>
  <c r="Z26" i="26"/>
  <c r="J26" i="26"/>
  <c r="P26" i="26"/>
  <c r="AC26" i="26"/>
  <c r="X26" i="26"/>
  <c r="R26" i="26"/>
  <c r="Y26" i="26"/>
  <c r="L148" i="20"/>
  <c r="F148" i="20"/>
  <c r="I148" i="20"/>
  <c r="B148" i="20"/>
  <c r="C148" i="20"/>
  <c r="N148" i="20"/>
  <c r="K148" i="20"/>
  <c r="M148" i="20"/>
  <c r="G148" i="20"/>
  <c r="D148" i="20"/>
  <c r="H148" i="20"/>
  <c r="J148" i="20"/>
  <c r="D39" i="22"/>
  <c r="I39" i="22"/>
  <c r="G39" i="22"/>
  <c r="C39" i="22"/>
  <c r="B39" i="22"/>
  <c r="H39" i="22"/>
  <c r="F39" i="22"/>
  <c r="H134" i="14"/>
  <c r="E134" i="14"/>
  <c r="I134" i="14"/>
  <c r="F134" i="14"/>
  <c r="D134" i="14"/>
  <c r="G134" i="14"/>
  <c r="C134" i="14"/>
  <c r="D34" i="18"/>
  <c r="G34" i="18"/>
  <c r="O34" i="18"/>
  <c r="F34" i="18"/>
  <c r="N34" i="18"/>
  <c r="J34" i="18"/>
  <c r="I34" i="18"/>
  <c r="B34" i="18"/>
  <c r="R34" i="18"/>
  <c r="H34" i="18"/>
  <c r="Q34" i="18"/>
  <c r="C34" i="18"/>
  <c r="M34" i="18"/>
  <c r="P34" i="18"/>
  <c r="L34" i="18"/>
  <c r="K34" i="18"/>
  <c r="B43" i="18"/>
  <c r="O43" i="18"/>
  <c r="J43" i="18"/>
  <c r="I43" i="18"/>
  <c r="M43" i="18"/>
  <c r="K43" i="18"/>
  <c r="F43" i="18"/>
  <c r="P43" i="18"/>
  <c r="D43" i="18"/>
  <c r="L43" i="18"/>
  <c r="G43" i="18"/>
  <c r="Q43" i="18"/>
  <c r="H43" i="18"/>
  <c r="R43" i="18"/>
  <c r="N43" i="18"/>
  <c r="C43" i="18"/>
  <c r="B32" i="22"/>
  <c r="F32" i="22"/>
  <c r="I32" i="22"/>
  <c r="D32" i="22"/>
  <c r="G32" i="22"/>
  <c r="C32" i="22"/>
  <c r="H32" i="22"/>
  <c r="P162" i="19"/>
  <c r="J162" i="19"/>
  <c r="R162" i="19"/>
  <c r="C162" i="19"/>
  <c r="N162" i="19"/>
  <c r="L162" i="19"/>
  <c r="M162" i="19"/>
  <c r="H162" i="19"/>
  <c r="F162" i="19"/>
  <c r="I162" i="19"/>
  <c r="K162" i="19"/>
  <c r="O162" i="19"/>
  <c r="G162" i="19"/>
  <c r="B162" i="19"/>
  <c r="Q162" i="19"/>
  <c r="D162" i="19"/>
  <c r="B44" i="19"/>
  <c r="D44" i="19"/>
  <c r="I44" i="19"/>
  <c r="N44" i="19"/>
  <c r="O44" i="19"/>
  <c r="C44" i="19"/>
  <c r="K44" i="19"/>
  <c r="G44" i="19"/>
  <c r="Q44" i="19"/>
  <c r="M44" i="19"/>
  <c r="L44" i="19"/>
  <c r="F44" i="19"/>
  <c r="R44" i="19"/>
  <c r="H44" i="19"/>
  <c r="J44" i="19"/>
  <c r="P44" i="19"/>
  <c r="P75" i="19"/>
  <c r="B75" i="19"/>
  <c r="H75" i="19"/>
  <c r="O75" i="19"/>
  <c r="Q75" i="19"/>
  <c r="C75" i="19"/>
  <c r="K75" i="19"/>
  <c r="I75" i="19"/>
  <c r="M75" i="19"/>
  <c r="R75" i="19"/>
  <c r="J75" i="19"/>
  <c r="D75" i="19"/>
  <c r="N75" i="19"/>
  <c r="F75" i="19"/>
  <c r="G75" i="19"/>
  <c r="L75" i="19"/>
  <c r="M111" i="17"/>
  <c r="R111" i="17"/>
  <c r="J111" i="17"/>
  <c r="G111" i="17"/>
  <c r="H111" i="17"/>
  <c r="S111" i="17"/>
  <c r="C111" i="17"/>
  <c r="X111" i="17"/>
  <c r="Q111" i="17"/>
  <c r="D111" i="17"/>
  <c r="T111" i="17"/>
  <c r="K111" i="17"/>
  <c r="V111" i="17"/>
  <c r="N111" i="17"/>
  <c r="B111" i="17"/>
  <c r="I111" i="17"/>
  <c r="W111" i="17"/>
  <c r="F111" i="17"/>
  <c r="U111" i="17"/>
  <c r="L111" i="17"/>
  <c r="F59" i="18"/>
  <c r="R59" i="18"/>
  <c r="C59" i="18"/>
  <c r="G59" i="18"/>
  <c r="O59" i="18"/>
  <c r="D59" i="18"/>
  <c r="K59" i="18"/>
  <c r="Q59" i="18"/>
  <c r="L59" i="18"/>
  <c r="I59" i="18"/>
  <c r="H59" i="18"/>
  <c r="J59" i="18"/>
  <c r="B59" i="18"/>
  <c r="P59" i="18"/>
  <c r="M59" i="18"/>
  <c r="N59" i="18"/>
  <c r="F12" i="23"/>
  <c r="G12" i="23"/>
  <c r="C12" i="23"/>
  <c r="D12" i="23"/>
  <c r="I12" i="23"/>
  <c r="H12" i="23"/>
  <c r="B12" i="23"/>
  <c r="C157" i="20"/>
  <c r="I157" i="20"/>
  <c r="G157" i="20"/>
  <c r="B157" i="20"/>
  <c r="L157" i="20"/>
  <c r="F157" i="20"/>
  <c r="K157" i="20"/>
  <c r="M157" i="20"/>
  <c r="J157" i="20"/>
  <c r="D157" i="20"/>
  <c r="H157" i="20"/>
  <c r="N157" i="20"/>
  <c r="N17" i="18"/>
  <c r="G17" i="18"/>
  <c r="D17" i="18"/>
  <c r="Q17" i="18"/>
  <c r="J17" i="18"/>
  <c r="H17" i="18"/>
  <c r="P17" i="18"/>
  <c r="I17" i="18"/>
  <c r="O17" i="18"/>
  <c r="C17" i="18"/>
  <c r="B17" i="18"/>
  <c r="L17" i="18"/>
  <c r="F17" i="18"/>
  <c r="K17" i="18"/>
  <c r="R17" i="18"/>
  <c r="M17" i="18"/>
  <c r="G150" i="20"/>
  <c r="F150" i="20"/>
  <c r="C150" i="20"/>
  <c r="H150" i="20"/>
  <c r="D150" i="20"/>
  <c r="B150" i="20"/>
  <c r="L150" i="20"/>
  <c r="I150" i="20"/>
  <c r="K150" i="20"/>
  <c r="N150" i="20"/>
  <c r="J150" i="20"/>
  <c r="M150" i="20"/>
  <c r="I166" i="14"/>
  <c r="H166" i="14"/>
  <c r="D166" i="14"/>
  <c r="E166" i="14"/>
  <c r="C166" i="14"/>
  <c r="G166" i="14"/>
  <c r="F166" i="14"/>
  <c r="J131" i="20"/>
  <c r="N131" i="20"/>
  <c r="C131" i="20"/>
  <c r="F131" i="20"/>
  <c r="I131" i="20"/>
  <c r="L131" i="20"/>
  <c r="K131" i="20"/>
  <c r="H131" i="20"/>
  <c r="G131" i="20"/>
  <c r="M131" i="20"/>
  <c r="B131" i="20"/>
  <c r="D131" i="20"/>
  <c r="D104" i="23"/>
  <c r="G104" i="23"/>
  <c r="I104" i="23"/>
  <c r="F104" i="23"/>
  <c r="B104" i="23"/>
  <c r="C104" i="23"/>
  <c r="H104" i="23"/>
  <c r="J167" i="19"/>
  <c r="C167" i="19"/>
  <c r="M167" i="19"/>
  <c r="R167" i="19"/>
  <c r="K167" i="19"/>
  <c r="G167" i="19"/>
  <c r="D167" i="19"/>
  <c r="H167" i="19"/>
  <c r="F167" i="19"/>
  <c r="N167" i="19"/>
  <c r="I167" i="19"/>
  <c r="L167" i="19"/>
  <c r="B167" i="19"/>
  <c r="Q167" i="19"/>
  <c r="P167" i="19"/>
  <c r="O167" i="19"/>
  <c r="D92" i="18"/>
  <c r="K92" i="18"/>
  <c r="O92" i="18"/>
  <c r="Q92" i="18"/>
  <c r="L92" i="18"/>
  <c r="B92" i="18"/>
  <c r="P92" i="18"/>
  <c r="J92" i="18"/>
  <c r="N92" i="18"/>
  <c r="G92" i="18"/>
  <c r="H92" i="18"/>
  <c r="R92" i="18"/>
  <c r="M92" i="18"/>
  <c r="I92" i="18"/>
  <c r="F92" i="18"/>
  <c r="C92" i="18"/>
  <c r="E140" i="24"/>
  <c r="D140" i="24"/>
  <c r="G140" i="24"/>
  <c r="F140" i="24"/>
  <c r="C140" i="24"/>
  <c r="C64" i="22"/>
  <c r="H64" i="22"/>
  <c r="F64" i="22"/>
  <c r="B64" i="22"/>
  <c r="G64" i="22"/>
  <c r="I64" i="22"/>
  <c r="D64" i="22"/>
  <c r="F70" i="21"/>
  <c r="H70" i="21"/>
  <c r="B70" i="21"/>
  <c r="D70" i="21"/>
  <c r="G70" i="21"/>
  <c r="L70" i="21"/>
  <c r="K70" i="21"/>
  <c r="C70" i="21"/>
  <c r="I70" i="21"/>
  <c r="N70" i="21"/>
  <c r="J70" i="21"/>
  <c r="M70" i="21"/>
  <c r="U89" i="17"/>
  <c r="X89" i="17"/>
  <c r="T89" i="17"/>
  <c r="W89" i="17"/>
  <c r="M89" i="17"/>
  <c r="H89" i="17"/>
  <c r="B89" i="17"/>
  <c r="C89" i="17"/>
  <c r="Q89" i="17"/>
  <c r="N89" i="17"/>
  <c r="V89" i="17"/>
  <c r="K89" i="17"/>
  <c r="I89" i="17"/>
  <c r="L89" i="17"/>
  <c r="J89" i="17"/>
  <c r="S89" i="17"/>
  <c r="R89" i="17"/>
  <c r="F89" i="17"/>
  <c r="G89" i="17"/>
  <c r="D89" i="17"/>
  <c r="L89" i="21"/>
  <c r="K89" i="21"/>
  <c r="J89" i="21"/>
  <c r="I89" i="21"/>
  <c r="H89" i="21"/>
  <c r="G89" i="21"/>
  <c r="B89" i="21"/>
  <c r="N89" i="21"/>
  <c r="M89" i="21"/>
  <c r="F89" i="21"/>
  <c r="C89" i="21"/>
  <c r="D89" i="21"/>
  <c r="F43" i="14"/>
  <c r="I43" i="14"/>
  <c r="G43" i="14"/>
  <c r="H43" i="14"/>
  <c r="D43" i="14"/>
  <c r="C43" i="14"/>
  <c r="E43" i="14"/>
  <c r="G116" i="20"/>
  <c r="M116" i="20"/>
  <c r="I116" i="20"/>
  <c r="N116" i="20"/>
  <c r="B116" i="20"/>
  <c r="C116" i="20"/>
  <c r="D116" i="20"/>
  <c r="F116" i="20"/>
  <c r="J116" i="20"/>
  <c r="K116" i="20"/>
  <c r="L116" i="20"/>
  <c r="H116" i="20"/>
  <c r="G137" i="26"/>
  <c r="AA137" i="26"/>
  <c r="C137" i="26"/>
  <c r="N137" i="26"/>
  <c r="Q137" i="26"/>
  <c r="AB137" i="26"/>
  <c r="L137" i="26"/>
  <c r="J137" i="26"/>
  <c r="X137" i="26"/>
  <c r="S137" i="26"/>
  <c r="Y137" i="26"/>
  <c r="F137" i="26"/>
  <c r="D137" i="26"/>
  <c r="V137" i="26"/>
  <c r="AD137" i="26"/>
  <c r="AC137" i="26"/>
  <c r="P137" i="26"/>
  <c r="U137" i="26"/>
  <c r="T137" i="26"/>
  <c r="M137" i="26"/>
  <c r="K137" i="26"/>
  <c r="W137" i="26"/>
  <c r="O137" i="26"/>
  <c r="H137" i="26"/>
  <c r="R137" i="26"/>
  <c r="E137" i="26"/>
  <c r="I137" i="26"/>
  <c r="Z137" i="26"/>
  <c r="AD42" i="26"/>
  <c r="Q42" i="26"/>
  <c r="N42" i="26"/>
  <c r="H42" i="26"/>
  <c r="E42" i="26"/>
  <c r="G42" i="26"/>
  <c r="D42" i="26"/>
  <c r="AC42" i="26"/>
  <c r="Z42" i="26"/>
  <c r="S42" i="26"/>
  <c r="M42" i="26"/>
  <c r="X42" i="26"/>
  <c r="K42" i="26"/>
  <c r="AB42" i="26"/>
  <c r="Y42" i="26"/>
  <c r="U42" i="26"/>
  <c r="J42" i="26"/>
  <c r="T42" i="26"/>
  <c r="F42" i="26"/>
  <c r="I42" i="26"/>
  <c r="R42" i="26"/>
  <c r="AA42" i="26"/>
  <c r="O42" i="26"/>
  <c r="W42" i="26"/>
  <c r="V42" i="26"/>
  <c r="P42" i="26"/>
  <c r="L42" i="26"/>
  <c r="C42" i="26"/>
  <c r="R66" i="18"/>
  <c r="D66" i="18"/>
  <c r="M66" i="18"/>
  <c r="N66" i="18"/>
  <c r="I66" i="18"/>
  <c r="K66" i="18"/>
  <c r="H66" i="18"/>
  <c r="B66" i="18"/>
  <c r="F66" i="18"/>
  <c r="P66" i="18"/>
  <c r="O66" i="18"/>
  <c r="J66" i="18"/>
  <c r="G66" i="18"/>
  <c r="C66" i="18"/>
  <c r="Q66" i="18"/>
  <c r="L66" i="18"/>
  <c r="L190" i="20"/>
  <c r="B190" i="20"/>
  <c r="J190" i="20"/>
  <c r="F190" i="20"/>
  <c r="H190" i="20"/>
  <c r="M190" i="20"/>
  <c r="I190" i="20"/>
  <c r="K190" i="20"/>
  <c r="G190" i="20"/>
  <c r="C190" i="20"/>
  <c r="N190" i="20"/>
  <c r="D190" i="20"/>
  <c r="C65" i="24"/>
  <c r="E65" i="24"/>
  <c r="D65" i="24"/>
  <c r="F65" i="24"/>
  <c r="G65" i="24"/>
  <c r="C108" i="19"/>
  <c r="O108" i="19"/>
  <c r="D108" i="19"/>
  <c r="F108" i="19"/>
  <c r="M108" i="19"/>
  <c r="L108" i="19"/>
  <c r="R108" i="19"/>
  <c r="K108" i="19"/>
  <c r="B108" i="19"/>
  <c r="I108" i="19"/>
  <c r="N108" i="19"/>
  <c r="Q108" i="19"/>
  <c r="H108" i="19"/>
  <c r="J108" i="19"/>
  <c r="P108" i="19"/>
  <c r="G108" i="19"/>
  <c r="G87" i="20"/>
  <c r="K87" i="20"/>
  <c r="L87" i="20"/>
  <c r="J87" i="20"/>
  <c r="D87" i="20"/>
  <c r="H87" i="20"/>
  <c r="C87" i="20"/>
  <c r="B87" i="20"/>
  <c r="M87" i="20"/>
  <c r="N87" i="20"/>
  <c r="F87" i="20"/>
  <c r="I87" i="20"/>
  <c r="C135" i="14"/>
  <c r="H135" i="14"/>
  <c r="I135" i="14"/>
  <c r="F135" i="14"/>
  <c r="D135" i="14"/>
  <c r="G135" i="14"/>
  <c r="E135" i="14"/>
  <c r="F104" i="24"/>
  <c r="C104" i="24"/>
  <c r="G104" i="24"/>
  <c r="E104" i="24"/>
  <c r="D104" i="24"/>
  <c r="G177" i="22"/>
  <c r="I177" i="22"/>
  <c r="H177" i="22"/>
  <c r="C177" i="22"/>
  <c r="F177" i="22"/>
  <c r="B177" i="22"/>
  <c r="D177" i="22"/>
  <c r="D93" i="24"/>
  <c r="E93" i="24"/>
  <c r="G93" i="24"/>
  <c r="F93" i="24"/>
  <c r="C93" i="24"/>
  <c r="G147" i="24"/>
  <c r="C147" i="24"/>
  <c r="F147" i="24"/>
  <c r="E147" i="24"/>
  <c r="D147" i="24"/>
  <c r="I104" i="20"/>
  <c r="K104" i="20"/>
  <c r="D104" i="20"/>
  <c r="G104" i="20"/>
  <c r="N104" i="20"/>
  <c r="L104" i="20"/>
  <c r="H104" i="20"/>
  <c r="C104" i="20"/>
  <c r="M104" i="20"/>
  <c r="B104" i="20"/>
  <c r="J104" i="20"/>
  <c r="F104" i="20"/>
  <c r="G91" i="24"/>
  <c r="C91" i="24"/>
  <c r="F91" i="24"/>
  <c r="E91" i="24"/>
  <c r="D91" i="24"/>
  <c r="U113" i="26"/>
  <c r="F113" i="26"/>
  <c r="X113" i="26"/>
  <c r="V113" i="26"/>
  <c r="Z113" i="26"/>
  <c r="G113" i="26"/>
  <c r="AA113" i="26"/>
  <c r="W113" i="26"/>
  <c r="Q113" i="26"/>
  <c r="I113" i="26"/>
  <c r="E113" i="26"/>
  <c r="Y113" i="26"/>
  <c r="S113" i="26"/>
  <c r="H113" i="26"/>
  <c r="K113" i="26"/>
  <c r="C113" i="26"/>
  <c r="N113" i="26"/>
  <c r="L113" i="26"/>
  <c r="AD113" i="26"/>
  <c r="M113" i="26"/>
  <c r="AB113" i="26"/>
  <c r="D113" i="26"/>
  <c r="J113" i="26"/>
  <c r="T113" i="26"/>
  <c r="R113" i="26"/>
  <c r="AC113" i="26"/>
  <c r="O113" i="26"/>
  <c r="P113" i="26"/>
  <c r="H90" i="22"/>
  <c r="G90" i="22"/>
  <c r="D90" i="22"/>
  <c r="F90" i="22"/>
  <c r="C90" i="22"/>
  <c r="I90" i="22"/>
  <c r="B90" i="22"/>
  <c r="H143" i="18"/>
  <c r="C143" i="18"/>
  <c r="R143" i="18"/>
  <c r="N143" i="18"/>
  <c r="J143" i="18"/>
  <c r="L143" i="18"/>
  <c r="D143" i="18"/>
  <c r="I143" i="18"/>
  <c r="O143" i="18"/>
  <c r="M143" i="18"/>
  <c r="F143" i="18"/>
  <c r="B143" i="18"/>
  <c r="K143" i="18"/>
  <c r="G143" i="18"/>
  <c r="Q143" i="18"/>
  <c r="P143" i="18"/>
  <c r="R95" i="19"/>
  <c r="L95" i="19"/>
  <c r="G95" i="19"/>
  <c r="Q95" i="19"/>
  <c r="H95" i="19"/>
  <c r="I95" i="19"/>
  <c r="P95" i="19"/>
  <c r="J95" i="19"/>
  <c r="C95" i="19"/>
  <c r="N95" i="19"/>
  <c r="M95" i="19"/>
  <c r="D95" i="19"/>
  <c r="B95" i="19"/>
  <c r="O95" i="19"/>
  <c r="K95" i="19"/>
  <c r="F95" i="19"/>
  <c r="C77" i="23"/>
  <c r="B77" i="23"/>
  <c r="G77" i="23"/>
  <c r="I77" i="23"/>
  <c r="H77" i="23"/>
  <c r="D77" i="23"/>
  <c r="F77" i="23"/>
  <c r="I100" i="26"/>
  <c r="E100" i="26"/>
  <c r="P100" i="26"/>
  <c r="L100" i="26"/>
  <c r="U100" i="26"/>
  <c r="W100" i="26"/>
  <c r="O100" i="26"/>
  <c r="T100" i="26"/>
  <c r="AA100" i="26"/>
  <c r="S100" i="26"/>
  <c r="C100" i="26"/>
  <c r="D100" i="26"/>
  <c r="Z100" i="26"/>
  <c r="F100" i="26"/>
  <c r="AC100" i="26"/>
  <c r="X100" i="26"/>
  <c r="AD100" i="26"/>
  <c r="J100" i="26"/>
  <c r="R100" i="26"/>
  <c r="N100" i="26"/>
  <c r="G100" i="26"/>
  <c r="Q100" i="26"/>
  <c r="K100" i="26"/>
  <c r="Y100" i="26"/>
  <c r="AB100" i="26"/>
  <c r="H100" i="26"/>
  <c r="M100" i="26"/>
  <c r="V100" i="26"/>
  <c r="X128" i="26"/>
  <c r="D128" i="26"/>
  <c r="K128" i="26"/>
  <c r="Z128" i="26"/>
  <c r="E128" i="26"/>
  <c r="P128" i="26"/>
  <c r="Q128" i="26"/>
  <c r="AB128" i="26"/>
  <c r="S128" i="26"/>
  <c r="N128" i="26"/>
  <c r="W128" i="26"/>
  <c r="C128" i="26"/>
  <c r="AC128" i="26"/>
  <c r="U128" i="26"/>
  <c r="I128" i="26"/>
  <c r="M128" i="26"/>
  <c r="O128" i="26"/>
  <c r="J128" i="26"/>
  <c r="H128" i="26"/>
  <c r="R128" i="26"/>
  <c r="Y128" i="26"/>
  <c r="L128" i="26"/>
  <c r="AA128" i="26"/>
  <c r="G128" i="26"/>
  <c r="AD128" i="26"/>
  <c r="V128" i="26"/>
  <c r="T128" i="26"/>
  <c r="F128" i="26"/>
  <c r="M15" i="17"/>
  <c r="L15" i="17"/>
  <c r="T15" i="17"/>
  <c r="S15" i="17"/>
  <c r="G15" i="17"/>
  <c r="J15" i="17"/>
  <c r="H15" i="17"/>
  <c r="Q15" i="17"/>
  <c r="I15" i="17"/>
  <c r="K15" i="17"/>
  <c r="D15" i="17"/>
  <c r="U15" i="17"/>
  <c r="W15" i="17"/>
  <c r="N15" i="17"/>
  <c r="X15" i="17"/>
  <c r="V15" i="17"/>
  <c r="R15" i="17"/>
  <c r="B15" i="17"/>
  <c r="F15" i="17"/>
  <c r="C15" i="17"/>
  <c r="G151" i="24"/>
  <c r="D151" i="24"/>
  <c r="C151" i="24"/>
  <c r="F151" i="24"/>
  <c r="E151" i="24"/>
  <c r="I134" i="19"/>
  <c r="H134" i="19"/>
  <c r="O134" i="19"/>
  <c r="R134" i="19"/>
  <c r="P134" i="19"/>
  <c r="F134" i="19"/>
  <c r="B134" i="19"/>
  <c r="D134" i="19"/>
  <c r="L134" i="19"/>
  <c r="C134" i="19"/>
  <c r="Q134" i="19"/>
  <c r="J134" i="19"/>
  <c r="M134" i="19"/>
  <c r="G134" i="19"/>
  <c r="N134" i="19"/>
  <c r="K134" i="19"/>
  <c r="D73" i="14"/>
  <c r="E73" i="14"/>
  <c r="F73" i="14"/>
  <c r="C73" i="14"/>
  <c r="I73" i="14"/>
  <c r="H73" i="14"/>
  <c r="G73" i="14"/>
  <c r="D78" i="20"/>
  <c r="L78" i="20"/>
  <c r="N78" i="20"/>
  <c r="F78" i="20"/>
  <c r="K78" i="20"/>
  <c r="G78" i="20"/>
  <c r="H78" i="20"/>
  <c r="B78" i="20"/>
  <c r="J78" i="20"/>
  <c r="M78" i="20"/>
  <c r="C78" i="20"/>
  <c r="I78" i="20"/>
  <c r="H146" i="21"/>
  <c r="D146" i="21"/>
  <c r="K146" i="21"/>
  <c r="M146" i="21"/>
  <c r="I146" i="21"/>
  <c r="G146" i="21"/>
  <c r="J146" i="21"/>
  <c r="L146" i="21"/>
  <c r="N146" i="21"/>
  <c r="F146" i="21"/>
  <c r="C146" i="21"/>
  <c r="B146" i="21"/>
  <c r="J79" i="20"/>
  <c r="N79" i="20"/>
  <c r="C79" i="20"/>
  <c r="F79" i="20"/>
  <c r="G79" i="20"/>
  <c r="K79" i="20"/>
  <c r="L79" i="20"/>
  <c r="I79" i="20"/>
  <c r="H79" i="20"/>
  <c r="D79" i="20"/>
  <c r="B79" i="20"/>
  <c r="M79" i="20"/>
  <c r="C32" i="18"/>
  <c r="N32" i="18"/>
  <c r="L32" i="18"/>
  <c r="M32" i="18"/>
  <c r="H32" i="18"/>
  <c r="B32" i="18"/>
  <c r="I32" i="18"/>
  <c r="K32" i="18"/>
  <c r="J32" i="18"/>
  <c r="R32" i="18"/>
  <c r="F32" i="18"/>
  <c r="Q32" i="18"/>
  <c r="O32" i="18"/>
  <c r="D32" i="18"/>
  <c r="P32" i="18"/>
  <c r="G32" i="18"/>
  <c r="D71" i="24"/>
  <c r="F71" i="24"/>
  <c r="C71" i="24"/>
  <c r="G71" i="24"/>
  <c r="E71" i="24"/>
  <c r="G152" i="23"/>
  <c r="C152" i="23"/>
  <c r="H152" i="23"/>
  <c r="F152" i="23"/>
  <c r="B152" i="23"/>
  <c r="D152" i="23"/>
  <c r="I152" i="23"/>
  <c r="G42" i="20"/>
  <c r="H42" i="20"/>
  <c r="M42" i="20"/>
  <c r="I42" i="20"/>
  <c r="K42" i="20"/>
  <c r="J42" i="20"/>
  <c r="L42" i="20"/>
  <c r="F42" i="20"/>
  <c r="C42" i="20"/>
  <c r="D42" i="20"/>
  <c r="B42" i="20"/>
  <c r="N42" i="20"/>
  <c r="H119" i="19"/>
  <c r="F119" i="19"/>
  <c r="I119" i="19"/>
  <c r="D119" i="19"/>
  <c r="G119" i="19"/>
  <c r="B119" i="19"/>
  <c r="M119" i="19"/>
  <c r="Q119" i="19"/>
  <c r="P119" i="19"/>
  <c r="N119" i="19"/>
  <c r="K119" i="19"/>
  <c r="L119" i="19"/>
  <c r="O119" i="19"/>
  <c r="C119" i="19"/>
  <c r="J119" i="19"/>
  <c r="R119" i="19"/>
  <c r="F79" i="19"/>
  <c r="H79" i="19"/>
  <c r="R79" i="19"/>
  <c r="C79" i="19"/>
  <c r="O79" i="19"/>
  <c r="I79" i="19"/>
  <c r="B79" i="19"/>
  <c r="L79" i="19"/>
  <c r="N79" i="19"/>
  <c r="D79" i="19"/>
  <c r="M79" i="19"/>
  <c r="G79" i="19"/>
  <c r="P79" i="19"/>
  <c r="J79" i="19"/>
  <c r="K79" i="19"/>
  <c r="Q79" i="19"/>
  <c r="C115" i="22"/>
  <c r="I115" i="22"/>
  <c r="D115" i="22"/>
  <c r="B115" i="22"/>
  <c r="F115" i="22"/>
  <c r="H115" i="22"/>
  <c r="G115" i="22"/>
  <c r="D31" i="22"/>
  <c r="B31" i="22"/>
  <c r="I31" i="22"/>
  <c r="C31" i="22"/>
  <c r="F31" i="22"/>
  <c r="G31" i="22"/>
  <c r="H31" i="22"/>
  <c r="N149" i="17"/>
  <c r="H149" i="17"/>
  <c r="J149" i="17"/>
  <c r="R149" i="17"/>
  <c r="G149" i="17"/>
  <c r="K149" i="17"/>
  <c r="T149" i="17"/>
  <c r="D149" i="17"/>
  <c r="V149" i="17"/>
  <c r="L149" i="17"/>
  <c r="M149" i="17"/>
  <c r="X149" i="17"/>
  <c r="B149" i="17"/>
  <c r="U149" i="17"/>
  <c r="S149" i="17"/>
  <c r="Q149" i="17"/>
  <c r="F149" i="17"/>
  <c r="C149" i="17"/>
  <c r="W149" i="17"/>
  <c r="I149" i="17"/>
  <c r="E39" i="14"/>
  <c r="C39" i="14"/>
  <c r="G39" i="14"/>
  <c r="F39" i="14"/>
  <c r="D39" i="14"/>
  <c r="I39" i="14"/>
  <c r="H39" i="14"/>
  <c r="F131" i="17"/>
  <c r="L131" i="17"/>
  <c r="S131" i="17"/>
  <c r="D131" i="17"/>
  <c r="G131" i="17"/>
  <c r="U131" i="17"/>
  <c r="T131" i="17"/>
  <c r="I131" i="17"/>
  <c r="X131" i="17"/>
  <c r="W131" i="17"/>
  <c r="N131" i="17"/>
  <c r="Q131" i="17"/>
  <c r="B131" i="17"/>
  <c r="K131" i="17"/>
  <c r="V131" i="17"/>
  <c r="M131" i="17"/>
  <c r="H131" i="17"/>
  <c r="C131" i="17"/>
  <c r="J131" i="17"/>
  <c r="R131" i="17"/>
  <c r="F22" i="14"/>
  <c r="G22" i="14"/>
  <c r="H22" i="14"/>
  <c r="C22" i="14"/>
  <c r="I22" i="14"/>
  <c r="D22" i="14"/>
  <c r="E22" i="14"/>
  <c r="Z70" i="26"/>
  <c r="J70" i="26"/>
  <c r="AC70" i="26"/>
  <c r="C70" i="26"/>
  <c r="R70" i="26"/>
  <c r="I70" i="26"/>
  <c r="M70" i="26"/>
  <c r="Q70" i="26"/>
  <c r="T70" i="26"/>
  <c r="O70" i="26"/>
  <c r="U70" i="26"/>
  <c r="H70" i="26"/>
  <c r="X70" i="26"/>
  <c r="G70" i="26"/>
  <c r="E70" i="26"/>
  <c r="V70" i="26"/>
  <c r="D70" i="26"/>
  <c r="P70" i="26"/>
  <c r="W70" i="26"/>
  <c r="K70" i="26"/>
  <c r="AD70" i="26"/>
  <c r="Y70" i="26"/>
  <c r="AA70" i="26"/>
  <c r="N70" i="26"/>
  <c r="S70" i="26"/>
  <c r="L70" i="26"/>
  <c r="AB70" i="26"/>
  <c r="F70" i="26"/>
  <c r="I103" i="20"/>
  <c r="H103" i="20"/>
  <c r="C103" i="20"/>
  <c r="B103" i="20"/>
  <c r="L103" i="20"/>
  <c r="J103" i="20"/>
  <c r="K103" i="20"/>
  <c r="D103" i="20"/>
  <c r="N103" i="20"/>
  <c r="M103" i="20"/>
  <c r="G103" i="20"/>
  <c r="F103" i="20"/>
  <c r="D38" i="22"/>
  <c r="C38" i="22"/>
  <c r="H38" i="22"/>
  <c r="F38" i="22"/>
  <c r="I38" i="22"/>
  <c r="G38" i="22"/>
  <c r="B38" i="22"/>
  <c r="H152" i="19"/>
  <c r="K152" i="19"/>
  <c r="Q152" i="19"/>
  <c r="M152" i="19"/>
  <c r="B152" i="19"/>
  <c r="C152" i="19"/>
  <c r="O152" i="19"/>
  <c r="R152" i="19"/>
  <c r="L152" i="19"/>
  <c r="I152" i="19"/>
  <c r="G152" i="19"/>
  <c r="D152" i="19"/>
  <c r="J152" i="19"/>
  <c r="N152" i="19"/>
  <c r="P152" i="19"/>
  <c r="F152" i="19"/>
  <c r="G53" i="22"/>
  <c r="C53" i="22"/>
  <c r="I53" i="22"/>
  <c r="H53" i="22"/>
  <c r="D53" i="22"/>
  <c r="B53" i="22"/>
  <c r="F53" i="22"/>
  <c r="G136" i="24"/>
  <c r="D136" i="24"/>
  <c r="C136" i="24"/>
  <c r="E136" i="24"/>
  <c r="F136" i="24"/>
  <c r="R95" i="26"/>
  <c r="G95" i="26"/>
  <c r="D95" i="26"/>
  <c r="M95" i="26"/>
  <c r="W95" i="26"/>
  <c r="I95" i="26"/>
  <c r="Q95" i="26"/>
  <c r="K95" i="26"/>
  <c r="H95" i="26"/>
  <c r="J95" i="26"/>
  <c r="X95" i="26"/>
  <c r="L95" i="26"/>
  <c r="P95" i="26"/>
  <c r="AC95" i="26"/>
  <c r="C95" i="26"/>
  <c r="N95" i="26"/>
  <c r="AD95" i="26"/>
  <c r="Y95" i="26"/>
  <c r="AB95" i="26"/>
  <c r="U95" i="26"/>
  <c r="AA95" i="26"/>
  <c r="V95" i="26"/>
  <c r="F95" i="26"/>
  <c r="E95" i="26"/>
  <c r="T95" i="26"/>
  <c r="O95" i="26"/>
  <c r="S95" i="26"/>
  <c r="Z95" i="26"/>
  <c r="C115" i="24"/>
  <c r="G115" i="24"/>
  <c r="F115" i="24"/>
  <c r="E115" i="24"/>
  <c r="D115" i="24"/>
  <c r="D146" i="17"/>
  <c r="J146" i="17"/>
  <c r="B146" i="17"/>
  <c r="M146" i="17"/>
  <c r="L146" i="17"/>
  <c r="N146" i="17"/>
  <c r="T146" i="17"/>
  <c r="R146" i="17"/>
  <c r="W146" i="17"/>
  <c r="S146" i="17"/>
  <c r="K146" i="17"/>
  <c r="G146" i="17"/>
  <c r="Q146" i="17"/>
  <c r="X146" i="17"/>
  <c r="H146" i="17"/>
  <c r="I146" i="17"/>
  <c r="V146" i="17"/>
  <c r="U146" i="17"/>
  <c r="F146" i="17"/>
  <c r="C146" i="17"/>
  <c r="G121" i="21"/>
  <c r="M121" i="21"/>
  <c r="H121" i="21"/>
  <c r="D121" i="21"/>
  <c r="K121" i="21"/>
  <c r="N121" i="21"/>
  <c r="J121" i="21"/>
  <c r="L121" i="21"/>
  <c r="I121" i="21"/>
  <c r="F121" i="21"/>
  <c r="B121" i="21"/>
  <c r="C121" i="21"/>
  <c r="K60" i="20"/>
  <c r="N60" i="20"/>
  <c r="H60" i="20"/>
  <c r="F60" i="20"/>
  <c r="G60" i="20"/>
  <c r="M60" i="20"/>
  <c r="I60" i="20"/>
  <c r="J60" i="20"/>
  <c r="C60" i="20"/>
  <c r="D60" i="20"/>
  <c r="B60" i="20"/>
  <c r="L60" i="20"/>
  <c r="D145" i="20"/>
  <c r="N145" i="20"/>
  <c r="B145" i="20"/>
  <c r="I145" i="20"/>
  <c r="H145" i="20"/>
  <c r="K145" i="20"/>
  <c r="M145" i="20"/>
  <c r="L145" i="20"/>
  <c r="C145" i="20"/>
  <c r="F145" i="20"/>
  <c r="G145" i="20"/>
  <c r="J145" i="20"/>
  <c r="E88" i="14"/>
  <c r="F88" i="14"/>
  <c r="I88" i="14"/>
  <c r="H88" i="14"/>
  <c r="D88" i="14"/>
  <c r="G88" i="14"/>
  <c r="C88" i="14"/>
  <c r="P42" i="19"/>
  <c r="C42" i="19"/>
  <c r="G42" i="19"/>
  <c r="F42" i="19"/>
  <c r="I42" i="19"/>
  <c r="N42" i="19"/>
  <c r="R42" i="19"/>
  <c r="M42" i="19"/>
  <c r="J42" i="19"/>
  <c r="L42" i="19"/>
  <c r="H42" i="19"/>
  <c r="B42" i="19"/>
  <c r="O42" i="19"/>
  <c r="K42" i="19"/>
  <c r="D42" i="19"/>
  <c r="Q42" i="19"/>
  <c r="F138" i="19"/>
  <c r="N138" i="19"/>
  <c r="R138" i="19"/>
  <c r="Q138" i="19"/>
  <c r="C138" i="19"/>
  <c r="H138" i="19"/>
  <c r="B138" i="19"/>
  <c r="J138" i="19"/>
  <c r="L138" i="19"/>
  <c r="D138" i="19"/>
  <c r="M138" i="19"/>
  <c r="K138" i="19"/>
  <c r="I138" i="19"/>
  <c r="G138" i="19"/>
  <c r="O138" i="19"/>
  <c r="P138" i="19"/>
  <c r="F161" i="23"/>
  <c r="I161" i="23"/>
  <c r="H161" i="23"/>
  <c r="D161" i="23"/>
  <c r="G161" i="23"/>
  <c r="B161" i="23"/>
  <c r="C161" i="23"/>
  <c r="L182" i="17"/>
  <c r="F182" i="17"/>
  <c r="K182" i="17"/>
  <c r="T182" i="17"/>
  <c r="I182" i="17"/>
  <c r="S182" i="17"/>
  <c r="Q182" i="17"/>
  <c r="U182" i="17"/>
  <c r="X182" i="17"/>
  <c r="H182" i="17"/>
  <c r="N182" i="17"/>
  <c r="C182" i="17"/>
  <c r="R182" i="17"/>
  <c r="G182" i="17"/>
  <c r="W182" i="17"/>
  <c r="D182" i="17"/>
  <c r="J182" i="17"/>
  <c r="M182" i="17"/>
  <c r="V182" i="17"/>
  <c r="B182" i="17"/>
  <c r="S133" i="17"/>
  <c r="L133" i="17"/>
  <c r="F133" i="17"/>
  <c r="M133" i="17"/>
  <c r="H133" i="17"/>
  <c r="V133" i="17"/>
  <c r="C133" i="17"/>
  <c r="D133" i="17"/>
  <c r="Q133" i="17"/>
  <c r="G133" i="17"/>
  <c r="K133" i="17"/>
  <c r="J133" i="17"/>
  <c r="R133" i="17"/>
  <c r="T133" i="17"/>
  <c r="B133" i="17"/>
  <c r="N133" i="17"/>
  <c r="U133" i="17"/>
  <c r="I133" i="17"/>
  <c r="X133" i="17"/>
  <c r="W133" i="17"/>
  <c r="M139" i="19"/>
  <c r="O139" i="19"/>
  <c r="D139" i="19"/>
  <c r="K139" i="19"/>
  <c r="F139" i="19"/>
  <c r="I139" i="19"/>
  <c r="G139" i="19"/>
  <c r="P139" i="19"/>
  <c r="B139" i="19"/>
  <c r="J139" i="19"/>
  <c r="Q139" i="19"/>
  <c r="R139" i="19"/>
  <c r="C139" i="19"/>
  <c r="H139" i="19"/>
  <c r="N139" i="19"/>
  <c r="L139" i="19"/>
  <c r="M51" i="20"/>
  <c r="G51" i="20"/>
  <c r="J51" i="20"/>
  <c r="I51" i="20"/>
  <c r="H51" i="20"/>
  <c r="N51" i="20"/>
  <c r="F51" i="20"/>
  <c r="D51" i="20"/>
  <c r="B51" i="20"/>
  <c r="K51" i="20"/>
  <c r="C51" i="20"/>
  <c r="L51" i="20"/>
  <c r="B165" i="22"/>
  <c r="I165" i="22"/>
  <c r="H165" i="22"/>
  <c r="C165" i="22"/>
  <c r="F165" i="22"/>
  <c r="G165" i="22"/>
  <c r="D165" i="22"/>
  <c r="F85" i="21"/>
  <c r="B85" i="21"/>
  <c r="N85" i="21"/>
  <c r="L85" i="21"/>
  <c r="H85" i="21"/>
  <c r="D85" i="21"/>
  <c r="C85" i="21"/>
  <c r="I85" i="21"/>
  <c r="M85" i="21"/>
  <c r="K85" i="21"/>
  <c r="G85" i="21"/>
  <c r="J85" i="21"/>
  <c r="B20" i="18"/>
  <c r="N20" i="18"/>
  <c r="I20" i="18"/>
  <c r="P20" i="18"/>
  <c r="R20" i="18"/>
  <c r="M20" i="18"/>
  <c r="F20" i="18"/>
  <c r="Q20" i="18"/>
  <c r="G20" i="18"/>
  <c r="C20" i="18"/>
  <c r="J20" i="18"/>
  <c r="D20" i="18"/>
  <c r="H20" i="18"/>
  <c r="O20" i="18"/>
  <c r="L20" i="18"/>
  <c r="K20" i="18"/>
  <c r="F112" i="14"/>
  <c r="D112" i="14"/>
  <c r="H112" i="14"/>
  <c r="E112" i="14"/>
  <c r="G112" i="14"/>
  <c r="C112" i="14"/>
  <c r="I112" i="14"/>
  <c r="K160" i="20"/>
  <c r="H160" i="20"/>
  <c r="G160" i="20"/>
  <c r="N160" i="20"/>
  <c r="L160" i="20"/>
  <c r="C160" i="20"/>
  <c r="I160" i="20"/>
  <c r="M160" i="20"/>
  <c r="D160" i="20"/>
  <c r="B160" i="20"/>
  <c r="F160" i="20"/>
  <c r="J160" i="20"/>
  <c r="I55" i="14"/>
  <c r="E55" i="14"/>
  <c r="F55" i="14"/>
  <c r="H55" i="14"/>
  <c r="D55" i="14"/>
  <c r="G55" i="14"/>
  <c r="C55" i="14"/>
  <c r="I20" i="20"/>
  <c r="B20" i="20"/>
  <c r="F20" i="20"/>
  <c r="H20" i="20"/>
  <c r="K20" i="20"/>
  <c r="D20" i="20"/>
  <c r="J20" i="20"/>
  <c r="G20" i="20"/>
  <c r="C20" i="20"/>
  <c r="N20" i="20"/>
  <c r="M20" i="20"/>
  <c r="L20" i="20"/>
  <c r="E72" i="14"/>
  <c r="G72" i="14"/>
  <c r="I72" i="14"/>
  <c r="C72" i="14"/>
  <c r="F72" i="14"/>
  <c r="D72" i="14"/>
  <c r="H72" i="14"/>
  <c r="C38" i="21"/>
  <c r="K38" i="21"/>
  <c r="L38" i="21"/>
  <c r="D38" i="21"/>
  <c r="I38" i="21"/>
  <c r="F38" i="21"/>
  <c r="N38" i="21"/>
  <c r="M38" i="21"/>
  <c r="B38" i="21"/>
  <c r="G38" i="21"/>
  <c r="J38" i="21"/>
  <c r="H38" i="21"/>
  <c r="V86" i="26"/>
  <c r="AC86" i="26"/>
  <c r="D86" i="26"/>
  <c r="R86" i="26"/>
  <c r="E86" i="26"/>
  <c r="I86" i="26"/>
  <c r="AB86" i="26"/>
  <c r="AD86" i="26"/>
  <c r="P86" i="26"/>
  <c r="L86" i="26"/>
  <c r="X86" i="26"/>
  <c r="C86" i="26"/>
  <c r="Q86" i="26"/>
  <c r="AA86" i="26"/>
  <c r="M86" i="26"/>
  <c r="Z86" i="26"/>
  <c r="S86" i="26"/>
  <c r="N86" i="26"/>
  <c r="J86" i="26"/>
  <c r="H86" i="26"/>
  <c r="W86" i="26"/>
  <c r="K86" i="26"/>
  <c r="G86" i="26"/>
  <c r="T86" i="26"/>
  <c r="O86" i="26"/>
  <c r="Y86" i="26"/>
  <c r="U86" i="26"/>
  <c r="F86" i="26"/>
  <c r="I89" i="23"/>
  <c r="D89" i="23"/>
  <c r="F89" i="23"/>
  <c r="H89" i="23"/>
  <c r="C89" i="23"/>
  <c r="B89" i="23"/>
  <c r="G89" i="23"/>
  <c r="H41" i="14"/>
  <c r="G41" i="14"/>
  <c r="I41" i="14"/>
  <c r="C41" i="14"/>
  <c r="D41" i="14"/>
  <c r="E41" i="14"/>
  <c r="F41" i="14"/>
  <c r="L39" i="26"/>
  <c r="W39" i="26"/>
  <c r="AB39" i="26"/>
  <c r="AD39" i="26"/>
  <c r="C39" i="26"/>
  <c r="Y39" i="26"/>
  <c r="R39" i="26"/>
  <c r="O39" i="26"/>
  <c r="F39" i="26"/>
  <c r="H39" i="26"/>
  <c r="D39" i="26"/>
  <c r="G39" i="26"/>
  <c r="Z39" i="26"/>
  <c r="J39" i="26"/>
  <c r="I39" i="26"/>
  <c r="X39" i="26"/>
  <c r="AC39" i="26"/>
  <c r="Q39" i="26"/>
  <c r="AA39" i="26"/>
  <c r="U39" i="26"/>
  <c r="S39" i="26"/>
  <c r="V39" i="26"/>
  <c r="M39" i="26"/>
  <c r="K39" i="26"/>
  <c r="E39" i="26"/>
  <c r="N39" i="26"/>
  <c r="P39" i="26"/>
  <c r="T39" i="26"/>
  <c r="J74" i="20"/>
  <c r="M74" i="20"/>
  <c r="G74" i="20"/>
  <c r="I74" i="20"/>
  <c r="D74" i="20"/>
  <c r="C74" i="20"/>
  <c r="H74" i="20"/>
  <c r="L74" i="20"/>
  <c r="F74" i="20"/>
  <c r="B74" i="20"/>
  <c r="K74" i="20"/>
  <c r="N74" i="20"/>
  <c r="F184" i="21"/>
  <c r="B184" i="21"/>
  <c r="J184" i="21"/>
  <c r="G184" i="21"/>
  <c r="M184" i="21"/>
  <c r="I184" i="21"/>
  <c r="K184" i="21"/>
  <c r="H184" i="21"/>
  <c r="D184" i="21"/>
  <c r="C184" i="21"/>
  <c r="L184" i="21"/>
  <c r="N184" i="21"/>
  <c r="F184" i="23"/>
  <c r="H184" i="23"/>
  <c r="B184" i="23"/>
  <c r="G184" i="23"/>
  <c r="D184" i="23"/>
  <c r="I184" i="23"/>
  <c r="C184" i="23"/>
  <c r="C36" i="20"/>
  <c r="B36" i="20"/>
  <c r="L36" i="20"/>
  <c r="D36" i="20"/>
  <c r="I36" i="20"/>
  <c r="J36" i="20"/>
  <c r="K36" i="20"/>
  <c r="H36" i="20"/>
  <c r="G36" i="20"/>
  <c r="N36" i="20"/>
  <c r="F36" i="20"/>
  <c r="M36" i="20"/>
  <c r="Q119" i="17"/>
  <c r="C119" i="17"/>
  <c r="X119" i="17"/>
  <c r="M119" i="17"/>
  <c r="U119" i="17"/>
  <c r="L119" i="17"/>
  <c r="G119" i="17"/>
  <c r="N119" i="17"/>
  <c r="J119" i="17"/>
  <c r="F119" i="17"/>
  <c r="S119" i="17"/>
  <c r="H119" i="17"/>
  <c r="W119" i="17"/>
  <c r="I119" i="17"/>
  <c r="D119" i="17"/>
  <c r="B119" i="17"/>
  <c r="V119" i="17"/>
  <c r="T119" i="17"/>
  <c r="K119" i="17"/>
  <c r="R119" i="17"/>
  <c r="M108" i="20"/>
  <c r="L108" i="20"/>
  <c r="I108" i="20"/>
  <c r="B108" i="20"/>
  <c r="N108" i="20"/>
  <c r="D108" i="20"/>
  <c r="C108" i="20"/>
  <c r="H108" i="20"/>
  <c r="G108" i="20"/>
  <c r="F108" i="20"/>
  <c r="J108" i="20"/>
  <c r="K108" i="20"/>
  <c r="AD172" i="26"/>
  <c r="Z172" i="26"/>
  <c r="K172" i="26"/>
  <c r="N172" i="26"/>
  <c r="O172" i="26"/>
  <c r="F172" i="26"/>
  <c r="W172" i="26"/>
  <c r="X172" i="26"/>
  <c r="G172" i="26"/>
  <c r="AA172" i="26"/>
  <c r="V172" i="26"/>
  <c r="E172" i="26"/>
  <c r="AB172" i="26"/>
  <c r="H172" i="26"/>
  <c r="J172" i="26"/>
  <c r="AC172" i="26"/>
  <c r="T172" i="26"/>
  <c r="Q172" i="26"/>
  <c r="I172" i="26"/>
  <c r="D172" i="26"/>
  <c r="R172" i="26"/>
  <c r="U172" i="26"/>
  <c r="P172" i="26"/>
  <c r="Y172" i="26"/>
  <c r="L172" i="26"/>
  <c r="M172" i="26"/>
  <c r="C172" i="26"/>
  <c r="S172" i="26"/>
  <c r="I156" i="22"/>
  <c r="C156" i="22"/>
  <c r="H156" i="22"/>
  <c r="D156" i="22"/>
  <c r="G156" i="22"/>
  <c r="B156" i="22"/>
  <c r="F156" i="22"/>
  <c r="U67" i="26"/>
  <c r="P67" i="26"/>
  <c r="C67" i="26"/>
  <c r="Y67" i="26"/>
  <c r="I67" i="26"/>
  <c r="E67" i="26"/>
  <c r="L67" i="26"/>
  <c r="Q67" i="26"/>
  <c r="H67" i="26"/>
  <c r="J67" i="26"/>
  <c r="S67" i="26"/>
  <c r="AB67" i="26"/>
  <c r="AD67" i="26"/>
  <c r="AA67" i="26"/>
  <c r="D67" i="26"/>
  <c r="T67" i="26"/>
  <c r="F67" i="26"/>
  <c r="V67" i="26"/>
  <c r="O67" i="26"/>
  <c r="R67" i="26"/>
  <c r="G67" i="26"/>
  <c r="W67" i="26"/>
  <c r="AC67" i="26"/>
  <c r="K67" i="26"/>
  <c r="X67" i="26"/>
  <c r="N67" i="26"/>
  <c r="M67" i="26"/>
  <c r="Z67" i="26"/>
  <c r="Q140" i="18"/>
  <c r="K140" i="18"/>
  <c r="F140" i="18"/>
  <c r="H140" i="18"/>
  <c r="R140" i="18"/>
  <c r="O140" i="18"/>
  <c r="P140" i="18"/>
  <c r="I140" i="18"/>
  <c r="M140" i="18"/>
  <c r="J140" i="18"/>
  <c r="G140" i="18"/>
  <c r="C140" i="18"/>
  <c r="D140" i="18"/>
  <c r="L140" i="18"/>
  <c r="B140" i="18"/>
  <c r="N140" i="18"/>
  <c r="I112" i="21"/>
  <c r="J112" i="21"/>
  <c r="H112" i="21"/>
  <c r="M112" i="21"/>
  <c r="L112" i="21"/>
  <c r="G112" i="21"/>
  <c r="K112" i="21"/>
  <c r="N112" i="21"/>
  <c r="B112" i="21"/>
  <c r="C112" i="21"/>
  <c r="D112" i="21"/>
  <c r="F112" i="21"/>
  <c r="G14" i="17"/>
  <c r="X14" i="17"/>
  <c r="V14" i="17"/>
  <c r="K14" i="17"/>
  <c r="C14" i="17"/>
  <c r="I14" i="17"/>
  <c r="D14" i="17"/>
  <c r="R14" i="17"/>
  <c r="M14" i="17"/>
  <c r="T14" i="17"/>
  <c r="F14" i="17"/>
  <c r="S14" i="17"/>
  <c r="W14" i="17"/>
  <c r="Q14" i="17"/>
  <c r="U14" i="17"/>
  <c r="B14" i="17"/>
  <c r="H14" i="17"/>
  <c r="N14" i="17"/>
  <c r="L14" i="17"/>
  <c r="J14" i="17"/>
  <c r="D130" i="26"/>
  <c r="M130" i="26"/>
  <c r="R130" i="26"/>
  <c r="H130" i="26"/>
  <c r="W130" i="26"/>
  <c r="Z130" i="26"/>
  <c r="V130" i="26"/>
  <c r="K130" i="26"/>
  <c r="N130" i="26"/>
  <c r="P130" i="26"/>
  <c r="I130" i="26"/>
  <c r="T130" i="26"/>
  <c r="L130" i="26"/>
  <c r="O130" i="26"/>
  <c r="F130" i="26"/>
  <c r="AB130" i="26"/>
  <c r="Y130" i="26"/>
  <c r="G130" i="26"/>
  <c r="AA130" i="26"/>
  <c r="Q130" i="26"/>
  <c r="U130" i="26"/>
  <c r="C130" i="26"/>
  <c r="AC130" i="26"/>
  <c r="E130" i="26"/>
  <c r="X130" i="26"/>
  <c r="AD130" i="26"/>
  <c r="J130" i="26"/>
  <c r="S130" i="26"/>
  <c r="O88" i="19"/>
  <c r="L88" i="19"/>
  <c r="D88" i="19"/>
  <c r="N88" i="19"/>
  <c r="C88" i="19"/>
  <c r="H88" i="19"/>
  <c r="K88" i="19"/>
  <c r="I88" i="19"/>
  <c r="Q88" i="19"/>
  <c r="J88" i="19"/>
  <c r="G88" i="19"/>
  <c r="F88" i="19"/>
  <c r="B88" i="19"/>
  <c r="R88" i="19"/>
  <c r="M88" i="19"/>
  <c r="P88" i="19"/>
  <c r="D76" i="26"/>
  <c r="F76" i="26"/>
  <c r="K76" i="26"/>
  <c r="U76" i="26"/>
  <c r="AA76" i="26"/>
  <c r="X76" i="26"/>
  <c r="H76" i="26"/>
  <c r="T76" i="26"/>
  <c r="W76" i="26"/>
  <c r="P76" i="26"/>
  <c r="N76" i="26"/>
  <c r="I76" i="26"/>
  <c r="Y76" i="26"/>
  <c r="E76" i="26"/>
  <c r="Q76" i="26"/>
  <c r="AD76" i="26"/>
  <c r="L76" i="26"/>
  <c r="O76" i="26"/>
  <c r="G76" i="26"/>
  <c r="V76" i="26"/>
  <c r="Z76" i="26"/>
  <c r="J76" i="26"/>
  <c r="M76" i="26"/>
  <c r="S76" i="26"/>
  <c r="AB76" i="26"/>
  <c r="C76" i="26"/>
  <c r="AC76" i="26"/>
  <c r="R76" i="26"/>
  <c r="F124" i="24"/>
  <c r="G124" i="24"/>
  <c r="C124" i="24"/>
  <c r="D124" i="24"/>
  <c r="E124" i="24"/>
  <c r="H151" i="14"/>
  <c r="I151" i="14"/>
  <c r="G151" i="14"/>
  <c r="C151" i="14"/>
  <c r="E151" i="14"/>
  <c r="F151" i="14"/>
  <c r="D151" i="14"/>
  <c r="J178" i="21"/>
  <c r="C178" i="21"/>
  <c r="F178" i="21"/>
  <c r="B178" i="21"/>
  <c r="G178" i="21"/>
  <c r="I178" i="21"/>
  <c r="N178" i="21"/>
  <c r="K178" i="21"/>
  <c r="H178" i="21"/>
  <c r="D178" i="21"/>
  <c r="M178" i="21"/>
  <c r="L178" i="21"/>
  <c r="G44" i="17"/>
  <c r="M44" i="17"/>
  <c r="L44" i="17"/>
  <c r="X44" i="17"/>
  <c r="U44" i="17"/>
  <c r="F44" i="17"/>
  <c r="W44" i="17"/>
  <c r="Q44" i="17"/>
  <c r="K44" i="17"/>
  <c r="I44" i="17"/>
  <c r="H44" i="17"/>
  <c r="B44" i="17"/>
  <c r="D44" i="17"/>
  <c r="R44" i="17"/>
  <c r="T44" i="17"/>
  <c r="S44" i="17"/>
  <c r="N44" i="17"/>
  <c r="C44" i="17"/>
  <c r="V44" i="17"/>
  <c r="J44" i="17"/>
  <c r="D110" i="21"/>
  <c r="J110" i="21"/>
  <c r="C110" i="21"/>
  <c r="G110" i="21"/>
  <c r="F110" i="21"/>
  <c r="N110" i="21"/>
  <c r="M110" i="21"/>
  <c r="L110" i="21"/>
  <c r="H110" i="21"/>
  <c r="K110" i="21"/>
  <c r="I110" i="21"/>
  <c r="B110" i="21"/>
  <c r="C120" i="23"/>
  <c r="H120" i="23"/>
  <c r="B120" i="23"/>
  <c r="G120" i="23"/>
  <c r="I120" i="23"/>
  <c r="D120" i="23"/>
  <c r="F120" i="23"/>
  <c r="D92" i="14"/>
  <c r="C92" i="14"/>
  <c r="G92" i="14"/>
  <c r="E92" i="14"/>
  <c r="F92" i="14"/>
  <c r="I92" i="14"/>
  <c r="H92" i="14"/>
  <c r="F65" i="23"/>
  <c r="C65" i="23"/>
  <c r="G65" i="23"/>
  <c r="D65" i="23"/>
  <c r="I65" i="23"/>
  <c r="B65" i="23"/>
  <c r="H65" i="23"/>
  <c r="I80" i="19"/>
  <c r="F80" i="19"/>
  <c r="O80" i="19"/>
  <c r="D80" i="19"/>
  <c r="C80" i="19"/>
  <c r="P80" i="19"/>
  <c r="N80" i="19"/>
  <c r="B80" i="19"/>
  <c r="R80" i="19"/>
  <c r="Q80" i="19"/>
  <c r="L80" i="19"/>
  <c r="G80" i="19"/>
  <c r="K80" i="19"/>
  <c r="J80" i="19"/>
  <c r="H80" i="19"/>
  <c r="M80" i="19"/>
  <c r="D121" i="23"/>
  <c r="C121" i="23"/>
  <c r="H121" i="23"/>
  <c r="I121" i="23"/>
  <c r="F121" i="23"/>
  <c r="B121" i="23"/>
  <c r="G121" i="23"/>
  <c r="J189" i="20"/>
  <c r="C189" i="20"/>
  <c r="B189" i="20"/>
  <c r="F189" i="20"/>
  <c r="H189" i="20"/>
  <c r="D189" i="20"/>
  <c r="N189" i="20"/>
  <c r="G189" i="20"/>
  <c r="M189" i="20"/>
  <c r="I189" i="20"/>
  <c r="L189" i="20"/>
  <c r="K189" i="20"/>
  <c r="B170" i="22"/>
  <c r="G170" i="22"/>
  <c r="C170" i="22"/>
  <c r="H170" i="22"/>
  <c r="I170" i="22"/>
  <c r="F170" i="22"/>
  <c r="D170" i="22"/>
  <c r="J148" i="19"/>
  <c r="F148" i="19"/>
  <c r="I148" i="19"/>
  <c r="O148" i="19"/>
  <c r="H148" i="19"/>
  <c r="Q148" i="19"/>
  <c r="B148" i="19"/>
  <c r="D148" i="19"/>
  <c r="K148" i="19"/>
  <c r="P148" i="19"/>
  <c r="L148" i="19"/>
  <c r="R148" i="19"/>
  <c r="C148" i="19"/>
  <c r="M148" i="19"/>
  <c r="G148" i="19"/>
  <c r="N148" i="19"/>
  <c r="Q55" i="26"/>
  <c r="P55" i="26"/>
  <c r="X55" i="26"/>
  <c r="L55" i="26"/>
  <c r="E55" i="26"/>
  <c r="D55" i="26"/>
  <c r="C55" i="26"/>
  <c r="G55" i="26"/>
  <c r="R55" i="26"/>
  <c r="F55" i="26"/>
  <c r="Y55" i="26"/>
  <c r="U55" i="26"/>
  <c r="N55" i="26"/>
  <c r="AA55" i="26"/>
  <c r="H55" i="26"/>
  <c r="AD55" i="26"/>
  <c r="O55" i="26"/>
  <c r="K55" i="26"/>
  <c r="T55" i="26"/>
  <c r="J55" i="26"/>
  <c r="W55" i="26"/>
  <c r="I55" i="26"/>
  <c r="S55" i="26"/>
  <c r="Z55" i="26"/>
  <c r="AC55" i="26"/>
  <c r="M55" i="26"/>
  <c r="AB55" i="26"/>
  <c r="V55" i="26"/>
  <c r="H42" i="22"/>
  <c r="I42" i="22"/>
  <c r="F42" i="22"/>
  <c r="G42" i="22"/>
  <c r="B42" i="22"/>
  <c r="C42" i="22"/>
  <c r="D42" i="22"/>
  <c r="F146" i="24"/>
  <c r="E146" i="24"/>
  <c r="C146" i="24"/>
  <c r="D146" i="24"/>
  <c r="G146" i="24"/>
  <c r="C61" i="24"/>
  <c r="E61" i="24"/>
  <c r="G61" i="24"/>
  <c r="D61" i="24"/>
  <c r="F61" i="24"/>
  <c r="P117" i="26"/>
  <c r="L117" i="26"/>
  <c r="AC117" i="26"/>
  <c r="F117" i="26"/>
  <c r="U117" i="26"/>
  <c r="M117" i="26"/>
  <c r="Y117" i="26"/>
  <c r="E117" i="26"/>
  <c r="AB117" i="26"/>
  <c r="W117" i="26"/>
  <c r="K117" i="26"/>
  <c r="X117" i="26"/>
  <c r="R117" i="26"/>
  <c r="D117" i="26"/>
  <c r="N117" i="26"/>
  <c r="O117" i="26"/>
  <c r="C117" i="26"/>
  <c r="V117" i="26"/>
  <c r="H117" i="26"/>
  <c r="AA117" i="26"/>
  <c r="S117" i="26"/>
  <c r="Q117" i="26"/>
  <c r="G117" i="26"/>
  <c r="J117" i="26"/>
  <c r="T117" i="26"/>
  <c r="AD117" i="26"/>
  <c r="Z117" i="26"/>
  <c r="I117" i="26"/>
  <c r="H155" i="23"/>
  <c r="C155" i="23"/>
  <c r="G155" i="23"/>
  <c r="F155" i="23"/>
  <c r="D155" i="23"/>
  <c r="B155" i="23"/>
  <c r="I155" i="23"/>
  <c r="I185" i="20"/>
  <c r="B185" i="20"/>
  <c r="C185" i="20"/>
  <c r="J185" i="20"/>
  <c r="D185" i="20"/>
  <c r="M185" i="20"/>
  <c r="F185" i="20"/>
  <c r="K185" i="20"/>
  <c r="N185" i="20"/>
  <c r="H185" i="20"/>
  <c r="G185" i="20"/>
  <c r="L185" i="20"/>
  <c r="AB75" i="26"/>
  <c r="S75" i="26"/>
  <c r="AC75" i="26"/>
  <c r="AD75" i="26"/>
  <c r="N75" i="26"/>
  <c r="Q75" i="26"/>
  <c r="T75" i="26"/>
  <c r="U75" i="26"/>
  <c r="F75" i="26"/>
  <c r="E75" i="26"/>
  <c r="W75" i="26"/>
  <c r="O75" i="26"/>
  <c r="C75" i="26"/>
  <c r="Y75" i="26"/>
  <c r="J75" i="26"/>
  <c r="Z75" i="26"/>
  <c r="L75" i="26"/>
  <c r="G75" i="26"/>
  <c r="AA75" i="26"/>
  <c r="R75" i="26"/>
  <c r="P75" i="26"/>
  <c r="D75" i="26"/>
  <c r="V75" i="26"/>
  <c r="K75" i="26"/>
  <c r="X75" i="26"/>
  <c r="M75" i="26"/>
  <c r="I75" i="26"/>
  <c r="H75" i="26"/>
  <c r="F84" i="22"/>
  <c r="I84" i="22"/>
  <c r="G84" i="22"/>
  <c r="D84" i="22"/>
  <c r="H84" i="22"/>
  <c r="C84" i="22"/>
  <c r="B84" i="22"/>
  <c r="G137" i="22"/>
  <c r="I137" i="22"/>
  <c r="C137" i="22"/>
  <c r="F137" i="22"/>
  <c r="H137" i="22"/>
  <c r="B137" i="22"/>
  <c r="D137" i="22"/>
  <c r="C120" i="21"/>
  <c r="K120" i="21"/>
  <c r="M120" i="21"/>
  <c r="I120" i="21"/>
  <c r="G120" i="21"/>
  <c r="D120" i="21"/>
  <c r="F120" i="21"/>
  <c r="H120" i="21"/>
  <c r="J120" i="21"/>
  <c r="L120" i="21"/>
  <c r="N120" i="21"/>
  <c r="B120" i="21"/>
  <c r="V101" i="26"/>
  <c r="X101" i="26"/>
  <c r="K101" i="26"/>
  <c r="Q101" i="26"/>
  <c r="AD101" i="26"/>
  <c r="R101" i="26"/>
  <c r="H101" i="26"/>
  <c r="Z101" i="26"/>
  <c r="L101" i="26"/>
  <c r="F101" i="26"/>
  <c r="I101" i="26"/>
  <c r="N101" i="26"/>
  <c r="W101" i="26"/>
  <c r="O101" i="26"/>
  <c r="AC101" i="26"/>
  <c r="G101" i="26"/>
  <c r="AA101" i="26"/>
  <c r="AB101" i="26"/>
  <c r="M101" i="26"/>
  <c r="J101" i="26"/>
  <c r="E101" i="26"/>
  <c r="P101" i="26"/>
  <c r="C101" i="26"/>
  <c r="Y101" i="26"/>
  <c r="D101" i="26"/>
  <c r="U101" i="26"/>
  <c r="S101" i="26"/>
  <c r="T101" i="26"/>
  <c r="M119" i="18"/>
  <c r="F119" i="18"/>
  <c r="R119" i="18"/>
  <c r="Q119" i="18"/>
  <c r="O119" i="18"/>
  <c r="P119" i="18"/>
  <c r="J119" i="18"/>
  <c r="I119" i="18"/>
  <c r="D119" i="18"/>
  <c r="C119" i="18"/>
  <c r="K119" i="18"/>
  <c r="L119" i="18"/>
  <c r="N119" i="18"/>
  <c r="H119" i="18"/>
  <c r="G119" i="18"/>
  <c r="B119" i="18"/>
  <c r="H166" i="23"/>
  <c r="F166" i="23"/>
  <c r="D166" i="23"/>
  <c r="C166" i="23"/>
  <c r="G166" i="23"/>
  <c r="B166" i="23"/>
  <c r="I166" i="23"/>
  <c r="C164" i="24"/>
  <c r="D164" i="24"/>
  <c r="E164" i="24"/>
  <c r="F164" i="24"/>
  <c r="G164" i="24"/>
  <c r="P158" i="26"/>
  <c r="X158" i="26"/>
  <c r="O158" i="26"/>
  <c r="V158" i="26"/>
  <c r="N158" i="26"/>
  <c r="G158" i="26"/>
  <c r="AD158" i="26"/>
  <c r="W158" i="26"/>
  <c r="R158" i="26"/>
  <c r="AC158" i="26"/>
  <c r="C158" i="26"/>
  <c r="F158" i="26"/>
  <c r="T158" i="26"/>
  <c r="Q158" i="26"/>
  <c r="AB158" i="26"/>
  <c r="M158" i="26"/>
  <c r="E158" i="26"/>
  <c r="D158" i="26"/>
  <c r="AA158" i="26"/>
  <c r="I158" i="26"/>
  <c r="Z158" i="26"/>
  <c r="Y158" i="26"/>
  <c r="L158" i="26"/>
  <c r="S158" i="26"/>
  <c r="H158" i="26"/>
  <c r="J158" i="26"/>
  <c r="U158" i="26"/>
  <c r="K158" i="26"/>
  <c r="B68" i="22"/>
  <c r="F68" i="22"/>
  <c r="D68" i="22"/>
  <c r="G68" i="22"/>
  <c r="H68" i="22"/>
  <c r="C68" i="22"/>
  <c r="I68" i="22"/>
  <c r="R77" i="26"/>
  <c r="G77" i="26"/>
  <c r="X77" i="26"/>
  <c r="F77" i="26"/>
  <c r="AB77" i="26"/>
  <c r="S77" i="26"/>
  <c r="U77" i="26"/>
  <c r="D77" i="26"/>
  <c r="Q77" i="26"/>
  <c r="AD77" i="26"/>
  <c r="M77" i="26"/>
  <c r="L77" i="26"/>
  <c r="E77" i="26"/>
  <c r="W77" i="26"/>
  <c r="Z77" i="26"/>
  <c r="N77" i="26"/>
  <c r="Y77" i="26"/>
  <c r="H77" i="26"/>
  <c r="AA77" i="26"/>
  <c r="T77" i="26"/>
  <c r="J77" i="26"/>
  <c r="P77" i="26"/>
  <c r="AC77" i="26"/>
  <c r="O77" i="26"/>
  <c r="K77" i="26"/>
  <c r="C77" i="26"/>
  <c r="I77" i="26"/>
  <c r="V77" i="26"/>
  <c r="M71" i="21"/>
  <c r="H71" i="21"/>
  <c r="C71" i="21"/>
  <c r="D71" i="21"/>
  <c r="F71" i="21"/>
  <c r="K71" i="21"/>
  <c r="G71" i="21"/>
  <c r="B71" i="21"/>
  <c r="L71" i="21"/>
  <c r="J71" i="21"/>
  <c r="N71" i="21"/>
  <c r="I71" i="21"/>
  <c r="I137" i="20"/>
  <c r="G137" i="20"/>
  <c r="J137" i="20"/>
  <c r="H137" i="20"/>
  <c r="N137" i="20"/>
  <c r="K137" i="20"/>
  <c r="D137" i="20"/>
  <c r="L137" i="20"/>
  <c r="C137" i="20"/>
  <c r="B137" i="20"/>
  <c r="M137" i="20"/>
  <c r="F137" i="20"/>
  <c r="F123" i="19"/>
  <c r="N123" i="19"/>
  <c r="B123" i="19"/>
  <c r="D123" i="19"/>
  <c r="L123" i="19"/>
  <c r="K123" i="19"/>
  <c r="Q123" i="19"/>
  <c r="H123" i="19"/>
  <c r="C123" i="19"/>
  <c r="G123" i="19"/>
  <c r="P123" i="19"/>
  <c r="R123" i="19"/>
  <c r="M123" i="19"/>
  <c r="I123" i="19"/>
  <c r="J123" i="19"/>
  <c r="O123" i="19"/>
  <c r="D99" i="20"/>
  <c r="N99" i="20"/>
  <c r="M99" i="20"/>
  <c r="K99" i="20"/>
  <c r="H99" i="20"/>
  <c r="F99" i="20"/>
  <c r="I99" i="20"/>
  <c r="C99" i="20"/>
  <c r="J99" i="20"/>
  <c r="G99" i="20"/>
  <c r="B99" i="20"/>
  <c r="L99" i="20"/>
  <c r="B72" i="17"/>
  <c r="C72" i="17"/>
  <c r="X72" i="17"/>
  <c r="H72" i="17"/>
  <c r="V72" i="17"/>
  <c r="D72" i="17"/>
  <c r="R72" i="17"/>
  <c r="S72" i="17"/>
  <c r="U72" i="17"/>
  <c r="W72" i="17"/>
  <c r="T72" i="17"/>
  <c r="G72" i="17"/>
  <c r="N72" i="17"/>
  <c r="Q72" i="17"/>
  <c r="M72" i="17"/>
  <c r="L72" i="17"/>
  <c r="J72" i="17"/>
  <c r="K72" i="17"/>
  <c r="F72" i="17"/>
  <c r="I72" i="17"/>
  <c r="V185" i="17"/>
  <c r="K185" i="17"/>
  <c r="U185" i="17"/>
  <c r="L185" i="17"/>
  <c r="N185" i="17"/>
  <c r="W185" i="17"/>
  <c r="G185" i="17"/>
  <c r="C185" i="17"/>
  <c r="S185" i="17"/>
  <c r="B185" i="17"/>
  <c r="X185" i="17"/>
  <c r="R185" i="17"/>
  <c r="T185" i="17"/>
  <c r="F185" i="17"/>
  <c r="M185" i="17"/>
  <c r="J185" i="17"/>
  <c r="H185" i="17"/>
  <c r="D185" i="17"/>
  <c r="I185" i="17"/>
  <c r="Q185" i="17"/>
  <c r="F113" i="19"/>
  <c r="O113" i="19"/>
  <c r="N113" i="19"/>
  <c r="M113" i="19"/>
  <c r="P113" i="19"/>
  <c r="D113" i="19"/>
  <c r="L113" i="19"/>
  <c r="I113" i="19"/>
  <c r="B113" i="19"/>
  <c r="J113" i="19"/>
  <c r="C113" i="19"/>
  <c r="K113" i="19"/>
  <c r="G113" i="19"/>
  <c r="Q113" i="19"/>
  <c r="R113" i="19"/>
  <c r="H113" i="19"/>
  <c r="I156" i="20"/>
  <c r="L156" i="20"/>
  <c r="H156" i="20"/>
  <c r="N156" i="20"/>
  <c r="M156" i="20"/>
  <c r="D156" i="20"/>
  <c r="B156" i="20"/>
  <c r="J156" i="20"/>
  <c r="C156" i="20"/>
  <c r="F156" i="20"/>
  <c r="K156" i="20"/>
  <c r="G156" i="20"/>
  <c r="J181" i="20"/>
  <c r="G181" i="20"/>
  <c r="I181" i="20"/>
  <c r="H181" i="20"/>
  <c r="L181" i="20"/>
  <c r="M181" i="20"/>
  <c r="D181" i="20"/>
  <c r="K181" i="20"/>
  <c r="B181" i="20"/>
  <c r="N181" i="20"/>
  <c r="C181" i="20"/>
  <c r="F181" i="20"/>
  <c r="F172" i="17"/>
  <c r="U172" i="17"/>
  <c r="W172" i="17"/>
  <c r="T172" i="17"/>
  <c r="H172" i="17"/>
  <c r="R172" i="17"/>
  <c r="L172" i="17"/>
  <c r="G172" i="17"/>
  <c r="C172" i="17"/>
  <c r="X172" i="17"/>
  <c r="B172" i="17"/>
  <c r="N172" i="17"/>
  <c r="V172" i="17"/>
  <c r="D172" i="17"/>
  <c r="I172" i="17"/>
  <c r="S172" i="17"/>
  <c r="J172" i="17"/>
  <c r="K172" i="17"/>
  <c r="Q172" i="17"/>
  <c r="M172" i="17"/>
  <c r="C129" i="14"/>
  <c r="H129" i="14"/>
  <c r="I129" i="14"/>
  <c r="D129" i="14"/>
  <c r="E129" i="14"/>
  <c r="G129" i="14"/>
  <c r="F129" i="14"/>
  <c r="R107" i="26"/>
  <c r="F107" i="26"/>
  <c r="S107" i="26"/>
  <c r="Z107" i="26"/>
  <c r="N107" i="26"/>
  <c r="D107" i="26"/>
  <c r="T107" i="26"/>
  <c r="K107" i="26"/>
  <c r="E107" i="26"/>
  <c r="AD107" i="26"/>
  <c r="U107" i="26"/>
  <c r="X107" i="26"/>
  <c r="G107" i="26"/>
  <c r="C107" i="26"/>
  <c r="V107" i="26"/>
  <c r="M107" i="26"/>
  <c r="AB107" i="26"/>
  <c r="AA107" i="26"/>
  <c r="W107" i="26"/>
  <c r="O107" i="26"/>
  <c r="J107" i="26"/>
  <c r="I107" i="26"/>
  <c r="P107" i="26"/>
  <c r="Y107" i="26"/>
  <c r="Q107" i="26"/>
  <c r="AC107" i="26"/>
  <c r="L107" i="26"/>
  <c r="H107" i="26"/>
  <c r="J160" i="19"/>
  <c r="P160" i="19"/>
  <c r="L160" i="19"/>
  <c r="O160" i="19"/>
  <c r="M160" i="19"/>
  <c r="Q160" i="19"/>
  <c r="D160" i="19"/>
  <c r="F160" i="19"/>
  <c r="K160" i="19"/>
  <c r="I160" i="19"/>
  <c r="R160" i="19"/>
  <c r="H160" i="19"/>
  <c r="C160" i="19"/>
  <c r="B160" i="19"/>
  <c r="G160" i="19"/>
  <c r="N160" i="19"/>
  <c r="F85" i="20"/>
  <c r="D85" i="20"/>
  <c r="K85" i="20"/>
  <c r="B85" i="20"/>
  <c r="G85" i="20"/>
  <c r="M85" i="20"/>
  <c r="L85" i="20"/>
  <c r="I85" i="20"/>
  <c r="C85" i="20"/>
  <c r="N85" i="20"/>
  <c r="H85" i="20"/>
  <c r="J85" i="20"/>
  <c r="C128" i="23"/>
  <c r="G128" i="23"/>
  <c r="I128" i="23"/>
  <c r="D128" i="23"/>
  <c r="B128" i="23"/>
  <c r="H128" i="23"/>
  <c r="F128" i="23"/>
  <c r="H155" i="18"/>
  <c r="Q155" i="18"/>
  <c r="N155" i="18"/>
  <c r="I155" i="18"/>
  <c r="J155" i="18"/>
  <c r="F155" i="18"/>
  <c r="B155" i="18"/>
  <c r="C155" i="18"/>
  <c r="G155" i="18"/>
  <c r="M155" i="18"/>
  <c r="D155" i="18"/>
  <c r="P155" i="18"/>
  <c r="L155" i="18"/>
  <c r="O155" i="18"/>
  <c r="K155" i="18"/>
  <c r="R155" i="18"/>
  <c r="F131" i="22"/>
  <c r="C131" i="22"/>
  <c r="D131" i="22"/>
  <c r="G131" i="22"/>
  <c r="B131" i="22"/>
  <c r="H131" i="22"/>
  <c r="I131" i="22"/>
  <c r="AB44" i="26"/>
  <c r="X44" i="26"/>
  <c r="L44" i="26"/>
  <c r="F44" i="26"/>
  <c r="C44" i="26"/>
  <c r="AA44" i="26"/>
  <c r="K44" i="26"/>
  <c r="V44" i="26"/>
  <c r="Y44" i="26"/>
  <c r="Z44" i="26"/>
  <c r="Q44" i="26"/>
  <c r="H44" i="26"/>
  <c r="I44" i="26"/>
  <c r="N44" i="26"/>
  <c r="W44" i="26"/>
  <c r="O44" i="26"/>
  <c r="S44" i="26"/>
  <c r="J44" i="26"/>
  <c r="P44" i="26"/>
  <c r="R44" i="26"/>
  <c r="AD44" i="26"/>
  <c r="AC44" i="26"/>
  <c r="G44" i="26"/>
  <c r="T44" i="26"/>
  <c r="D44" i="26"/>
  <c r="U44" i="26"/>
  <c r="E44" i="26"/>
  <c r="M44" i="26"/>
  <c r="B39" i="20"/>
  <c r="K39" i="20"/>
  <c r="F39" i="20"/>
  <c r="J39" i="20"/>
  <c r="N39" i="20"/>
  <c r="H39" i="20"/>
  <c r="L39" i="20"/>
  <c r="G39" i="20"/>
  <c r="M39" i="20"/>
  <c r="I39" i="20"/>
  <c r="C39" i="20"/>
  <c r="D39" i="20"/>
  <c r="H187" i="23"/>
  <c r="G187" i="23"/>
  <c r="B187" i="23"/>
  <c r="I187" i="23"/>
  <c r="C187" i="23"/>
  <c r="D187" i="23"/>
  <c r="F187" i="23"/>
  <c r="R93" i="19"/>
  <c r="I93" i="19"/>
  <c r="H93" i="19"/>
  <c r="G93" i="19"/>
  <c r="M93" i="19"/>
  <c r="B93" i="19"/>
  <c r="J93" i="19"/>
  <c r="C93" i="19"/>
  <c r="F93" i="19"/>
  <c r="O93" i="19"/>
  <c r="L93" i="19"/>
  <c r="D93" i="19"/>
  <c r="P93" i="19"/>
  <c r="N93" i="19"/>
  <c r="K93" i="19"/>
  <c r="Q93" i="19"/>
  <c r="I25" i="19"/>
  <c r="F25" i="19"/>
  <c r="H25" i="19"/>
  <c r="N25" i="19"/>
  <c r="D25" i="19"/>
  <c r="L25" i="19"/>
  <c r="C25" i="19"/>
  <c r="G25" i="19"/>
  <c r="M25" i="19"/>
  <c r="P25" i="19"/>
  <c r="R25" i="19"/>
  <c r="K25" i="19"/>
  <c r="O25" i="19"/>
  <c r="Q25" i="19"/>
  <c r="B25" i="19"/>
  <c r="J25" i="19"/>
  <c r="B52" i="19"/>
  <c r="R52" i="19"/>
  <c r="G52" i="19"/>
  <c r="F52" i="19"/>
  <c r="P52" i="19"/>
  <c r="J52" i="19"/>
  <c r="Q52" i="19"/>
  <c r="O52" i="19"/>
  <c r="D52" i="19"/>
  <c r="H52" i="19"/>
  <c r="K52" i="19"/>
  <c r="I52" i="19"/>
  <c r="N52" i="19"/>
  <c r="M52" i="19"/>
  <c r="L52" i="19"/>
  <c r="C52" i="19"/>
  <c r="C186" i="19"/>
  <c r="F186" i="19"/>
  <c r="H186" i="19"/>
  <c r="I186" i="19"/>
  <c r="K186" i="19"/>
  <c r="P186" i="19"/>
  <c r="D186" i="19"/>
  <c r="B186" i="19"/>
  <c r="N186" i="19"/>
  <c r="Q186" i="19"/>
  <c r="L186" i="19"/>
  <c r="O186" i="19"/>
  <c r="M186" i="19"/>
  <c r="G186" i="19"/>
  <c r="J186" i="19"/>
  <c r="R186" i="19"/>
  <c r="D44" i="24"/>
  <c r="C44" i="24"/>
  <c r="E44" i="24"/>
  <c r="F44" i="24"/>
  <c r="G44" i="24"/>
  <c r="M92" i="17"/>
  <c r="R92" i="17"/>
  <c r="F92" i="17"/>
  <c r="J92" i="17"/>
  <c r="Q92" i="17"/>
  <c r="K92" i="17"/>
  <c r="V92" i="17"/>
  <c r="L92" i="17"/>
  <c r="H92" i="17"/>
  <c r="G92" i="17"/>
  <c r="C92" i="17"/>
  <c r="S92" i="17"/>
  <c r="N92" i="17"/>
  <c r="I92" i="17"/>
  <c r="X92" i="17"/>
  <c r="B92" i="17"/>
  <c r="U92" i="17"/>
  <c r="D92" i="17"/>
  <c r="T92" i="17"/>
  <c r="W92" i="17"/>
  <c r="H109" i="21"/>
  <c r="G109" i="21"/>
  <c r="N109" i="21"/>
  <c r="I109" i="21"/>
  <c r="J109" i="21"/>
  <c r="L109" i="21"/>
  <c r="M109" i="21"/>
  <c r="C109" i="21"/>
  <c r="B109" i="21"/>
  <c r="K109" i="21"/>
  <c r="D109" i="21"/>
  <c r="F109" i="21"/>
  <c r="J118" i="17"/>
  <c r="R118" i="17"/>
  <c r="L118" i="17"/>
  <c r="M118" i="17"/>
  <c r="C118" i="17"/>
  <c r="T118" i="17"/>
  <c r="N118" i="17"/>
  <c r="F118" i="17"/>
  <c r="K118" i="17"/>
  <c r="I118" i="17"/>
  <c r="S118" i="17"/>
  <c r="U118" i="17"/>
  <c r="G118" i="17"/>
  <c r="D118" i="17"/>
  <c r="W118" i="17"/>
  <c r="V118" i="17"/>
  <c r="B118" i="17"/>
  <c r="Q118" i="17"/>
  <c r="H118" i="17"/>
  <c r="X118" i="17"/>
  <c r="K176" i="20"/>
  <c r="J176" i="20"/>
  <c r="N176" i="20"/>
  <c r="I176" i="20"/>
  <c r="D176" i="20"/>
  <c r="B176" i="20"/>
  <c r="C176" i="20"/>
  <c r="F176" i="20"/>
  <c r="G176" i="20"/>
  <c r="M176" i="20"/>
  <c r="L176" i="20"/>
  <c r="H176" i="20"/>
  <c r="I74" i="14"/>
  <c r="H74" i="14"/>
  <c r="E74" i="14"/>
  <c r="G74" i="14"/>
  <c r="F74" i="14"/>
  <c r="D74" i="14"/>
  <c r="C74" i="14"/>
  <c r="B173" i="23"/>
  <c r="C173" i="23"/>
  <c r="I173" i="23"/>
  <c r="F173" i="23"/>
  <c r="G173" i="23"/>
  <c r="H173" i="23"/>
  <c r="D173" i="23"/>
  <c r="J180" i="21"/>
  <c r="B180" i="21"/>
  <c r="M180" i="21"/>
  <c r="F180" i="21"/>
  <c r="I180" i="21"/>
  <c r="D180" i="21"/>
  <c r="H180" i="21"/>
  <c r="C180" i="21"/>
  <c r="L180" i="21"/>
  <c r="K180" i="21"/>
  <c r="G180" i="21"/>
  <c r="N180" i="21"/>
  <c r="I70" i="23"/>
  <c r="D70" i="23"/>
  <c r="G70" i="23"/>
  <c r="F70" i="23"/>
  <c r="B70" i="23"/>
  <c r="H70" i="23"/>
  <c r="C70" i="23"/>
  <c r="T46" i="17"/>
  <c r="Q46" i="17"/>
  <c r="F46" i="17"/>
  <c r="I46" i="17"/>
  <c r="M46" i="17"/>
  <c r="W46" i="17"/>
  <c r="S46" i="17"/>
  <c r="X46" i="17"/>
  <c r="K46" i="17"/>
  <c r="L46" i="17"/>
  <c r="H46" i="17"/>
  <c r="G46" i="17"/>
  <c r="J46" i="17"/>
  <c r="R46" i="17"/>
  <c r="C46" i="17"/>
  <c r="N46" i="17"/>
  <c r="D46" i="17"/>
  <c r="B46" i="17"/>
  <c r="V46" i="17"/>
  <c r="U46" i="17"/>
  <c r="G176" i="23"/>
  <c r="D176" i="23"/>
  <c r="B176" i="23"/>
  <c r="F176" i="23"/>
  <c r="C176" i="23"/>
  <c r="I176" i="23"/>
  <c r="H176" i="23"/>
  <c r="F181" i="22"/>
  <c r="D181" i="22"/>
  <c r="H181" i="22"/>
  <c r="C181" i="22"/>
  <c r="B181" i="22"/>
  <c r="G181" i="22"/>
  <c r="I181" i="22"/>
  <c r="S54" i="17"/>
  <c r="C54" i="17"/>
  <c r="W54" i="17"/>
  <c r="M54" i="17"/>
  <c r="J54" i="17"/>
  <c r="V54" i="17"/>
  <c r="N54" i="17"/>
  <c r="H54" i="17"/>
  <c r="I54" i="17"/>
  <c r="L54" i="17"/>
  <c r="K54" i="17"/>
  <c r="U54" i="17"/>
  <c r="F54" i="17"/>
  <c r="Q54" i="17"/>
  <c r="T54" i="17"/>
  <c r="D54" i="17"/>
  <c r="R54" i="17"/>
  <c r="G54" i="17"/>
  <c r="B54" i="17"/>
  <c r="X54" i="17"/>
  <c r="H120" i="14"/>
  <c r="E120" i="14"/>
  <c r="D120" i="14"/>
  <c r="G120" i="14"/>
  <c r="F120" i="14"/>
  <c r="C120" i="14"/>
  <c r="I120" i="14"/>
  <c r="D171" i="26"/>
  <c r="C171" i="26"/>
  <c r="Z171" i="26"/>
  <c r="X171" i="26"/>
  <c r="M171" i="26"/>
  <c r="K171" i="26"/>
  <c r="R171" i="26"/>
  <c r="I171" i="26"/>
  <c r="F171" i="26"/>
  <c r="Q171" i="26"/>
  <c r="Y171" i="26"/>
  <c r="J171" i="26"/>
  <c r="E171" i="26"/>
  <c r="W171" i="26"/>
  <c r="AA171" i="26"/>
  <c r="N171" i="26"/>
  <c r="L171" i="26"/>
  <c r="H171" i="26"/>
  <c r="T171" i="26"/>
  <c r="AC171" i="26"/>
  <c r="U171" i="26"/>
  <c r="P171" i="26"/>
  <c r="G171" i="26"/>
  <c r="V171" i="26"/>
  <c r="AD171" i="26"/>
  <c r="AB171" i="26"/>
  <c r="S171" i="26"/>
  <c r="O171" i="26"/>
  <c r="AB92" i="26"/>
  <c r="S92" i="26"/>
  <c r="F92" i="26"/>
  <c r="D92" i="26"/>
  <c r="J92" i="26"/>
  <c r="C92" i="26"/>
  <c r="W92" i="26"/>
  <c r="AC92" i="26"/>
  <c r="V92" i="26"/>
  <c r="K92" i="26"/>
  <c r="I92" i="26"/>
  <c r="U92" i="26"/>
  <c r="T92" i="26"/>
  <c r="P92" i="26"/>
  <c r="G92" i="26"/>
  <c r="M92" i="26"/>
  <c r="N92" i="26"/>
  <c r="R92" i="26"/>
  <c r="E92" i="26"/>
  <c r="Q92" i="26"/>
  <c r="AD92" i="26"/>
  <c r="H92" i="26"/>
  <c r="Y92" i="26"/>
  <c r="AA92" i="26"/>
  <c r="O92" i="26"/>
  <c r="Z92" i="26"/>
  <c r="L92" i="26"/>
  <c r="X92" i="26"/>
  <c r="F75" i="21"/>
  <c r="N75" i="21"/>
  <c r="K75" i="21"/>
  <c r="L75" i="21"/>
  <c r="D75" i="21"/>
  <c r="H75" i="21"/>
  <c r="I75" i="21"/>
  <c r="J75" i="21"/>
  <c r="G75" i="21"/>
  <c r="M75" i="21"/>
  <c r="C75" i="21"/>
  <c r="B75" i="21"/>
  <c r="G161" i="22"/>
  <c r="C161" i="22"/>
  <c r="I161" i="22"/>
  <c r="B161" i="22"/>
  <c r="F161" i="22"/>
  <c r="H161" i="22"/>
  <c r="D161" i="22"/>
  <c r="C183" i="19"/>
  <c r="M183" i="19"/>
  <c r="J183" i="19"/>
  <c r="K183" i="19"/>
  <c r="L183" i="19"/>
  <c r="D183" i="19"/>
  <c r="R183" i="19"/>
  <c r="P183" i="19"/>
  <c r="G183" i="19"/>
  <c r="N183" i="19"/>
  <c r="H183" i="19"/>
  <c r="F183" i="19"/>
  <c r="B183" i="19"/>
  <c r="O183" i="19"/>
  <c r="Q183" i="19"/>
  <c r="I183" i="19"/>
  <c r="C115" i="19"/>
  <c r="B115" i="19"/>
  <c r="L115" i="19"/>
  <c r="P115" i="19"/>
  <c r="F115" i="19"/>
  <c r="M115" i="19"/>
  <c r="O115" i="19"/>
  <c r="J115" i="19"/>
  <c r="I115" i="19"/>
  <c r="H115" i="19"/>
  <c r="Q115" i="19"/>
  <c r="D115" i="19"/>
  <c r="N115" i="19"/>
  <c r="K115" i="19"/>
  <c r="G115" i="19"/>
  <c r="R115" i="19"/>
  <c r="X164" i="26"/>
  <c r="I164" i="26"/>
  <c r="W164" i="26"/>
  <c r="L164" i="26"/>
  <c r="S164" i="26"/>
  <c r="T164" i="26"/>
  <c r="Z164" i="26"/>
  <c r="R164" i="26"/>
  <c r="AD164" i="26"/>
  <c r="E164" i="26"/>
  <c r="P164" i="26"/>
  <c r="N164" i="26"/>
  <c r="AC164" i="26"/>
  <c r="U164" i="26"/>
  <c r="J164" i="26"/>
  <c r="AB164" i="26"/>
  <c r="D164" i="26"/>
  <c r="H164" i="26"/>
  <c r="G164" i="26"/>
  <c r="C164" i="26"/>
  <c r="Y164" i="26"/>
  <c r="F164" i="26"/>
  <c r="Q164" i="26"/>
  <c r="V164" i="26"/>
  <c r="AA164" i="26"/>
  <c r="M164" i="26"/>
  <c r="K164" i="26"/>
  <c r="O164" i="26"/>
  <c r="H176" i="19"/>
  <c r="L176" i="19"/>
  <c r="O176" i="19"/>
  <c r="F176" i="19"/>
  <c r="N176" i="19"/>
  <c r="B176" i="19"/>
  <c r="G176" i="19"/>
  <c r="Q176" i="19"/>
  <c r="D176" i="19"/>
  <c r="M176" i="19"/>
  <c r="I176" i="19"/>
  <c r="R176" i="19"/>
  <c r="C176" i="19"/>
  <c r="K176" i="19"/>
  <c r="P176" i="19"/>
  <c r="J176" i="19"/>
  <c r="D152" i="26"/>
  <c r="AD152" i="26"/>
  <c r="Y152" i="26"/>
  <c r="L152" i="26"/>
  <c r="AA152" i="26"/>
  <c r="R152" i="26"/>
  <c r="N152" i="26"/>
  <c r="U152" i="26"/>
  <c r="O152" i="26"/>
  <c r="C152" i="26"/>
  <c r="M152" i="26"/>
  <c r="F152" i="26"/>
  <c r="AB152" i="26"/>
  <c r="H152" i="26"/>
  <c r="J152" i="26"/>
  <c r="K152" i="26"/>
  <c r="S152" i="26"/>
  <c r="AC152" i="26"/>
  <c r="E152" i="26"/>
  <c r="W152" i="26"/>
  <c r="I152" i="26"/>
  <c r="G152" i="26"/>
  <c r="P152" i="26"/>
  <c r="Q152" i="26"/>
  <c r="X152" i="26"/>
  <c r="V152" i="26"/>
  <c r="Z152" i="26"/>
  <c r="T152" i="26"/>
  <c r="G115" i="14"/>
  <c r="D115" i="14"/>
  <c r="E115" i="14"/>
  <c r="C115" i="14"/>
  <c r="F115" i="14"/>
  <c r="H115" i="14"/>
  <c r="I115" i="14"/>
  <c r="I99" i="22"/>
  <c r="G99" i="22"/>
  <c r="D99" i="22"/>
  <c r="H99" i="22"/>
  <c r="B99" i="22"/>
  <c r="C99" i="22"/>
  <c r="F99" i="22"/>
  <c r="R171" i="17"/>
  <c r="I171" i="17"/>
  <c r="K171" i="17"/>
  <c r="U171" i="17"/>
  <c r="M171" i="17"/>
  <c r="N171" i="17"/>
  <c r="S171" i="17"/>
  <c r="L171" i="17"/>
  <c r="B171" i="17"/>
  <c r="H171" i="17"/>
  <c r="W171" i="17"/>
  <c r="C171" i="17"/>
  <c r="G171" i="17"/>
  <c r="T171" i="17"/>
  <c r="X171" i="17"/>
  <c r="Q171" i="17"/>
  <c r="D171" i="17"/>
  <c r="F171" i="17"/>
  <c r="V171" i="17"/>
  <c r="J171" i="17"/>
  <c r="F21" i="23"/>
  <c r="B21" i="23"/>
  <c r="D21" i="23"/>
  <c r="C21" i="23"/>
  <c r="H21" i="23"/>
  <c r="G21" i="23"/>
  <c r="I21" i="23"/>
  <c r="F144" i="14"/>
  <c r="G144" i="14"/>
  <c r="I144" i="14"/>
  <c r="C144" i="14"/>
  <c r="E144" i="14"/>
  <c r="H144" i="14"/>
  <c r="D144" i="14"/>
  <c r="D33" i="22"/>
  <c r="B33" i="22"/>
  <c r="C33" i="22"/>
  <c r="H33" i="22"/>
  <c r="I33" i="22"/>
  <c r="F33" i="22"/>
  <c r="G33" i="22"/>
  <c r="E50" i="14"/>
  <c r="I50" i="14"/>
  <c r="C50" i="14"/>
  <c r="G50" i="14"/>
  <c r="H50" i="14"/>
  <c r="F50" i="14"/>
  <c r="D50" i="14"/>
  <c r="D155" i="14"/>
  <c r="G155" i="14"/>
  <c r="C155" i="14"/>
  <c r="H155" i="14"/>
  <c r="E155" i="14"/>
  <c r="I155" i="14"/>
  <c r="F155" i="14"/>
  <c r="K30" i="17"/>
  <c r="F30" i="17"/>
  <c r="C30" i="17"/>
  <c r="V30" i="17"/>
  <c r="M30" i="17"/>
  <c r="J30" i="17"/>
  <c r="H30" i="17"/>
  <c r="N30" i="17"/>
  <c r="T30" i="17"/>
  <c r="Q30" i="17"/>
  <c r="G30" i="17"/>
  <c r="W30" i="17"/>
  <c r="B30" i="17"/>
  <c r="U30" i="17"/>
  <c r="R30" i="17"/>
  <c r="L30" i="17"/>
  <c r="I30" i="17"/>
  <c r="X30" i="17"/>
  <c r="D30" i="17"/>
  <c r="S30" i="17"/>
  <c r="D187" i="20"/>
  <c r="I187" i="20"/>
  <c r="C187" i="20"/>
  <c r="L187" i="20"/>
  <c r="J187" i="20"/>
  <c r="H187" i="20"/>
  <c r="N187" i="20"/>
  <c r="K187" i="20"/>
  <c r="G187" i="20"/>
  <c r="B187" i="20"/>
  <c r="F187" i="20"/>
  <c r="M187" i="20"/>
  <c r="C18" i="22"/>
  <c r="G18" i="22"/>
  <c r="D18" i="22"/>
  <c r="I18" i="22"/>
  <c r="H18" i="22"/>
  <c r="F18" i="22"/>
  <c r="B18" i="22"/>
  <c r="K190" i="19"/>
  <c r="G190" i="19"/>
  <c r="Q190" i="19"/>
  <c r="N190" i="19"/>
  <c r="J190" i="19"/>
  <c r="C190" i="19"/>
  <c r="P190" i="19"/>
  <c r="D190" i="19"/>
  <c r="B190" i="19"/>
  <c r="I190" i="19"/>
  <c r="L190" i="19"/>
  <c r="F190" i="19"/>
  <c r="R190" i="19"/>
  <c r="M190" i="19"/>
  <c r="H190" i="19"/>
  <c r="O190" i="19"/>
  <c r="H119" i="22"/>
  <c r="I119" i="22"/>
  <c r="B119" i="22"/>
  <c r="G119" i="22"/>
  <c r="D119" i="22"/>
  <c r="F119" i="22"/>
  <c r="C119" i="22"/>
  <c r="G172" i="22"/>
  <c r="I172" i="22"/>
  <c r="C172" i="22"/>
  <c r="F172" i="22"/>
  <c r="B172" i="22"/>
  <c r="D172" i="22"/>
  <c r="H172" i="22"/>
  <c r="Q155" i="17"/>
  <c r="R155" i="17"/>
  <c r="F155" i="17"/>
  <c r="S155" i="17"/>
  <c r="N155" i="17"/>
  <c r="H155" i="17"/>
  <c r="I155" i="17"/>
  <c r="M155" i="17"/>
  <c r="J155" i="17"/>
  <c r="L155" i="17"/>
  <c r="D155" i="17"/>
  <c r="X155" i="17"/>
  <c r="G155" i="17"/>
  <c r="V155" i="17"/>
  <c r="U155" i="17"/>
  <c r="C155" i="17"/>
  <c r="T155" i="17"/>
  <c r="W155" i="17"/>
  <c r="B155" i="17"/>
  <c r="K155" i="17"/>
  <c r="I119" i="23"/>
  <c r="D119" i="23"/>
  <c r="B119" i="23"/>
  <c r="G119" i="23"/>
  <c r="C119" i="23"/>
  <c r="H119" i="23"/>
  <c r="F119" i="23"/>
  <c r="G126" i="23"/>
  <c r="I126" i="23"/>
  <c r="H126" i="23"/>
  <c r="B126" i="23"/>
  <c r="F126" i="23"/>
  <c r="C126" i="23"/>
  <c r="D126" i="23"/>
  <c r="D113" i="14"/>
  <c r="G113" i="14"/>
  <c r="C113" i="14"/>
  <c r="I113" i="14"/>
  <c r="E113" i="14"/>
  <c r="F113" i="14"/>
  <c r="H113" i="14"/>
  <c r="B35" i="19"/>
  <c r="O35" i="19"/>
  <c r="P35" i="19"/>
  <c r="K35" i="19"/>
  <c r="M35" i="19"/>
  <c r="R35" i="19"/>
  <c r="Q35" i="19"/>
  <c r="G35" i="19"/>
  <c r="I35" i="19"/>
  <c r="J35" i="19"/>
  <c r="F35" i="19"/>
  <c r="H35" i="19"/>
  <c r="N35" i="19"/>
  <c r="C35" i="19"/>
  <c r="D35" i="19"/>
  <c r="L35" i="19"/>
  <c r="M126" i="17"/>
  <c r="V126" i="17"/>
  <c r="H126" i="17"/>
  <c r="L126" i="17"/>
  <c r="F126" i="17"/>
  <c r="S126" i="17"/>
  <c r="G126" i="17"/>
  <c r="I126" i="17"/>
  <c r="J126" i="17"/>
  <c r="Q126" i="17"/>
  <c r="C126" i="17"/>
  <c r="X126" i="17"/>
  <c r="W126" i="17"/>
  <c r="R126" i="17"/>
  <c r="B126" i="17"/>
  <c r="T126" i="17"/>
  <c r="U126" i="17"/>
  <c r="K126" i="17"/>
  <c r="D126" i="17"/>
  <c r="N126" i="17"/>
  <c r="J80" i="21"/>
  <c r="F80" i="21"/>
  <c r="L80" i="21"/>
  <c r="D80" i="21"/>
  <c r="I80" i="21"/>
  <c r="B80" i="21"/>
  <c r="N80" i="21"/>
  <c r="M80" i="21"/>
  <c r="K80" i="21"/>
  <c r="C80" i="21"/>
  <c r="H80" i="21"/>
  <c r="G80" i="21"/>
  <c r="L177" i="21"/>
  <c r="G177" i="21"/>
  <c r="F177" i="21"/>
  <c r="C177" i="21"/>
  <c r="K177" i="21"/>
  <c r="N177" i="21"/>
  <c r="D177" i="21"/>
  <c r="H177" i="21"/>
  <c r="M177" i="21"/>
  <c r="B177" i="21"/>
  <c r="I177" i="21"/>
  <c r="J177" i="21"/>
  <c r="C21" i="18"/>
  <c r="O21" i="18"/>
  <c r="B21" i="18"/>
  <c r="Q21" i="18"/>
  <c r="N21" i="18"/>
  <c r="I21" i="18"/>
  <c r="H21" i="18"/>
  <c r="R21" i="18"/>
  <c r="D21" i="18"/>
  <c r="F21" i="18"/>
  <c r="L21" i="18"/>
  <c r="K21" i="18"/>
  <c r="P21" i="18"/>
  <c r="J21" i="18"/>
  <c r="M21" i="18"/>
  <c r="G21" i="18"/>
  <c r="G163" i="21"/>
  <c r="L163" i="21"/>
  <c r="D163" i="21"/>
  <c r="H163" i="21"/>
  <c r="K163" i="21"/>
  <c r="I163" i="21"/>
  <c r="F163" i="21"/>
  <c r="B163" i="21"/>
  <c r="J163" i="21"/>
  <c r="N163" i="21"/>
  <c r="M163" i="21"/>
  <c r="C163" i="21"/>
  <c r="I62" i="23"/>
  <c r="D62" i="23"/>
  <c r="H62" i="23"/>
  <c r="G62" i="23"/>
  <c r="B62" i="23"/>
  <c r="F62" i="23"/>
  <c r="C62" i="23"/>
  <c r="B141" i="17"/>
  <c r="X141" i="17"/>
  <c r="L141" i="17"/>
  <c r="H141" i="17"/>
  <c r="J141" i="17"/>
  <c r="K141" i="17"/>
  <c r="T141" i="17"/>
  <c r="N141" i="17"/>
  <c r="I141" i="17"/>
  <c r="F141" i="17"/>
  <c r="D141" i="17"/>
  <c r="U141" i="17"/>
  <c r="S141" i="17"/>
  <c r="V141" i="17"/>
  <c r="W141" i="17"/>
  <c r="C141" i="17"/>
  <c r="M141" i="17"/>
  <c r="R141" i="17"/>
  <c r="Q141" i="17"/>
  <c r="G141" i="17"/>
  <c r="D13" i="24" l="1"/>
  <c r="D15" i="24"/>
  <c r="D17" i="24"/>
  <c r="S17" i="26"/>
  <c r="S15" i="26"/>
  <c r="S13" i="26"/>
  <c r="S21" i="26"/>
  <c r="S19" i="26"/>
  <c r="F17" i="26"/>
  <c r="F15" i="26"/>
  <c r="F13" i="26"/>
  <c r="F19" i="26"/>
  <c r="F21" i="26"/>
  <c r="T21" i="26"/>
  <c r="T19" i="26"/>
  <c r="T15" i="26"/>
  <c r="T17" i="26"/>
  <c r="T13" i="26"/>
  <c r="H12" i="14"/>
  <c r="H14" i="14"/>
  <c r="E15" i="24"/>
  <c r="E13" i="24"/>
  <c r="E17" i="24"/>
  <c r="Y15" i="26"/>
  <c r="Y21" i="26"/>
  <c r="Y13" i="26"/>
  <c r="Y19" i="26"/>
  <c r="Y17" i="26"/>
  <c r="V21" i="26"/>
  <c r="V19" i="26"/>
  <c r="V17" i="26"/>
  <c r="V13" i="26"/>
  <c r="V15" i="26"/>
  <c r="O15" i="26"/>
  <c r="O21" i="26"/>
  <c r="O19" i="26"/>
  <c r="O17" i="26"/>
  <c r="O13" i="26"/>
  <c r="K21" i="26"/>
  <c r="K15" i="26"/>
  <c r="K13" i="26"/>
  <c r="K17" i="26"/>
  <c r="K19" i="26"/>
  <c r="D12" i="14"/>
  <c r="D14" i="14"/>
  <c r="R21" i="26"/>
  <c r="R19" i="26"/>
  <c r="R17" i="26"/>
  <c r="R15" i="26"/>
  <c r="R13" i="26"/>
  <c r="M15" i="26"/>
  <c r="M13" i="26"/>
  <c r="M17" i="26"/>
  <c r="M19" i="26"/>
  <c r="M21" i="26"/>
  <c r="U13" i="26"/>
  <c r="U17" i="26"/>
  <c r="U21" i="26"/>
  <c r="U19" i="26"/>
  <c r="U15" i="26"/>
  <c r="W15" i="26"/>
  <c r="W19" i="26"/>
  <c r="W17" i="26"/>
  <c r="W13" i="26"/>
  <c r="W21" i="26"/>
  <c r="E14" i="14"/>
  <c r="E12" i="14"/>
  <c r="F13" i="24"/>
  <c r="F17" i="24"/>
  <c r="F15" i="24"/>
  <c r="G14" i="14"/>
  <c r="G12" i="14"/>
  <c r="Z15" i="26"/>
  <c r="Z19" i="26"/>
  <c r="Z13" i="26"/>
  <c r="Z17" i="26"/>
  <c r="Z21" i="26"/>
  <c r="AA19" i="26"/>
  <c r="AA17" i="26"/>
  <c r="AA21" i="26"/>
  <c r="AA15" i="26"/>
  <c r="AA13" i="26"/>
  <c r="X21" i="26"/>
  <c r="X19" i="26"/>
  <c r="X13" i="26"/>
  <c r="X15" i="26"/>
  <c r="X17" i="26"/>
  <c r="D17" i="26"/>
  <c r="D21" i="26"/>
  <c r="D15" i="26"/>
  <c r="D13" i="26"/>
  <c r="D19" i="26"/>
  <c r="AD13" i="26"/>
  <c r="AD19" i="26"/>
  <c r="AD21" i="26"/>
  <c r="AD15" i="26"/>
  <c r="AD17" i="26"/>
  <c r="G19" i="26"/>
  <c r="G15" i="26"/>
  <c r="G17" i="26"/>
  <c r="G21" i="26"/>
  <c r="G13" i="26"/>
  <c r="AC21" i="26"/>
  <c r="AC15" i="26"/>
  <c r="AC17" i="26"/>
  <c r="AC19" i="26"/>
  <c r="AC13" i="26"/>
  <c r="AB19" i="26"/>
  <c r="AB15" i="26"/>
  <c r="AB13" i="26"/>
  <c r="AB21" i="26"/>
  <c r="AB17" i="26"/>
  <c r="Q17" i="26"/>
  <c r="Q21" i="26"/>
  <c r="Q13" i="26"/>
  <c r="Q15" i="26"/>
  <c r="Q19" i="26"/>
  <c r="L17" i="26"/>
  <c r="L15" i="26"/>
  <c r="L19" i="26"/>
  <c r="L13" i="26"/>
  <c r="L21" i="26"/>
  <c r="P19" i="26"/>
  <c r="P17" i="26"/>
  <c r="P15" i="26"/>
  <c r="P21" i="26"/>
  <c r="P13" i="26"/>
  <c r="I13" i="26"/>
  <c r="I17" i="26"/>
  <c r="I21" i="26"/>
  <c r="I15" i="26"/>
  <c r="I19" i="26"/>
  <c r="N19" i="26"/>
  <c r="N15" i="26"/>
  <c r="N17" i="26"/>
  <c r="N13" i="26"/>
  <c r="N21" i="26"/>
  <c r="F14" i="14"/>
  <c r="F12" i="14"/>
  <c r="J17" i="26"/>
  <c r="J21" i="26"/>
  <c r="J19" i="26"/>
  <c r="J13" i="26"/>
  <c r="J15" i="26"/>
  <c r="H21" i="26"/>
  <c r="H13" i="26"/>
  <c r="H15" i="26"/>
  <c r="H17" i="26"/>
  <c r="H19" i="26"/>
  <c r="E19" i="26"/>
  <c r="E15" i="26"/>
  <c r="E21" i="26"/>
  <c r="E17" i="26"/>
  <c r="E13" i="26"/>
  <c r="G13" i="24"/>
  <c r="G15" i="24"/>
  <c r="G17" i="24"/>
  <c r="D12" i="24" l="1"/>
  <c r="D14" i="24" s="1"/>
  <c r="G11" i="14"/>
  <c r="G13" i="14" s="1"/>
  <c r="I12" i="26"/>
  <c r="I16" i="26" s="1"/>
  <c r="W12" i="26"/>
  <c r="W22" i="26" s="1"/>
  <c r="J12" i="26"/>
  <c r="J18" i="26" s="1"/>
  <c r="P12" i="26"/>
  <c r="P16" i="26" s="1"/>
  <c r="G15" i="14"/>
  <c r="V12" i="26"/>
  <c r="V18" i="26" s="1"/>
  <c r="AB12" i="26"/>
  <c r="AB14" i="26" s="1"/>
  <c r="G12" i="26"/>
  <c r="G18" i="26" s="1"/>
  <c r="O12" i="26"/>
  <c r="O14" i="26" s="1"/>
  <c r="E12" i="24"/>
  <c r="E18" i="24" s="1"/>
  <c r="S12" i="26"/>
  <c r="S14" i="26" s="1"/>
  <c r="U12" i="26"/>
  <c r="U16" i="26" s="1"/>
  <c r="AD12" i="26"/>
  <c r="AD20" i="26" s="1"/>
  <c r="X12" i="26"/>
  <c r="X18" i="26" s="1"/>
  <c r="F12" i="24"/>
  <c r="F16" i="24" s="1"/>
  <c r="M12" i="26"/>
  <c r="M18" i="26" s="1"/>
  <c r="D11" i="14"/>
  <c r="D15" i="14" s="1"/>
  <c r="G12" i="24"/>
  <c r="G16" i="24" s="1"/>
  <c r="F11" i="14"/>
  <c r="F13" i="14" s="1"/>
  <c r="Q12" i="26"/>
  <c r="Q14" i="26" s="1"/>
  <c r="AC12" i="26"/>
  <c r="AC14" i="26" s="1"/>
  <c r="D12" i="26"/>
  <c r="D16" i="26" s="1"/>
  <c r="Z12" i="26"/>
  <c r="Z20" i="26" s="1"/>
  <c r="E11" i="14"/>
  <c r="E15" i="14" s="1"/>
  <c r="H11" i="14"/>
  <c r="H13" i="14" s="1"/>
  <c r="F12" i="26"/>
  <c r="F14" i="26" s="1"/>
  <c r="D18" i="24"/>
  <c r="N12" i="26"/>
  <c r="N20" i="26" s="1"/>
  <c r="E12" i="26"/>
  <c r="E14" i="26" s="1"/>
  <c r="H12" i="26"/>
  <c r="H18" i="26" s="1"/>
  <c r="I22" i="26"/>
  <c r="G20" i="26"/>
  <c r="AA12" i="26"/>
  <c r="AA14" i="26" s="1"/>
  <c r="R12" i="26"/>
  <c r="R14" i="26" s="1"/>
  <c r="Y12" i="26"/>
  <c r="Y16" i="26" s="1"/>
  <c r="T12" i="26"/>
  <c r="T18" i="26" s="1"/>
  <c r="D16" i="24"/>
  <c r="I18" i="26"/>
  <c r="L12" i="26"/>
  <c r="L20" i="26" s="1"/>
  <c r="K12" i="26"/>
  <c r="K18" i="26" s="1"/>
  <c r="I20" i="26" l="1"/>
  <c r="V16" i="26"/>
  <c r="F15" i="14"/>
  <c r="F16" i="26"/>
  <c r="X20" i="26"/>
  <c r="AB20" i="26"/>
  <c r="W18" i="26"/>
  <c r="Y22" i="26"/>
  <c r="V22" i="26"/>
  <c r="Q18" i="26"/>
  <c r="V14" i="26"/>
  <c r="U18" i="26"/>
  <c r="W14" i="26"/>
  <c r="E13" i="14"/>
  <c r="N22" i="26"/>
  <c r="K20" i="26"/>
  <c r="Z22" i="26"/>
  <c r="J20" i="26"/>
  <c r="N14" i="26"/>
  <c r="AC18" i="26"/>
  <c r="P14" i="26"/>
  <c r="M16" i="26"/>
  <c r="P20" i="26"/>
  <c r="V20" i="26"/>
  <c r="T20" i="26"/>
  <c r="E16" i="26"/>
  <c r="K14" i="26"/>
  <c r="J22" i="26"/>
  <c r="M22" i="26"/>
  <c r="H22" i="26"/>
  <c r="Z14" i="26"/>
  <c r="AC16" i="26"/>
  <c r="U14" i="26"/>
  <c r="AA20" i="26"/>
  <c r="T22" i="26"/>
  <c r="E22" i="26"/>
  <c r="AC20" i="26"/>
  <c r="S18" i="26"/>
  <c r="S16" i="26"/>
  <c r="Z16" i="26"/>
  <c r="Q22" i="26"/>
  <c r="X22" i="26"/>
  <c r="E16" i="24"/>
  <c r="J16" i="26"/>
  <c r="AC22" i="26"/>
  <c r="H15" i="14"/>
  <c r="U22" i="26"/>
  <c r="H14" i="26"/>
  <c r="Y20" i="26"/>
  <c r="Y18" i="26"/>
  <c r="Z18" i="26"/>
  <c r="X14" i="26"/>
  <c r="H20" i="26"/>
  <c r="E14" i="24"/>
  <c r="X16" i="26"/>
  <c r="E20" i="26"/>
  <c r="K22" i="26"/>
  <c r="AB22" i="26"/>
  <c r="S20" i="26"/>
  <c r="R16" i="26"/>
  <c r="L14" i="26"/>
  <c r="O22" i="26"/>
  <c r="H16" i="26"/>
  <c r="O20" i="26"/>
  <c r="F22" i="26"/>
  <c r="G18" i="24"/>
  <c r="G14" i="26"/>
  <c r="T16" i="26"/>
  <c r="R20" i="26"/>
  <c r="L16" i="26"/>
  <c r="K16" i="26"/>
  <c r="T14" i="26"/>
  <c r="D14" i="26"/>
  <c r="G14" i="24"/>
  <c r="D13" i="14"/>
  <c r="D20" i="26"/>
  <c r="AD14" i="26"/>
  <c r="F18" i="26"/>
  <c r="AA16" i="26"/>
  <c r="Y14" i="26"/>
  <c r="U20" i="26"/>
  <c r="G16" i="26"/>
  <c r="AB18" i="26"/>
  <c r="M14" i="26"/>
  <c r="Q16" i="26"/>
  <c r="O18" i="26"/>
  <c r="G22" i="26"/>
  <c r="D18" i="26"/>
  <c r="R22" i="26"/>
  <c r="L18" i="26"/>
  <c r="R18" i="26"/>
  <c r="N18" i="26"/>
  <c r="AD16" i="26"/>
  <c r="D22" i="26"/>
  <c r="L22" i="26"/>
  <c r="P18" i="26"/>
  <c r="W16" i="26"/>
  <c r="AB16" i="26"/>
  <c r="M20" i="26"/>
  <c r="P22" i="26"/>
  <c r="AA22" i="26"/>
  <c r="AA18" i="26"/>
  <c r="J14" i="26"/>
  <c r="I14" i="26"/>
  <c r="AD18" i="26"/>
  <c r="E18" i="26"/>
  <c r="O16" i="26"/>
  <c r="F20" i="26"/>
  <c r="F14" i="24"/>
  <c r="F18" i="24"/>
  <c r="Q20" i="26"/>
  <c r="W20" i="26"/>
  <c r="N16" i="26"/>
  <c r="S22" i="26"/>
  <c r="AD22" i="26"/>
</calcChain>
</file>

<file path=xl/sharedStrings.xml><?xml version="1.0" encoding="utf-8"?>
<sst xmlns="http://schemas.openxmlformats.org/spreadsheetml/2006/main" count="39493" uniqueCount="6227">
  <si>
    <t>Paste values in</t>
  </si>
  <si>
    <t>Health &amp; Wellbeing Board</t>
  </si>
  <si>
    <t>Completed by:</t>
  </si>
  <si>
    <t>E-mail:</t>
  </si>
  <si>
    <t>Contact number:</t>
  </si>
  <si>
    <t>Who signed off the report on behalf of the Health and Wellbeing Board:</t>
  </si>
  <si>
    <t>Cover pending</t>
  </si>
  <si>
    <t>s75 pending</t>
  </si>
  <si>
    <t>Metrics pending</t>
  </si>
  <si>
    <t>HICM pending</t>
  </si>
  <si>
    <t>Narrative pending</t>
  </si>
  <si>
    <t>iBCF 1 pending</t>
  </si>
  <si>
    <t>1) Plans to be jointly agreed?</t>
  </si>
  <si>
    <t>2) Planned contribution to social care from the CCG minimum contribution is agreed in line with the Planning Requirements?</t>
  </si>
  <si>
    <t>3) Agreement to invest in NHS commissioned out of hospital services?</t>
  </si>
  <si>
    <t>4) Managing transfers of care?</t>
  </si>
  <si>
    <t>1) Plans to be jointly agreed? If no</t>
  </si>
  <si>
    <t>2) Planned contribution to social care from the CCG minimum contribution is agreed in line with the Planning Requirements? If no</t>
  </si>
  <si>
    <t>3) Agreement to invest in NHS commissioned out of hospital services? If no</t>
  </si>
  <si>
    <t>4) Managing transfers of care? If no</t>
  </si>
  <si>
    <t>Have the funds been pooled via a s.75 pooled budget?</t>
  </si>
  <si>
    <t>s75, if no please detail</t>
  </si>
  <si>
    <t>s75 Pooled date</t>
  </si>
  <si>
    <t>NEA progress</t>
  </si>
  <si>
    <t>Res Admissions progress</t>
  </si>
  <si>
    <t>Reablement progress</t>
  </si>
  <si>
    <t>DToC progress</t>
  </si>
  <si>
    <t>NEA challenges</t>
  </si>
  <si>
    <t>Res Admissions challenges</t>
  </si>
  <si>
    <t>Reablement challenges</t>
  </si>
  <si>
    <t>DToC challenges</t>
  </si>
  <si>
    <t>NEA achievements</t>
  </si>
  <si>
    <t>Res Admissions achievements</t>
  </si>
  <si>
    <t>Reablement achievements</t>
  </si>
  <si>
    <t>DToC achievements</t>
  </si>
  <si>
    <t>NEA support needs</t>
  </si>
  <si>
    <t>Res Admissions support needs</t>
  </si>
  <si>
    <t>Reablement support needs</t>
  </si>
  <si>
    <t>DToC support needs</t>
  </si>
  <si>
    <t>Chg 1 - Early discharge planning Q3 18/19 Plan</t>
  </si>
  <si>
    <t>Chg 2 - Systems to monitor patient flow Q3 18/19 Plan</t>
  </si>
  <si>
    <t>Chg 3 - Multi-disciplinary/multi-agency discharge teams Q3 18/19 Plan</t>
  </si>
  <si>
    <t>Chg 4 - Home first/discharge to assess Q3 18/19 Plan</t>
  </si>
  <si>
    <t>Chg 5 - Seven-day service Q3 18/19 Plan</t>
  </si>
  <si>
    <t>Chg 6 - Trusted assessors Q3 18/19 Plan</t>
  </si>
  <si>
    <t>Chg 7 - Focus on choice Q3 18/19 Plan</t>
  </si>
  <si>
    <t>Chg 8 - Enhancing health in care homes Q3 18/19 Plan</t>
  </si>
  <si>
    <t>UEC - Red Bag scheme Q3 18/19 Plan</t>
  </si>
  <si>
    <t>Chg 1 - Early discharge planning Q4 18/19 Plan</t>
  </si>
  <si>
    <t>Chg 2 - Systems to monitor patient flow Q4 18/19 Plan</t>
  </si>
  <si>
    <t>Chg 3 - Multi-disciplinary/multi-agency discharge teams Q4 18/19 Plan</t>
  </si>
  <si>
    <t>Chg 4 - Home first/discharge to assess Q4 18/19 Plan</t>
  </si>
  <si>
    <t>Chg 5 - Seven-day service Q4 18/19 Plan</t>
  </si>
  <si>
    <t>Chg 6 - Trusted assessors Q4 18/19 Plan</t>
  </si>
  <si>
    <t>Chg 7 - Focus on choice Q4 18/19 Plan</t>
  </si>
  <si>
    <t>Chg 8 - Enhancing health in care homes Q4 18/19 Plan</t>
  </si>
  <si>
    <t>UEC - Red Bag scheme Q4 18/19 Plan</t>
  </si>
  <si>
    <t>Chg 1 - Early discharge planning, if Mature or Exemplary please explain</t>
  </si>
  <si>
    <t>Chg 2 - Systems to monitor patient flow, if Mature or Exemplary please explain</t>
  </si>
  <si>
    <t>Chg 3 - Multi-disciplinary/multi-agency discharge teams, if Mature or Exemplary please explain</t>
  </si>
  <si>
    <t>Chg 4 - Home first/discharge to assess, if Mature or Exemplary please explain</t>
  </si>
  <si>
    <t>Chg 5 - Seven-day service, if Mature or Exemplary please explain</t>
  </si>
  <si>
    <t>Chg 6 - Trusted assessors, if Mature or Exemplary please explain</t>
  </si>
  <si>
    <t>Chg 7 - Focus on choice, if Mature or Exemplary please explain</t>
  </si>
  <si>
    <t>Chg 8 - Enhancing health in care homes, if Mature or Exemplary please explain</t>
  </si>
  <si>
    <t>UEC - Red Bag scheme, if Mature or Exemplary please explain</t>
  </si>
  <si>
    <t>Chg 1 - Early discharge planning Challenges</t>
  </si>
  <si>
    <t>Chg 2 - Systems to monitor patient flow Challenges</t>
  </si>
  <si>
    <t>Chg 3 - Multi-disciplinary/multi-agency discharge teams Challenges</t>
  </si>
  <si>
    <t>Chg 4 - Home first/discharge to assess Challenges</t>
  </si>
  <si>
    <t>Chg 5 - Seven-day service Challenges</t>
  </si>
  <si>
    <t>Chg 6 - Trusted assessors Challenges</t>
  </si>
  <si>
    <t>Chg 7 - Focus on choice Challenges</t>
  </si>
  <si>
    <t>Chg 8 - Enhancing health in care homes Challenges</t>
  </si>
  <si>
    <t>UEC - Red Bag Scheme Challenges</t>
  </si>
  <si>
    <t>Chg 1 - Early discharge planning Additional achievements</t>
  </si>
  <si>
    <t>Chg 2 - Systems to monitor patient flow Additional achievements</t>
  </si>
  <si>
    <t>Chg 3 - Multi-disciplinary/multi-agency discharge teams Additional achievements</t>
  </si>
  <si>
    <t>Chg 4 - Home first/discharge to assess Additional achievements</t>
  </si>
  <si>
    <t>Chg 5 - Seven-day service Additional achievements</t>
  </si>
  <si>
    <t>Chg 6 - Trusted assessors Additional achievements</t>
  </si>
  <si>
    <t>Chg 7 - Focus on choice Additional achievements</t>
  </si>
  <si>
    <t>Chg 8 - Enhancing health in care homes Additional achievements</t>
  </si>
  <si>
    <t>UEC - Red Bag Scheme Additional achievements</t>
  </si>
  <si>
    <t>Chg 1 - Early discharge planning Support needs</t>
  </si>
  <si>
    <t>Chg 2 - Systems to monitor patient flow Support needs</t>
  </si>
  <si>
    <t>Chg 3 - Multi-disciplinary/multi-agency discharge teams Support needs</t>
  </si>
  <si>
    <t>Chg 4 - Home first/discharge to assess Support needs</t>
  </si>
  <si>
    <t>Chg 5 - Seven-day service Support needs</t>
  </si>
  <si>
    <t>Chg 6 - Trusted assessors Support needs</t>
  </si>
  <si>
    <t>Chg 7 - Focus on choice Support needs</t>
  </si>
  <si>
    <t>Chg 8 - Enhancing health in care homes Support needs</t>
  </si>
  <si>
    <t>UEC - Red Bag Scheme Support needs</t>
  </si>
  <si>
    <t>Local progress for integration</t>
  </si>
  <si>
    <t>Integration success story</t>
  </si>
  <si>
    <t>C8</t>
  </si>
  <si>
    <t>C10</t>
  </si>
  <si>
    <t>C12</t>
  </si>
  <si>
    <t>C14</t>
  </si>
  <si>
    <t>C16</t>
  </si>
  <si>
    <t>C23</t>
  </si>
  <si>
    <t>C24</t>
  </si>
  <si>
    <t>C25</t>
  </si>
  <si>
    <t>C26</t>
  </si>
  <si>
    <t>C27</t>
  </si>
  <si>
    <t>C28</t>
  </si>
  <si>
    <t>C9</t>
  </si>
  <si>
    <t>C11</t>
  </si>
  <si>
    <t>D8</t>
  </si>
  <si>
    <t>D9</t>
  </si>
  <si>
    <t>D10</t>
  </si>
  <si>
    <t>D11</t>
  </si>
  <si>
    <t>C15</t>
  </si>
  <si>
    <t>D15</t>
  </si>
  <si>
    <t>E15</t>
  </si>
  <si>
    <t>D12</t>
  </si>
  <si>
    <t>D13</t>
  </si>
  <si>
    <t>D14</t>
  </si>
  <si>
    <t>E11</t>
  </si>
  <si>
    <t>E12</t>
  </si>
  <si>
    <t>E13</t>
  </si>
  <si>
    <t>E14</t>
  </si>
  <si>
    <t>F11</t>
  </si>
  <si>
    <t>F12</t>
  </si>
  <si>
    <t>F13</t>
  </si>
  <si>
    <t>F14</t>
  </si>
  <si>
    <t>G11</t>
  </si>
  <si>
    <t>G12</t>
  </si>
  <si>
    <t>G13</t>
  </si>
  <si>
    <t>G14</t>
  </si>
  <si>
    <t>F15</t>
  </si>
  <si>
    <t>F16</t>
  </si>
  <si>
    <t>F17</t>
  </si>
  <si>
    <t>F18</t>
  </si>
  <si>
    <t>F19</t>
  </si>
  <si>
    <t>F23</t>
  </si>
  <si>
    <t>G15</t>
  </si>
  <si>
    <t>G16</t>
  </si>
  <si>
    <t>G17</t>
  </si>
  <si>
    <t>G18</t>
  </si>
  <si>
    <t>G19</t>
  </si>
  <si>
    <t>G23</t>
  </si>
  <si>
    <t>H12</t>
  </si>
  <si>
    <t>H13</t>
  </si>
  <si>
    <t>H14</t>
  </si>
  <si>
    <t>H15</t>
  </si>
  <si>
    <t>H16</t>
  </si>
  <si>
    <t>H17</t>
  </si>
  <si>
    <t>H18</t>
  </si>
  <si>
    <t>H19</t>
  </si>
  <si>
    <t>H23</t>
  </si>
  <si>
    <t>I12</t>
  </si>
  <si>
    <t>I13</t>
  </si>
  <si>
    <t>I14</t>
  </si>
  <si>
    <t>I15</t>
  </si>
  <si>
    <t>I16</t>
  </si>
  <si>
    <t>I17</t>
  </si>
  <si>
    <t>I18</t>
  </si>
  <si>
    <t>I19</t>
  </si>
  <si>
    <t>I23</t>
  </si>
  <si>
    <t>J12</t>
  </si>
  <si>
    <t>J13</t>
  </si>
  <si>
    <t>J14</t>
  </si>
  <si>
    <t>J15</t>
  </si>
  <si>
    <t>J16</t>
  </si>
  <si>
    <t>J17</t>
  </si>
  <si>
    <t>J18</t>
  </si>
  <si>
    <t>J19</t>
  </si>
  <si>
    <t>J23</t>
  </si>
  <si>
    <t>K12</t>
  </si>
  <si>
    <t>K13</t>
  </si>
  <si>
    <t>K14</t>
  </si>
  <si>
    <t>K15</t>
  </si>
  <si>
    <t>K16</t>
  </si>
  <si>
    <t>K17</t>
  </si>
  <si>
    <t>K18</t>
  </si>
  <si>
    <t>K19</t>
  </si>
  <si>
    <t>K23</t>
  </si>
  <si>
    <t>L12</t>
  </si>
  <si>
    <t>L13</t>
  </si>
  <si>
    <t>L14</t>
  </si>
  <si>
    <t>L15</t>
  </si>
  <si>
    <t>L16</t>
  </si>
  <si>
    <t>L17</t>
  </si>
  <si>
    <t>L18</t>
  </si>
  <si>
    <t>L19</t>
  </si>
  <si>
    <t>L23</t>
  </si>
  <si>
    <t>B8</t>
  </si>
  <si>
    <t>B12</t>
  </si>
  <si>
    <t>B4</t>
  </si>
  <si>
    <t>1. Cover</t>
  </si>
  <si>
    <t>2. National Conidtions &amp; s75</t>
  </si>
  <si>
    <t>3. Metrics</t>
  </si>
  <si>
    <t>4. HICM</t>
  </si>
  <si>
    <t>5. Narrative</t>
  </si>
  <si>
    <t>Code</t>
  </si>
  <si>
    <t>Data Sources</t>
  </si>
  <si>
    <t>Period Covered</t>
  </si>
  <si>
    <t>Source</t>
  </si>
  <si>
    <t>Better Care Fund Data Collection</t>
  </si>
  <si>
    <t>NHS England</t>
  </si>
  <si>
    <t>Annual Residential Admissions Return</t>
  </si>
  <si>
    <t>NHS Digital</t>
  </si>
  <si>
    <t>Annual Reablement Return</t>
  </si>
  <si>
    <t>Non-Elective Admissions - Secondary Uses Service (SUS)</t>
  </si>
  <si>
    <t>Better Care Fund : Data Collection and Performance Report</t>
  </si>
  <si>
    <t>Contents</t>
  </si>
  <si>
    <t>Cover</t>
  </si>
  <si>
    <t>Cover:</t>
  </si>
  <si>
    <t>HWBs</t>
  </si>
  <si>
    <t>All Codes</t>
  </si>
  <si>
    <t>Sub Regions</t>
  </si>
  <si>
    <t>Offset</t>
  </si>
  <si>
    <t>Selected org:</t>
  </si>
  <si>
    <t>Barking and Dagenham</t>
  </si>
  <si>
    <t>Health and Wellbeing Board</t>
  </si>
  <si>
    <t>NHS England North (Yorkshire And Humber)</t>
  </si>
  <si>
    <t>Selected org code:</t>
  </si>
  <si>
    <t>E09000002</t>
  </si>
  <si>
    <t>HWB</t>
  </si>
  <si>
    <t>Q72</t>
  </si>
  <si>
    <t>E12000001</t>
  </si>
  <si>
    <t>Regions Lookup</t>
  </si>
  <si>
    <t>LO Lookup</t>
  </si>
  <si>
    <t>07L</t>
  </si>
  <si>
    <t>NHS Barking and Dagenham CCG</t>
  </si>
  <si>
    <t>Y54</t>
  </si>
  <si>
    <t>North of England Commissioning Region</t>
  </si>
  <si>
    <t>07M</t>
  </si>
  <si>
    <t>NHS Barnet CCG</t>
  </si>
  <si>
    <t>E09000003</t>
  </si>
  <si>
    <t>Barnet</t>
  </si>
  <si>
    <t>Y55</t>
  </si>
  <si>
    <t>Midlands and East of England Commissioning Region</t>
  </si>
  <si>
    <t>Q74</t>
  </si>
  <si>
    <t>NHS England North (Cumbria And North East)</t>
  </si>
  <si>
    <t>E12000002</t>
  </si>
  <si>
    <t>02P</t>
  </si>
  <si>
    <t>NHS Barnsley CCG</t>
  </si>
  <si>
    <t>E08000016</t>
  </si>
  <si>
    <t>Barnsley</t>
  </si>
  <si>
    <t>Y56</t>
  </si>
  <si>
    <t>London Commissioning Region</t>
  </si>
  <si>
    <t>Q75</t>
  </si>
  <si>
    <t>NHS England North (Cheshire And Merseyside)</t>
  </si>
  <si>
    <t>E12000003</t>
  </si>
  <si>
    <t>11E</t>
  </si>
  <si>
    <t>NHS Bath and North East Somerset CCG</t>
  </si>
  <si>
    <t>E06000022</t>
  </si>
  <si>
    <t>Bath and North East Somerset</t>
  </si>
  <si>
    <t>Y58</t>
  </si>
  <si>
    <t>South West England Commissioning Region</t>
  </si>
  <si>
    <t>Q83</t>
  </si>
  <si>
    <t>NHS England North (Greater Manchester)</t>
  </si>
  <si>
    <t>E12000004</t>
  </si>
  <si>
    <t>06F</t>
  </si>
  <si>
    <t>NHS Bedfordshire CCG</t>
  </si>
  <si>
    <t>E06000055</t>
  </si>
  <si>
    <t>Bedford</t>
  </si>
  <si>
    <t>Y59</t>
  </si>
  <si>
    <t>South East England Commissioning Region</t>
  </si>
  <si>
    <t>Q84</t>
  </si>
  <si>
    <t>NHS England North (Lancashire)</t>
  </si>
  <si>
    <t>E12000005</t>
  </si>
  <si>
    <t>07N</t>
  </si>
  <si>
    <t>NHS Bexley CCG</t>
  </si>
  <si>
    <t>E09000004</t>
  </si>
  <si>
    <t>Bexley</t>
  </si>
  <si>
    <t>Q76</t>
  </si>
  <si>
    <t>NHS England Midlands And East (North Midlands)</t>
  </si>
  <si>
    <t>E12000006</t>
  </si>
  <si>
    <t>NHS Birmingham Crosscity CCG</t>
  </si>
  <si>
    <t>E08000025</t>
  </si>
  <si>
    <t>Birmingham</t>
  </si>
  <si>
    <t>Q77</t>
  </si>
  <si>
    <t>NHS England Midlands And East (West Midlands)</t>
  </si>
  <si>
    <t>E12000007</t>
  </si>
  <si>
    <t>00Q</t>
  </si>
  <si>
    <t>NHS Blackburn with Darwen CCG</t>
  </si>
  <si>
    <t>E06000008</t>
  </si>
  <si>
    <t>Blackburn with Darwen</t>
  </si>
  <si>
    <t>Q78</t>
  </si>
  <si>
    <t>NHS England Midlands And East (Central Midlands)</t>
  </si>
  <si>
    <t>E12000008</t>
  </si>
  <si>
    <t>Y57</t>
  </si>
  <si>
    <t>00R</t>
  </si>
  <si>
    <t>NHS Blackpool CCG</t>
  </si>
  <si>
    <t>E06000009</t>
  </si>
  <si>
    <t>Blackpool</t>
  </si>
  <si>
    <t>Q79</t>
  </si>
  <si>
    <t>NHS England Midlands And East (East)</t>
  </si>
  <si>
    <t>E12000009</t>
  </si>
  <si>
    <t>00T</t>
  </si>
  <si>
    <t>NHS Bolton CCG</t>
  </si>
  <si>
    <t>E08000001</t>
  </si>
  <si>
    <t>Bolton</t>
  </si>
  <si>
    <t>Q85</t>
  </si>
  <si>
    <t>NHS England South West (South West South)</t>
  </si>
  <si>
    <t>11J</t>
  </si>
  <si>
    <t>NHS Dorset CCG</t>
  </si>
  <si>
    <t>E06000028 &amp; E06000029</t>
  </si>
  <si>
    <t>Bournemouth &amp; Poole</t>
  </si>
  <si>
    <t>Q86</t>
  </si>
  <si>
    <t>NHS England South West (South West North)</t>
  </si>
  <si>
    <t>NHS Bracknell and Ascot CCG</t>
  </si>
  <si>
    <t>E06000036</t>
  </si>
  <si>
    <t>Bracknell Forest</t>
  </si>
  <si>
    <t>Q87</t>
  </si>
  <si>
    <t>NHS England South East (Hampshire, Isle of Wight and Thames Valley)</t>
  </si>
  <si>
    <t>02N</t>
  </si>
  <si>
    <t>NHS Airedale, Wharfdale and Craven CCG</t>
  </si>
  <si>
    <t>E08000032</t>
  </si>
  <si>
    <t>Bradford</t>
  </si>
  <si>
    <t>Q88</t>
  </si>
  <si>
    <t>NHS England South East (Kent, Surrey and Sussex)</t>
  </si>
  <si>
    <t>E09000005</t>
  </si>
  <si>
    <t>Brent</t>
  </si>
  <si>
    <t>Q71</t>
  </si>
  <si>
    <t>NHS England London</t>
  </si>
  <si>
    <t>09D</t>
  </si>
  <si>
    <t>NHS Brighton and Hove CCG</t>
  </si>
  <si>
    <t>E06000043</t>
  </si>
  <si>
    <t>Brighton and Hove</t>
  </si>
  <si>
    <t>NHS Bristol CCG</t>
  </si>
  <si>
    <t>E06000023</t>
  </si>
  <si>
    <t>Bristol, City of</t>
  </si>
  <si>
    <t>E09000006</t>
  </si>
  <si>
    <t>Bromley</t>
  </si>
  <si>
    <t>NHS Aylesbury Vale CCG</t>
  </si>
  <si>
    <t>E10000002</t>
  </si>
  <si>
    <t>Buckinghamshire</t>
  </si>
  <si>
    <t>E08000002</t>
  </si>
  <si>
    <t>Bury</t>
  </si>
  <si>
    <t>02R</t>
  </si>
  <si>
    <t>NHS Bradford Districts CCG</t>
  </si>
  <si>
    <t>E08000033</t>
  </si>
  <si>
    <t>Calderdale</t>
  </si>
  <si>
    <t>E10000003</t>
  </si>
  <si>
    <t>Cambridgeshire</t>
  </si>
  <si>
    <t>E09000007</t>
  </si>
  <si>
    <t>Camden</t>
  </si>
  <si>
    <t>E06000056</t>
  </si>
  <si>
    <t>Central Bedfordshire</t>
  </si>
  <si>
    <t>01C</t>
  </si>
  <si>
    <t>NHS Eastern Cheshire CCG</t>
  </si>
  <si>
    <t>E06000049</t>
  </si>
  <si>
    <t>Cheshire East</t>
  </si>
  <si>
    <t>E06000050</t>
  </si>
  <si>
    <t>Cheshire West and Chester</t>
  </si>
  <si>
    <t>07R</t>
  </si>
  <si>
    <t>NHS Camden CCG</t>
  </si>
  <si>
    <t>E09000001</t>
  </si>
  <si>
    <t>City of London</t>
  </si>
  <si>
    <t>11N</t>
  </si>
  <si>
    <t>NHS Kernow CCG</t>
  </si>
  <si>
    <t>E06000052</t>
  </si>
  <si>
    <t>Cornwall &amp; Scilly</t>
  </si>
  <si>
    <t>00D</t>
  </si>
  <si>
    <t>NHS Durham Dales, Easington and Sedgefield CCG</t>
  </si>
  <si>
    <t>E06000047</t>
  </si>
  <si>
    <t>County Durham</t>
  </si>
  <si>
    <t>05A</t>
  </si>
  <si>
    <t>NHS Coventry and Rugby CCG</t>
  </si>
  <si>
    <t>E08000026</t>
  </si>
  <si>
    <t>Coventry</t>
  </si>
  <si>
    <t>07Q</t>
  </si>
  <si>
    <t>NHS Bromley CCG</t>
  </si>
  <si>
    <t>E09000008</t>
  </si>
  <si>
    <t>Croydon</t>
  </si>
  <si>
    <t>01H</t>
  </si>
  <si>
    <t>NHS Cumbria CCG</t>
  </si>
  <si>
    <t>E10000006</t>
  </si>
  <si>
    <t>Cumbria</t>
  </si>
  <si>
    <t>00C</t>
  </si>
  <si>
    <t>NHS Darlington CCG</t>
  </si>
  <si>
    <t>E06000005</t>
  </si>
  <si>
    <t>Darlington</t>
  </si>
  <si>
    <t>04R</t>
  </si>
  <si>
    <t>NHS Southern Derbyshire CCG</t>
  </si>
  <si>
    <t>E06000015</t>
  </si>
  <si>
    <t>Derby</t>
  </si>
  <si>
    <t>02Q</t>
  </si>
  <si>
    <t>NHS Bassetlaw CCG</t>
  </si>
  <si>
    <t>E10000007</t>
  </si>
  <si>
    <t>Derbyshire</t>
  </si>
  <si>
    <t>E10000008</t>
  </si>
  <si>
    <t>Devon</t>
  </si>
  <si>
    <t>E08000017</t>
  </si>
  <si>
    <t>Doncaster</t>
  </si>
  <si>
    <t>E10000009</t>
  </si>
  <si>
    <t>Dorset</t>
  </si>
  <si>
    <t>E08000027</t>
  </si>
  <si>
    <t>Dudley</t>
  </si>
  <si>
    <t>07P</t>
  </si>
  <si>
    <t>NHS Brent CCG</t>
  </si>
  <si>
    <t>E09000009</t>
  </si>
  <si>
    <t>Ealing</t>
  </si>
  <si>
    <t>02Y</t>
  </si>
  <si>
    <t>NHS East Riding of Yorkshire CCG</t>
  </si>
  <si>
    <t>E06000011</t>
  </si>
  <si>
    <t>East Riding of Yorkshire</t>
  </si>
  <si>
    <t>E10000011</t>
  </si>
  <si>
    <t>East Sussex</t>
  </si>
  <si>
    <t>E09000010</t>
  </si>
  <si>
    <t>Enfield</t>
  </si>
  <si>
    <t>99E</t>
  </si>
  <si>
    <t>NHS Basildon and Brentwood CCG</t>
  </si>
  <si>
    <t>E10000012</t>
  </si>
  <si>
    <t>Essex</t>
  </si>
  <si>
    <t>NHS Gateshead CCG</t>
  </si>
  <si>
    <t>E08000037</t>
  </si>
  <si>
    <t>Gateshead</t>
  </si>
  <si>
    <t>11M</t>
  </si>
  <si>
    <t>NHS Gloucestershire CCG</t>
  </si>
  <si>
    <t>E10000013</t>
  </si>
  <si>
    <t>Gloucestershire</t>
  </si>
  <si>
    <t>E09000011</t>
  </si>
  <si>
    <t>Greenwich</t>
  </si>
  <si>
    <t>E09000012</t>
  </si>
  <si>
    <t>Hackney</t>
  </si>
  <si>
    <t>01F</t>
  </si>
  <si>
    <t>NHS Halton CCG</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</si>
  <si>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</si>
  <si>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</si>
  <si>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</si>
  <si>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</si>
  <si>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</si>
  <si>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</si>
  <si>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</si>
  <si>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</si>
  <si>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</si>
  <si>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</si>
  <si>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</si>
  <si>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</si>
  <si>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</si>
  <si>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</si>
  <si>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</si>
  <si>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 County of</t>
  </si>
  <si>
    <t>E10000015</t>
  </si>
  <si>
    <t>Hertfordshire</t>
  </si>
  <si>
    <t>NHS Chiltern CCG</t>
  </si>
  <si>
    <t>E09000017</t>
  </si>
  <si>
    <t>Hillingdon</t>
  </si>
  <si>
    <t>07W</t>
  </si>
  <si>
    <t>NHS Ealing CCG</t>
  </si>
  <si>
    <t>E09000018</t>
  </si>
  <si>
    <t>Hounslow</t>
  </si>
  <si>
    <t>10L</t>
  </si>
  <si>
    <t>NHS Isle of Wight CCG</t>
  </si>
  <si>
    <t>E06000046</t>
  </si>
  <si>
    <t>Isle of Wight</t>
  </si>
  <si>
    <t>E09000019</t>
  </si>
  <si>
    <t>Islington</t>
  </si>
  <si>
    <t>E09000020</t>
  </si>
  <si>
    <t>Kensington and Chelsea</t>
  </si>
  <si>
    <t>09C</t>
  </si>
  <si>
    <t>NHS Ashford CCG</t>
  </si>
  <si>
    <t>E10000016</t>
  </si>
  <si>
    <t>Kent</t>
  </si>
  <si>
    <t>E06000010</t>
  </si>
  <si>
    <t>Kingston upon Hull, City of</t>
  </si>
  <si>
    <t>08J</t>
  </si>
  <si>
    <t>NHS Kingston CCG</t>
  </si>
  <si>
    <t>E09000021</t>
  </si>
  <si>
    <t>Kingston upon Thames</t>
  </si>
  <si>
    <t>E08000034</t>
  </si>
  <si>
    <t>Kirklees</t>
  </si>
  <si>
    <t>E08000011</t>
  </si>
  <si>
    <t>Knowsley</t>
  </si>
  <si>
    <t>09A</t>
  </si>
  <si>
    <t>NHS Central London (Westminster) CCG</t>
  </si>
  <si>
    <t>E09000022</t>
  </si>
  <si>
    <t>Lambeth</t>
  </si>
  <si>
    <t>E10000017</t>
  </si>
  <si>
    <t>Lancashire</t>
  </si>
  <si>
    <t>02W</t>
  </si>
  <si>
    <t>NHS Bradford City CCG</t>
  </si>
  <si>
    <t>E08000035</t>
  </si>
  <si>
    <t>Leeds</t>
  </si>
  <si>
    <t>03W</t>
  </si>
  <si>
    <t>NHS East Leicestershire and Rutland CCG</t>
  </si>
  <si>
    <t>E06000016</t>
  </si>
  <si>
    <t>Leicester</t>
  </si>
  <si>
    <t>03V</t>
  </si>
  <si>
    <t>NHS Corby CCG</t>
  </si>
  <si>
    <t>E10000018</t>
  </si>
  <si>
    <t>Leicestershire</t>
  </si>
  <si>
    <t>E09000023</t>
  </si>
  <si>
    <t>Lewisham</t>
  </si>
  <si>
    <t>06H</t>
  </si>
  <si>
    <t>NHS Cambridgeshire and Peterborough CCG</t>
  </si>
  <si>
    <t>E10000019</t>
  </si>
  <si>
    <t>Lincolnshire</t>
  </si>
  <si>
    <t>01J</t>
  </si>
  <si>
    <t>NHS Knowsley CCG</t>
  </si>
  <si>
    <t>E08000012</t>
  </si>
  <si>
    <t>Liverpool</t>
  </si>
  <si>
    <t>E06000032</t>
  </si>
  <si>
    <t>Luton</t>
  </si>
  <si>
    <t>00V</t>
  </si>
  <si>
    <t>NHS Bury CCG</t>
  </si>
  <si>
    <t>E08000003</t>
  </si>
  <si>
    <t>Manchester</t>
  </si>
  <si>
    <t>09J</t>
  </si>
  <si>
    <t>NHS Dartford, Gravesham and Swanley CCG</t>
  </si>
  <si>
    <t>E06000035</t>
  </si>
  <si>
    <t>Medway</t>
  </si>
  <si>
    <t>07V</t>
  </si>
  <si>
    <t>NHS Croydon CCG</t>
  </si>
  <si>
    <t>E09000024</t>
  </si>
  <si>
    <t>Merton</t>
  </si>
  <si>
    <t>03D</t>
  </si>
  <si>
    <t>NHS Hambleton, Richmondshire and Whitby CCG</t>
  </si>
  <si>
    <t>E06000002</t>
  </si>
  <si>
    <t>Middlesbrough</t>
  </si>
  <si>
    <t>E06000042</t>
  </si>
  <si>
    <t>Milton Keynes</t>
  </si>
  <si>
    <t>NHS Newcastle North and East CCG</t>
  </si>
  <si>
    <t>E08000021</t>
  </si>
  <si>
    <t>Newcastle upon Tyne</t>
  </si>
  <si>
    <t>E09000025</t>
  </si>
  <si>
    <t>Newham</t>
  </si>
  <si>
    <t>E10000020</t>
  </si>
  <si>
    <t>Norfolk</t>
  </si>
  <si>
    <t>03T</t>
  </si>
  <si>
    <t>NHS Lincolnshire East CCG</t>
  </si>
  <si>
    <t>E06000012</t>
  </si>
  <si>
    <t>North East Lincolnshire</t>
  </si>
  <si>
    <t>E06000013</t>
  </si>
  <si>
    <t>North Lincolnshire</t>
  </si>
  <si>
    <t>E06000024</t>
  </si>
  <si>
    <t>North Somerset</t>
  </si>
  <si>
    <t>E08000022</t>
  </si>
  <si>
    <t>North Tyneside</t>
  </si>
  <si>
    <t>E10000023</t>
  </si>
  <si>
    <t>North Yorkshire</t>
  </si>
  <si>
    <t>E10000021</t>
  </si>
  <si>
    <t>Northamptonshire</t>
  </si>
  <si>
    <t>E06000057</t>
  </si>
  <si>
    <t>Northumberland</t>
  </si>
  <si>
    <t>04K</t>
  </si>
  <si>
    <t>NHS Nottingham City CCG</t>
  </si>
  <si>
    <t>E06000018</t>
  </si>
  <si>
    <t>Nottingham</t>
  </si>
  <si>
    <t>E10000024</t>
  </si>
  <si>
    <t>Nottinghamshire</t>
  </si>
  <si>
    <t>01D</t>
  </si>
  <si>
    <t>NHS Heywood, Middleton and Rochdale CCG</t>
  </si>
  <si>
    <t>E08000004</t>
  </si>
  <si>
    <t>Oldham</t>
  </si>
  <si>
    <t>E10000025</t>
  </si>
  <si>
    <t>Oxfordshire</t>
  </si>
  <si>
    <t>E06000031</t>
  </si>
  <si>
    <t>Peterborough</t>
  </si>
  <si>
    <t>99P</t>
  </si>
  <si>
    <t>NHS North, East, West Devon CCG</t>
  </si>
  <si>
    <t>E06000026</t>
  </si>
  <si>
    <t>Plymouth</t>
  </si>
  <si>
    <t>10K</t>
  </si>
  <si>
    <t>NHS Fareham and Gosport CCG</t>
  </si>
  <si>
    <t>E06000044</t>
  </si>
  <si>
    <t>Portsmouth</t>
  </si>
  <si>
    <t>NHS North &amp; West Reading CCG</t>
  </si>
  <si>
    <t>E06000038</t>
  </si>
  <si>
    <t>Reading</t>
  </si>
  <si>
    <t>E09000026</t>
  </si>
  <si>
    <t>Redbridge</t>
  </si>
  <si>
    <t>E06000003</t>
  </si>
  <si>
    <t>Redcar and Cleveland</t>
  </si>
  <si>
    <t>08C</t>
  </si>
  <si>
    <t>NHS Hammersmith and Fulham CCG</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</si>
  <si>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</si>
  <si>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</si>
  <si>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</si>
  <si>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</si>
  <si>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</si>
  <si>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</si>
  <si>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</si>
  <si>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</si>
  <si>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</si>
  <si>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</si>
  <si>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</si>
  <si>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</si>
  <si>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</si>
  <si>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</si>
  <si>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</si>
  <si>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</si>
  <si>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05F</t>
  </si>
  <si>
    <t>NHS Herefordshire CCG</t>
  </si>
  <si>
    <t>E06000051</t>
  </si>
  <si>
    <t>Shropshire</t>
  </si>
  <si>
    <t>E06000039</t>
  </si>
  <si>
    <t>Slough</t>
  </si>
  <si>
    <t>E08000029</t>
  </si>
  <si>
    <t>Solihull</t>
  </si>
  <si>
    <t>E10000027</t>
  </si>
  <si>
    <t>Somerset</t>
  </si>
  <si>
    <t>E06000025</t>
  </si>
  <si>
    <t>South Gloucestershire</t>
  </si>
  <si>
    <t>E08000023</t>
  </si>
  <si>
    <t>South Tyneside</t>
  </si>
  <si>
    <t>10X</t>
  </si>
  <si>
    <t>NHS Southampton CCG</t>
  </si>
  <si>
    <t>E06000045</t>
  </si>
  <si>
    <t>Southampton</t>
  </si>
  <si>
    <t>99F</t>
  </si>
  <si>
    <t>NHS Castle Point and Rochford CCG</t>
  </si>
  <si>
    <t>E06000033</t>
  </si>
  <si>
    <t>Southend-on-Sea</t>
  </si>
  <si>
    <t>E09000028</t>
  </si>
  <si>
    <t>Southwark</t>
  </si>
  <si>
    <t>E08000013</t>
  </si>
  <si>
    <t>St. Helens</t>
  </si>
  <si>
    <t>E10000028</t>
  </si>
  <si>
    <t>Staffordshire</t>
  </si>
  <si>
    <t>NHS Central Manchester CCG</t>
  </si>
  <si>
    <t>E08000007</t>
  </si>
  <si>
    <t>Stockport</t>
  </si>
  <si>
    <t>E06000004</t>
  </si>
  <si>
    <t>Stockton-on-Tees</t>
  </si>
  <si>
    <t>05G</t>
  </si>
  <si>
    <t>NHS North Staffordshire CCG</t>
  </si>
  <si>
    <t>E06000021</t>
  </si>
  <si>
    <t>Stoke-on-Trent</t>
  </si>
  <si>
    <t>E10000029</t>
  </si>
  <si>
    <t>Suffolk</t>
  </si>
  <si>
    <t>E08000024</t>
  </si>
  <si>
    <t>Sunderland</t>
  </si>
  <si>
    <t>E10000030</t>
  </si>
  <si>
    <t>Surrey</t>
  </si>
  <si>
    <t>E09000029</t>
  </si>
  <si>
    <t>Sutton</t>
  </si>
  <si>
    <t>E06000030</t>
  </si>
  <si>
    <t>Swindon</t>
  </si>
  <si>
    <t>E08000008</t>
  </si>
  <si>
    <t>Tameside</t>
  </si>
  <si>
    <t>05N</t>
  </si>
  <si>
    <t>NHS Shropshire CCG</t>
  </si>
  <si>
    <t>E06000020</t>
  </si>
  <si>
    <t>Telford and Wrekin</t>
  </si>
  <si>
    <t>E06000034</t>
  </si>
  <si>
    <t>Thurrock</t>
  </si>
  <si>
    <t>99Q</t>
  </si>
  <si>
    <t>NHS South Devon and Torbay CCG</t>
  </si>
  <si>
    <t>E06000027</t>
  </si>
  <si>
    <t>Torbay</t>
  </si>
  <si>
    <t>E09000030</t>
  </si>
  <si>
    <t>Tower Hamlets</t>
  </si>
  <si>
    <t>E08000009</t>
  </si>
  <si>
    <t>Trafford</t>
  </si>
  <si>
    <t>E08000036</t>
  </si>
  <si>
    <t>Wakefield</t>
  </si>
  <si>
    <t>E08000030</t>
  </si>
  <si>
    <t>Walsall</t>
  </si>
  <si>
    <t>07T</t>
  </si>
  <si>
    <t>NHS City and Hackney CCG</t>
  </si>
  <si>
    <t>E09000031</t>
  </si>
  <si>
    <t>Waltham Forest</t>
  </si>
  <si>
    <t>E09000032</t>
  </si>
  <si>
    <t>Wandsworth</t>
  </si>
  <si>
    <t>E06000007</t>
  </si>
  <si>
    <t>Warrington</t>
  </si>
  <si>
    <t>E10000031</t>
  </si>
  <si>
    <t>Warwickshire</t>
  </si>
  <si>
    <t>NHS Newbury and District CCG</t>
  </si>
  <si>
    <t>E06000037</t>
  </si>
  <si>
    <t>West Berkshire</t>
  </si>
  <si>
    <t>E10000032</t>
  </si>
  <si>
    <t>West Sussex</t>
  </si>
  <si>
    <t>E09000033</t>
  </si>
  <si>
    <t>Westminster</t>
  </si>
  <si>
    <t>E08000010</t>
  </si>
  <si>
    <t>Wigan</t>
  </si>
  <si>
    <t>E06000054</t>
  </si>
  <si>
    <t>Wiltshire</t>
  </si>
  <si>
    <t>E06000040</t>
  </si>
  <si>
    <t>Windsor and Maidenhead</t>
  </si>
  <si>
    <t>02F</t>
  </si>
  <si>
    <t>NHS West Cheshire CCG</t>
  </si>
  <si>
    <t>E08000015</t>
  </si>
  <si>
    <t>Wirral</t>
  </si>
  <si>
    <t>E06000041</t>
  </si>
  <si>
    <t>Wokingham</t>
  </si>
  <si>
    <t>05C</t>
  </si>
  <si>
    <t>NHS Dudley CCG</t>
  </si>
  <si>
    <t>E08000031</t>
  </si>
  <si>
    <t>Wolverhampton</t>
  </si>
  <si>
    <t>E10000034</t>
  </si>
  <si>
    <t>Worcestershire</t>
  </si>
  <si>
    <t>03E</t>
  </si>
  <si>
    <t>NHS Harrogate and Rural District CCG</t>
  </si>
  <si>
    <t>E06000014</t>
  </si>
  <si>
    <t>York</t>
  </si>
  <si>
    <t>CCG Name</t>
  </si>
  <si>
    <t>15E</t>
  </si>
  <si>
    <t>NHS Birmingham and Solihull CCG</t>
  </si>
  <si>
    <t>15D</t>
  </si>
  <si>
    <t>NHS East Berkshire CCG</t>
  </si>
  <si>
    <t>15C</t>
  </si>
  <si>
    <t>NHS Bristol, North Somerset and South Gloucestershire CCG</t>
  </si>
  <si>
    <t>14Y</t>
  </si>
  <si>
    <t>NHS Buckinghamshire CCG</t>
  </si>
  <si>
    <t>02T</t>
  </si>
  <si>
    <t>NHS Calderdale CCG</t>
  </si>
  <si>
    <t>NHS North Cumbria CCG</t>
  </si>
  <si>
    <t>04J</t>
  </si>
  <si>
    <t>NHS North Derbyshire CCG</t>
  </si>
  <si>
    <t>02X</t>
  </si>
  <si>
    <t>NHS Doncaster CCG</t>
  </si>
  <si>
    <t>09F</t>
  </si>
  <si>
    <t>NHS Eastbourne, Hailsham and Seaford CCG</t>
  </si>
  <si>
    <t>07X</t>
  </si>
  <si>
    <t>NHS Enfield CCG</t>
  </si>
  <si>
    <t>06T</t>
  </si>
  <si>
    <t>NHS North East Essex CCG</t>
  </si>
  <si>
    <t>13T</t>
  </si>
  <si>
    <t>NHS Newcastle Gateshead CCG</t>
  </si>
  <si>
    <t>08A</t>
  </si>
  <si>
    <t>NHS Greenwich CCG</t>
  </si>
  <si>
    <t>11A</t>
  </si>
  <si>
    <t>NHS West Hampshire CCG</t>
  </si>
  <si>
    <t>08D</t>
  </si>
  <si>
    <t>NHS Haringey CCG</t>
  </si>
  <si>
    <t>08E</t>
  </si>
  <si>
    <t>NHS Harrow CCG</t>
  </si>
  <si>
    <t>00K</t>
  </si>
  <si>
    <t>NHS Hartlepool and Stockton-On-Tees CCG</t>
  </si>
  <si>
    <t>08F</t>
  </si>
  <si>
    <t>NHS Havering CCG</t>
  </si>
  <si>
    <t>06N</t>
  </si>
  <si>
    <t>NHS Herts Valleys CCG</t>
  </si>
  <si>
    <t>08G</t>
  </si>
  <si>
    <t>NHS Hillingdon CCG</t>
  </si>
  <si>
    <t>03Q</t>
  </si>
  <si>
    <t>NHS Vale of York CCG</t>
  </si>
  <si>
    <t>12F</t>
  </si>
  <si>
    <t>NHS Wirral CCG</t>
  </si>
  <si>
    <t>00M</t>
  </si>
  <si>
    <t>NHS South Tees CCG</t>
  </si>
  <si>
    <t>09W</t>
  </si>
  <si>
    <t>NHS Medway CCG</t>
  </si>
  <si>
    <t>15A</t>
  </si>
  <si>
    <t>NHS Berkshire West CCG</t>
  </si>
  <si>
    <t>00N</t>
  </si>
  <si>
    <t>NHS South Tyneside CCG</t>
  </si>
  <si>
    <t>03N</t>
  </si>
  <si>
    <t>NHS Sheffield CCG</t>
  </si>
  <si>
    <t>07G</t>
  </si>
  <si>
    <t>NHS Thurrock CCG</t>
  </si>
  <si>
    <t>15F</t>
  </si>
  <si>
    <t>NHS Leeds CCG</t>
  </si>
  <si>
    <t>00L</t>
  </si>
  <si>
    <t>NHS Northumberland CCG</t>
  </si>
  <si>
    <t>03F</t>
  </si>
  <si>
    <t>NHS Hull CCG</t>
  </si>
  <si>
    <t>03H</t>
  </si>
  <si>
    <t>NHS North East Lincolnshire CCG</t>
  </si>
  <si>
    <t>07Y</t>
  </si>
  <si>
    <t>NHS Hounslow CCG</t>
  </si>
  <si>
    <t>08H</t>
  </si>
  <si>
    <t>NHS Islington CCG</t>
  </si>
  <si>
    <t>08Y</t>
  </si>
  <si>
    <t>NHS West London (K&amp;C &amp; QPP) CCG</t>
  </si>
  <si>
    <t>99J</t>
  </si>
  <si>
    <t>NHS West Kent CCG</t>
  </si>
  <si>
    <t>03A</t>
  </si>
  <si>
    <t>NHS Greater Huddersfield CCG</t>
  </si>
  <si>
    <t>08K</t>
  </si>
  <si>
    <t>NHS Lambeth CCG</t>
  </si>
  <si>
    <t>01A</t>
  </si>
  <si>
    <t>NHS East Lancashire CCG</t>
  </si>
  <si>
    <t>04C</t>
  </si>
  <si>
    <t>NHS Leicester City CCG</t>
  </si>
  <si>
    <t>04V</t>
  </si>
  <si>
    <t>NHS West Leicestershire CCG</t>
  </si>
  <si>
    <t>08L</t>
  </si>
  <si>
    <t>NHS Lewisham CCG</t>
  </si>
  <si>
    <t>99A</t>
  </si>
  <si>
    <t>NHS Liverpool CCG</t>
  </si>
  <si>
    <t>06P</t>
  </si>
  <si>
    <t>NHS Luton CCG</t>
  </si>
  <si>
    <t>14L</t>
  </si>
  <si>
    <t>NHS Manchester CCG</t>
  </si>
  <si>
    <t>08R</t>
  </si>
  <si>
    <t>NHS Merton CCG</t>
  </si>
  <si>
    <t>04F</t>
  </si>
  <si>
    <t>NHS Milton Keynes CCG</t>
  </si>
  <si>
    <t>08M</t>
  </si>
  <si>
    <t>NHS Newham CCG</t>
  </si>
  <si>
    <t>06W</t>
  </si>
  <si>
    <t>NHS Norwich CCG</t>
  </si>
  <si>
    <t>03K</t>
  </si>
  <si>
    <t>NHS North Lincolnshire CCG</t>
  </si>
  <si>
    <t>99C</t>
  </si>
  <si>
    <t>NHS North Tyneside CCG</t>
  </si>
  <si>
    <t>04G</t>
  </si>
  <si>
    <t>NHS Nene CCG</t>
  </si>
  <si>
    <t>04E</t>
  </si>
  <si>
    <t>NHS Mansfield and Ashfield CCG</t>
  </si>
  <si>
    <t>00Y</t>
  </si>
  <si>
    <t>NHS Oldham CCG</t>
  </si>
  <si>
    <t>10Q</t>
  </si>
  <si>
    <t>NHS Oxfordshire CCG</t>
  </si>
  <si>
    <t>10R</t>
  </si>
  <si>
    <t>NHS Portsmouth CCG</t>
  </si>
  <si>
    <t>08N</t>
  </si>
  <si>
    <t>NHS Redbridge CCG</t>
  </si>
  <si>
    <t>08P</t>
  </si>
  <si>
    <t>NHS Richmond CCG</t>
  </si>
  <si>
    <t>03L</t>
  </si>
  <si>
    <t>NHS Rotherham CCG</t>
  </si>
  <si>
    <t>01G</t>
  </si>
  <si>
    <t>NHS Salford CCG</t>
  </si>
  <si>
    <t>05L</t>
  </si>
  <si>
    <t>NHS Sandwell and West Birmingham CCG</t>
  </si>
  <si>
    <t>01T</t>
  </si>
  <si>
    <t>NHS South Sefton CCG</t>
  </si>
  <si>
    <t>11X</t>
  </si>
  <si>
    <t>NHS Somerset CCG</t>
  </si>
  <si>
    <t>99G</t>
  </si>
  <si>
    <t>NHS Southend CCG</t>
  </si>
  <si>
    <t>08Q</t>
  </si>
  <si>
    <t>NHS Southwark CCG</t>
  </si>
  <si>
    <t>01X</t>
  </si>
  <si>
    <t>NHS St Helens CCG</t>
  </si>
  <si>
    <t>05Q</t>
  </si>
  <si>
    <t>NHS South East Staffs and Seisdon Peninsular CCG</t>
  </si>
  <si>
    <t>01W</t>
  </si>
  <si>
    <t>NHS Stockport CCG</t>
  </si>
  <si>
    <t>05W</t>
  </si>
  <si>
    <t>NHS Stoke on Trent CCG</t>
  </si>
  <si>
    <t>06L</t>
  </si>
  <si>
    <t>NHS Ipswich and East Suffolk CCG</t>
  </si>
  <si>
    <t>00P</t>
  </si>
  <si>
    <t>NHS Sunderland CCG</t>
  </si>
  <si>
    <t>09Y</t>
  </si>
  <si>
    <t>NHS North West Surrey CCG</t>
  </si>
  <si>
    <t>08T</t>
  </si>
  <si>
    <t>NHS Sutton CCG</t>
  </si>
  <si>
    <t>12D</t>
  </si>
  <si>
    <t>NHS Swindon CCG</t>
  </si>
  <si>
    <t>01Y</t>
  </si>
  <si>
    <t>NHS Tameside and Glossop CCG</t>
  </si>
  <si>
    <t>05X</t>
  </si>
  <si>
    <t>NHS Telford and Wrekin CCG</t>
  </si>
  <si>
    <t>08V</t>
  </si>
  <si>
    <t>NHS Tower Hamlets CCG</t>
  </si>
  <si>
    <t>02A</t>
  </si>
  <si>
    <t>NHS Trafford CCG</t>
  </si>
  <si>
    <t>03R</t>
  </si>
  <si>
    <t>NHS Wakefield CCG</t>
  </si>
  <si>
    <t>05Y</t>
  </si>
  <si>
    <t>NHS Walsall CCG</t>
  </si>
  <si>
    <t>08W</t>
  </si>
  <si>
    <t>NHS Waltham Forest CCG</t>
  </si>
  <si>
    <t>08X</t>
  </si>
  <si>
    <t>NHS Wandsworth CCG</t>
  </si>
  <si>
    <t>02E</t>
  </si>
  <si>
    <t>NHS Warrington CCG</t>
  </si>
  <si>
    <t>05R</t>
  </si>
  <si>
    <t>NHS South Warwickshire CCG</t>
  </si>
  <si>
    <t>09G</t>
  </si>
  <si>
    <t>NHS Coastal West Sussex CCG</t>
  </si>
  <si>
    <t>02H</t>
  </si>
  <si>
    <t>NHS Wigan Borough CCG</t>
  </si>
  <si>
    <t>99N</t>
  </si>
  <si>
    <t>NHS Wiltshire CCG</t>
  </si>
  <si>
    <t>06A</t>
  </si>
  <si>
    <t>NHS Wolverhampton CCG</t>
  </si>
  <si>
    <t>05T</t>
  </si>
  <si>
    <t>NHS South Worcestershire CCG</t>
  </si>
  <si>
    <t>England</t>
  </si>
  <si>
    <t>Comm reg code</t>
  </si>
  <si>
    <t>Local gov reg code</t>
  </si>
  <si>
    <t>Area team code</t>
  </si>
  <si>
    <t>Baseline</t>
  </si>
  <si>
    <t>Q1 17/18</t>
  </si>
  <si>
    <t>Q2 17/18</t>
  </si>
  <si>
    <t>Q3 17/18</t>
  </si>
  <si>
    <t>Q4 17/18</t>
  </si>
  <si>
    <t>Plan</t>
  </si>
  <si>
    <t>Q1 18/19</t>
  </si>
  <si>
    <t>Q2 18/19</t>
  </si>
  <si>
    <t>Q3 18/19</t>
  </si>
  <si>
    <t>Q4 18/19</t>
  </si>
  <si>
    <t>Actual</t>
  </si>
  <si>
    <t>Population</t>
  </si>
  <si>
    <t>Baseline Rate</t>
  </si>
  <si>
    <t>Plan Rate</t>
  </si>
  <si>
    <t>Actual Rate</t>
  </si>
  <si>
    <t>Population (18+)</t>
  </si>
  <si>
    <t>Residential Admissions</t>
  </si>
  <si>
    <t>Reablement</t>
  </si>
  <si>
    <t>Numerator</t>
  </si>
  <si>
    <t>Population 65+</t>
  </si>
  <si>
    <t>Rate</t>
  </si>
  <si>
    <t>Denominator</t>
  </si>
  <si>
    <t>National Conditions</t>
  </si>
  <si>
    <t>If s75 budget not pooled yet, when?</t>
  </si>
  <si>
    <t>Have the funds been pooled via a s.75 pooled budget? Commentary if no</t>
  </si>
  <si>
    <t>Metrics</t>
  </si>
  <si>
    <t>NEA Achievements</t>
  </si>
  <si>
    <t>Res Admissions Achievements</t>
  </si>
  <si>
    <t>Reablement Achievements</t>
  </si>
  <si>
    <t>DToC Achievements</t>
  </si>
  <si>
    <t>NEA Support Needs</t>
  </si>
  <si>
    <t>Res Admissions Support Needs</t>
  </si>
  <si>
    <t>Reablement Support Needs</t>
  </si>
  <si>
    <t>DToC Support Needs</t>
  </si>
  <si>
    <t>High Impact Change Model</t>
  </si>
  <si>
    <t>Narrative</t>
  </si>
  <si>
    <t>CCG to Health and Well-Being Board Mapping for 2018/19</t>
  </si>
  <si>
    <t>HWB Code</t>
  </si>
  <si>
    <t>LA Name</t>
  </si>
  <si>
    <t>CCG Code</t>
  </si>
  <si>
    <t>% CCG in HWB</t>
  </si>
  <si>
    <t>% HWB in CCG</t>
  </si>
  <si>
    <t>05J</t>
  </si>
  <si>
    <t>NHS Redditch and Bromsgrove CCG</t>
  </si>
  <si>
    <t>02M</t>
  </si>
  <si>
    <t>NHS Fylde &amp; Wyre CCG</t>
  </si>
  <si>
    <t>00X</t>
  </si>
  <si>
    <t>NHS Chorley and South Ribble CCG</t>
  </si>
  <si>
    <t>99M</t>
  </si>
  <si>
    <t>NHS North East Hampshire and Farnham CCG</t>
  </si>
  <si>
    <t>10C</t>
  </si>
  <si>
    <t>NHS Surrey Heath CCG</t>
  </si>
  <si>
    <t>03J</t>
  </si>
  <si>
    <t>NHS North Kirklees CCG</t>
  </si>
  <si>
    <t>99K</t>
  </si>
  <si>
    <t>NHS High Weald Lewes Havens CCG</t>
  </si>
  <si>
    <t>06K</t>
  </si>
  <si>
    <t>NHS East and North Hertfordshire CCG</t>
  </si>
  <si>
    <t>99D</t>
  </si>
  <si>
    <t>NHS South Lincolnshire CCG</t>
  </si>
  <si>
    <t>07H</t>
  </si>
  <si>
    <t>NHS West Essex CCG</t>
  </si>
  <si>
    <t>07J</t>
  </si>
  <si>
    <t>NHS West Norfolk CCG</t>
  </si>
  <si>
    <t>07K</t>
  </si>
  <si>
    <t>NHS West Suffolk CCG</t>
  </si>
  <si>
    <t>01R</t>
  </si>
  <si>
    <t>NHS South Cheshire CCG</t>
  </si>
  <si>
    <t>02D</t>
  </si>
  <si>
    <t>NHS Vale Royal CCG</t>
  </si>
  <si>
    <t>00J</t>
  </si>
  <si>
    <t>NHS North Durham CCG</t>
  </si>
  <si>
    <t>05H</t>
  </si>
  <si>
    <t>NHS Warwickshire North CCG</t>
  </si>
  <si>
    <t>09L</t>
  </si>
  <si>
    <t>NHS East Surrey CCG</t>
  </si>
  <si>
    <t>01K</t>
  </si>
  <si>
    <t>NHS Morecambe Bay CCG</t>
  </si>
  <si>
    <t>05D</t>
  </si>
  <si>
    <t>NHS East Staffordshire CCG</t>
  </si>
  <si>
    <t>03X</t>
  </si>
  <si>
    <t>NHS Erewash CCG</t>
  </si>
  <si>
    <t>03Y</t>
  </si>
  <si>
    <t>NHS Hardwick CCG</t>
  </si>
  <si>
    <t>04L</t>
  </si>
  <si>
    <t>NHS Nottingham North and East CCG</t>
  </si>
  <si>
    <t>04M</t>
  </si>
  <si>
    <t>NHS Nottingham West CCG</t>
  </si>
  <si>
    <t>06D</t>
  </si>
  <si>
    <t>NHS Wyre Forest CCG</t>
  </si>
  <si>
    <t>03M</t>
  </si>
  <si>
    <t>NHS Scarborough and Ryedale CCG</t>
  </si>
  <si>
    <t>09P</t>
  </si>
  <si>
    <t>NHS Hastings and Rother CCG</t>
  </si>
  <si>
    <t>09X</t>
  </si>
  <si>
    <t>NHS Horsham and Mid Sussex CCG</t>
  </si>
  <si>
    <t>06Q</t>
  </si>
  <si>
    <t>NHS Mid Essex CCG</t>
  </si>
  <si>
    <t>09N</t>
  </si>
  <si>
    <t>NHS Guildford and Waverley CCG</t>
  </si>
  <si>
    <t>10J</t>
  </si>
  <si>
    <t>NHS North Hampshire CCG</t>
  </si>
  <si>
    <t>10V</t>
  </si>
  <si>
    <t>NHS South Eastern Hampshire CCG</t>
  </si>
  <si>
    <t>09E</t>
  </si>
  <si>
    <t>NHS Canterbury and Coastal CCG</t>
  </si>
  <si>
    <t>10A</t>
  </si>
  <si>
    <t>NHS South Kent Coast CCG</t>
  </si>
  <si>
    <t>10D</t>
  </si>
  <si>
    <t>NHS Swale CCG</t>
  </si>
  <si>
    <t>10E</t>
  </si>
  <si>
    <t>NHS Thanet CCG</t>
  </si>
  <si>
    <t>99H</t>
  </si>
  <si>
    <t>NHS Surrey Downs CCG</t>
  </si>
  <si>
    <t>01E</t>
  </si>
  <si>
    <t>NHS Greater Preston CCG</t>
  </si>
  <si>
    <t>01V</t>
  </si>
  <si>
    <t>NHS Southport and Formby CCG</t>
  </si>
  <si>
    <t>02G</t>
  </si>
  <si>
    <t>NHS West Lancashire CCG</t>
  </si>
  <si>
    <t>04N</t>
  </si>
  <si>
    <t>NHS Rushcliffe CCG</t>
  </si>
  <si>
    <t>04Q</t>
  </si>
  <si>
    <t>NHS South West Lincolnshire CCG</t>
  </si>
  <si>
    <t>04D</t>
  </si>
  <si>
    <t>NHS Lincolnshire West CCG</t>
  </si>
  <si>
    <t>04H</t>
  </si>
  <si>
    <t>NHS Newark &amp; Sherwood CCG</t>
  </si>
  <si>
    <t>06M</t>
  </si>
  <si>
    <t>NHS Great Yarmouth and Waveney CCG</t>
  </si>
  <si>
    <t>06V</t>
  </si>
  <si>
    <t>NHS North Norfolk CCG</t>
  </si>
  <si>
    <t>06Y</t>
  </si>
  <si>
    <t>NHS South Norfolk CCG</t>
  </si>
  <si>
    <t>04Y</t>
  </si>
  <si>
    <t>NHS Cannock Chase CCG</t>
  </si>
  <si>
    <t>05V</t>
  </si>
  <si>
    <t>NHS Stafford and Surrounds CCG</t>
  </si>
  <si>
    <t>09H</t>
  </si>
  <si>
    <t>NHS Crawley CCG</t>
  </si>
  <si>
    <t>National Conditions &amp; s75</t>
  </si>
  <si>
    <t>Select Health and Wellbeing Board:</t>
  </si>
  <si>
    <t>HWB, Commissioning Region, Local Government Region and NHS England Local Office Summary</t>
  </si>
  <si>
    <t>Name</t>
  </si>
  <si>
    <t>Total Count</t>
  </si>
  <si>
    <t>Yes</t>
  </si>
  <si>
    <t>Yes %</t>
  </si>
  <si>
    <t>No</t>
  </si>
  <si>
    <t>No %</t>
  </si>
  <si>
    <t>-</t>
  </si>
  <si>
    <t>National Conditions and s75 Budget:</t>
  </si>
  <si>
    <t>Nat Conditions &amp; s75</t>
  </si>
  <si>
    <t>Agreement of BCF national conditions and when the s75 budget will be pooled</t>
  </si>
  <si>
    <t>Dashboard and Trends:</t>
  </si>
  <si>
    <t>Quarterly trends for Non-Elective Admissions and Delayed Transfers of Care rates</t>
  </si>
  <si>
    <t>Non-Elective Admissions and Delayed Transfers of Care Rate Trends</t>
  </si>
  <si>
    <t>Region</t>
  </si>
  <si>
    <t>GOR</t>
  </si>
  <si>
    <t>LO</t>
  </si>
  <si>
    <t>NEA Baseline Rate (per 100,000 population)</t>
  </si>
  <si>
    <t>NEA Actual Rate (per 100,000 population)</t>
  </si>
  <si>
    <t>DTOC Baseline Rate (per 100,000 population 18+)</t>
  </si>
  <si>
    <t>DTOC Actual Rate (per 100,000 population 18+)</t>
  </si>
  <si>
    <t>Trend</t>
  </si>
  <si>
    <t>Sparkline</t>
  </si>
  <si>
    <t>NEA and DTOC Trends</t>
  </si>
  <si>
    <t>Non-Elective Admissions Performance</t>
  </si>
  <si>
    <t>Non-Elective Admissions Rate Performance</t>
  </si>
  <si>
    <t>Delayed Transfers of Care Performance</t>
  </si>
  <si>
    <t>Delayed Transfers of Care Rate Performance</t>
  </si>
  <si>
    <t>Residential Admissions Rate Performance</t>
  </si>
  <si>
    <t>2016 / 17</t>
  </si>
  <si>
    <t>Reablement Performance</t>
  </si>
  <si>
    <t>Assessment of progress against the planned target</t>
  </si>
  <si>
    <t>Non-Elective Admissions</t>
  </si>
  <si>
    <t>Delayed Transfers of Care</t>
  </si>
  <si>
    <t>On track to meet target</t>
  </si>
  <si>
    <t>On track to meet target %</t>
  </si>
  <si>
    <t>Not on track to meet target</t>
  </si>
  <si>
    <t>Not on track to meet target %</t>
  </si>
  <si>
    <t>Data not available to assess progress</t>
  </si>
  <si>
    <t>Data not available to assess progress %</t>
  </si>
  <si>
    <t>NEA</t>
  </si>
  <si>
    <t>DTOC</t>
  </si>
  <si>
    <t>Early discharge planning</t>
  </si>
  <si>
    <t>Systems to monitor patient flow</t>
  </si>
  <si>
    <t>Multi-disciplinary/multi-agency discharge teams</t>
  </si>
  <si>
    <t>Home first/discharge to assess</t>
  </si>
  <si>
    <t>Seven-day service</t>
  </si>
  <si>
    <t>Trusted assessors</t>
  </si>
  <si>
    <t>Focus on choice</t>
  </si>
  <si>
    <t>Enhancing health in care homes</t>
  </si>
  <si>
    <t>Red Bag scheme</t>
  </si>
  <si>
    <t>Q3 2018/19 (Plan)</t>
  </si>
  <si>
    <t>Q4 2018/19 (Plan)</t>
  </si>
  <si>
    <t>Not yet established</t>
  </si>
  <si>
    <t>Not yet established %</t>
  </si>
  <si>
    <t>Plans in place</t>
  </si>
  <si>
    <t>Plans in place %</t>
  </si>
  <si>
    <t>Established</t>
  </si>
  <si>
    <t>Established %</t>
  </si>
  <si>
    <t>Mature</t>
  </si>
  <si>
    <t>Mature %</t>
  </si>
  <si>
    <t>Exemplary</t>
  </si>
  <si>
    <t>Exemplary %</t>
  </si>
  <si>
    <t>NEAs Performance:</t>
  </si>
  <si>
    <t>DTOC Performance:</t>
  </si>
  <si>
    <t>High Impact Change Model:</t>
  </si>
  <si>
    <t>CCG - HWB Mapping</t>
  </si>
  <si>
    <t>Res and Reablement:</t>
  </si>
  <si>
    <t>Metrics Self Assesment:</t>
  </si>
  <si>
    <t>Non-Elective Admissions performance rate</t>
  </si>
  <si>
    <t>DTOC (monthly) performance compared against the baseline (17/18) and target figures</t>
  </si>
  <si>
    <t>Delayed Transfers of Care (monthly) performance rate</t>
  </si>
  <si>
    <t>All metrics self assesment by HWBs</t>
  </si>
  <si>
    <t>High Impact Change Model self assesment by HWBs</t>
  </si>
  <si>
    <t>NEA Performance</t>
  </si>
  <si>
    <t>NEA Performance (Rate)</t>
  </si>
  <si>
    <t>DTOC Performance</t>
  </si>
  <si>
    <t>DTOC Performance (Rate)</t>
  </si>
  <si>
    <t>Res Adms Performance</t>
  </si>
  <si>
    <t>HICM</t>
  </si>
  <si>
    <t>2018-19 CCG &lt;-&gt; HWB Mapping</t>
  </si>
  <si>
    <t>Footnotes</t>
  </si>
  <si>
    <t>Delayed Transfers Of Care (delayed days) from hospital per 100,000 population (aged 18+) is the metric as specified in the technical guidance and calculated in the BCF metrics analytical tool.</t>
  </si>
  <si>
    <t>Population projections are based on mid-2016 Subnational Population projections.</t>
  </si>
  <si>
    <t>Residential Admissions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</si>
  <si>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Reablement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</si>
  <si>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The assessment of progress against the Delayed Transfer of Care target reflects the progress against the trajectory submitted separately to the Department of Health &amp; Social Care.</t>
  </si>
  <si>
    <t>Produced by NHS England using data from National Health Applications and Infrastructure Services (NHAIS) as supplied by NHS Digital</t>
  </si>
  <si>
    <t>NEA performance compared against the baseline (17/18) and plan figures</t>
  </si>
  <si>
    <t>North East Region</t>
  </si>
  <si>
    <t>North West Region</t>
  </si>
  <si>
    <t>Yorkshire and The Humber Region</t>
  </si>
  <si>
    <t>East Midlands Region</t>
  </si>
  <si>
    <t>West Midlands Region</t>
  </si>
  <si>
    <t>East Region</t>
  </si>
  <si>
    <t>London Region</t>
  </si>
  <si>
    <t>South East Region</t>
  </si>
  <si>
    <t>South West Region</t>
  </si>
  <si>
    <t>Local Government Region</t>
  </si>
  <si>
    <t>Local Government Region Lookup</t>
  </si>
  <si>
    <t>LGR</t>
  </si>
  <si>
    <t>0 LOS Baseline</t>
  </si>
  <si>
    <t>0 LOS Actual</t>
  </si>
  <si>
    <t>0 LOS Plan</t>
  </si>
  <si>
    <t>1+ LOS Baseline</t>
  </si>
  <si>
    <t>1+ LOS Plan</t>
  </si>
  <si>
    <t>1+ LOS Actual</t>
  </si>
  <si>
    <t>NEA Baseline</t>
  </si>
  <si>
    <t>NEA Plan</t>
  </si>
  <si>
    <t>NEA Actual</t>
  </si>
  <si>
    <t>0 LOS Baseline Rate</t>
  </si>
  <si>
    <t>0 LOS Plan Rate</t>
  </si>
  <si>
    <t>0 LOS Actual Rate</t>
  </si>
  <si>
    <t>1+ LOS Baseline Rate</t>
  </si>
  <si>
    <t>1+ LOS Plan Rate</t>
  </si>
  <si>
    <t>1+ LOS Actual Rate</t>
  </si>
  <si>
    <t>NEA Baseline Rate</t>
  </si>
  <si>
    <t>NEA Plan Rate</t>
  </si>
  <si>
    <t>NEA Actual Rate</t>
  </si>
  <si>
    <t>Delayed Transfers of Care Return</t>
  </si>
  <si>
    <t>Non-Elective Admissions - 0/1+ Length of Stay</t>
  </si>
  <si>
    <t>Total Non-Elective Admissions</t>
  </si>
  <si>
    <t>1+ Length of Stay Non-Elective Admissions</t>
  </si>
  <si>
    <t>0 Length of Stay Non-Elective Admissions</t>
  </si>
  <si>
    <t>NEA Length of Stay Admissions</t>
  </si>
  <si>
    <t>NEA figures for 0 Length of Stay, 1+ Length Stay and the total NEA figures.</t>
  </si>
  <si>
    <t>Q2 2018/19</t>
  </si>
  <si>
    <t>Q2 2018/19 (Current)</t>
  </si>
  <si>
    <t>code</t>
  </si>
  <si>
    <t>Chg 1 - Early discharge planning Q2 18/19</t>
  </si>
  <si>
    <t>Chg 2 - Systems to monitor patient flow Q2 18/19</t>
  </si>
  <si>
    <t>Chg 3 - Multi-disciplinary/multi-agency discharge teams Q2 18/19</t>
  </si>
  <si>
    <t>Chg 4 - Home first/discharge to assess Q2 18/19</t>
  </si>
  <si>
    <t>Chg 5 - Seven-day service Q2 18/19</t>
  </si>
  <si>
    <t>Chg 6 - Trusted assessors Q2 18/19</t>
  </si>
  <si>
    <t>Chg 7 - Focus on choice Q2 18/19</t>
  </si>
  <si>
    <t>Chg 8 - Enhancing health in care homes Q2 18/19</t>
  </si>
  <si>
    <t>UEC - Red Bag scheme Q2 18/19</t>
  </si>
  <si>
    <t>Initative 1 - B8</t>
  </si>
  <si>
    <t>Residential Admissions: The number of council-supported older adults (aged 65 and over) whose long-term support needs were met by a change of setting to residential and nursing care during the year (excluding transfers between residential and nursing care).</t>
  </si>
  <si>
    <t>Reablement: Proportion of older people (aged 65 and over) discharged from acute or community hospitals to their own home or to a residential or nursing care home or extra care housing for rehabilitation, with a clear intention that they will move on/back to their own home (including a place in extra care housing or an adult placement scheme setting), who are at home or in extra care housing or an adult placement scheme setting 91 days after the date of their discharge from hospital (%).</t>
  </si>
  <si>
    <t>High Impact Change Models</t>
  </si>
  <si>
    <t>David Millen</t>
  </si>
  <si>
    <t>david.millen@lbbd.gov.uk</t>
  </si>
  <si>
    <t>Mark Tyson</t>
  </si>
  <si>
    <t/>
  </si>
  <si>
    <t>Samantha Wallace-Jones</t>
  </si>
  <si>
    <t>samantha.wallace-jones@nhs.net</t>
  </si>
  <si>
    <t>Councillor Brian Taylor</t>
  </si>
  <si>
    <t>Peter Misu</t>
  </si>
  <si>
    <t>peter.misu@dorsetccg.nhs.uk</t>
  </si>
  <si>
    <t>Fiona Richardson</t>
  </si>
  <si>
    <t>Graham Mozley</t>
  </si>
  <si>
    <t>graham.mozley@calderdale.gov.uk</t>
  </si>
  <si>
    <t>01422 392691</t>
  </si>
  <si>
    <t>Tim Swift</t>
  </si>
  <si>
    <t>Caroline Townsend</t>
  </si>
  <si>
    <t>Caroline.Townsend@Peterborough.gov.uk</t>
  </si>
  <si>
    <t>07976 832188</t>
  </si>
  <si>
    <t>Integrated Commissioning Board</t>
  </si>
  <si>
    <t>Pat Simpson</t>
  </si>
  <si>
    <t>patricia.simpson@darlington,.gov.uk</t>
  </si>
  <si>
    <t>01325 406082</t>
  </si>
  <si>
    <t>Suzanne Joyner, Director Children and Adult services and Nic Bailey, Accountable Officer, Darlington CCG</t>
  </si>
  <si>
    <t>Graham Spencer</t>
  </si>
  <si>
    <t>graham.spencer@derbyshire.gov.uk</t>
  </si>
  <si>
    <t>01629532072</t>
  </si>
  <si>
    <t>Councillor Carol Hart</t>
  </si>
  <si>
    <t>Solveig Sansom</t>
  </si>
  <si>
    <t>solveig.sansom@devon.gov.uk</t>
  </si>
  <si>
    <t>01392 383000</t>
  </si>
  <si>
    <t>Cllr Andrew Leadbetter</t>
  </si>
  <si>
    <t>Jacqui Scott</t>
  </si>
  <si>
    <t>jacqui.scott@doncaster.gov.uk</t>
  </si>
  <si>
    <t>01302 862362</t>
  </si>
  <si>
    <t>Anthony Fitzgerald and Rupert Suckling</t>
  </si>
  <si>
    <t xml:space="preserve">Georgina Diba and Doug Wilson </t>
  </si>
  <si>
    <t>georgina.diba@enfield.gov.uk / doug.wilson@enfield.gov.uk</t>
  </si>
  <si>
    <t>020 8379 4432 / 020 8379 1540</t>
  </si>
  <si>
    <t>Graham MacDougall/ Doug Wilson</t>
  </si>
  <si>
    <t>Karen Ashton</t>
  </si>
  <si>
    <t>karen.ashton@hants.gov.uk</t>
  </si>
  <si>
    <t>01962 845612</t>
  </si>
  <si>
    <t>Cllr Liz Fairhurst, Chair</t>
  </si>
  <si>
    <t>Sally Duhig</t>
  </si>
  <si>
    <t>sally.duhig@hounslow.gov.uk</t>
  </si>
  <si>
    <t>Martin Waddington</t>
  </si>
  <si>
    <t>Sue Lear and Derek Hoddinott</t>
  </si>
  <si>
    <t xml:space="preserve">sue.lear@swlondon.nhs.uk </t>
  </si>
  <si>
    <t>Tonia Michaelides</t>
  </si>
  <si>
    <t>Mark Pierce / Ruth Lake</t>
  </si>
  <si>
    <t>ruth.lake@leicester.gov.uk</t>
  </si>
  <si>
    <t>0116 454 5551</t>
  </si>
  <si>
    <t>Cllr Adam Clarke</t>
  </si>
  <si>
    <t>Kate Sutherland</t>
  </si>
  <si>
    <t>kate.sutherland@luton.gov.uk</t>
  </si>
  <si>
    <t>01582 548457</t>
  </si>
  <si>
    <t xml:space="preserve">Nicky Poulain, Interim Accountable Officer Luton CCG &amp; Gerry Taylor, Corporate Director Public Health, Commissioning and Procurement </t>
  </si>
  <si>
    <t>Emma Overton</t>
  </si>
  <si>
    <t xml:space="preserve">emmaoverton@nhs.net </t>
  </si>
  <si>
    <t>0300 3000 662</t>
  </si>
  <si>
    <t xml:space="preserve">Cllr Jane Hyldon-King </t>
  </si>
  <si>
    <t>Clare Rourke</t>
  </si>
  <si>
    <t>clare.rourke@nhs.net</t>
  </si>
  <si>
    <t>01158839575</t>
  </si>
  <si>
    <t xml:space="preserve">Cllr Sam Webster/ Dr Hugh Porter </t>
  </si>
  <si>
    <t>caroline.townsend@peterborough.gov.uk</t>
  </si>
  <si>
    <t>07976 832 188</t>
  </si>
  <si>
    <t>Karlina Hall and Carol Massey</t>
  </si>
  <si>
    <t>karlina.hall@plymouth.gov.uk and c.massey@nhs.net</t>
  </si>
  <si>
    <t>01752 304415 and 01752 398764</t>
  </si>
  <si>
    <t>Cllr Ian Tuffin</t>
  </si>
  <si>
    <t>Sydney Hill/Sue Lear</t>
  </si>
  <si>
    <t>sydney.hill@richmondandwandsworth.gov.uk/sue.lear@swlondon.nhs.uk</t>
  </si>
  <si>
    <t xml:space="preserve">02088715271/02039419862 </t>
  </si>
  <si>
    <t>Sandra Taylor</t>
  </si>
  <si>
    <t>staylor@rutland.gov.uk</t>
  </si>
  <si>
    <t xml:space="preserve">01572 758202 </t>
  </si>
  <si>
    <t>Councillor Alan Walters</t>
  </si>
  <si>
    <t>Chris Tyson</t>
  </si>
  <si>
    <t>christyson@nhs.net</t>
  </si>
  <si>
    <t>0161-212-6254</t>
  </si>
  <si>
    <t xml:space="preserve">Anthony Hassall (CCG) and Charlotte Ramsden (Council)    </t>
  </si>
  <si>
    <t xml:space="preserve">Nicki Doherty </t>
  </si>
  <si>
    <t xml:space="preserve">nicki.doherty@nhs.net </t>
  </si>
  <si>
    <t xml:space="preserve">01143054668 </t>
  </si>
  <si>
    <t>Nicki Doherty</t>
  </si>
  <si>
    <t>Louise Deer</t>
  </si>
  <si>
    <t>louise.deer@stockton.gov.uk</t>
  </si>
  <si>
    <t>01642 527014</t>
  </si>
  <si>
    <t>Cllr Jim Beall</t>
  </si>
  <si>
    <t>Gillian Clarke, Contracts &amp; Service Development Manager</t>
  </si>
  <si>
    <t>Gillian.Clarke@suffolk.gov.uk</t>
  </si>
  <si>
    <t>07738 806633</t>
  </si>
  <si>
    <t>Coucillor Tony Goldson - Chair of Suffolk HWB</t>
  </si>
  <si>
    <t>Elaine Richardson</t>
  </si>
  <si>
    <t>elaine.richardson@nhs.net</t>
  </si>
  <si>
    <t>07855469931</t>
  </si>
  <si>
    <t>Stephanie Butterworth</t>
  </si>
  <si>
    <t>Rhian Warner</t>
  </si>
  <si>
    <t>rhian.warner@wokingham.gov.uk</t>
  </si>
  <si>
    <t>07989 346744</t>
  </si>
  <si>
    <t>Richard Dolinski</t>
  </si>
  <si>
    <t>Steve Eker</t>
  </si>
  <si>
    <t>steve.eker@bracknell-forest.gov.uk</t>
  </si>
  <si>
    <t>01344 351786</t>
  </si>
  <si>
    <t>Nikki Edwards; Executive Director, People.</t>
  </si>
  <si>
    <t>Jill Harrison</t>
  </si>
  <si>
    <t>jill.harrison@hartlepool.gov.uk</t>
  </si>
  <si>
    <t>01429 523911</t>
  </si>
  <si>
    <t>Cllr Christopher Akers-Belcher (Chair)</t>
  </si>
  <si>
    <t>Emma Evans</t>
  </si>
  <si>
    <t>evevans@herefordshire.gov.uk</t>
  </si>
  <si>
    <t>01432 260460</t>
  </si>
  <si>
    <t>Stephen Vickers</t>
  </si>
  <si>
    <t>Keith Jackson</t>
  </si>
  <si>
    <t>keith.jackson@hullcc.gov.uk</t>
  </si>
  <si>
    <t>01482 612876</t>
  </si>
  <si>
    <t>Erica Daley, Director of Integrated Commissioning</t>
  </si>
  <si>
    <t>Alison Johnson</t>
  </si>
  <si>
    <t>alison.johnson4@nhs.net</t>
  </si>
  <si>
    <t>07795 247431</t>
  </si>
  <si>
    <t>Councillor Tom McGee</t>
  </si>
  <si>
    <t>Simon Taylor</t>
  </si>
  <si>
    <t>simon.taylor5@nhs.net</t>
  </si>
  <si>
    <t>01803 652494</t>
  </si>
  <si>
    <t>Councillor Jackie Stockman</t>
  </si>
  <si>
    <t>Andrea Smith</t>
  </si>
  <si>
    <t>andrea.smith21@nhs.net</t>
  </si>
  <si>
    <t>01902 441775</t>
  </si>
  <si>
    <t>Councillor Lawrence</t>
  </si>
  <si>
    <t>Version 1.0</t>
  </si>
  <si>
    <t>Daniel Knight</t>
  </si>
  <si>
    <t>daniel.knight1@nhs.net</t>
  </si>
  <si>
    <t>0117 900 2347</t>
  </si>
  <si>
    <t>Marvin Rees (Mayor)</t>
  </si>
  <si>
    <t>Cheryl Davenport</t>
  </si>
  <si>
    <t>Cheryl.Davenport@leics.gov.uk</t>
  </si>
  <si>
    <t>0116 3054212</t>
  </si>
  <si>
    <t>Cllr Pam Posnett</t>
  </si>
  <si>
    <t>Sera Hall</t>
  </si>
  <si>
    <t>sera.hall@norfolk.gov.uk</t>
  </si>
  <si>
    <t>01603 224378</t>
  </si>
  <si>
    <t>Bill Borrett, Chair, Health and Wellbeing Board</t>
  </si>
  <si>
    <t>Gerald Hunt</t>
  </si>
  <si>
    <t>gerald.hunt@n-somerset.gov.uk</t>
  </si>
  <si>
    <t>01934 634803</t>
  </si>
  <si>
    <t>Fowarded to HWB</t>
  </si>
  <si>
    <t>Paul Moseley</t>
  </si>
  <si>
    <t>paul.moseley@nhs.net</t>
  </si>
  <si>
    <t>07701293899</t>
  </si>
  <si>
    <t>David Stevens</t>
  </si>
  <si>
    <t>Sara Blackmore</t>
  </si>
  <si>
    <t xml:space="preserve">Allison Hall </t>
  </si>
  <si>
    <t>ahall@thurrock.gov.uk</t>
  </si>
  <si>
    <t>Cllr Sue Little</t>
  </si>
  <si>
    <t>Kerrie Allward</t>
  </si>
  <si>
    <t>kerrie.allward@walsall.gov.uk</t>
  </si>
  <si>
    <t>01922 654713</t>
  </si>
  <si>
    <t>Councillor Longhi</t>
  </si>
  <si>
    <t>Kelly Taylor</t>
  </si>
  <si>
    <t>kellytaylor@buckscc.gov.uk</t>
  </si>
  <si>
    <t>Jane Bowie and Debbie Richards</t>
  </si>
  <si>
    <t>Davey Thomason</t>
  </si>
  <si>
    <t>davey.thomason@nhs.net</t>
  </si>
  <si>
    <t>Senior Responsible Officers Health and Social Care</t>
  </si>
  <si>
    <t>Caroline Martindale</t>
  </si>
  <si>
    <t>caroline.martindale@redbridge.gov.uk</t>
  </si>
  <si>
    <t xml:space="preserve">0208 708 2558 </t>
  </si>
  <si>
    <t>Adrian Loades, Corporate Director of People</t>
  </si>
  <si>
    <t>Shabnam Sardar</t>
  </si>
  <si>
    <t>shabnam.sardar@nhs.net</t>
  </si>
  <si>
    <t>Graham Burgess Chair of Integrated Commissioning Board</t>
  </si>
  <si>
    <t>Penny Bason</t>
  </si>
  <si>
    <t>Penny.bason@shropshire.gov.uk</t>
  </si>
  <si>
    <t>01743 252767</t>
  </si>
  <si>
    <t>Cllr Lee Chapman</t>
  </si>
  <si>
    <t>Donna Chapman</t>
  </si>
  <si>
    <t>d.chapman1@nhs.net</t>
  </si>
  <si>
    <t>023 80 296004</t>
  </si>
  <si>
    <t>Cllr Shields</t>
  </si>
  <si>
    <t>Emma Sutton-Thompson</t>
  </si>
  <si>
    <t xml:space="preserve">Emma.Sutton-Thompson@halton.gov.uk </t>
  </si>
  <si>
    <t>0151 511 7398</t>
  </si>
  <si>
    <t>Councillor Rob Polhill</t>
  </si>
  <si>
    <t>Neil Meadowcroft</t>
  </si>
  <si>
    <t>Neil.Meadowcroft@knowsleyccg.nhs.uk</t>
  </si>
  <si>
    <t>0151 244 3457</t>
  </si>
  <si>
    <t xml:space="preserve">John Doyle </t>
  </si>
  <si>
    <t>Lesley Newlove</t>
  </si>
  <si>
    <t>lesley.newlove@nhs.net</t>
  </si>
  <si>
    <t>0113 8431654</t>
  </si>
  <si>
    <t>Councillor Charlwood</t>
  </si>
  <si>
    <t>Richard Bailey</t>
  </si>
  <si>
    <t>richard.bailey1@nhs.net</t>
  </si>
  <si>
    <t>01604 651851</t>
  </si>
  <si>
    <t>Anna Earnshaw, Director Adults, Communities &amp; Wellbeing, NCC</t>
  </si>
  <si>
    <t>Ian Bottomley</t>
  </si>
  <si>
    <t>ian.bottomley@oxfordshireccg.nhs.uk</t>
  </si>
  <si>
    <t>01865 334604</t>
  </si>
  <si>
    <t>Kate Terroni, Director of Adult Social Care</t>
  </si>
  <si>
    <t>Karen Murphy</t>
  </si>
  <si>
    <t>karenmurphy@solihull.gov.uk</t>
  </si>
  <si>
    <t>0121 704 6919</t>
  </si>
  <si>
    <t xml:space="preserve">Jenny Wood </t>
  </si>
  <si>
    <t>Lindsey Hernandez</t>
  </si>
  <si>
    <t xml:space="preserve">lindsey.hernandez@swlondon.nhs.uk </t>
  </si>
  <si>
    <t>Sandra Roche</t>
  </si>
  <si>
    <t>Angelina Florio</t>
  </si>
  <si>
    <t>angelina.florio@nhs.net</t>
  </si>
  <si>
    <t>Simon White and Mary Palmer</t>
  </si>
  <si>
    <t>Jayne Bentley</t>
  </si>
  <si>
    <t>jayne.bentley@blackpool.gov.uk</t>
  </si>
  <si>
    <t>01253-477433</t>
  </si>
  <si>
    <t>Karen Smith</t>
  </si>
  <si>
    <t>Alex Jones</t>
  </si>
  <si>
    <t>Alex.t.Jones@cheshireeast.gov.uk</t>
  </si>
  <si>
    <t xml:space="preserve">Linda Couchman </t>
  </si>
  <si>
    <t>Frances Horne, Head of Integration, NHS Ealing CCG</t>
  </si>
  <si>
    <t>frances.horne@nhs.net</t>
  </si>
  <si>
    <t>020 8280 8106</t>
  </si>
  <si>
    <t>Tessa Sandall, MD Ealing CCG 
Cllr Julian Bell, LBE</t>
  </si>
  <si>
    <t>Catherine Budden</t>
  </si>
  <si>
    <t>catherine.budden@iow.nhs.uk</t>
  </si>
  <si>
    <t>01983 552346</t>
  </si>
  <si>
    <t>Cllr Dave Stewart</t>
  </si>
  <si>
    <t>Theo Jarratt</t>
  </si>
  <si>
    <t>theo.jarratt@lincolnshire.gov.uk</t>
  </si>
  <si>
    <t>01522 551177</t>
  </si>
  <si>
    <t xml:space="preserve">Cllr Woolley </t>
  </si>
  <si>
    <t>Bridget Cameron</t>
  </si>
  <si>
    <t>bridget.cameron@stoke.gov.uk</t>
  </si>
  <si>
    <t>01782 232971</t>
  </si>
  <si>
    <t>Diane Lea (Chair)</t>
  </si>
  <si>
    <t>Christopher Tune</t>
  </si>
  <si>
    <t>christopher.tune@surreycc.gov.uk</t>
  </si>
  <si>
    <t>07790836779</t>
  </si>
  <si>
    <t>Helen Atkinson and Simon White</t>
  </si>
  <si>
    <t xml:space="preserve">Suki Kaur and Steve Tennison </t>
  </si>
  <si>
    <t>Suki.kaur1@nhs.net &amp; Steve.Tennison@towerhamlets.gov.uk</t>
  </si>
  <si>
    <t>0203 688 2356 &amp; 0207 364 2567</t>
  </si>
  <si>
    <t xml:space="preserve">Denise Radley &amp; Simon Hall </t>
  </si>
  <si>
    <t>Jacqui Evans</t>
  </si>
  <si>
    <t>jacquievans@wirral.gov.uk</t>
  </si>
  <si>
    <t>0151 666 3938/ 07795252395</t>
  </si>
  <si>
    <t>Graham Hodkinson</t>
  </si>
  <si>
    <t>Muyi Adekoya</t>
  </si>
  <si>
    <t>muyi.adekoya@nhs.net</t>
  </si>
  <si>
    <t>0203 688 1794</t>
  </si>
  <si>
    <t>Dawn Wakeling</t>
  </si>
  <si>
    <t>Jamie Wike</t>
  </si>
  <si>
    <t>jamie.wike@nhs.net</t>
  </si>
  <si>
    <t>01226 433702</t>
  </si>
  <si>
    <t>Lesley Smith and Rachel Dickinson</t>
  </si>
  <si>
    <t>Caroline Holmes</t>
  </si>
  <si>
    <t>caroline_holmes@bathnes.gov.uk</t>
  </si>
  <si>
    <t>01225 477313</t>
  </si>
  <si>
    <t>Jane Shayler, Director - Care and Health</t>
  </si>
  <si>
    <t xml:space="preserve">Michelle Webb </t>
  </si>
  <si>
    <t>michelle.m.webb@birmingham.gov.uk</t>
  </si>
  <si>
    <t>07736 454535</t>
  </si>
  <si>
    <t>Louise Collett</t>
  </si>
  <si>
    <t>Stacey Leonard</t>
  </si>
  <si>
    <t>stacey.leonard@bradford.gov.uk</t>
  </si>
  <si>
    <t>01274 436629</t>
  </si>
  <si>
    <t>Cllr Susan Hinchliffe</t>
  </si>
  <si>
    <t>Philip Thomas</t>
  </si>
  <si>
    <t>p.thomas@bury.gov.uk</t>
  </si>
  <si>
    <t>01612536824</t>
  </si>
  <si>
    <t>Cllr Andrea Simpson</t>
  </si>
  <si>
    <t>Patricia Coker</t>
  </si>
  <si>
    <t>patricia.coker@centralbedfordshire.gov.uk</t>
  </si>
  <si>
    <t>0300 300 5521</t>
  </si>
  <si>
    <t xml:space="preserve">Julie Ogley, Director of Social Care, Health and Housing, and Alan Streets,  Accountable Officer, Bedfordshire Clinical Commissioning Group </t>
  </si>
  <si>
    <t>Robert O'Gorman</t>
  </si>
  <si>
    <t>robert.ogorman@cheshirewestandchester.gov.uk</t>
  </si>
  <si>
    <t>07768 856394</t>
  </si>
  <si>
    <t>Ian Ashworth, Director of Public Health</t>
  </si>
  <si>
    <t xml:space="preserve">Ellie Ward </t>
  </si>
  <si>
    <t>ellie.ward@cityoflondon.gov.uk</t>
  </si>
  <si>
    <t>020 7332 1535</t>
  </si>
  <si>
    <t>Deputy Chair, Marianne Fredericks</t>
  </si>
  <si>
    <t>Paul Copeland</t>
  </si>
  <si>
    <t>paul.copeland@durham.gov.uk</t>
  </si>
  <si>
    <t>03000 265190</t>
  </si>
  <si>
    <t>Cllr Lucy Hovvels, Jane Robinson &amp; Stewart Findlay</t>
  </si>
  <si>
    <t>Cathi Sacco, Joint Commissioning Manager - BCF</t>
  </si>
  <si>
    <t>cathi.sacco@coventry.gov.uk</t>
  </si>
  <si>
    <t>Peter Fahy, Director of Adult Services</t>
  </si>
  <si>
    <t>Olu Odukale</t>
  </si>
  <si>
    <t>olu.odukale@swlondon.nhs.uk</t>
  </si>
  <si>
    <t>0208  5442316</t>
  </si>
  <si>
    <t>Martin Ellis</t>
  </si>
  <si>
    <t>Ciara Ryan</t>
  </si>
  <si>
    <t>ciara.ryan@dorsetccg.nhs.uk</t>
  </si>
  <si>
    <t xml:space="preserve">Helen Coombes </t>
  </si>
  <si>
    <t>Geraint Griffiths-Dale</t>
  </si>
  <si>
    <t>geraint.griffiths@nhs.net</t>
  </si>
  <si>
    <t>01384 321993</t>
  </si>
  <si>
    <t>Paul Maubach</t>
  </si>
  <si>
    <t>Lianne Therkelson</t>
  </si>
  <si>
    <t>lianne.therkelson@eastriding.gov.uk</t>
  </si>
  <si>
    <t>01482 650700</t>
  </si>
  <si>
    <t>Alex Seale (ERYCCG); Lee Thompson (ERYC)</t>
  </si>
  <si>
    <t>Sally Reed</t>
  </si>
  <si>
    <t>sally.reed@eastsussex.gov.uk</t>
  </si>
  <si>
    <t>01273 481912</t>
  </si>
  <si>
    <t xml:space="preserve">Keith Hinkley on behalf of ESBT Alliance and C4Y Programme Board </t>
  </si>
  <si>
    <t>Emma Richardson</t>
  </si>
  <si>
    <t>emma.richardson@essex.gov.uk</t>
  </si>
  <si>
    <t>Peter Fairley</t>
  </si>
  <si>
    <t>Hilary Bellwood/John Costello</t>
  </si>
  <si>
    <t>hilarybellwood@nhs.net</t>
  </si>
  <si>
    <t>0191 217 2960</t>
  </si>
  <si>
    <t>Councillor Lynn Caffrey Chair Gateshead HWB Board</t>
  </si>
  <si>
    <t>Gareth Hooper / Mary Morgan</t>
  </si>
  <si>
    <t>gareth.hooper@nhs.net / mary.morgan2@nhs.net</t>
  </si>
  <si>
    <t>0300 421  1712 / 0300 421 1673</t>
  </si>
  <si>
    <t>Cllr Roger Wilson, Chair of Health and Wellbeing Board</t>
  </si>
  <si>
    <t xml:space="preserve"> Mark Watson and Cindy Fischer</t>
  </si>
  <si>
    <t>mark.watson@hackney.gov.uk / cindy.fischer@nhs.net</t>
  </si>
  <si>
    <t>Councillor Feryal Demirci</t>
  </si>
  <si>
    <t>Priyal Shah</t>
  </si>
  <si>
    <t>priyal.shah@nhs.net</t>
  </si>
  <si>
    <t>020 3688 2792</t>
  </si>
  <si>
    <t>Beverley Tarka, Director of Adult Social Services</t>
  </si>
  <si>
    <t>Caroline May, Head of Business Management</t>
  </si>
  <si>
    <t>Caroline.May@Havering.gov.uk</t>
  </si>
  <si>
    <t>01708 433671</t>
  </si>
  <si>
    <t>Cllr Jason Frost</t>
  </si>
  <si>
    <t>Gill Benveniste</t>
  </si>
  <si>
    <t>gill.benveniste@hertfordshire.gov.uk</t>
  </si>
  <si>
    <t>07812 324466</t>
  </si>
  <si>
    <t>Colette Wyatt-Lowe</t>
  </si>
  <si>
    <t>James Mackintosh</t>
  </si>
  <si>
    <t>james.mackintosh@kent.gov.uk</t>
  </si>
  <si>
    <t>03000 416413</t>
  </si>
  <si>
    <t>Penny Southern/Anne Tidmarsh</t>
  </si>
  <si>
    <t>Jennifer Burgess</t>
  </si>
  <si>
    <t>jennifer.burgess@nhs.net</t>
  </si>
  <si>
    <t>Cllr Jim Dickson</t>
  </si>
  <si>
    <t>Martin Wilkinson</t>
  </si>
  <si>
    <t>martinwilkinson@nhs.net</t>
  </si>
  <si>
    <t>020 3049 3371</t>
  </si>
  <si>
    <t>Chair</t>
  </si>
  <si>
    <t>Susan Rogers</t>
  </si>
  <si>
    <t>susan.rogers@liverpool.gov.uk</t>
  </si>
  <si>
    <t>0151 233 0820</t>
  </si>
  <si>
    <t>DASS</t>
  </si>
  <si>
    <t>Karen Riley</t>
  </si>
  <si>
    <t>k.riley@manchester.gov.uk</t>
  </si>
  <si>
    <t>0161 234 3668</t>
  </si>
  <si>
    <t>Claudette Elliott</t>
  </si>
  <si>
    <t>Joanna Barrie, Programme Lead, Partnership Commissioning</t>
  </si>
  <si>
    <t>Joanna.Barrie@medway.gov.uk</t>
  </si>
  <si>
    <t>01634 331066</t>
  </si>
  <si>
    <t>Ian Sutherland, Director Children and Adult's; Stuart Jeffery Chief Operating Officer, Medway CCG</t>
  </si>
  <si>
    <t>Annette Bunka</t>
  </si>
  <si>
    <t>annette.bunka@swlondon.nhs.uk</t>
  </si>
  <si>
    <t>020 8251 0483</t>
  </si>
  <si>
    <t>Hannah Doody</t>
  </si>
  <si>
    <t>Kathryn Warnock</t>
  </si>
  <si>
    <t>kathryn.warnock@nhs.net</t>
  </si>
  <si>
    <t>07825075430</t>
  </si>
  <si>
    <t>Erik Scollay</t>
  </si>
  <si>
    <t xml:space="preserve">Cath Broadhead </t>
  </si>
  <si>
    <t>cath.broadhead@milton-keynes.gov.uk</t>
  </si>
  <si>
    <t>01908 252107</t>
  </si>
  <si>
    <t>Mick Hancock</t>
  </si>
  <si>
    <t>Hilary Bellwood</t>
  </si>
  <si>
    <t>Pat Ritchie Chief executive Newcastle City Council</t>
  </si>
  <si>
    <t>Colin Ansell</t>
  </si>
  <si>
    <t>colin.ansell@newham.gov.uk</t>
  </si>
  <si>
    <t>S Douglas / G Siggins</t>
  </si>
  <si>
    <t>Rebecca Bowen</t>
  </si>
  <si>
    <t>Rebecca.bowen2@nhs.net</t>
  </si>
  <si>
    <t>01652 251049</t>
  </si>
  <si>
    <t>Julie Warren</t>
  </si>
  <si>
    <t>Kevin Allan</t>
  </si>
  <si>
    <t>kevin.allan@northtyneside.gov.uk</t>
  </si>
  <si>
    <t>07958 055 897</t>
  </si>
  <si>
    <t>Cllr M Hall</t>
  </si>
  <si>
    <t>Fred Chambers</t>
  </si>
  <si>
    <t>Fred.Chambers@Northyorks.gov.uk</t>
  </si>
  <si>
    <t>01609 533578</t>
  </si>
  <si>
    <t>Louise Wallace</t>
  </si>
  <si>
    <t>Alan Bell</t>
  </si>
  <si>
    <t>alanbell@nhs.net</t>
  </si>
  <si>
    <t>Vanessa Bainbridge</t>
  </si>
  <si>
    <t>David Garner</t>
  </si>
  <si>
    <t>david.garner@oldham.gov.uk</t>
  </si>
  <si>
    <t>0161 770 1067</t>
  </si>
  <si>
    <t>Mark Warren, Oldham DASS, Nadia Baig, Oldham NHS CCG, Anne Ryans, Director of Finance OMBC</t>
  </si>
  <si>
    <t>Michael Beakhouse</t>
  </si>
  <si>
    <t>michael.beakhouse@reading.gov.uk</t>
  </si>
  <si>
    <t xml:space="preserve">01189 373170 / 07584 144916 </t>
  </si>
  <si>
    <t>Seona Douglas (Director of Adult Care and Health Services, Reading Borough Council)</t>
  </si>
  <si>
    <t>Patrick Rice</t>
  </si>
  <si>
    <t>karen-nas.smith@rotherham.gov.uk</t>
  </si>
  <si>
    <t>01709 254870</t>
  </si>
  <si>
    <t>Sharon Kemp/Chris Edwards</t>
  </si>
  <si>
    <t>sharon Lomax</t>
  </si>
  <si>
    <t>sharon.lomax@sefton.gov.uk</t>
  </si>
  <si>
    <t>0151 434 4900</t>
  </si>
  <si>
    <t>to add</t>
  </si>
  <si>
    <t>Mike Wooldridge</t>
  </si>
  <si>
    <t>mike.wooldridge@nhs.net</t>
  </si>
  <si>
    <t>07813 094040</t>
  </si>
  <si>
    <t>Alan Sinclair, Director of Adults and Communities</t>
  </si>
  <si>
    <t>Rob Hipkiss</t>
  </si>
  <si>
    <t>robert.hipkiss@nhs.net</t>
  </si>
  <si>
    <t>01935 384091</t>
  </si>
  <si>
    <t>Stephen Chandler and Alison Henly</t>
  </si>
  <si>
    <t>Nick Faint</t>
  </si>
  <si>
    <t>nickfaint@southend.gov.uk</t>
  </si>
  <si>
    <t>01702 212 113</t>
  </si>
  <si>
    <t>Cllr Lesley Salter</t>
  </si>
  <si>
    <t>Elizabeth Hopes</t>
  </si>
  <si>
    <t>Liz.hopes@sthelensccg.nhs.uk</t>
  </si>
  <si>
    <t>01744 624408</t>
  </si>
  <si>
    <t>Rachel Cleal</t>
  </si>
  <si>
    <t>Rebecca Wilkinson</t>
  </si>
  <si>
    <t>rebecca.wilkinson@staffordshire.gov.uk</t>
  </si>
  <si>
    <t xml:space="preserve">Alan White, Co-chair </t>
  </si>
  <si>
    <t>Ian Holliday</t>
  </si>
  <si>
    <t xml:space="preserve">ian.holliday@nhs.net </t>
  </si>
  <si>
    <t>0191 512 8455</t>
  </si>
  <si>
    <t>David Gallagher</t>
  </si>
  <si>
    <t>Sue Wald</t>
  </si>
  <si>
    <t>swald@swindon.gov.uk</t>
  </si>
  <si>
    <t>David Renard</t>
  </si>
  <si>
    <t xml:space="preserve">Natalie Foley </t>
  </si>
  <si>
    <t>Natalie.Foley@nhs.net</t>
  </si>
  <si>
    <t>0161 873 6027</t>
  </si>
  <si>
    <t xml:space="preserve">Nikki Bishop </t>
  </si>
  <si>
    <t>Jane French</t>
  </si>
  <si>
    <t>jane.french@swlondon.nhs.uk</t>
  </si>
  <si>
    <t>020 8812 6731</t>
  </si>
  <si>
    <t>Wandsworth Better Care Fund Programme Board</t>
  </si>
  <si>
    <t>Mike Alsop</t>
  </si>
  <si>
    <t>Malsop@warrington.gov.uk</t>
  </si>
  <si>
    <t>01925 444146</t>
  </si>
  <si>
    <t>Warrington HWB</t>
  </si>
  <si>
    <t>Rachel Briden</t>
  </si>
  <si>
    <t>rachelbriden@warwickshire.gov.uk</t>
  </si>
  <si>
    <t>07768332170</t>
  </si>
  <si>
    <t>Dr John Linnane, Chair of the Better Together Programme Board</t>
  </si>
  <si>
    <t>Maria Shepherd</t>
  </si>
  <si>
    <t>Maria.shepherd@westberks.gov.uk</t>
  </si>
  <si>
    <t>01635 519782</t>
  </si>
  <si>
    <t>Tandra Forster</t>
  </si>
  <si>
    <t>Paul Keough, BCF Officer</t>
  </si>
  <si>
    <t>paul.keough@nhs.net</t>
  </si>
  <si>
    <t>01293 600300 Ext 3571</t>
  </si>
  <si>
    <t>Amanda Jupp: Cabinet Member for Adults and Health and Chairman Health and Wellbeing Board.</t>
  </si>
  <si>
    <t>Mark Rotheram</t>
  </si>
  <si>
    <t>Mark.Rotheram@wigan.gov.uk</t>
  </si>
  <si>
    <t>01942 489402</t>
  </si>
  <si>
    <t>Joint Chairs</t>
  </si>
  <si>
    <t>Tony Marvell</t>
  </si>
  <si>
    <t xml:space="preserve">Tony.Marvell@Wiltshire.gov.uk </t>
  </si>
  <si>
    <t>07796 932703</t>
  </si>
  <si>
    <t xml:space="preserve">Baroness Jayne Scott and Richard Standford-hill </t>
  </si>
  <si>
    <t>Pippa Corner</t>
  </si>
  <si>
    <t>pippa.corner@york.gov.uk</t>
  </si>
  <si>
    <t>01904551076</t>
  </si>
  <si>
    <t>Michael Melvin, Interim Corporate Director, CYC</t>
  </si>
  <si>
    <t>Alison Rogers / Steven Burgess</t>
  </si>
  <si>
    <t>alison.rogers2@nhs.net / steven.burgess@bexley.gov.uk</t>
  </si>
  <si>
    <t>0208 298 6025 / 0203 045 3550</t>
  </si>
  <si>
    <t>Stuart Rowbotham (Director of ASC and Health, LB Bexley) and Theresa Osborne (Managing Director, NHS Bexley CCG)</t>
  </si>
  <si>
    <t xml:space="preserve">Cat Harwood-Smith </t>
  </si>
  <si>
    <t>cat.harwood-smith@brighton-hove.gov.uk</t>
  </si>
  <si>
    <t>Rob Persey and Chris Clark</t>
  </si>
  <si>
    <t>Jackie Goad &amp; Jodie Adkin</t>
  </si>
  <si>
    <t>Jackie.goad@bromley.gov.uk</t>
  </si>
  <si>
    <t>020 8461 7685</t>
  </si>
  <si>
    <t>Cllr Jefferys, Chairman</t>
  </si>
  <si>
    <t>Derek Houston</t>
  </si>
  <si>
    <t>derek.houston@cumbria.gov.uk</t>
  </si>
  <si>
    <t>07771 975902</t>
  </si>
  <si>
    <t>Katherine Fairclough - Cumbria County Council Chief Executive</t>
  </si>
  <si>
    <t>Kirsty McMillan</t>
  </si>
  <si>
    <t>kirsty.mcmillan@derby.gov.uk</t>
  </si>
  <si>
    <t>Andy Smith</t>
  </si>
  <si>
    <t>Paul Willmette &amp; Gemma O'Neil</t>
  </si>
  <si>
    <t>Paul.Willmette@royalgreenwich.gov.uk</t>
  </si>
  <si>
    <t>020 8921 4410</t>
  </si>
  <si>
    <t>Joanna Cooper</t>
  </si>
  <si>
    <t>Joanna.Cooper@nottscc.gov.uk</t>
  </si>
  <si>
    <t>0115 9773577</t>
  </si>
  <si>
    <t>TBC</t>
  </si>
  <si>
    <t>Sarah Dean</t>
  </si>
  <si>
    <t>Sarah Dean ( Golightly)</t>
  </si>
  <si>
    <t>Matt Brown</t>
  </si>
  <si>
    <t xml:space="preserve">Michael Bennett </t>
  </si>
  <si>
    <t>michael.bennett@nhs.net</t>
  </si>
  <si>
    <t>Cllr Arnold England</t>
  </si>
  <si>
    <t>Richard Stocks</t>
  </si>
  <si>
    <t>rstocks@worcestershire.gov.uk</t>
  </si>
  <si>
    <t>01905 846514</t>
  </si>
  <si>
    <t>Avril Wilson &amp; Simon Trickett</t>
  </si>
  <si>
    <t xml:space="preserve">Jason Taylor/ Greg Lawson / Paul Beech  
</t>
  </si>
  <si>
    <t>jason.taylor@nhs.net greg.lawson@nhs.net paul.beech1@nhs.net</t>
  </si>
  <si>
    <t>01204-462429</t>
  </si>
  <si>
    <t>Councillor Linda Thomas</t>
  </si>
  <si>
    <t>Duy Tran</t>
  </si>
  <si>
    <t>duy.tran@nhs.net</t>
  </si>
  <si>
    <t>Dan Windross</t>
  </si>
  <si>
    <t>Phil Longworth</t>
  </si>
  <si>
    <t>phil.longworth@kirklees.gov.uk</t>
  </si>
  <si>
    <t>01484 221000</t>
  </si>
  <si>
    <t xml:space="preserve">Richard Parry, Strategic Director for Adults and Health </t>
  </si>
  <si>
    <t>Adrian Ward, Programme Manager, Partnership Commissioning Team</t>
  </si>
  <si>
    <t>adrian.ward3@nhs.net</t>
  </si>
  <si>
    <t>Directors of Commissioning, Council and CCG</t>
  </si>
  <si>
    <t>Martin Smith</t>
  </si>
  <si>
    <t>martin.smith@wakefieldccg.nhs.uk</t>
  </si>
  <si>
    <t>01924 315833</t>
  </si>
  <si>
    <t>Andrew Balchin</t>
  </si>
  <si>
    <t xml:space="preserve">Brenda Pratt </t>
  </si>
  <si>
    <t>b.pratt@nhs.net</t>
  </si>
  <si>
    <t>078 4338 1215</t>
  </si>
  <si>
    <t>Cllr. Clare Coghill</t>
  </si>
  <si>
    <t>Marianne Hiley</t>
  </si>
  <si>
    <t>marianne.hiley@nhs.net</t>
  </si>
  <si>
    <t>07766 367 472</t>
  </si>
  <si>
    <t xml:space="preserve">Hilary Hall, Deputy Director Strategy and Commissioning </t>
  </si>
  <si>
    <t>GARY COLLIER</t>
  </si>
  <si>
    <t>gcollier@hillingdon.gov.uk</t>
  </si>
  <si>
    <t>01895 250730</t>
  </si>
  <si>
    <t>CLLR PHILIP CORTHORNE</t>
  </si>
  <si>
    <t>Paul Robinson</t>
  </si>
  <si>
    <t>paul.robinson27@nhs.net</t>
  </si>
  <si>
    <t>tel: 07920466112</t>
  </si>
  <si>
    <t>Mark Youlton, Chair, Lancashire Health and Wellbeing Board</t>
  </si>
  <si>
    <t>Emily Hardy / Olivia Marsh</t>
  </si>
  <si>
    <t>olivia.marsh@portsmouthcc.gov.uk</t>
  </si>
  <si>
    <t>02392 83 4661</t>
  </si>
  <si>
    <t>Simon Nightingale</t>
  </si>
  <si>
    <t>2016 / 2017 &amp; 2017 / 2018</t>
  </si>
  <si>
    <t>2017 / 18</t>
  </si>
  <si>
    <r>
      <rPr>
        <b/>
        <sz val="11"/>
        <color theme="1"/>
        <rFont val="Calibri"/>
        <family val="2"/>
        <scheme val="minor"/>
      </rPr>
      <t xml:space="preserve">Note: </t>
    </r>
    <r>
      <rPr>
        <sz val="11"/>
        <color theme="1"/>
        <rFont val="Calibri"/>
        <family val="2"/>
        <scheme val="minor"/>
      </rPr>
      <t>This tab contains annual residential admissions data for 17/18, last published within the 'Measures from the Adult Social Care Outcomes Framework' (ASCOF) on 23rd October 2018. The 18/19 ASCOF data is due to be published in October 2019.</t>
    </r>
  </si>
  <si>
    <r>
      <rPr>
        <b/>
        <sz val="11"/>
        <color theme="1"/>
        <rFont val="Calibri"/>
        <family val="2"/>
        <scheme val="minor"/>
      </rPr>
      <t xml:space="preserve">Note: </t>
    </r>
    <r>
      <rPr>
        <sz val="11"/>
        <color theme="1"/>
        <rFont val="Calibri"/>
        <family val="2"/>
        <scheme val="minor"/>
      </rPr>
      <t>This tab contains reablement data for 17/18, last published within the 'Measures from the Adult Social Care Outcomes Framework' (ASCOF) on 23rd October 2018. The 18/19 ASCOF data is due to be published in October 2019.</t>
    </r>
  </si>
  <si>
    <t>Baseline - 16/17</t>
  </si>
  <si>
    <t>Plan - 17/18</t>
  </si>
  <si>
    <t>Actual - 17/18</t>
  </si>
  <si>
    <t>Dominic Morris, Commissioning Manager for Better Care Fund</t>
  </si>
  <si>
    <t>Dominic.Morris@Camden.Gov.uk</t>
  </si>
  <si>
    <t>020 7974 2317</t>
  </si>
  <si>
    <t>Dr Matthew Clark, Chair of the Integrated Commissioning Committee (ICC)                                                                  Martin Pratt, Executive Director of Supporting People, Vice Chair of ICC</t>
  </si>
  <si>
    <t>Hugh Evans/Gill Thornton</t>
  </si>
  <si>
    <t>gill.thornton@nhs.net</t>
  </si>
  <si>
    <t>07920768025 </t>
  </si>
  <si>
    <t>Jackie Pendleton/Helen Charlesworth-May</t>
  </si>
  <si>
    <t>Residential Admissions actual and baseline data has been sourced from the annual ASCOF 2016-17 return found https://digital.nhs.uk/data-and-information/publications/clinical-indicators/adult-social-care-outcomes-framework-ascof/current - data was published 23/10/2018.</t>
  </si>
  <si>
    <t>Reablement actual and baseline data has been sourced from the annual ASCOF 2016-17 annual return - https://digital.nhs.uk/data-and-information/publications/clinical-indicators/adult-social-care-outcomes-framework-ascof/current - data was published on 23/10/2018.</t>
  </si>
  <si>
    <t>Tom Elrick</t>
  </si>
  <si>
    <t>t.elrick@nhs.net</t>
  </si>
  <si>
    <t>Shaun Riley</t>
  </si>
  <si>
    <t>Tom Shakespeare</t>
  </si>
  <si>
    <t>tom.shakespeare@brent.gov.uk</t>
  </si>
  <si>
    <t>020 8937 3968</t>
  </si>
  <si>
    <t>Phil Porter</t>
  </si>
  <si>
    <t>Q1 17/18 - Q2 18/19</t>
  </si>
  <si>
    <t>Data collected as part of the BCF quarterly collections</t>
  </si>
  <si>
    <t>Data included from other sources</t>
  </si>
  <si>
    <t>BCF partners (DHSC, MHCLG, NHSE, LGA)</t>
  </si>
  <si>
    <t xml:space="preserve"> - Limited data cleaning has been undertaken on the data.</t>
  </si>
  <si>
    <t xml:space="preserve"> - Please note that where possible all data for Cornwall and Isles of Scilly and Bournemouth and Poole has been combined to form Cornwall &amp; Scilly HWB and Bournemouth &amp; Poole HWB respectively. This has included the addition of comments from the data collection. Isles of Scilly is a HWB in its own right but has a combined Better Care Fund plan with Cornwall HWB, against which performance is reported jointly.</t>
  </si>
  <si>
    <t>Footnotes:</t>
  </si>
  <si>
    <t>Data Sources:</t>
  </si>
  <si>
    <t>Overview:</t>
  </si>
  <si>
    <t xml:space="preserve"> - The non-elective activity counts are limited to those records that are identified as being CCG commissioned using the commissioner assignment method (CAM) and identification rules (IR) prevailing at the time of reporting, changes to these rules will limit comparability of the time series. Delayed transfers of care data is comprised of those delays attributable to the NHS, social care and those jointly attributable.</t>
  </si>
  <si>
    <t xml:space="preserve"> - The information presented in the BCF reports is correct at the time of reporting. In the event that a trust or local authority revises their non-elective admissions or DTOC activity data respectively, such changes do not result in a revised BCF report being produced. Depending on the type and timing of change these may be incorporated into subsequent BCF reports.</t>
  </si>
  <si>
    <t xml:space="preserve"> - This report is an aggregation of the BCF quarterly returns received for Q2 2018/19 nationally via the Better Care Fund quarterly reporting collection template.</t>
  </si>
  <si>
    <t>&lt;&lt; Contents</t>
  </si>
  <si>
    <t>Notes:</t>
  </si>
  <si>
    <t>Notes</t>
  </si>
  <si>
    <t>Notes on the aggregated data from the Better Care Fund quarterly collection</t>
  </si>
  <si>
    <t>National Condition &amp; Section 75</t>
  </si>
  <si>
    <t>Home first / discharge to assess</t>
  </si>
  <si>
    <t>Multi-disciplinary/multi-agency discharge</t>
  </si>
  <si>
    <t>Section 75 Budget</t>
  </si>
  <si>
    <t>NB: () = If available, data from the previous quarter</t>
  </si>
  <si>
    <t>Accurate as of : 29/08/2018 08:00</t>
  </si>
  <si>
    <t>C29</t>
  </si>
  <si>
    <t>E16</t>
  </si>
  <si>
    <t>E17</t>
  </si>
  <si>
    <t>E18</t>
  </si>
  <si>
    <t>E19</t>
  </si>
  <si>
    <t>E23</t>
  </si>
  <si>
    <t>iBCF 2 pending</t>
  </si>
  <si>
    <t>Chg 1 - Early discharge planning Q1 18/19</t>
  </si>
  <si>
    <t>Chg 2 - Systems to monitor patient flow Q1 18/19</t>
  </si>
  <si>
    <t>Chg 3 - Multi-disciplinary/multi-agency discharge teams Q1 18/19</t>
  </si>
  <si>
    <t>Chg 4 - Home first/discharge to assess Q1 18/19</t>
  </si>
  <si>
    <t>Chg 5 - Seven-day service Q1 18/19</t>
  </si>
  <si>
    <t>Chg 6 - Trusted assessors Q1 18/19</t>
  </si>
  <si>
    <t>Chg 7 - Focus on choice Q1 18/19</t>
  </si>
  <si>
    <t>Chg 8 - Enhancing health in care homes Q1 18/19</t>
  </si>
  <si>
    <t>UEC - Red Bag scheme Q1 18/19</t>
  </si>
  <si>
    <t>Chg 1 - Early discharge planning Q2 18/19 Plan</t>
  </si>
  <si>
    <t>Chg 2 - Systems to monitor patient flow Q2 18/19 Plan</t>
  </si>
  <si>
    <t>Chg 3 - Multi-disciplinary/multi-agency discharge teams Q2 18/19 Plan</t>
  </si>
  <si>
    <t>Chg 4 - Home first/discharge to assess Q2 18/19 Plan</t>
  </si>
  <si>
    <t>Chg 5 - Seven-day service Q2 18/19 Plan</t>
  </si>
  <si>
    <t>Chg 6 - Trusted assessors Q2 18/19 Plan</t>
  </si>
  <si>
    <t>Chg 7 - Focus on choice Q2 18/19 Plan</t>
  </si>
  <si>
    <t>Chg 8 - Enhancing health in care homes Q2 18/19 Plan</t>
  </si>
  <si>
    <t>UEC - Red Bag scheme Q2 18/19 Plan</t>
  </si>
  <si>
    <t>Template Version</t>
  </si>
  <si>
    <t>Simon White</t>
  </si>
  <si>
    <t>02082986025 / 0203 045 3550</t>
  </si>
  <si>
    <t>Michael Walsh</t>
  </si>
  <si>
    <t>michael.walsh@birmingham.gov.uk</t>
  </si>
  <si>
    <t>Grame Betts</t>
  </si>
  <si>
    <t>Katherine White</t>
  </si>
  <si>
    <t>katherine.white@blackburn.gov.uk</t>
  </si>
  <si>
    <t>01254 585179</t>
  </si>
  <si>
    <t>Cllr Khan (Chair)</t>
  </si>
  <si>
    <t>Jason Taylor/ Kevin Durkin/ Paul Beech</t>
  </si>
  <si>
    <t>jason.taylor@nhs.net; kevin.durkin@bolton.gov.uk; paul.beech1@nhs.net</t>
  </si>
  <si>
    <t>01204 46 2429</t>
  </si>
  <si>
    <t>Councillor Debbie Newall</t>
  </si>
  <si>
    <t>Lauren Bishop</t>
  </si>
  <si>
    <t>lauren.bishop@dorsetccg.nhs.uk</t>
  </si>
  <si>
    <t>Gill Vickers, Director, Adult Social Care Health and Housing</t>
  </si>
  <si>
    <t xml:space="preserve">Cllr Susan Hinchliffe </t>
  </si>
  <si>
    <t>Tom.Shakespeare@brent.gov.uk</t>
  </si>
  <si>
    <t>Cat Harwood -Smith &amp;  Ramona Booth</t>
  </si>
  <si>
    <t>ramona.booth@nhs.net</t>
  </si>
  <si>
    <t>Rob Persey and Lola Banjoko</t>
  </si>
  <si>
    <t>Jackie Goad, Executive Assistant, LBB</t>
  </si>
  <si>
    <t>jackie.goad@bromley.gov.uk</t>
  </si>
  <si>
    <t xml:space="preserve">Councillor Jefferys, Chairman </t>
  </si>
  <si>
    <t>Anne Cooney</t>
  </si>
  <si>
    <t>acooney@buckscc.gov.uk</t>
  </si>
  <si>
    <t>01296 383844</t>
  </si>
  <si>
    <t>Jane Bowie</t>
  </si>
  <si>
    <t>0161 253 6824</t>
  </si>
  <si>
    <t>Cllr Simpson, Chair Bury Health and Wellbeing Board</t>
  </si>
  <si>
    <t>Liz Robin</t>
  </si>
  <si>
    <t>Lucy Pasfield, BCF Project Manager</t>
  </si>
  <si>
    <t>lucy.pasfield@camden.gov.uk</t>
  </si>
  <si>
    <t>020 7974 1969</t>
  </si>
  <si>
    <t xml:space="preserve">Julie Ogley, Director of Social Care, Health and Housing, and Sarah Thompson, Accountable Officer, Bedfordshire Clinical Commissioning Group </t>
  </si>
  <si>
    <t xml:space="preserve">Alex Jones </t>
  </si>
  <si>
    <t>Alex.t.jones@cheshireeast.gov.uk</t>
  </si>
  <si>
    <t>Cllr Louise Gittins (Chair Health and Wellbeing Board)</t>
  </si>
  <si>
    <t>Deputy Joyce Nash, Chairman</t>
  </si>
  <si>
    <t>07920 768025</t>
  </si>
  <si>
    <t>Helen Charlesworth-May / Jackie Pendleton</t>
  </si>
  <si>
    <t>Cllr Lucy Hovvels, Stewart Findlay &amp; Jane Robinson</t>
  </si>
  <si>
    <t xml:space="preserve">Cathi Sacco, Joint Commissioning Manager - BCF  </t>
  </si>
  <si>
    <t>Kieran Houser</t>
  </si>
  <si>
    <t>kieran.houser@swlondon.nhs.uk</t>
  </si>
  <si>
    <t>0203 6681805</t>
  </si>
  <si>
    <t>John Macilwraith</t>
  </si>
  <si>
    <t>Pat Simpson, BCF project manager</t>
  </si>
  <si>
    <t>patricia.simpson@darlington.gov.uk</t>
  </si>
  <si>
    <t>01325 40 60 82</t>
  </si>
  <si>
    <t>Suzanne Joyner, Director, Children and Adults; Ali Wilson, Darlington CCG Chief Officer</t>
  </si>
  <si>
    <t>Solveig.sansom@devon.gov.uk</t>
  </si>
  <si>
    <t>Rupert Suckling</t>
  </si>
  <si>
    <t>Frances Horne</t>
  </si>
  <si>
    <t>Cllr Julian Bell, LBE
Tessa Sandall, MD NHS Ealing CCG</t>
  </si>
  <si>
    <t>lianne.therkelson@nhs.net</t>
  </si>
  <si>
    <t>Alex Seale/Lee Thompson</t>
  </si>
  <si>
    <t>Keith Hinkley on behalf of ESBT Alliance Executive and C4Y Programme Board</t>
  </si>
  <si>
    <t>Georgina Diba and Doug Wilson (iBCF)</t>
  </si>
  <si>
    <t>02083794432 / 02083791540</t>
  </si>
  <si>
    <t>Bindi Nagra, LBE and Graham MacDougall, CCG</t>
  </si>
  <si>
    <t>Helen Terry</t>
  </si>
  <si>
    <t>helen.terry@essex.gov.uk</t>
  </si>
  <si>
    <t>0333 01 36454</t>
  </si>
  <si>
    <t>Nick Presmeg</t>
  </si>
  <si>
    <t>Alan Turner</t>
  </si>
  <si>
    <t>alan.turner1@nhs.net</t>
  </si>
  <si>
    <t>Neil Kennet- Brown and Simon Pearce</t>
  </si>
  <si>
    <t>Mark Watson</t>
  </si>
  <si>
    <t>mark.watson@hackney.gov.uk</t>
  </si>
  <si>
    <t>0208 356 3868</t>
  </si>
  <si>
    <t>Cllr Demirci</t>
  </si>
  <si>
    <t>Emma.Sutton-Thompson@halton.gov.uk</t>
  </si>
  <si>
    <t>Senior officers from CCG and LA</t>
  </si>
  <si>
    <t>Cllr Liz Fairhurst</t>
  </si>
  <si>
    <t>0208 966 1160</t>
  </si>
  <si>
    <t>Councillor Jason Frost</t>
  </si>
  <si>
    <t>Director of Adult Wellbeing</t>
  </si>
  <si>
    <t>Collete Wyatt-Lowe</t>
  </si>
  <si>
    <t>Cllr Philip Corthorne</t>
  </si>
  <si>
    <t>Cllr Steve Curran</t>
  </si>
  <si>
    <t xml:space="preserve"> Dr Michele Legg, Cllr Dave Stewart, Cllr Clare Mosdell</t>
  </si>
  <si>
    <t>020 3688 2928</t>
  </si>
  <si>
    <t>Senior Officers CCG and Local Authority</t>
  </si>
  <si>
    <t xml:space="preserve">03000 416413 </t>
  </si>
  <si>
    <t>Peter Oakford/Anne Tidmarsh</t>
  </si>
  <si>
    <t>Mike Foers</t>
  </si>
  <si>
    <t>mike.foers@nhs.net</t>
  </si>
  <si>
    <t>01482 344723</t>
  </si>
  <si>
    <t>Erica Daley - Director of Integrated Commissioning</t>
  </si>
  <si>
    <t>Peter Woods</t>
  </si>
  <si>
    <t>peter.woods@kingston.gov.uk</t>
  </si>
  <si>
    <t>Steve Taylor</t>
  </si>
  <si>
    <t xml:space="preserve">Phil Longworth </t>
  </si>
  <si>
    <t>John Doyle Director of Finance</t>
  </si>
  <si>
    <t>Paul Robinson / Joanna Donnachie</t>
  </si>
  <si>
    <t>tel:07920466112 / 01772 534214</t>
  </si>
  <si>
    <t>Mark Youlton, Chief Officer East Lancashire CCG, Lancashire BCF Steering Group Chair.</t>
  </si>
  <si>
    <t>0113 8431624</t>
  </si>
  <si>
    <t>Councillor Rebecca Charlwood</t>
  </si>
  <si>
    <t>Mark Pierce</t>
  </si>
  <si>
    <t>mark.pierce@leicestercityccg.nhs.uk</t>
  </si>
  <si>
    <t>0116 2950760</t>
  </si>
  <si>
    <t>020 3049 3240</t>
  </si>
  <si>
    <t>01522 555177</t>
  </si>
  <si>
    <t>Cllr Woolley</t>
  </si>
  <si>
    <t>Sue Rogers</t>
  </si>
  <si>
    <t>07826 890449</t>
  </si>
  <si>
    <t>Dyane Aspinall</t>
  </si>
  <si>
    <t>Kate,Sutherland@Luton.gov.uk</t>
  </si>
  <si>
    <t>01582  548438</t>
  </si>
  <si>
    <t>Nicky Poulain, Luton CCG Acting Accountable Officer  &amp; Gerry Taylor, Luton Borough Council, Corporate Director Public Health, Commissioning &amp; Procurement</t>
  </si>
  <si>
    <t>joanna.barrie@medway.gov.uk</t>
  </si>
  <si>
    <t>Ian Sutherland Director of Children and Adults services</t>
  </si>
  <si>
    <t>BCF Section 75 Monitoring Group</t>
  </si>
  <si>
    <t>Cath Broadhead</t>
  </si>
  <si>
    <t>Pat Ritchie Chief Executive Newcastle City Council on behalf of  Wellbeing for Life Board</t>
  </si>
  <si>
    <t>G Siggins / S Douglas</t>
  </si>
  <si>
    <t>emmaoverton@nhs.net</t>
  </si>
  <si>
    <t xml:space="preserve">Pete Waddingham / Julia Matthews </t>
  </si>
  <si>
    <t>peter.waddingham@nhs.net / Julia.Matthews@northlincs.gov.uk</t>
  </si>
  <si>
    <t>tel. 01652251072</t>
  </si>
  <si>
    <t>Karen Pavey</t>
  </si>
  <si>
    <t>Councillor Margaret Hall</t>
  </si>
  <si>
    <t>Anna Earnshaw, Director of Adult Social Services</t>
  </si>
  <si>
    <t>Petra Davis</t>
  </si>
  <si>
    <t>petradavis@nhs.net</t>
  </si>
  <si>
    <t>joanna.cooper@nottscc.gov.uk</t>
  </si>
  <si>
    <t>0115 97735777</t>
  </si>
  <si>
    <t xml:space="preserve">Anne Ryans, Director of Finance, Oldham Council; Nadia Baig, Acting Director of Performance and Delivery, Oldham CCG </t>
  </si>
  <si>
    <t>Ian Bottomley, Head of Joint Commissioning OCCG</t>
  </si>
  <si>
    <t xml:space="preserve">Olivia Marsh </t>
  </si>
  <si>
    <t>02392 834661</t>
  </si>
  <si>
    <t>Seona Douglass (Director of Adult Care and Health Services)</t>
  </si>
  <si>
    <t>020 8708 2558</t>
  </si>
  <si>
    <t>Gladys Xavier, Director of Public Health &amp; Commissioning</t>
  </si>
  <si>
    <t>karen-nas.smith@rotherham,gov.uk</t>
  </si>
  <si>
    <t>Sharron Kemp and Chris Edwards</t>
  </si>
  <si>
    <t>01572 758202</t>
  </si>
  <si>
    <t>07701 293899</t>
  </si>
  <si>
    <t>Sharon.lomax@sefton.gov.uk</t>
  </si>
  <si>
    <t>07773 576942</t>
  </si>
  <si>
    <t>Dwyane Johnson</t>
  </si>
  <si>
    <t>nicki.doherty@nhs.net</t>
  </si>
  <si>
    <t>01143054668</t>
  </si>
  <si>
    <t>Penny Bason / Val Banks</t>
  </si>
  <si>
    <t>penny.bason@shropshire.gov.uk; val.banks@shropshire.gov.uk</t>
  </si>
  <si>
    <t>Tanya Miles/ Gail Fortes Mayer</t>
  </si>
  <si>
    <t>Jenny Wood, Director of Adult Care and Support, SMBC</t>
  </si>
  <si>
    <t>Sarah Golightly</t>
  </si>
  <si>
    <t>sarah.golightly@southtyneside.gov.uk</t>
  </si>
  <si>
    <t>0191 424 7734</t>
  </si>
  <si>
    <t>John Pearce</t>
  </si>
  <si>
    <t xml:space="preserve">Adrian Ward </t>
  </si>
  <si>
    <t>Deborah Cohen, AD Partnership Commissioning</t>
  </si>
  <si>
    <t>Liz Hopes</t>
  </si>
  <si>
    <t>01744624408</t>
  </si>
  <si>
    <t>Sarah O'Brien</t>
  </si>
  <si>
    <t>Alan White - Co-chair Staffordshire HWBB</t>
  </si>
  <si>
    <t>0779 5247431</t>
  </si>
  <si>
    <t>Cllr Tom McGee</t>
  </si>
  <si>
    <t>Diane Lea</t>
  </si>
  <si>
    <t>Gillian Clarke, Contracts &amp; Servie Development Manager</t>
  </si>
  <si>
    <t xml:space="preserve">Gillian. Clarke@suffolk.gov.uk </t>
  </si>
  <si>
    <t>ian.holliday@nhs.net</t>
  </si>
  <si>
    <t>0191 512 8458</t>
  </si>
  <si>
    <t>David Gallagher Chief Officer CCG</t>
  </si>
  <si>
    <t>Phillip Austen-Reed</t>
  </si>
  <si>
    <t>phillip.austenreed@surreycc.gov.uk</t>
  </si>
  <si>
    <t>Helen Atkinson</t>
  </si>
  <si>
    <t>Lindsey.hernandez@SWLondon.nhs.uk</t>
  </si>
  <si>
    <t>020 3668 1986</t>
  </si>
  <si>
    <t>Sandra Roche - Acting Director of Adult Social Services (Peoples Directorate)</t>
  </si>
  <si>
    <t>Councillor David Renard</t>
  </si>
  <si>
    <t>Elaine Richardson and Paul Dulson</t>
  </si>
  <si>
    <t>Elaine.richardson@nhs.net</t>
  </si>
  <si>
    <t>01952 580457</t>
  </si>
  <si>
    <t xml:space="preserve">Cllr Arnold England </t>
  </si>
  <si>
    <t>Allison Hall</t>
  </si>
  <si>
    <t>Cllr S Little</t>
  </si>
  <si>
    <t>Vikki Cochran, Commissioning Manager, John Bryant, Head of Integration</t>
  </si>
  <si>
    <t>vikki.cochran@nhs.net and john.bryant@torbay.gcsx.gov.uk</t>
  </si>
  <si>
    <t>01803 652506 and 01803 208796</t>
  </si>
  <si>
    <t>Cllr Derek Mills</t>
  </si>
  <si>
    <t xml:space="preserve">Suki Kaur &amp; Steve Tennison </t>
  </si>
  <si>
    <t xml:space="preserve">Natalie.Foley@nhs.net </t>
  </si>
  <si>
    <t>Lesley Carver and Katie Roebuck</t>
  </si>
  <si>
    <t>lesley.carver@wakefieldccg.nhs.uk</t>
  </si>
  <si>
    <t>01924 315715</t>
  </si>
  <si>
    <t>Tracy Simcox</t>
  </si>
  <si>
    <t>tracy.simcox@walsall.gov.uk</t>
  </si>
  <si>
    <t>Brenda Pratt &amp; Nimesh Luhar</t>
  </si>
  <si>
    <t>b.pratt@nhs.net &amp; nimesh.luhar@nhs.net</t>
  </si>
  <si>
    <t>0784 388 1215 or 0791 396 3631</t>
  </si>
  <si>
    <t>Cllr. Claire Coghill</t>
  </si>
  <si>
    <t>Mr Mike Alsop</t>
  </si>
  <si>
    <t>malsop@warrington.gov.uk</t>
  </si>
  <si>
    <t>John Linnane, Director of Public Health and Chair of the Better Together Programme Board</t>
  </si>
  <si>
    <t>maria.shepherd@westberks.gov.uk</t>
  </si>
  <si>
    <t>Paul Keough</t>
  </si>
  <si>
    <t>01942 4894902</t>
  </si>
  <si>
    <t xml:space="preserve">Barness Jayne Scott and Richard Standford-hill </t>
  </si>
  <si>
    <t>Marianne Hiley, BCF Programme Manager</t>
  </si>
  <si>
    <t>Hilary Hall, Deputy Director Strategy and Commissioning Royal Borough of Windsor and Maidenhead</t>
  </si>
  <si>
    <t>Richard Dolinski, Chair of Health and Wellbeing Board and Executive Member for Adults’ Services</t>
  </si>
  <si>
    <t>Cllr R Lawrence</t>
  </si>
  <si>
    <t>01905 866514</t>
  </si>
  <si>
    <t>Richard Keble &amp; Simon Trickett</t>
  </si>
  <si>
    <t>Phil Mettam. Accountable Officer, NHS Vale of York CCG</t>
  </si>
  <si>
    <t>Notes Backsheet</t>
  </si>
  <si>
    <t>s75 Budget</t>
  </si>
  <si>
    <t>Nat Con &amp; s75</t>
  </si>
  <si>
    <t>EN</t>
  </si>
  <si>
    <t>Previous Quarter</t>
  </si>
  <si>
    <t>Current Quarter</t>
  </si>
  <si>
    <t>2016/17 Residential Admissions performance compared against the baseline (16/17) and target figures</t>
  </si>
  <si>
    <t>2016/17 Reablement performance compared against the baseline (16/17) and target figures</t>
  </si>
  <si>
    <t>143 (141) of the 150 HWBs have pooled funds via the s75 budget</t>
  </si>
  <si>
    <t>61 (59) of the 150 HWBs reported being ‘On track to meet target’, 76 (63) reported being ‘Not on track to meet target’, 13 (28) reported that the data was not available to progress</t>
  </si>
  <si>
    <t>117 (116) of the 150 HWBs reported being ‘On track to meet target’, 32 (25) reported being ‘Not on track to meet target’, 1 (9) reported that the data was not available to progress</t>
  </si>
  <si>
    <t>83 (85) of the 150 HWBs reported being ‘On track to meet target’, 28 (21) reported being ‘Not on track to meet target’, 39 (44) reported that the data was not available to progress</t>
  </si>
  <si>
    <t>74 (84) of the 150 HWBs reported being ‘On track to meet target’, 71 (53) reported being ‘Not on track to meet target’, 5 (13) reported that the data was not available to progress</t>
  </si>
  <si>
    <t>120 (120) of the 150 HWBs reported being ‘Established’ or greater, 2 (1) HWBs reported being ‘Not yet established’, 28 (29) reported having ‘Plans in place’</t>
  </si>
  <si>
    <t>89 (82) of the 150 HWBs reported being ‘Established’ or greater, 4 (5) HWBs reported being ‘Not yet established’, 57 (63) reported having ‘Plans in place’</t>
  </si>
  <si>
    <t>96 (77) of the 150 HWBs reported being ‘Established’ or greater, 11 (16) HWBs reported being ‘Not yet established’, 43 (57) reported having ‘Plans in place’</t>
  </si>
  <si>
    <t>All (150) of the 150 HWBs (Health and Wellbeing Boards) reported met all four National Conditions</t>
  </si>
  <si>
    <t>121 (113) of the 150 HWBs reported being ‘Established’ or greater, no (3) HWBs reported being ‘Not yet established’, 29 (34) reported having ‘Plans in place’</t>
  </si>
  <si>
    <t>129 (124) of the 150 HWBs reported being ‘Established’ or greater, 1 (3) HWB reported being ‘Not yet established’, 20 (23) reported having ‘Plans in place’</t>
  </si>
  <si>
    <t>131 (132) of the 150 HWBs reported being ‘Established’ or greater, no (0) HWBs reported being ‘Not yet established’, 19 (18) reported having ‘Plans in place’</t>
  </si>
  <si>
    <t>92 (75) of the 150 HWBs reported being ‘Established’ or greater, no (7) HWBs reported being ‘Not yet established’, 58 (68) reported having ‘Plans in place’</t>
  </si>
  <si>
    <t>118 (112) of the 150 HWBs reported being ‘Established’ or greater, 1 (4) HWB reported being ‘Not yet established’, 31 (34) reported having ‘Plans in place’</t>
  </si>
  <si>
    <t>126 (122) of the 150 HWBs reported being ‘Established’ or greater, no (0) HWBs reported being ‘Not yet established’, 24 (28) reported having ‘Plans in place’</t>
  </si>
  <si>
    <r>
      <t>Where possible validations have been undertaken on the returns but data quality issues exist. Where a response was</t>
    </r>
    <r>
      <rPr>
        <sz val="11"/>
        <rFont val="Calibri"/>
        <family val="2"/>
        <scheme val="minor"/>
      </rPr>
      <t xml:space="preserve"> received before the 29th November 2018</t>
    </r>
    <r>
      <rPr>
        <sz val="11"/>
        <color theme="1"/>
        <rFont val="Calibri"/>
        <family val="2"/>
        <scheme val="minor"/>
      </rPr>
      <t xml:space="preserve"> we have included in this report.</t>
    </r>
  </si>
  <si>
    <t>&gt; Data collected as part of BCF quarterly reporting</t>
  </si>
  <si>
    <t>&gt; Data included from other sources for context and ease of access</t>
  </si>
  <si>
    <t>A</t>
  </si>
  <si>
    <t>B</t>
  </si>
  <si>
    <t>C</t>
  </si>
  <si>
    <t>D</t>
  </si>
  <si>
    <t>E</t>
  </si>
  <si>
    <t>Due to the merger of the three CCG's the BCF partnership team also went through a consultation and review, this has delayed the Section 75 Agreement being signed. The team review has now finished and the Section 75 Agreements will be finalised and signed as a  matter of urgency</t>
  </si>
  <si>
    <t xml:space="preserve">There is a agreed section 75 in place for EHS and HR. In HWLH, The BCF Plan was agreed for the period 2017/18 and 2018/19 between all of the partners however, as a consequence of the changing financial circumstances facing the three CCGs within East Sussex, there are reviews under way to ensure that the funds available are invested to the best effect and in line with revised priorities across the partnership(s), which means that the S75 Agreement cannot be formally signed until these reviews have been completed. </t>
  </si>
  <si>
    <t xml:space="preserve">A s75 is in place with payment schedules that are being adhered to. This is a joint agreement with Barking and Dagenham and Redbridge. </t>
  </si>
  <si>
    <t>Currently exploring the changes required to the agreement to confirm compliance with GDPR</t>
  </si>
  <si>
    <t>A S75 is substantially agreed.  Agreement is required for pooled budget and risk/reward arrangements for the Integrated Community equipment Service (ICES).  The final position will require agreement from NCC commissioner. A final draft has been constructed and will be agreed once the ICES arrangements are settled.</t>
  </si>
  <si>
    <t>S.75 agreement in the process of being updated for 18/19 as a formality.</t>
  </si>
  <si>
    <t>The Joint Chief Finance Officer is reviewing this position and further decisions in relation to a pooled budget will be made.</t>
  </si>
  <si>
    <t>The breadth of contributory categories is a challenge falling outside of the BCF scope. Overperformance in part attributable to care /ward attender activity- hospital resolving.  We remain slightly over targets and we have sustained levels of A &amp; E attendances</t>
  </si>
  <si>
    <t>Costs of support in the community continue to be high and can readily exceed those of residential care and local authorities have sustained budgetary pressures.</t>
  </si>
  <si>
    <t>A key challenge reamins increases in acuity, ill health and people with a high level of need.</t>
  </si>
  <si>
    <t>The targets for well performing areas are stretching for this year and have created through their movement additional pressure. Activity levels remain high. Some pathways continue to need improvement eg CHC</t>
  </si>
  <si>
    <t>Conversation rates to admissions have remained positive helped by GP streaming in place at acute and the role of GP hubs being a point of diversion. Sustained engagement with GPs via networks to share good practice &amp; opportunities for improvement.</t>
  </si>
  <si>
    <t>We are positively below target against this metric</t>
  </si>
  <si>
    <t>our position remains very positive against this measure.</t>
  </si>
  <si>
    <t>We via our JAD maintain a positive and proactive position, having a marked impact upon 'bed days' which is significant benefit to our system</t>
  </si>
  <si>
    <t>We remain interested in hearing about approaches elsewhere, particulalry where these imapct upon groups outside of the BCF scope.</t>
  </si>
  <si>
    <t>We are interested in innovative solutions applied elsewhere which maybe transferrable to our local setting.</t>
  </si>
  <si>
    <t>Exploration of national best practice and where costs of DToC performance are more broadly shared.</t>
  </si>
  <si>
    <t>we currently only have data for July, Average data is used for Aug and Sep months.  Q2 non electives activity shows 4% increase against the operating plan.
Activity increase is seen in 0 LoS category along with case mix change, these issues were raised at RFL contract technical group (CTG) and it was agreed that the trust will provide further analysis.</t>
  </si>
  <si>
    <t xml:space="preserve">Residential admissions are at 63.6 per 100,000 population against a quarterly target rate of 122.5.  There are challenges in relation to increased demand in relation to hospital discharges which have led to a slight increase in the rate from Q1 2017/18 but Barnet remains on track to meet the target. </t>
  </si>
  <si>
    <t>Data will be available in the Q3 report.</t>
  </si>
  <si>
    <t xml:space="preserve">Delayed transfers of care due to social care have achieved the target rate in almost all months since December 2017.  </t>
  </si>
  <si>
    <t xml:space="preserve">CCG is closely monitoring over performance in non electives. </t>
  </si>
  <si>
    <t>On track</t>
  </si>
  <si>
    <t>Data will be available in Q3</t>
  </si>
  <si>
    <t>Reduction from 6.6 delays per day per 100,000 population in July 2017 to a sustained rate below the 2017/18 and new 2018/19 NHS England targets.</t>
  </si>
  <si>
    <t>not required at this stage</t>
  </si>
  <si>
    <t>Not required at this stage</t>
  </si>
  <si>
    <t>NEL is currently below plan however the level of A&amp;E attendances in the first 5 months have continued to be high and therefore as winter approaches a key challenge will be to ensure conversion rate to admission does not result in significant growth over plan.</t>
  </si>
  <si>
    <t>.</t>
  </si>
  <si>
    <t>Services to support patients outside of hospital which were implemented in 2017/18 have become embedded and continue to be enhanced to ensure people are supported in the right place at the right time by the right professional.  This includes Intermediate Care, the new respiratory service (BREATHE), primary care neighbourhood working and support to care homes.  NEL admissions for the period to August are below the target.</t>
  </si>
  <si>
    <t xml:space="preserve">Permanent admissions for the first six months are around 30% lower than for the same period last year.  </t>
  </si>
  <si>
    <t>Whilst DTOC's have historically been low in Barnsley the new intermediate care model has helped to reduce delays for that service significantly.</t>
  </si>
  <si>
    <t>Admissions are 0.8% above plan in the year to date (to M5), which demonstrates significant improvement since M1 where there was a 13% variance above plan. The CCG continues to work with RUH to understand the impact of 0-1 day LoS patients on performance, with a view to determining whether a change in coding is required.
The A&amp;E Delivery Board has acknowledged the significant pressure on A&amp;E which has been sustained since the beginning of the financial year and efforts continue to understand and put in place measures to reduce this pressure.</t>
  </si>
  <si>
    <t>The challenges to the care market identified in the BCF plan remain the same. Namely, the recruitment and retention of adequately trained staff, the costs associated with staff retention, and the associated risk of care home closure due to escalating costs. The loss of 12% of care home beds since the start of 2016 continues to have an impact.</t>
  </si>
  <si>
    <t xml:space="preserve">The provider continues to work on the measure but information governance issues have prevented publication in 2018/19 to date. The HWB continues to work with the provider.
</t>
  </si>
  <si>
    <t>The adjusted target for B&amp;NES requires a greater level of reduction in DTOCs when compared to another HWB with the same baseline as B&amp;NES (i.e. including B&amp;NES community hospitals). Progress is being made against the unadjusted target but the adjusted version is more challenging in the short term. The HWB plan sees achievement of the adjusted target during Q2.  Despite better than planned performance in August, an early view of September data suggests that challenges were felt later in the month. Mental health delays have been lower than planned but final results are awaited for the Bristol Hospitals, so it is not yet clear how B&amp;NES has performed against both the unadjusted and adjusted targets. 
Delays for patients awaiting home care packages continue to be the highest number by reason. Work continues to establish effective means of tracking capacity to support improvement.</t>
  </si>
  <si>
    <t xml:space="preserve">The Falls Rapid Response Scheme continues to reduce attendances at A&amp;E and subsequent admissions. </t>
  </si>
  <si>
    <t>While month-on-month performance is variable, to the end of M5 ytd performance is above the trajectory. While an early view of September data suggests that there is significant improvement, a lag in data entry means that this may increase. Schemes such as Home First and Falls Rapid Response continue to be effective in reducing long-term health needs. 
A stretch target for 2018/19 was agreed in the BCF Plan refresh for 2018/19 to reflect that B&amp;NES delivered on its 2017/18 plan. Below-plan performance in the year-to-date doesn’t represent a deterioration, therefore, as the rate remains in line with the same period in 2017/18.</t>
  </si>
  <si>
    <t>Despite the challenge noted, work continues to develop the range of measures reported on reablement via the provider. This includes greater detail around the length of time spent in the service and how long people are waiting to enter the service.</t>
  </si>
  <si>
    <t xml:space="preserve">Performance in Q2 has been better than planned overall (to the end of M5) but the adjusted target, set nationally, is more difficult to achieve. As noted in the 'Challenges' section, September data for all providers is not yet available.
</t>
  </si>
  <si>
    <t>N/A</t>
  </si>
  <si>
    <t>Recognition that the adjusted target requires more of B&amp;NES than other HWBs with the same baseline, as noted in the 'Challenges' section.</t>
  </si>
  <si>
    <t>Whilst the majority of the authority's Better Care Fund projects focused on reducing non-elective admissions, Bedford Hospital still saw high numbers of unplanned admissions.                     Without the input of projects supported by BCF, reporting could have potentially been higher to some extent.</t>
  </si>
  <si>
    <t>The target set for 2018/19 is 227 admissions to residential and nursing homes.</t>
  </si>
  <si>
    <t>Each year has seen an improvement in this metric with 2016/17 reporting 80.3% and 2017/18 reporting 92.0%</t>
  </si>
  <si>
    <t>NHS England recently revised the DTOC target for 2018/19. In doing so, Q3 of 2017/18 was used for benchmarking purposes.
The outturn for Q3 of 17/18 was 4 DToC for BB ASC, which has been uprated to 16 for the year as a target for 2018/19, the authority is being penalised for our excellent performance.</t>
  </si>
  <si>
    <t>July 2018 (Actual) - 1,648
August 2018 (Actual) - 1,599
September 2018 (Estimate) - 1,416
Q2 (Estimated) - 4,663
This compares to 4,530 during the same period last year</t>
  </si>
  <si>
    <t>During quarter 2 of 2018/19 there were 88 recorded admissions to care. This compares to 92 for the same period last year.
Current projections still remain on target.</t>
  </si>
  <si>
    <t>During quarter 2 of 2018/19, 94.5% of older people discharged from hospital into a reablement service were still at home 91 days later. 
This is well on target and better than both national and comparator average for 2016/17 (*2017/18 yet to be published)</t>
  </si>
  <si>
    <t>July 2018 - (NHS) 303
                  - (JOINT) 12
                  - (SOCIAL) 0
August 2018 - (NHS) 309
                        - (JOINT) 42
                        - (SOCIAL) 20
September 2018 (Estimates) - (NHS) 307
                                                          - (JOINT) 43
                                                          - (SOCIAL) 5                                                          Q2 (Estimated) - 1,041</t>
  </si>
  <si>
    <t xml:space="preserve">The following prevention schemes are working to reduce A&amp;E attendances that are impacting on non elective admissions.                                                  Hear and Treat. See and Treat, Direct GP booking by HUC, Urgent Treatment Centre, Early Intervention Vehicle and Ambulatory Emergency Care. </t>
  </si>
  <si>
    <t>Schemes that have successfully contributed to this improved position include the "Trusted Assessor" roles and "Discharge To Assess" pathways.</t>
  </si>
  <si>
    <t>This is attributed to a more response service where increased numbers of service users are benefitting from the service being more streamlined. This initiative also supports improvements to delayed transfers of care of which reporting shows improvements.</t>
  </si>
  <si>
    <t xml:space="preserve">Meeting a target of 0.0 for Social Care would be unacheivable and as such the authority submitted a challenge to NHS England for a more realistic target.
NHS England Better Care Fund Support were very positive about the LA performance concerning Social Care Delays, the declined the opportunity to change the target set. Bedford Borough Council's Chief Executive  on behalf of the Health and Wellbeing Board has now written to Simon Stevens, NHS E CHief Executive to ask for an acknowledgement for the unrealistic target set and requested he urgently review it to a more realistic figure based on a different reporting period. A response is awaited regarding this. </t>
  </si>
  <si>
    <t xml:space="preserve">The ‘All spells’ view of NEA specific acute activity, which includes zero costed activity, points to continued pressure on NEAs.  Non-elective overperformance at Lewisham and Greenwich Trust and King's College Hospital NHS Foundation Trust is the key driver in the CCG's position. One of the main drivers for the overperformance is Emergency Non Short Stay at Lewisham and Greenwich Trust, where there is an ongoing review. </t>
  </si>
  <si>
    <t>(i) Quality and sustainability in the care home market; (ii) Self-funders whose funds fall below the financial threshold and approach the Council for support.</t>
  </si>
  <si>
    <t>Our plan for 2018/19 is to maintain performance at above 90%. We are supporting the earlier discharge of older people from hospital into reablement but the levels of complexity of individual cases have made this more challenging.</t>
  </si>
  <si>
    <t>Complexity of patients being discharged,  market capacity and ability of providers to meet complexity of need. This includes, for example, an over-supply of care home beds in the wrong category of care and a shortage of dementia nursing beds. The acuity of patients is also resulting in difficulties in finding placements for fast track palliative patients. 
Housing is one of the key issues associated with non-acute DToCs.</t>
  </si>
  <si>
    <t xml:space="preserve">We do not have full Q2 data available yet. Data for the first five months (April to August 2018) shows that there were 10,705 non-elective admissions (specific acute 'all spells'), compared to 10,399 NEAs in the same period the year before. When we look at costed specific acute activity, this shows a 0.1% reduction in costed activity from 9,398 NEAs between April and August 2017/18  to 9,384 in the same period this year. Our Year-To-Date forecast to end of Q2 is 11,131 NEAs (costed specific acute). If achieved, this would be just below our BCF NEA plan of 11,822 NEAs (costed specific acute) but there remains a risk of continued upward pressure, despite delivery of existing BCF and QIPP schemes.  </t>
  </si>
  <si>
    <t>Data for the period April to September 2018 shows that there have been 83 new admissions of older people (aged 65 and over) to residential or nursing care, equivalent to a rate of 200.7 admissions per 100,000 population (65+) (based on the population estimate of 41,352 used in the BCF planning template). This is lower than the number of new admissions recorded in the same period during the previous year (107 new admissions for 65+ April to September 2017). Please note that the YTD number for 2018/19 may increase following validation checks/data entry next month.</t>
  </si>
  <si>
    <t>Data for Apr-Sept 2018 shows that 197 out of 209 people (94.3%) were still at home 91 days later after discharge from hospital into reablement services. This data reflects the client’s situation where the 91st day following discharge into reablement falls within the quarter.</t>
  </si>
  <si>
    <t>Published data from NHS England for April - August 2018 shows that the average number of DToC beds per day in Bexley was better than the overall target of no more than 13.7 DToC beds per day. Performance during the year so far shows that DToC beds per day have fallen from 11.8 in April 2018 to 9.7 in August 2018. Social care attributable DToC beds per day have fallen from 6.5 in April to 4.2 in August. NHS attributable DToC beds per day have fallen from 6.9 in May to 5.5 in August. As at August 2018, Bexley was ranked 30th out of 151 local authorities in England for our overall rate of delays per 100,000 adult population.</t>
  </si>
  <si>
    <t>The Commissioning Support Unit has undertaken further detailed analysis and produced supplementary reports, particularly focussing on emergency / non-elective activity, key drivers and QIPP delivery at Lewisham and Greenwich Trust, along with the mitigations that are in place.</t>
  </si>
  <si>
    <t>Training and support around quality assurance / improvement, including upskilling of care workforce.</t>
  </si>
  <si>
    <t>Training, support and upskilling of the care workforce to prepare them to deliver a reablement approach.</t>
  </si>
  <si>
    <t>Further development of good practice / models around very complex cases. Support for market-shaping and providers to help meet complexity of need.</t>
  </si>
  <si>
    <t>Levels are non-elective admissions have increased, reflecting an increase in attendances at A&amp;E. The A&amp;E Delivery Board are undertaking an analysis to understand the reasons behind these increases. The external support that we have engaged to work with the system will also focus on reducing admissions through earlier and more effective intervention.</t>
  </si>
  <si>
    <t>Increasing the uptake of Direct Payments and other personalised services for older adults. Improving the performance of enablement services, and quantifying success</t>
  </si>
  <si>
    <t>As noted last quarter we have previously shared NHS Number and Date of Discharge with the DSCRO, who have checked Health and Hospital records to locate the person at the 91st day.  We have now been informed that there is no legal basis to share identifiable data (NHS Number) for this purpose, despite it being one of the Better Care Fund measures.  This return will now be based on best available data from our internal systems, but may be considered 'less robust' than the last two submissions which have been calculated in conjunction with the DSCRO.</t>
  </si>
  <si>
    <t>External support has been engaged to work with the system to transform the intermediate care pathway. Targeted benefits include a reducation in DToC.</t>
  </si>
  <si>
    <t xml:space="preserve">There have been 34,999 NEA in the last three months, of which 14,331 related to clients aged 65 years plus.  </t>
  </si>
  <si>
    <t>In the 12 months up to September 2018, the rate of citizens aged 65+ admitted into permanent residential accommodation was 591.6 per 100k population, below the target.  This is a significant improvement on last quarter’s position, with the number of admissions returning to lower levels following the spike at the start of the year.</t>
  </si>
  <si>
    <t>The figure for this is only available once per year when calculated for the SALT return.  The 2017-18 figure was 73.1%</t>
  </si>
  <si>
    <t xml:space="preserve">Delayed bed days per 100K population were an average of 17.5 over the last 12 months, compared to an average of 20.4 over the preceding 12 months. </t>
  </si>
  <si>
    <t>Key issues of reducing admissions from care homes is being tackled as a priority of the Care Homes Programme board</t>
  </si>
  <si>
    <t xml:space="preserve">none identified </t>
  </si>
  <si>
    <t>Difficulty encountered with NHS Digital in sharing information to update this metric. This has been reported to BCF Manager. Support is requested at a national level to resolve</t>
  </si>
  <si>
    <t>There is a direct relationship between the investment made through iBCF and the improvements in DToC rate. Maintaining this investment in social care capacity is critical.</t>
  </si>
  <si>
    <t>At the time of writing we only have activity to Month 4( July 2018). However, we have seen more increases in reported emergency admissions during 2018/19 to date due to zero length of stay activity through the Respiratory Assessment Unit (RAU) and Ambulatory and Emergency Care Unit (AECU).  This was referenced as a risk in the quarter 4 17/18 return.</t>
  </si>
  <si>
    <t>Progress against target shows a slight increase for both quarter 1 and 2.  The target is 44 admissions per quarter.  The final position for Q1 data shows 52 admissions.  The estimated position for Q2 data ( to be finalised next quarter) shows 46 admissions.  Rates of admission to residential and nursing care within Blackburn with Darwen historically remain high relative to the national average.  To date during 2018/19 the number of admissions rose during Q1 but have decreased  in Q 2 ( although still slightly above target).</t>
  </si>
  <si>
    <t>We continue to expand the reablement offer across all of our integrated pathways.  This involved supporting residents with increasingly complex needs onto the rehab programme.  This process presents a challenge around maintaining outcomes across a wider cohort of residents with increasingly complex needs.</t>
  </si>
  <si>
    <t>Although quarter 1 performance was on target there has been a significant increase in Delaryed Transfers of Care days reported in the July 2018 dataset which has lifted the total reported Delayed Transfers of Care days above planned levels. Delayed days are over plan for both NHS delays and Social Care delays.  Those attributed to 'both' are currently below plan.</t>
  </si>
  <si>
    <t>Admissions have remained consistent and in line with updated trajectories for planned activities up to Month 4. Emergency admissions with a length of stay of 1 day or more are lower this year to date than in 2017/18 ( -1.8%) and bed days have been significantly reduced ( -6.8%).  Although emergency admissions are on track - the zero length of stay activity is driving increased activity due to the implementaiton of urgent and emergency care pathways ( +13.4%).</t>
  </si>
  <si>
    <t xml:space="preserve">Blackburn with Darwen continues to provide reablement in reach, dedicated social work support, assistive technology and access to therapy sevies to maximise the opportunity for service users to return home.  This is provided either following a period of short term care or to avoid admission all together.  Admissions  for nursing care for people with dementia continues to be an area of increasing demand.  Extra care schemes are in place for people with both frailty and dementia needs.  There is continual monitoring of all admissions to ensure  that this is a optimum pathway given the level of need and risk the person presents. </t>
  </si>
  <si>
    <t>In quarter 2 we had a total of 111 discharges through the intermediate tier pathways.  102 were still at home after 91 days which equates to 91.9%.  This breaks down as: Home First Enhanced - 91.4%; Reablement 09.5%; Residential Rehab - 100%.                                            The reablement service, in all forms, remains central to all pathways focused on supporting residents to remain at or return home.  It supports residents to achieve excellent outcomes enabling them to live as well and independently as possible.  The service continues to develop and flex in line with wider systems changes.</t>
  </si>
  <si>
    <t>The Enhanced Home First service is now fully established and working well to support patients with more complex needs to return home from hospital at the earliest possible point in their recovery.  This, alongside the well established Reablement and Intermediate Care pathways could be seen to positively impact on patient flow across Q4 17-18 and Q1 18-19.  A series of improvement meetings have been organised to understand and address the current increase in demand and delays.</t>
  </si>
  <si>
    <t>It is important to agree a methodology for separating zero day length of stay admissions within the metric as a whole.</t>
  </si>
  <si>
    <t>Work is ongoing to analyse the  increase in admissions in quarter 4 17/18.  This includes an analysis of the demograpic change, the impact of complex health conditions and potential impact of a range of integrated care pathways.  The ongoing developmetn of our extra care and intermediate care offer will support this outcome measure going forward.</t>
  </si>
  <si>
    <t>It is acknowledged that additional capacity may be required to enable the service to continue to support newly developing pathways across the wider system.</t>
  </si>
  <si>
    <t>Work is ongoing to analyse the factors driving an increase in demand within the Acute Trust, alongside the factors generating delay across NHS and Social Care pathways.  This includes an analyis of the use of sub acute hospital beds and the work currently taking place around longer stay patients.</t>
  </si>
  <si>
    <t>"Lessons learned" from winter 2017/18 to identify avoidable admissions has fed into the 18/19 winter plan. A scheme to divert GP admissions away from A&amp;E is being worked up and tested.</t>
  </si>
  <si>
    <t>Admissions may rise during the winter months.</t>
  </si>
  <si>
    <t>n/a</t>
  </si>
  <si>
    <t>Patient flow remains a significant area of focus, and has been at the heart of planning for winter. Whilst we are not quite meeting target, significant progress has been made from multiple initiatives.</t>
  </si>
  <si>
    <t>Significant work with primary care, residential care, community teams, Out of Hours, A&amp;E and ambulance providers to develop models to keep patients well and out of hospital.</t>
  </si>
  <si>
    <t>Q2 shows a significant reduction in the number of admissions to long term Residential/ Nursing care, with a current rate of just 360.8 per 100,000 population.</t>
  </si>
  <si>
    <t>DTOCs due to care packages, NHS assessments and nursing homes have all reduced. Rollout of SAFER, red-to-green, boardround compliance, D2A and the new discharge facilitators continues.</t>
  </si>
  <si>
    <t>Analysis of Hospital trust vs LA DTOCs - data packs showing which providers are reporting Blackpool UA DTOCs in an easily viewable format would help us focus resources &amp; attention.</t>
  </si>
  <si>
    <t>April to July 2018 NEL admissions are 4.7% above baseline position from previous year although this is lower than Bolton FT position of 9.2% higher than baseline performance. (Apr-July)</t>
  </si>
  <si>
    <t>Target based on BCF plans submitted in 2017. Performance of this measure ended 2017/18 at 16.6% above plan. Target 662.9 in 18/19. Baseline for 17/18 comparison is 832 per 100,000</t>
  </si>
  <si>
    <t xml:space="preserve">80% is the stretched target ambition for 2018/19 which has not been achieved since Sept 2016. Due to the nature of this measure the data is reported up to 3 months in arrears after Qtr end. </t>
  </si>
  <si>
    <t>Data quality was an issue in 2017/18 which took several months to resolve known issues between daily and monthly performance. No further issues have been reported in 2018/19 YTD</t>
  </si>
  <si>
    <t>2017/18 ended -3.3% below the 2016/17 baseline position. Q2 position is much more aligned to previous year for both Bolton CCG and Bolton FT with CCG -2.3% below baseline in July 2018</t>
  </si>
  <si>
    <t xml:space="preserve"> Data quality issues around the reported figures have improved since Qtr4. Latest performance to August 2018 is 875.4 per 100,000 which is a reduction from Qtr1 performance but exceeding plan.  </t>
  </si>
  <si>
    <t>91 days still at home measure increased from baseline 2016/17 position of 62.9% to 77.6% in 2017/18 against the 75% target. YTD in 2018/19 is 76.0% against the new 80% target</t>
  </si>
  <si>
    <t xml:space="preserve">DTOC Delayed days are -22% below plan in 2018/19 YTD Apr-July (latest available). Locally, the Bolton FT DTOC position to Aug 2018 is 2.7% of occupied Beds against the 3.0% target. </t>
  </si>
  <si>
    <t>Even though they have been a significant increase compared to last years figures, the increase  has been observed across the whole Dorset System</t>
  </si>
  <si>
    <t>Performance in regards to admissions to care homes has not met targets, with the Bournemouth area admitting higher than anticipated numbers of older adults into care homes, however this approach has enabled prompt discharge from hospital</t>
  </si>
  <si>
    <t>Data collection has been a challenge due to how provider contracts are set up to collect data, this area is being addressed but is based on a snapshot of data between October and December. Therefore accurate reporting on this metric will not be available until the end of the financial year.</t>
  </si>
  <si>
    <t>Perfomance on delayed of care (DToC) remains very challenging, the key issues continue to be higher than anticipated levels of admissions and lack of capacity in the care market for nursing care and domiciliary  care. Health delays are also being attributed to care market issues for funding their own care.</t>
  </si>
  <si>
    <t>Although the Health and Wellbeing area is not on track to meet the target the number of non-elective spells remains similar to previous year.</t>
  </si>
  <si>
    <t>However this approach has enabled prompt discharge from hospital.</t>
  </si>
  <si>
    <t>Despite these challenges , NHS data shows that at the point of discharge from intermediate care teams 80% of people are at home.</t>
  </si>
  <si>
    <t>Despite these challenges the Health and Wellbeing Area is meeting its targets in regard to all delays.</t>
  </si>
  <si>
    <t>NA</t>
  </si>
  <si>
    <t>Although numerically we have seen a continued reduction in the number of Non elective admissions over the quarter, the tariff has increased, which offsets the volume changes.  During the Quarter concerns were raised about the % conversion rate from ED attendances into admissions - Frimley South shows a higher % than the national average.  This has been raised through the BCF Programme Board for further investigation.</t>
  </si>
  <si>
    <t>The Council's determination to avoid Delayed Transfers indicates that we are placing a higher proportion of people in residential care.</t>
  </si>
  <si>
    <t>There continue to be challenges around recruiting to the full complement of staff for the Community Intermediate Care Service - particularly in recruiting to Therapy staff (especially OT). This will impact on the ability of the ICS to offer the full range of reablement services until the posts can be filled or covered by other therapists such as Physio.</t>
  </si>
  <si>
    <t xml:space="preserve">Challenges- some community based packages of care are very difficult to source -e.g. catheter care; insulin management.  These have led to long delays for individual patients, adversely affecting DTOC performance.  These concerns have been flagged up within the Hospital to Home groups and twice weekly resilience calls.  </t>
  </si>
  <si>
    <t xml:space="preserve">BCF Plan for Q1 was 2,465 - actual was 2,409. This is a 2.3% reduction from the BCF Planned Trajectory.  (Number  per 100k population gives 1,958 for info). </t>
  </si>
  <si>
    <t xml:space="preserve">The number of permanent admissions from the period 1 April to 30 September is 49, which if continued at this trajectory, will ensure that we will are on track to meet target for the full year (full year target is  107).  The Jointly funded Community Intermediate Care Service has been augmented by a Telecare / Telehealth practitioner who advises on assistive technology, with the aim of enabling people to remain in their own homes for longer. </t>
  </si>
  <si>
    <t>The Nursing and Physio Band 5 6 and 7 posts have been recruited into, and these staff are joining the multi-disciplinary teams between now and November.  This will enhance the reablement provision of the service - although there are still challenges in recruitment to certain disciplines. See "challenges".</t>
  </si>
  <si>
    <t>Despite the comments opposite, performance for July and August was better than target, with 4.50 Daily NHS delays against 5.5 target; 2.0 for Social care delays against 2.6 target and 3.5 "both" against 2.8 target.  Overall = 10.0 per 100k population against target of 10.4.  A task and finish group has been set up to look at each delay and to understand what commissioning or other contractual barriers might be holding up discharge - this is a contributory factor in the reduction.</t>
  </si>
  <si>
    <t>None identified.</t>
  </si>
  <si>
    <t>Current NEL activity indicates we are significantly above plan. However, there are ongoing issues following EPR implementation at BTHFT and we know that some coding issues between elective/NEL activity remain. We are working with the Trust to rectify these issues</t>
  </si>
  <si>
    <t>Non identified</t>
  </si>
  <si>
    <t xml:space="preserve">In line with the Bradford system wide vison of Happy , Healthy and at Home, the rate of admissions to permanent care contunues to only be used where an individuals needs cannot be maintained in a community based setting. </t>
  </si>
  <si>
    <t>Bradford remains a high performer in recently published benchmarking around DToC and other discharge related measures.</t>
  </si>
  <si>
    <t>None identified</t>
  </si>
  <si>
    <t xml:space="preserve">Embedding the WSIC service improvement initiatives – risk stratification, care planning. Fostering collaborative working to deliver the Integrated Care at Home service. </t>
  </si>
  <si>
    <t xml:space="preserve">The number of admissions has remained stable. The opening of Visram House being  delayed has caused a build-up of patients requiring residential placements. </t>
  </si>
  <si>
    <t>Recruitment of Occupational Therapists remains an ongoing challenge and although some progress has been made.  Different recruitment strategies are still being pursued through external routes in collaboration with partners. Capacity in the provider market is remaining tight.</t>
  </si>
  <si>
    <t xml:space="preserve">Staff recruitment and retention. Availability of placements for complex needs. Data variance between data reported through SitRep to locally verified data (SitRep data is higher than local verified data). Enforcing Patient Choice Policy in hospitals. </t>
  </si>
  <si>
    <t>Governance of WSIC programme has been strengthened with the establishment of a multi-agency steering group. The business case for the Integrated Care at Home (recovery model) was approved by the CCG Executive on the 20 June 2018.</t>
  </si>
  <si>
    <t xml:space="preserve">Despite challenges we have maintained relative low admissions. </t>
  </si>
  <si>
    <t xml:space="preserve">91 days indicator is currently at 91.8%  (target 91%). Reablement Service is reporting that 84% of people using the service complete reablement without requiring an ongoing service. </t>
  </si>
  <si>
    <t>Improved pathways for patients with Housing needs through: developed housing related offer that incorporates DFG, discretionary grants, hospital discharge related handyperson service and funding for home improvements all to support faster discharge. Improved validation process by the CCG to ensure SitRep DTOC figures for Health are more accurate (from March 2018). Pro-active patient pulling towards the community from hospital has been instigated and sustained through twice weekly DTOC calls with LNWUFT and weekly stranded patient meetings on each of the three hospital sites. Recruited additional CHC workforce. BCF funded step down beds in care homes continues to help mitigate patient flow in the system. New contracts in place from June 2018 for one year with 4 providers for step-down beds and a total number of 20 beds have been secured. Discussions to secure additioan DE Residential Beds is underway which will increase the available resources.</t>
  </si>
  <si>
    <t xml:space="preserve">Support and training to up skill BCL/Networks/practices to risk stratify and identify the appropriate cohort of patients </t>
  </si>
  <si>
    <t>Ongoing work with NAIL (New accommodation for independent living) to provide alternative accommodation for people with more complex needs within a secured environment.  This will also support a reduction in admissions to residential care for this group. Explore other initiatives to support people to live in their own home.</t>
  </si>
  <si>
    <t xml:space="preserve">Developing the provider market, which is being addressed through our homecare re-procurement. Recruitment of OTs, which is a challenge for council social care teams and Rehab Services. Continue the development of the service to deliver the post discharge requirements of Home First initiative.  </t>
  </si>
  <si>
    <t>Establish a reporting validation system for all the non-acute units’ especially mental health. Establish the reasons for the increase number of housing delays in non-acute section and devise a work plan to address the issues. Agree a pathway for health and social care to expedite placements without prejudice pending the FNC and CHC assessments.</t>
  </si>
  <si>
    <t>Issues around patient flow at the Trust, reduced weekend discharges at the Trust.</t>
  </si>
  <si>
    <t>National focus on DToC. Average LOS in hospital remains good (below 7 days) but this could be impacting on care admissions figures. Also continued financial pressure from self funding care home residents whose fund fall below eligiblity threshold</t>
  </si>
  <si>
    <t>Target may be difficult to achieve in contect of national driver for reduction in DToC. Potential risk of readmission may have knock on effect on numbers at home after 91 days</t>
  </si>
  <si>
    <t>Significant increase in activity in hospital due to heat wave and demand for beds, discharges not keeping up with admissions. Identified gap in in-patient rehab with nursing and DToC's in the community.</t>
  </si>
  <si>
    <t>Working with the Trust to set clear EDD and ward led discharges and implenting criteria for ward led discharges</t>
  </si>
  <si>
    <t>Increased number of discharges aligned to Home First pathway enabling more people to get home from hospital. Local system partners  to simplify discharge  pathways enabling more timely discharge to normal place of residence</t>
  </si>
  <si>
    <t xml:space="preserve">Wide reablement service offer  (top quartile) 7 days week service to support admission avoidance. Increase support to family carers through new Carers Hub. </t>
  </si>
  <si>
    <t>Identifying pathway gaps and commissioning services to address these gaps, partiuclarly in the community. Towards the end of quarter saw improvement.  DT0C summit across providers set up, with focused actions to address the DToC problems.</t>
  </si>
  <si>
    <t>None</t>
  </si>
  <si>
    <t>Bristol is 27% above target in July, the highest this financial year so far and is 20% above target YTD.
Following the recent winter planning workshop a number of Signposting actions have been identified to reduce unplanned admissions, these are 
• Reprofile DoS for self care
• Ensure primary care bypass numbers known to secondary care
• BrisDoc Professional Line publicised
• Develop DOS as a tool for providers and to manage capacity
• Update comms campaign with output of Clinical Cabinet</t>
  </si>
  <si>
    <t>July data shows a slight increase from 854.4 to 860.8 having previously seen a more significant reduction from 869 in April.  This is due to increased demand and pressure within Acute Trusts during the summer and impact of heatwave which led to a slight increase in placements.</t>
  </si>
  <si>
    <t xml:space="preserve"> </t>
  </si>
  <si>
    <t xml:space="preserve">Bristol is currently 6% (89 delays) above target and has remained consistent with June.  Overall Bristol is 8% above target YTD.
</t>
  </si>
  <si>
    <t xml:space="preserve"> • Ambulatory Care Conditions and admissions-we are scoping the existing pathways for ACS across BNSSG to understand effectiveness and standardisation at the moment. We anticipate this will demonstrate where we can make changes to ensure that all pathways are standardised and efficient and universally adopted by services. This will result in an improved experience for patients as well as a reduction on non-elective ED attendance and/or admissions into Acute sites.
• Frailty-I am leading a refresh of the frailty strategy and system wide analysis to identify the work already commenced and the work that remains outstanding.
</t>
  </si>
  <si>
    <t>Our overall trajectories have shown a signifidant reduction in permanent admissions in the last 12 months from 1628 to 1398 or 15%.  We are about to implement a Home First service in Bristol which should ensure faster hospital discharge and use of Reablement to ensure people can return home and maximise indpendence avoiding ris of goig into a care home.</t>
  </si>
  <si>
    <t>Target is 88% for 18/19. On the first two months of this year our current performance is 90.3%.</t>
  </si>
  <si>
    <t>Agreement on a Home First pilot to reduce Pathway 1 patients</t>
  </si>
  <si>
    <t>Ongoing close trajectories management. Successful implementation of Home First, increased Reablement and joint commissioning of block beds with Bristol CCG to reduce risk of permanent placements direct from Hospital.</t>
  </si>
  <si>
    <t xml:space="preserve">  </t>
  </si>
  <si>
    <t>Ambitious programme and timetable to establish the Hospital @ Home model and changes to pro-active pathway. Performance reporting across the system to manage overall system and support demand and capacity modelling. Matching impact on activity with financial reporting.</t>
  </si>
  <si>
    <t>Challenges include a large elderly population which is increasing, a high number of care homes (60+) and a high number of self-funders</t>
  </si>
  <si>
    <t>Recruiting to the reablement service</t>
  </si>
  <si>
    <t>Ongoing challenges in the mental health system and out of borough reported delays</t>
  </si>
  <si>
    <t xml:space="preserve">Bromley CCG  developing a Hospital@Home model which will include a rapid response element and also act as a wrap around service for wider community services. Initial implementaion has commenced   Pro-active care service progressing by ensuring relevant people are being processed through this approach &amp; work is underway with providers to evidence reduction in NEA     </t>
  </si>
  <si>
    <t>The joint care homes programme board continues to develop and implement a case for change and revised model of care for health and care services.</t>
  </si>
  <si>
    <t>Transfer of Care Bureau continues to manage referrals well</t>
  </si>
  <si>
    <t>As a result of the Mental Health DToC working group the DToC in MH acute trusts has now come down drastically. And is amongst the highest performance nationally for Mental health Delays: • 10 discharge pathways have been mapped and shared with all relevant partners with specific work taking place to increase the access to Reablement and Extra Care Housing for people with mental ill-health</t>
  </si>
  <si>
    <t>None identified yet</t>
  </si>
  <si>
    <t>Receiving support from HLP on Mental Health DToCs</t>
  </si>
  <si>
    <t xml:space="preserve">1.NEA continues to grow across several localities. 2. Increase the utilisation of Bucks community assets to reduce potential hospital admissions. 3. Out of County hospital attendances and admissions remain a challenge. Data outlined below highlights challnges in the system:                                                                                               5% increase in A&amp;E attendances
Increase of 15 patients/day in 17/18 (13 in 16/17)
A&amp;E &gt; 4hr breach = &gt;20% of activity 
Largest growth in 65-79 (7.8%) and 80+ (9%) age groups 
3.7% increase in NEL admissions (7% in costs)
11% increase in NEL for 5-14 year old age band 
5% decrease in over 80s NEL admissions
Over 65s = 25% of total activity but 41% of NEL admissions
</t>
  </si>
  <si>
    <t>Performance for 2017/18 was 400.8 which was below target (good to be low). This was also below the national (610.7) and comparator (560.4) averages for 2016/17. Q1 performance is 98.9 which is below target for this quarter (130) (good to be low).</t>
  </si>
  <si>
    <t>Data not available to assess progress (annual measure) - the 2017/18 provisional outturn is 66.3% against a target of 75%</t>
  </si>
  <si>
    <t>Whilst there has been a reduction of DToC from June to July, the Bucks LA overall daily average is 50.1 July against a target of 31.8. Hence this will continue to require considerable focus to achieve target performance.                                                                                                                                                                              1. Overcoming barriers to a truly integrated health and social care model; which would include an integrated discharge function and re-ablement teams.                           2. To accelerate the development of a trusted assessor model (health and social care), which will include the independent sector.                                                                                                                   3. System to formalise and improve escalation processes and relationships with bordering hospital trusts.                                                                                              4. Health and Social care to have access to the same information and have the ability to update in live to to avoid out of date MFFD lists and promote greater cross team information agility and efficiency.                                         5.Mental health DToC challenges – issues with data accuracy and lack of timely escalation despite agreed process</t>
  </si>
  <si>
    <t>a) Comprehensive NeL programme of work has been undertaken.  The programme amalgamates the following key elements:
 1. Avoidable attendances to ED - ambulance conveyances,  0-4 hour NEL admissions, maximisation of ACSC including children,  attendances from care homes
2. Avoidable non-elective admissions -  improved management of EOL patients, delirium pathway, respiratory pathways, MSK pathways 
3. Supported discharge - discharge to assess, reduction in excess bed days, CAREfully programme
b)The CCG is also continuing to extend the Airedale care home project for pts in care homes c) Better promotion to support increased access to Accident &amp; Emergency alternatives such as MuDAS (Medical Day Service), CATS (Clinical Assessment and Treatment Service), MIIU (Minor injury and illness unit) and OOH (out of hours service). d) Implementation of High Intensity User or Personalised Care Service  (PCS) scheme and rolling out across several localities. e) PC streaming fully established at Stoke Mandeville Hospital (SMH) now and aiming to reduce unnecessary Emergency Department activity and possible admissions.</t>
  </si>
  <si>
    <t>Our performance has been improving year on year despite demographic growth.  We continue to scrutnise placement requests to ensure that a placement is the last resort to ensure we prevent, reduce and delay admissions straight into residential care.  We are continuing to embed the strengths based approach to ensure that we explore all options beflore placements are agreed.                                        Successful introduction of GP streaming in A&amp;E which is seeing increasing numbers resulting in fewer type 1 and higher type 3 A&amp;E attendances</t>
  </si>
  <si>
    <t>Work continues to finalise an aligned model of reablement with the CCG and BHT</t>
  </si>
  <si>
    <t>1. System continues to monitor DToC action plan with the driver and focus on the 8 HIC plan (and monthly meeting) which is reported by exception to the Bucks A&amp;E Delivery Board.                                                                                                                                                                                                                                 2. NHS Improvement  are currently providing onsite support and process mapping sharing for BHT to help understand flow (loS) issues and share best practice (SAFER).                                                            3. Process now in place for MH DToC to routinely be reported to both health &amp; social care directors.                                       4. no LD DToCs</t>
  </si>
  <si>
    <t xml:space="preserve">1. Robust uptake of the increase of enhanced access to primary care (evening/weekend appts)
2. Improved access to A&amp;E alternatives such as MuDAS, CATS and also access to MIIU/OOH to reduce risk of patients going to ED and becoming an unnecessary admission
3. Bucks implementing a High Intensity User (HIU) scheme and rolling out across several localities                                                                                                         4. Increase use of SCAS GP triage 5. Continued establishment and further roll out of the Airedale care home project 
</t>
  </si>
  <si>
    <t>Continue to monitor  closely, ensure that alternatives to admission are  considered for clients</t>
  </si>
  <si>
    <t>Further development is now underway to develop recording and reporting across Health &amp; Social Care</t>
  </si>
  <si>
    <t>System to implement a D2A model which is based on 'Home First' principles that will incorporate D2A as part of business as usual (BAU). This will involve clear pathways for patients to return home with support. As Bucks report a high number of DToCs in Frimley system, the Bucks ICS has supported a Frimley led enhanced recover @ home model of support which will help reduce lenght of  Regional support (Arms length bodies) to help expedite cross border DToC's as and when required.      Need cross border support for stranded/super-stranded &amp; DToCss – will be part of the Buckinghamshire plan to reduce Long Length of Stay.</t>
  </si>
  <si>
    <t>- ambulatory care admissions being coded as zero day NEAs
- increased conversion rates - now in line with national averages - have impacted upon activity levels
- step-down provision to increasingly focus on step-up to support admission avoidance 
- ensuring pathway and triage process optimise use of GP streaming / Urgent Treatment Centre at Fairfield General Hospital</t>
  </si>
  <si>
    <t>- Increasing levels of acuity and demand
- Additional capacity required to delay permanent admission - e.g. extra care</t>
  </si>
  <si>
    <t>- Service experiencing significant increase in levels of complexity
- Balancing screening referrals to ensure suitability for service vs enabling discharge
- Sickness and vacancies impacting upon performance - sickness being managed and recruitment underway
- Not all reablement activity being recorded - review of reporting arrangement underway</t>
  </si>
  <si>
    <t xml:space="preserve">- Further work required to reconfigure capacity, ensuring adequacy of  discharge to assess; intermediate care; residential and nursing with dementia etc beds
- Work progressing to develop and implement community ‘in-reach’ model – to plan and support discharge
</t>
  </si>
  <si>
    <t>- Target revised to align with CCG operating plan
- MDT care planning for high risk chort - 2 early adopter sites live
- Ambulance see and treat service expanded - reducing conveyences, reducing A&amp;E attendances for relevant patients
- Integrated Virtual Clinical Hub (IVCH) mobilsed (go live date of 1st September 2018)
- Review of appropriateness of patients transferred to ambulatory care underway</t>
  </si>
  <si>
    <t>- Positive impact of initiatives (new intermediate care model, D2A beds, zonal homecare model etc) continue. 
- Residential admisisons target expected to be met during Q3 of 2018/19</t>
  </si>
  <si>
    <t>- Increased levels of activity / throughput
- New service / staff still being embedded – improvements being observed</t>
  </si>
  <si>
    <t xml:space="preserve">- DTOC target revised to 14 bed days per day in line with Bury contribution to GM target
- Reduction in observed DTOC - days and instances
- Improved data quality / recording, improving understanding of delays and targeting interventions
- Strengthened performance management – DToC owned by integrated discharge team; daily discharge meetings; weekly review of 7+ days delays
- MH DToC – multi-agency working (inc social housing, commissioning etc), pathway review; active performance and delay management; attendance at bed meetings
- Flexible deployment of resource – e.g. reablement into Home in a Day service
 </t>
  </si>
  <si>
    <t>The number of NEAs still remains above target. However, there has been a slowdown in the rate of increase for Q2.  NEAs will continue to be a challenge and a focus into Q3.</t>
  </si>
  <si>
    <t>Challenges remain with nursing care.  However, a log of vacancies is monitored.  Maintain a home first approach to prevent unnecessary residential care placments.</t>
  </si>
  <si>
    <t xml:space="preserve">Review being conducted of all realbement paths.  We have also looked at other pathways outside reablement. </t>
  </si>
  <si>
    <t>Continue to focus on challenges including stranded and super-stranded.</t>
  </si>
  <si>
    <t>Slowdown in NEA achieved this quarter.</t>
  </si>
  <si>
    <t>Maintaining current performance and awaiting release of national data to compare ranking.</t>
  </si>
  <si>
    <t>Awaiting national figures to measure impact and compare nationally.</t>
  </si>
  <si>
    <t>Local data shows further reductions in DTOC over Q2 and in line with target.  Performance also remains well below the national average.</t>
  </si>
  <si>
    <t>None identified for this period.</t>
  </si>
  <si>
    <t xml:space="preserve">Optimising usage of Ambulatory Care to help prevent avoidable admissions with a particularly focus on CUHFT
Primary Care Streaming implemented in NWAFT and CUHFT with ongoing refinement, although activity continues to be less than expected
CUHFT continues to struggle to consistently meet the trajectory for A/E performance
The Trust continues to focus on early discharges, particularly around the weekend, to avoid bottle-necks in bed capacity.
The trust is working to discharge patients earlier in the day through its discharge lounge to reduce occupancy levels.
There is daily monitoring of A/E performance, with remedial actions being put in place to mitigate against any issues identified. As a further measure to support ED the Trust has re-launched its short stay wards to provide flow earlier in the day and reduce breaches caused by specialty delay. Ward reconfiguration is also on-going to co-locate specialty patients to reduce outlying patients.
CUHFT is planning to implement a multi-agency group to check and challenge the status and management of patients with longer than expected lengths of stays (previously termed Stranded Patients).
The Trust is focusing on improving Red to Green day ratios
</t>
  </si>
  <si>
    <t>Self-funders continue to present a pressure to the system which is difficult to predict.
Market pressures and capacity.</t>
  </si>
  <si>
    <t xml:space="preserve">Performance at the end of Q1 was 52.94%, well below our threshold target.
The service has suffered in respect of capacity a some points due to the reablement service supporting a number of bridging packages
</t>
  </si>
  <si>
    <t>Full Q2 data was not available at the time of reporting. Estimated DTOC performance for Q2 year to date is 19,834 delayed bed days against a year to date target of 7,869</t>
  </si>
  <si>
    <t xml:space="preserve">Actual full Q2 data was not available at the time of reporting. Estimated performance at Q2 year to date  is 25,620 against a year to date target of 28,044
Acute frailty pathway in place at PCH; roll out across C&amp;P during 2018/19. CUH has RADAR service which is one element of the frailty pathway which is already in place.
JET redesign process is now completed and will be implemented
Workshop to review D2A pathways led to systemwide agreement over year round capacity required to support pathway 2 (community in patient).  New referral process simplifying access to service via a single referral route agreed and in place. Consolidated management of patients / flow through all in patient community beds through the ICT team (CPFT and independent sector beds).  New SOP in place and implementation of criteria led discharge / red to green and other patient management flow support tools across all community bed units.
Implementation of criteria led discharge and red to green approach in home care pathway.
</t>
  </si>
  <si>
    <t>At the end of August the rate of over 65 year olds admissions were 165 per 100,000 we are on track to meet target.</t>
  </si>
  <si>
    <t>Recruitment to the reablement service to increase capacity by 20% has progressed well, with a signifcant number of additional posts now filled.
There has been a reduction in the number of bridging packages the reablement service has held in Q1.</t>
  </si>
  <si>
    <t xml:space="preserve">There is a clear DTOC trajectory and plan in place to support delivery of the 3.5% target. A number of key initiatives were introduced in Q2:
Key achievements in Q2 include:
- Implementation and embedding of Integrated Discharge Service
- System wide priority action plan established, including development of weekly DTOC report so there is one version of the truth
- Ongoing review of discharge to assess pathway to ensure pathway effectiveness is maximised
- LGA Peer review undertaken, which will feed back key recommendations to action
- Workshops held to re-assess system progress against HICM
</t>
  </si>
  <si>
    <t xml:space="preserve">Q2 data is not fully available yet but early indictations are that we will not meet the target for Q2. Q1 saw a reduction to within 10% or the target figure from 20% in quarter 4. Quarter 2 remained very challenging with activity during this period higher than expected for all of our acute sites (RFH &amp; UCLH).                                                                                   </t>
  </si>
  <si>
    <t xml:space="preserve">Admission rates remain below target in Q2, but challenges remain in finding suitable placements for high and complex needs clients, particularly with challenging dementia. We are working across the North Central London sub region to shape the market and address this supply gap.  
</t>
  </si>
  <si>
    <t xml:space="preserve">With Discharge to Assess the expectation is that reablement is delivered within 2-3 hours of discharge. Although we have new contracts that have now come on line, we are in a transition phase from the old to the new model and providers reruiting and training staff.  In this period there are some challenges in delivering reablement in the expected response time. Implementation in the South neighbourhood has progressed quicker than in the North, however this is due to the provider for the North locality (covering three Neighbourhoods in the North) being new to Camden and therefore needs to build up it's workforce and infrastructure </t>
  </si>
  <si>
    <t xml:space="preserve">In Q2 delays continue to be linked to patients with complex needs who require more specialist placements and support. In addition there have been delays due to a change in need resulting in some providers not accepting re-admission due to the resident no longer meeting the threshold for that particular service, for example moving from extra care to nursing care. </t>
  </si>
  <si>
    <t xml:space="preserve">There has been an increase in admission avoidance activity for Rapid response services.                                                        UCH and RFH are currently increasing the capacity for same day emergency care which will ensure more patients are not admitted for a non-elective.                                   Camden CCG have approved funding for a LAS Clinical Lead GP to reduce conveyance to hospital and Care Home protocol was agreed                                </t>
  </si>
  <si>
    <t xml:space="preserve">Participated in Any Qualified Provider (AQP) price setting exercise, where LA's. CCG's and providers collaborate to specify levels of nursing care and agree a price for placements. Pre-construction works has begun on our new Extra Care scheme, Charlie Ratchford centre, which will open in 2021 with capacity for 45 tenants. This will further support a long-term reduction in care home admissions through a home for life model. </t>
  </si>
  <si>
    <t xml:space="preserve">There has been an improvement in DToCs primarily due to an increase in reablement support delivered post discharge. New reablement contracts have commenced, including in Henderson Court where there is the new provision of 14 reablement flats. </t>
  </si>
  <si>
    <t>In Q2 we have remained within target for monthly DToC rates. Camden CCG is working much more closely with UCH and RFL discharge teams to identfify DTOC patients earlier in order to put appopriate actions in place. Data now being shared with commissioners to support escalation of patients (long stayers and super stranded) Draft choice policy has been approved for mobilisation in October 2018.                               Focus on discharge event at AEDB. Engagement with non-NCL commissioners to imporve flow within UCH beds. MADE event held at RFL</t>
  </si>
  <si>
    <t>We would like to learn about other systems in place across the sector that could help support us in achieving this target.</t>
  </si>
  <si>
    <t xml:space="preserve">Non-elective admissions remain challenging for Central Bedfordshire.  The health and care system within Central Bedfordshire and across the wider STP are working to reduce the demand in key areas such as paediatric admissions, and older people (65+). </t>
  </si>
  <si>
    <t xml:space="preserve">Availability of appropriate accomodation for older people to enable people remain independent for as long as possible with commuity based support remains a challenge.  </t>
  </si>
  <si>
    <t xml:space="preserve">Due to reporting timescales, we are unable to report on Q2 oiutturn, as there is a timelag in securing the data. However we are working with partners to address this. </t>
  </si>
  <si>
    <t xml:space="preserve">Co-ordinating discharges across hospitals which are out of the local authority remains challenging. Work has progressed with liaision with partners in the acute trusts to monitor patient flow. </t>
  </si>
  <si>
    <t xml:space="preserve">The collaborated 111 service pilot commenced during Q1 and further nursing homes have gone live throughout Q2.  It is hoped that this will help reduce the demand. </t>
  </si>
  <si>
    <t xml:space="preserve">There has been continued additional investment in workforce supporting new framework for domiciliary care and incentive payments to hold packages when people are admitted to hospital. Community Catalysts have been in place for 6 months, and are working to integrate with the local communities and so far this is progressing well. </t>
  </si>
  <si>
    <t xml:space="preserve">The Reablement &amp; Rehabilitations service in the local authority is working as an integrated service.  Performance remains good this quarter with 96.9% of residents still at home at 91 days following discharge.  Actual numbers of people through the service this quarter is down on those reported last quarter. </t>
  </si>
  <si>
    <t xml:space="preserve">Although full Q2 data is not yet available, current data displays a decrease on previous reporting periods, and is progressing towards meeting the target for Q2. Trusted Assessors are in place within the authority and continue to deliver 100% of assessments within 24 hours. </t>
  </si>
  <si>
    <t xml:space="preserve">None </t>
  </si>
  <si>
    <t xml:space="preserve">At the end of Quarter 1, NEAs were 12% above planned target (10,635 compared to plan figure of 9,487)
Due to the hot weather over the summer, there were system pressures across the whole health economy. Mid Cheshire Hospital Trust escalated to Operational Pressures Escalation Levels (OPEL) Twice during August and was consistently under pressure due to the hot weather, likewise, East Cheshire NHS Trust escalated to OPEL 4. OPEL helps to manage day to day variations in demand across the health and social care system as well as the procedures for managing significant surges in demand.
• Non-elective admissions mirrored national increases
• The heatwave caused increases in UTI, Cellulitis admissions.
• Increased admissions amongst the elderly. 
</t>
  </si>
  <si>
    <t xml:space="preserve">Recording process issues relating to reablement following hospital discharge.In Quarter 1, just over 12% of people discharged to Intermediate Care sadly passed away before the 91 days after discharge. 
The data reflects an increased number of deceased service users and doesnt reflect the impact of community based reablement. 
</t>
  </si>
  <si>
    <t xml:space="preserve">Out of area delays: between January and July 2018 almost a third of delayed days (32%) were at Hospital Trusts outside of the Cheshire East area. Some recent issues regarding availability of residential/nursing placements. </t>
  </si>
  <si>
    <t>NEAs from April to July 2018 are about 4% up on the same period last year (14,349 compared to 13,798). This, however, includes a spike in July where NEAs were about 7% up on the same month in 2017 (3,714 compared to 3,476) and a 6% increase on the previous month (3,714 compared to 3,501). July 2018 saw the highest number of NEAs in Cheshire East for at least 2 years.</t>
  </si>
  <si>
    <t xml:space="preserve">Quarter 2 actual is currently forecast to be around 15% below the Quarter 2 target. Individual monthly spikes in admissions seen in the first half of the year in the previous years have not happened in 2018/19 and there has been a more consistent level of admissions. </t>
  </si>
  <si>
    <t xml:space="preserve">Still awaiting full Quarter 2 data and reablement data.  Quarter 1 (Intermediate Care only) was significantly below plan (17 percentage points). Partial data for Quarter 2 indicates some potential improvement though still not at the planned level. If the numbers who passed away were excluded, the shortfall against plan would be 9.1 percentage points.
Partial data for Quarter 2 indicates some potential improvement though still not at the planned level.
</t>
  </si>
  <si>
    <t xml:space="preserve">Although latest data suggests that it will be very challenging to meet the revised target, significant reductions have been achieved over the last year. Delayed days are down 36% from April to July 2018, compared to the same period 2017.
In mitigation of this performance The Health and Social Care secretary has announced an additional £240m will be allocated to Social Care in England in order to ease pressure on the NHS this winter by enabling a greater number of elderly people to be cared for at home. The additional money is being targeted at reducing Delayed Transfer of Care.
</t>
  </si>
  <si>
    <t xml:space="preserve">Support needs being met locally by partners. </t>
  </si>
  <si>
    <t>Prolonged winter surge in demand has continued to pressurised the urgent care system</t>
  </si>
  <si>
    <t>Pressures across winter have resulted in an increase in placements in first and second quarter. Securing placements at agreed contract rate and balancing this against pressures in getting patients/residents out of hospital beds</t>
  </si>
  <si>
    <t>work involved in tracing patients can be time consuming for front line teams</t>
  </si>
  <si>
    <t xml:space="preserve">Costly services and interventions required to provide solutions to problems with delays, however funding available provides only a small contribution to the whole system spend in this area. Targets have been made more challenging even though the previous target was not able to be met. </t>
  </si>
  <si>
    <t>Full Q2 data not available at the time of writing. Data thus far shows that the actuals are below planned activity which is predominantly driven by a reduction in Maternity attendances which are recorded as NEL</t>
  </si>
  <si>
    <t>Target for 17/18 met but acknowledged that pressures with DToC and securing placements at contract rate continue to be an issue.  The number of placements has levelled out in the 2nd quarter and will be around 30 above target at year end if this continues.</t>
  </si>
  <si>
    <t xml:space="preserve">maintained positive performance whilst demand for reablement via discharge from hospital remains high. </t>
  </si>
  <si>
    <t xml:space="preserve">Direction of travel is positive even though the target has not been met in the current month. Whilst the ASC target was not met the ASC targets for the two trusts in the area were (out of borough trusts missed the target). This is a positive sign for the local system. </t>
  </si>
  <si>
    <t>Non at this stage. To be assessed following M6 and full Q2 data impact.</t>
  </si>
  <si>
    <t>Best practice case studies on services that help to reduce delays and how areas have released funding to be able to secure these services, with particular reference to care at home</t>
  </si>
  <si>
    <t>Numbers of admissions are higher at out of area hospitals which is where most City residents will be admitted.  A case notes review is being carried out at one of these hospitals to identify if there are any systemic issues</t>
  </si>
  <si>
    <t>The City of London has an ageing population and many of the residents who become permanent admissions to residential care have maintained their independence at home for some time with the support of adult social care packages.  The pooling of health and social care budgets around packages may provide the opportunity to think more innovatively about supporting people to stay at home even longer</t>
  </si>
  <si>
    <t>Target 700 NEAs.  Figures for September have not yet been published but an average for the quarter is 167 against a target of 170.  Overall for the two quarters, there have been an estimated 319 NEAs which is on track</t>
  </si>
  <si>
    <t xml:space="preserve">There have been no permenant admissions to residential care in the first half of the year. </t>
  </si>
  <si>
    <t>100% still at home 91 days after discharge against a target of 85%</t>
  </si>
  <si>
    <t>Figures for July and August for the NHS show a total of 91 days delay which is above target.  Using an estimate based over the 5 months, the total for the 6 months is 216 days which is over target. For ASC, an incorrect figures of 14 days was attributed for July.  We are pursuinig correction of this figure and therefore if we exclude this inaccuracy, the total days delay for the two months was 2 which is on track to meet the target.  Using an estimate based over the 5 months, the figure for the 6 months is 12 which is on track to meet target.</t>
  </si>
  <si>
    <t xml:space="preserve">The system opted not to add an additional NEA reduction target as part of the BCF plan and therefore the response relates  to the CCG submitted NEA plan figure only.  Challenges have arisen with the refinement of the service allocation for admission avoidance/prevention and discharge facilitation, especially when specialist rehabilitation and reablement support is required.  This is compunded by the issues documented in the HICM tab changes 3 - 5. </t>
  </si>
  <si>
    <t>This indicator measures the number of people who have been placed
into long-term care on a month by month basis. The BCF target is 35
and performance at the end of quarter 2 was 59 which is above target. The acutal numbers for each month in the quarter are - July - 58 / August - 57 / September - 61.</t>
  </si>
  <si>
    <t>This indicator measures those patients discharged from hospital with a reablement package and of those the % that were still at home 91 days later.
The council target is set at 84%. This indicator is difficult to measure
monthly and there will be a lag in data recording, however, it is a proxy
indicator for successful re-ablement. Performance at the end of September was 86% with the Year to Date figure at 82%.</t>
  </si>
  <si>
    <t xml:space="preserve">The shape of Cornwall’s DToc performance does not follow the standard single increase curve over the winter period, we also see an increase over the summer when visitors fuel a similar increasing curve, and in practice this sees the Cornwall system experience two periods of increased demand.  Quarter 2 has seen a challenging period in respect of DTOC performance with some erosion of a previous steady downward trajectory.  Whilst some loss of performance was anticipated as we entered the summer period, the system would also expect a return to performance during September, however this recovery of performance this year been impacted by some significant capacity changes within the Care Home market, specifically the de-registration and closure of nursing and residential homes over the summer period and the extra work this has created in moving people to alternative care home placements.
</t>
  </si>
  <si>
    <t xml:space="preserve">Q2 cumulative revised plan = 29,396 Q2 Proxy cumulative actual   = 30903  - an additional 1507 NEA's or 5% above plan.  Comparison with Apr - August National MAR data indicates a national increase of 6% on NEA's which is higher than the local increase of 5%. The Q2 (Jul - Sept) figures is 15153 (and includes a proxy figure for September) indicates 4% above the plan figure of 14622, or and additional 531 spells.  </t>
  </si>
  <si>
    <t>Our sustained focus on keeping people at home and in their communities for longer should continue to improve this position. To support this aim, we are progressing the development of Extra Care accommodation This initiative will provide 3500 extra care units in Cornwall by 2025 which in turn will help to reduce admissions to care homes and hospitals as care is available 24 hours a day, 7 days a week and can be tailored to meet individual needs as they change over time.</t>
  </si>
  <si>
    <t xml:space="preserve"> Specific iBCF funded schemes underway to address the workforce issue and the support for the national living foundation wage is facilitating retention of staff, when compared to the same period last year.</t>
  </si>
  <si>
    <t xml:space="preserve">Q2 locally reported position  - 105 average days delayed against the revised target of 71 days, exceeded by 34 ADD .  Q2 attainment measured against category target ASC: 48 (Target 33), Health:  45 (Target 34). Plan figure Total Q2 DTOC Bed days 6532 target vs 8859 actual.  Rate per 100k pop plan 1422 vs 1757 actual. Based on available data the local system nationally ranked performance in August 2018 has deteriorated to 10th position out of 151 LA's.   Q2 - Adult Social Care figure was 11.5 bed days per 100,000 population, on average (per day for the quarter) against a target of 7.35. The total Health and ASC result was 23.1 bed days per 100,000 population against a target of 15.8.
This based on our population estimate of 448,878 persons. We are working together on plans shaped around the nationally recognised High Impact Change Model. The aim is to develop a more resilient strategic model which will help to prevent hospital admissions and facilitate earlier discharges. This will also complement the winter planning arrangements for 2018/19.
</t>
  </si>
  <si>
    <t>An increased number of non-elective admissions from care homes. Greater complexity / acuity of patients admitted non-electively and a growing elderly population which places increasing pressure on the system</t>
  </si>
  <si>
    <t xml:space="preserve">Q2 2018-19 target of 351.7 was not achieved, the actual reported for Q2 was 392.5. The increase in permanent residential admissions was mirrored by significant operational pressures in acute hospital volume and activity over the period. Demographic pressures around frail elderly people with complex co-mobidities are unable to be manged safely within their own home environment   </t>
  </si>
  <si>
    <t>Limited choice in relation to reablement providers</t>
  </si>
  <si>
    <t xml:space="preserve">The absence of coterminosity and interfacing with multiple Hospital Trusts is problematic. Most recently the main cause of  NHS delayed delays involves patients 'awaiting  completion of assessment' and the main reason for social care delays was 'awaiting residential home placement'.  </t>
  </si>
  <si>
    <t xml:space="preserve">A scoping exercise has been undertaken to look at those services which mitigate against non-elective admissions with a view to replace or re-design based on a review of their efffectiveness. The planning and implementation of Consultant  Connect is expected to impact positively on non-elective admissions. The High Impact User service commenced recently and is expected to see reduction in non-elective admissions. </t>
  </si>
  <si>
    <t xml:space="preserve">The number of bed days commisioned remains relatively stable as older people are admitted into permanent residential / nursing home care  </t>
  </si>
  <si>
    <t>Q2 2018-19 target of 85.9% was achieved and surpassed by an actual of 86.1%. Evidence would suggest that reablement continues to be a successful intervention.</t>
  </si>
  <si>
    <t xml:space="preserve">A system for daily validation of potential/ actual delays has been established which is helping to determine a 'single version' of the truth with regard to DToC. County Durham continues to perform well having a low rate of DToC / population in England.   </t>
  </si>
  <si>
    <t>Continued pressure and acuity of patients attending A&amp;E at UHCW has led to an increase in adnission coversion rates, resulting in an increase of admissions.</t>
  </si>
  <si>
    <t>Signicant decreases in fully funded CHC care has increased the number of people funded by social care.  NHS data shows a significant decrease in fully-funded CHC cases over the past year of 176 people (from 362 in Q1 2017/18 to 186 in Q1 2018/19).  The decline is particularly stark from Q4 to Q1 18/19.  Q2 data is not yet available.</t>
  </si>
  <si>
    <t xml:space="preserve">Challenge in measuring this indicator on a quarterly basis.  It is measured annually as a snapshot in time.  </t>
  </si>
  <si>
    <t>Meeting the new DToC expectations is a significant challenge as is continuously ensuring timely and appropriate services for the high number of individuals with challenging needs. See HICM.</t>
  </si>
  <si>
    <t>Reducing non-elective admissions remains a challenge, and continued focus remains on reducing admissions.</t>
  </si>
  <si>
    <t>Continue to maximise use of, and strengthen, community prevention and therapies.</t>
  </si>
  <si>
    <t>Review being carried out of P2 to ensure effective reablement.</t>
  </si>
  <si>
    <t>Figures show an improvement on last year's average.  See HICM.</t>
  </si>
  <si>
    <t>None at this time</t>
  </si>
  <si>
    <t>NEA particularly for over 65 is going down and is well below plan, yet flows through the hospital is still challenging.</t>
  </si>
  <si>
    <t>Some reduction in capacity in nursing home beds.  Reduction in funding available for homes</t>
  </si>
  <si>
    <t>Very challenging year for attendences at A and E and acute capacity</t>
  </si>
  <si>
    <t>Due to the locatio of the home office asylum service NRPF delays a huge outlier. Some capacity issues in nursing homes</t>
  </si>
  <si>
    <t>NEA well down on last year and below plan</t>
  </si>
  <si>
    <t>Significant reduction well under target for placement into homes. D2A is a significant contributor to this</t>
  </si>
  <si>
    <t>Very good outcomes on D2A from the LIFE servicea and use of the integrated community networks to prevent readmission has improved performance</t>
  </si>
  <si>
    <t>The target is very challenging and our performance has significantly improved through the year</t>
  </si>
  <si>
    <t>Acute has serious problems and rota gaps which has as impact on the wider system.  Support needed on a strategy to support this.</t>
  </si>
  <si>
    <t>National market analysis. Organised national conferences with providers</t>
  </si>
  <si>
    <t>Networking with other D2As in London</t>
  </si>
  <si>
    <t>We have asked and been promised support from NHSE re NRPF for some time. This has not materialised</t>
  </si>
  <si>
    <t>In the North performance is above the target.</t>
  </si>
  <si>
    <t>In Qtr2 performance is slightly above the target of 167.2.</t>
  </si>
  <si>
    <t>The process for generating the percentage for this measure is currently a manual process, work is ongoing to try and streamline the process, with continued improvements being made to the data quality</t>
  </si>
  <si>
    <t>Full invalidated data is not available as yet and therefore it is difficult to establish whether target will be met.</t>
  </si>
  <si>
    <t>Qtr2 data is not yet available (published in mid/end November). NORTH: In Qtr1, the number of non-elective admissions in North Cumbria was 9,399; an increase of 71 from 9,328 in Qtr4. In Qtr1, the target in the North was 8,163 therefore performance is above target.   The total for Qtr2 so far (July and August only) is 6,020.
SOUTH: In  Qtr1, the number in South Cumbria was 5,287; an decrease of -204 from 5,491 in Qtr4; the approximate proxy target in the South (MBCCG) is 5,450 therefore it is on track to meet target. There is no data available for Qtr2 as yet. The total for Qtr2 so far (July and August only) is 1,781 and 1,782.</t>
  </si>
  <si>
    <t>In Qtr2 the rate of permanent admissions of older people to residential and nursing care homes was 170.6 per 100,000; an increase from 134.8 in Qtr1 2018/19. The actual number of admissions in Qtr2 was 191 (124 in North Cumbria; 67 in South Cumbria). Scrutiny on long term residential requests continues to be a high priority. We continue to enable people to live independently in their own homes with care and support when they needed.</t>
  </si>
  <si>
    <t>Qtr2 data is not yet available. The available data is for Qtr4 which was reported in Qtr1 (the data reported is one quarter in arrears). In Qtr4 84.46% of people were at home after 91 days of reablement/rehabilitation, below the target of 91%. In North Cumbria it was 78.18%; and in South Cumbria it was 86.96%.  [N.B: data is subject to change as it is updated when data is received].</t>
  </si>
  <si>
    <t xml:space="preserve">Validated Qtr2 data is not yet available (published in November). The number of delayed days in July was 2,423 ; in August the number was 2,606 ; the invalidated number in September was 2,359 (NCUH and CPFT figures only) . </t>
  </si>
  <si>
    <t>none</t>
  </si>
  <si>
    <t>In Q2 only data up to July 2018 is available.  Only Missed target in Q1 by 5 admissions.</t>
  </si>
  <si>
    <t>The target was missed in 2017/18 and in the two-year BCF submission a higher target of 84% was set which will be challenging to achieve.  Early indications indicate that the cleansed data collection and calculation method being recommended by the task and finish work will have a negative impact on the performance data.</t>
  </si>
  <si>
    <t xml:space="preserve">Delays continue with NTW and TEWV, in Apr-18 through to Jul-18 there was 1 delay for the whole month from both providers.  Applying a new approach to SitRep validation has identified that we wrongly recorded DToC in Q1 and beginning of Q2.  It also increases our likelihood of meeting the target by Q3.
</t>
  </si>
  <si>
    <t xml:space="preserve">GP Care home scheme funded through BCF is up and running with the aim of reducing NEA among care home residents.  </t>
  </si>
  <si>
    <t>Rolling 12 month position to Jul-18 shows performance rate of 604.5 against a target of 771.9  (lower is better). This indicator was also achieved in 2017/18 (666.9 Vs 785.2).</t>
  </si>
  <si>
    <t>ASCOF 2B: There’s work ongoing with a task and finish group doing a deep dive into how this indicator is recorded and captured, scheduled for completion with new SoP in place for Q3.
Early indications indicate that the cleansed data collection and calculation method being recommended by the task and finish work will have a negative impact on the performance data.</t>
  </si>
  <si>
    <t>Delays seen at South Tees FT at the start of the year and have now been addressed.  New approach to SitRep validation has improved understanding of recordable DToC across the whole discharge pathway.  
DToC in August are on track, and show the impact of the work done in Q1.</t>
  </si>
  <si>
    <t>Correcting the UNiFY data to remove  DToC reported erroneously in Q1 and beginning of Q2.</t>
  </si>
  <si>
    <t xml:space="preserve">managing increasing demand, particularly in the run up to "winter". </t>
  </si>
  <si>
    <t xml:space="preserve">none so far other than quality issues with a small number of homes that have required some people to be moved to alterntaive settings.  </t>
  </si>
  <si>
    <t>Year to date performance through Quarter 2 stands at 78.3%. Further work needs to be undertaken to etsablish which patients are not maintaining independent living following the reablement period.</t>
  </si>
  <si>
    <t>investigagtions have revealed that DTOCs have been wrongly attributable to social care by one of the NHS providers and a resubmission is being planned to correct the data</t>
  </si>
  <si>
    <t>containing admission rates</t>
  </si>
  <si>
    <t xml:space="preserve">q2 provisional performance figures show a rate of 230 admissions per 100,100 </t>
  </si>
  <si>
    <t>modelling and flow management has continued to improve the capacity of the service in the run up to winter</t>
  </si>
  <si>
    <t xml:space="preserve">NHS attributable delays appears to have experienced sustained reductions in the quarter </t>
  </si>
  <si>
    <t xml:space="preserve">none </t>
  </si>
  <si>
    <t>Total Non-Elective activity for DTotal Non-Elective activity for Derbyshire is above plan at Month 5. The largest variance against plan and year on year is at Hardwick and North Derbyshire CCGs. There is currently an issue at CRHFT relating to the Non-Elective SUS data. The month 4 and 5 positions are incorrectly inflated. The size of the issue and reason for this issue is currently unknown.  This is currently under investigation and the findings will be fed back through the CCG’s data quality log and monitored as part of the contract.</t>
  </si>
  <si>
    <t>Sustainability of market and increased rate of admissions in 2017-18.</t>
  </si>
  <si>
    <t>Reconfiguration of direct-care service to focus predominantly on short-term services continues. 
Known issues in recruitment and capacity of workforce in rural areas of the County continue to be a challenge despite increased support to the market.
Ensuring all referrals are appropriate also continues to be a challenge with the proportion of older people back in hospital at the 91 day point increasing.</t>
  </si>
  <si>
    <t>Maintaining a consistent decrease in DToCs across all partners and ensuring the challenging targets for 2018-19 are maintained, particularly over the winter period where there is a low level of assurance from NHSE on system performance across Derbyshire for its winter planning.</t>
  </si>
  <si>
    <t xml:space="preserve">Non-Elective admissions in August had reduced by 1% from July but were 2% above planned levels for the period. </t>
  </si>
  <si>
    <t>Admission rates remain steady during start of Q2 and based on data currently available indications show that year-end target will be achieved. However, there is always a time-lag in receiving the data, and as 2017-18 showed early forecasts can change throughout the year.</t>
  </si>
  <si>
    <t xml:space="preserve">The proportion of older people still at home in July and August had increased to 80.2% from 75.3% in Q1. However, despite this improved performance to-date it is unlikely that year-end target will be achieved.
With more people staying at home there have been decreases in the proportion of older people either having another episode of reablement or who have died at the point the 91-day indicator was undertaken.
</t>
  </si>
  <si>
    <t>Current performance shows that increase in DToCs in July appears to have been a spike, with August performance being the third lowest month for DToCs in 2018/19</t>
  </si>
  <si>
    <t>Non-elective admissions did increase significantly over the last winter and had remained high through April - June. This is linked to the high levels of flu and the cold weather which increased admissions especially for older people</t>
  </si>
  <si>
    <t>Difficulties remain in sourcing personal care in certain parts of the County, which has made supporting people in their own homes more difficult to achieve.</t>
  </si>
  <si>
    <t>Currently screen in rather than out so future arrangements will seek to support those with most potential to recover independence not just those who need temporary support while they make a natural recovery.  Extending the reach of services, including making it a step up as well as a step down offer,  may impact on currrent performance which is well in excess of plans.</t>
  </si>
  <si>
    <t>The significant challenges in minimising delays throughout the winter period have continued through the summer resulting in increased escalation across Acute Trusts in recent months.</t>
  </si>
  <si>
    <t>The level of non-elective admissions has fallen again slightly and performance is now broadly on plan. There have also been improvements in delayed transfers of care which has mitigated some the bed pressure </t>
  </si>
  <si>
    <t>Numbers of placements have been steadily reducing by better supporting people in their own homes.  Current performance is well ahead of target and benchmarks ahead of published  national data (2016-17).</t>
  </si>
  <si>
    <t>Performance is currently well ahead of target with services effective at keeping people from being readmitted to hospital.  Joining up of in-house teams providing short term services is providing a more efficient and comprehensive service.</t>
  </si>
  <si>
    <t>We have a comprehensive and system wide plan in place to tackle DTOC, which is having a positive effect.  Our system wide winter plan is in place to cope with the anticipated increase in demand.</t>
  </si>
  <si>
    <t>We would welcome any learning from other areas which are successfully managing their NEAs</t>
  </si>
  <si>
    <t>We are aware of the risk of unavailability of personal care meaning more people go into residential care through lack of suitable alternative - we would welcome learning from areas who have successfully managed this.</t>
  </si>
  <si>
    <t xml:space="preserve">Again we would welcome any learning from other areas </t>
  </si>
  <si>
    <t>This remains a challenge and whilst we regularly share learning across the system we would welcome support to reduce our DTOC numbers.</t>
  </si>
  <si>
    <t>Rising elderly population especially those aged 85+.                                             6% more A&amp;E attendances Apr-Sept 2018 than 2017</t>
  </si>
  <si>
    <t xml:space="preserve">Increased demand for and traditional reliance on residential care.                   Culture of recommending residential care despite availability of more suitable options. </t>
  </si>
  <si>
    <t xml:space="preserve">Community based capacity to enable people to remain at home. Additional homecare capacity </t>
  </si>
  <si>
    <t>Capacity of providers of intermediate care, reablement and homecare. Capacity of local communities to support vulnerable people living at home or in a community setting</t>
  </si>
  <si>
    <t>5.5% fewer emergency admissions for patients aged 85+ and 7.7% fewer admissions for falls for patients aged 65+ Apr-Aug 2018 than in 2017</t>
  </si>
  <si>
    <t>Effective residential care resources panel has led to a significant reduction in admissions (18% fewer in 2017-18 than 2015-16)</t>
  </si>
  <si>
    <t>The improvement in 2017-18 has contiuned so far in 2018-19.</t>
  </si>
  <si>
    <t xml:space="preserve">Collaborative work across the health and social care community has resulted in a significant reduction in DTOCs. For 2018-19 to date DTOCs are almost 44% below the BCF target </t>
  </si>
  <si>
    <t>Support to reduce admissions for respiratory conditions  (especially pneumonia) for patients aged 80+</t>
  </si>
  <si>
    <t xml:space="preserve">Support for families and communities to provide better care for elderly persons at home. </t>
  </si>
  <si>
    <t>Additional community capacity and focus on improving health of older people.</t>
  </si>
  <si>
    <t>Clear consistent guidance on measurement, reporting and targets.</t>
  </si>
  <si>
    <t xml:space="preserve">There has been a significant increase in the conveyance rates across the Dorset System, this has been observed across all hospitals </t>
  </si>
  <si>
    <t>There is some evidence of delays for care homes to provide a pre-admission assessment. This is being addressed by commissioning colleagues. The East of the county have particular shortfalls in care home provision, which can impact on the overall costs and delays.</t>
  </si>
  <si>
    <t>The challenge continues to be ensuring reablement services for Dorset are effective at supporting people to reable and reduce their long term support needs. A significant challenge is to ensure interim placements are kept to a minimum when domiciliary care/reablement is not available to ensure we do not create dependency, and that people are supported to return home.</t>
  </si>
  <si>
    <t>From a local authority persective, the challenge continues to maintain good levels of reductions on delays both in acute and community hospitals pan Dorset. The largest delay continues to be the market place for domiciliary care. The second largest delay is for younger and older adults with mental health issues.</t>
  </si>
  <si>
    <t xml:space="preserve">Although the Health and Wellbeing area is not on track to meet the target, the number of NEA remains similar to 2017/18. </t>
  </si>
  <si>
    <t>The current arrangements for localites to manage their block bed provision is being centralised in October to ensure that there is a consistent 'offer' to all Dorset residents and that delays are kept to a minimum.</t>
  </si>
  <si>
    <t>Home First is a new initiative for Dorset to ensure all residents have every opportunity to return home and long term decisions about their future are  not made in hospital.</t>
  </si>
  <si>
    <t>Since beginning of June, Adults and Community services have focused specifically on social care delays, with a local daily call to address specific difficulties. As such the average number of patients delayed per day has reduced significantly from 14 to 9 approximately every day. A dedicated Social Worker has been identified for Alderney Hospital to ensure progress for assessment and discharge planning.</t>
  </si>
  <si>
    <t>There continues to be a shortfall in the market place for high quality and cost effective Older Person's Mental Health care home provision.</t>
  </si>
  <si>
    <t>A dedicated commissioning colleague has been identifed to address and resolve issues with reablement, and to ensure the service maximises every opportunity for the person to get home as soon as possible.</t>
  </si>
  <si>
    <t>The daily calls and meetings need to continue to ensure there is a good 'flow' in the system. Commissioning colleagues are now focused on addressing any issues with reablement opportunities and efficiencies in the system.</t>
  </si>
  <si>
    <t>High ambulance conveyance of complex patients. ED under CQC action with challenges on staffing and flow</t>
  </si>
  <si>
    <t>Capacity in short stay interventions</t>
  </si>
  <si>
    <t>Faster flow and earlier discharge coupled with reduction in permanent nursing home admissions may increase readmissions</t>
  </si>
  <si>
    <t>out of area patients reamin at a higher level than Dudley residents, especially Staffordshire</t>
  </si>
  <si>
    <t>Emergency admissions remain low with increasing front of house integration with social care</t>
  </si>
  <si>
    <t>Step change reduction in permanent admission in Q1 with 89 against a plan of 130. Supported informal evidence gathered from pathway 3</t>
  </si>
  <si>
    <t>target being achieved in year with reduced domicialiary double up calls</t>
  </si>
  <si>
    <t>DTOC rate for Dudley residents consistently under 1%. DTOC rate at Dudley Group has been less than 3.5% for 10 months</t>
  </si>
  <si>
    <t xml:space="preserve">Ongoing work to increase the use of intermediate care services by GP practices
Focus on increasing referrals from ED to Intermediate Care Services
</t>
  </si>
  <si>
    <t xml:space="preserve">Pressures in the domiciliary care system particularly 
- for people with more complex care  needs requiring double up care 
- some geographical areas where home care providers cannot provide level of support required
</t>
  </si>
  <si>
    <t xml:space="preserve">The information is gathered through a questionnaire The information is only available once all of the results have been analysed. </t>
  </si>
  <si>
    <t xml:space="preserve">Accuracy of data submissions from providers - working jointly with provider organisation to ensure only validated data sets are submitted monthly. 
Placement capacity including nursing homes and specialist rehabilitation beds are being supported through London wide framework discussions. 
Nursing and residential home placements and further non-acute NHS placements are the reasons for the largest delays in discharge
</t>
  </si>
  <si>
    <t xml:space="preserve">The revised Operating Plan NEL figures for 2018/19  are 2615 (7.4%)higher than the figures that were submitted in the Sept 2017 plan,
Ealing is performing better than this target. At the end of Q1,NEL admissions for  Ealing were 8681 which is 813 (8.6%) better than the target for this period The latest information available shows that  the NEL admissions at the end of M5 are 919 (5.8%) better than the operating plan target. 
The figures for the first 2 months of Q2 are higher than the corresponding months in 2017/18 and higher than the figures in Q1
At this stage it is too early to be assured that the target will be achieved, but early signs are encouraging.
A new NWL LAS protocol with District Nursing Service went live in July to support management of catheters in particular. This is in addition to the current NWL LAS protocol for Admission Avoidance (Rapid Response Service) to reduction conveyances to hospitals.
</t>
  </si>
  <si>
    <t xml:space="preserve">Ealing has performed better than target. There have been 55 permanent admissions between Apr 18 and Aug 18 compared to 47 for the same period last year. This is lower than the trajectory of 93 for this period.  </t>
  </si>
  <si>
    <t xml:space="preserve">Ealing achieved 96.5% of patients referred to reablement services were still at home 91 days after discharge in 2017/18.This is an improvement on the level of 95.8% achieved in 2016/17 and above the target of 93.3% 
Data for 2018/19 will not be available until after the end of Q4. Ealing has consistently achieved this target 
</t>
  </si>
  <si>
    <t xml:space="preserve">Full quarter not reported as validated national data only published up to August 18
There has been a large increase in DTOCs in July and August against the trajectory.  This increase is attributed mainly to miss reporting of un-validated data by LNWUHT. Commissioners are agreeing with the provider accurate data sets and requested resubmission. Additional processes have been established to support the data reporting process.
Additional DTOC improvement plan implemented with LNWUHT to support pathway improvements
Continued good performance seen in the management of DTOC for mental health pathways and the pathway improvement discussion remain in place. Additional pathway mapping underway to deliver further improvements across:
- Rehabilitation pathway
- Notification and earlier discharge planning 
- CIDs pathways </t>
  </si>
  <si>
    <t>Not Required</t>
  </si>
  <si>
    <t xml:space="preserve">Reducing the number of non-elective admissions across the three acute Trusts that serve the population of the East Riding remains a challenge. </t>
  </si>
  <si>
    <t>Homecare capacity in some areas of the East Riding.  Supporting people with high level care and support needs e.g. two carer calls, is particularly challenging in an authority with both rural and demographic challenges.</t>
  </si>
  <si>
    <t>Delivering re-ablement /rehabitation services in such a rural geographic area remains a challenge.   The data is only collected on a yearly basis, with a snapshot covering October-December, so involves relatively small numbers and may not be representative of performance over the whole year.</t>
  </si>
  <si>
    <t>Performance against this indicator has shown a significant improvement during 2017/18, as the result of the systems wide commitment to managing transfers of care.  Key challenges, supported by evidence from the reason code of DToCs (August 2018) are:                     
(1) Awaiting care package in own home (which iBCF work on Active Recovery will support, along with the joint work on Intermediate Tier Services).    
(2) Patient or family choice (Escalation and choice policies in place)
(3) Awaiting residential home (support provided to explore alternatives, positive steps beds etc)
(4)  Awaiting completion of assessment (as part of the iBCF funding, additional Social Worker capacity has been agreed to cover the hospitals supporting the residents of the East Riding).  The recruitment process is ongoing.</t>
  </si>
  <si>
    <t xml:space="preserve">The aligned incentives contract with HEYHT, Hull CCG and ERY CCG has resulted in a slight reduction in the number of NEA's (Although performance is still not on target, April-August 2018 show a decrease of 2.24%, compared to same period in 2017).  From April 2018, ERYCCG now also have an aligned incentive contract in place with the Value of York CCG.  A QIPP plan, jointly agreed and part of the clinically led programme with Acute providers, will transform pathways of care ensuring patients receive the right care in the right setting as efficiently as possible through the implementation of a system wide agreed model of Discharge to Assess/Intermediate Tier that delivers four pathways (Prevent admissions, Home First, Discharge to Assess in a community bed and Discharge to Assess for patients who require a full DST assessment).  The CCG continues to work with partners to identify new areas of work, with particular focus on Intermediate Tier and Community Services Transformation.
</t>
  </si>
  <si>
    <t xml:space="preserve">Performance against this indicator exceeded the target for 2018/19 (707.2 compared to a target of 780), this result being a significant improvement on the 2016/17 performance of 918.93. 
 </t>
  </si>
  <si>
    <t xml:space="preserve">Although this target was narrowly missed for 2017/18 (86.2% against a target of 87%), it was a siginificant improvement on the performance for 2016/17 (76%).  The CCG and LA are working closely with our community services provider to redesign our intermediate tier services, as well as supporting implementation of the High Impact Change Model for managing transfers of care.  Additionally, one of our iBCF schemes focuses on Active Recovery (re-ablement), in both bed based hubs and in the community.  </t>
  </si>
  <si>
    <t>Although we did not achieve the annual targets, there has been a significant improvement. In terms of the targets set, the system achieved the DToC targets in 3 of the last 4 months within 2017/18 and has also achieve the DToC target in the first two months of 2018/19.</t>
  </si>
  <si>
    <t>None.  Although we are currently not on track, plans are in place to undertake a number of projects, which will impact on this target.</t>
  </si>
  <si>
    <t xml:space="preserve">None
A) Awaiting completion of assessment   30
B) Public Funding    6
Di) Awaiting residential home   41
E) Awaiting care package in own home   83
G) Patient or family choice   51
</t>
  </si>
  <si>
    <t xml:space="preserve">Whilst Q2 data is not yet availabe Q1 out-turn reported  15.041 admssions against a plan for 10,248. 
</t>
  </si>
  <si>
    <t xml:space="preserve">None at present </t>
  </si>
  <si>
    <t xml:space="preserve">Areas of delay are due to need for further NHS non acute care, care package in own home including self fundders and patient choice </t>
  </si>
  <si>
    <t xml:space="preserve"> Reductions in LOS. </t>
  </si>
  <si>
    <t>Performance as at September 2018 is 240.6 (equating to 338 permanent admissions of older people). 
Current forecasted performance is 481.2 against a target of 504.1</t>
  </si>
  <si>
    <t>Performance for April to June 2018 is 90.7%, therefore target currently being met.</t>
  </si>
  <si>
    <t xml:space="preserve">Bed days lost per 100,000 population has improved from 730 in April 2017 to 309 in July 2018.
ASC delays have met the revised BCF expectation since April 2018. 
</t>
  </si>
  <si>
    <t>No additional support needs identified at this stage</t>
  </si>
  <si>
    <t>On track currently for the quarter but winter period is always significant. At Month 4 YTD, Enfield CCG is 0.2% below its Operational Plan for total non-elective admissions. Unplanned care QIPP schemes have focused on long Length of Stay (LOS) patients. These have seen a  decrease in admissions. However, CCG is now seeing a rise (4.6% above plan) in 0 LOS low acuity admissions across both its main providers, Royal Free London (RFL) and North Middlesex University Hospital (NMUH). RFL have recognised this at the last contract meeting and is currently reviewing the situation. This will also be raised with NMUH</t>
  </si>
  <si>
    <t>Increased population of older people and those with complex needs being maintained at home means placements are now last resort.</t>
  </si>
  <si>
    <t>A review of the service to deliver more flexible responses and maximum use of resource. Inclusion of joint intermediate care numbers in performance</t>
  </si>
  <si>
    <t>Some market supply challenges with complex nursing provision.</t>
  </si>
  <si>
    <t xml:space="preserve">Targets achieved for the quarter. Schemes contributing to HICM and those particularly focused on keeping people out of hospital are contributing to this achievement. </t>
  </si>
  <si>
    <t>Numbers reduced for two consecutive years now from 265 new placements in 16/17 to a planned 225 in 18/19</t>
  </si>
  <si>
    <t>Capacity and performance has increased this year with current performance at 88%</t>
  </si>
  <si>
    <t>Timely discharges at all time high and D2A programme working well.</t>
  </si>
  <si>
    <t>Any examples of initiatives to reduce NEAs which have delivered a significant impact.</t>
  </si>
  <si>
    <t xml:space="preserve">None identified at this time. </t>
  </si>
  <si>
    <t>(Awaiting data from CCGs)</t>
  </si>
  <si>
    <t>The Older people admitted to res or nursing - Rate per 100,000  figure of 50.44 for Essex in July is higher than previous months, however is the same figure that was reported in July 2017.</t>
  </si>
  <si>
    <t xml:space="preserve">The effect of provider change is yet to be analysed.  
No challenges foreseen in performance using the end of year data.  </t>
  </si>
  <si>
    <t xml:space="preserve">Social care DTOCs increased in June to 1092 DTOC days, The biggest change that influenced this increase was EPUT, whose DTOCs increased 51% on their May figures. Although an increase in June, it is significantly lower than the February 2017 baseline. </t>
  </si>
  <si>
    <t>(Awaiting narrative from CCGs )</t>
  </si>
  <si>
    <t>August's rate of 43.04 is lower than the same month in 2017 at 44.05, it also could be the start of a downward trend from the more recent, higher figures from June and July of 48.76 and 50.44 respectively.</t>
  </si>
  <si>
    <t xml:space="preserve">Improved performance of 6% points from 2016/17.  </t>
  </si>
  <si>
    <t xml:space="preserve"> Health DTOCs fell in June to 1794 total and continued to fall to 1753 and 1589 in July and August respectively. Social care DTOCs fell back to normal levels in July and August with 920 and 925 DTOC days respectively, again well below the February 2017 baseline of 1926. Social Care DTOC per day per 100,000 18+ population remains on target after falling from 3.17 in June to 2.58 and 2.60 in July and August, hitting the 2.60 target level.</t>
  </si>
  <si>
    <t>None at present</t>
  </si>
  <si>
    <t>National submission deadlines for BCF template are outside of SUS reporting periods and therefore the full picture for Q2 is not yet available. Only April-July data is currently available.</t>
  </si>
  <si>
    <t xml:space="preserve">The ageing population remains a constant challenge and an increased need for people who have dementia type illness whose needs are such that they cannot continue to live independently or with support, therefore requiring a 24 hour care setting environment.
We are looking at developing an extra care scheme and are in discussions at present with a provider, that will accommodate people with a dementia type illness, which will further support a reduction in permanent admissions to care.
</t>
  </si>
  <si>
    <t xml:space="preserve">There is a need for increased care management support with complex mental health cases and to increase the effectiveness of our internal trusted assessor process.  We will also work with commissioning colleagues for the ability to source care packages with immediate effect and will also need to raise awareness with referrers that Enablement is removed from a time / task provision.
The level of frailty of people using PRIME and PICs remains high
Discourse is being held between Eastwood and Q.E. Ward 6 lead officers surrounding criteria of both services and pathways into Eastwood
</t>
  </si>
  <si>
    <t>The recent new target set for our local economy based on Q3 17/18 performance are very challenging.  The ageing population remains a constant challenge, bringing an increase in frailty and we are also seeing an increase in older people with dementia.  
Support services for those younger people with a mental health illness such as housing is a challenge, which has an impact on delays.
Recently there was a particular issue in the west of the borough accessing home care services, and on top of this where providers were able to obtain packages these were unable to commence imediatly in some cases with delays of up to a week</t>
  </si>
  <si>
    <t>Whilst the full quarter 2 data is not yet available, Q1 data was around 12% below planned levels. Data for July, if prjected forward for the whole of Q2, would suggest that Q2 is on track to be circa 4% below plan.</t>
  </si>
  <si>
    <t xml:space="preserve">Latest performance (Q2) relates to April to August 2018.
In this period there were 142 permanent admissions, representing 361.1 per 100,000 population (65+), based upon a population of 39,327. This is higher than the 128 permanent admission in the same period for 2017-18 (330.24 per 100,000 population) therefore showing a poorer performance. 
Performance though is currently on track to meet the year end target of 854.4 per 100k (336 admissions).
</t>
  </si>
  <si>
    <t>Latest performance (Q2) does not cover the full 6 month period
The indicator value stands at 92.4% (315 out of 341) for all those aged 65 and over that were discharged from hospital into reablement during January to May 2018 and still at home 91 days later. 
This is higher than at the same period last year (76.9%), and is higher than the 2018-19 target.</t>
  </si>
  <si>
    <t xml:space="preserve">Latest Performance relates to July 2018.  The average number of delays per day, per 100,000 population for July 2018, is 5.95 for delays attributable to Social care and the NHS.  This is outside the target of 4.0 per 100k population for July 2018.  Performance has improved compared to the same point for the previous year, where the equivalent rate was 7.75 per 100k population, however the new targets are based on Q3 17/18 performance which was the quarter with the lowest DTOC rate for Gateshead in 17/18.   
2.54 per 100k population were delayed on average per day, where the NHS was attributable which is better than the target of 2.7.  This is a lower rate compared to the same point for the previous year (3.79)
For Social care, the average number of delays per day for July 2018 was 3.41 per 100k.  This is outside of the target of 1.3 per 100k population but shows improvement compared to the same point for the previous year (3.95).
We are working closely with our local CCG and Trust to reduce delays and attend the A &amp; E local delivery board at a strategic level. We also take part in 6 weekly Patient Flow meetings and weekly surge meetings with the trust to discuss service users who may need social care support.
We attend daily board rounds enabling us to start our assessment at the earliest point and for those people who require 24-hour care in a nursing environment we discharge direct into a nursing bed prior to a Continuing Health Care Assessment being completed.  There is also the Trusted Assessor Model which is in operation.
</t>
  </si>
  <si>
    <t>regional apprpoch to stabilisng dom care market plus steph and regional offie to argue case</t>
  </si>
  <si>
    <t xml:space="preserve">A change in the urgent care pathway has led to a high volume of extended assessment patients being recorded as non-elective admissions. The CCG and Gloucester Hospitals Foundation Trust are working towards a joint definition of assessments and once agreed the true volume of non-elective admissions will be reported. </t>
  </si>
  <si>
    <t>Target Met - Once assessment activity (expected to be a minimum of 10% of NEL admissions) has been removed from the 18/19 activity, NEL admissions are tracking below the target.</t>
  </si>
  <si>
    <t>Performance is currently tracking below the plan.</t>
  </si>
  <si>
    <t>Awaiting data to assess progress</t>
  </si>
  <si>
    <t>DTOC performance was 2.8% for Q1, below the target of 3.5%. Reporting for Q2 has not been validated, however, performance has been slighlty above the 3.5% target at 3.73%. Early performance in October has shown an improving position and it is anticipated therefore that overall annual performance will be below the 3.5% target</t>
  </si>
  <si>
    <t>Not required</t>
  </si>
  <si>
    <t>Empowering community sevices to assess and care within the community.  Improving the flow for 'step up' services, for elderly frail patients especially during times of acute pressures</t>
  </si>
  <si>
    <t xml:space="preserve">Ensuring relevant patient information is being shared and assessments for discharge are undertaken in a timely manner continues to be a challenge. </t>
  </si>
  <si>
    <t>The impact of winter pressures and the need to change criteria to meet type of demand has seen the confidence in referral criteria impact upon referral rates.  A system wide review of reablement services has commenced with significant changes proposed across the local authorities and the CCGs</t>
  </si>
  <si>
    <t>The main challenges impacting upon DToC are 'complex mental health', 'family choice' and 'housing'; remain core reasons for delays incurred.</t>
  </si>
  <si>
    <t>Alongside the frailty pathway, significant partnership work is being developed across commissioners and providers from Greenwich and bordering authorities. This work includes prioritisation of resources into identified areas, specifically around preventative measures.  Jointly commissioned programmes are being explored against priorities identified with working parties developed. We are also continuing to further develop a NEA reduction plan with providers.</t>
  </si>
  <si>
    <t>A discharge to assess 20 bedded units (Duncan House) continues to provide a valuable service supporting acute pressures. The data consistently demonstrates that the service is effective in enabling people to gain more independence through an MDT supportive approach and returning home with more appropriate, often smaller, packages of care. Further development work is underway with Greenwich reablement beds to explore how intermediate care and community assessment units can be utilised most effectively.</t>
  </si>
  <si>
    <t>Remodelling exercise of reablement services is continuing with greater levels of engagement across all stakeholders. This will focus on further integrating community reablement and strengthen integration across health and social care.</t>
  </si>
  <si>
    <t>Recognising DToC is a system issue, partnership working to identify reasons and explore opportunities and solutions to address them has increased through wider systems work being undertaken.</t>
  </si>
  <si>
    <t>Based on July and August data we have estimated a Q2 total of 5604 against a plan of 5497. 
Our month 5 position shows 9255 NEA against a plan of 9270 which seems positive; however, due to the case mix of patients  and resulting HRG codes, the cost is significantly above planned expenditure. 
We have a strong focus on reducing inappropriate NEA where possible through a number of admission avoidance services. There is now an alternate care pathway agreed between LAS, Paradoc and IIT. We have a mental health crisis line, a new falls service, and have expanded our primary care frailty service to further support admission avoidance.</t>
  </si>
  <si>
    <t xml:space="preserve">This target is rated amber and our forecast based on year to date figures is 478.6 per 100k pop versus a plan of 418.1.  
Between April and September 2018 a total of 48 older people were permanently placed in residential or nursing care (24 in each care setting). Review of interim placements in Q2 resulted in many becoming permanent. While we have missed the target, it was by a relatively small number of individuals. We are hoping that discharge to assess processes and ongoing access to rehabilitation and reablement will help to reduce admissions. Overall, the number of older people living permanently in a care home has reduced over the last 12 months and Hackney’s performance on admissions compares favourably to the comparator average. </t>
  </si>
  <si>
    <t>To maintain performance</t>
  </si>
  <si>
    <t xml:space="preserve">To maintain performance and to have better working relationships with out of area hospital discharge teams. Our position for Q1 and Q2 suggests that we will meet the 18/19 BCF ambitions for DTOC.  For Q2 our total DTOC days will be 1216 versus the BCF ambition in that period of 1463 (Actuals for July and August estimated for Sep)  </t>
  </si>
  <si>
    <t xml:space="preserve">Target this year is 91.3% with current activity being 94.1% </t>
  </si>
  <si>
    <t xml:space="preserve">Significant progress is being made in this area, and we are currently maintaining performance. The system in general appears to be more resilient and significant preparations have taken place to help prepare for Winter Pressures.   A significant reduction in social care delays was observed in August. </t>
  </si>
  <si>
    <t xml:space="preserve">To the end of August there has been a 2.3% increase in non-elective admissions and the CCG is 1.3% above plan. There has been a large increase at one acute provider which was unexpected. </t>
  </si>
  <si>
    <t>Staffing has been an issue within the team, along with making changes to benchmarking data.</t>
  </si>
  <si>
    <t>Annual collection only</t>
  </si>
  <si>
    <t>Full Q2 data not available until 8th November.</t>
  </si>
  <si>
    <t>The CCG and the St Helens &amp; Knowsley Trust are working with the Mersey Internal Audit Agency MIAA to examine the number of emergency readmissions and very short stay admissions. MIAA are due to feed back at the end of October</t>
  </si>
  <si>
    <t>We continue to be on track with permanenet admissions to care, however we need to be mindful that we are using manual data and this needs to be cleansed before final figures are produced.</t>
  </si>
  <si>
    <t>During August 2018 there has been a significant decrease in DTOCS.  The CCG continues to work with Acute trusts to understand the rates of non elective admissions which are significantly impacted by the rate of zero day length of stay.</t>
  </si>
  <si>
    <t>none at present.</t>
  </si>
  <si>
    <t>None.</t>
  </si>
  <si>
    <t xml:space="preserve">Current data shows that H&amp;F are over performing on NEL. Data includes all NEL and BCF scheme CIS is 18+. Community Independence Service focus is to continue supporting avoidable admissions and discharge. </t>
  </si>
  <si>
    <t>Upcoming challenges will be during Q3 and maintaing rates as autumn and winter approach</t>
  </si>
  <si>
    <t>Data difficult to extract in time for BCF timeline</t>
  </si>
  <si>
    <t xml:space="preserve">LBHF is currently higher than the annual trajectory at M1-4. 
 Although there has been a significant reduction in delayed days for the same period last year (see comments in ‘Achievements’), the new target was set during a period when very substantial improvements had been made in addressing non-acute (mental health) delays. This previous performance improvement has been hard to maintain. Whilst non-acute delays do remain lower than M1-4 last year, they have risen since April 18 and have also been accompanied by a rise in acute delays at Imperial. As part of the work we are implementing with iBCF support we continue to monitor and support this area of work.
</t>
  </si>
  <si>
    <t>Q2 18/19 comparatively lower than in 17/18</t>
  </si>
  <si>
    <t>Combined Rate for Q1 and Q2 residential care is 52.9</t>
  </si>
  <si>
    <t>Local metric from Q1 indicated current rates at 80%</t>
  </si>
  <si>
    <t xml:space="preserve"> The number of delayed days for M1-4 18/19 is 24% lower than the same period last year. The Director of Social Care continues to support and prioritise DToC by chairing weekly MH DToC meetings.</t>
  </si>
  <si>
    <t>continued service development and improvement of ket NEL reduction schemes</t>
  </si>
  <si>
    <t>None this quarter</t>
  </si>
  <si>
    <t xml:space="preserve">We will continue to work with our acute provider to reduce delays. Ongoing work via the urgent care board. H&amp;F were given an extremely ambitious target this year due to performance in 17/18. </t>
  </si>
  <si>
    <t xml:space="preserve">Resilience of primary care and out of hospital infrastructure  Workforce capacity and capability issues remain. See narrative for performance summary. </t>
  </si>
  <si>
    <t xml:space="preserve">Market conditions with high proportion of private funders competing with public sector.  Access to dementia specialist capacity.  </t>
  </si>
  <si>
    <t xml:space="preserve">Optimising resources to achieve greater capacity and release savings in the system.  Resilience of primary care and out of hospital infrastructure </t>
  </si>
  <si>
    <t>Establishing systematic and standardised early referral processes. Agreeing dashboard to measure improvement cycles when trying to combine different NHSE and LA requirements. Sustaining improvements to maintain consistent performance. Standardising CHC D2A implemetation. Reducing duration and  numbers of extended length of stay</t>
  </si>
  <si>
    <t>Monitoring joint hospital prevention scheme in SE Hampshire area.  Some performance improvement North Hampshire Enhanced Health in Nursing Home pilot showing impact on NEL from nursing homes.</t>
  </si>
  <si>
    <t xml:space="preserve">Maintaining flow in challenging market conditions </t>
  </si>
  <si>
    <t>Extending impact of Quality Improvement programme.  Intensive recruitment programme in progress.    Electronic contract monitoring and rostering continuing to maximise efficiency and create savings for the system</t>
  </si>
  <si>
    <t xml:space="preserve">System wide lead and clinical lead in post. AHC OTs now attached to each hospital site. Progress on discharging higher numbers. Weekly meetings in all sites supporting stranded and super stranded work programmes on seach site.  CHC D2A pathway being maintained funded trhough iBCF and long term approach being discussed. </t>
  </si>
  <si>
    <t xml:space="preserve">Continued promotion of new models of primary care at national level and local support for double run costs in non vanguard locations;  national workforce plan.  </t>
  </si>
  <si>
    <t>No new / additional support needs</t>
  </si>
  <si>
    <t>No new / additional support needs. Continued promotion of new models of integrated delivery  between health and social care and national workforce plan that positively impacts care and support labour market</t>
  </si>
  <si>
    <t>5% increase in actual admissions compared to the same period in 2017/18</t>
  </si>
  <si>
    <t>6% increase in the rate of permanent admissions to residential care. There have been a number of cases transferred from CHC to social care.</t>
  </si>
  <si>
    <t xml:space="preserve">Reablement is leading the implementation of Discharge to Assess in Haringey.  The service is seeing higher acuity patients who are at higher risk of readmission.  </t>
  </si>
  <si>
    <t>Reduction in DTOCs has been accompanied by an increase in NEAs as bed occupancy remains high. More work is needed on developing the appropriate 'Attitudes, Behaviour and Culture' to sustain Discharge to Assess.</t>
  </si>
  <si>
    <t xml:space="preserve">There has been 9720 non-elective admissions between April and August 2018. This is a 5% increase in actual non elective admissions compared to the same period in 2017/18 or 464 more admissions.
There have been 3397 non elective admissions per 100,000ppn this is a 2.6% increase in the rate compared to the same period last year. 
</t>
  </si>
  <si>
    <t>Haringey has consistently had low care home admissions. As more people are being discharged with complex care needs, care home placements have increased.</t>
  </si>
  <si>
    <t>We are awating data on this metric.</t>
  </si>
  <si>
    <t xml:space="preserve">Data from August 2018, shows 23% decrease in the rate of delayed transfers of care. </t>
  </si>
  <si>
    <t>Development of a high impact model for non-elective admissions</t>
  </si>
  <si>
    <t>We are working with partners to implement a 'Home First' approach across the acute providers.</t>
  </si>
  <si>
    <t>Q2 activity for NEL admissions has remained relatively constant. Attendaces at A&amp;E for the period have been slightly below projected volumes by 1.3%</t>
  </si>
  <si>
    <t>During Q2  the CCG and LA have continued to experience challenges in sourcing placements for patients with complex needs. Marketplace across NWL has limited provider capacity</t>
  </si>
  <si>
    <t xml:space="preserve">Data will be collected (Oct to Dec), analysis Jan to March 2019. The delay in the availability of the data results in any corrective action being taken after the reporting period. </t>
  </si>
  <si>
    <t>The Q2 activity has been variable with spikes in DTOC volumes during late July and August. Volumes have returned to single figures again.</t>
  </si>
  <si>
    <t>NEL activity on plan for Q2. A&amp;E attendences slightly lower than expected by 1.3%</t>
  </si>
  <si>
    <t>The "Harrow and Home" scheme is live and delivering care. A review is planned for Q4</t>
  </si>
  <si>
    <t>Not Available</t>
  </si>
  <si>
    <t>Delays have been atributable to family choice for a significant %. The CCG / LA is working with the Acute Providers to improve patient flow</t>
  </si>
  <si>
    <t>All providers are working on their winter resilience plans from October onwards</t>
  </si>
  <si>
    <t>Ongoing training for Care Home staff to facilitate early recognition of health issues is in place , being rolled out across all care homes</t>
  </si>
  <si>
    <t>It is difficult to influence the whole of this indicator through BCF related schemes due to it covering all age ranges.  Only data ti Jul-18 is available but was not achieved in Q1.</t>
  </si>
  <si>
    <t>Only data to Jul-18 available.
Increasingly complex needs of people requiring 24hr care, particularly linked to dementia and / or challenging behaviour.</t>
  </si>
  <si>
    <t>Only data to Jul-18 available.
Ensuring that services are targeted effectively and that the appropriate cohort of people is identified for this indicator.</t>
  </si>
  <si>
    <t xml:space="preserve">Only data to Jul-18 available.
Challenging NHSE target for 17/18 resulted in this indicator not being achieved.  Q1 performance was over target. </t>
  </si>
  <si>
    <t xml:space="preserve">Achieved target in 2017/18. </t>
  </si>
  <si>
    <t>Target achieved in 2017/18 and expected to be achieved in 2018/19.</t>
  </si>
  <si>
    <t>Target achieved in 2017/18 and expected to be achieved in 2018/19.
The Q1 position (Apr-Jun 18) is reported at 86.7% against a target pf 80.0%.</t>
  </si>
  <si>
    <t>Positive feedback regarding the  Integrated Discharge Team.</t>
  </si>
  <si>
    <t xml:space="preserve">NEL admissions are showing as over performing but this largely relates to a recording issue in the Trust for ambulatory care/ ward attender activity. This is being addressed with the Trust to understand impact, increased capacity and pathways. The plan is to have this all corrected by Q3. There is +2% NEL year on year (excluding deliveries) growth and +1% against YTD plan </t>
  </si>
  <si>
    <t>Not monitored until Q4</t>
  </si>
  <si>
    <t>Trend for Q2 is similar to Q1, therefore target is likely to be missed.</t>
  </si>
  <si>
    <t>The Queens UCC has now been commissioned from a new provider and will support the shift of activity from A&amp;E to the UCC working in an integrated way with the GP streaming at the front door.</t>
  </si>
  <si>
    <t>Havering are on track to meet target for this indicator</t>
  </si>
  <si>
    <t>Achieving the NEA is challenging to partners throughout the system.</t>
  </si>
  <si>
    <t xml:space="preserve">Capacity within the care home market within Herefordshire continues to challenge partners, specifically in relation to complex nursing care provision. </t>
  </si>
  <si>
    <t>The Home First service, delivered by the local authority, continue to experience recruitment challenges, which impacts upon the service capacity available. 
The YTD performance is currently 69.0%, against an ambition of 80%</t>
  </si>
  <si>
    <t>Achieving the DToC target continues to pose a challenge to all partners. A number of key actions will be coming on line during Q3 but partners would welcome peer review of our plans to  make sure they are robust as possible.</t>
  </si>
  <si>
    <t xml:space="preserve">A number of key schemes continue to be delivered to assist in supporting individuals at home and avoiding admissions, where possible. Including Hospital at Home, Falls Response service and Home First. </t>
  </si>
  <si>
    <t>Partners continue to support individuals in the community and facilitate independence, therefore reducing the rate of admissions into residential and nursing care. ASC pathway redesigned has been implemented and is delivering a strength based approach. 
A robust placement panel process is in place to consider and provide alternatives, where possible.</t>
  </si>
  <si>
    <t>During Q2 capacity improvements have been achieved due to the introduction of a new rota system. The service continues to develop and deliver the service review implementation plan. The new rota system went live on 1 October 2018 and we currently have the highest number of staff since the service commenced, with only 4 vacancies. The expectation is that the service will increase the number it supports from 35 to 70 by the end of October 2018.</t>
  </si>
  <si>
    <t>Partners continue to work together to deliver the HICM. Achieving progress in each of these areas will assist in improving flow throughout the system and achieving DToC reductions. A Trusted Assessor model will be implemented in Herefordshire from January 2019, an Integrated Discharge Lead post will be in place from December 2018 and D2A pathways continue to be developed.</t>
  </si>
  <si>
    <t>No support needs identified</t>
  </si>
  <si>
    <t>Support to be requested from ADASS</t>
  </si>
  <si>
    <t xml:space="preserve">Current target is under review to ensure it is fit for purpose for the remainder of 2018/19. </t>
  </si>
  <si>
    <t>Current performance suggest HCC are on target.</t>
  </si>
  <si>
    <t>Delays in West Herts Hospital Trust and the Community Hospital Bed base remain the most challenging, with the biggest reason for delays being home care capacity, (62%) and residential and nursing care placement following (32%). Anecdotally it is dementia nursing care placements that often result in the longest length of stay and delay. The key factors influencing health delays are the availability of rehab pathways both bed base and community, followed by the identification of people who decline the first option for transfer, finally the remaining delays mostly reflect the affluence of Hertfordshire and that people who can self-fund their care also experience the same resource delays as social care.</t>
  </si>
  <si>
    <t>Performance in Q2 has improved against Q1, dropping to 28,658 admissions from 29,206 admissions. Current performance is within 10% of the 27,784 target (rate per quarter) and continuously improving. Both CCGs have multiple QIPP schemes to support this target and ensure Hertfordshire’s number of NEAs remain below the national average</t>
  </si>
  <si>
    <t>The rate of permanent residential admissions per 100,000 population is 361 against the target of 505. This has decreased since last quarter's rate of 398 per 100,000 population. This shows that the number of new placements continues to be carefully managed with consideration given to alternative forms of support prior to approval.</t>
  </si>
  <si>
    <t>Data shows that 83.0% of clients discharged into reablement services between the months of April to June 2018 remained at home 91 days later.  This is near the target of 86% and remains relatively steady in comparison to the last three quarters (83%, 86%, 84%). These low levels of hospital readmissions in comparison to the national average suggest that the enablement support is successfully helping to prevent escalation of patient need.</t>
  </si>
  <si>
    <t>Q2 performance continues to improve, but does not meet the target with performance of 1,106 against a target of 856 (rate per 100,000 population), which equates to 10,083 delayed days against a target of 7,784. This is a significant improvement from Q2 2017/2018, which saw a rate of over 1,600 per 100,000. Delays have been well managed over the last quarter through careful coding, micro management of workload, continual development of our skills using the Choice Policy and creative care planning.</t>
  </si>
  <si>
    <t>1. Increase in older people population, particularly 80 +.
2. Increased level of acuity within the population group.
3. Increase in numbers attending A &amp; E.
4. Keeping type 1 attendance conversion rate within target 30%.</t>
  </si>
  <si>
    <t>1. Current lack of alternatives which is being addressed with the development of new extra care schemes.
2. High conversion rate (69%) of short-term placements to permanent emphasising importance of avoiding a placement.</t>
  </si>
  <si>
    <t>Nature of client group makes them susceptible to escalating needs, inc hospital admission.</t>
  </si>
  <si>
    <t>a) Embedding improved practice within Hillingdon Hospital that is sustainable.
b) Receptiveness of care home providers to accept people with more challenging needs.</t>
  </si>
  <si>
    <t>A range of admission prevention initiatives are being delivered by partners to help alleviate pressure on ED.  Activity continues to be monitored via the A &amp; E Delivery Board.</t>
  </si>
  <si>
    <t>88 flat extra care sheltered housing scheme completed.  First tenants moving in at the start of Oct 18.</t>
  </si>
  <si>
    <t>Reablement and Rapid Response Teams also support people in the community thus preventing admission.</t>
  </si>
  <si>
    <t>a) Continuing progress in development of integrated discharge pathways.
b) 60% reduction in non-acute delays for April/May attributed to CNWL activity, primarily mental health.</t>
  </si>
  <si>
    <t>None at this time.</t>
  </si>
  <si>
    <t xml:space="preserve">Possible increase may be experienced during winter months. However, joint provider winter resilience plan in place. 
Month 1 is missing Ambulatory emergency care and Paediatric assessment data from Chelsea and Westminster (West Mid). This makes the admissions approx. 400 admissions lower than it should be.  </t>
  </si>
  <si>
    <t>Lack of digital interoperability.</t>
  </si>
  <si>
    <t xml:space="preserve">The September DTOC information has not been published yet for the actual Quarter 2 outturn. The Quarter 2 information has been estimated from the July and August data.
The NHS is currently on course to be way over their 429 quarterly target.
ASC figures for August were high meaning it is likely we will miss the target for Q2 – although due to good performance in Q1  will offset for the annual outturn. 
</t>
  </si>
  <si>
    <t>Q1 18/19 HWB Non-Elective Admission 
Plan 7209 Actuals 7492 
Above plan by 283 attendances approx.
Q2 18/19 HWB Non-Elective Admission 
Plan 7132 Actuals 5195 (Based on July/August) 
If an average is applied for Sept a Q2 estimate is 7,492. 
Above plan by 661 attendances approx. based on the forecasted Q2 position.</t>
  </si>
  <si>
    <t>2014/15 Outturn: 451.5 per 100,000
2015/16 Target: 333.9 per 100,000
2015/16 Outturn: 355.4 per 100,000
2016/17 Target: 350.0 per 100,000
2016/17 Outturn: 287.2 per 100,000
2017/18 Target: 350.0 per 100,000
2017/18 Outturn: 413.2 per 100,000
2018/19 Target: 450.0 per 100,000
2018/19 Q1 PI: 385.3 per 100,000
2018/19 Q2 PI: 440.4 per 100,000</t>
  </si>
  <si>
    <t>2014/15 Outturn: 90.4%
2015/16 Target: 95.2%
2015/16 Outturn: 84.0%
2016/17 Target: 85.0%
2016/17 Outturn: 75.0% (2016/17 Q3 data)
2017/18 Target: 80.0%
2017/18 Outturn: 82.3% (2017/18 Q3 data)
2018/19 Target: 85.0%
2018/19 Q1 PI: 90.2% (2017/18 Q4 data)
2018/19 Q2 PI: 85.0% (2018/19 Q1 data)</t>
  </si>
  <si>
    <t>2017/2018 Target: 4792  (NHS - 2357 / ASC - 2042 / Both - 393)
2017/2018 Outturn: 5303  (NHS - 2776 / ASC - 2232 / Both - 295)
2018/2019 Target: 3139  (NHS - 1716 / ASC - 1241 / Both - 182)
2018/2019 Qtrly Target: 785  (NHS - 429 / ASC - 310 / Both - 46)
2018/2019 Q1 PI: 611  (NHS - 429 / ASC - 119 / Both - 63)
2018/2019 Q2 PI: 1275  (NHS - 789 / ASC - 371 / Both - 116)*
*Q2 estimated from NHS England Jul-18 &amp; Aug-18 data</t>
  </si>
  <si>
    <t xml:space="preserve">Performance has seen increased activity overall against plan which was a stretch target based on assumed delivery of QIPP schemes which have not yet fully delivered. Summer activity was unusually above plan. There has also been a service change due to implementation of ambulatory care and a new Surgical Assessment Unit at IW NHS Trust the activity for which is counted as admissions - when the effect is offset the numbers reflect achievement of target to date.
</t>
  </si>
  <si>
    <t>None to report</t>
  </si>
  <si>
    <t>Discharges from hospital made too early will have a direct impact on this measure, as it will see higher numbers readmitted or placed into Residential care. During Qtr 1, 60% of the people not at home 91 after discharge were readmitted (18 out of 30).</t>
  </si>
  <si>
    <t xml:space="preserve">The NHSE have proposed new targets for delivery from September. Performance was on track until August which sees an increase in ASC, NHS and combined figures. ASC remain below the required local daily rate per 100k population target however NHS performance in nearly double the required rate.
The increase to both ASC and NHS has contributed to a combined rate above the required. Based on the new targets that are in place for September all areas would be above the required rate.
Pressures within the NHS during August have been extremely high.  A&amp;E attendances have been unsusually higher during summer The acuity of those individuals has also been higher during this period.
</t>
  </si>
  <si>
    <t xml:space="preserve">The non-elective activity for general and acute (G &amp; A) specialities specifically at the IOW Trust had been reducing from a peak in 2012/13, although there has been a spike in activity in the latter half of 2016/17. The activity for Q1 2017/18 is showing the latest impact in returning activity towards plan. Through the BCF activity we aim to continue to negate the population growth impact identified for 2017/19. 
</t>
  </si>
  <si>
    <t xml:space="preserve">ASC have exceeded the three year target reduction for this metric in the first year (17/18) and continue to improve.  
Quarterly figures (based on a rolling 12month rolling period) have been revised in line with the new ONS population figures published in June.
Quarter 2 saw a total of 40 new res/nurs placements made compared to 39 in Qtr 1. The number of new residential placements in Quarters 1 &amp; 2 was the same at 34 with the number of new nursing placements made in Qtr 2 was 6 compared to 5 in Qtr. The average number no. placements made in quarters 3 and 4 of 2017/18 was 50 hence the ongoing reduction in the rate per 110k month on month which currently stands at 461.9 (Qtr 2 17/18 827.3).
</t>
  </si>
  <si>
    <t>Due the nature of this measure Qtr 2 data will not be available until the end of Qtr 3.
During Qtr 1 the numbers of older people 65+ discharged from hospital into reablement reduced month on month however the outturn did increased to 74.6% compared to 68.1 in the previous qtr (Qtr 4 - 17/18). However historical figures going back to Qtr 4 (16/17 - 94.9%) see the outturn drop each quarter which would suggest the 18/19 target will not be met. 
Qtr 2 also sees a reduction in the overall numbers discharged to reablement compared to Qtr 1 (118 to 109).</t>
  </si>
  <si>
    <t xml:space="preserve">Until August Improvement in DTOC  position continued in Health, and ASC.  Combined system well within targets and already achieving 2018 more challenging target. System leaders continue to review all DTOCs weekly and capacity across the system biweekly.
Overall reduction in LOS has been achieved.
Continue to focus on improving Flow and destinational outcomes for people. System wide agreement to adopt D2A, implementation commenced. 
</t>
  </si>
  <si>
    <t>When taking account of service changes our like for like admissions remain close to the baseline target. 
Ongoing development and implementation of our extensive related NCM schemes and introduction of ambulatory care remain a challenge.</t>
  </si>
  <si>
    <t xml:space="preserve"> Investment through iBCF for a further year continues to support additional resource to implement system wide change. D2A may require further concentrated support to achieve full implementation.</t>
  </si>
  <si>
    <t>Reviewing impact of revised CCG plan on NEA modelling across the HWB footprint</t>
  </si>
  <si>
    <t xml:space="preserve">We currently have an active suspension on all new placements with one care home following serious concerns  in relation to the quality of care provided. Significant improvements have been made and we envisage the embargo to be lifted in Q3.  </t>
  </si>
  <si>
    <t xml:space="preserve">Reablement has experienced some capacity challenges during this quarter though through Sept/Oct there have been no issues. 
The complexity of service user needs (including nursing and speech and languege) being discharged under D2A has increased and continues to be a challenge.
Improvement plan for the service continues to be undertaken by management to address capacity concerns in particular. </t>
  </si>
  <si>
    <t xml:space="preserve">Continuing high number of beds days awaiting further NHS non-acute care (both with CHC nursing placements and rehab beds) and patient choice, as well as a spike in awaiting nursing home placement or availability. Staffing capacity and turnover in social care services impacted both the community and hospital offer in this quarter.  </t>
  </si>
  <si>
    <t>NEA for Q2 is forecast to be 4809, below current revised CCG plan. 
Schemes to reduce NEA are fully opeartional</t>
  </si>
  <si>
    <t xml:space="preserve">Q2 2018-19 (Apr-Sep)= 317.43; This equates to 74 people.
Refreshed Q1 2018-19 (Apr-Jun)= 189.51 (Correction to previous Q1 2018-19 reporting period, where we reported 165.82). These refreshed figures are due to the denominator used being the ONS’ mid-2016 based mid-2018 subnational population projection for Islington 
Work undertaken with an embargoed Care Home has resulted in significant improvements and it is anticipated that this will be lifted in Q3.
</t>
  </si>
  <si>
    <t xml:space="preserve">Q2 2018-19 (Apr-Sep)= 95.58%; refreshed Q1 2018-19 (97.59%).  (Correction to previous Q1 2018-19 reporting period, we reported 97.89%). 
</t>
  </si>
  <si>
    <t xml:space="preserve">DTOC delayed days are trending down since Q3 in 2017/18. 
Local authority staffing in post and will be at full staffing capacity for winter following successful recuitment campaigns. 
DTOC processes have been reviewed and supports strengthened within the local system, with daily DTOC teleconferencing calls for UCLH, and continued management attendance at the Multi-Agency Discharge Event (MADE), held twice-weekly with partners at Whittington Health and Haringey at the main acute trust.
In addition there are weekly heads of service/AD escalation meetings chaired by the local authority and CCG with the Whittington, UCLH and St Pancras to ensure that complex DTOC cases are resolved and there is a strategic approach in identifying themes and recurrent issues to be addresssed and resolved. 
These strategies will be under constant review, collaboratively led by the CCG and local authority. </t>
  </si>
  <si>
    <t>Current data for Q2 indicates 8.6% increase. Data for NEL includes all NEL. Main scheme to impact on A&amp;E and NEL reduction is the CIS which is an 18+ service. Therefore some data challenges to establish actual NEL reductions</t>
  </si>
  <si>
    <t xml:space="preserve">This metric has resulted in cases that have become more challenging and diverse </t>
  </si>
  <si>
    <t xml:space="preserve">In RBKC escalated and rapid discharges associated with D2A and home first models, we have been working with service users who are more acutely unwell and hence this may result in more hospital readmissions if not supported appropriately by health community services post the Reablement 6 weeks.
</t>
  </si>
  <si>
    <t>Continued monitoring and reduction in non-acute, mental health delays to improved DToC.</t>
  </si>
  <si>
    <t xml:space="preserve">Q2 for 18/19 slightly lower than Q2 in 17/18. </t>
  </si>
  <si>
    <t xml:space="preserve">We have manage to remain on target even with challenges and diverse cases
</t>
  </si>
  <si>
    <t>With access to health medical record systems we are able to work more collaboratively with health colleagues. This enables us to ensure service users medical needs are being met and we are able to escalate to necessary community emergency services eg. Rapid Response practitioners with a view to hospital admission prevention. This is a result of the work we did in early years as part of the BCF. The integrated patient record.</t>
  </si>
  <si>
    <t>RBKC is currently 41% below target in months 1-4 of 2018. This improved performace is mostly attributable to significant reductions in non-acute (mental health) delays.</t>
  </si>
  <si>
    <t>Not required this quarter</t>
  </si>
  <si>
    <t>None required at present</t>
  </si>
  <si>
    <t>West Kent - Increasing SSNEL admissions due to rising AEC &amp; Frailty unit activity.                                                                                                                                                                                                                                                                               DGS  is continuing to work with all system providers to improve the current Rapid Response model alongside the development of Multi-Disciplinary Team (MDT) working. This will enable earlier intervention &amp; care navigation to support complex patients, the elderly and frail. A business case is to be developed and presented to the DGS UCOG, and DGS Accident &amp; Emergency Delivery Board (AEDB), Local Care Implementation Committee (LCIC) and the CCG Governing Body. 
More patients are being pulled from A&amp;E into Ambulatory Emergency Care (AEC), which is now extended to 14 hours per day. These are currently recorded as NEA. Negotiations are ongoing with Dartford and Gravesham NHS Trust about local tariff as part of Activity Management Plan (AMP). Some admissions recorded as NEA are returners after an initial AEC contact are should be recorded as planned. The CCG is working with the Trust to quantify this, also as part of AMP.
Swale Extended hours for Ambulatory emergency services, operating now 12 hours a day, 7 days a week. 
Introduction of an 8 bedded frailty unit for frail elderly patients through ED who may need care or intervention for 48 hours</t>
  </si>
  <si>
    <t>We only analyse this indicator once a year in line with Dept of Health &amp; Social care/ NHS England guidance.</t>
  </si>
  <si>
    <t>The figures submitted to NHS England by various providers are not properly validated by NHS England having visited a number of the sites to try and understand the major discrepancies between what we collect in social care and what the NHS submit.</t>
  </si>
  <si>
    <t>West Kent - LSNEL descreased by average of 109 per month</t>
  </si>
  <si>
    <t>For Q2 18/19 there have been 354 resi &amp; nursing admissions compared to 429 in Q2 17/18. This is in comparison to the target of 399 for the quarter.</t>
  </si>
  <si>
    <t>In the period from July to September based on NHSE data we had a total 11,763 delayed days which is above our set target of 10,342 days for Q2 2018/19.
Jack Baxter has recently designed a new DTOC recording template for KCC which calculates the delayed days for you after inputting the delay start and end dates - we are hopeful that this can be adopted across the whole health and social care economy in order to finally remove the disparity between what is recorded by social care vs what is published by the nhs. This has now been adopted across most of health &amp; social care economy.</t>
  </si>
  <si>
    <t xml:space="preserve">West Kent -Additional investment over winter in Home First, Further integration of the Local Referral Unit (LRU, PW1 = Increased Hilton capacity, PW3 = Additional Care home capacity for slower stream rehab patients </t>
  </si>
  <si>
    <t xml:space="preserve">Main challenge is to maintain performance throughout the year. </t>
  </si>
  <si>
    <t xml:space="preserve">The main challenge is to ensure that the data is available on both a local and national level on an ongoing basis. </t>
  </si>
  <si>
    <t>Main challenge is to maintain performance throughout the year, to ensure that correct codes are used and that partners fully understand the data.</t>
  </si>
  <si>
    <t xml:space="preserve">There has been three consecutive months where the data was better than the target. Projection to year end shows that we are on track to meet the targets. </t>
  </si>
  <si>
    <t xml:space="preserve">There has been a month-on-month reduction in the number of admissions since May. There has been three consecutive months where performance was below target and we're on track to meet the year end targets. </t>
  </si>
  <si>
    <t xml:space="preserve">Data is not available at a local level to assess this metric. </t>
  </si>
  <si>
    <t xml:space="preserve">Better analysis of DToC figures. Agreement of revised, challenging targets for the coming year. There has been three consecutive months where performance was better than the target. </t>
  </si>
  <si>
    <t>Nothing specific.</t>
  </si>
  <si>
    <t>It would be beneficial for other Health and Wellbeing Board areas to share good pracice in information collecting for this metric.</t>
  </si>
  <si>
    <t xml:space="preserve">There has been an increase in NELs compared to the Operating Plan supporting activity plan, although all of the increased activity relates to a new short stay unit (CDU) in Kingston Hospital. </t>
  </si>
  <si>
    <t xml:space="preserve">Increasing levels of acuity 
Market pricing
</t>
  </si>
  <si>
    <t>Data is collected annually.  However local indicators suggest good progress</t>
  </si>
  <si>
    <t xml:space="preserve">The target is very tight.  </t>
  </si>
  <si>
    <t xml:space="preserve">There was no planned reduction in NELs as part of the BCF. Excluding the Kingston Hospital CDU, KCCG is on plan. </t>
  </si>
  <si>
    <t>Our admissions reduce significnatly in 2017/18 and we are maintaining our trajectory this year</t>
  </si>
  <si>
    <t>Our maximising independence programme is in pilot phase.  We have also piloted Home to Decide and will expand that in preparation for winter</t>
  </si>
  <si>
    <t>We continue to work well as a system and this is reflected in the continuing good performance</t>
  </si>
  <si>
    <t xml:space="preserve">The target for Q2 is 11,948 NEA.  So far we only have data for one month of this quarter (July).  The performance in Q1 was slightly above target (2.3% above; 12,417 NEA against a plan of 12,141 NEA).  July total NEA was 4,113 NEA against a plan of 3,983 NEA - slightly above plan (3.3% above).  However, one month taken in isolation isn't a good indicator of full quarter performance, so I feel unable to project what the full quarter performance will be.  Obtaining the data required for this Metric is proving to be an ongoing challenge; especially trying to obtain it within the timescales required for the BCF quarterly template return.
</t>
  </si>
  <si>
    <t>Current pathways experiencing blockages because of lack of capacity in the home care sector.</t>
  </si>
  <si>
    <t>Data is only available for first 2 month of Q2. The DTOC rate for July is 2.9% below target but 5.5% over in August. The Year to Date figures are above trajectory based on the overall target of 3.5% (208 delayed days above the target). This is due to an unexpectedly high levels in June/July/August which were all significantly higher than corresponding months in 2017. We are undertaking further analysis to understand the causes of this anomaly.</t>
  </si>
  <si>
    <t>Performance in Q1 2018/19 is -0.6% below performance of Q1 2017/18.  Given that NEA has steadily increased year on year since 2014/15, this is a positive trend to be noted (especially given that Q1 typically shows performance still affected by the end of the winter pressures).</t>
  </si>
  <si>
    <t>As at week Q2 (YTD up to Sept), there has been a total of 152 admissions, against a plan of 160 (at same YTD position).  Current YTD performance projects an estimated total year-end admission rate of 305 residential admissions.</t>
  </si>
  <si>
    <t xml:space="preserve">Developed Intermediate Care and Reablement Business Case for New Service Model. </t>
  </si>
  <si>
    <t>Implementation of the Red Bag Scheme and Care Home Bed State Tool.</t>
  </si>
  <si>
    <t>An increased likelihood of emergency admission following an A&amp;E attendance is leading to significant growth in non-elective admissions above planned levels.  Typically these admissions are for very short lengths of stay.</t>
  </si>
  <si>
    <t>None at the time of this return</t>
  </si>
  <si>
    <t>Reported DToCs year to date show over-performance, with main causes due to awaiting care packages in the person's own home, patient choice, and awaiting further NHS non-acute care.  However, there are concerns in terms of the accuracy of the number of DToCs reported by some providers and work is underway to develop a process to ensure the accuracy of the numbers reported by providers in the statutory submission. Working with mental health providers to ensure that they are using the correct process for notifying Knowsley of any patients delayed.  Working with NHSE to get DToCs removed from past reports.</t>
  </si>
  <si>
    <t>25% reduction in non-elective admissions for Cardiology, 28% reduction for stroke medicine, and 22% reduction for Urology year to date compared to the same time period in the previous year.</t>
  </si>
  <si>
    <t>Current figures at the end of August suggest that 52 long term admission have been made against a target of 75, this translates as a per 100,000 pop figure of 206 against a target of 292</t>
  </si>
  <si>
    <t>Current figures show that for discharges during the period Jan 18 - Mar 18 there were 146 hospital discharges that received re-ablement and 132 were still at home 91 days after discharge giving a performance figure of 90.4% against a target of 82.2%</t>
  </si>
  <si>
    <t xml:space="preserve">Working upstream with Mental Health providers who now understand the Knowsley process for DToCs.  </t>
  </si>
  <si>
    <t>This is regularly monitored and reviewed throughout each quarter reporting.</t>
  </si>
  <si>
    <t>This is regularly monitored and reviewed across health and social care bi monthly.</t>
  </si>
  <si>
    <t>Continued high levels of complexity/acuity in the emergency admissions population; estimated Q4 performance against this target due to reporting time constraints</t>
  </si>
  <si>
    <t>Continued intensive quality and safety monitoring in care homes to maintain standards; care homes continue to report problems with recruitment; estimated Q1 performance against this target due to reporting time constraints</t>
  </si>
  <si>
    <t>Estimated Q1 performance against this target due to reporting time constraints</t>
  </si>
  <si>
    <t>Continued and increased numbers, during this quarter, of homeless people with lengthy process in establishing borough responsibility and associated legal requirements; continued lengthy response regarding people with no recourse to public funds (NRPF)</t>
  </si>
  <si>
    <t>Continuing good performance against this target</t>
  </si>
  <si>
    <t>Improving performance against DTOC trajectory</t>
  </si>
  <si>
    <t xml:space="preserve">WL 
Reducing Non-elective admissions continues to be challenging, with increased demand in the over 75 year age group for Emergency Care.      
F&amp;W
Bed occupancy and LoS remain problematic; increase in unplanned admissions increasing since Jan 18                                                                                                                                                                                                                                                                                                                                                                                                                                                                                                                                                                                                                                                                                                                                                                                                                                                                                                                                                                                                                                                                                                                                                                                                                                                                                                                                                                                                                                                                                                                                                                                                                                                                                    </t>
  </si>
  <si>
    <t xml:space="preserve">EL
On going conversation with County Council aiming for medium/longer term arrangements.
LCC
The trajectory to reduce residential admissions downwards continues. 
We are still some way off the national average and want to improve. 
Whilst volumes are still too high quality is also variable. </t>
  </si>
  <si>
    <t xml:space="preserve">WL
Flow at S&amp;O trust continues to be an issue, with the patients requiring support for discharge not being identified in a timely manner.  Trust information systems are not robust and therefore staff are often using manual trawls to verify information.  Often discharge planning, community and social care information about patients ready for discharge do not match.  The Trust are implementing project spyglass to improve data accuracy and timeliness.
EL
On going conversation with County Council aiming for medium/longer term arrangements.
LCC
The quality of eligible referrals from Acute is variable and remains a challenge in some areas. 
Staffing continues to present some challenges in the recruitment of Senior OT's, however despite this the service is currently at 89% staffing capacity. A new OT staffing structure is being proposed to mitigate the challenges. </t>
  </si>
  <si>
    <t xml:space="preserve">WL
Robustness of S&amp;O DTOC data.
S&amp;O have a project looking at use of data across the organisation.
F&amp;W
DToC remains within 3.5% threshold
LCC
A number of schemes across the county to support the reduction of DToC are at risk if sustainable funding solutions are not found beyond the life of the iBCF&gt; 
There are further difficulties in translating a county target into individual targets per trust. </t>
  </si>
  <si>
    <t>WL
The SPA is live, and moved to the Care Co-ordination hub which commenced Sept 18.  The CCG, Community Provider and Primary Care are all working towards working in neighbourhoods, MDTs and integrated Neighbourhood Teams, this new way of working will be phased, however MDT meetings should be fully established by Q3 2018/19 for every practice. 
EL
Work across the Urgent Care Pathway and with the Home First pathway making significant effect, alongside the enhancing health in care homes.</t>
  </si>
  <si>
    <t xml:space="preserve">WL
Community services have introduced a single point of contact.  This has become a Care co-ordination centre.  The care of high risk patients will then be co-ordinated and high risk patients will be managed with support of MDTs and Primary Care.
LCC
Plans to provide better alternatives to residential care and reduce the number of admissions continue to be actively managed.  
Internal residential forum introduced to support best practice decision making. </t>
  </si>
  <si>
    <t xml:space="preserve">WL
West Lancashire CCG and LCC have begun conversations about introducing a single point of contact for discharge.  A Home First pathway is being trialled locally.  
EL
Work across the Urgent Care Pathway and with the Home First pathway making significant effect, alongside the enhancing health in care homes.
F&amp;W
Home First programme being considered with iBCF funding to support
LCC
Our performance compares favourably with the national average. 
The focus to maximise the volume of customers accessing Reablement continues. 
Reablement performance remains good with approximately 81% of customers not requiring a package of care post Reablement. </t>
  </si>
  <si>
    <t xml:space="preserve">WL
The iBCF Social Workers for the integrated discharge project have commenced and are supporting CERT to maintain flow within the intermediate care beds.    
Generic Support Workers have commenced, and these will help facilitate increased step down and hospital prevention in the community.  These workers are also a key enabler for Home First in West Lancashire, a pilot/test phase for Home First began 1st October and will be closely monitored.
EL
Work across the Urgent Care Pathway and with the Home First pathway making significant effect, alongside the enhancing health in care homes
Progress is still maintaining just below previous stretch targets, with significant achievement of reduction in DToC.  Implementation of Home First and Discharge to Assess making significant impact.
F&amp;W
Discharge to assess implemented and evaluated. For Q1 and Q2, for each £1 spent by the CCG, there is a saving to the CCG is £4
CCG has extended D2A funding arrangements until 2019
LCC-attributable DToC at BTH markedly reduced
LCC
The latest figures published are for progress against the new standards allocated I July 2018 and to be achieved by September 2018. 
As at August 2018 we have met the overall target and also the individual targets, this shows a huge improvement over the past year. </t>
  </si>
  <si>
    <t>WL
The CCG needs support from LCC, Mental Health Provider and third sector to enable their care co-ordination model to become fully realised.</t>
  </si>
  <si>
    <t xml:space="preserve">WL
The CCG needs support from LCC, Mental Health Provider and third sector to enable their care co-ordination model to become fully realised.
</t>
  </si>
  <si>
    <t xml:space="preserve">LCC
The decision on continuation of funding plans to establish posts on a permanent basis is as yet not confirmed. </t>
  </si>
  <si>
    <t xml:space="preserve">WL
S&amp;O continue to improve data.  The Safety Hub has opened but the technical solution to fully enable the hub is in development.
LCC
There remains some variability of DToC counting and interpretation across all Acute Trusts. 
The successful Digital Discharging Grant Award funded project to digitalise the messaging of Assessment, Discharge and Withdrawal notices, commencing between LCC and LTH will support consistent recording. </t>
  </si>
  <si>
    <t xml:space="preserve">None  </t>
  </si>
  <si>
    <t xml:space="preserve">DTOCS related to Mental Health/Dementia remain a challenge.
Delays for non-acute services with joint responsibility for the delay continue to increase.  A range of issues have been identified which are starting to be addressed including;
•       The need for a systematic approach to joint working to resolve these
•       Gaps between need and service provision identified
</t>
  </si>
  <si>
    <t>Growth in non-elective admissions has remained below national averages for a number of years and below planning assumptions issued by NHSE</t>
  </si>
  <si>
    <t>•       In quarter 1 there were around half the number of permanent admissions from hospital as in the same period last year.
•       Increased provision of community beds are enabling more people to transition from hospital to their own homes.</t>
  </si>
  <si>
    <t>•       New streamlined process in place to support people from hospital into reablement service at an early stage.
•       Numbers accessing and completing reablement service have increased.</t>
  </si>
  <si>
    <t>DTOCs in main acute provider remain below 3.5% of bed base and have remained so for a number of months.  Newton Europe and NHS Improvement teams have recently conducted some analysis to help the system's understanding of delays which has led to the development of a number of workstreams.
•       Established process in place for individuals who are over 65 i.e. The Mount, DToC list is distributed on a Monday, operational multi-agency meeting to work on progress every Wednesday, verification of codes every Thursday.
•       Fortnightly capacity meetings are held chaired by the deputy chief operating officer, LYPFT.
•       Weekly performance reports shared across organisations.
•       All pen pictures have been given to CCG commissioners, particularly for people with complex dementia in order to look at stimulating the market.
•       Implementation of Section 117 Panel</t>
  </si>
  <si>
    <t>•       Additional finance in place to fund a transitional period of up to 6 weeks.
•       Establishment of Care Navigator post to oversee transfers of care.
•       Dedicated ASC Team Manager focusing upon this.</t>
  </si>
  <si>
    <t>Patients aged 18 - 64 are a  particular challenge and fewer are reached by our BCF which has focussed 65+</t>
  </si>
  <si>
    <t>Potential for a data lag which would reduce reported performance but currently appears on track</t>
  </si>
  <si>
    <t>Increasing clinical complexity of patients entering reablement pathway; % of those who die within 91 days</t>
  </si>
  <si>
    <t>ASC delays are above target due to the way in which targets were set -  so off track despite being the no1 performing  council for ASC delays in July 18</t>
  </si>
  <si>
    <t>ICRS saw 604 patients in August inc 149 fallers of whom only 9 were conveyed to hospital for assessment. Recent analysis has shown a reduuction c.20% in emergency admissions for 85+. Risk stratification in primary care is now restored to support targeting of high risk patients</t>
  </si>
  <si>
    <t>Placements inc short term, have not increased despite discharge pressures. D2A@Home pathway now in place</t>
  </si>
  <si>
    <t>Increase  to BCF therapy investment</t>
  </si>
  <si>
    <t>Continue to meet overall 2018/19 target</t>
  </si>
  <si>
    <t>Increase sign up to SCR 2.1. Recruitment of full staff complement in all BCF funded services (underway)</t>
  </si>
  <si>
    <t>Ongoing work on Community Services Redesign and therapy capacity</t>
  </si>
  <si>
    <t>none required at present</t>
  </si>
  <si>
    <t>Disparity across the region based on CCG locality</t>
  </si>
  <si>
    <t>Maintaining our performance relies on continued investment in home based support and provision per our BCF plan, so that residential admissions are avoided or delayed for as long as possible. 
Data is retrospectively added so hard to gauge monthly performance until 4-6 weeks later</t>
  </si>
  <si>
    <t>Maintaining our performance relies on a sustainable market for reablement and domiciliary care.</t>
  </si>
  <si>
    <t>Validation of real-time data within a timely manner continues to be a challenge.
Validation of out of county/area data is a challenge overall.</t>
  </si>
  <si>
    <t>Clinical navigation implemented in 2017 is proving effective at diverting activity from A&amp;E.
Children’s Single Front Door live from Monday 16 July 2018. The Children’s Emergency Department (CED) has become the single point of access for all acute referrals to children’s services at the Leicester Royal Infirmary (LRI). This means that all children referred by a GP to the LRI for emergency review by a specialist will now be seen in the CED. Patients previously seen in the Children’s Assessment Unit will now enter the service via the CED.</t>
  </si>
  <si>
    <t>Improvements are being made to the discharge to assess process including accessing short stay beds.
Work to further increase the provision of extra care and supported living placements will take place during 2018/19.</t>
  </si>
  <si>
    <t>A new LLR wide DTOC action plan is in place and being enacted by all partners and this continues to be a top priority for all partners. There is a good joint understanding of the position across the partnership. In addition for the last two years the Accident and Emergency Delivery Board (AEDB) has strategically prioritised DTOC improvements aimed at supporting a reduction in acute delays.</t>
  </si>
  <si>
    <t>Any support needed will be directed via the LLR A&amp;E Delivery Board</t>
  </si>
  <si>
    <t>See tab 4</t>
  </si>
  <si>
    <t>Need to maintain focus over winter period.</t>
  </si>
  <si>
    <t>Developing dementia support that allows people to remain in their own homes.</t>
  </si>
  <si>
    <t>Increasing number of older people being discharged from hospital needing additional reablement support.</t>
  </si>
  <si>
    <t>Overall non elective admissions are down against the plan set.</t>
  </si>
  <si>
    <t>Using Extra Care services to support more Elderly Fail residents who previously would have been placed in residential settings.</t>
  </si>
  <si>
    <t>Maintaining current levels of care with growing numbers and increasing acuity.</t>
  </si>
  <si>
    <t>Significant reduction in days delayed and on track.</t>
  </si>
  <si>
    <t>Continued access to best practice.</t>
  </si>
  <si>
    <t xml:space="preserve">As above </t>
  </si>
  <si>
    <t xml:space="preserve">At time of writing only data up to July 18 is available which shows performance is not on target to meet the Q2 target based on current trajectory. </t>
  </si>
  <si>
    <t>Data is not available for this measure until Q4</t>
  </si>
  <si>
    <t>Despite not being on track to achieve Q2 target, 173 fewer admissions were made in July 18 than for the same month in 2017.</t>
  </si>
  <si>
    <t>Preliminary data for Q2 indicates the target for this quarter has been met.</t>
  </si>
  <si>
    <t>For the period April to August 2018, non-elective spells (Liverpool H&amp;W footprint) are above planned levels by 3.5% and as such is deemed outside the NHSE tolerance limit of +/- 2%.  This is due admissions( particularly 0 LOS) being  high in May 18 and July 18.
This is pre-dominantly due to an increase at in non-elective admissions at Aintree( +1 LOS) and the Royal Liverpool (0 LOS) . Year on Year growth is due to activity reclassifications at RLBUHT and Aintree that occurred in late 2017/18  and as such data is not comparable to 2018/19 actuals. Despite the impact of the reclassifications, analysis also suggests that there have been significant increases in longer (2+ days) LoS relating to respiratory, chest and gastro pain.
Other possible reasons contributing to the over-performance are
1. During 2018/19 planning, the impact of the ambulatory classification changes at RLBUH were underestimated
2. Underestimated growth, in particular around the more elderly, resource intensive population
3. Some of the transformation schemes have not started/been effective 
4. Some other coding/counting change the H&amp;W footprint is unaware of.
Ambitious demand management plans were modelled for community care teams, care homes and telehealth which haven’t yet impacted to the extent expected. In terms of CCT’s and care homes this will be escalated through the provider alliance performance and delivery group which is next due to meet in early October. Wave 1 of STP funding has been approved for a set of non-recurrent schemes to accelerate the integration of these teams and deliver the outcome of managing non-elective demand. 
There has also been underestimated growth particularly in the more elderly population. Frailty workshops have been held with commissioners and members of the provider alliance with a view to identifying any further specific health need, gaps in service and key interventions e.g. falls prevention/services</t>
  </si>
  <si>
    <t xml:space="preserve">Overall new admissions is on an improving trend with 65+ admissions with a 3% year on year reduction, however the longetivity of services is conitnuing to cause pressure on reducing resources available within the residential and nursing market. </t>
  </si>
  <si>
    <t xml:space="preserve">The increasing demand and accessibility for the reablement services is presenting challenges in maintaining consistent and quality outcomes with demand increasing by 13% in the last 2 quarters </t>
  </si>
  <si>
    <t>Full data for Q2 is not available with the latest publication being August 2018. Given the ambition shown in the targets significant challenges remain in maintaining performance improvements consistently at the rate required.</t>
  </si>
  <si>
    <t xml:space="preserve">Whilst there has been a delay in implementation of Respiratory and CVD related demand management schemes, which are key in the plans to manage expected growth of non-elective admissions in 18/19. Key achievements recently include signing off the financial strategy to utilise prescribing savings within the CVD pathway to fund increased capacity in cardiac/pulmonary rehab, integrated heart failure services and 3hr emergency chest pain pathway. 
</t>
  </si>
  <si>
    <t>The rate of new admissions continues to reduce as we progress through 2018, following on from the gains made in the last 12-18 months. The introduction of a core care team and project around dedicated management of the commissioned market is aiming to stablise further the available resources.</t>
  </si>
  <si>
    <t>We are now seeing rates of 90% and over, with Q2 achieving a rate of 92%. This is now a stablised performance following the rapid expansion of the service.</t>
  </si>
  <si>
    <t>Overall performance is improving with the various schemes in place having a positive impact. In 5 of the 8 months available for 2018 we have achieved the lowest consistent rates in delays for Liverpool since Q3 2015.</t>
  </si>
  <si>
    <t xml:space="preserve">As the CCG cannot completely replicate the data presented in the joint activity report (source used to assess performance against the BCF NEL plan), in order to analyse the data as reported, the CCG has requested the underlying detail from NHSE to investigate further. </t>
  </si>
  <si>
    <t>Increased emphasis on asset based approaches to support planning, supported by a large scale training programme is driving more holistic, person centred support across all partnerships.</t>
  </si>
  <si>
    <t>We are building on the improvements in performance that correspond with the expansion of our "Home First" discharge to assessment service. We have also introduced a new discharge management process within our bed based reablement hubs to improve the pathways home for service users.</t>
  </si>
  <si>
    <t>We continue to expand, with partners, on the hospital disharge to assess model and all involved organisations are invovled in the implementation and adaptation of the ICRAS model aimed at alleviating significant pressure on the system</t>
  </si>
  <si>
    <t xml:space="preserve">Resources to focus on  Out of Hopsital plans </t>
  </si>
  <si>
    <t xml:space="preserve">Luton continues to be successful at keeping people within their own homes,  including Extra Care Housing, for as long as possible. The data reveals that many permanent admissions are short stay, end of life admissions. The data reflects a clear need for end of life care for limited periods and in turn evidences the a continuum of the  increase to the elderly population of Luton.
</t>
  </si>
  <si>
    <t>Capacity continues to be a challenge for the Reablement Service but plans are in place to strengthen  availability &amp; co-working opportunities.</t>
  </si>
  <si>
    <t>Luton has challenged the new ambitions. The methodology to set the new ambitions was based on performance in Q 3 2017-2018. The methodology does not reflect the natural fluctuations in DToC across the whole year. Luton 's performance in Q3 was particularly strong,coupled with  the low targets already in place for Luton, creates significant pressures for the Luton Multi-Agency Discharge Team. In addition to the new ambitions, Luton is facing an increase in DToC based on the need for a TB pathway and increasing pressures based on the proximity of the towns airport &amp; increasing numbers of admissions from patients without recourse to NHS funding. Luton has strong DToC process &amp; pathway established across the Hospital.  It is now crucial that Luton focuses on the whole pathway, integrating the out of hospital plans, in order to  reduce non elective addmissions &amp; comminuty care, generating a further  impact on DToC. The objective will not be realsised in the short term. 
Further challenges faced by Luton are in relation to the towns proximity to the Airport &amp; increased addmissions from non Luton residents with no recourse to funding. Presssure is increased as a number of the addmissions are very unwell &amp; cannot be discharged without on going health needs support or residential entitlement. Luton is developing a senior management MDT to discuss individulas on going needs at the earliest opportunity to attempt to resolve the issues before discharge. This is an ongoing complex management issue.</t>
  </si>
  <si>
    <t>Luton has recently seen slow down in non-elective admissions. There are now  signs that schemes targeting non elective admission are slowly starting to generate results. Evidencing the direct impact to individual  schemes is particularly difficult to measure. There will be a continued focus on out of hospital care and the medium to long term ambitions for a Luton whole system pathway</t>
  </si>
  <si>
    <t xml:space="preserve">New ambitions have been set for Luton, based on the evidence that the demand in Luton for short stay end of life  residential addmissions is increasing &amp; voids within the system are sufficient to manage demand.  </t>
  </si>
  <si>
    <t>None to report - Luton continues to review the discharge pathway, including reablement &amp; rehabilitation services, ensuring that the pathway  meets the needs of Luton residents, the ambitions for out of hopsital care &amp; re-admissions.</t>
  </si>
  <si>
    <t>Luton now has a TB Pathway in place. 
In the last quarter  closer working relationships with Housing have been established in order to address the wider  housing issues impacting on DToC.
Luton Integrated Discharge Team are finalising a Delerium Pathway working alongside the CCG. 
A Luton &amp; Dunstable Discharge Officer has been assigned to work closely with  the Rehab Unit to facilitate more timely discharge from the Rehab Unit .</t>
  </si>
  <si>
    <t>None required</t>
  </si>
  <si>
    <t>Seen an increase In NEL of the working age population for which fundings to date has targeted older people.</t>
  </si>
  <si>
    <t>New build extra care housing to provide alternative care model to residential care has developed some slippage and delayed by a year</t>
  </si>
  <si>
    <t xml:space="preserve">The number of people accessing the service with high frailty needs and complex needs. </t>
  </si>
  <si>
    <t>Blockages in the care market and ability to discharge in a timely manner.</t>
  </si>
  <si>
    <t>Full review of the NEL overperformance has been undertaken and being discussed with GM</t>
  </si>
  <si>
    <t>Residential admissions have continued to drop month-on-month since October 2017 and hit a 3-year low in April 2018. 20 Neighbourhood Apartments (short stay step up/step down) accommodation in extra care and sheltered housing is providing alternative delivery model to residential to support reductions</t>
  </si>
  <si>
    <t xml:space="preserve">For quarter 2 period, 79% of people were still at home after 91 days following a period in Reablement. </t>
  </si>
  <si>
    <t>Focussed energy on DtOC during October and discharge to assess is nearly up and running across the city.</t>
  </si>
  <si>
    <t>Transformation Funding</t>
  </si>
  <si>
    <t>To continue to recruit staff from the transformation funding to meet the continued demand for people requiring Reablement intervention.</t>
  </si>
  <si>
    <t xml:space="preserve">
 -</t>
  </si>
  <si>
    <t xml:space="preserve">Challenges relate to the monitoring of reablement services and the required flexibility of the service to take referrals during periods of high demand, which may be impacting on overall performance where referrals for reablement may be outside of the agreed criteria in some cases. </t>
  </si>
  <si>
    <t xml:space="preserve">Month 6 data not yet available. 
Month 4 -  2350
Month 5 - 2424 
We are commencing winter and surge planning activities now for Winter 2018 and also in the early stages for development of an urgent treatment centre at the acute trust to divert those who are suitable for treatment outside of the ED. </t>
  </si>
  <si>
    <t xml:space="preserve">
Permanent admissions to residential care have been falling significantly in Medway since October 2017 as a result of our work to establish community based services. We continue to work towards shifting resources into the community to support people to live independently at home. We have invested in new Extra Care housing provision, with two new housing units, one of which opened in August 2018.</t>
  </si>
  <si>
    <t>Q1 performance showed significant improvement, moving from 61% in April to 79% by the end of Q1. Data for month 5 not available to compare Q2 activity, however peformance is within 5% of targets</t>
  </si>
  <si>
    <t xml:space="preserve">As previously reported, we have had significant success in Medway on DToC, we need to focus on consistency in delivering the current performance and monitor trends over time. We strive to understand fluctuations in demand, capacity and delays to transfer of care and how actions elsewhere in the system impact on those areas. We are also preparing for winter 2018/19 in anticipation of managing pressures more effectively. There is a range of work being undertaken to support improved flow out of the hospital across all pathways, including community discharge beds and this is being overseen by Medway's Urgent Care Operational Group (UGOG), reporting to LAEDB. This activity involves daily DTOC esculation calls, stranded patient audits and establishing a Flow task and finish group to enable DSTs/CHC checklists to be done in the community and MADE Events. In preparation for Winter, the jointly appointed CCG and Medway Council Partnership commissioning team will seek to procure a dedicated Home First Plus service, with single home care provider supporting discharge of patients within 24 hours of being deemed MFFD. Step down and winter beds will also be commissioned and some existing beds will be reonfigured to better meet demand and need. 
</t>
  </si>
  <si>
    <t xml:space="preserve">Impact of increase in short stay admissions in spite of increased interventions  in the community.  </t>
  </si>
  <si>
    <t>Collection of data</t>
  </si>
  <si>
    <t>NHS delays have increased in August, but still within overall target.</t>
  </si>
  <si>
    <t xml:space="preserve">Development of Local Incentive Scheme for GPs and CLCH to enhance the support to complex patients in place. 
Referrals to community services increasing. </t>
  </si>
  <si>
    <t xml:space="preserve">Interventions being put in place working with only 41 people placed in Q1 and Q2 so within the half year target of 49. </t>
  </si>
  <si>
    <t>On track for average monthly target of reablement packages offered for Q1 and Q2</t>
  </si>
  <si>
    <t>Social care DTOCs have reduced and both NHS and Social care delays  are below London average.</t>
  </si>
  <si>
    <t xml:space="preserve">Although full quarter data is not available, indications are that we are not on track to meet our target.  </t>
  </si>
  <si>
    <t xml:space="preserve">Although full quarter data is not available, indications are that we are not on track to meet our combined target.  </t>
  </si>
  <si>
    <t xml:space="preserve">The total number of 18/19 NEL admissions proportion for Milton Keynes has been revised by NHSE in August 2018. The revised figure is 24,772 and is to be used from Q1 onwards. This is an increase of 875 admissions (3.6%) from the original plan. 
Q1 performance shows a total of 6,987 H&amp;WB boundary, non – elective admissions. The BCF planned figure for Q1 H&amp;WB boundary was set at 6,333. This planned figure has increased since Q4 (17/18) by 9%. Q1 sees an over performance against plan of 11% (or 646 admissions) for MK CCG and a 10% (or 654 admissions) over performance overall for the HWB boundary, against plan. </t>
  </si>
  <si>
    <t xml:space="preserve">The 18/19 planned annual threshold continues to be set at 500 admissions per 100K population.  There were 5 permanent admissions in August and a YTD total of 70, to residential homes in Milton Keynes. 
</t>
  </si>
  <si>
    <t xml:space="preserve">In August 2018/19, 89.47% of older people aged 65 and over were discharged from hospital into a rehabilitation/reablement service and were still at home 91 days after being discharged from hospital. Overall, the YTD figure stands at 85%. 
The services which are covered under this indicator are: 
• Reablement at Home Team (RaHT)
• Rapid Assessment Intervention Team (RAIT)
• Windsor Intermediate Care Unit (WICU)
</t>
  </si>
  <si>
    <t>MK CCG has delayed days per occupied bed number of 573 for July 2018. This is a decrease from the previous month by 9%.  The planned DToC figure for the full year is 5,301. This equates to 1,325 days per quarter and 442 days a month.  
Other challenges are - Lack of Care Home capacity and Lack of intermediate domicilary care</t>
  </si>
  <si>
    <t xml:space="preserve">Rapid Response in ED – RR in ED provides senior community nursing staff to identify patients who can be looked after in the community, avoiding admissions.  Extended from 8 hours 5 days a week to 12 hours 7 days a week (coming into place incrementally as CNWL recruit)
AECU – hours have been extended enabling more patients to be seen as an alternative to admission.
Seated Observation Unit -  Seated Observation Unit available as alternative to admission.
HISU – The High Intensity Service Users team (nominated for an HSJ Award) will be expanded 
Paediatric Streaming in ED – From Nov 18 a member of the Children’s Primary Care (CPC) Team will be working in ED across peak times to stream patients to the CPC, reducing patients in ED and emergency admissions to the Paediatric Assessment Unit.
</t>
  </si>
  <si>
    <t xml:space="preserve">Each request for a permanent admission to residential and/or nursing care is scrutinised by a panel, who expect that all community based options have been explored before a request for a permanent admission is made. This level of scrutiny helps to maintain progress against this target.
Work is underway to develop a strategic approach to developing the care market to address any capacity issues, such as the availability of nursing care home beds for people with dementia and challenging behaviour.  
</t>
  </si>
  <si>
    <t xml:space="preserve">Intermediate Care Services were reviewed in 2016, and a whole systems project was begun to implement the recommendations of this review and improve transfers of care for people from acute hospital services back into the community. The Transfers of Care group have implemented 2 specific work streams:
• a Single Point of Access to adult social care services and rehabilitation/ reablement services
•  integrated community rehabilitation health services through the Home First initiative
</t>
  </si>
  <si>
    <t xml:space="preserve">• The commissioning of additional intermediate beds, particularly for those who require a CHC assessment, has enabled the system to achieve the national target of less than 15% of such assessments taking place in an acute environment. Since January, MK has achieved less than 5%. This will support the reduction of delays due to awaiting completion of assessment and public funding. 
• The whole system telephone call each day has significantly improved cooperative working and earlier identification of issues. 
• A discharge expert from NHSE worked with the Integrated Discharge team for a couple of weeks, to help with identification and recording of people delayed. A DTOC recovery plan has been developed, and will be delivered through a Discharge Action group, comprising operational and service leads. This group will report to the Getting People Home Programme Board.
• CHS Healthcare Family Choice, the third party service helping people to find health funded care homes or packages of care has extended its brief to help Out of Area patients. This will support the reduction of patient and family choice impact on delays; cited as the biggest delay reason over Q1. 
• The Acute Trust is working with the CCG on addressing long internal LOS, as part of the national drive to reduce stranded and super-stranded patients, through a system project group. The aim of this work is to reduce complex needs patients. 
</t>
  </si>
  <si>
    <t>Good practice from elsewhere is always welcome.</t>
  </si>
  <si>
    <t>Good practice from elsewhere would be helpful to see if there are other tools and technques we could try. Also, some sharing of good practice in market development so that we can ensure that there is sufficient spread of provision - especially nursing care for people with dementia.</t>
  </si>
  <si>
    <t>Sharing of good practice from other BCF areas</t>
  </si>
  <si>
    <t xml:space="preserve">Discharge to Assess is now established for all patient pathways including NWB. NHSE SME has been working with the acute Trust to improve planing and identifiaction of comeplex needs earlier in the patient journey. </t>
  </si>
  <si>
    <t>Extra Care housing, which has positively impacted on the 17/18 position, is now at capacity and therefore not able to provide an alternative to residential admission in Newcastle this year.</t>
  </si>
  <si>
    <t xml:space="preserve">Each quarter of this metric is stand alone, and the outturn is highly dependent on factors relating to the intake cohort, however performance in the current quarter would suggest we are not on track to meet the target, although this is only by a small amount (&lt;5%). Performance over the winter months will remain challenging. </t>
  </si>
  <si>
    <t>Target is based on Q3 17/18 which was the best performing quarter so this target remains a challenge.</t>
  </si>
  <si>
    <t xml:space="preserve">Whilst the full quarters data is not yet available for Q2, July data is currently 4% below a third of the target for the quarter. Also activity for Q1 as a whole was circa 10% below target. Therefore cumulative year to date performance is comfortably below plan.
 This does not take into account the emergency demand that continues to present via the ambulatory care route.  </t>
  </si>
  <si>
    <t xml:space="preserve">The projection for this metric is only 7 admissions over the projected target for 18/19. </t>
  </si>
  <si>
    <t xml:space="preserve">
An alternative service for adults discharged from hospital who are not suitable for Reablement, funded by the IBCF, continues to be delivered in 17/18, so we  continue to have confidence that the right cohorts of adults are accessing the right services according to their needs. </t>
  </si>
  <si>
    <t>Based on July data only there were 341 NHS delays, 13 Social care delays and 41 attributed to both NHS and Social Care (386 in total). However will be reviewing the robustness of the  data as there has been some unexpected trend changes.</t>
  </si>
  <si>
    <t xml:space="preserve">None identified currently </t>
  </si>
  <si>
    <t>There are increasing number of customers aged 85+ with complex dementia and/or nursing needs.</t>
  </si>
  <si>
    <t xml:space="preserve">There has been delays incorrectly submitted by a Trust which is significantly impacting on performance, in particular in social care (non acute). The Trust has contacted NHSE to arrange for these delays to be retracted and reflect the actual position. </t>
  </si>
  <si>
    <t>activity currently delivering within plan</t>
  </si>
  <si>
    <t>There is currently an 28% reduction in permanent placements compared to 2017/18 due to the continued drive to support customers in their own home.</t>
  </si>
  <si>
    <t xml:space="preserve">The implementation of a D2A pathway has improved the effectiveness of enablement post hospital discharge as patients start the intervention after a period of convalescence at home </t>
  </si>
  <si>
    <t>The D2A pathway has been implemented in Newham University Hospital. This will improve patient flow, LoS and reduce DToCs. CHC assessments are now being undertaken in the community which will further reduce LoS and DToC</t>
  </si>
  <si>
    <t xml:space="preserve"> There are some month-on-month variations, although these appear to reflect consistent trends (with May reporting relatively high rates of admissions in each of the last three years).  Overall rates appear to be increasing year-on-year – however this is anticipated within the targets (which reflect an element of demographic growth in older age groups) suggesting that performance levels are good for this measure. </t>
  </si>
  <si>
    <t>Current in-year performance suggests that we will hit target - but the target is set in a 'linear' fashion that does not account for seasonal variation - and it is likely that the winter months will see higher rates of admissions.  Keeping admissions low is particularly challenging over winter within the context of whole-system pressures to avoid delayed discharges, and given issues recruiting into home care (which can displace people into residential care).</t>
  </si>
  <si>
    <t>The need is for a well trained reablement workforce. Reablement performance continues to be good - but securing additional reablement capacity remains challenging.  Access to data is also challenging, within the context of a new Adult Social Care reporting system.</t>
  </si>
  <si>
    <t>While performance has reduced since a system wide high in October 2017, performance across the system and atrributable to social care remain off target. Top 3 reaons for delays for ASS are awaiting care package, awaiting residential care place and completion of assessment.</t>
  </si>
  <si>
    <t xml:space="preserve">Rates of non-elective admissions are below target at the end of July 2019.  </t>
  </si>
  <si>
    <t>While the re-classication of some of the admissions has risen the overall rate, we now have more robust and accurate data.</t>
  </si>
  <si>
    <t>Notwithstanding data issues we have confidence that performance remains well above target and heads the regional benchmark.</t>
  </si>
  <si>
    <t>iBCF work streams have been implemented.</t>
  </si>
  <si>
    <t xml:space="preserve"> None</t>
  </si>
  <si>
    <t>There was a counting and coding change in 2017/18 that is confusing the position on this for NE Lincs with our main provider including ambulatory care activity within non-elective data. This is not a 'real' admission but on face value is appearing as an increase in this activity</t>
  </si>
  <si>
    <t>The additional demographic demand pressures are challenging</t>
  </si>
  <si>
    <t>Challenges to further reductions in DToCs are now aligned with the mandated focus on reducing super stranded patient numbers and on the mandated focus of Discharge to Assess and finding an agreed definition of medically optimised and services available in the community. If these challenges are met then there will be a direct consequence on the levels of DToCs with a further improvement in performance.</t>
  </si>
  <si>
    <t>Realised a significant reduction in admissions with contributions from our Support to Care Homes schemes and greater community support for patients with long term conditions in 2017-18 and maintaining this level in 2018-19</t>
  </si>
  <si>
    <t>Target for 2017/18 achieved and on track for 2018/19, currently 9% below the plan.</t>
  </si>
  <si>
    <t>Continue to deliver high level of performance</t>
  </si>
  <si>
    <t>NE Lincs continues to achieve the BCF targets for DToCs</t>
  </si>
  <si>
    <t>N/a</t>
  </si>
  <si>
    <t xml:space="preserve">The CCG has seen an increase in non-elective admissions above plan during Q1 and Q2. This position is reflected nationally and regionally. Data quality issues cause concern over accuracy of demand, clinical coding and costing. </t>
  </si>
  <si>
    <t>The ageing population in NL is increasing the numbers of people presenting as frail and elderly, and this is expected to grow over the coming years.  We are working together to ensure people have access to information and universal wellbeing services to prevent dependancy on longer term services, increasing wellbeing and supporting independence.  Future challenges will be how we engage with the voluntary and community sector to provide some of these universal/community services to ensure we can make best use of public resources.</t>
  </si>
  <si>
    <t xml:space="preserve">Staffing issues relating to therapy services have now been resolved resulting in excellent outcomes for people receiving R&amp;R services. </t>
  </si>
  <si>
    <t>Process of challenging DToC where some people have been recorded inappropriately has proved difficult and impact on current figures.</t>
  </si>
  <si>
    <t>NEA 18/19 M5 (August 18) YTD performance 8190 against target of 7737.  The CCG is aware of significant coding issues within its main acute provider, actual performance subject to change.</t>
  </si>
  <si>
    <t>NL aspires to enable people to live independently for as long as possible, remaining connected with their communities.  Our R&amp;R services and philosophy of 'why not home, why not now' across all of the services, and our increased use of equipment and telecare technology ensures admissions to residential care remains low.</t>
  </si>
  <si>
    <t xml:space="preserve">The average length of stay within R&amp;R services continues to reduce.   However the number of people remaining at home 91 days after R&amp;R has dropped slightly during July.  Two factors have affected this figure, the prolonged period of hot weather over the summer and a change in the way data has been gathered.  The way the data being gathered is being reviewed and should resolve this issue for the next quarter.     </t>
  </si>
  <si>
    <t xml:space="preserve">DToC 18/19 M5 (August 18) YTD performance 1497 against target of 1474. The number of delayed transfers of care are higher than 17/18 monthly figures every month YTD, but the target was acheived each month for months 2 to 4. Unfortunately there was a significant increase in DToCs month 5 (august) which is being investigated.  Health and social care packages at home remain a challenge at times. The trusted assessor form and approach, and winter schemes will support a return to target acheivement in delayed transfers of care.  There is an ongoing question about appropriateness of MH DToCs being submitted which is being further investigated and discussed with the provider. </t>
  </si>
  <si>
    <t>Support from regulators (NHS E) would be welcomed regarding declaration of MH DTOCs</t>
  </si>
  <si>
    <t xml:space="preserve">North Somerset is slightly lower than previous months but was still 38% above target in July and is currently 37% above target YTD.
</t>
  </si>
  <si>
    <t xml:space="preserve">Leading to occupancy concerns within the market particularly nursing </t>
  </si>
  <si>
    <t>Data is collected annually</t>
  </si>
  <si>
    <t xml:space="preserve">North Somerset is 2% above target (8 delays) and is 12% above target YTD.
</t>
  </si>
  <si>
    <t>NSC is concerned at the legitimacy of a target based on one quarter period from last year, and a target revised mid year. With our LA neighbours these concerns will be raised formally</t>
  </si>
  <si>
    <t>Continued rising number of non-elective admissions</t>
  </si>
  <si>
    <t>The average number of admissions in 2017/18 has been 18 per month, compared to a target level of 25 per month</t>
  </si>
  <si>
    <t>Continuing to operate at rate of 91-92%, well above the England average</t>
  </si>
  <si>
    <t>In the last 12 months the number of beds occupied by delayed patients has fallen from 7.6 (per 100,000 persons aged 65+) average of June-Aug 2017), to 4.4 (average from June-Aug 2018</t>
  </si>
  <si>
    <t>York - NEA activity is 584 admissions (5.8%) above plan at Month 5 (month 6 not available yet). Clinical Specialities currently above plan are General surgery, General Medicine and Geriatric Medicine. Growth in admissions in these specialities is consistent with the introduction of the 'Acute Medical Model' at the main provider, which aims to reduce waiting times in A&amp;E and the ability to diagnose, treat and discharge patients back to their usual place of residence within 24 hours, reducing the need for admission onto general and acute wards within the hospital.
Scarborough &amp; Ryedale - 'The Variance against plan remains significant with Q1 and Q2 of the year challenging.  Non elective demand was particularly high, although the rate of demand has slowed in the last part of Q2.</t>
  </si>
  <si>
    <t>York - There were around 135 admissions during 2018-19 H1, a rate of 359 per 100,000 population aged 65+. Challenges have included embedding the Future Focus programme.</t>
  </si>
  <si>
    <t>York - This has been measured during Q3 and Q4. Provisional data suggests that around 92% of those who were offered a reablement service in 2017-18 Q3 were still at home during Q4.</t>
  </si>
  <si>
    <t>Across the whole of North Yorkshire, performance on DTOC is below target. However, there are local variations as explained below.
'Harrogate - In Q1 winter funds ended supporting additional step down beds at care homes for rehab patients.
York - High profile scrutiny from local and national politicians; Adult Social Care capacity; NHS pressures; insufficient capacity in community to move patients from MH beds. Meeting new BCF targets (missed in Apr and May)
Scarborough &amp; Ryedale - 'DTOC remain high across the quarter.  The Care sector remains in a precarious state in the areas, and the increase in non-elective demand has ensured that the level of need has remained high.</t>
  </si>
  <si>
    <t>York - The CCG has signed an 'aligned incentives' contract with the main acute provider which will lead to closer partnership working between both organisations in improving patient care pathways, reducing A&amp;E attendances and planned and unplanned hospital admissions, and improving quality and outcomes for patients. A 'Technical Information Group' has been set-up between York Trust and CCG colleagues which aims to investigate and feed analytics and information up to the Aligned Incentives performance Group. There is greater collaboration between local Authority, Provider Trust and CCG information teams.</t>
  </si>
  <si>
    <t>York - This is the slightly higher than the number of admissions as in 2017-18 H1. The rate of admissions has slowed during the second quarter of 2018-19.
Airedale - The Home First model embeds the Happy, Health, Home Vision of the Bradford system and care home placements continue to only be used once all community based options have been explored.</t>
  </si>
  <si>
    <t>Overall [ASCOF 2B(1)] - Proportion of older people (65+) still at home 91 days after discharge from hospital into reablement – 88.6%
York - This is a substantial increase from the level reported in 2016-17 (80%), achieved through better identification of a pathway for clients where reablement is the most suitable option.
Airedale - Early evaluation of the Community Led Social Work (CLS) model is showing a positive impact on the proportion of people who are discharged from reablement services who are independent after 6 weeks. We anticipate that the work of CLS will have a positive impact on this metric also and will be testing out the hypothesis in the coming months as data is available and validated.</t>
  </si>
  <si>
    <t xml:space="preserve">Harrogate – Increased number of DST's taking place outside hospital.  In a 3 month period only 2 CHC assessments undertaken whilst the patient was still in hospital.  The Supported Discharge Team continues to work with Carers Resource and other voluntary sector services to support patients at discharge with a 'home from hospital' service.
Recruitment to the Early Supported Discharge team completed (therapists and HCA).  The service will support patients after discharge.  Expanded service to be rolled out from November.
Discharge and Recovery system wide project group focus on stranded patients and DTOC.
Harrogate – Increased number of DST's taking place outside hospital.  In a 3 month period only 2 CHC assessments undertaken whilst the patient was still in hospital.  The Supported Discharge Team continues to work with Carers Resource and other voluntary sector services to support patients at discharge with a 'home from hospital' service.
Recruitment to the Early Supported Discharge team completed (therapists and HCA).  The service will support patients after discharge.  Expanded service to be rolled out from November.
Discharge and Recovery system wide project group focus on stranded patients and DTOC.
York - There has been an 8% increase in level of acute DToC in June-August compared with previous three months. Non-acute DToC fell by 6% over the same time period.
Airedale - Progress against the DToC continues to be positive based on the April published data. Full data for Q2 data is not yet available.
Data for 2017/18 showed a sustained position for delayed transfers of care across the Bradford system. Whilst data for Q2 is not yet published, we anticipate that the performance will remain steady. 2017/18 year performance showed that the average daily rate of delayed transfers of care per 100k population being 3.5 for Bradford against a Y&amp;H average of 11.1 and an all-England average of 12.4.  Delays attributable to social care were 0.9 for Bradford compared to a Y&amp;H average of 3.4 and an all-England average of 4.4
</t>
  </si>
  <si>
    <t>York - We are unable to assess performance against Q2 in full due to SUS tNR data not yet being available nationally.</t>
  </si>
  <si>
    <t>York - CYC's Future Focus programme is designed to reduce the need for people to enter (expensive) residential and nursing care</t>
  </si>
  <si>
    <t>York - The development of the "One Team" working (between hospital and social care) should improve discharge pathway working.</t>
  </si>
  <si>
    <t>York - Use of Step Up Step Down beds; improved assessment practices; new pathways from hospital to reablement.</t>
  </si>
  <si>
    <t>Pressures remain on the urgent care system</t>
  </si>
  <si>
    <t>Current pattern continuing from 17/18.  Q2 Activity - Plan 22,487; Actual 21,481 (month 6 estimated).  Activity is 1,006 below plan (4.47%) for Q2 18/19.  Cumulative position as at end of Q2 is therefore 3,128 under plan (6.90%).  Activity pressures remain however and are growing. System work on demand and capacity planning and intermediate care is supporting a greater deployment of community resource to help avoid admissions.</t>
  </si>
  <si>
    <t>Current performance suggests target will be met. Q2 18-19 cumulative score was 14% lower than Q2 17-18. (NB: manual completion and subsequent authorisation of assessment forms leads to a processing lag. Whilst new service users may be in situ in a residential/nursing home, care management documentation may not be completed until a later time, increasing the performance score).  The anticipated winter surge has resulted in plans to clear stranded patients in Q3 and into Q4. This is being mitigated through increased intermediate care staff to facilitate discharge and DTA rather than permanent placement.</t>
  </si>
  <si>
    <t>Throughout Q2 2018/19, the monthly score has been stable at c.85% and on a par with that seen in the previous quarter.
The cumulative year to date score has consistently been above target by c.8 percentage points.
Reablement and DTA activity is being scaled up for Winter and enhanced through Winter funding to support more DTA and clear stranded patients.</t>
  </si>
  <si>
    <t xml:space="preserve">DToC September increase reflective of urgent care demand surge early in month and activity to clear more starnded patients ahead of winter. Q2 was behind schedule as at 28th September.  NHS delays 120 days below plan; Social Care delays over Plan 960 days; Joint delays under plan 570 days; Total Delays 18-19 over plan 270 days.  NHS delays 1.79% beds %; Social Care delays 4.448% beds; Joint delays 0.79% beds; Total Delays 7.02% beds. </t>
  </si>
  <si>
    <t>Enhanced support from Newton Europe lessons shared and now being deployed</t>
  </si>
  <si>
    <t>From the data available, Northumberland is on track to meet this target.  The time lag in receiving and processing SUS data means September 2018 data has yet to be received, however we are confident the indicator will be met.</t>
  </si>
  <si>
    <t>A revised trajectory for this indicator was submitted by Northumberland and has now been agreed by NHS England.</t>
  </si>
  <si>
    <t>Need for savings in this service averted as a result of additional iBCF.</t>
  </si>
  <si>
    <t xml:space="preserve">Northumberland continues to have low DTOCs.  The most significant challenge is ensuring Northumberland patients are repatriated without delay following an out of area emergency admission.  A regional task and finish group continues to meet to ensure key repatriation issues are resolved.  </t>
  </si>
  <si>
    <t>The initiatives which Northumberland continue to progress are likely to have contributed to achievement of this metric.  The initiatives include a focus on an Multi Disciplinary team approach, with geriatricians working from the community nursing team to ensure proactive ward rounds take place.  The integration of pharmacists within the community team has been a key success, the evidence collected demonstrates how this workforce can improve quality of care and support admission avoidance.</t>
  </si>
  <si>
    <t>Steps taken to strengthen the home care market have generally been successful to date; the situation remains better in Northumberland than in many other parts of the country.</t>
  </si>
  <si>
    <t>Service remains high performing and integrated.</t>
  </si>
  <si>
    <t>Northumberland continues to have good DTOC performance across all providers including the main acute provider, Northumbria Healthcare FT.  Organisations continue to embed the high impact change model to further reduce DTOCs.</t>
  </si>
  <si>
    <t>Northumberland CCG continues to work closely with NHS England to deliver financial recovery.  Northumberland does not require additional support.</t>
  </si>
  <si>
    <t>September data was not available at the time of reporting. NEA are 6.9% above plan for Q2 as of August. Largely, the increase in admissions is found in same day and short stay at NUH. NEAs for paediatrics (33%), General Surgery (27%), and Respiratory Medicine (14%) are exceeding the agreed contractual plan for Nottingham City CCG at August YTD</t>
  </si>
  <si>
    <t>Further work is being undertaken to investigate the data in more detail, and compare this to Nottinghamshire to ensure it is robust.</t>
  </si>
  <si>
    <t>Residential admissions data is available for July and August at the time of writing; admissions are green for the year to date and well within the year end target of of 384, YTD at August is 52</t>
  </si>
  <si>
    <t>Reablement data is available for July and August at the time of writing. Reablement is currently above target for Q2 at 93.3% and above target for the YTD</t>
  </si>
  <si>
    <t>DTOC data for July and August shows that the metric is meeting the target for Q2 to date</t>
  </si>
  <si>
    <t xml:space="preserve">North M1- M5 = 282 admissions over plan. Emergency Care over performance is both activity and casemix complexity driven.  Admissions for pneumonia, COPD, heart failure, urology and sepsis are all higher than planned and higher than last year. This is of great concern as activity usually sees a reduction in activity at this time of year but in 2018/19 this hasn’t happened.  Additional work is been undertaken regarding Respiratory conditions as part of the Urgent Care Board as a task and finish group led by the Chief Nurse. Emergency readmissions within 30 days of discharge are also significantly higher than planned.  There is a quality concern that patients are either discharged too early or are not appropriately managed post discharge.  This is being followed up with the trust.
Mid M5 YTD SUS:
M&amp;A = 9736 actuals v 9398 plan (+3.6%)
N&amp;S = 5649 actuals v 5403 plan (+4.6%)
The 2 Mid-Notts CCGs are not achieving the SUS plan submitted to the NHSE.  The CCG has investigated this and a key driver in the 0 LOS admissions are 35 - 39 yr olds into T&amp;O.  It is understood this is linked to the hot weather and increased physical activity.
Analysis has been undertaken to highlight GP practice levels above the mean.  Any exceptions coming out of this analysis, together with the specialties showing high variances will be prioritised as target areas for admission avoidance QIPP schemes.
It should be noted that some QIPP schemes required re-phasing to account for Full Year Effect and this was not played into the NHSE SUS plan.  If this re-phasing is done, the outcome for M5 YTD is:
M&amp;A: -3.3% v plan
N&amp;S: -1.8% v plan
This has been discussed with the NHSE.
South YTD SUS v Operating plan at M5.
NNE = 6202 actual v 5969 plan (+3.9%)
NW = 3819 actual v 3554 plan (+7.5%)
Rush = 4569 actual v 4276 plan (+6.9%)
Analysis highlights that the increase in admissions is driven by paediatrics, general surgery, and respiratory medicine. Paediatrics activity is 33% higher than the agreed contractual plan at August YTD. Meanwhile, respiratory activity is 23% higher and general surgery activity is 26% higher than the agreed contractual plan for the same period. The growth in paediatric admissions has been driven by an increase in diagnoses related to respiratory infections and viruses. 
There has also been a growth in same-day and short stay emergency admissions at NUH in 18/19 against the previous year. South Nottinghamshire CCGs has seen admissions from the 0-14 age group grow by 45% when compared against the same period in the previous year. There has also been a 13% growth in admissions for the 60-64 and 70-74 age groups in this same period.
A contract query has been issued to NUH seeking further information regarding the growth in paediatrics and short stay admissions. This will be discussed with the trust in the coming weeks with a response to the query being made available thereafter.
</t>
  </si>
  <si>
    <t>Management of admissions to long term care is a constant challenge as the older  population increases and have more complex care needs.</t>
  </si>
  <si>
    <t>This indicator includes some services that are offered to people with critical care needs and this makes acheiving the 85% target challenging.  New services have been implemented this year and will not appear in the results until later in the year.</t>
  </si>
  <si>
    <t xml:space="preserve">North Overall downward trend between April 2018 and July 2018 for the number of days delayed at DBTHFT for Nottinghamshire County Council area patients.  3 Main reasons for delays are Waiting for Further Non Acute NHS, Patient Family Choice and Completion of Assessment. 
Mid SFHFT Total Trust (from local data)
Apr18 = 885 (national = 5.1%)
May18 = 727 (national = 3.9%)
Jun18 = 904
There are specific challenges being addressed around the pathways for specific cohorts of patients, for example, non weight-bearing as there is no clear D2A route out of the hospital for these currently. 
South - NUH Total Trust 
Jun18 = 953
Jul18 = 836
Aug18 =  753
Downward trend for number of days delayed. Published data for August shows most common reasons for delays in the month are a lack of capacity in further non-acute NHS care and patients awaiting care package in their own home.
Data analysis for Greater Nottingham highlighted that the most common reason for delay in transfers include a lack of capacity in further non-acute NHS care. Other less significant causes of delayed discharge were around completion of assessment and patient or family choice.     </t>
  </si>
  <si>
    <t>Emergency Activity continues to be discussed at  A&amp;E Delivery Boards.
North: Emergency Activity continues to be discussed at both the joint A&amp;E Delivery Board with Doncaster CCG and DBTHFT and the local Urgent Care Group.
Mid: Non-elective activity is discussed at the A&amp;E Delivery Board and supporting groups.</t>
  </si>
  <si>
    <t>All admissions are approved at panel to ensure all other options have been explored prior to long term admission to a care home and admissions are currently on target.</t>
  </si>
  <si>
    <t>The new 'Home First Response Service' service was implemented this year and this will significantly increase the number of people offered a reablement type service on discharge from hospital.</t>
  </si>
  <si>
    <t xml:space="preserve">North Successful bid for funds from NHS Digital to allow the sharing of social care information with DBTHFT as per the work completed at Sherwood Forest.  
Mid - The Mid-Notts Urgent Care team is working closely with the Greater Notts Urgent Care Team and improvements will be approached from an STP footprint perspective wherever possible. The further achievement of 3.8% against trajectory for July 2018 is being considered by the T&amp;F Group in order to replicate ‘What Good looks like’ wherever possible. A&amp;EDB agreed to incorporate all of the DTOC actions into a revised overarching plan which would be led by SFHFT and would also provide focus on 7+ and 21 day+ LOS. This will be reviewed at October’s A&amp;EDB meeting, along with an updated position on the relevant themes and trends. The combined working group has agreed which metrics should be used by the system to ensure that improvements are being delivered and this will feed into both A&amp;EDB operational meetings, and Urgent Care Programme Board which has delegated authority from A&amp;EDB to progress and monitor transformational urgent care schemes and pathways. The Home First Integrated Discharge Workstream task and finish groups are agreeing new pathways for non-weight bearing patients and those who require further CHC (continuing health care) assessments. These pathways will go live from 01 November 2018 and significantly reduce delays.
The first-cut Recovery Plan was completed in April 2018, together with a trajectory to reach 3.5% by September 2018.  Actions include:
o Ensure coding &amp; reporting of DTOCs accurately reflects national guidance.  The Health Community is inviting ECIST back to carry out a review of previous work.
o Review of Discharge Policy (which also has a positive impact on the 95% A&amp;E standard) and having clear documented escalation process in place across the system.
o Increase proportion of discharges before 11:00am.
o Implementation of Trusted Assessor (anticipated Go-Live in July).
The DTOC action plan focusses on those patients who are in out-of-area acute hospitals, as well as those in Nottinghamshire hospitals to ensure equity of provision and patient experience. 
The Mid-Notts Urgent Care team is working closely with the Greater Notts Urgent Care Team and improvements will be approached from an STP footprint perspective wherever possible and appropriate.
The Achievement of 3.9% for May 2018 is being considered by the T&amp;F Group in order to replicate ‘What Good looks like’ wherever possible.
The CCG now receives information relating to Stranded Patients and this area will be incorporated into the DTOC Recovery Plan.
South - The Newton Europe system wide summits in June and July identified five key areas to be addressed by the system following flow and patient delay diagnostic work. A implementation group is in place, which includes senior leaders to consider how the system can collaborate more effectively. There is also additional focus on reducing the number of patients staying in hospital longer than 21 days , which will contribute towards delivery of a reduction in delayed transfers of care.  </t>
  </si>
  <si>
    <t>In the first two months of Q2 of 2018/19 we have actuals of 5,701 against a plan of 5,322, i.e. 7.12% overperformance.</t>
  </si>
  <si>
    <t>Demand remains high.</t>
  </si>
  <si>
    <t>Maintaining the levels of achievement.</t>
  </si>
  <si>
    <t>The Q1 2018/19 rate per 100,000 was 683 against a target of 675. The same target applies to Q2 and we have rates of 573 and 522 per 100,000 in July and August respectively against targets of 225 per month.</t>
  </si>
  <si>
    <t>The overperformance in Q1 was 10.6%, which has reduced in Q2 to 7.12%, demonstrating progress has been made. We continue to work with Alliance partners on reducing this going forward.</t>
  </si>
  <si>
    <t>The current rate of 846 per 100,000 meets the 863 target based on the SALT return. Achieving this while demand remains high is challenging. However, as previously reported Oldham has improved its performance in this area within GM. We continue to develop community-based inititaives as alternatives to residential placement.</t>
  </si>
  <si>
    <t>Achieved 90.0% in 2017/18 against plan of 90.0% the last available figures.</t>
  </si>
  <si>
    <t>Whilst we have not achieved our target in Q2, this should be considered in the context of the overall DToCs for Oldham, which resulted in a challenging target for DToCs being set.</t>
  </si>
  <si>
    <t>Increasing front door activity</t>
  </si>
  <si>
    <t>None for people in funded pathways; challenges re people self-placing and self-funding care</t>
  </si>
  <si>
    <t>National measure  on cohort of patients discharged Oct – Dec)</t>
  </si>
  <si>
    <t>Ongoing challenges with the discharge to assess/reablement pathway</t>
  </si>
  <si>
    <t xml:space="preserve">Development of non-conveyance and frailty pilots to support management of winter flow. Focussed on primary care and care homes. </t>
  </si>
  <si>
    <t>Development of more strategic relationship with care homes sector driven by redesign of the short stay bed pathway. During Q3 and Q4 this will be developed as part of the capacity and capability of care homes</t>
  </si>
  <si>
    <t>Agreement of draft sub-contract model to extend capacity through system efficiences and draft implementation plan to support and assure priortization of reablement support</t>
  </si>
  <si>
    <t>Maintaining target. Structural problems relating to long-term reablement D2A capacity that will be addressed in part through the implementation plan and extension of stranded approaches</t>
  </si>
  <si>
    <t>Primary Care Streaming implemented in NWAFT with ongoing refinement, although activity is less than expected
Optimising utilisation of JET service to help prevent avoidable admissions
Optimising usage of Ambulatory Care to help prevent avoidable admissions</t>
  </si>
  <si>
    <t>Self-funders continue to present a pressure to the system which is difficult to predict.</t>
  </si>
  <si>
    <t>The service has suffered in respect of capacity a some points due to the reablement service supporting a number of bridging packages</t>
  </si>
  <si>
    <t>Full Q2 data was not available at the time of reporting. Estimated DTOC performance for Q2 year to date is 4,524 delayed bed days against a year to date target of 1,638</t>
  </si>
  <si>
    <t xml:space="preserve">Actual full Q2 data was not available at the time of reporting. Estimated performance at Q2 year to date  is 8,926 against a year to date target of 8,906
NWAFT is meeting its trajectory for A/E performance
The trust is Identifying “golden patients” in order to facilitate flow and capacity
Ward teams are focusing on early clinical decisions and expediting discharges.
Medical staff are  prioritising patients with high acuity and potential discharges
Senior support to white board meeting
ACU is in-reaching ED and wards
Ongoing focus on Red2Green
Wards are booking transport in advance and also checking with patients to determine if they have any other alternative means of transport
The trust continues to hold weekly meetings at both PCH and Hinchingbrooke to challenge the status and management of patients with longer than expected lengths of stays (previously termed Stranded Patients).
Still not meeting target of 3.5% for numbers of Delayed Transfer of Care (DTOC) patients – System transformation team is working with providers to facilitate complex discharges
Acute frailty pathway in place at PCH; roll out across C&amp;P during 2018/19. CUH has RADAR service which is one element of the frailty pathway which is already in place.
JET redesign process is now completed and will be implemented
Workshop to review D2A pathways led to systemwide agreement over year round capacity required to support pathway 2 (community in patient).  New referral process simplifying access to service via a single referral route agreed and in place. Consolidated management of patients / flow through all in patient community beds through the ICT team (CPFT and independent sector beds).  New SOP in place and implementation of criteria led discharge / red to green and other patient management flow support tools across all community bed units.
Implementation of criteria led discharge and red to green approach in home care pathway.
</t>
  </si>
  <si>
    <t>Permanent admissions in over 65s were estimated at 65 at the end of Q2 which is well below our threshold target for 18/19.</t>
  </si>
  <si>
    <t>Performance at the end of Q1 was 76%. Although below our threshold targe, this represents a significant improvement on 17/18 Q4 performance.</t>
  </si>
  <si>
    <t>LGA Peer Review undertaken in Q2</t>
  </si>
  <si>
    <t xml:space="preserve">Progress has been assessed against the revised CCG planning submissions made on the 30th April 2018. Non-elective admissions did increase significantly over the last winter and had remained high through the first part of 18/19. </t>
  </si>
  <si>
    <t xml:space="preserve">Numbers of admissions have been creeping up but not significantly. Ongoing work to speed up the throughflow of the hospital system will have had an impact on these numbers. </t>
  </si>
  <si>
    <t>The in year monitoring of performance shows that performance against this indicator has improved in quarter two. This follows a slight decline in quarter one, we track this indicator quarterly, and will be able to identify if the quarter one drop is a pre cursor to continuing decline or caused by another reason.</t>
  </si>
  <si>
    <t xml:space="preserve">Ongoing management of throughflow of the hospital and social care system.  </t>
  </si>
  <si>
    <t>Whilst admissions were high in Q1 compared to the previous year the situation had improved by Q2 and the level was now only slightly above the same period in 17/18.  There has also been improvements in delayed transfers of care which has mitigated some the bed pressure which had occurred from the increased admissions</t>
  </si>
  <si>
    <t>Although there has been an increase, the increase has not been significant and the rate of admissions in Plymouth remains below national, regional and comparator groups.</t>
  </si>
  <si>
    <t xml:space="preserve">During quarter three 2017/18 we amended our data capturing for this indicator to ensure it was a better representation. Therefore to maintain at 85% and above national averages is a success. </t>
  </si>
  <si>
    <t xml:space="preserve">In quarter two there was across the whole acute and non acute system  3,244 delayed days (a decrease from 3,808 in quarter one). NHS England released new expectations on Local Authorities for 2018/19.  In September we exceeded the target for ASC attributable delays and were close to achieving the full system target which is now showing amber. At the end of March 2018 Plymouth was ranked 142nd (of 152) local authorities for DTOC attributable to ASC, but through concerted effort, at the end of August we sit 74th. </t>
  </si>
  <si>
    <t>None at present  - The Emergency Care Improvement Programme (ECIP)has supported us in ensuring that  our improvement plan is linked to best practice. 
We are working closely with NHSE to ensure there is sufficient primary care capacity in Plymouth</t>
  </si>
  <si>
    <t xml:space="preserve">None at present 
</t>
  </si>
  <si>
    <t xml:space="preserve">Capacity within community services to prevent non elective admissions.  </t>
  </si>
  <si>
    <t xml:space="preserve">Capacity to enable people to be assessed in their own homes.  </t>
  </si>
  <si>
    <t xml:space="preserve">Capacity in rehab and reablement service.  </t>
  </si>
  <si>
    <t xml:space="preserve">Capacity within bridging service.  </t>
  </si>
  <si>
    <t xml:space="preserve">PCC and Solent reviewing the rehabilitation and reablement team with the aim to improve the pull model of discharge into reablement.  Rehab and reablement team in Portsmouth has had additional resource allocated to it, which will be scaled up in October to address the PHT bed gap and enable the 23 beds to be closed.  </t>
  </si>
  <si>
    <t xml:space="preserve">Rehab and reablement team in Portsmouth has had additional resource allocated to it, which will be scaled up in October to address the PHT bed gap and enable the 23 beds to be closed.  </t>
  </si>
  <si>
    <t xml:space="preserve">Proposal has been agreed through additional resource for PRRT to create a pathway that incorporates more people being supported at home. </t>
  </si>
  <si>
    <t xml:space="preserve">Funding has been agreed to increase bridging service capacity across the city.  </t>
  </si>
  <si>
    <t xml:space="preserve">Recognition at a national level of the limited capacity of community services to prevent non elective admisisons.  </t>
  </si>
  <si>
    <t xml:space="preserve">Recognition at a national level of the limited capacity of community services to prevent residential admisisons. </t>
  </si>
  <si>
    <t xml:space="preserve">Support for the devlopment of a dependency tool to maximize capacity.  </t>
  </si>
  <si>
    <t>Recognition of problem around dom care capacity at national level</t>
  </si>
  <si>
    <t>Based on the NELs performance data as of the end of September 2018, we predict a 5.22% increase in NELs rather than the target 0.97% reduction</t>
  </si>
  <si>
    <t>In terms of the local versus national position on NELs the 4 Berkshire West CCGs are in the top 10 out of 211 CCGs for lowest numbers of NELs.</t>
  </si>
  <si>
    <t>Our target is to have no more than 116 new admissions to residential / nursing homes for people aged 65+. The total number of admissions as of the end of September is 41 and we estimate the year-end position as being 98 new admissions. Likewise, the total for Q1 18/19 is 202 admissions per 65+ 100k population. The estimated final position for the financial year 18/19 would be 484</t>
  </si>
  <si>
    <t>Our target is for 93% of service users to remain at home 91 days after discharge from hospital into reablement / rehabilitation services. Based on our performance to date (as of the end of September 2018), we project a year-end position of 97% of service users remaining at home 91 days after discharge from hospital into reablement / rehabilitation services.</t>
  </si>
  <si>
    <t>Measured against our revised target of no more than 419.75 bed days lost per month, we are currently on track to meet the target. Although we were slightly over the target in April with 421 bed days lost, we acheived 322 bed days lost in May, 272 in June, and 348 in July.</t>
  </si>
  <si>
    <t>We would welcome support in identifying further methods of reducing NELs to match our target performance. In November / December 2018, we plan to undertake additional research into possible services and initiatives that could further reduce NELs.</t>
  </si>
  <si>
    <t xml:space="preserve"> NEL admissions are showing as over performing but this largely relates to a recording issue in the Trust for ambulatory care/ ward attender activity. This is being addressed with the Trust to understand impact, increased capacity and pathways. The plan is to have this all corrected by Q3. There is +2% NEL year on year (excluding deliveries) growth and +1% against YTD plan.</t>
  </si>
  <si>
    <t>We continue to support those in residential care settings through additional support, in order to minimise admissions into acute settings.</t>
  </si>
  <si>
    <t>Ensuring provider capacity and the continued effectiveness of outcomes for service users to avoid acute or nursing home admissions.</t>
  </si>
  <si>
    <t xml:space="preserve">Although Social Care is able to achieve the very low DTOC targets, the NHS is currently not on track to meet theirs.  The target continues to be a significant challenge for teams to deliver, and will contiue to prove a significant challenge over the Winter pressures period.  </t>
  </si>
  <si>
    <t>The use of extra sheltered accommodation to support those leaving residential care has resulted in a reduction in using residential care.   The use of reablement as a pathway is being utilised more to enable service users to be at home and supported through this and suitable health and social care packages.</t>
  </si>
  <si>
    <t>Increased use of reablement as a pathway to lessen the reliance on residential care and support the use of  increased independence and wellbeing at home, where service users feel safer and more comfortable leading to better outcomes.</t>
  </si>
  <si>
    <t>The implementation of improved discharge procedures and pathways through the dedication of our health and social care teams through the HICM, has been instrumental in social care be able to meet our very low DTOC targets.</t>
  </si>
  <si>
    <t>At M5 (August 2018) total non-elective admissions are 7,559 against an Operating Plan target of 7,705, or 1.9% below plan. The remains a minor risk with regard to short stay non-elective admissions however there aere worksteams in place to mitigate this.</t>
  </si>
  <si>
    <t xml:space="preserve">One of the key challenges in meeting this target has been a lack of provision of extra care housing within the borough.  </t>
  </si>
  <si>
    <t>This metric is not reported on untill Quarter 4</t>
  </si>
  <si>
    <t xml:space="preserve">Overall and NHS delays are currently above planned trajectory . 80% of delays were attributed to health with the main cause of delays being awaiting further NHS non acute care. Health delays were impacted by the Heatwave over summer months.  </t>
  </si>
  <si>
    <t xml:space="preserve">The year to date position is on track with activity 1.9% below the operating plan target.
</t>
  </si>
  <si>
    <t xml:space="preserve">We are currently on track to meet target, YTD admissions are 1 above planned trajectory but end of year position is still achievable within target. </t>
  </si>
  <si>
    <t xml:space="preserve">Social Care and Joint delays are currntly  within the targetted trajectory. Overall performance is improved from at the same point in 2016/17. </t>
  </si>
  <si>
    <t xml:space="preserve">Neuro-rehab bed capacity impacting on health DTOC's </t>
  </si>
  <si>
    <t>At month 5,Total Non Electives are currenty 1.3% below plan. 
This is split between 0 and 1+ Length of Stays. An increase of 0 LOS hase been seen at Fairfield compared to M5 2017/18. 
This is mainly due Emergency admissions ward opening part way through last year. A deep dive is on going to investigate if there has been coding change.</t>
  </si>
  <si>
    <t>No challenges at present</t>
  </si>
  <si>
    <t>July 2018 data suggests a total number of delayed days of 310.  147 were acute and 163 non acute.  254 were attributable to NHS delays, 10 days attributed to social care and 46 attributed to both.  The locality continues to request further information from its main providers, Pennine Acute and Pennine Care as to further narrative and explanation over delays for patients.  There have been 1,440 DToCs  against a Better Care Fund target of 738 (April to July) based on the 2017 BCF submission.</t>
  </si>
  <si>
    <t>difficult to assess due to the new coding/pathways of the ambulatory care</t>
  </si>
  <si>
    <t>The number of permanent placements has increased slightly against the same period last year and to the end of August (latest available data), we are 6 placements over target. It is expected that this will fall back into line with the target in the next few months as placements have restabilised from a higher than expected first 2 months of the year</t>
  </si>
  <si>
    <t xml:space="preserve">for the first 5 months of the calender year, the service has achieved 90% of people discharged from hospital remaining at home. Nationally and regioanlly this is a good performance. </t>
  </si>
  <si>
    <t xml:space="preserve">July 2018 has seen the lowest rate of delayed transfers in the locality since February 2018.  Although we are currently over target for Delayed Transfers, our performance is better than both Greater Manchester average and Peer Council averages. Data is being captured by Pennine Care more stringently which means there has been an increase in the number of DToCs recorded. Work is ongoing to monitor performance and collaborative working to improve performance. </t>
  </si>
  <si>
    <t>support in relation to the coding of the new ambulatory care service</t>
  </si>
  <si>
    <t xml:space="preserve">No support needed </t>
  </si>
  <si>
    <t>No support required</t>
  </si>
  <si>
    <t>GMHSCP recently advised of a BCF target of '16 DTOC per day' which on average would equate to 487 DTOC's per month.  However, based on BCF plans submitted in 2017, the locality is underachieving.   A request has been sent to the national team to revise the DTOC target as we missed the initial date.  The original target, submitted 2 years ago, does not factor in additional activity with one of our providers. 
The locality would appreciate additional support with this request.</t>
  </si>
  <si>
    <t>Based on July provisional data, admissions are 2.5% above plan year to date although July provisionally shows an improved position. Work is on-going to understand the over performance and work with providers through contracts to bring activity back to plan.</t>
  </si>
  <si>
    <t>Further reductions in permanent residential and nursing care will be dependent upon alternative commissioned care and support options and timeliness of review/reassessment of short term placements.</t>
  </si>
  <si>
    <t>Capacity for reablement following end of pilot which increased capacity in 2017/18 through the commissioning of an additional provider</t>
  </si>
  <si>
    <t>DTOC numbers have increased significantly over the last few months, particularly in relation to delays attributable to Social Care. This is a reflection of wider pressures within the system. An escalation process has been put in place to bring this indicator back to target.</t>
  </si>
  <si>
    <t>The Urgent and Emergency Care Centre continues demonstrating success in streaming patients to other services rather than admission, such as the GP in A&amp;E.</t>
  </si>
  <si>
    <t xml:space="preserve">Early indications continue to suggest a rate below planned target in Quarter 2 which provides further evidence that strength based approach to assessment and care planning is being embedded within service. </t>
  </si>
  <si>
    <t>The commissioning of an additional provider resulted in 20% increase in 2017/18 older people offered reablement in the "snapshot" period.</t>
  </si>
  <si>
    <t xml:space="preserve"> Improvement action plan and agreed specific identified funding through the IBCF has supported improvement in DTOCs from challenged historical positions.</t>
  </si>
  <si>
    <t xml:space="preserve">We are anticipating that total 2018-19 NEAs could exceed last year's by some 8%. This growth is greater than in previous years and we are looking at how to slow or halt this growth. Alongside this, we are looking at how to reduce long stay admissions. One element being investigated is the scope to intervene sooner for complex patients, when they could successfully be treated without admission. </t>
  </si>
  <si>
    <t>This indicator is on track against the ambitious target, but with no margin for deterioration if the target is to be met. Otherwise, no new challenges this quarter.</t>
  </si>
  <si>
    <t>Reablement achievement in Q2 was very slightly under target at 89% relative to a target of 90%.  We have reported this as on track as the target is highly ambitous and the divergence is slight.</t>
  </si>
  <si>
    <t>DToC levels remain highly variable. After a good summer when DToC targets were comfortably met, we anticipate exceeding our target in September.
We are still struggling as a system to align weekly DToC sign-offs with the nationally reported figures, but this is being worked on proactively, with discrepancies investigated (eg. identifying a methodological issue at one acute hospital where DToCS spanning the month end were being double counted). The level of detailed scrutiny is delivering greater clarity.</t>
  </si>
  <si>
    <t>The end of Q2 cumulative prediction is for 4039 hospital admissions per 100,000  population, relative to a target of 5094. 
We understand that the level of Rutland NEAs, even though rising, is low when benchmarked against other areas.
We have started to use extended NEA data for Rutland to analyse patterns in numbers of admissions &amp; length of stay by age group and reason which will help to inform the design of interventions to further reduce NEAs.</t>
  </si>
  <si>
    <t>We continue to work hard to enable people to remain living at home whenever possible, and are forecasting 0.3% of the 65+ population being permanently admitted to residential care this year (301 per 100,000 65+ population), which is a low rate compared to other areas.</t>
  </si>
  <si>
    <t>There was a higher level of reablement activity in Q2 than Q1: relative to Q1, 29% more people received reablement support, and 27% more people were successfully reabled.  The number successfully reabled in Q2 was greater than the total Q1 reablement cohort.</t>
  </si>
  <si>
    <t>The new triage approach which more quickly identifies the area of discharge support a patient is likely to need, appears to have improved Rutland's DToC performance over the summer. DToCs in June July and August were well under the challenging ceiling target of c150 DToCS per 100,000 adult population per month, with only 56 DToCs per 100,000 adults in June. However, this has not been enough to counteract the impact on the aggregate target of exceptionally high DToCs in May.</t>
  </si>
  <si>
    <t>Continued access to the enhanced data.</t>
  </si>
  <si>
    <t>We continue to seek to learn from wider BCF programme experiences.</t>
  </si>
  <si>
    <t xml:space="preserve">Pressures in A&amp;E. </t>
  </si>
  <si>
    <t>Based on current admissions, rate is likely to be slightly above target of 846. Winter pressures. Increasing complexities of older people</t>
  </si>
  <si>
    <t>Homesafe service to be included at a future date, once data is available. Data lag to give true / accurate picture</t>
  </si>
  <si>
    <t>Q2 forecast position indicates that Salford is higher than plan for this measure.  Q2 published data not yet available. We have used operational plan to indicate position for this measure</t>
  </si>
  <si>
    <t>Q2 Figure is 438/100000 65+ pop.</t>
  </si>
  <si>
    <t>Q2 Figure is 86.3%</t>
  </si>
  <si>
    <t>Based on forecast performance we expect to achieve this measure.</t>
  </si>
  <si>
    <t>Support required from the GM team on the implementation of the 3 GM discharge policies. We are expecting that a 90 day collaborative to share learning will be run and that GM wide comms will be put out informing patients about alternatives to hospital. This will assist with the discharge of patients.</t>
  </si>
  <si>
    <t>Difficult to attribute reductions to particular interventions, services, investments or natural trends</t>
  </si>
  <si>
    <t>Demand for residential and nursing care continues to rise as the needs of a growing older population become more complex</t>
  </si>
  <si>
    <t>Improvement in reablement performance depends partly on increasing workforce capacity, which presents a local challenge.  Reablement performance also depends on hospitals making appropriate discharges.</t>
  </si>
  <si>
    <t xml:space="preserve">Providers continue to submit DTOC figures without sign-off from commissioners and issues remain concerning the validity of some of the submissions.  </t>
  </si>
  <si>
    <t>The number of unplanned admissions for 2018/19 are expected to be lower than in 2017/18</t>
  </si>
  <si>
    <t xml:space="preserve">BCF investment has been deployed to improve the performance of reablement and intermediate care services to delay admission to care homes and enable people to live for longer in their own home with lower support needs. </t>
  </si>
  <si>
    <t>BCF investment has been deployed to increase the capacity of Sandwell Council's internal reablement service.  60% of users leave the service with reduced or no ongoing care needs</t>
  </si>
  <si>
    <t>Sandwell DTOC performance for August 2018 was the 4th best nationally and 1st for the West Midlands region</t>
  </si>
  <si>
    <t xml:space="preserve">NHS England set an expectation nationally for CCGs to plan for growth in Non Elective Admissions in 2018/19 to the tune of 5.6% in admissions of zero day length of stay and 0.9% for 1+ day length of stay. Despite these growth asks, the CCGs in the Sefton HWBB area have planned for 18/19 growth as follows: 
South Sefton CCG: 5.12% 0 day LOS, 0.82% 1+ day LOS.
Southport &amp; Formby CCG: 1.4% 0 day LOS, 0.4% 1 day LOS. 
Indicative Q2 YTD data shows that Sefton HWBB NEA position is 25% above plan with 22,451 NEAs in the HWBB footprint compared to Q2 YTD plan of 17,894. However, this is measured against BCF original 18/19 plans that were submitted back in 2017, not the latest CCG Ops Plan submissions for 18/19 which were made Apr 18. Compared to CCG Operational Plans, South Sefton and Southport and Formby CCG NEA activity are still above plan but to a lesser degree (14% and 18% respectively). The CCGs main providers (Aintree Hospital and Southport and Ormskirk Hospitals) have both implemented new pathways (CDU) with activity now flowing via SUS inpatient table from May 2018. This activity previously hasn’t been recorded in this manner and was not fully discussed with commissioners prior to the pathway's implementation. The CCGs are querying the non-elective changes with the Trusts and have conducted a clinical walk-through to establish of the details of the pathways.  </t>
  </si>
  <si>
    <t>Following Newton Europe review, recommendations will require agreement on a system wide action plan.</t>
  </si>
  <si>
    <t>Identifying investment in prevention to reduce non elective admissions</t>
  </si>
  <si>
    <t>Sustaining a reduction in residential care, with an increasing demand on homecare.</t>
  </si>
  <si>
    <t>In 16/17 we were less successful than many comparators in helping older people stay at home for longer. However, improvements during 17/18 and Q2 18/19  performance of 85% suggests this continues to improve.  Despite having a relatively large reablement service, the service currently focuses more on expediting hospital discharge than avoiding admission.</t>
  </si>
  <si>
    <t xml:space="preserve">An ambitious programme to identify patients to D2A, as resulted in increased demand in route 2, whilst some of this is the reduction in route 3, it also appears some route 1 activity is  moving to the route 2 area.  This increase in demand is not yet fully aligned to assessment and reablement capacity, resulting in delays as the system is readjusting.  </t>
  </si>
  <si>
    <t>Operational resilience group established.  Active support and recovery are reviewing pathways with YAS and community services to reduce a and e attendances by using the voluntary sector where appropriate.</t>
  </si>
  <si>
    <t>Performance has improved compared to the 988 in 15/16 and 825 in 16/17 and 654 in 17/18. This has been supported by Sheffield’s Active Recovery service, a key role of which is to provide a responsive and time limited multi-disciplinary service, which supports people in crisis to avoid the need for them to be admitted to a care home or hospital.</t>
  </si>
  <si>
    <t>Performance for this measure has improved. The Short Term Intervention Team (Social care) work alongside community health services and primary care to provide an ‘Active Recovery’ service in Sheffield. The two teams support people to be discharged from hospital and assess their needs at home. They provide a short term service to help people recover and recuperate, before transferring on to long term care if they need it. In most cases people are able to become independent again. The service also supports people in crisis to avoid the need for them to be admitted to a care home or hospital. Active Recovery is a responsive and time limited multi-disciplinary service.</t>
  </si>
  <si>
    <t>LoS is reducing and the length of time delayed is reducing.  Demand and capacity is better understood.  Constraints have been identified. System leaders have worked collaboratively to understand the delays across the system and collaboratively agreed a range of actions to ensure the system is back on track.</t>
  </si>
  <si>
    <t>Best practice examples from other areas. Data analysis to identify further areas to target interventions to prevent attendance and admission.</t>
  </si>
  <si>
    <t>Understanding the increasing demand for independent sector, that is greater than growth in demographics and reduction in residential care.</t>
  </si>
  <si>
    <t>Newton actions provided an initial improvement that they system, despite sustained efforts have failed to maintain.  Evaluating the actions undertaken, learning from other areas in what else we could do and ensuring we have implemented the spirit of the actions across the system.</t>
  </si>
  <si>
    <t>This is a particular focus for neighbourhood/ out of hospital working and will need specific consideration regarding the nightime closure of Princess Royal A&amp;E. considering the previous months of data we may not meet this target.</t>
  </si>
  <si>
    <t xml:space="preserve">this remains a focus on health and care and will needs specific consideration as part of the planned nightime closure of Princess Royal A&amp;E </t>
  </si>
  <si>
    <t>June - 2,684, July 2,804, August 2,766</t>
  </si>
  <si>
    <t>Residential Admissions to end of  Q2 – the rate per 100,000 is 185.5 better than the target of 300</t>
  </si>
  <si>
    <t>The reablement figure for q1 stands at 83.4%, better than the target of 82%. This covers those patients discharged into re-ablement during April – June with the 91 day follow-up occurring during July – September. Those discharged from hospital to reablement services in Q2 will be reviewed in quarter 3. This measure looks at the % of people who are still at home 91 days after their discharge, therefore always reported in arrears.</t>
  </si>
  <si>
    <t xml:space="preserve">The delayed transfer measure – the final figure for Q1 was  13 against a target of 17. (better than target) After the first 2 months of quarter 2 we are currently better than target. 
The BCF target is for less than 17 patients a day to face a delayed transfer. For Q2 (July &amp; August) we currently we stand at a daily average of 12.9. Data for September is published on 8th November 2018 from which we will be able to calculate the final results for Q2.
</t>
  </si>
  <si>
    <t>none at this time</t>
  </si>
  <si>
    <t>September data not yet available for Q2 outturn. Q1 outturn was +3.9% against plan but forecast improvement from July-Aug. 
Paediatric admissions continue to be a significant proportion of NEA (22%).</t>
  </si>
  <si>
    <t xml:space="preserve">Maintaining low admission rates means a greater number of intensive home care packages to keep people at home and pressure on associated budget.  </t>
  </si>
  <si>
    <t xml:space="preserve">Difficulties in providing regular reporting against this indicator </t>
  </si>
  <si>
    <t>Continuing to focus upstream on people medically fit for discharge within IRIS, regular real-time information informing better understanding of NHS delays</t>
  </si>
  <si>
    <t xml:space="preserve">Review and evaluation across BCF on schemes contributing to admission avoidance including integrated care teams, children's asthma service and enhanced GP support to care homes. </t>
  </si>
  <si>
    <t>Continued commissioning of effective and personalised packages of care and equipment in order to keep people living at home.</t>
  </si>
  <si>
    <t xml:space="preserve">Commissioned new software that will be able to support improved reporting on activity and outcomes within the short term and reablement services. </t>
  </si>
  <si>
    <t xml:space="preserve">An improving position against DTOCs against a challenging summer period. 
Care Home support service within FHFT to support self funders. 
Continued low numbers of social care delays. </t>
  </si>
  <si>
    <t>Data and performance analysis across individual schemes and cohorts</t>
  </si>
  <si>
    <t>• Our BCF schemes are targeted to population cohorts and therefore reduce NELs. This will be closely monitored as part of our winter resilience.</t>
  </si>
  <si>
    <t xml:space="preserve">• There has been an increase in self funders approaching the council as a result of capital depletion. 
• We continue to work with the Care at Home sector to provide resilient alternative to residential care admissions.
• A local challenge is having sufficient affordable care home provision within the borough or without the need for top up fees.
• Encouraging public and professionals to see realistic alternatives to residential care as viable and effective.
</t>
  </si>
  <si>
    <t xml:space="preserve">• Local monthly recording of reablement performance indicates that we are not on track but we are finalising a plan to improve the reablement service to increase the number of people successfully reabled and at home for 91 days after discharge. This work will include a tighter focus on those who will benefit most from reablement to achieve longer term indepedence.  
• further work on improving the service will also continue to build more direct links with out of hospital services to improve communication and ensure a more consistent application of criteria.
• Further work on improving the service. Will also continue to build more direct links with out of hospital services to improve communications and ensure a more consistent application of criteria.
</t>
  </si>
  <si>
    <t xml:space="preserve">• The real challenge has been sustaining performance during heatwave conditions in the summer.
• Achieving consistent quality in Care at Home remains a challenge with workforce sustainability a particular issue in our area.
</t>
  </si>
  <si>
    <t xml:space="preserve">•  Opal recruitment completed.  Second consultant geriatrician recruited but not in post until March 2019.  
•  Older Peoples Assessment &amp; Liaison (OPAL) Service recruitment most to full establishment. Continues to avoid or step down 6 of this cohort per day, that improvement trajectory continues.
</t>
  </si>
  <si>
    <t xml:space="preserve"> •  Year to date,  April - September 2018,  the number of permanent placements = 129 adults aged 65 and over (rate of 284 per 100k of population).   This is slightly above the profiled YTD target not to exceed 126 placements (rate 240 per 100k of population.   
•  We have maintained a high level of performance in keeping the rate of permanent admissions to residential care close to our target.
•  A new workstream of the SupportUHome Programme, 'Straight Home' has now mobilised and a number of quick win priorities have been identified.  
</t>
  </si>
  <si>
    <t xml:space="preserve">• Although the performance in this metric is not on target it reflects the concerted efforts to minimise DToC.  Our shared priority is to further improve our performance to achieve the target this year.  
• The Reablement project will deliver an option appraisal in October 2018 and we anticipate further enhancement in service during the rest of this year.
• This is measured in Q4 only.  2017-18 Q4 data showed 81.9% of people still at home 91 days after discharge, below target of 88.2%.
</t>
  </si>
  <si>
    <t xml:space="preserve">• We have supported the care at home provider market by the use of bursaries to enable purchase of specialist equipment.  
• We have also invested to enable increased fees to Care at Home Providers qwhich was transferred to achieve higher pay rates for the workforce.  
• Continued dialogue with the sector to secure their contribution to helping people return home without delay has been invaluable.
</t>
  </si>
  <si>
    <t xml:space="preserve">• Recruitment of this workforce is challenging therefore views around how we build other competencies based professionals around demand.
</t>
  </si>
  <si>
    <t xml:space="preserve">• National campaign to promote public awareness of the importance of preparing for later life, including financial planning and alternatives to residential care such as Extra Care Housing and support at home.
</t>
  </si>
  <si>
    <t xml:space="preserve">• None required at this stage.
</t>
  </si>
  <si>
    <t>• A lasting settlement for social care funding that would enable robust planning rather than short term solutions that do little to secure market stability.</t>
  </si>
  <si>
    <t>Sustained increase in emergency  admissions during Q2 to date (Jul-Aug18) with the level of emergency activity above planned levels. This correlates with a sustained increase in A&amp;E attendance and ambulance arrivals to A&amp;E.</t>
  </si>
  <si>
    <t>The lack of specialist services that can be deployed to peoples own homes means that particularly those with complex MH/dementia needs still require placement in some cases.</t>
  </si>
  <si>
    <t>The nature of the increasing frail and elderly cohort means that the average age of those being reabled has increased markedly. This leads to the challenge of readmission for an unrelated health reason to the original admission being more likely.</t>
  </si>
  <si>
    <t xml:space="preserve">Whilst the level of delayed transfers of care remains lower (better than plan) there was an increase in the number of lost bed days during Q2 which is attributed to the increase in demand during the quarter.   </t>
  </si>
  <si>
    <t>Somerset CCG has developed with system partners a Single Version Of The Truth Information and Performace Tool which provides the A&amp;E Delivery Board with a high level view of activity and performance together with a drill through facility to identify any special cause variation for investigation and escalation. A range of metrics have been developed to monitor the inplementation of the urgent care demand management schemes with monitoring through to the Senior Leadership Board and A&amp;E Delivery Board. A System Bed Model has been developed to predict the peak periods of demand over the winter period.</t>
  </si>
  <si>
    <t>End of August shows a projected rate of 455.2 per 100,000 population against a target of 520. This has been achieved through not accepting permanent placements (particularly from acute hospitals) and utilising different approaches or an interim recovery model prior to final assessments being completed.</t>
  </si>
  <si>
    <t>Home First continues to offer timely and appropriate interventions that produce positive outcomes for people and reduces their stay in hospital. Non readmission rates in this category continue to be 85%+.</t>
  </si>
  <si>
    <t>Given the description of the challenges the impact of Home First and the reduction in the number of lost bed days attributed to a delayed transfer of care has enabled the urgent care system to continue to function despite the increase in demand.  A new reduction ambition has been introduced to reduce the number of super stranded (&gt;21 day LOS) patients and a Gold Command Call between Health and Social Care Partners takes place weekly to identify and immediately address any blockages (this is also one of the 7 Priority urgent demand mitigation schemes).</t>
  </si>
  <si>
    <t>Health has identified 7 schemes to mitigate urgent care demand and continue to look to further deveop community schemes that will have a positive impact on reducing Emergency Admissions.</t>
  </si>
  <si>
    <t>Specialist dementia support at home teams across all of Somerset would help more people go home first.</t>
  </si>
  <si>
    <t>Help to ensure workforce for community health and social care is sufficient to meet capacity and need.</t>
  </si>
  <si>
    <t>Continued support for joint risk share and financial model across the NHS and Social Care to allow invetsment in peoples independence and to obtain the best outcomes for individuals.</t>
  </si>
  <si>
    <t>South Gloucestershire is 51% above target in July, the highest this financial year so far and is 41% above target YTD.
Following the recent winter planning workshop a number of Signposting actions have been identified to reduce unplanned admissions, these are 
• Reprofile DoS for self care
• Ensure primary care bypass numbers known to secondary care
• BrisDoc Professional Line publicised
• Develop DOS as a tool for providers and to manage capacity
• Update comms campaign with output of Clinical Cabinet</t>
  </si>
  <si>
    <t xml:space="preserve">South Gloucestershire is 36% above target in July (248 dalays) an increase of 5% from June.  Overall YTD SG is 6% below target.
</t>
  </si>
  <si>
    <t>DATA TO JUN 2018
The number of older people permanantly admittied to Res &amp; Nursing Care has slowed in this quarter when compared to the rate seen in 2017/18.</t>
  </si>
  <si>
    <t>DATA TO JUN 2018
The number of service users starting and those remaining at home 91 days after discharge from hospital continues to grow at a steady rate.</t>
  </si>
  <si>
    <t>Figures are currently distorted due to an increase in ambulatory care attendance recorded as zero length of stay. As this is an increase this is recording as an increase from the orginal plan.</t>
  </si>
  <si>
    <t>Issues in respect to home care provision and clear criteria in respect in to residiential admission  continues to be implemented however can be challenging.</t>
  </si>
  <si>
    <t>Developing model of community support to ensure smooth transfer</t>
  </si>
  <si>
    <t>Was increase in delays discharge in Jul 18 however these have now reduced  in in comparison with same time last year  are reduction of 26%</t>
  </si>
  <si>
    <t>Reduction in the number of AE attendance and withing planned numbers . None elective of one day or more is within planned  range</t>
  </si>
  <si>
    <t xml:space="preserve">Indication that process are at present effective </t>
  </si>
  <si>
    <t>Continue to have a significant amount of people remaining at home following reablement</t>
  </si>
  <si>
    <t xml:space="preserve">Reduction by 26% from last year </t>
  </si>
  <si>
    <t>At present CCG in conversation wih trust in respect to the ambulatory service.</t>
  </si>
  <si>
    <t>Suport by provided by partners at present</t>
  </si>
  <si>
    <t>Continue with present plan</t>
  </si>
  <si>
    <t>On track with clear Multi agency working</t>
  </si>
  <si>
    <t xml:space="preserve">NOTE - DATA IS ONLY AVAILABLE TO MONTH 5.
At month 5, NEL admissions are 4% higher than plan. Despite this, admissions are 3% lower compared to this time last year against a backdrop of population growth.
</t>
  </si>
  <si>
    <t xml:space="preserve">NOTE - DATA IS ONLY AVAILABLE TO MONTH 5.
</t>
  </si>
  <si>
    <t>Data is released on an annual basis.</t>
  </si>
  <si>
    <t xml:space="preserve">NOTE - DATA IS ONLY AVAILABLE TO MONTH 5.
Since May 2018, the DTOC rate has risen, although the numbers of patients actually discharged has remained relatively high.
The main challenges are:
-  Increasing levels of complexity amongst patients being discharged.
-  Sourcing complex “double up” care packages.
-  Sourcing care for patients with low level health needs.
</t>
  </si>
  <si>
    <t xml:space="preserve">NEL admissions in the working age population group are 9% lower compared to last year. Amongst a range of initiatives, the following have helped to reduce admissions:
- Primary Care Streaming in ED.
- Changes to the pathway for low risk chest pain patients.
- Reductions in admissions amongst high intensity users - this has included the introduction of an ambulance demand practitioner targeting cohorts of patients with frequent urgent care activity (which is demonstrating reductions in ambulance call outs) and the implementation of an intensive support scheme focussed on people in the inner city with high end health and social care needs.
</t>
  </si>
  <si>
    <t>At month 5, permanent admissions into residential care are 1% lower than plan.</t>
  </si>
  <si>
    <t xml:space="preserve">Despite the DTOC rate being higher than plan in 2018/19, the number of delayed days are 20% lower than 2017/18. 
Overall, there has  been a steady reduction in DTOC over past 2 years influenced by a number of initiatives:
- Integrated Rehabilitation and Reablement Service.
- Integrated Joint Equipment Store with performance standards related to hospital discharge.
- Increase in “Home First” care Capacity
- 3 Reablement Beds.
- Integrated Discharge Bureau  (IDB).
- IDB System Manager.
- UHS Discharge Officers to support the wards.
- “Assess at Home” model introduced.
- Complex care “Discharge to Assess” pilot planned to “roll out” by April 2019.
- Enhanced Health in Care Homes pilot planned to “roll out” by April 2019.
- Increased investment in End of Life care in the community.
</t>
  </si>
  <si>
    <t>Help with truly understanding the data across different CCGs - deep dive into how short stay/0 LOS activity is being recorded across different areas</t>
  </si>
  <si>
    <t>None, on track</t>
  </si>
  <si>
    <t xml:space="preserve">• Contacts/Case studies re examples of good practice
• Development of support tools e.g. templates to support information sharing agreements re Trusted Assessment.
</t>
  </si>
  <si>
    <t>Continued high demand at A&amp;E
Continued high demnad for primary care, community health services and social care</t>
  </si>
  <si>
    <t>set against the transformation of adult social care the challenge is to maintain our strong performance for this metric</t>
  </si>
  <si>
    <t>During the spring and summer period acuity presented a significant challenge resulting in an increase in the size and amount of packages being commissioned.</t>
  </si>
  <si>
    <t xml:space="preserve">During the spring and summer period acuity presented a significant challenge for our transfers of care. </t>
  </si>
  <si>
    <t>Continued development of the 'Locality' approach which includes a weekly 'moderate' needs MDT now operational in 4 out of 4 Localities. Alignment of social care with Localties and GP practices and the operation of a 'care co-ordination' service across 4 Localities.</t>
  </si>
  <si>
    <t>Activity aligned to the Locality approach supports the direction of maintaining people at home and supports individuals to be independent</t>
  </si>
  <si>
    <t>Southend continues to maintain our strong performance for reablement and our recent re tendering of domiciliary care via the Locality approach is beginning to have an impact</t>
  </si>
  <si>
    <t>Southend continues to maintain strong performance re DToC across both health and social care. 
Through investment via the iBCF and additional resource in the system we have been able to maintain our excellent levels of DToC.</t>
  </si>
  <si>
    <t>Southend is engaged with the LGA and an offer of support to help evaluate and develop the Locality approach</t>
  </si>
  <si>
    <t>nil</t>
  </si>
  <si>
    <t>Activity is 7% over plan as at Month 4, and cost is 11% over plan - indicating both an increase in emergency admissions overall and in the levels of acuity of patients admitted.    A&amp;E attendance up 4.7% and greater number of conversions to admission. This is linked to demographic changes.   Setting up of new pathways for ambulatory care patients originally planned delayed to Q4.</t>
  </si>
  <si>
    <t xml:space="preserve">High needs relating to demographic pressures especially dementia. With 135 admissions in 2017/18  target of 123  was missed by 9%. The revised quarter 1 data for 2018/19 total of shows a significant increase with 44 admissions. Q2 data is being reviewed but suggests significant reduction.
</t>
  </si>
  <si>
    <t xml:space="preserve">Final year performance improved from 83% in 2016/17 to 87% in 2017/18, although this was marginally below the target of 88%. In Q1 performance dropped to 79%, with 130 out of 165 people still at home 91 days after discharge, but increased to 90% in Q2 with 166 out of 184 patients.  Ensuring reablement appropriately targetted is an issue.
</t>
  </si>
  <si>
    <t>Overall performance strong and within target, but the NHS sub-target was not been met until August, offset by very small numbers of social care delays. Recent challenges have related to a small number of homeless cases. In addition patient and family choice and Nursing Care availability remains a dominant theme. One long term delay in Buckinghamshire is contested as a residency issue.</t>
  </si>
  <si>
    <t>Southwark CCG added additional capacity for King’s College Hospital to redirect non-urgent or emergency patients to alternative pathways.  During Q2, King’s was able to redirect 372 patients way from the A&amp;E to GP appointments off site which had an impact on attendances. Work continues to progress at King’s College Hospital around setting up new pathways for ambulatory care patients attending A&amp;E.  The new pathways will start in January 2019 and will help reduce the number of ambulatory type patients being admitted to inpatients beds.  </t>
  </si>
  <si>
    <t>Joint approach to the commissioning of nursing care and intermediate care in the borough being developed by Partnership Commissioning Team. Progress on developing a business case for improved intermediate care options. Integrated reablement service established between council &amp; GSTT in April 2018.</t>
  </si>
  <si>
    <t xml:space="preserve">See narrative section on integration of reablement and community health enhanced rapid response to form Intermediate Care Southwark. BCF small grants project provided useful findings on a small cohort being provided with double handed support.  </t>
  </si>
  <si>
    <t>Both the original BCF target and the new NHSE stretch targets applicable from September have been fully met up to  August.  Notable acheivements include a substantial reduction in mental health non-elective delays. </t>
  </si>
  <si>
    <t>Considered through the A&amp;E delivery board.</t>
  </si>
  <si>
    <t>No - existing national support accesed as required.</t>
  </si>
  <si>
    <t>None in addition to existing national support material.</t>
  </si>
  <si>
    <t>1) Patients who only attend A&amp;E and do not engage with alternative service provision
2) Significant variation in reasons for attendances at A&amp;E
3) No alternative pathway</t>
  </si>
  <si>
    <t>Increasing number of older population with complex needs who are in hospital at the 91 day point, or who have passed away.</t>
  </si>
  <si>
    <t xml:space="preserve">The challenge appears to be the numbers who have passed away or are in hospital at the 91 day point.
</t>
  </si>
  <si>
    <t>1) Links with other providers and development of robust systems to manage delays. 
2) Data quality.</t>
  </si>
  <si>
    <t xml:space="preserve">1) Specialist streaming at the front door e.g. frailty and stroke
2) Hospital Avoidance Car continues to divert potential conveyances
3) Frailty team embedded in Contact Cares (previously IASH) providing a 2 hour response for those at risk of attendance
</t>
  </si>
  <si>
    <t>1) Risk stratification project being piloted for 3 months. This project will identify people who are more likely to require hospital/long term care and provide more intensive support at an earlier stage. 
2) Access to intermediate care provision has improved.
3) 50 admissions under target at end of Q2</t>
  </si>
  <si>
    <t>1) Currently developing additional transitional flats and intermediate care beds.
2) Recruiting additional community reablement staff</t>
  </si>
  <si>
    <t>1) Collaborative working with main acute and MH providers, including sharing of data prior to submission. 
2) St Helens has remained in the top quartile nationally and are now in the top 3 in the North West.</t>
  </si>
  <si>
    <t>None Identified beyond existing initiatives already in place.</t>
  </si>
  <si>
    <t>None Identified</t>
  </si>
  <si>
    <t>The number of very elderly people (85+) in Staffordshire is currently increasing by 2.5% per year.</t>
  </si>
  <si>
    <t>Whilst the number of NELs in Q2 was very slightly above the quarterly target, the cumulative number over the BCF reporting period remains 3% below target.</t>
  </si>
  <si>
    <t xml:space="preserve">Despite these demographic pressures, the rate of admissions to residential care remains below our target, and below the rate in 2016/17. </t>
  </si>
  <si>
    <t>Our success rate remains close to 90%, which is well above the national average.</t>
  </si>
  <si>
    <t>The figures for August show a reduction in the number of delayed days of nearly 11% compared to the July and by 25% since the start of 2018.  We are likely to be very close to our target in September.</t>
  </si>
  <si>
    <t>Currently in reciept of national BCF support from Sarah Mitchell which is having the desired outcomings in reducing DTOC numbers</t>
  </si>
  <si>
    <t xml:space="preserve">As at M5 18/19 Stockport CCG has seen 2.7% growth in NEL admissions. </t>
  </si>
  <si>
    <t xml:space="preserve">Our current trajectory will take us to 486 admissions against a target of 329.  The increased focus on reviewing short term placements with a view to making these permanent where appropriate has continued to impact on the achievement of the target.  </t>
  </si>
  <si>
    <t>As at M4 18/19 SMBC DTOC performance of 32 daily delays is behind the GM apportioned target of 22. However, the trajectory plan is to meet this target by Dec 2018.</t>
  </si>
  <si>
    <t>Whilst growth in spells has been seen, significant progress has been made in reducing the overall volume of "super stranded" patients at Stockport Foundation Trust. This has resulted in a reduction of ~2,500 bed days when compared to the same period in 17/18.
Stockport is part of a pilot to take Cat 3 and Cat 4 calls from NWAS and manage the patients in the locality.  This has the potential to reduce ambulance conveyences to ED and reduce admisisons.  Stockport is leading on an intitiativeve to direclty book HCP non-elective referrals into ACU.  Targetted work with A set of Care Homes hgas resulted in a reduction of non-elective admissions.
Stockport neighbourhoods have mobilised services to support acutely ill patietns in the community, including  7 Day Access and  Acute Visiting . These initiaves are part of an integrated UEC Delivery Plan, monitoried by Stockport's UEC Delivery Board.</t>
  </si>
  <si>
    <t>Stockport neighbourhoods have mobilised services to support acutely ill patietns in the community, including  7 Day Access and  Acute Visiting . These initiaves are part of an integrated UEC Delivery Plan, monitoried by Stockport's UEC Delivery Board.</t>
  </si>
  <si>
    <t>Our ASCOF 2b (YTD) currently stands at 93.6%, ahead of our target of 88.6%</t>
  </si>
  <si>
    <t>A  test of change is in place; the 'High Impact Team' comprising of a GP and ANP from the neighbourhood teams will be attending a  Ward White Board round 3x a week to identify Enhanced Care Management patients that can move back to the neighbourhood for management with a view to reducing the LOS of this patient cohort. Furthermore, a more detailed, supported and accelerated discharge programme is now  in place following review fo stranded patient themes.</t>
  </si>
  <si>
    <t>NWAS to support the redirection of Cat 3 and 4 calls to Stockport local services.</t>
  </si>
  <si>
    <t>Development of locality capacity dashboard.</t>
  </si>
  <si>
    <t>It is difficult to influence the whole of this indicator through BCF related schemes due to it covering all age ranges. Only data to Jul-18 is available but was not achieved in Q1.</t>
  </si>
  <si>
    <t>Only data to Jul-18 available.</t>
  </si>
  <si>
    <t>Only Q1 data available.</t>
  </si>
  <si>
    <t>Only data to Jul-18 available.
The new NHSE mandated target will come into effect from Oct-18 and will decrease the target making it significantly more challenging.</t>
  </si>
  <si>
    <t>Achieved target in Q3&amp;Q4 in 17-18 and achieved for 17-18 as a whole.</t>
  </si>
  <si>
    <t>Rolling 12 month rate to Jul-18 reports below target 796.0 vs target of 807.1.
Q1 in 18/19 was significantly better than Q1 17/18.</t>
  </si>
  <si>
    <t xml:space="preserve">The Quarter 1 position (Apr-Jun-18) is reported at 88.6% against a target of 84.1%. </t>
  </si>
  <si>
    <t>Performance in Q1 was only 2 delayed days over target.</t>
  </si>
  <si>
    <t>Numbers are higher than expected but activity and plans in place to address.</t>
  </si>
  <si>
    <t>Adjusting to system wide changes to process and increased volume of recipients.  The scale of change has resulted in a need to catch up and compile all data from all sources. Improved monitoring and recording of first 28 days of reablement, but still work in progress of longer term monitoring.</t>
  </si>
  <si>
    <t xml:space="preserve">On track with expected levels </t>
  </si>
  <si>
    <t>The Health based service for reablement 'Homefirst' has allowed more community referrals to be dealt with by Social Care and has a 89% effectiveness rate.  Previously Social Care provided the reablement service from hospital discharges.</t>
  </si>
  <si>
    <t>Social care has been under target level for 6 consecutive months. Health delays are improving.</t>
  </si>
  <si>
    <t>None that we know of at present, though impending winter pressures are naturally a concern that we are planning for.</t>
  </si>
  <si>
    <t>Waiting lists present an upcoming concern here, as waiting customers tend towards higher level needs, which in turn increases the possibility of a res or nursing care admission.</t>
  </si>
  <si>
    <t>Volumes of older people in Suffolk twinned with capacity in the system and improvements in DToC mean that we're seeing fewer people at home 91 days after hospital discharge.     We do face some challenge around our reablement offer in Suffolk, in terms of the ability of reablement to reduce readmissions to hospital. Our outcome for ASCOF 2B (customers at home 91 days after hospital discharge) has improved from around 70% in Q1 and Q2 to 74% in Q3, following the replacement of our social care case management system and a clearer insight in to our data in this area, however this still compares unfavourably to national benchmarks of 80%+.</t>
  </si>
  <si>
    <t xml:space="preserve">Our position with regards to DToC in Suffolk is continuing to improve month-on-month and year-on-year. Our improvement journey is being outpaced by other authorities, however, and so our ranking position has suffered. </t>
  </si>
  <si>
    <t xml:space="preserve">Maintained low volumes of non-elective admissions.   I&amp;E: Our integrated admission avoidance service (REACT) is successfully helping to reduce non elective admissions.  We have in place falls , care home and EOL demand management plans to mitigate winter pressures.  West:  West is just below plan for NEA. EIT helping to keep numbers low. There is now a Rapid Intervention Vehicle working with the Ambulance Service, and a Frailty Model fully functioning at the Hospital front door. </t>
  </si>
  <si>
    <t>We are seeing relatively low volumes of permanent nursing and residential admissions for older people, even in the face of growing pressures on finances and capacity of our social work teams.</t>
  </si>
  <si>
    <t>Improved joint working between the local authority, CCGs, and acute providers means that we have a much clearer idea of potential readmissions and are able to discharge to assess in a number of cases.</t>
  </si>
  <si>
    <t xml:space="preserve">In July in I&amp;E Suffolk, we achieved the nationally mandated 3.5% acute DToC target with a performance of 3.3%.  The challenge will be to sustain performance over winter and we continue to work locally to reduce this figure further.  Continued and sustained improvements with regard to DToC in Ipswich and in West Suffolk, and an improvement in robust reporting for James Paget Hospital.  West:  very low DTOC numbers. We are following best practice guidance and have an integrated response to discharge planning and a zero tolerance for DTOCs is working well. </t>
  </si>
  <si>
    <t>Increased demand into A&amp;E and subsequent conversion to admission/ambulatory care (latter recorded as a non-elective admission).
Ageing population and increased complexity of patients.</t>
  </si>
  <si>
    <t xml:space="preserve">Ageing population
Demand
Success and cost of community based packages
</t>
  </si>
  <si>
    <t xml:space="preserve">Use of reablement as an alternative to management of demand and delivery of services.
</t>
  </si>
  <si>
    <t xml:space="preserve">Winter pressures
Volume of referrals from hospital
Overall volume of referrals
Social work capacity in out of area hospitals
</t>
  </si>
  <si>
    <t>Community Integrated Teams continues to show a reduction in non-elective activity for those patients who are part of a CIT.  Care home non-elective admissions also reducing as is length of stay.</t>
  </si>
  <si>
    <t>Change in policy
Development of early intervention to delay/prevent the need for admission
Family approach to assessment and delivery of services
Assistive technology
Strength based pathway of care</t>
  </si>
  <si>
    <t>Reablement reform plan</t>
  </si>
  <si>
    <t xml:space="preserve">Maintaining good flow through the system
Excellent partnership working CHS
Addressing and managing demand
</t>
  </si>
  <si>
    <t>None Required</t>
  </si>
  <si>
    <t xml:space="preserve">Total NEAs for Q2 was 2,539 per 100,000 population (all ages), a variance of about 17% above planned activity.
Challenges identified in Surrey are:-
* Ensuring that there is sufficient workforce profiled to match demand with capacity as we move in to the Winter period. 
* Admission avoidance teams being well staffed and flexibly deployed to support front door and community step down (FCH). 
* SECAmb using all Community conveyance options.    
* Having Social workers at the front door in times of surge. </t>
  </si>
  <si>
    <t>Current performance is on track to meet the 18/19 target. Robust validation processes have also been put in place to ensure that admissions to residential and nursing care homes are correctly recorded in the Adults database system, in line with National guidance.</t>
  </si>
  <si>
    <t>Reablement services are operating at capacity to support timely discharge from hospital. Despite this, current performance is just over target and similar to the same period in 2017/18.</t>
  </si>
  <si>
    <t>* More could be done to discharge people from the Acute at weekends and  especially with continued pressures on Surrey acute hospitals.
* Availability of sustainable and affordable independent sector services. 
* Earlier identification of patients.</t>
  </si>
  <si>
    <t>* Significant work is ongoing to prevent admissions from patients in care homes in East Surrey.
* Discussion has been held with clinical leads from the North Alliance to identify how we can increase the number of visible care plans with a view to reducing conveyances to hospital and reducing delays in discharge.
* Frailty clinicians in place to in-reach and prevent admission with more focus on prevention and earlier identification of triggers for individuals
* Implementation of the PERFORM methodology across non-elective inpatient ward areas aimed at enhancing patient flow across the organisation.</t>
  </si>
  <si>
    <t>Q2 has shown a reduction from Q1.  Current performance is also lower than the same period in 2017/18.</t>
  </si>
  <si>
    <t>Flow through the service is good with small numbers of people accessing the service for longer than 6 weeks.  There is also a high proportion [over 80%] that do not require long term support following the period of reablement.</t>
  </si>
  <si>
    <t>Surrey is on track to meet its target and 4 out of the 6 CCGs are performing well within or below their targets. The following factors are having a positive impact on reducing DToC:-
* SCC ASC Winter Pressures plan in place to provide dedicated HBC to acute trust.
* SASH teams, for example, are increasing visibility of the Lets Get You Home programme so that wards focus more on proactive discharge planning. 
 * Integrated Delivery Team (IDT) dashboard is in place to monitor impact of increased discharge, and systems are also in place to track number of stranded patients in the trust  and a trajectory has been agreed to achieve national reduction target of 25% reduction. 
* 7 day social care assessment service currently based in acute trusts are having an impact.
* Discharge to assess model reducing Length of stay.</t>
  </si>
  <si>
    <t>The following have been identified to facilitate and help with the achievement of NEA plans:-
* One Surrey CCG is seeking to improve assurance of working with specific cohorts of patients eg. Mental Health adults.  
* Work is on-going to review capacity and protocols with Surrey and Borders Trust and Sussex Community NHS Foundation Trust.  
* Support to drive QIPP reductions in NEL provided by the Joint Programme Delivery Group with ASPH and CSH Surrey.</t>
  </si>
  <si>
    <t>Nothing to highlight at this stage, performance is in line with annual targets.</t>
  </si>
  <si>
    <t>None at this stage.</t>
  </si>
  <si>
    <t>Support needed by one CCG for their on-going implementation of their system-wide Forward 2018 plan which will facilitate integrated discharge and contribute to the reduction of  DToC.</t>
  </si>
  <si>
    <t>1) Recruitment has been slower than hoped due to change of community service employer, from the Royal Marsden Trust to Epsom and St. Helier Trust.
2) Transition from Sutton's local Integrated Digital Care Record to a South West London solution.</t>
  </si>
  <si>
    <t>1) Access to Reablement services and domicilliary care, in a timely fashion, so as to avoid long hospital stays and associated loss of function.</t>
  </si>
  <si>
    <t>1) Continued high number of referrals to service.
2) Difficulty in moving clients on from reablement service, to domicilliary care, due to capacity issues.</t>
  </si>
  <si>
    <t>1) Concerns re: the validity of some DToC recorded days.
2) Communication re: potential DToCs between health and social care.
3) Reablement service impacted by delays in transferring clients to a domicilliary care service.</t>
  </si>
  <si>
    <t xml:space="preserve">1) The Sutton Health and Care at Home (SHC@H) service is progressing in its function and levels of staffing. 8 generic health care workers are in the process of being recruited to support early discharge and the Home First model of working. These staff will support patients in their own homes until their function can be assessed by community colleagues. Additional community therapy staff are also being recruited to further support this process. Reduction in the NEA figure remains a priority.
2) Sutton Health and Care Proactive is working on the implementation of locality multidisciplinary teams (MDTs) to provide proactive case finding, care planning and case management for frail  and vulnerable adults, to reduce unnecessary hospital attendances and admissions. A core MDT consisting of a locality MDT coordinator, locality MDT nurse lead, and social prescribing coordinator will be established, working with GP practices in the locality, to support identified people.
Locality MDT coordinators will be in post by the end of October 2018 and MDT patients will be confirmed. 
3) From the 1st September 2018 a 3 month pilot has begun to provide 2 additional delivery options (next day delivery and weekend delivery for specified individuals). These will support a more responsive service, allowing for prompt home adaptation, and potential to avoid an admission.
</t>
  </si>
  <si>
    <t>Sutton continues to perform well in this area.
1) Launch of SHC@H with intention of promoting admission avoidance, early discharge and maintenance of function in patients' own homes. All will contribute to giving patients the best chance of staying in their own homes.
2) Progressing work on a Proactive Model of Care (see above) maximising the potential for patients to maintain their health and stay in their own home.
3) New locality based system of domicilliary care provision, with intention of limiting waits for care at home, and therefore, limiting length of stay, and helping to minimise loss of function.</t>
  </si>
  <si>
    <t>1) New model of homecare provision continues, supported by reablement services, should gaps exist.</t>
  </si>
  <si>
    <t xml:space="preserve">1) and 2) meeting conducted between health and social care to discuss issues and a daily meeting, between both, has been arranged.
3) LBS manager has met with brokerage to see how flow can be improved to help manage winter pressure - new ways of working will commence 1/10/18.
4) New members of the discharge coordinator team have been employed, to cover each ward of St. Helier. Their role will be to discuss the 'Supporting patients' choices to avoid long hosptial stays' with each patient, ensure focus on discharge from the MDT, and coordinate transfer from acute to community.
5) SHC@H are piloting the use of the 'Care Bundle' document, during October 2018. This will follow the patient in their journey, identify patients appropriate for Home First model and support trusted assessors, reducing duplication of assessment. </t>
  </si>
  <si>
    <t>1) Prompt transfer of staff between Trusts to support workforce and create stability.
2) Clear plan re: adoption of new South West London digital solution.</t>
  </si>
  <si>
    <t>1) Maintenance of reablement service staffing levels to manange high levels of referrals.
2) Collaboration with voluntary sector to establish further support services for patients recently discharged from hospital.</t>
  </si>
  <si>
    <t>1) LBS/CCG colleagues continue work to agree if data from bed based and home based rehab teams should also be included. Guidance from Short and Long Term support (SALT) suggests that this data should be included. LBS colleague is liaising with LIEG for further support.</t>
  </si>
  <si>
    <t>1) Awaiting formal publication of the revised DToC target.</t>
  </si>
  <si>
    <t>Increased demand in ED, and increased use of short stay assessment wards</t>
  </si>
  <si>
    <t xml:space="preserve">discharges from hospital into placements are being managed well but will continue to be a challenge especially with the onset of Winter pressures. </t>
  </si>
  <si>
    <t>Delays in discharge have continued to be low over the last quarter. The average over the year so far attributable to social care is 0.82 delayed days per 100,000 population. The target for social care delayed discharges per 100,000 population is 2.64.  Delays incurred continue to be around care package at home and residential placements</t>
  </si>
  <si>
    <t>Improved patient flow has ensured strong A&amp;E 4 hour performance over recent months.</t>
  </si>
  <si>
    <t xml:space="preserve">admissions to permanent placements is 21 people below same point last year. </t>
  </si>
  <si>
    <t>There continues to be significant improvements in the Reablement Service.  From 1st April to September 2018, 332 episodes of homecare reablement have been completed.  The average number of days to re-able an individual is 21 days, with 64.75% gaining independence following the service and not requiring ongoing support.  We have also improved the number of people receiving reablement at any one time.  The average number of people receiving reablement in a week as at September 2018 is 50 compared to 41 people in September 2017</t>
  </si>
  <si>
    <t>We are nolonger seeing delays attributable to social care assessment</t>
  </si>
  <si>
    <t>No support needed</t>
  </si>
  <si>
    <t xml:space="preserve">Acuity has increased.
A full view of 18-19 quarter 2 non-elective activity is not yet available. As at Q1 18-19 we are 9.6% over plan, at Jul-18 (single month) we are 8.1% over plan. 
</t>
  </si>
  <si>
    <t>We have seen a slight reduction in the number of people being placed in residential care. In the second quarter there has been a total of 113 new placements in comparison to  quarter 2 last year when we had a total of 122 placements.</t>
  </si>
  <si>
    <t>This continues to be a challenging target and is dependent upon the success of good reablement as well as good hospital discharge.  We are also looking at how we capture people who are rehabilitated by IUCT who do not progress to reablement and may impact our figures in the future .</t>
  </si>
  <si>
    <t>A review of DTOC processes and guidance at one of our providers (Pennine Care Trust), to ensure consistency and accuracy of DTOC recording across the trusts has resulted in an increase in DTOC incidence at the trust which have affected the HWB non-acute  DTOC levels.
Transfers to appropriate care homes is the key challenge with Patient Choice still causing significant delays.</t>
  </si>
  <si>
    <t>Admission avoidance from Care Homes through Digital Health. Integrated  Neighbourhood Teams developing strong MDTs.</t>
  </si>
  <si>
    <t>Working with hospital colleagues to look at improving hospital discharge back to care home.Some Neighbourhood Teams setting up care home MDTs in order to share intelligence/ improve services and support.Also looking at establishing virtual care home ward rounds , if these models are successful may be adopted across all neighbourhoods.</t>
  </si>
  <si>
    <t xml:space="preserve">Restructured reablement service and rapid response element now embedded within the Integrated Urgent Care Team which ensures faster response for hospital discharges and for admissions avoidance. Reablement had a CQC inspection and received a 'GOOD' rating in all domains. </t>
  </si>
  <si>
    <t xml:space="preserve">The level of acute beds occupied by a DTOC has improved. Integrated Urgent Care Team managing discharges.   We have seen a total reduction of 119 delayed days (-14%) from Jun-18 to Jul-18.  Strong focus on Home First and Discharge to Assess.  
</t>
  </si>
  <si>
    <t xml:space="preserve">Information sharing protocol is necessary in order to share wider intelligence between relevant groups/ disciplines. </t>
  </si>
  <si>
    <t>Working with SCIE and NAIC to ensure that we continually review current practice against national developments.</t>
  </si>
  <si>
    <t>We have been made aware of a review of DTOC processes and guidance at one of our providers (Pennine Care Trust), to ensure consistency and accuracy of DTOC recording across the trust. This has resulted in an increase in DTOC incidence at the trust which have affected the HWB on-acute DTOC levels.  We do not anticipate that we will be able to hit the trajectory/target, given the revised processes in place.</t>
  </si>
  <si>
    <t xml:space="preserve">Workforce capacity within SATH. 111 referrals increased to SATH. Increased sepsis. Acute hospital development of DSU  </t>
  </si>
  <si>
    <t xml:space="preserve">Ensuring opportunity for Enablement is utilised within all spot purhase placements. Reaching financial limits of self funders becomes additional permament placement to Council  </t>
  </si>
  <si>
    <t>Number of 90+ years referrals not previously known to services</t>
  </si>
  <si>
    <t xml:space="preserve">Ensuring all providers  share proposed DTOCs on a daily basis to support/ approve. Domicialiry care capacity limitations increased risk of delay and / or use of P2 beds </t>
  </si>
  <si>
    <t>Quarter 3 target 9353.  Target for Month 5 7910    Actual Month 5: 9172     +1262/+14%  Acute hospital development of CDU has driven 610 of the the increased admissions. Respiratory and Urology are other significant increases</t>
  </si>
  <si>
    <t xml:space="preserve">
Target for 2017/18 was 356.5/ 100,000 (105 people). At M12 position was 115 people/ 399.3 per 100,000 population. Performance  bettter than the national average of 600 +/ 100,000 
 Month 3 was 41 people against a target of 105 (150.7). Trajectory at M5 reported to be generally in line with last year – over performance
</t>
  </si>
  <si>
    <t>Target that 80% of people re-abled remained at home after 91 days measured in last three months of year. Last year ASCOF formal reporting measures January – March and showed 61.7%. Monthly average for the year 2017/18 was 72% 
At Month 5 2018/19 73% rolling performance against target of 80%</t>
  </si>
  <si>
    <t xml:space="preserve">2017/18 target was 9.60 ave days delayed /day (4.4 days attributable to NHS; 3.5 attributable to the Council; 1.7 Joint).  Actual overall from September was 7.16 (3.9/ 1.0/2.2). 
 Q1 was 4.9 (2.2/0.3/2.3) Month 5 was 9.8(3.7/1.5/4.6)
</t>
  </si>
  <si>
    <t>Further development of Frailty Team at PRH including admission avoidance iniatived befor the Front Door.  Neighbourhood working including Care Home MDT</t>
  </si>
  <si>
    <t>Reduction of Stranded patients to maximise potential for discharge home.  Maintain D2A process and implementation of Action Plan</t>
  </si>
  <si>
    <t>Addiitonal therapy capacity to support follow up post Enablement episode</t>
  </si>
  <si>
    <t>Commissioning ction plan to increase domicialiry care capacity</t>
  </si>
  <si>
    <t>Q1 outturn was 5,012 non-elective admissions which was 17% above the Q1 target (4,344).  We do not have full Q2 figures yet however, we are expecting figures to still be higher than target. This is partly to do with additional activity being counted with CDU Chairs which was not built into the plan. However more activity is now going through CDU and AEC Pathway with reduction to activity on the wards. There has been a significant increase in zero length of stay activity with pathway working as intended.  The main challenge is to reduce length of stay in hospital and shift more activity into the community.  he domiciliary and residential care market has been and remains to be extremely fragile - as it is nationally.  As a result, this has on occasion impacted on system capacity and the ability for the system to flow.</t>
  </si>
  <si>
    <t>In Thurrock we have a very fragile domiciliary care market and we have had 3 domiciliary contracts fail in the last 2 years.  This provides a real challenge to Thurrock as more people may be admitted to residential care if there is no capacity in domiciliary care services.  We are mitigating this by utilising interim/rehabilitation beds, we have commissioned a Bridging Service to provide more capacity, and our domiciliary care services have been tendered and new services are being implemented in a phased approach.  We also set up a Council-run home care service and our in-house Joint Reablement Service provides support as the 'provider of last resort'.  We also have a range of Supported Living, Extra Care and Sheltered Housing options for those who cannot remain at home but can remain independent in the community in one of these settings.</t>
  </si>
  <si>
    <t xml:space="preserve">The fragility of the domiciliary care market has made it extremely difficult to meet and maintain our target, particularly as our reablement service has been required to help stabilise the home care market.  </t>
  </si>
  <si>
    <t>There continues to be challenges in delivering good discharge, particularly with regards to the domiciliary care market and more recently the availability of residential care beds.  In particular we have experienced difficulties in September and provisionally, have seen a significant increase in delays that will put the monthly outturn over target, although the quarterly target will still be met.  We have commenced block booking some residential care beds in the Borough in order to ensure we have beds available for hospital discharge, and are continuing to work with our domiciliary care providers to increase capacity and reduce waiting lists.</t>
  </si>
  <si>
    <t>We now have a new community team in place (the Older Adults Wellbeing Service) which is helping to address these issues both in terms of prevention and early intervention.  We have also placed a substantial proportion of the iBCF in to stabilising the domiciliary and residential care market and also towards our Good Discharge Scheme to reduce any avoidable impact on non-elective admissions.  
Significant acheievement in increase activity with zero length of stay with establishing and investment in CDU and Ambulatory Care.</t>
  </si>
  <si>
    <t>Despite significant challenges (see challenges section) we have successfully reduced permanent admissions to residential care for people aged 65+.  Q1 outturn was 39 admissions equating to a rate of 161 per 100,000 against a target of 168.  Provisional Q2 outturn is 31 admissions equating to a rate of  128 per 100,000 against a target of 168.  Overall in the year-to-date there have been 70 admissions equating to a rate of 289 per 100,000 against a target of 336.  The availability of a range of alternative services as described in the Challenges section has meant that people are only admitted to residential care once all other options have been exhausted and it is deemed in the best interest of the individual.</t>
  </si>
  <si>
    <t xml:space="preserve">Q1 outturn was 91.8% which is 0.5% above our 91.3% target.  Q2 outturn is 88.1% which is 3.2% under the target. However, compared to latest official benchmarking data (ASCOF 16/17), Thurrock is performing better than national (82.5%), regional (80.7%) and CIPFA (80.6%) averages.
Our Joint Reablement Service is rated by CQC as 'good'.  Surveys conducted in the year to date show that 98% of people surveyed are very/quite satisfied with the service (improvement of 2% compared to last year), 100% felt their day to day life had completely or mostly improved (improvement of 7% compared to last year), and 91% felt they were more independent to stay in their own home (improvement of 1% compared to last year).  </t>
  </si>
  <si>
    <t>Final Q1 outturn was 385 delayed days which is 525 days below the Q1 target (910).  Provisionally the Q2 outturn is 856 delayed days which is 13 days below the Q2 target (869).  Although delays in Q2 have increased compared to Q1, the quarterly targets have been met and in the year to date delays are significantly under target.  We are performing well against national, regional and our CIPFA group averages.  In the YTD Thurrock has a rate of 4.5 compared to 10.6 nationally and regionally, and 8.5 for the CIPFA group.  We have put in place additional assessors within the Hospital Social Work Team's, we have commissioned a Bridging Service specifically to facilitate hospital discharges for Health and Social Care patients, and have commissioned a Home from Hospital service.  Health has an enhanced Discharge to Assess Model.  Our domiciliary care contracts have been tendered and new services have been implemented. In addition, we have the use of interim and reablement beds and a reablement service.  We have begun block booking some residential care beds in order to ensure availability of beds for hospital discharge.</t>
  </si>
  <si>
    <t>It has now been confirmed with NHS England that the BCF targets for 18/19 have been brought in line with the CCG Operating Plan.</t>
  </si>
  <si>
    <t>There have been challenges over the first two quarters of 2018/19 resulting in a 3% increase in non-elective admissions when compared to the Q2 position in 17/18</t>
  </si>
  <si>
    <t xml:space="preserve">This is on track, however there is careful monitoring of the market. </t>
  </si>
  <si>
    <t xml:space="preserve">KPI calculated annually for statutory return and not all information is available for the full year.
</t>
  </si>
  <si>
    <t xml:space="preserve">Target still not confirmed by NHSE
Not meeting provisional LA target at M5
 </t>
  </si>
  <si>
    <t>We have achieved a 3.1% reduction in non-elective admissions when comparing 17/18 to 16/17. Successes; the further expansion and development of enhanced intermediate care across Torbay and the front door frailty (rapid assessment and discharge service - RADS).  The Acute Medical Unit also extended its remit over the winter, which increased the number of patients who were able to be treated for “same day” emergency care.</t>
  </si>
  <si>
    <t>We are on target to meet this and progress is continuing</t>
  </si>
  <si>
    <t>Our original BCF submission highlights how our investment in and success from our intermediate care team skews this metric and as such is not one that offers comparison to other areas</t>
  </si>
  <si>
    <t xml:space="preserve">There has been continued maintenance of the Devon Partnership Trust Delayed discharge figures </t>
  </si>
  <si>
    <t xml:space="preserve">Tower Hamlets’ Q2 non-elective admissions target for 2018-19 is 5,774. The full Q2 data is not yet available, due to the time lag with accessing published data. 
The total number of NEAs for 
• Q1 actual was 6,340, against a target of 5,595
• Q2 actual to date is 4,341 (Sept data not included) and the target is 5,774
The total number of NEAs as at
• June 2018 (month 3) was 1,985 
• July 2018 (month 4) was 2,121 and
• August 2018 (month 5) was 2,217. 
At M2, we reported that actual NEAs exceeded the target by 8.2%. This  reduced to 4.99% at M4, which is just under the NHS England 5% variance threshold. (NHS England reduced the threshold from 10% to 5%.).
The following main specialities continue to be the areas causing performance to fall short of the target.
• Respiratory
• Paediatrics
• Trauma
All CCGs across the NEL STP footprint have fallen short of their targets for non-elective admissions. As a result, a specification for a non-elective clinical audit has been agreed with the acute trusts and an audit provider will be procured once the outcome of the NHSE/Barts expert determination process is known. 
</t>
  </si>
  <si>
    <t>The older adult population in Tower Hamlets is increasing, meaning that the service has had to evolve in order to meet these demands. Progammes such as the Home First model, as described in the achievements, are at the forefront of this evolution and the use of this model going forward will be key for ensuring citizens receive the appropriate care. This is a key point of the model as, for some people, nursing and residential care is the best option and, where appropriate, a permanent placement is provided.</t>
  </si>
  <si>
    <t>Service users' conditions are frequently unstable and consequently they are prone to be readmitted to hospital, admitted into placement, or, on occasion, die. Multiple variables impact on users' ability to be at home 91 days after discharge – not all of which are within the control of the Reablement service. The indicator involves small sample sizes and is quite volatile, and response rates vary from period to period. A failure to contact clients will affect the results of the indicator, as failure to get through to the client must automatically be recorded as 'not at home'. In these cases, the home care record is used to verify whether there is an active care package in the person’s own home.</t>
  </si>
  <si>
    <t xml:space="preserve">The target reduction for DTOC in 2018-19 (from 323.9 per 100,000 population aged 18+ in Q1 to 317.3 in Q4) is envisaged to be particularly challenging, since this is further reducing the target for the borough from 2017/18.  Substantial progress has already been made in 2015-16 and 2016-17 and the borough’s figures were fairly low to begin with.
There is a time lag in the release of the published DTOC information, which means that the full data for Q2 is not yet available. The monthly performance is below: 
•       473 (16 days) DTOCs in April 2018
•       553 (18 days) in May 2018. This month was the highest reported DTOCS year to date.
•       525 (17.5 days) in June 2018
•       396 (13 days) in July 2018. This is the lowest reported month to date. 
The total monthly target of 8 DTOCs per month has not been met so far this year because of the NHS-related delays occurring mainly at the Royal London Hospital. Social Care targets to date have consistently been met.
The main causes of the delays are: awaiting completion of assessment; awaiting further non-acute NHS care; awaiting nursing home placements; patient/family choice and housing.  
</t>
  </si>
  <si>
    <t>The council is on track to meet the 2018-19 target. Compared to the same period in 2017-18, there has been a 39.1% reduction per 100,000 population in the year to date (Apr 18 – Sep 18). This reflects the hard and continued work undertaken in implementing the High Impact Change Model. Through this work the primary discharge route considered for patients is the Home First model, which ensures that patients are discharged home with therapies, reablement, nursing and social care as required, pending a full assessment within the home environment. Previously, one of the main outcomes for some of these citizens would have been discharge into a nursing or residential placement but the Home First model has facilitated a reduction in these placements.</t>
  </si>
  <si>
    <t>The improvement in Quarter 1 was replicated within Quarter 2, with an increase of 16.2% recorded compared to the previous year (71.0% in Quarter 2 of 2017/18 compared to 88.2% in Quarter 2 of 2018/19). During Quarter 2 105 out of 119 clients were still at home 91 days following discharge from hospital into Reablement. The change between Quarter 1 (90.2%) and Quarter 2 (88.2%) for 2018/19 is not seen as statisitcally significant. The improvement seen within this measure is a reflection of the dedication and hard work of the Reablement and Social Care function to not only provide clients with a service that allows them to consistently stay at home following discharge, but to also ensure that these citizens can be contacted on an on-going basis to make sure that they are safe.</t>
  </si>
  <si>
    <t xml:space="preserve">NEL target for April – August 18 is 11,661. Outturn was 12,786 (9.6% above target)
April – August 17 was 11,936 (7.1% lower than April -  Aug 18). 
The GM difference between April – August 17 and April – August 18 was 8% lower with a range from 0.1% (Bolton) to 16.9% (Oldham). So Trafford change from 2017 is in line, if not just better than the GM average.
</t>
  </si>
  <si>
    <t>The challenge with meeting our target for admissions to residential care is that, by decreasing these admissions we are increasing community packages. These are often higher cost as the clients still have high needs and therefore they put pressure on already stretched budgets.</t>
  </si>
  <si>
    <t>Our performance has decreased in the year on year comparison (87.5% in 17/18 &amp; 82.2% in 18/19). Given that performance against this indicator has not changed much over the last 2 years, we will struggle to meet target once again.</t>
  </si>
  <si>
    <t xml:space="preserve">April / August 18 - Target = 10,193 / Outturn 4,769 (53% better than target)
Cumulative position from April – Aug 17 was 7,146
April – Aug 18 is, therefore,  33% better than last year)
</t>
  </si>
  <si>
    <t>See DTOCs below for progress made and plans in relation to Urgent Care.</t>
  </si>
  <si>
    <t>The target for the end of quarter 1 is 164.56 and we have come in well below target at 118.3. There may be some shift as temporary admisisons are made pernanent, but this give us a firm base for achiving target this year.</t>
  </si>
  <si>
    <t>We are currently below our target for this year.</t>
  </si>
  <si>
    <t xml:space="preserve">The 18/9 Manchester and Trafford Urgent Care Improvement Plan has been developed further.
Stay Well
• Stay well is a key work stream for MHCC and Trafford. Trafford is focussed on providing support for the homes through the development of the TECHT service.
• There have been a number of challenges in relation to the development of the Flu vaccination programme within 18/19 in relation to the availability of the vaccine for 65+ age range and phased roll out of the vaccine across practices has been implemented. 
• The LCA are focussing on Improving the identification of patients at risk of hospital admission - those most likely to be responsive to evidence based preventative care and coordinating care to enable them to remain at home as long as possible. Interventions with a high value for money score. Pilot in smoking cessation Nov-Mar.
Home First
• As part of the Trafford LCA the alliance are focussing on agreeing  a model for and deliver on the expansion of the Nurse led TECHT team (nursing and residential home) service
• Following on from the GM streaming visits across all secondary care sites, as part of the Trafford LCA a focus has been made at the Wythenshawe site to implement a streaming model for winter 18/19.  This will support the Trust in the achievement of the 95% 4 hour target whilst also helping to support the flow of non-elective patients into the hospital.
Patient Flow
• The Urgent Care Control room continues to provide support for patients being discharged from secondary care into the community and provide overview of capacity within the system for Trafford.
• The Integrated Discharge Team (IDT) at Wythenshawe launched in June and has become well embedded within the site. As part if this has also been the Trust wide weekly LOS review meetings along with the monthly MADE events to challenge and address blockages for stranded patients. 
• The development of the Care Navigator Service across Trafford will support patients both within secondary care and also within the community from November 2018. 
Discharge and Recovery
• DTOCs will become a primary focus for the Trafford LCA which will continue to focus on further improving the position of Delayed Transfers of Care, with a focus on the Wythenshawe site which remains the outlier
• The use of the D2A model within Trafford is continuing to be expanded although there are challenges with the availability of beds within Nursing and EMI commissioners continue to scope the availability of this provision out of area.
• There has been a focus on ensuring the increased utilisation of the CHC capacity within Trafford to support the flow of DTOCs and those patients with continuing nursing needs. 
</t>
  </si>
  <si>
    <t>None above what we are already implementing.</t>
  </si>
  <si>
    <t xml:space="preserve">The methodology used to set the expected DTOC target nationally has disproportionately affected Wakefield’s target due to the way delays have been historically coded. Wakefield has coded its delays historically as NHS attributable with none being coded as joint and very few coded as social care delays. Due to the high number of NHS attributable delays we were asked to reduce this by 30%. 
Wakefield Resident Delays have increased from the same period last year (The most recent data does from April to August). 
April to Aug 17 = 3931
April to Aug 18 = 4581
Difference = 650 more delays than last year and 1858 over the BCF target.
However these delays were not in our main provider for the same period MYHT saw:
April to Aug 17 = 3806
April to Aug 18 = 3759
47 fewer delays than last year. 
This means our delays have increased in other providers – a breakdown of this is not yet available but has been requested in order for us to understand the issues.
</t>
  </si>
  <si>
    <t xml:space="preserve">Delays from the main acute provider trust in Wakefied were reduced from the same period last year:
April to Aug 17 = 3806
April to Aug 18 = 3759
47 fewer delays than last year. 
</t>
  </si>
  <si>
    <t xml:space="preserve">The number of Emergency Admissions during the first five months to the end of August 2018/19 was around the same as for the equivalent period during 2017/18. 
</t>
  </si>
  <si>
    <t>Increase in admissions anticipated during the winter period. This will also result in increased workloads for enablers to pathways, in particular social workers for completion of assessments.</t>
  </si>
  <si>
    <t>Anticipated increase over winter is expected.</t>
  </si>
  <si>
    <t>More robust monitoring of DToC has been partially implemented which has resulted in an accurate rise in the number of delays reported. There has been a rise in a delays from Black Country Partnership NHS Foundation Trust (BCPFT),  Dudley and Walsall Mental Health Partnership NHS Trust (DWMHT) and Out of Borough. This has increased the number of delays attributed to social care.</t>
  </si>
  <si>
    <t xml:space="preserve">Activity levels in our ambulatory care pathway remain at around 30% of the Type 1 attendance. We are in the process of remodelling frailty services in the ED.
</t>
  </si>
  <si>
    <t xml:space="preserve">Figures for permanent admissions have fallen from 274.75 per 100,000 population for August 2017 to 259.18 per 100,000 population as a provisional figure for August 2018.
</t>
  </si>
  <si>
    <t>Proportion of older people (65 and over) still at home 91 days after discharge is consistently above the 82% target.</t>
  </si>
  <si>
    <t xml:space="preserve">Delays coded against housing were low in July with only 2 attributed to health.  Planning is in place with teams working to daily updates to increase flow and discharge those who are deemded as medically fit. </t>
  </si>
  <si>
    <t>A&amp;E DB Operational Group is overseeing implementation of the demand and capacity Winter Plan with support from ECIP.</t>
  </si>
  <si>
    <t xml:space="preserve">None at this time </t>
  </si>
  <si>
    <t xml:space="preserve">
During the year we raised a challenge through the CSU about the inappropriate coding of inpatient activity within Barts Health.  Barts acknowledged that they were classifying activity as a non-elective admissions that was previously recorded as locally-priced Ambulatory Care activity.  The mis-coding in SUS has been going on since August 2017.  The Trust have accepted the challenge and have adjusted the activity on SLAM, but not on SUS.  When the SLAM data, which excludes Ambulatory Care is reviewed, WF is delivering its NEA target.</t>
  </si>
  <si>
    <t xml:space="preserve">
We are currently not on track to deliver the residential admissions trajectory we set at the beginning of the year.  Senior officers are reviewing the reasons for this.  We are exploring whether the increased admission rate is due to a lack of alternative provision (e.g. the right type of support at home or access to sheltered/assisted living placements).  We are also exploring whether the increased rate of permanent admissions is due to current pressures on the Re-ablement Service or general pressures to discharge patients from WXH.  We will provide further commentary in the Q3 return.  
Despite some immediate challenges, LBWF has historically met BCF targets in this area.</t>
  </si>
  <si>
    <t xml:space="preserve">
The Re-ablement  Service has experienced a number of challenges over the past year.  Leads are working with colleagues from CQC, WFCCG and other system partners to make changes that will put the service on a more sustainable footing going forward.  Despite some organisational challenges, the service has historically met BCF targets in this area.</t>
  </si>
  <si>
    <t xml:space="preserve">
We have seen a significant spike in delayed transfers of care from April to August.  This is the result of (a) process challenges on the WXH wards and within the Integrated Discharge Team and (b) reduced capacity outside of hospital.  Out of hospital capacity issues have been exacerbated due to certain CQC conditions being issued to the LBWF re-ablement service.  Capacity constraints have also been exacerbated by the closure of a further nursing home in June 2018.  There has been a spike in delays from North Middlesex which we are trying to understand better (as this site normally accounts for a small number of delays).  Recently, these have started to reduce.
</t>
  </si>
  <si>
    <t xml:space="preserve">
Two initiatives are being taken forward to improve the coding position.  The CSU have commissioned Monmouth to undertake a review of casenotes.  The review will focus on zero day admissions, ambulatory care and CDU.  The other initiative involves senior clinicians from the CCG working with clinical colleagues at Barts to better understand whether the ambulatory care service model is as effective as it needs to be.  These two initiatives will help clarify the true non-elective position at Whipps Cross.</t>
  </si>
  <si>
    <t xml:space="preserve">
Proposals are being developed for a new 'bridging service' that will enable health care support workers employed by NELFT to support residents at home immediately following discharge.  This should reduce delays attributed to the establishment of care packages.
A review of the Integrated Discharge Team has been completed and an improvement plan is being implemented.   </t>
  </si>
  <si>
    <t xml:space="preserve">
The Re-ablement Service is being re-structured and we are unable to report on this metric until Q3.</t>
  </si>
  <si>
    <t xml:space="preserve">
A review of the Integrated Discharge Team has been completed and an improvement plan is being implemented. 
The Discharge Sub Group meets regularly and is investigating the root cause/s of increases in delays.  The Group is a multi-agency forum that is agreeing a system wide improvement plan.   Recent achievements include:  completion of IDT review, establishment of CHC out of hospital pathway, recruitment of Trusted Assessor champion, long stay weekly teleconference with key stakeholders.
</t>
  </si>
  <si>
    <t xml:space="preserve">
None at this stage.</t>
  </si>
  <si>
    <t xml:space="preserve">
None at this stage.  External support is being provided to teams at Whipps Cross to help staff manage challenges in the Waltham Forest system.  This area of work is overseen by the Urgent Care Working Group.</t>
  </si>
  <si>
    <t xml:space="preserve">
None at this stage.  External support is being provided to teams at Whipps Cross to help staff manage challenges in the Waltham Forest system.</t>
  </si>
  <si>
    <t>Short time admissions being used to meet 4 hour A&amp;E target</t>
  </si>
  <si>
    <t xml:space="preserve">One of the challenges of meeting this target is ensuring community services are able to support people at home with complex health and social care needs, including through the provision of extra care housing.  </t>
  </si>
  <si>
    <t>This metric is not reported on until Quarter 4</t>
  </si>
  <si>
    <t xml:space="preserve">Performance for NHS delays is above expected trajectory for April and June 2018, this is largely related to overreporting from one Acute Trust and this has been formally challenged with the Trust. </t>
  </si>
  <si>
    <t xml:space="preserve">NEAs are currently 24% below targeted trajectory and have been below monthly target levels each month up to and including August. </t>
  </si>
  <si>
    <t>Admissions are in line with the year to date target. There continues to be a strong focus on promoting independence and supporting people to remain in the community.</t>
  </si>
  <si>
    <t xml:space="preserve">Overall, Social Care and Joint delays are currently within target levels. Conference calls to review DTOCs and medically fit patients are in place and this is leading to a more proactive and less reactive management of complex discharges.  This is in place for all three main acute providers.  Clear escalation routes are also in place. </t>
  </si>
  <si>
    <t xml:space="preserve">Our highlight success story is an example of what can be achieved with integration. NHS E data around Delayed transfers of care was published in October for August 2018. This showed Warrington climbing 40 places from 91/151 to 51/151 when compared with the same period (151 being the worst position). In August 2018 we submitted a return of 336 delay days against a 31 day month trajectory of 588. Comparible to August 2017 where we submitted 649 delay days which was above our trajectory. We feel it is the result of shared priorities and the result of most schemes intoestablished mobilisation.  One such scheme is the opening of the Fraility Assessment Unit (FAU), this unit is located at the front of Warrington Hospital and comprises of four assessment rooms, waiting area, sluice and reception. The concept is to assess patients quickly with rapid access to diagnostics to allow for a safe and timely discharge and appropriate 'follow up' appointments as an outpatient. The initial 6 week pilot reported 87% of patients not only being discharged home the same day but remaining at home. 7% of patients were admitted into hospital by a service that the FAU had referred to, therefore we have spent some time identifying the reasons behind those decisions and the senior practitioner has developed a staff training programme in admission avoidance. This assessment unit is supported by the British Red Cross who provide support in transporting and resettling patients home upon discharge from both the wards and FAU. We commenced audit on day one and we have a data analyst who will provide information from a pre agreed data dashboard in line with what is collected nationally. Every patient who has come through FAU has had a clinical frailty scale recorded electronically. Feedback during the pilot from patients and families was extremely positive and we will continue to capture the success of this scheme. This pilot was successfuly mobiised in time to wrap around and refer into the carecall response service which went live on the 2nd July 2018. </t>
  </si>
  <si>
    <t xml:space="preserve">Despite good performance in this area, pressures within the dom care market can result in more people being admitted to 24hr care for temporary respite,  and there is always a danger that these may become permanent if the situation continues long term. </t>
  </si>
  <si>
    <t xml:space="preserve">Reablement staff have been stretched covering the shortage in the domicillary care market until packages of care can be sourced to enable people to return home safely. </t>
  </si>
  <si>
    <t xml:space="preserve">The most recent reportable Quarter is Q1, which showed there were 2053 delayed days (67% were NHS delay, 31% were social care delays and 2% were both). 27% (564) of delayed days were down to ‘awaiting completion of assessment’  and 23% (467) were down to ‘Patient or family choice’. </t>
  </si>
  <si>
    <t xml:space="preserve">The most recent data available is from Quarter 1, which illustrates there have been 6443 non elective admissions into hospital (general and acute) between April 18 – June 18 against a target of 7045. Trend information since Q1 16/17 has shown a general decline in the volume of non-elective admissions being made.  </t>
  </si>
  <si>
    <t>Quarter 1 data shows good performance against target. Between April 2018 and June 2018, records show that 51 permanent placements have been made into residential and nursing care for those aged 65 and over</t>
  </si>
  <si>
    <t>The most recent data available is from Quarter 1 (April 18 – June 18), which illustrates that of the 168 reablement eligible hospital discharges, 148 were independent after 91 days (88.1% against a target of 83.5%).</t>
  </si>
  <si>
    <t>The recent NHS E data shows that we have dropped position for DTOC in england the publised data in October for August shows our position is now 51/151 compared with last year where we were 91/151. We have streamlined processes and agreed daily, weekly and monthly ratification processes</t>
  </si>
  <si>
    <t xml:space="preserve">Additional support to domicillary care providers. Support to care arrangers posts to secure packages of care. </t>
  </si>
  <si>
    <t>Support through trusted assessor role to ensure right care is available at the care homes.</t>
  </si>
  <si>
    <t xml:space="preserve">Daily discharge planning sessions will provide support to this metric in terms of anticipating how many people will need support to stay in their own home. </t>
  </si>
  <si>
    <t xml:space="preserve">Staff will need support in order to continue with the daily DTOC meetings. </t>
  </si>
  <si>
    <t xml:space="preserve">The forecast volumes of non-elective admissions for Q2 2018/19 (actuals for Jul-Aug and forecast for Sept) are 1.1% above target.  Volumes in this quarter are forecast to be 6.3% higher than the same period last year.  Non-elective admissions from Warwickshire North CCG patients are forecast to have the greatest growth compared with the same quarter last year (8.4%) while growth at Rugby and South Warwickshire CCG is 4.9% and 5.3% respectively.  Non-elective admissions of Warwickshire North Residents aged 65+ experienced the greatest growth (11.2%) in this period. The main driver for overall growth in non-elective admissions this quarter has been an increase in A&amp;E attendances of all ages of 5.1% and of those aged 65+ of 6.2% compared to the same period last year. </t>
  </si>
  <si>
    <t>Due to the downward trend in permanent admissions in 2016/17, a stretching target was set for 2017/18 and 2018/19. However this trend reversed in 2017/18 and a more realistic target was agreed for 2018/19 of 605.8 per 100k. Provisional figures for Q2 18/19 are 31.2% lower than the same period last year although it can take up to 3 months for these numbers to be confirmed. There was an unexplained peak admissions in July 2017/18 resulting in an exaggerated comparison between these two quarters. Current figures for this quarter show performance as 28.2% under target however this is likely to change when a full data set is available in coming months. The downturn over the last few months is due in part to a newly introduced financial assessment form which means that it is taking longer to add residential packages to the social care system MOSAIC.  This issue is currently being dealt with.</t>
  </si>
  <si>
    <t>Ideally we would like to support as many people eligible for social care support to not needing it and our Reablement service is key in delivering this. Often people with care needs may only need short term support in achieving a better level of independence. It is important to understand the numbers in relation to this as we need to ensure that we’re supporting the right people with this service, that we’re enabling people to be as independent as possible – not drawing them into our longer term services; and in doing so managing the demand and expenditure for services. There is a comprehensive review of our Reablement service underway and options are being developed to grow/enhance as well as maximise the current service including by using technology.</t>
  </si>
  <si>
    <t xml:space="preserve">As of the week ending 11/10/18, Warwickshire DTOC performance has been at or under target at the 3 main Warwickshire providers for the last 2 weeks which is a fantastic achievement and position to be going in to Q3.  The 3 main acute sites have all been under target in recent weeks.  However, the community sites and sub-acute site in Rugby are still above target.  We are continuing to support these sites. </t>
  </si>
  <si>
    <t>A number of iBCF and BCF initiatives continue to have a really positive effect, examples include: a) the provider workforce learning and development service and partnership initiative is improving care quality through training, support and development in the following areas e.g. nutrition/dementia care / medicines administration / hydration / leadership / End of Life care and is supporting admissions avoidance from residential and nursing and community settings. b) Assistive Technology pilots carried out focussing on falls prevention through hydration, one of which has been based in a care home and pilot evidence shows admissions have been avoided. c) additional emergency bed placements in care homes, are now being used as step down or short term placements in the community from acute settings or, as a step-up to avoid hospital admissions - which has recently gone live to support winter planning for 2018/19.</t>
  </si>
  <si>
    <t xml:space="preserve">Achieving this metric is impacted by the complex nature of the person’s needs and the availability and the cost of supporting someone in the community. Warwickshire’s performance is good in this area, particularly due to the increasing acuity of patients and to a number of community based services but especially Extra Care Housing. </t>
  </si>
  <si>
    <t>In 2017/18, 93% of older people (65+) who were discharged from hospital into Reablement were still at home after 91 days.  This performance exceeded the target of 89%.</t>
  </si>
  <si>
    <t>The forecast average daily beds occupied by delayed Warwickshire patients in Q2 2018/19 (actuals for Jul-Aug and forecast for Sep) is 41.7. This is lower than the 2018/19 target of 43.2. This performance has been achieved despite the increase in A&amp;E attendances of Warwickshire residents 65+ at the 3 main acute sites of 6.2%.  During Q2 reviews of Out of County delays and processes have been carried out and further improvements will be made in Q3 following learning from other local authority areas.</t>
  </si>
  <si>
    <t>None identified at present</t>
  </si>
  <si>
    <t>The DToC Project Board have identified a deep dive is required at some of the Sub Acute/Community sites which are seeing rising delays.</t>
  </si>
  <si>
    <t>The Berkshire West CCG is in the top 10 nationally for non-elective admissions per 100,000 population which means it is very challenging to deliver further improvements.</t>
  </si>
  <si>
    <t>Finding placments that are affordable in geographic location remains challenging.  It should be noted that data relates to all people that Adult Social Care support (ie community referrals) not just those coming out of hospital and will include capital depleters.  Year to date we have had 12.</t>
  </si>
  <si>
    <t xml:space="preserve">Target remains volatile due to low numbers.  Audited monthly to ensure accurate reporting. </t>
  </si>
  <si>
    <t>We are seeing a positive performance as a system and meeting the target set by the Department of Health.  Number of actual bed days lost have significantly improved since 2017/18.  Referrals through the system remain high but ability fo find care at home has improved.  Robust scrutiny to challenge any delays at Director level and review of data to assure delivery</t>
  </si>
  <si>
    <t>We have agreed a non conveyance CQUINN with SCAS aiming to convey 1% fewer 999 callers to hospital, are working actively to promote and develop ambulatory care pathways, have recommissioned the falls and frality service for another year and RBHFT have introduced a frality front door model to support admission avoidance for the frail elderly.                   Community teams continue to develop the MDT model working with primary care to target those most at risk of admission</t>
  </si>
  <si>
    <t xml:space="preserve">Outturn March 2017/18 - 192 new admissions, 671.8 per 100,000 population.  Current performance September 2018 - 182 admissions, 636.8 but likely to increase as full year taken into account. </t>
  </si>
  <si>
    <t xml:space="preserve">Q2 data as at September 2018 outturn 86%, which is an improvement from year 3nd (81%).  Currently meeting agreed target. </t>
  </si>
  <si>
    <t xml:space="preserve">Overall target for West Berkshire is 13.4 average bed days per 100,000.  September provisional performance is 10.4 (381 bed days lost in September).  Currently meeting agreed target. </t>
  </si>
  <si>
    <t xml:space="preserve">Varous initiatives are in place to target high intensity users and it has been identified that these need to be better co-ordinated. </t>
  </si>
  <si>
    <t>For months 4 and 5, Non Elective Admissions are above plan by 8.5% (21.4% when the additional HWB reduction is included.) 
When compared to the same period last year, Non Elective Admissions are up by 5.9%.</t>
  </si>
  <si>
    <t>The intention is to move towards more home based care (D2A, reablement, domiciliary care, technology etc.) The first quarter activity is lower than the previous years quarter showing a positive move towards the plan for 18/19.  July and August figures present as lower than the plan at the current time, although it is important to note that there is  likely to be a lag in entering data and to ensure accuracy of figures and check there are not changes in the process of recording and monitoring that may cause some data not to be included, figures will continue to be re-checked and verified during future months.</t>
  </si>
  <si>
    <t>Whilst performance is lower than target and last year, this is the first full quarter that data has been collected from the new reablement provider through a new reporting process through MOSAIC, the Council's client management system. It is anticipated that collecting data through Mosaic will create a more accurate reflection of performance and therefore there may be a need to review baselines and targets as further quarterly data is collected.</t>
  </si>
  <si>
    <t xml:space="preserve">Delayed Days spiked during August, recording the highest figure for the year to date. This may be due to the sustained hot weather.
The new targets effective from September require a significant decrease in NHS attributed delays.
</t>
  </si>
  <si>
    <t xml:space="preserve">Delayed transfers of Care across West Sussex during Months 4 and 5 are below plan by 5.3% despite the August spike. 
The number of delayed days is below the same period of the previous year by 26.0%. </t>
  </si>
  <si>
    <t>Current data for Q2 indicates 11% increase. Data for NEL includes all NEL. Main scheme to impact on A&amp;E and NEL reduction is the CIS which is an 18+ service. Therefore some data challenges to establish actual NEL reductions</t>
  </si>
  <si>
    <t xml:space="preserve">The mix of residential cases have becomed more challenging and diverse. This impacts on our ability to reduce permanent admissions to residential care. </t>
  </si>
  <si>
    <t xml:space="preserve">With escalated and rapid discharges associated with the D2A and home first models,the CIS Rapid team team are picking up more cases on discharge . There is currently no Occupational Therapist post in the CIS Rapid Response team. Reablement and Rehabilitation teams are starting to see an impact on the service with request to assess for equipment and to complete Movement and handling assessments soon after discharge home. They are also working with patients who are more acutely unwell. </t>
  </si>
  <si>
    <t xml:space="preserve">WCC is currently higher than the annual trajectory at M1-4. 
There were very significant challenges around delayed days in acute and non-acute (mental health) over the winter period, particularly Apr 18 </t>
  </si>
  <si>
    <t xml:space="preserve">Q2 for 18/19 significantly lower than Q2 in 17/18. </t>
  </si>
  <si>
    <t>During Q2 we have remained on target even with challenges and diverse cases</t>
  </si>
  <si>
    <t xml:space="preserve">The team are working more collaboratively with outsourced Reablement care providers. There are weekly reports re patient progress sent to WCC CIS Reablement team and there are monthly monitoring meetings with Commissioning and  Respect Care who are our main Reablement care provider 
They are also working collaboratively with Complex Care and Review teams to support patients to remain at home. This is especially around movement and handling assessments and ordering equipment to reduce the risk of patient admittance to hospital. 
</t>
  </si>
  <si>
    <t>After the high number of delayed days in Apr 18, each successive month has seen a reduction in delayed days and, in Jul 18, the number of delayed days was well below target and London levels. If the July 18 levels are sustained over the rest of the year, the annual target will be met.</t>
  </si>
  <si>
    <t>Increased demand and acuity across all areas of Urgent Care.</t>
  </si>
  <si>
    <t>We experienced more admissions than normal in April 18 and May 18 as a result of the increased demand caused by adverse weather in Februry and March 18.  Monthly admission rates have since returned to normal levels.  Consequently we expect to achieve a rate of somewhere betwen 660 to 680 admissions per head of population against a target of 644.  A difficult winter would add additional challenegs to achieivng the target.</t>
  </si>
  <si>
    <t>Performance could be affected by a difficult winter and increased demand on reablement from urgent care settings.</t>
  </si>
  <si>
    <t>Sustaining already strong performance.</t>
  </si>
  <si>
    <t>Implementation of Action On A&amp;E plan, with a focus on community services for the over 75s. GP-led Service Delivery Frameworks identifying opportunities to reduce admissions.</t>
  </si>
  <si>
    <t>Investment in a step up provision within the locality is assisting with constraining demmand and returning admissions to predicted levels.</t>
  </si>
  <si>
    <t>Reablement service extended to more complex clients significantly increasing the number of clients covered by the reablement service.</t>
  </si>
  <si>
    <t>Continued reduction in delayed days.</t>
  </si>
  <si>
    <t>Q1 saw activity at similar levels to those seen at the end of 2017-18.  The challenge of reducing admissions is one actively being taken forward by the CCG &amp; Council</t>
  </si>
  <si>
    <t xml:space="preserve">Keeping people at home for as long as possible represents a challenge to the system as in the short terms this is likely to require additional domicilliary care provision.  For the medium term prevention, is a priority focus for Wiltshire to enable people to remain at home as independently as possible for as long as possible. Examples of this can be seen in projects funded by the BCF to reduce socialisation, meet health needs closer to home to include support for carers. </t>
  </si>
  <si>
    <t>Due to changes in services there has been a change in data supplied, which due to the lag in the provision of the data has only recently come to light.  Activity and outcomes are lower than expected but are expected to improve through the year as the new discharge pathways become embedded across the system.</t>
  </si>
  <si>
    <t>We continue to see a sutained reduction in the number of delayed days, when compared to the same period 1 year ago.  This is a result of existing projects and schemes that are beginining to make a sustainable difference.  Whilst we remain above our target trajectory we continue to develop new approacches to discharge processes and to our reablement service.</t>
  </si>
  <si>
    <t>Avoidable Emergency admissions are still at the lower levels seen in 2017-18</t>
  </si>
  <si>
    <t>To end of August we have seen 146 new permanent admissions to care homes, if this can be sustained it represents a further reduction on previous years.</t>
  </si>
  <si>
    <t>Simplifying the discharge pathways has helped us achieve a better understanding of patient needs and ensure they receive the right support in the community.</t>
  </si>
  <si>
    <t>Homefirst Plus scheme for pathways 1 and 2 is will be in place for November 2018, and will positively impact dtoc for all Wiltshire residents.  Trusted Assessment scheme is being relaunched commencing in November.  New additional domcare capacity is being mobilsed through the new Alliance framework which will contribute additional capacity.</t>
  </si>
  <si>
    <t>Support is in place with a combination of DH and SCIE following the CQC review process</t>
  </si>
  <si>
    <t xml:space="preserve">Continuing increase in ageing population with frailty/complex needs requiring sustained support, particularly in unprecedented heatwave.  Access to  non A&amp;E urgent care services is highly complex as confirmed in recent public consultation events - pathways are under review as a result.   </t>
  </si>
  <si>
    <t xml:space="preserve">Increasing demand on budgets for care at home. </t>
  </si>
  <si>
    <t>Continued close monitoring of challenging target in light of increased complexity and frailty of reablement cohort and more EOLC at home.</t>
  </si>
  <si>
    <t>NHS attributable delays remain a challenge - but more detailed analysis of reasons for delay will inform targeted approach/service development including better use of community beds.</t>
  </si>
  <si>
    <t>Continuing reduction in NELs from local Care Homes.  Year on year improvement in respiratory and cardiac  related NELs following investment in community based health services e.g. AIRs programme and cardiac nurses.</t>
  </si>
  <si>
    <t xml:space="preserve">In spite of ageing population and complexity of health needs, local programme of support for families including early intervention and identification and support for unpaid carers, sustains independence for longer.  </t>
  </si>
  <si>
    <t xml:space="preserve">The majority of readmissions are associated with new health needs. There is now a programme to identifiy high risk patients by GPs through the introduction of an Anticipatory Care planning programme. </t>
  </si>
  <si>
    <t>Very low numbers of delays attributable to social care and jointly between health and social care. There is an established approach to joint winter planning through the A&amp;E Delivery Board and operationally through the IRIS model. The BCF and NHS England have made significant investment in self funder advice and guidance in order to minimise delays.</t>
  </si>
  <si>
    <t xml:space="preserve"> Currently 2.2% over plan.d Challenges are demographics, level of acuity in patients. Timescales in redesigning SPA and community offer. Workforce recruitment and retention. Business intelligence looking at analysis, appears increase in 0 LOS and paediatric admissions</t>
  </si>
  <si>
    <t>Increase in admissions this year, not meeting 5% reduction target. Currently reviewing reasons.</t>
  </si>
  <si>
    <t>Timescales in redesigning communtiy offer ahead of winter to fully embedd</t>
  </si>
  <si>
    <t>Increasing acuity of patients and addressing stranded and super staranded list</t>
  </si>
  <si>
    <t>2.2% increase with growth factored in. without growth-4.9% increase to last year. Deep dive to understand and transformation work focussing</t>
  </si>
  <si>
    <t xml:space="preserve">Previous 2 yrears saw a 25% reduction
Total admissions 2017/18 was 1390. An extrapolation for 18/19 gives 1398, a fractional increase. However, comparing Apr-Sep 2017 to Apr-Sep 2018 shows a 5.9% reduction. Too early to call.
</t>
  </si>
  <si>
    <t>Reablement continues to deliver with good outcomes for people. Implementing TA across providers.</t>
  </si>
  <si>
    <t>maintaining low DToC</t>
  </si>
  <si>
    <t xml:space="preserve">NEAs for  Qtr 1 2018/19 were 3,567 v plan of 3,093, (15.3% above plan). The Qtr 2 projection is 3,550 v a plan of 3,170 (12.0% above plan)  
By Age Band cumulatively for the first 4 months of 2018/19, the percentage change on the prior year (17/18) is:
&lt; 18         -12.0%
 19-74    +23.2%
&gt; 75        - 2.7%
</t>
  </si>
  <si>
    <t>Nil</t>
  </si>
  <si>
    <t xml:space="preserve">At present the figure recorded only includes social care reablement patients, which are small numbers per month (4 to 6 per month).  Such small numbers does significantly impact the overall percentage achieved, which was shown in 17/18.  We are currently investigating the ability to include all the health rebalment patients to get a more accurate view in Q1 and Q2 and double checking the allowable variation in this criteria </t>
  </si>
  <si>
    <t>From 1st September 2018 our monthly DToC target has reduced from 320 delayed days per month to 240 delayed days.   We did request to change the new target with NHSE but our request was denied.  We do feel that with no additional financial investment that this will be very challenging to achieve as it is a 22% reduction.</t>
  </si>
  <si>
    <t xml:space="preserve">The admissions by age band show that for both the &lt;18 age group and the &gt; 75 age group, admissions were lower than in the same period in 2017/18. The &gt;75 age group is showing a 2.6% reduction for Qtr 1 compared to 2017/18.  
</t>
  </si>
  <si>
    <t xml:space="preserve">Permanent Admissions to Care Homes for the first sixmonths of 2018/19 were 50 against a target  66 and 57 for the same period  in 2017/18. 
Based on performance to September on track to meet or exceed  target for the year.
</t>
  </si>
  <si>
    <t>For the first six months of 2018/19 to September we have acheived an average of 87% of patients still at home, just above our target of 85%.  For Qtr 2 we have achieved 100%.</t>
  </si>
  <si>
    <t xml:space="preserve">DToC days for  Qtr 1 at 927 finished below plan of 960 (3.4% less).              DToC days for Qtr 2 at 632 finished below new plan of 720 (12.2%)
The comparative figure for the same period in 2017/18 was 1,676 (6.3% decrease).  The September result of 76 days was the lowest on record. Delays due to Social Care fell to zero.
</t>
  </si>
  <si>
    <t>We have identified a small underspend across our BCF and we are currently developing proposals that will target NEAs and/or DToCs (our areas with challenged performance) which will be agreed in October 2018.</t>
  </si>
  <si>
    <t>Fluctuating pressures and demand on local  systems. Recruitment of senior clinical staff to expand current services that are perfoming well.</t>
  </si>
  <si>
    <t>The performance target for permanent admissions to residential and nursing care has been set at 260 (597.2 per 100,000 population aged 65+) for 2018-2019. This is between 21 and 22 per month. In September, there were 26 admissions. The projected outturn position at year-end is currently 314 and although above target this is a reduction of 71 admissions (18.4%) on the total figure for 2016-2017 of 385.</t>
  </si>
  <si>
    <t xml:space="preserve">This figure is currently only calculated once a year and is made available each October as part of the SALT Return. </t>
  </si>
  <si>
    <t>August’s DToC daily delays rate of 8.7 saw the city’s position decline to 73rd (from 58th) and this rate was above the NHSE expectation of 7.4 delays per day. 
Increases were experienced at national and comparator levels.</t>
  </si>
  <si>
    <t xml:space="preserve">There has been a 1.2% reduction in non-elective admissions during 2018-2019 to date (April to August) when compared to the same period last year. </t>
  </si>
  <si>
    <t>A roll out of a 'Red Bag' scheme has been completed for the majority of care homes within the Wolverhampton area. The results are being monitored to assess the impact on Ambulance conveyances, A&amp;E attendance and emergency admissions.</t>
  </si>
  <si>
    <t>The provisional outturn for ASCOF 2B Part 1 (Effectiveness of reablement) based on the latest SALT Return for 2017-2018 is 80.7% which represents an improvement on the same figure for 2016-2017 of 74.5%.</t>
  </si>
  <si>
    <t>There has been a 56% reduction in the number of monthly delays for Wolverhampton residents in the 21 months since December 2016.</t>
  </si>
  <si>
    <t>None currently identified.</t>
  </si>
  <si>
    <t xml:space="preserve">Able to report M1 - M5.  Month 6 will be available in November 2018. </t>
  </si>
  <si>
    <t>Winter pressures</t>
  </si>
  <si>
    <t>The target for this metric for 2018-19 is 86.1%.  Whilst results have improved this quarter it is likely that winter pressures will make this target challenging.</t>
  </si>
  <si>
    <t>Stretch targets</t>
  </si>
  <si>
    <t>18/19 programme of work has commenced, with a focus on Neighbourhood Team development to support the reduction of non-elective admissions; specific projects include assertive approach to reduce admissions from care homes, detailed audits on emergency admission.  Work is focussed on specific pathways to reduce NELs:  UTIs and blocked catheters, COPD - implementation of telemedicine for patients with high COPD admissions. Stroke prevention - implementation of AF devices in primary care. Falls response procurement as part of the frailty pathway.</t>
  </si>
  <si>
    <t>This national indicator looks at planned admissions and as such includes 12 week disregards, so potentially some of those included will eventually become self funders.  At Q1 figures are just below target .</t>
  </si>
  <si>
    <t>The result for Jul-Sep 18 (people discharged from hospital into reablement Apr-Jun18, at home Jul-Sep 18) is 84.1%.</t>
  </si>
  <si>
    <t xml:space="preserve">Based on latest published data (Aug-18), delayed days for Jul and Aug-18 are lower than previous months but remain over the ambition set at 58.5 delays per day.  Aug-18 figure for Worcestershire is 62.0  </t>
  </si>
  <si>
    <t>None as at Q2</t>
  </si>
  <si>
    <t>NEA activity is 584 admissions (5.8%)above plan at Month 5 (month 6 not available yet). Clinical Specialities currently above plan are General surgery, General Medicine and Geriatric Medicine. Growth in admissions in these specialities is consistent with the introduction of the 'Acute Medical Model' at the main provider, which aims to reduce waiting times in A&amp;E and the ability to diagnose, treat and discharge patients back to their usual place of residence within 24 hours, reducing the need for admission onto general and acute wards within the hospital.</t>
  </si>
  <si>
    <t>There were around 135 admissions during 2018-19 H1, a rate of 359 per 100,000 population aged 65+. Challenges have included embedding the Future Focus programme.</t>
  </si>
  <si>
    <t>This has been measured during Q3 and Q4. Provisional data suggests that around 92% of those who were offered a reablement service in 2017-18 Q3 were still at home during Q4.</t>
  </si>
  <si>
    <t>High profile scrutiny from local and national politicians; Adult Social Care capacity; NHS pressures; insufficient capacity in community to move patients from MH beds. Meeting new BCF targets (missed in Apr and May)</t>
  </si>
  <si>
    <t>The CCG has signed an 'aligned incentives' contract with the main acute provider which will lead to closer partnership working between both organisations in improving patient care pathways, reducing A&amp;E attendances and planned and unplanned hospital admissions, and improving quality and outcomes for patients. A 'Techincal Information Group' has been set-up between York Trust and CCG colleagues which aims to investigate and feed analytics and information up to the Aligned Incentives performance Group. There is greater collabroration between Local Authority, Provider Trust and CCG information teams.</t>
  </si>
  <si>
    <t>This is the slightly higher than the number of admissions as in 2017-18 H1. The rate of admissions has slowed during the second quarter of 2018-19.</t>
  </si>
  <si>
    <t>This is a substantial increase from the level reported in 2016-17 (80%), achieved through better identification of a pathway for clients where reablement is the most suitable option.</t>
  </si>
  <si>
    <t>There has been a 8% increase in level of acute DToC in June-August compared with previous three months. Non-acute DToC fell by 6% over the same time period.</t>
  </si>
  <si>
    <t>We are unable to assess performance against Q2 in full due to SUS tNR data not yet being available nationally.</t>
  </si>
  <si>
    <t>CYC's Future Focus programme is designed to reduce the need for people to enter  residential and nursing care</t>
  </si>
  <si>
    <t>The development of the "One Team" working (between hospital and social care) should improve discharge pathway working.</t>
  </si>
  <si>
    <t>Use of Step Up Step Down beds; improved assessment practices; new pathways from hospital to reablement.</t>
  </si>
  <si>
    <t>Our JAD inclusive of key partners since 2014 under single manager leadership has delivered marked performance improvements, trusted assessor implementation &amp; built positive relationships.</t>
  </si>
  <si>
    <t>Full embedding and that resources, systems &amp; processes fully support &amp; optimise impact. Some issues with CHC are being resolved.</t>
  </si>
  <si>
    <t>Activity levels continue to be low on Sundays with senior clinical leadership and decision making being an area for improvement.</t>
  </si>
  <si>
    <t>Trusted Assessors are in place. Further work to deepen reach underway as part of the JAD review in relation to JAD nurses. Vol sector key partners embedded in hospital pathways.</t>
  </si>
  <si>
    <t>Cases and evidential benefit available. This is embedded in key wards where issues &amp; pressures have been most significant.</t>
  </si>
  <si>
    <t>SAFER bundle still embedding across all wards and forming BAU. Trust are concluding work on medically optimised data via Medway &amp; upgrades to provide improved view of 'stranded patients' metic. Monitors in place 7,14 &amp;21 days. Los over 20days scrutinised by JAD and MDT's.</t>
  </si>
  <si>
    <t>The position outisde of acute requires resolution for final and agreed digital application with information readily traveling with an individual along their pathway. Strengthened governance is helping</t>
  </si>
  <si>
    <t>The JAD review seeks both an improvement in delivery for the partners but also an improved management of available resources &amp; social care prescribing specifically</t>
  </si>
  <si>
    <t>work is continuing to finally conclude proposals for system wide intermediate care as part of ACO journey. Futrther work has also deepended reach of voluntary sector contribution as part of strategic partner.</t>
  </si>
  <si>
    <t>The JAD review has shown a clear need to deploy resources where these can have moset effect</t>
  </si>
  <si>
    <t>Task and Finish groups engaging key staff and managers to extend reach of current TA provisions to be completed in this quarter.</t>
  </si>
  <si>
    <t>Choice policy embedding  across all wards. There have been some communication challenges and</t>
  </si>
  <si>
    <t>Remaining intensity of work given some services' instability of staffing which is an obvious challenge in GP contract delivery.</t>
  </si>
  <si>
    <t>Ground is being recovered from previous slippage through difficulty in accessing resources. Use of locums at BHRUT A &amp;E creates turnover and lack of familiarity. Plan is to prpvide on-going training and familiarisation &amp; fully embed in procedures.</t>
  </si>
  <si>
    <t>Reporting Bed days  which are extremely positive with a marked shift in discharges achieved ahead of expectation.  Trust continuing to run MADE.</t>
  </si>
  <si>
    <t>MH systems improved with reduction in issues arising, improving individual experience and LoS.</t>
  </si>
  <si>
    <t>JAD review now complete with emerging recommendations. Remaining actions Nurses &amp; TA in CHC, Smarter working &amp; HR terms, conditions and lead employer option.</t>
  </si>
  <si>
    <t>Work continues to strengthen Intermediate care and re-ablement delivery within our system. Strengthening of role in D2A, in areas such as Care &amp; Support planning. Hospital LoS is reducing</t>
  </si>
  <si>
    <t>Resource and activity review allowing adjustment in resources across 7 day period to seek greater impact and capacity where most needed.</t>
  </si>
  <si>
    <t>Agreed focus upon Nurses within the JAD service and roler as Trusted Assessors within CHC, provides an opportunity to better utilise staff and adress an area of delay</t>
  </si>
  <si>
    <t>Full application achieved with revised communications, strengthening understand and escalation where needed.</t>
  </si>
  <si>
    <t>B&amp;D have LIS in place in care homes with GPs to improve quality of care &amp; seek further reductions in avoidable admissions. LA also has QA framework &amp; retains in place lead SW allocations to key homes, improving safeguarding and outcome capture.</t>
  </si>
  <si>
    <t xml:space="preserve">Positive nursing home engagement &amp; participation continues with teaching tool live with data tool providing intelligence. Across BHR 20 redbags returned safely to date with no'paperwork' issues. </t>
  </si>
  <si>
    <t>We remain keen to consider the best exemplary approaches nationally and through which, local application can be continue to be developed</t>
  </si>
  <si>
    <t>We remaininterested in reviewing systems applied elsewhere, there strengths and potential application wholly or inpart, into our local setting.</t>
  </si>
  <si>
    <t>We would be very interested in  comparative examples of CHC and TA along with D2A models for further consideration in our local setting.</t>
  </si>
  <si>
    <t>Opportunities to consider comparative practice and exemplary practice where elements wholly, or in part, might be trasferable to our local setting.</t>
  </si>
  <si>
    <t>comparative exemplary models where local challenges have been resolved and areas such as senior leadership have been resolved.</t>
  </si>
  <si>
    <t>Access to comparative models to further steer local development &amp; application, supporting best practice.</t>
  </si>
  <si>
    <t>We continue to be eager to consider experiences elsewhere and opportunities for the transfer of knowledge.</t>
  </si>
  <si>
    <t>We remain keen to understand and consider experiences and learning in other areas and opportunities for transfer wholly or in part into our local setting.</t>
  </si>
  <si>
    <t>An established multi-professional pathway is in operation. See Narrative box</t>
  </si>
  <si>
    <t>Established processes and pathway has been in place for a number of years</t>
  </si>
  <si>
    <t xml:space="preserve">PACE service comissioning 
TTAs delays quality improvement work is ongoing internally within RFL </t>
  </si>
  <si>
    <t xml:space="preserve">Ambulance and AEC in ED improvements are ongoing. 
Impact of full implementation of Red to Green days is limited with more work required. </t>
  </si>
  <si>
    <t xml:space="preserve">Recommissioning of CLCH adult community health services timeline for implementation moved to Q3 18/19. This will support D2A pathways.
</t>
  </si>
  <si>
    <t xml:space="preserve">D2A pathway 1: 
step to confirmation of careers is being reviewed. 
Exploration of combining Career agency, Community health and social care assessment paperwork is underway in Q3 18/19. 
Enhancement of pathway to support home first approach for Non Weight Bearing patients is in development scope. 
</t>
  </si>
  <si>
    <t xml:space="preserve">One patient discharged at weekend on D2A pathway 1 7 day service pilot in Q4 17/18. Pilot funding ceased on 1st April 2018. Review of pilot underway as part of D2A review. </t>
  </si>
  <si>
    <t xml:space="preserve">Unclear of full impact of the RFL Barnet Hospital TA (started Q2 17/18) 
TA roll for care homes to commence at RFL from Q2 18/19 was planned however no date now agreed due to staffing recruitment. </t>
  </si>
  <si>
    <t xml:space="preserve">NCL wide choice policy implementation planned for 1sst October 2018.  
</t>
  </si>
  <si>
    <t xml:space="preserve">Outcomes impact to be presented during Q3 18/19 </t>
  </si>
  <si>
    <t>Required additional engagement and communications sessions with hospital staff to raise awareness of the bags.</t>
  </si>
  <si>
    <t xml:space="preserve"> 
2. Recommissioning of CLCH community services is underway due to finish in Q3 18/19 
3. CHIN 2 focus on Frailty and Frality pathways; work underway. 
</t>
  </si>
  <si>
    <t xml:space="preserve">1. MADE (mini) event ran at Royal Free Hosptial in August with a further to run in September 2018
2. Escalation calls twice per week with CLCH and RFH with CCG and LBB colleagues. Escalation calls occur daily at BH. There is a focus on MO patients once per week at RFH. 
3. SAFER forms part of the transformation programme of work both at RFH and BH. Monitored via UEC board. </t>
  </si>
  <si>
    <t xml:space="preserve">1.Barnet Hopsital hold Multiagency operational discharge meeting monthly. 
2. RFH mulitagency discharge improvement working group meeting weekly. 
</t>
  </si>
  <si>
    <t xml:space="preserve">1. CHC targets were achieved end of Q1 18/19 and predicted to continue for Q2 2018/19.  
2. ECIP facilated workshops action plan is being actively implemented including increased communication, reviewing paperwork and referral acceptance steps process review.
3. Communicaiton plan to decrease confusion was carried out during Q2 by attending board rounds on wards. This was carried out with at least once per week attendance by D2A MDT colleagues over a period of 6 weeks.  
</t>
  </si>
  <si>
    <t xml:space="preserve">Pilot (with NHSE additional winter funding) of 7 day service for Discharge to assess pathway 1. Service ceased on 1st April due to limited uptake of 1 discharge at weekend during pilot. </t>
  </si>
  <si>
    <t xml:space="preserve">1. TA roll funded by Royal Free Charity for 3 years from 18/19. Staffing due to be place by end of September 2018. Meeting planned with TAs and BCCG in October 2018. 
2. Commissioned indepent evaulator to agree evaulation requirements is due for completion in Q3 18/19. </t>
  </si>
  <si>
    <t xml:space="preserve">1. NCL STP developed choice policy signed off by STP UEC board, to be implemented across NCL from 1st October 2018. </t>
  </si>
  <si>
    <t xml:space="preserve">1. Significant 7 training of staff started 18.04.2017 with continued positive feedback from staff. Outcomes impact to be monitored 
 </t>
  </si>
  <si>
    <t xml:space="preserve">Red Bag scheme fully implemented across RFL </t>
  </si>
  <si>
    <t xml:space="preserve">not required at this stage </t>
  </si>
  <si>
    <t>As per previous quarterly returns</t>
  </si>
  <si>
    <t>Ensuring the BREATHE service are actively involved in reviewing patients as part of the early discharge process.</t>
  </si>
  <si>
    <t>Work is ongoing - key challenge is ongoing engagement of care homes however this is currently strong</t>
  </si>
  <si>
    <t>Work commenced within the Trust to review and where appropriate support the discharge of patients with 14+ day LoS - Supported by multi agency input co-ordinated by Rightcare Barnsley</t>
  </si>
  <si>
    <t>Roll out of Red to Green and SAFER bundle is ongoing as part of work to imporve patient flow through the Hospital.  This has included the introduction of a digital white board.</t>
  </si>
  <si>
    <t>Common/aligned policies are now in place across hosptial and community services.</t>
  </si>
  <si>
    <t>Developed plans for a pilot of digital technology in 13 Care homes to provide face to face support to care home staff through Rightcare Barnsley to avoid unneccessary conveyance to Hospital.</t>
  </si>
  <si>
    <t xml:space="preserve">Length of stay within the Community Hospitals, although improving, does not consistently remain below local targets. EDD's are being set, however further work is required on the consistent implementation of individualised plans.
Draft complex discharge protocol has been developed, however further work is required to ensure streamlined processes.
Super stranded patient numbers in the acute hospital are reducing, however further reductions are required to meet National and Local targets. </t>
  </si>
  <si>
    <t>Need to understand demand and capacity across the whole system, identifying when and where capacity needs to flex. This includes capacity within community provision, domiciliary care and care home providers. 
Capacity and demand is managed by a mannual system.</t>
  </si>
  <si>
    <t>Single Trusted Assessment not yet in place for all teams, only for Pathway 3 beds and Home First.
CCG CHC team support prompt discharge planning but actively attending reviews and escalation meetings, however capacity is limited within this team.</t>
  </si>
  <si>
    <t xml:space="preserve">Home First Discharge numbers have improved on Q1, however still below target levels. Work underway to drive up referral numbers. 
The time from referral to discharge still remains above planned level and thus is an area for improvement.
Delays in discharging from Home First are still noted due to Domiciliary Care capacity, although appear to be improving. Such delays reduce service flow.
Overnight Domiciliary Care is not currently commissioned, and thus individuals with night needs remain outside of scope for Home First.
</t>
  </si>
  <si>
    <t>Assessments and acceptance by Domiciliary Care and Care Home providers currently only occur between Mon - Fri.</t>
  </si>
  <si>
    <t xml:space="preserve">CCG employed trusted assessor delayed due to a number of unsuccessful interview rounds. This has delayed the timelines of the project.
H&amp;SC use different IT systems which result in assessments being input separately by different professionals. 
</t>
  </si>
  <si>
    <t>Choice delays have improved but are still a referenced issue. Choice policies are in place but further work is needed to fully embed this within every day practice.
Need to integrate the voluntary sector further into Discharge Teams to support choice.</t>
  </si>
  <si>
    <t>Continued need to explore what support Care Homes require locally to help avoid admissions.
Need to ensure robust training is in place to upskill the Care Home workforce.</t>
  </si>
  <si>
    <t>Need to ensure awareness is high across Acute and Community Providers. Some missing paperwork has been noted on discharge.
Red bag scheme needs robust review to assess if pilot will be expanded to other homes.</t>
  </si>
  <si>
    <t xml:space="preserve">Community Hospital length of stay action plan being reviewed regularly. Internal workshop undertaken to review actions and develop clear workstreams. Actions do appear to be improving length of stay and super stranded rates in line with local targets.
ECIP event held to focus on Community Hospital length of stay, which will feed into action plan.
Weekly Sit Rep attended by CCG commissioner, includes review and escalation of DTOC and super stranded patients. Bi-weekly super stranded panels are now additionally undertaken with system partners to escalate and identify themes. Improvements in Super Stranded levels are noted. </t>
  </si>
  <si>
    <t xml:space="preserve">Delay themes continue to be raised and reviewed at a number of partnership meetings including the Complex Discharge Strategy Group and the Integrated Discharge Service (IDS) Senior Management Group. Specific themes discussed and plans put in place, for example a Bi-weekly Delirium Pathway working group developed to progress pathway development based upon anticipated demand.
Reablement discharge delays are clearly recorded and reported ensuring appropriate actions are undertaken and escalated as required.
Winter capacity plans with the ability to flex according to demand are being prepared with all providers, including reablement and domiciliary care providers.
</t>
  </si>
  <si>
    <t>Care Home Selection (CHS) continue to support discharges, with number of placements increased from 20 to 25 per month, which has improved identification and assessment for Care Home placements and some Domiciliary Care Packages.
IDS vision and values are being developed to ensure an effective MDT team to facilitate hospital discharge.</t>
  </si>
  <si>
    <t>Business Case for the expansion of Home First has been agreed, ensuring capacity is available to meet anticipated demand. Planned on line date of Nov 18.
Bi-weekly working group developing the Delirium Pathway progressing well, with initial patient PDSA testing anticipated late Oct 18. Learning will inform Overnight Care commissioning requirements.
Reablement review facilitating action development to improve the efficient use of capacity with Strategic Domiciliary Care Partners.</t>
  </si>
  <si>
    <t xml:space="preserve">Continue engagement of the Care Home and Home Care market, with contracts being reviewed to support 7 day assessments and discharge.
CHS continue to engage with providers to support prompt assessment and discharge. </t>
  </si>
  <si>
    <t>A Trusted Assessor has been successfully recruited and is currently undergoing pre-employment checks. This assessor will be given a robust induction which will allow them to promptly develop relationships to facilitate early and effective assessments.
Continued learning from the Pathway 3 beds and Home First telephone triage model, which will inform how this could be expanded to other assessments.</t>
  </si>
  <si>
    <t>CHS continue to support discussions with families and ensure early decisions are made.
Continued awareness raising made by the IDS lead, in conjunction with Matrons, to support policy implementation.</t>
  </si>
  <si>
    <t>Red Bag Scheme in place (See UEC)
Care Home engagement continues as part of Market Position Statement and Contract review, allowing gaps in provision to be identified.
The Nursing and Residential Care Home LES (Locally Enhanced Service) is being evaluated to assess effectiveness and identify improvements. This service ensures adequate GP input and monitoring for Care Home residents.</t>
  </si>
  <si>
    <t>Improved handovers are noted, however the scheme is allowing constructive challenge back to ward teams to ensure all discharge documentation is consistently in place and travels with the individual.</t>
  </si>
  <si>
    <t>System leaders in Bedford work very well together to monitor patient flows. Systems are in place to monitor this twice a day. An established A&amp;E Board oversees this.</t>
  </si>
  <si>
    <t xml:space="preserve">This model is being re-visited by the system Discharge Operational Leads group to ensure it is still fit for purpose / revised if necessary, especially in preparedess for the winter.   </t>
  </si>
  <si>
    <t xml:space="preserve">Winter discussions are underway to develop further detail behind community bed tracking across the system to include expected date of discharge from community beds to facilitate more informed hospital discharge planning. </t>
  </si>
  <si>
    <t>Recruitment issues across the system / reduced capacity in primary care and community.</t>
  </si>
  <si>
    <t xml:space="preserve">Assessor/Navigator roles are now truly established in the system to navigate and manage D2A pathways, ensuring appropriate therapeutical input/review as per timeframes. </t>
  </si>
  <si>
    <t xml:space="preserve">Most services operate 7 days a week. The challenge for the remaining few that aren't are around recruitment and requirement for additional funding. </t>
  </si>
  <si>
    <t xml:space="preserve">Strenghtening and reinforcing communication across all partners. </t>
  </si>
  <si>
    <t xml:space="preserve">There already is a degree of choice in terms of service delivery. </t>
  </si>
  <si>
    <t>GP alignment to care homes remains a challenge, however positive discussions have been held and continue to take place.</t>
  </si>
  <si>
    <t xml:space="preserve">Carehomes capacity to complete paper work and the number of red bags allocated to care homes. Continued awareness of all partners across the pathway. Bags to wards work well. Bags to A&amp;E proving challanging. </t>
  </si>
  <si>
    <t xml:space="preserve">Discussions with the system to revisit the model and understand whether pathway needs to be revised in view of winter. </t>
  </si>
  <si>
    <t xml:space="preserve">Successful discussions and buy in from system to developed more indepth detail re community beds visability across LAs, Community and hospital at Home, including EDD from those beds in view of winter. </t>
  </si>
  <si>
    <t xml:space="preserve">MDTs are up and running across the Borough. These include health and social care professionals. </t>
  </si>
  <si>
    <t xml:space="preserve">Increased buy in / confidence from providers. </t>
  </si>
  <si>
    <t xml:space="preserve">GP extended hours sucessully went live as did a new urgent care centre. Discussions with the system re 7 day working. </t>
  </si>
  <si>
    <t>100% of assessments completed within 24 hours of notification. Safe and timely discharge of patients within 24 hours of assessment</t>
  </si>
  <si>
    <t xml:space="preserve">Continued focus at system meetings. </t>
  </si>
  <si>
    <t xml:space="preserve">A reduction in falls and UTIs in care homes due to innitiatives such as hydration project. </t>
  </si>
  <si>
    <t xml:space="preserve">Evaluation of questionnaire to system to understand what works well / what improvements can be made. </t>
  </si>
  <si>
    <t>Continued system sign up.</t>
  </si>
  <si>
    <t>Continued engagement from partners.</t>
  </si>
  <si>
    <t>System sign up to Assessor/Navigator role</t>
  </si>
  <si>
    <t>Continued sign up from system.</t>
  </si>
  <si>
    <t>Bexley HWB work as part of three A&amp;E Delivery Boards to improve patient flow through our main out-of-borough hospitals. This includes significant work via the A&amp;E Delivery Board at Lewisham and Greenwich Trust to reduce emergency admissions, improve patient flow and reduce the duration of stays for patients at Queen Elizabeth Hospital. We have undertaken process mapping of complex discharges and developed case management arrangements for frequent flyers. A dedicated Patient Flow Manager is in place. Robust escalation systems continue to operate across organisational boundaries to unblock barriers to timely discharge and reduce lengths of stay.</t>
  </si>
  <si>
    <t>Discharge to Assess is used to plan discharges for Bexley residents, regardless of which hospital they are in. Patients on the D2A pathway return home for assessment and reablement after being declared fit for discharge. Through our multi-disciplinary team, we provide a responsive service so that patients can have on-going support outside of hospital, where this is required, and do not have to make decisions about their long-term care from a hospital bed. Those who require social care support are discharged home with a full interim care package and an assessment of their long term health and social care needs is undertaken in their home.</t>
  </si>
  <si>
    <t>An extended hours, 7 days-a-week, integrated community and care service is now broadly in place, enabling us to appropriately manage risk, prevent admission and take a ‘pull’ approach to discharge.</t>
  </si>
  <si>
    <t>Patients and their relatives are given copies of the Choice Policy when they go into hospital and aware that they need to make arrangements for discharge quickly. Our HID team also give patients and their relatives a copy of a leaflet explaining D2A. Voluntary sector provision from Bexley is established on our community-bedded units but not within the out-of-Borough acute trusts. At Queen Elizabeth Hospital, the voluntary sector provision is Greenwich-based.</t>
  </si>
  <si>
    <t>Capacity in acute system to manage discharge planning. Communication and coordination across 3 systems. 
Some of the acute trusts are not always giving realistic EDDs, which can lead to last minute changes in the EDD, even on the day of discharge. For example, this can be due to waiting for medical test results in hospital or because transport or medication has not been ordered. This puts a strain on the system and can result in costs to care agencies, where carers have been booked and care rotas have been planned for that day. Hospital staff, including consultants and doctors, need to be much more aware and we need to also consider whether certain tests (e.g., blood tests) can be done at home or in the community rather than in an acute setting. Despite these challenges, discharge planning is in place and we still get people home in most cases on the date we have been given for discharge. It's the impact of last minute changes to the EDD upon services that we are highlighting as an issue here.</t>
  </si>
  <si>
    <t>Patients are not getting therapy input in the hospital as early as they should because of high demand for therapists, compounded by staff shortages, which can impact on Lengths of Stay. Community physio and rehab OT also in high demand, which can result in waits of up to 6 weeks.</t>
  </si>
  <si>
    <t>(i) We need to further develop single point of access.
(ii) The TOCC is multi-agency and multi-disciplinary and in operation at QEH and PRUH. A key challenge is providing sufficient space in the hospitals to facilitate co-location and collaborative working. At QEH, the TOCC hold daily meetings in a small room, which can sit 8 people around 1 desk. This could be improved by finding a room where people can also work together throughout the day. At PRUH, the TOCC sit in one room but desk space is in demand, which means that Bexley cannot be based there permanently. At DVH, there is a proposal to knock down some of the existing walls to make one big office so that the hospital discharge team can co-locate with Bexley and Kent at the hospital.
(iii) Not all CHC and complex assessments are currently done outside of hospital in people’s homes or reablement beds. Bexley would otherwise be ‘mature’ against Change 3 of the HICM. We are currently exploring the feasibility of commissioning 'Step-Down' beds in the community for people who are not yet able to return safely home (e.g., non-weight bearing or resolving delirium). We are considering the possibility of using placement without prejudice for people who are likely to be CHC to avoid extended length of stay in hospital while assessment is taking place.</t>
  </si>
  <si>
    <t>Discharge to Assess has contributed to a reduction in Excess Bed Days and freed up bed capacity but beds have been subsequently filled by new patients, reflecting the continued pressure at the front door of the hospital.  As a system, we have reviewed the affordability of D2A, implemented a block of hours and scaled it down to a lower level.</t>
  </si>
  <si>
    <t>We need to work with providers to facilitate safe discharge at weekends.</t>
  </si>
  <si>
    <t>There has been pressure on the Meadow View Intermediate Care Unit at Queen Mary's Hospital in Sidcup to accept patients on a ‘Step Down’ basis. In response, we are reviewing the criteria for the use of these community beds and who is best placed to make decisions around access. This includes clarifying the Trusted Assessor arrangements. A communications plan is being developed to communicate out to hospital trusts, GPs, district nurses, rehab teams and other stakeholders about the deployment of this resource: As 'Step-Up' provision this can prevent hospital admissions and is a more pro-active and effective use of resources, leading to improved patient outcomes and avoiding additional costs to the wider system.</t>
  </si>
  <si>
    <t>(i) Changing the care home market, moving away from care as the default position for self funders; (ii) Management of the Choice Policy; (iii) We need to undertake market development to offer voluntary support to self-funders.</t>
  </si>
  <si>
    <t>Quality and sustainability in the care home market. Changing culture of care home staff. There needs to be a greater focus on training for non-specialist health and care workers to be able to deal with the complexity of need in care homes.
Need to link care homes into wider support networks within the community. Our Commissioning Officer is bridge building between care homes and the Voluntary and Community Sector, promoting community activities and universal services that are open to everyone.</t>
  </si>
  <si>
    <t>The Red Bag scheme is in place but there are some Care Homes who have not fully engaged in it. In some cases, paperwork is not being completed. Ongoing support is needed to fully embed the scheme and we need to audit how well the scheme is going. We have asked care homes to complete and return a monitoring form. Not all care homes have returned their monitoring form so this needs to be followed up.</t>
  </si>
  <si>
    <t>Non Elective Admissions have an Estimated Discharge Date within 48 hours of admission and we are developing the Local Care Network model to coordinate early discharge planning for electives. The Hospital Integrated Discharge team support early discharge planning and carry out multidisciplinary assessments to facilitate safe and coordinated discharges home from hospital.</t>
  </si>
  <si>
    <t>The second uplift in the domiciliary care rate, implemented in October 2018, will help to further stabilise the market. This brings rates more into line with the going market rate and is helping to guarantee capacity in the home care market to meet need, including for hospital discharge.
At Queen Elizabeth Hospital, professionals across Bexley, Greenwich and the hospital are working together to collectively support patient flow and hospital discharge through the Transfer of Care Collaborative. The TOCC is now completely operational and business as usual with meetings taking place every day to plan what to do with complex patients. It gives us an opportunity for early identification of possible blocks to discharge and to unblock any bottlenecks.
Alongside the improvements to discharge and reablement pathways (see Change 4), we are developing a phased implementation plan to re-focus our efforts on preventing hospital admissions. As part of the plan, Rapid Response will no longer cover A&amp;E at QEH so that this resource can focus on admission avoidance in the community and liaison with GPs to prevent admissions to hospital. Additional hospital therapists are also being recruited at QEH to increase capacity to undertake assessments in A&amp;E and refer patients on to HID in order to facilitate a return back home without being admitted to a hospital ward.</t>
  </si>
  <si>
    <t>We continue to have fully functioning MDTs, single point of access and CHC assessment outside hospital. A programme of work is underway to deliver a single point of access across health and social care services by December 2018 with the opportunity for this to be scaled up involving wider partners. Pathways and processes have been agreed and staff consultation was undertaken in Sept/Oct 2018. Single assessment documentation has been approved and is currently being piloted across teams (including Triage, Reablement, HID), and is about to be rolled out wider by December 2018.</t>
  </si>
  <si>
    <t>We continue to show reductions in the number of people on the Ready for Discharge list and reduced average length of stay. Further action has been taken to ensure D2A discharges work effectively. Clearer gatekeeping ensures that: (i) patients with existing packages of care who require an increase in their package return to their previous care provider for consistency of care and familiarity; (ii) Enhanced Care is focused on those who will benefit the most from it. Through Bexley Care, we have converted 1 social care post into an OT post within the HID team.
Other changes have been made to ensure that referrals onto D2A are appropriate. Previously, some patients would be sent home on D2A with a package of care and would then go on to receive reablement. Now Ward OTs identify reablement goals as part of the Discharge Passport and patients can be moved directly onto a reablement pathway straight from hospital.</t>
  </si>
  <si>
    <t>Packages of care re-start within 24hrs for D2A and Reablement. Whilst many care providers can usually re-start other packages of care within 24 hours (e.g., conventional home care), there are some difficulties with carer availability at key points of demand (e.g., in circumstances where that carer resource has already been deployed elsewhere). 
Rapid Response is currently in hospital 7 days a week and can facilitate discharges at weekends. We are proposing to implement changes that will remove Rapid Response from the hospital and re-focus this resource back into the community. The aim is to prevent unnecessary A&amp;E presentations and hospital admissions in the first place. Rapid Response will still pick-up referrals from A&amp;E (on a similar basis to the arrangements at Darent Valley Hospital and Princess Royal University Hospital) but social work support in the hospital will come from the HID team. As part of the implementation plan, we are looking at what extra resources or staffing configuration is needed to ensure adequate cover, including at weekends.</t>
  </si>
  <si>
    <t>(i) Ward staff continue to act as Trusted Assessors, undertaking initial assessments in liaison with the patient and family, to agree the level of interim care required to support a timely and safe discharge home from hospital; (ii) A trusted assessor model has been established, using OTs and Physios to undertake a single assessment to support patient flow through our Intermediate Care Beds; (iii) A 6 month pilot of a TA role has worked successfully with care homes to reduce lengths of stay for care home residents who have been admitted to hospital.</t>
  </si>
  <si>
    <t>More pro-active implementation of the Choice Policy across all hospitals is having an impact. As a result, there are not as many delays occuring due to patient choice.
However, the length of time of the whole process that the choice policy allows is 21 days, which can result in a significant delay/long stay by the time an eviction is triggered.</t>
  </si>
  <si>
    <t>Our telehealth pilot at a 120-bedded care home in the Borough aims to prevent unnecessary admissions to hospital by making information gathered via assistive technology during the day available to GPs to support clinical decision-making, with ambitions to extend access to NHS 111 and out of hours doctors. Training of staff at the care home is now fully complete and a General Unwellness Tool has been developed to assist staff and GPs in decision making about patient care. The pilot began on 15th September 2018, and the first monthly monitoring meeting has taken place, identifying opportunities to expand the usage and to introduce additional monitoring tools.</t>
  </si>
  <si>
    <t>Red Bag Scheme went 'live' across the South East London CCGs in May 2018. It is anticipated that this scheme will help achieve a reduction in bed days. The information conveyed as part of the Red Bag will enable faster clinical decision-making and a more personalised approach to meet individual needs.</t>
  </si>
  <si>
    <t xml:space="preserve">Good practice examples to offer insight into complex coordination across systems and examples of early discharge planning for very complex patients with multiple co-morbidities. Cultural change in hospitals: Need to set realistic EDDs. Ward managers and ward staff need to take ownership to enable the discharges to happen. </t>
  </si>
  <si>
    <t>We need to work with providers to facilitate safe discharge at weekends.
Additional resources needed for therapists. At Queen Elizabeth Hospital, a further four therapists are being recruited for deployment in A&amp;E with the aim of preventing admissions from A&amp;E. The therapists will be able to refer into HID and HID will trust their assessment in the interests of getting the patient home on the recommendation of the therapist.
Achieving ‘exemplary’ on systems to monitor patient flow is a real challenge. The expectation that systems should have capacity that always matches demand along the whole care pathway seems improbable.</t>
  </si>
  <si>
    <t>Workforce recruitment and retention, training and development, and embedding cultural change across the whole system.
Support further thinking about how we make best use of our collective asset-base, including in our hospitals to facilitate co-location and collaboration. This needs to include cultural change within and across teams and professions to embrace new ways of working within shared spaces. This must be championed by managers, especially within hospital settings.
There remains a risk that we may not have enough reablement/intermediate care beds in the community. This could result in some complex patients still being assessed in hospital for placement. No resources are being shifted from acute to community-based settings, despite the benefits to be gained from getting patients out-of-hospital quicker to a more appropriate setting.</t>
  </si>
  <si>
    <t xml:space="preserve">Further evaluation of D2A models is needed to share learning.
We have not got the capacity in our health resources around physio / occupational therapy and psychiatric liaison. We are working towards aligning services to enable more timely physiotherapy intervention for people discharged from hospital. Discussions have also taken place seeking quicker access to community mental health services.
We have recently held a meeting with the Ward OTs and Physios at QEH to explain the pathway and criteria. Ward OTs and Physios previously did not complete therapy reports for patients at QEH but are now on board. This should improve the identification of patients on the ward and support the identification of reablement goals.
</t>
  </si>
  <si>
    <t>Barriers to weekend discharges at the hospital can include: Junior doctors not making discharge decisions, lack of transport, availability of pharmacists to do the TTOs (medicines given to patient 'to take out' on discharge from hospital stay). QEH are exploring how to overcome these barriers to enable better weekend coverage at the hospital. 
We need to explore how assisted technology can enhance the 7-day service offer (e.g., sharing information to enable clinical decision-making). Assisted technology for the patient/service user does not always go in quickly enough.</t>
  </si>
  <si>
    <t>Clearer criteria is needed on use of 'Step Up' and 'Step Down' Beds.
Currently, there isn’t an offer in the community for patients who are medically fit for discharge from hospital but cannot yet return home. These people usually require further assessment, time to recover and/or time to identify their long term destination. Additional resources or a significant increase in staffing is needed to achieve this. 
Our D2A Task and Finish Group has assisted in identifying options to support patients from point of discharge and this includes exploring a proposal to develop community-based ‘Step-Down’ beds with the potential to use a TA model for these.</t>
  </si>
  <si>
    <t>Key challenges remain around very complex cases. Regional or national research to model some alternative or innovative approaches would be welcome (e.g., Does there need to be a change in approach that enables the Choice Policy to be used outside of a hospital setting? Home is a better place to make decisions about long term care but this would have financial implications linked to charging criteria for services, whilst decisions are made. We would need a change in national guidance to enable such a shift).</t>
  </si>
  <si>
    <t>We have been working with the Health Innovation Network, who have linked in with NHS Digital in regards to the out-of-hours offer. Training of staff has been supported by the CCG and Provider. HIN will evaluate the pilot to support learning across the system as an exemplar. The wider learning we want to achieve needs to consider how we would use a similar model of telehealth in the community for service users and informal carers. Additional support to develop a set of training resources to enable roll-out of the model beyond the pilot phase would be worth exploring.</t>
  </si>
  <si>
    <t>The scheme continues to be supported by Health Innovation Network, who have provided training to care homes, working in conjunction with Lewisham and Greenwich Trust, London Ambulance Service and Providers.</t>
  </si>
  <si>
    <t>The decision to implement the Red Bag scheme will be picked up in the wider Care Home group .</t>
  </si>
  <si>
    <t>Ensure emergency admissions have discharge dates set which hospitals are committed to delivering</t>
  </si>
  <si>
    <t>STP challenge to develop robust patient flow models for H&amp;SC - incl. electronic pt flow systems.</t>
  </si>
  <si>
    <t>New CSU provider of CHC reviewing and establishing joint team - fully supported by the system.</t>
  </si>
  <si>
    <t xml:space="preserve">Newton - Early intervention workstream </t>
  </si>
  <si>
    <t>need to review information as a BSOL system</t>
  </si>
  <si>
    <t>BSOL system wide approach to care model to support care homes - learning from the Solihull support to care homes model</t>
  </si>
  <si>
    <t xml:space="preserve">The challenge currently is to get provider engagement. </t>
  </si>
  <si>
    <t xml:space="preserve">Joint health and care discharge teams are in place and well- established. These teams are supported by additional social care staff including discharge co-ordinators who are able to sign post and can assist with getting patients appropriate care in the community. Patients are tracked from arrival into hospital to ensure that any social care delays are quickly acted upon/pre-empted. As well as health and social care staff within the discharge hub there is also representation from the hospital to home co-coordinator from the voluntary sector present. This service is delivered by volunteers, who are supported by aftercare co-ordinators. The service supports citizens to be discharged from hospital and also helps prevent re-admissions. </t>
  </si>
  <si>
    <t xml:space="preserve">The principles of the red bag scheme will be considered within the priorities identified by the Care Home Board. Improving communication around Care Homes is a key priority.  </t>
  </si>
  <si>
    <t>No external support required to be determined internally.</t>
  </si>
  <si>
    <t>The Take Home and Settle, Here to Help and Home First service offers remain in place to support early discharge pathways.</t>
  </si>
  <si>
    <t>The Trusted Assessment Document (TAD) is fully embedded for use across the integrated discharge pathways.  Early Supported Discharge; Home First ( including reablement); Residential Rehablitation; Discharge to Assess.  It is embedded within the Local Authority Social Care Record System and provides an effective referral process for safe discharges.</t>
  </si>
  <si>
    <t>The challenge of variable discharge activity across the week and the establishment of a whole system 7 day offer remains.  A continued focus on long of stay patients and delayed transfers of care reflects demand challenges across the whole system.  There have been challenges in achieving relevant targets over the quarter 3 period due in part to demand pressure within the acute trust and staffing pressures across the system.</t>
  </si>
  <si>
    <t>The review of the Integrated Discharge Service has been delayed due to staffing pressures.  This is now scheduled to take place in December 2018.  Workforce sustainability within small teams overseeing the pathways can be challenging, with turnover impacting on system compliance and the quality of information shared.  The complex case and delayed transfers of care database is currently held on excel and a more sustainable IT solution continue to be developed to minimise potential risks around the robustness of such a large database.</t>
  </si>
  <si>
    <t>There have been significant staffing pressures with respect to the joint Integrated Discharge Service leadership post during quarter 2.  This has impacted on the drive to ensure an optimum use of each discharge pathway alongside achieving a consistent approach for data collection and analysis.  This remains a challenge going into quarter 3.</t>
  </si>
  <si>
    <t>Referrals continue to remain higher towards the end of the week, however the Acute Trust are introducing clinical, consultancy led support on Saturday and Sunday to enable a more effective management of patient flow.  Issues around medicine management upon discharge remain relevant however ongoing liaison with Acute Pharmacy is helping generate a solution.  Patient transport remains an ongoing challenge and can impact on discharge plans.  All issues are escalated and addressed within the operational and strategic meetings.</t>
  </si>
  <si>
    <t>Integrated Discharge Service staffing over the weekend is consistently robust across all partners.  Wider workforce pressures over the weekend remain relevant and impact upon the opportunity to achieve discharge.  Plans are in place to support increased clinical decision makers on the wards at weekends which will help to address this issues.  This is due to begin during quarter 3.</t>
  </si>
  <si>
    <t>As effective triage and validation process supports quality issues as required.  A task and finish group has been established to shape the Trusted Assessment Document further, both for use in the community and to ensure it more fully reflects a strength based approach.</t>
  </si>
  <si>
    <t>Implementation of Discharge to Assess pathways has resultined in more choice decisions taking place outside the acute hospital setting.  Further revision of the policy is therefore required to include discharge to assess pathways decision making.</t>
  </si>
  <si>
    <t>As Primary Care Neighbourhoods develop, they are looking at how to better support care homes, for example with the establishment of a GP Care Home Visiting service.  The development of a potential GP Care Home Visiting Service is being scoped with the desired outcomes  which are to reduce hospital admissions and deliver proactive support for care home staff.  A business case is under development.  Current use of Telehealth is varied and it appears that care homes continue to utilise previously established access to GP and practice support.</t>
  </si>
  <si>
    <t>Out of a total 25 homes, 24 are utilising red bags.  One home has declined to sign up.  Work is ongoing with respect to both Care Homes and the Acute Trust to ensure the optimum usage of the scheme.  This will help ensure maximum benefit for service users.</t>
  </si>
  <si>
    <t>Quarter 2 saw delayed transfers of care performance rise above 3.5%.  The trajectory for long length of stay also slipped slightly, remedial work is underway to address these performance issues.</t>
  </si>
  <si>
    <t>There has been some pressure on the delayed transfers of care position for the health system over the quarter 2 period.  Staffing pressures have impacted on this.  The delay transfers of care target is not currently being met.</t>
  </si>
  <si>
    <t>The multi-disciplinary Integrated Discharge Service continues to operate well and effectively.  The operational and strategic meetings have continued to take place, however on-going progress has been impacted by the absence of the joint leadership post holder.</t>
  </si>
  <si>
    <t>The move to alternative estates has not yet taken place however discussions with the community health trust are ongoing.  Home First Enhanced are largely meeting discharge targets.</t>
  </si>
  <si>
    <t>A robust staffing position across the seven days within the multi-disciplinary Integrated Discharge Service and Home First colleagues are jointly based at the hospital over the weekend as a means to support discharge activity.</t>
  </si>
  <si>
    <t>The Trusted Assessment is fully embedded and well used across all integrated discharge pathways.  Work is ongoing to introduce a version of the document within the out of hospital pathways.  This will also support the developmetn of more robust step up pathways, for example from community into intermediate tier services.</t>
  </si>
  <si>
    <t>The Home of Choice Policy has been ratified by all partner organisations.</t>
  </si>
  <si>
    <t>The process of enhancing health in care homes remains a priority and it is critical that the right types of support is offered as a means to improve outcomes for both individuals and care providers. The development of the care home visiting service will be a crucial offer as part of package of support for residents. Following evaluation, the telemedicine contract will not be extended beyond the end of quarter 4.</t>
  </si>
  <si>
    <t>A care home forum is held on a monthly basis offering the opportunity to share good news stories and generate a consistent and effective use of the scheme.</t>
  </si>
  <si>
    <t>A system session focussing on Integrated Discharge Servie and Delayed transfers of care will take place in quarter 3 with external facilitation sought.</t>
  </si>
  <si>
    <t>A series of improvement meetings have been arranged to better understand and address current challenges around patient flow.</t>
  </si>
  <si>
    <t>Business analyst support to improve the understanding and alignment of all data from each pathway, local authority and hospital trust would support ongoing developments.</t>
  </si>
  <si>
    <t>Clinical decision making at weekend within the Acute Trust will help support patient flow.</t>
  </si>
  <si>
    <t>Clinical decision making at weekend within the Acute Trust will help increase the overall opportunity for successful discharges across 7 days.</t>
  </si>
  <si>
    <t>Commitment from all key partners to support the Task and Finish Group in further developing the trusted assessment would help ensure continuous improvement.</t>
  </si>
  <si>
    <t>Support from the Urgent and Emergency Care Network will be requested to help make any necessary changes to the choice policy within the context of the discharge to assess pathway.</t>
  </si>
  <si>
    <t>Any unforeseen impact resulting from the telemedicine de-commissioning decision will be monitored and addressed.</t>
  </si>
  <si>
    <t>Ongoing engagement with both the care home sector and acute trust.</t>
  </si>
  <si>
    <t>We have a multi-disciplinary Hospital Discharge Team with staff from health and social care who liaise to ensure that discharge planning begins as soon as possible and maintains momentum.  Using iBCF funding the team has been increased to enable cover in A&amp;E on a 7 day basis. The Acute Trust have a 'Better Care Now' process to reduce length of stay and are working with the CCG and neighbourhoods to discharge earlier and coordinate care at home.</t>
  </si>
  <si>
    <t>We have a number of well-established services to support this commitment such as the Rapid Response Service, Rapid Response Plus and our residential intermediate care facilities.  These teams have direct access to Council funded short term intensive domiciliary support, and together with increased investment in our Hospital Discharge Team which will provide a 7-day social care response in A&amp;E, these services will aim to reduce unnecessary admissions to acute beds.  Where this is unavoidable, they will also facilitate timely and effective discharge.  The Rapid Intervention and Treatment Team provide a 7-day service within the referral and support pathway for Older Adults Mental Health.</t>
  </si>
  <si>
    <t>As part of the NHS Framework for EHCH, a self assessment is completed and classed as 'in place - no change required' for most areas.</t>
  </si>
  <si>
    <t>Achieving access to data across all professional disciplines to provide a co-ordinated approach to discharge.</t>
  </si>
  <si>
    <t>Access to 'real time' detailed data to be able to understand the patient's needs, and when they are ready to be discharged.</t>
  </si>
  <si>
    <t>Ensuring that clinicians adopt a Home First mindset in discharge planning and ongoing care decision making.</t>
  </si>
  <si>
    <t>Some challenges with the GP Extended Access service</t>
  </si>
  <si>
    <t>Funding is non-recurrent.</t>
  </si>
  <si>
    <t>The area shown as 'requires change' is for medication reviews.  Other areas shown as 'implementation undeway' include linked health and social care data sets; access to care record and secure email; better use of technology.  </t>
  </si>
  <si>
    <t>The scheme was launched locally, but feedback from care homes meant that the scheme was paused.  Bags were going missing, processes needed clarifying and other practical concerns were raised. The concerns are currently being addressed with key leads, and the scheme will re-launch in the very near future.</t>
  </si>
  <si>
    <t>A pilot is being developed between a neighbourhood hub and acute staff to identify patients on the wards using the Nexus patient tracker, and where appropriate 'pull out'.</t>
  </si>
  <si>
    <t>A 'real time' system called Nexus has been developed locally for acute wards and community staff to use. Clinicians now have this technology and are beginning to understand and trial its practical uses.</t>
  </si>
  <si>
    <t>We now have access to LCC iBCF band 4 staff for cross-border cases.  This means that all wards are covered by HDT.</t>
  </si>
  <si>
    <t>We are in the early stages of testing a Home First pathway utilising existing health and social care teams.  A Fylde Coast project team meets fortnightly .</t>
  </si>
  <si>
    <t>3 services (hospital urgent care centre, Blackpool walk-in and Fleetwood Same Day) have been officially designated and re-launced as "Urgent Treatment Centres" with consistent access and services across the sites.</t>
  </si>
  <si>
    <t>Non recurrent BCF monies are being used to pilot an Impartial Assessor model for care home discharge pathways.  The leads developing the model are working with the Acute Trust, Council leads and other CCG leads to ensure the post does not duplicate other schemes.  The scheme will aim to work with care homes to reduce the length of time care home patients are in hospital. </t>
  </si>
  <si>
    <t>Our multi-disciplinary neighbourhood and hospital discharge teams work closely with service users, families and carers to ensure that they are fully aware of their options in a timely manner.  Home of Choice letters are fully implemented.</t>
  </si>
  <si>
    <t>After the initial baseline assessment, work is ongoing across all the areas for EHCH.  Further work has been completed to improve the EoLC pathways through the completion of EPaCCS for all care home patients. Funding has been agreed by NHSE for CCGs to provide a pharmacist / pharmacy technician to complete medication reviews in care homes and review waste.  Plans are in place locally and nationally regarding the other highlighted areas. Care homes have access to ipads and wifi although this technology needs to be better integrated into community and primary care.</t>
  </si>
  <si>
    <t>A dedicated IT team in the Acute Trust are currently developing the Nexus model.  Plans are in place to produce further 'tabs' to monitor patient groups., ie care home patients.</t>
  </si>
  <si>
    <t>Funding has been agreed by NHSE.</t>
  </si>
  <si>
    <t xml:space="preserve">Patient flow is monitored as a live process daily. </t>
  </si>
  <si>
    <t xml:space="preserve">
 Capacity of senior staff to support roll out in all units. Reablement capacity to support potential increase in demands </t>
  </si>
  <si>
    <t xml:space="preserve">Red2Green has been rolled out across the acute trust to support the tracking and flow of patients, there is mixed performance on this.  </t>
  </si>
  <si>
    <t>Ability to meet staffing challenges given maternity leave- mitigation in place</t>
  </si>
  <si>
    <t xml:space="preserve">
Ongoing recruitment</t>
  </si>
  <si>
    <t xml:space="preserve">This service is currently out to the market and the timeline for delivery on this is July 2018.
</t>
  </si>
  <si>
    <t xml:space="preserve">
Increase in dependency of caseload in IMC at home and reablement as bed base team are planning earlier discharges</t>
  </si>
  <si>
    <t xml:space="preserve">A personalisation and choice steering group within the CCG is leading on introducing personal health budgets and wider choice for patients.  Various task and finish sub groups in place working collaborative to support personalisation </t>
  </si>
  <si>
    <t xml:space="preserve">GP Linked to a care home - Not achieved full coverage of all care homes,  29/33 care homes covered
Immedicare in place but not fully utilised by all care homes. </t>
  </si>
  <si>
    <t xml:space="preserve">
 Scheme has been live since November 2017, yet there have been challenges with the full roll out across all hospital wards
</t>
  </si>
  <si>
    <t xml:space="preserve">
Red2Green has been rolled out across the IMC bedded units. Early discharge planning in the IMC beds is established and processes are in place with the support of SAFER .   </t>
  </si>
  <si>
    <t xml:space="preserve">The intermediate tier runs a twice weekly conference call and also Darley Court have national DTOC reporting on a monthyl basis. </t>
  </si>
  <si>
    <t>Team now has a focus on those patients who are "stranded" through daily esclation meetings. Made events established and a sustained reduction in lost days achievd as a result</t>
  </si>
  <si>
    <t xml:space="preserve">
Home First Team is in place within A&amp;E- ongoing recruitment taking place to fill all substantive posts and hours extended to 8am-10pm.  Direct therapy referrals into reablement via IMC bed base/D1/2/3/4 and B1 to reduced need for social work and IDT involvement </t>
  </si>
  <si>
    <t xml:space="preserve">
Consultation of current workforce to support seven day working</t>
  </si>
  <si>
    <t xml:space="preserve">Direct therapy referrals into reablement via IMC bed base/D1/2/3/4 and B1 to reduced need for social work and IDT involvement </t>
  </si>
  <si>
    <t>Personalisation and Choice for end of life care via a personal health budget. This is currently in stage 1 rollout with 3 GP practices within Bolton.Personal Wheelchair Budgets are now part of our local offer. CHC are working on PHB`s for own home patients becoming the default option</t>
  </si>
  <si>
    <t>Full evaluation for all schemes that impact on care homes incluidng GP LCS, Immedicare and metrics from care home excellence programme</t>
  </si>
  <si>
    <t xml:space="preserve">
32 homes in Bolton have signed up to the inititaive, every resident in these homes has a patient passport in a standard format.  Homes send red bags into hospiotal with their residents.</t>
  </si>
  <si>
    <t>We are scheduled to relaunch this initiative with a workshop led by BFT, support is required to help raise awareness across the hospital.</t>
  </si>
  <si>
    <t>Continued high levels of NEL demands and acuity of patients continues to provide challenges. This is compounded with workforce vacancies across health and social care organisations in Dorset. It is recognised that all staff should be trained in good discharge process.</t>
  </si>
  <si>
    <t xml:space="preserve">Pressures continue within the system and demand for health and social care remains high. Care capacity in private providers, domicilliary care and reablement services can cause bottlenecks. This continues to prove problematic in regards to recrutiment and retention of staff. </t>
  </si>
  <si>
    <t xml:space="preserve">Workforce capacity in the voluntary / community sector can be an issue when attendance is required at MDTs or other specific meetings, and due to winter pressures. </t>
  </si>
  <si>
    <t xml:space="preserve">Challenges with capacity in the care market impact on the successful implementation of a D2A model. 
Ongoing pressures continue to cause high demand for all services.
The observed improved impact of the Dorset Care Framework mobilisation is being monitored and areas of capacity are raised and potential difficulties are discussed. Systems are also in place to monitor off-system referrals. </t>
  </si>
  <si>
    <t>The challenge continues to be that planned discharges take place at weekends, but a lack of certain services at weekend continue to mean that an increase in discharges cannot be achieved consistently.</t>
  </si>
  <si>
    <t>Consistent uptake across all providers 
Information sharing across health and social care</t>
  </si>
  <si>
    <t>Community options can limit the effectiveness, the implementation and compliance of the Choice Policy.</t>
  </si>
  <si>
    <t>Continuing issues with timely and consistent information from wards to care homes. 
Number of care homes that are utilised for placements across Dorset, Bournemouth and Poole.</t>
  </si>
  <si>
    <t>Early analysis of the evaluation suggests that scheme needs to be relaunched as not all areas familiar with contents/updating red bag documents</t>
  </si>
  <si>
    <t>There is a pan Dorset ICS programme of work which has been established to improve the process for supporting stranded patients. A Stranded patients audit and workshop has been undertaken and good practice is being taken forward across Dorset ICS.U&amp;EC transformation funding of £257k supporting this strand of work. </t>
  </si>
  <si>
    <t>Focussed work now being planned on stranded patients audit and workshop to be undertaken to inform action plan, this included delays within reablement services, intermediate care services and community hospitals.Dorset ICS is looking to develop a system solution for proactive and real time monitoring of pressures across the system.</t>
  </si>
  <si>
    <t xml:space="preserve">Integrated discharge hubs in all acute hospitals. Health and social care coordinators are an integral part of all community hubs to help provide local solutions. 
Mental health support now more readily available to support complex cases. 
Dorset Healthcare in-reach model and community matron offer enhances this process further. </t>
  </si>
  <si>
    <t xml:space="preserve">Options have been developed and going through approval processes. 
The second phase of the domicilliary care market will include opening the framework to new providers, moving to a consolodated pay basis and transition towards an outcome based approach. 
DCC business case is being developed for the home first project and working groups are pursuing key areas for improvement and development. </t>
  </si>
  <si>
    <t>DCC Business case in development in response to Home First Project highlighting specific areas for development. Staff have been in consultation process to support working proactices to support seven day working achievement.</t>
  </si>
  <si>
    <t>On line training in development. 
Role of Trusted Assessor (TA) to be considered across LAs.
Care home work stream and HSH group working on TA role for care homes.  
There will be an evaluation across the system reviewing the models of H2H services.</t>
  </si>
  <si>
    <t xml:space="preserve">Senior management are supporting staff with complex difficult conversations and cases. Dorset Choice Policy is in the process of being reviewed by H2H joint health and social care group within 2018/19 and where appropriate refresher training will be arranged.
Reviews of CHS self-funding support service is being evaluated. </t>
  </si>
  <si>
    <t>Care Home Work Stream is being led by the ICPS Programme. Close links with DCC and the H2H group.
Action plan agreed.</t>
  </si>
  <si>
    <t>Combined (CCG,Community Services and Acute Trusts including ambulance trust) relaunch in development</t>
  </si>
  <si>
    <t xml:space="preserve">none ar present </t>
  </si>
  <si>
    <t>The Frimley North system operates quite separately to Frimley South - the Bracknell  operational team focusses on Frimley South where most of our residents attend the acute hospital, but the BCF funding is Frimley North facing (East Berks CCG). This creates duplication of meetings for both South and North as well as different emphasis on workstreams articulated in the respective H2H Frimley South and Frimley North plans.</t>
  </si>
  <si>
    <t>As above - in addition, although a welcome kitbag tool, the Alamac system is being enhanced, which requires further administrative time to input the additional data requirements.  This is also replicated for Reading and Frimley North systems.</t>
  </si>
  <si>
    <t>The challenge exists to establish  truly multi-disciplinary discharge team within the Hospital.  There are I.T. issues around different teams accessing hospital systems, which will require addressing in order to ensure an effective multi-agency discharge team.</t>
  </si>
  <si>
    <t>There is a shortage within the system of beds in the community to enable Discharge to assess.  The Community Health provider is working on a proposal to change 16 of the 46 community beds into more effective step up / step down, which will facilitate D2A.  8 will support step down / sub acute setting and 8 will support D2A, with the remainder being traditional community beds.</t>
  </si>
  <si>
    <t>During the last quarter, the Council has consulted with staff and re-structured the Adult Community Team into 2 teams - ICS and Long Term support teams.  This has required re-writing JDs and making new rosters to ensure effective cover at weekends.  This caused some delays whilst being implemented, but is now established.  There are also challenges around recruiting OT posts into the ICS / Long Term teams, which do impact on the ability to provide a full 7 day service.</t>
  </si>
  <si>
    <t>There are challenges around working across the acute and community hospital providers to ensure a common understanding and common framework.  For example, Hants have a different understanding of "Trusted Assessment" to "Trusted Assessors" so developing a common framework of understanding, language and application is challenging and demands initially, intense time and resource input to get the model right across all LAs and Health providers.</t>
  </si>
  <si>
    <t>There is inconsistent interpretation and implementation of the Choice Policy across the various organisations.</t>
  </si>
  <si>
    <t>The challenge continues to be to ensure consistent communication across the care market both in Bracknell and the wider East Berkshire market.</t>
  </si>
  <si>
    <t xml:space="preserve">There are some challenges with the ED in the Hospital losing the person's red bag.  As with last quarter, We understand that ED's are still phoning the homes to ask for information when the patient is admitted and not looking for the information in the Red Bag.  The East Berkshire CCG / 3 BCF funded Care Home Quality Manager believes that the challenges are contained within the hospitals, and that reinforcing the message about the Red Bag scheme will not be easy.  We have advised all the homes in the borough to ensure their bags are labelled.  </t>
  </si>
  <si>
    <t>We are aligning more closely with the Frimley South system, where most of our residents attend, rather than Frimley North.  The Frimley South H2H workgroup has an established IRIS team which is a truly multi-disciplinary team located in Frimley park hospital. The BCF lead is on the IRIS 2 working group, which is seeking to develop IRIS further into a larger room and with extended "actual" rather than virtual multi-disciplinary presence.  This will enable Early Discharge Planning as soon as the patient is on the ward, prior to Assessment or Discharge notices even being issued.</t>
  </si>
  <si>
    <t>As per challenge, the Alamac kitbag with enhanced functionality has come online, which provides greater analysis and ability to see spikes and troughs in patient flow day by day.</t>
  </si>
  <si>
    <t>There is a Front Door Multi Disciplinary discharge team that commenced as a pilot last month, where the respective community health providers for Surrey and Hants will "triage" patients with a Key focus on accessing patients at the "front door" and supported discharge to community beds.  Bracknell will also be joining this when the service pilot is established and our own ICS service is fully operational.</t>
  </si>
  <si>
    <t>D2A from Hospital into residential care as an interim, prior to returning home has continued to be successfully applied for several patients who would otherwise have been "stranded" in hospital.  The patients were assessed and appropriate Intermediate care arranged which subsequently enabled them to return safely back into their own homes.</t>
  </si>
  <si>
    <t>Despite the recuitment challenges, the ICS is operating at weekends from 08.00 to 22.00 and there is a Duty Therapist or Social Worker on duty at weekends from 09.30 to 17.30.</t>
  </si>
  <si>
    <t>The role of Trusted Assessor is being piloted for the Front Door Inter-agency Multi-Disciplinary triage / discharge into community team, that has been set up at Frimley Park.  At present, Surrey and Hants will act as TA for Bracknell, who will also be joining the scheme once the full team complement has been established.</t>
  </si>
  <si>
    <t>This month, Frimley South have appointed a dedicated staff member whose role is to work with Self-funders to offer support in effecting an appropriate discharge from hospital.  The staff member is creating a leaflet to give to patients explaining processes and will offer practical support, including assistance with transport to look at potential nursing homes etc. The staff member is based with the in-reach nurses.</t>
  </si>
  <si>
    <t>A Care Homes Training Co-ordinator has been appointed to support quality improvement for all care home managers across the ICS area.</t>
  </si>
  <si>
    <t>The Care Home Quality Manager continues to promote the scheme along with the Department's own Commissioning / Market oversight team. This is also an ICS workstream so it is expected that over time, the message will be reinforced across all departments within the hospital.</t>
  </si>
  <si>
    <t>The 9 point implementation plan is well embedded for this area, with successful teams are relationships working effectively. This is evidenced by our DToC performance.</t>
  </si>
  <si>
    <t>Workforce gaps within nursing</t>
  </si>
  <si>
    <t>Non acute bed capacity and domiciliary care capacity</t>
  </si>
  <si>
    <t xml:space="preserve">Information governance and information sharing 
Levels of engagement from partner organisations
How to upskill the residential home workforce to complete vital signs monitoring                                             sustainability – to include overall ownership of the Red Bag going forward - where should system oversight sit?
Resource and capacity issues for the project/administration
How to engage with hard to reach providers (no contractual levers/incentives)
How do we capture when someone has gone into hospital with red bag
</t>
  </si>
  <si>
    <t>Progressing in line with the 9 point plan.</t>
  </si>
  <si>
    <t>Progressing in line with the 9 point plan. iBCF winter money to be used to support.</t>
  </si>
  <si>
    <t>Multi disciplinary teams work across 7 days.</t>
  </si>
  <si>
    <t>Trusted assessor models in place for restarts of community care packages and transfers of care back to care homes.</t>
  </si>
  <si>
    <t>Policy signed off and both acute trusts are implmenting. £20k funding secured to support production of family friendly materials</t>
  </si>
  <si>
    <t xml:space="preserve">Despite resource and capacity issues the Phase 2 rollout of the Red Bag pathway commenced in June 2018 (108  homes trained and 480 bags in circulation). Next steps is to target hard to engage providers 
Task and finish groups continue planned 6 weekly
Plan to fully roll out across Bradford and Craven by end 2018                                             Evaluations sent out to stakeholders to review intial roll out in November
</t>
  </si>
  <si>
    <t xml:space="preserve"> Capacity and resource for administrative/project management element of project
Consideration for implementation of secure NHS email into care homes to support IG governance
Consideration/support to upskill residential homes with vital sign monitoring
</t>
  </si>
  <si>
    <t>Co-located in all major hospitals.  Full IT system in Northwick Park hospital and remote access established within other sites.
Staff are receiving training to gain access to health IT systems. 
Staff are regularly attending the established MDTs.</t>
  </si>
  <si>
    <t xml:space="preserve">A&amp;E trajectory being met since November 2017. </t>
  </si>
  <si>
    <t>Adult Social Care has established a 7 day discharge service which has been supporting the overall process.</t>
  </si>
  <si>
    <t>Purchased block permanent beds with key providers to enable choice of accommodation.</t>
  </si>
  <si>
    <t>Delay in both internal hospital and “out of hospital” service processes. Need to establish a mature and strengthened collaborative working relationship with "in and out of hospital" service partners.</t>
  </si>
  <si>
    <t>High demand for services and there are peaks and troughs at Northwick Park Hospital site, resulting in lack of predictability of patient flows.  Lack of  IT access and limited desk space for SWs at SMH (ICHT sites) to enable swift access to Mosaic database system.</t>
  </si>
  <si>
    <t>Integration of Council and LNWUHT Trust IT as each has different digital strategies and capacities. Requires system strategy.
Differences in opinion between different disciplines can impact on individual/family's expectations.
Workforce: difficulty with recruitment and retention of Social Workers to maintain adequate capacity within hospital wards.</t>
  </si>
  <si>
    <t xml:space="preserve">Funding for permanent OT post has been agreed. Workforce recruitment remains challenging, particularly of OT's, which has an impact on the number of discharges. Lack of consistent approach/models across NW London. Collaborative working is an ongoing journey. Lack of access for Brent patients to Home First discharges from other acute trusts.  </t>
  </si>
  <si>
    <t>LNWUHT not currently geared up for routine discharge on weekends (e.g. limited access to pharmacy/ transport/ imaging over weekends, services which are often needed to support weekend discharges). Very few referrals and discharges by the ward staff over the weekend</t>
  </si>
  <si>
    <t>Delays in care home assessments is causing some discharge delays.</t>
  </si>
  <si>
    <t>Lack of capacity in local care market (particularly specialist care) restricts placement and family choice. Consequence has meant out of borough placements are being sought.</t>
  </si>
  <si>
    <t>Provider maturity and relationships
Care home access to nhs.net, CMC and getting suitable access to GP out of hours through 111 service.
LAS and Trust staff awareness of Red Bag scheme.</t>
  </si>
  <si>
    <t xml:space="preserve">  
Staff awareness of scheme is mixed across LAS and LNWUHT especially with staff turnover.
</t>
  </si>
  <si>
    <t xml:space="preserve">Evaluation of Acute Frailty service shows significant avoided admissions directly from NWPH Emergency Department. Discharge to assess (D2A) is supporting early discharge planning - evaluation shows 2.69 days reduction in time spent by patient in hospital once referred to via Home First (pathway 1). Currently undertaking discharge to assess “test and learn” concept from a short stay unit in NWPH for 12 weeks to test the trusted assessment model as well as the single point of access model. </t>
  </si>
  <si>
    <t>Pro-active patient pulling towards the community from hospital has been instigated and sustained through twice weekly DTOC calls with LNWUHT and weekly stranded patient meetings on each of the three sites. This is in addition to the escalation conference calls held twice weekly and bi-monthly frequent attenders meeting. Dickens Ward pilot completed and BAU to improve patient flow.</t>
  </si>
  <si>
    <t xml:space="preserve">Social workers continue to be part of MDTs across LNWUHT, Imperial and Royal Free to increase visibility and contribute to joint discharge planning/ family meetings.
Social Workers being trained in and have access to e-health records so they can update records directly. </t>
  </si>
  <si>
    <t>NW London evaluation shows Home First has led to reduction of Length of Stay (LoS) for Brent stranded patients by 2.69 days. 
Reviewed the Home First pathway/processes for discharge
Clarified MDT roles and responsibilities.</t>
  </si>
  <si>
    <t xml:space="preserve">The Pilot for Home First over the weekend has been concluded. There was no significant increase in the weekend discharges.  </t>
  </si>
  <si>
    <t xml:space="preserve">Development of business case for trusted assessor model for care homes. Dickens D2A pilot is testing a trusted assessor model. </t>
  </si>
  <si>
    <t xml:space="preserve">Reissued Brent social care choice policy to staff and key people at LNWUHT to ensure consistency of practice.  Culturally appropriate choices offered to patients and families. Offer personal budget (direct payment) as a way of meeting identified needs, so families can choose the way the person's needs are met. </t>
  </si>
  <si>
    <t>Transfer Pathway ‘Red Bag Scheme’ is in operation at 15 care homes within the borough. Priority is aimed at those with high LAS call outs / conveyances. Another 6 homes have been identified for quarter 3. Medicine optimisation programme has  recruited a pharmacist who will be in place in November and will be working with targeted care homes within the borough in order to improve efficiency and rationalise medications usage. Bespoke In-Reach Training based on ‘Recognising Signs of Deterioration’ Toolkit ‘RASD’ is underway with identified homes in the north and south of the borough.  Specialist Training has also been provided to homes on Bladder and Bowel Management. The Trusted Assessor business case has been accepted and commissioners will be working with targeted providers to deliver an integrated pilot programme. An independent evaluation of the GP enhanced contract will be undertaken in November 2018. Telemedicine (video conferencing) initiatives are being trialled with an identified GP Enhanced Network (K&amp;W) and an associated care home before further roll out within the locality.  Social Isolation Project Pilot with Imperial College Health Partners and NWL CCG  (Digital Innovation and Citizen Team) have completed the pilot project with 2 care homes to assess how digital tools and technology can combat loneliness and social isolation, officers await the final reports and recommendations. London Dental Network practitioners are now part of the Enhanced Health in Care Homes Strategic Steering Group in Brent and are working towards implementing closer partnership working with homes around oral hygiene. Ongoing quarterly meetings with The CQC and Skills for Care are in place, in addition to their attendance at the local EHCH steering group monthly forums.</t>
  </si>
  <si>
    <t>Now live in 15 pilot sites and the feedback was very positive. Further six sites waiting despatch of red bags.  By the end of quarter 2, top 21 providers with the highest number of LAS convenyences will be in receipt of red bags and participating in the hospital transfer pathway.</t>
  </si>
  <si>
    <t xml:space="preserve">Collective learning and development with all key partners on Admission and Discharge Policy; strengthen the implementation of the national patient choice policy locally; engage locally and nationally on strategies for workforce recruitment (particularly of those with very high vacancy rates professions i.e. OTs, PTs, Nurses, SWs). </t>
  </si>
  <si>
    <t>Interfacing/ shared IT systems between health and social care. This would enable better sharing of patient info (e.g. care plans).  To have  IT access and additional desk spacess for SWs at SMH (ICHT sites) to enable swift access to Mosaic system.</t>
  </si>
  <si>
    <t xml:space="preserve">Interfacing/ shared IT systems between health and social care required for full integration of teams.  </t>
  </si>
  <si>
    <t>Streamline the Discharge to Assess framework and establish sustainable funding stream within the LNWUHT Trust. Workforce: joint planning between health and social care to support home first.  Establish a Single Point of Access (SPA) for discharge is currently being explored and designed. This will be a more proactive approach and will streamline discharge pathways out of hospital with the aim of having an Integrated Discharge Team / Pathway rather than the current fragmented multiple discharge pathways in place.</t>
  </si>
  <si>
    <t>Health and social care economy to review and develop joint vision and identify what needs to be done differently to improve uptake of 7 day discharges. Work is being done to develop an integrated discharge pathway.</t>
  </si>
  <si>
    <t xml:space="preserve">Trusted Assessor business case has been completed for committee presentations.
</t>
  </si>
  <si>
    <t>Continue to review the existing and community provisions for more complex needs. Explore a model to enhance the community provisions to support the complex care.</t>
  </si>
  <si>
    <t>Needed hospital Trust engagement and communications support for initiatives.  Meetings are place with the Deputy Chief Nurse North West London to with Strengthen relationship with Northwick Park.  Further meetings are being arranged with hospital sites to strengthen communications.  Internal processes to be targeted for further improvements. Workforce recruitment &amp; retention.</t>
  </si>
  <si>
    <t>Project manager/s in post supporting the roll out of specific schemes for Brent Older People's care homes.</t>
  </si>
  <si>
    <t>Improving internal flows at the acute  specifically discharge before midday delivering 33% locally agreed target</t>
  </si>
  <si>
    <t xml:space="preserve">Ensuring consistent use of SHREWD by all providers </t>
  </si>
  <si>
    <t xml:space="preserve">None - providers engaged 
On a weekly basis inpatient reviews for 7 days and above across both sites on Wednesdays and Thursdays, with focused work at the end of week to increase number of 'complex' discharges at the weekend and reduce stranded patient metric. MADE events will be called when the system is under pressure e.g. Opel 3 and Opel 4. </t>
  </si>
  <si>
    <t>Home Care to Support hospital discharges is underutilised, yet capacity to move people out of the acute remains a challenge. This prevents wider roll out across wards.</t>
  </si>
  <si>
    <t>Systemwide challenges with consistently achieving 7DS in terms of workforce.</t>
  </si>
  <si>
    <t>Broadening the trusted assessor offer will be dependent on Home Care to support hospital discharge being expanded in line with Home First.
Delays rolling out the streamlined discharge  model will impact.</t>
  </si>
  <si>
    <t xml:space="preserve">There has been sustained drop in choice elements at the acute provider. Ongoing work to seek improvements in the community </t>
  </si>
  <si>
    <t xml:space="preserve">Securing comprehensive interest and agreement from Practices to provide the EHCH service to nursing homes across Brighton &amp; Hove. 
Issues arising have included practice resourcing difficulties, together with the level of tariff; the category of care home which the service is aimed at; and reaching consensus across practices about the lead EHCH provider (where a home’s residents are currently registered with multiple practices).   Discussions continue within and across practice clusters.  
</t>
  </si>
  <si>
    <t>Currently there isn't a commissioner to support the development of a business case and governance to progress this issue.
Crawley CCG - Better Care Fund declined this initiative last year.</t>
  </si>
  <si>
    <t>Improvements in DToC and stranded patients metric  -DTOC figures now within target and sustained.</t>
  </si>
  <si>
    <t xml:space="preserve">Progress made with the use of SHREWD -Meetings scheduled with providers </t>
  </si>
  <si>
    <t xml:space="preserve">Daily system calls to ensure timely escalation and flow.  Jointly funded (CCG and BHCC) Data Integration Project now starting to assist with integrating data to better understand demand and costs across the system. </t>
  </si>
  <si>
    <t>Home First continues to be a pathway out of 10 wards within RSCH.  A paper from SCFT, BHCC and ASC has been presented recommending roll-out across other wards . Recommendations are currently with Managing director for the south place.
review of homefirst pathways currently -focus on FT pathways - chc and adult social care to agree new process.</t>
  </si>
  <si>
    <t>Social work assesment capacity in acute hospital 7 days a week. Positive joint work with homeless population has reduced DToC while ensuring good healthcare and social work support for this most vulnerable group. Community beds  supporting weekend discharges. 
Stock take meeting of weeend activity and focus taken place.</t>
  </si>
  <si>
    <t xml:space="preserve">Trusted assessor model with independent provider aligned  to Home First enabling  more person centred and flexible support. Trusted assessment to access community rehabilitation beds links to pathway two of streamlined discharge model. </t>
  </si>
  <si>
    <t>Lets Get You Home Programme established across Sussex provider organisations. More information has been provided to Brighton community beds.  Relaunch of policy including fact sheet at point of admission.</t>
  </si>
  <si>
    <t xml:space="preserve">1) Development and approval of the Business Case (including Quality and Equality Impact assessments)
2) Agreement to the Service Specification and reporting requirements
3) Agreement with the LMC to the indicative tariff level (which will be reviewed at a later stage)
4) Receipt of expressions of interest from a number of practices to provide the service. Following further discussion, two practices are now aligned to provide EHCH to two nursing homes, with the service due to mobilise very shortly. 
5) Local Work Force Action Board has given 250K to roll out the training programme to the area with most need.
</t>
  </si>
  <si>
    <t xml:space="preserve">Ongoing work to review current Red Bag scheme across BSUH. </t>
  </si>
  <si>
    <t>To be raised and discussed at the Local A&amp;E Delivery Board.</t>
  </si>
  <si>
    <t>Further input from CCG analytical resources in respect of data requirements</t>
  </si>
  <si>
    <t>More clarity required on the direction of travel and identified commissioner to support.</t>
  </si>
  <si>
    <t>cultural changes to deliver acute/community changes</t>
  </si>
  <si>
    <t xml:space="preserve">Consistent recording/validation of DTOCs across the system. 
</t>
  </si>
  <si>
    <t>Working closely with agreed pathways and risk taking on suitable patients</t>
  </si>
  <si>
    <t>Financial envelope to deliver 7 day services across social care Staffing resource</t>
  </si>
  <si>
    <t>IT shared systems across health/social care</t>
  </si>
  <si>
    <t>Cultural change to deliver a consistent approach and message across the system.  The number of choice delays at NBT has risen this quarter.</t>
  </si>
  <si>
    <t xml:space="preserve">Merge of three CCGs creating larger footprint with different community providers and varying service provision. </t>
  </si>
  <si>
    <t xml:space="preserve">The initiation date was pushed back a number of times in order to ensure all providers were aware of the red bag processes and all standardised paperwork within the bag was amended and correct. 
Comms has been produced and tailored to all providers (care homes, SWASFT and all acutes). WAHT and NSCP (Community Provider has been very engaged with the pilot, further work with Bristol and South Glos areas is needed. 
Risk of lack of engagement from the providers. 
Poor feedback from providers which will mean that the data won't be accurate.
</t>
  </si>
  <si>
    <t xml:space="preserve">BNSSG Discharge SOP,  developed in Q4,  has enabled the  Integrated Discharge Services at 3 acute Trusts to continually improve consistency in recording and reporting of delays.
Development of system wide Integrated Care Bureau, October 2018, will ensure timely and appropriate discharge. All milestones have been met, including development of daily IDS navigation meetings, weekly task and finish implementation group, sign off of ICB standard operating procedure. </t>
  </si>
  <si>
    <t xml:space="preserve">A new demand and capacity model is being finalised across BNSSG, the LA's have an established dashboard which identifies demand and capacity within each of their local areas.
Improved cross system discharge dashboard now in place, distributed  weekly. Daily circulation of a community heatmap is increasing visibility of flow across the whole system.
Each acute hospital holds a weekly/fortnightly Whole System Operational Group (WSOG) to oversee system performance. Partners focus on DToC numbers/ delay codes and stranded patients. Workstreams are developed to address themes causing delays. Issues/risks which cannot be addressed by system partners are then escalated to CEO level. </t>
  </si>
  <si>
    <t xml:space="preserve">This aligns with Chg 1 above. 
IDS navigation, from October 2018, established within each acute hospital; ensuring multi agency engagement in agreeing appropriate discharge pathway. Includes IDS, ward therapist, community provider and social care.  </t>
  </si>
  <si>
    <t xml:space="preserve">Enhanced capacity for D2A Pathway 1 was implemented in January 2018 and now BAU. .  
SOP and Frameworks agreed for each D2A Pathway. 
Launch of Home First service from October 2018, to  enhance  current P1 offer. Service will ensure full utilisation of P1 slots in Bristol. Single referral form to IDS navigation, if suitable for P1 referral is made and accepted based on a trusted assessment. Operational standard of 24 hours from referral to discharge. </t>
  </si>
  <si>
    <t xml:space="preserve">Community health services (including D2A) provided 7 days a week.  
IDS operates 7 days a week - IDS navigation to take place 7 days a week
From November RAPID/REACT services to be available 7 days to support prevention of admission and facilitated discharge. </t>
  </si>
  <si>
    <t xml:space="preserve">Trusted assessor Workshop held and principles agreed for P2 and P3 capacity. 
Has not moved forward due to lack of project capacity. However following restructure of BCF project resource has been identified. Progress to be made in Q3. </t>
  </si>
  <si>
    <t>Funding for the  IDS self funded coordinators has now ended. Self funders - picked up by the Out of Hospital Delivery Group and the role of  Local Authorities clarified.  Revised Managing Expectations (Choice) policy  including Fast Track patients is in development. 
Scrutiny of choice delay codes at WSOG meetings.</t>
  </si>
  <si>
    <t xml:space="preserve">Care Home governance, priorities and programme plan, still in development. 
Enhancing Health in Care Homes to be picked up by the newly formed Care Home Quality group. Also as part of the BCF a Care Home resource is now in place and will be picking up this area. </t>
  </si>
  <si>
    <t xml:space="preserve">Enough bags to cover the 5 care homes involved in first phase of initiation.
Pilot is up and running since June
Although further engagement is needed, we have seen some positive impacts on engagement since NHSE took the scheme to parliament to present the benefits and ensure that all counties who are developing the scheme go live as soon as possible.
</t>
  </si>
  <si>
    <t xml:space="preserve">Due to the BNSSG re-structure, the Red Bag pilot will be handed over to a project manager. Tasks involved now initiation is complete - first point of call for providers involved, contstant stakeholder engagement, evolution of processes throughout, data collection and analysis of data, evaluation after 6 months, quality assessment and roll out accross BNSSG. 
</t>
  </si>
  <si>
    <t>*Community capacity usually meets demand with a robust and flexible commissioning infrastructure in place to increase/flex where necessary - bottlenecks rarely occur as a result
*Senior level line by line reviews ensure patient flow is maintained across the hospital and community resources are prepared to meet presenting need; stranded patient task force in place led by transformation clinical lead and supported by community MDT; Transformation programme to improve board rounds, embedded safety huddles in ED and afternoon huddles in post acute wards to improve flow.</t>
  </si>
  <si>
    <t xml:space="preserve">An integrated resource, Transfer of Care Bureau (ToCB) is in place bringing together acute, community and VCS providers to achieve timely transfer for complex discharges 
*Community Matron and GPs and palliative care providers are part of the ToCB to 'pull' patients from the PRUH
</t>
  </si>
  <si>
    <t>D2A is available across the PRUH with plans to roll out to all out of borough hositals in the coming quarter as well as placements and complex care developments.  CHC capacity being recruited into the D2A servcie with increased number of pathways accessed via the pssport also being mobiised streamling paperwork and discharge pathwyas for ward staff</t>
  </si>
  <si>
    <t>*Access to most out of hospital pathways 7 days per week</t>
  </si>
  <si>
    <t>Well established choice policy in place with pro-active joint working and infrastructure in place to ensure people do not remain in an acute setting unnecessarily resulting in minimal delays due to choice</t>
  </si>
  <si>
    <t>Ensuring sufficient resource and infrastructure for GPs/DNs to lead discussions around early discharge planning for elective admissions</t>
  </si>
  <si>
    <t>Sufficient transformation resource to support ongoing improvement at the pace wanted by the system with significnat pressures felt throughout the period in line with that of winter making it challenging to focus on additional trasnformation and change</t>
  </si>
  <si>
    <t>Procurement of timely and reactive domicilary care to support pace and needs of D2A</t>
  </si>
  <si>
    <t>Development of existing contractual arrangements
ensuring private community providers e,g placements have the required resource to admit over a weekend</t>
  </si>
  <si>
    <t>IT System barriers continue to make full trusted assessor model a challenge impacting on implementation of trusted assesor in out of borough hospitals</t>
  </si>
  <si>
    <t>Hospital Discharge Information.  Currently PRU are not using the Hospital Discharge letter.  Discharge informatiion obtained from 4 wards was all different.  Jack Barker from Denmark Hill is looking at the letter to see how much of this information is already held on the computer system which could be preprinted.</t>
  </si>
  <si>
    <t>Further work to ensure EDDs are robust and adhered to across the trust through the transformation programme and King's Way.  All admissions have an EDD set within 72 hours of attendance and before being admitted to post acute medicine</t>
  </si>
  <si>
    <t xml:space="preserve">*Safety Huddles now fully embedded in ED 
*Transformation Team work to roll out the work to improve Board Rounds and achieve afternoon huddles continues across the Trust with positive results being seen on the first pilot wards.  Ongoing development of out of hospital pathways to reduce delays in accessing rehab services resulting in 36% of people being transfered on the day they are MSFT as apose to 3% previously - the impact of which continued to be seen in Q2. </t>
  </si>
  <si>
    <t>Joint training between mental health and ToCB to improve discharge plans for patients with primary diagnosis of mental health</t>
  </si>
  <si>
    <t>*Significant improvement in place of discharge and reduction in ongoing care post discharge following D2A intervention</t>
  </si>
  <si>
    <t>*7 day service in place including weekend with full service offer in place from community rehab services
*Achieved weekend assessments from some key providers with increased capacity offered to block bed provider to ensure they can admit 7 days per week and targeted work with ECH providers in place to ensure they are meeting their contractual obligations of 7 day admission
*Access to D2A and emergency beds on a weekend</t>
  </si>
  <si>
    <t>*'Passport' document used for all complex discharge completed by acute staff, accepted by community providers to assess suitability
*Trusted Assessors in place in end of life and rehab pathways to access social care resource
*Acute social care team able to access higher level of social care resource
*TA for Fast track patient in place across the acute
*Trusted Assessor for all ward staff to restart POC is now in place across all hostpials reducing the need for a full social care review in order to restart POC.  Work with Croydon to develop reciprocal arrangemets for trusted assessment for social care clients requiring placement due to go live in Q3</t>
  </si>
  <si>
    <t xml:space="preserve">*Clear documentation in place to ensure families and patients are clear on the choice policy and the role of the acute trust in supporting their discharge.
</t>
  </si>
  <si>
    <t>*Engagement workshops with Care Home providers, health and care system providers completed.
*Tender issued for single primary care provider (APMS).</t>
  </si>
  <si>
    <t>Sharing of information on how schemes are working with Greenwich and Lewisham - quarterly meetings now taking place.
Red Bag Awareness week starts at the PRUH w/c 17th September.</t>
  </si>
  <si>
    <t>Not applicable</t>
  </si>
  <si>
    <t>not applicable</t>
  </si>
  <si>
    <t>Digitilisation of standardised hospital discharge information would improve communication between the hospital and the care home.</t>
  </si>
  <si>
    <t xml:space="preserve">Ensuring Length of Stay (LoS) does not increase. Full staffing engagement and understanding of processes and implemented as core practice (following pilot roll out) .  Early pull by specialities to inpatient wards as this will be critical to the successfull functioning of the new Acute Medical Unit (AMU) model. Multi disciplinary team (MDT) To Take Out (TTO) workshop to improve pathways and timeliness to support discharge. </t>
  </si>
  <si>
    <t xml:space="preserve">1. Service Delivery Unit Leads agree how patients are be reviewed and transferred to specialty wards from Acute Medical Unit (AMU)
Agree leads for each of the following actions:
2. Speciality nurse teams agree how patients are to be transferred to wards to maintain capacity and flow in AMU at all times
3. Specialty wards have agreed process for flow out of AMU plans agreed between ward and AMU
</t>
  </si>
  <si>
    <t xml:space="preserve">Work ongoing to scope how the health &amp; social care discharge teams can become integrated as a truly multidisciplinary team in the same location.  Work with IT teams to ensure appropriate information sharing. Disparate IT platform interoperability being driven as part of the ICT Digital Road map. </t>
  </si>
  <si>
    <t>Agreeing a proposal that is signed off across the system (CCG, Hospital Trust, BCC) to form D2A into a BAU offer within Bucks. Ensuring assessments are undertaken out of the hospital environment to allow a true home first approach. Ensuring there is enough capacity in the market to manage dom care provision. Ensuring that the bed spread is county wide and that there is full utilisation.</t>
  </si>
  <si>
    <t xml:space="preserve">The local market has challenges implementing this currently due to limited staff available at weekends and limited medical cover for planned discharges. </t>
  </si>
  <si>
    <t>Registration of trusted assessors (TA) with care homes &amp; Domciliary Care providers</t>
  </si>
  <si>
    <t>Health and social care to formalise an agreement about a consistent choice policy across Bucks. The effectiveness of Choice policy.</t>
  </si>
  <si>
    <t>Implementation of a programme of targeted support to these care homes with the Quality in Care team.</t>
  </si>
  <si>
    <t>To achieve engagement across the system has taken a considerable amount of workforce resource. Using the learning from the Sutton Vanguard it has been ensured that all key stakeholders have been consulted prior to the launch of the scheme</t>
  </si>
  <si>
    <t>SAFER  Bundle roll out over BHT completed and now firmin gup operational delivery on all wards. BHT have now also implemented and established a twice weekly stranded patients review and action meeting incorporating Red2Green principles.; this focuses on long stayers. This is an MDT meeting (including external partners) and focuses on reviewing the stranded and super stranded patients with over 7 and 21 days LoS. NHIS visit to SMH to help support processes and share good pratice.</t>
  </si>
  <si>
    <t xml:space="preserve">BHT have developed  ward dashboards which will enables them to report and monitor adherence to the five core KPIs: 1) Expected Discharge Date 2) Discharge before Mid day 3) Ward LoS and total Hospital LoS 4) Pre-booked transport. 5) Weekend discharge rate (Compared with weekday). System utilises the Alamac tool to highlight demand changes across the system. This tool now also includes an admission/discharge trigger to capture the daily variance and support effective planning. System is ramping up a pro-active approach to monitoring out of area patients (Frimley, London, MK etc.) and CCG continue to support repatriations. Admission/Discharge tool has now been created and used by the Trust to plan and measure level of discharges required.  </t>
  </si>
  <si>
    <t xml:space="preserve">D2A pathways were agreed between system partners as part of the D2A Winter 17/18 implementation. Significant reduction in CHC (Continuing Healtcare) assessments in the hospital (reporting &lt;15%) which is meeting the target and under the agreed trajectory. </t>
  </si>
  <si>
    <t>4 pathways were agreed and key elements of the Service include:              -  Bed Provision (14 across Bucks)         - Domiciliary Care (x2 providers)        -24/7 Care at Home                                - GP Follow-up                                         -Self-Funder (in place mid Jan)</t>
  </si>
  <si>
    <t xml:space="preserve">2 social care workers were trialled in Emergency Department to positive feedback supporting early supported discharge planning. Telehealth being used in 27 care homes to provide 24/7 medical support for all residents. 7 day principles and components of service were being incorporated as part of the D2A design and implementation to encompass weekend working to ensure steady flow throughout the week. BHT have implemented primary care steaming which ensures GP clinical provision on site at SMH 7 days a week. BHT completed 7 day clinical services audit which was well recieved as either compliant or partially compliant in all areas within audit. </t>
  </si>
  <si>
    <t xml:space="preserve">Bucks System have attend ECIP (Emergency Care Improvement Programme) workshops that they identify models of good practice - learning shared to support Bucks local solution. TA was incorporated into overarching D2A model. However, much work to do to progress agreed model. </t>
  </si>
  <si>
    <t xml:space="preserve">Choice policy implemented on wards and self funder scheme has been agreed to help support flow and provide some proactive support in implementing Choice to this patient cohort. </t>
  </si>
  <si>
    <t xml:space="preserve">Continued roll out of Airedale telehealth Model. Airedale has been rolled out to selected care homes across the county (approximately 30 care homes, with some in every locality, particularly those with high admission rates to hospitals). There has additionally been an evaluation that shows it lowers GP workload and hospital admissions. Phased roll out of Medicines Optimisation in Care Homes (MOCH) project planned for q3 .
</t>
  </si>
  <si>
    <t>50 Red Bags have been purchased for the scheme to be piloted with 15 homes across Bucks. The pilot is scheduled to go live in Q2 18/19. The care home managers involved in the pilot are extremely enthusiastic to be part of a health care initiative and the acute trust are extremely supported of its implementation.    </t>
  </si>
  <si>
    <t>Support from neighbouring counties - aspiration for Hertfordshire &amp; Oxfordshire social services to join stranded patient meetings. Trust to continue to fully establish SAFER principles and ensure consistency on the wards. Support from senior leadership to ensure ward ownership.</t>
  </si>
  <si>
    <t xml:space="preserve">System to agree appropriate monitoring of long stay patients within the community hospital bed base with the aim of ensuring traction for this patient cohort. System needs an accurate live stream tool that both H&amp;SC can work on to support improved information between each provider such as the MFFD list. </t>
  </si>
  <si>
    <t>During FY19/20 further work will take place to develop Care Pathways and Workflows in the system that will enable multidisciplinary teams to collaborate in client/patient care to help deliver a joined up discharge function and also reablement.</t>
  </si>
  <si>
    <t xml:space="preserve">Domiciliary  Care now identifed and provision of care mobilised. </t>
  </si>
  <si>
    <t xml:space="preserve">Gap analysis of BHT discharge capacity required. Greater uptake of PC streaming. GP shift patterns to ensure provision of service during key pressure periods. Dom care are 7 days. </t>
  </si>
  <si>
    <t xml:space="preserve">Formal agreement between BHT (health) and Adult social care with respect to the actual Trusted Assessor (TA) process which would include a recongnised and reciprocal TA.  Terms and definitions need more clarification as 'Trusted Assessor' is a term used in care homes and hospitals and there is different progress in both.  When a joint discharge team is established, the next step will be working with  engaged Nursing Home partners to pilot a trusted assessor scheme. 
</t>
  </si>
  <si>
    <t xml:space="preserve">Wards to consistently implement the choice policy. Roll out to re-establish culture and practice on each ward.
</t>
  </si>
  <si>
    <t>10k has been assigned to the red bag initiative, however, the scheme requires cost benefit analysis and review under Project Management Office (PMO) status in the new Integrated Care System (ICS).
Further work with the Quality and Care team to look at ways which Community Assessment and Treatment  Service (CATS) can work with these care homes</t>
  </si>
  <si>
    <t xml:space="preserve">Analysis of the impact of the pilot to be completed 6 months post implementation. </t>
  </si>
  <si>
    <t>Co-located team but not fully integrated, however MDT across nursing and social work are working effectively</t>
  </si>
  <si>
    <t>Ensuring consistently proactive approach across all trusts and wards
Ensuring GPs consistently involved in discharge planning following NEL admission
Increased coordinated involvement from district nurses</t>
  </si>
  <si>
    <t xml:space="preserve">Manual patient flow system
Assessing / modelling gap in capacity in EMI / EMD beds
Understanding of bottlenecks (to inform design and development of Home First model as part of Bury Locality Plan)
</t>
  </si>
  <si>
    <t>IT systems / data sharing and interoperability
Cross-boundary working
MoU required to strengthen governance and accountability</t>
  </si>
  <si>
    <t xml:space="preserve">Ensuring flexibility in bed base to meet variable complex need Funding available to meet demand moving from multi locations to single location
</t>
  </si>
  <si>
    <t>Sustainbility - ensuring capacity across 7 days within a traditionally 5 day service
Multiple sites require cover
Ensuring all required services / specialisms working 7 days</t>
  </si>
  <si>
    <t>Acceptance of trusted assessor model by care home providers
Quality of assessment and potential for assessed needs to change following assessment
System-wide knowledge of available services to support effective TA approach</t>
  </si>
  <si>
    <t xml:space="preserve">Embedding / ensuring consistent application of discharge and choice policy
</t>
  </si>
  <si>
    <t>Ensuring effective communication between residential homes and community services
Community health services exploiting deflection opportunities</t>
  </si>
  <si>
    <t>Improvements observed in proactive discharge planning and referral for assessment</t>
  </si>
  <si>
    <t xml:space="preserve">Patient flow system in place
Work progressing to implement real time capacity monitoring and reporting system
Point of Prevalence work underway on FGH wards to understand blocks and raise staff awareness  </t>
  </si>
  <si>
    <t>Improved discharge planning observed
Improved allocation for assessments
Increased flexibility across team and professions</t>
  </si>
  <si>
    <t>New zonal home care model embedded enabling people to remain home longer
D2A beds in place. Embedding D2A pathways - with work planned to improve bed occupancy rates and pathway performance.
D2A provision to be moved to one location to increase efficiency</t>
  </si>
  <si>
    <t>7 day working operating across multiple sites
System escalation processes operating over 7 days</t>
  </si>
  <si>
    <t>Trusted assessor facilitating seven day service at FGH
Incentive scheme for independent providers that effects same day discharge (where there is a DToC)</t>
  </si>
  <si>
    <t>Patient discharge and choice policy now in place</t>
  </si>
  <si>
    <t>Intelligence gathered from NWAS / residential home collaboration - learning / opportunities for improvement being identified to inform future actions</t>
  </si>
  <si>
    <t xml:space="preserve">Development plan successfully implemented
Commencement date agreed - mobilisation October 2018
Residential home providers engaged
System / partner communication undertaken
Press release prepared
</t>
  </si>
  <si>
    <t xml:space="preserve">CHFT Discharge Coordinators competent to be able to refer directly to reablement within guidelines; assurance process to monitor compliance and competency in place.  Criteria in place and utilised for safe and timely discharge which takes into account risk and red flags.
There is significant integration of working across health, including community and social care to undertake joint assessment using the same documentation, systems and processes.  CHC and complex assessments are undertaken outside hospital.
</t>
  </si>
  <si>
    <t xml:space="preserve">Discharge Policy developed, and embedded to ensure a fully integrated approach.  Jointly agreed information shared with patients and their families, local choice policy agreed across the A&amp;E DB and included in the policy document.  Welcome letter given to every patients who has been in hospital for 3 days to outline expectations.  
Contracts in place with voluntary sector and strengthening the links with acute care, voluntary sector providing some support for patients prior/on/post discharge, however they are not currently integrated within discharge teams and this approach needs to be scaled up.  Seamless Home from Hospital (SHFH) Service funded across Calderdale and Greater Huddersfield this is seen as an innovative model which has replicability elsewhere
</t>
  </si>
  <si>
    <t>In Calderdale Quest for Quality in Care Homes and in Huddersfield the Care Home Support Team (nursing) and Care Home Liaison team (mental health) provide additional MDT support and strengthened links with primary care, this includes additional support to care homes who are high referrers.</t>
  </si>
  <si>
    <t xml:space="preserve">a) Further work to be undertaken by wider clinical teams within directorates to fully embed the use of discharge dates which are meaningful; focus on non-elective
b) Establish progress of SAFER bundle activity in CHFT and with partners as necessary (Quarterly)
c) Ensure all partners are sighted on plans to integrated health and social care teams to support discharge 
d) Education and training for wider staff teams to fully understand the impact of hospital stays and steps they should take to prevent additional unnecessary days being added to their stay
e) Establish the process involving GPs and District Nursing in discharge planning for elective admissions. 
</t>
  </si>
  <si>
    <t>a) Develop capacity in Home Care and Care Homes to meet demand; particularly at times of peak/high demand 
b) Embed systems and processes to identify where bottlenecks occur and tackle promptly
c) CHFT Discharge Coordinators competent to be able to refer directly to reablement within guidelines (Greater Huddersfield)
d) Continue work between LA and Locala to agree timescales and sign off of any delays in Intermediate Care (community rehab beds); this will enable bottlenecks to be identified and a focus given to managing any blocks in patient flow. (Greater Huddersfield)
e) Implement bed state tool across care home sector.
f) Patient flow snap shot developed and data flow provided by community services. Reporting to both the TOC Group and A&amp;EDB
g) Review the HAT model with lessons learnt over the winter silver calls and aim to adapt the methodology within other services. 
h) Scope what is available in the existing pre-habilitation pathway (step up/down) and consider demand and capacity</t>
  </si>
  <si>
    <t xml:space="preserve">a) Continue with joint meetings for health and social care staff
b) Discharge Teams are using a single assessment and discharge process. 
c) Health staff are attending clinical reasoning training to improve clinical decision making with social workers and therapists
d) CHFT to work with LA’s to  develop a competency framework for Discharge Co-ordinators to carry out simple social care assessments
e) Joint working on SAFER bundle and HIUG activity in CHFT. 
f) Embed discharge to assess for all patients with complex needs and discharges. 
g) Deliver a joint health and social care learning event (Kirklees)
h) Remove or seek alternatives to issuing section 2 and 5 notices
i) Deliver weekly Multi-Agency Discharge Events (MADEs); collate and share learning
</t>
  </si>
  <si>
    <t xml:space="preserve">a) Continue work to strengthen current joint reablement services, including strengthening KPIs, capacity and demand analysis 
b) Increase options to enable most people to return home for assessment
c) Further work to be done with care homes on trusted assessor/assessments (Calderdale)
</t>
  </si>
  <si>
    <t xml:space="preserve">a) Full action plan to be agreed to deliver on 7DS national expectations, with recognition of current acute site constraints 
b) Continue progress with negotiation of staff contracts for health and social care 
c) Continue progress on provider negotiation on homecare assessment and re-starts at weekends 
d) Hospital departments open 24/7 (SAU, MAU and ED are 24/7 Ambulatory units are 14 hours a day access) identify what services within the hospital can be expanded to 7DS
e) Social care and reablement assessments conducted on weekends Calderdale and Kirklees </t>
  </si>
  <si>
    <t xml:space="preserve">(a) CHFT to continue work with LA’s to develop a competency framework for Discharge Co-ordinators to carry out simple social care assessments.
(b) Single paperwork template development to allow teams to use one standard document. 
(c) Develop a process of further engagement with care homes such as red bag schemes and bed state tool development. 
(d) Further work to be done with care homes on trusted assessments
</t>
  </si>
  <si>
    <t xml:space="preserve">(a) DTOC dashboard outlines those whose discharge is delayed owing to patient choice, 
(b) Expand the complex discharge support tool to identify patients with complex discharges at the point of admission with volunteer sector 
(c) Develop education and training material on discharge process and managing patient expectations
(d) Implement the new choice policy and patient/carer letters
(e) Continue with education and training for both patients/carers and ward staff
(f) Continue to manage patient expectations around going home and effects of deconditioning from long hospital stays
</t>
  </si>
  <si>
    <t xml:space="preserve">(a) Continued support to care homes to ensure ability to handle increased acuity and avoid unnecessary admissions
(b) Continue to engage and build solid relationships;  e.g. regular updates and attendances at care home fora
(c) Improve links and closer working with CQC to identify early areas of concern to provide enhanced support to care homes
(d) Develop a process of further engagement with care homes such as redbag schemes and bed state tool development. 
</t>
  </si>
  <si>
    <t>a)  Local resource to deliver the project
b) engagement and commitment from key stakeholders to sign up to the scheme 
c) operational implications relating to information governance, infection control and medication
d) standarisation of joint documentation and implementation
e) development of project KPIs</t>
  </si>
  <si>
    <t xml:space="preserve">Gateway to Care is effective and able to fully support the flow of patients out of hospital.  
Reviewed referral pathways and ways of working.  Increased autonomy of staff to act safely, within guidelines and at pace.  Discharge Planning is effective and starts at admission.  85% compliance for completion of provisional discharge date in EPR.  Screening tool introduced for early identification of patients with likelihood of complex discharge needs.  Integrated discharge model embedded across emergency and elective care; there are few if any delays with discharges related to elective care.
Significant work undertaken to integrate health and social care teams to support discharges including alignment of systems and procedures, co-location of staff, using the same joint database and the same assessment documentation.  Referrals are made directly to the Hospital Avoidance Team (HAT) to avoid admission.
</t>
  </si>
  <si>
    <t>Standard Operating Procedure (SOP) in place in Calderdale: Transfer of Care Board monitors performance, identifies and mitigates risk and escalates to A&amp;EDB.  Detailed performance updates (inc mental health) provided to A&amp;E DB.  
Mobilised additional assessment capacity x 11 FTE and x 4 FTE brokerage within the hospital SW team freeing up assessment capacity to source packages of care. 
6 FTE posts to increase frontline delivery and ensure the reablement service is responsive to demand from hospital discharge.
Home-care capacity is broadly aligned with demand and generally responsive to variations in flow out of hospital and out of other community services.  Additional care hours operationalised and work undertaken with providers to ensure flexibility.  Full care assessments undertaken on all packages at 6 weeks.  Issues remain around peaks in demand and the ability to quickly flex capacity at times of high demand and also related to geography ie some support is more difficult to sources in our more rural/outlying areas.
CHFT Discharge Coordinators competent to be able to refer directly to reablement within guidelines; assurance process to monitor compliance and competency in place.</t>
  </si>
  <si>
    <t>Mobilised additional assessment capacity x 11 FTE and x 4 FTE brokerage within the hospital SW team freeing up assessment capacity to source packages of care. 6 FTE posts to increase frontline delivery and ensure the reablement service is responsive to demand from hospital discharge.</t>
  </si>
  <si>
    <t>Pragmatic decision making in place; new pathway agreed.  Staff training implemented to support rollout of the pathway.  Reviewed existing criteria and pathways for transitional and intermediate care capacity; communicated pathway changes.  Daily capacity and flow reporting in place within step down provision to ensure maximum take up and impact.  Community bed capacity is in line with demand and responsive to the need for effective flow of patients out of hospital.  Staff working flexibly across reablement, intermediate care and transitional beds.  D2A capacity at Heatherstones in Calderdale.  Embedded Trusted Assessment agreement/confidence between the CHFT Discharge Team, Reablement and Care homes to enable residents to return home from hospital in a timely way once medically fit.  Worked with providers to build strong relationships with home management.  Attended Care home forums.  Invited home management into the hospital to meet the team and share experience/ways of working.</t>
  </si>
  <si>
    <t>Mobilised assessment capacity and additional support packages to ensure increased discharges can take place over a 7 day period 
Home-care capacity is aligned with demand and is responsive to variations in flow out of hospital and out of other community services.  Additional care hours operationalised and work undertaken with providers to ensure flexibility.  Full care assessments undertaken on all packages at 6 weeks
Increased the number of weekend hospital discharges to enable smoother patient flow.  Reviewed weekend discharge pathway.
All new social care staff are recruited against a contract of 5 over 7 days; 9am – 9pm.</t>
  </si>
  <si>
    <t>Discharge to Assess and Trusted Assessment models in place and supporting flow.  Mobilised additional assessment capacity x 11 FTE and x 4 FTE brokerage within the hospital SW team freeing up assessment capacity to source packages of care. 6 FTE posts to increase frontline delivery and ensure the reablement service is responsive to demand from hospital discharge.
CHFT Discharge Coordinators competent to be able to refer directly to reablement within guidelines; assurance process to monitor compliance and competency in place.
Embedded Trusted Assessment agreement/confidence between the CHFT Discharge Team, Reablement and Care homes to enable residents to return home from hospital in a timely way once medically fit.  Worked with providers to build strong relationships with home management.  Attended Care home forums.  Invited home management into the hospital to meet the team and share experience/ways of working.</t>
  </si>
  <si>
    <t>Community bed capacity is in line with demand and responsive to the need for effective flow of patients out of hospital.  Home-care capacity is aligned with demand and is responsive to variations in flow out of hospital and out of other community services.  Additional care hours operationalised and work undertaken with providers to ensure flexibility.</t>
  </si>
  <si>
    <t>Embedded Trusted Assessment agreement/confidence between the CHFT Discharge Team and Care homes to enable residents to return home from hospital in a timely way once medically fit.  Worked with providers to build strong relationships with home management.  Attended Care home forums.  Invited home management into the hospital to meet the team and share experience/ways of working.</t>
  </si>
  <si>
    <t>Local resource has been identified and multi-stakeholder task and finish group has been established and meets fortnightly.
Implementation plan in place.
Red bags ordered and will be received in Q3
Meetings with care homes to rollout the red bags will begin in Q3.</t>
  </si>
  <si>
    <t>None identified in Q2</t>
  </si>
  <si>
    <t>iBCF funding is being used to support this high impact change.</t>
  </si>
  <si>
    <t xml:space="preserve">MDT front door service is established in CUH.  Discharge dates being set within 48 hours. </t>
  </si>
  <si>
    <t xml:space="preserve">MDT front door service was stooped in Hinchingbrooke last year after funding was removed. </t>
  </si>
  <si>
    <t>Further enhancements on system wide cross-organisational patient flow information is needed to enable us to better plan around capacity and demands as a whole system.</t>
  </si>
  <si>
    <t xml:space="preserve">There are some gaps in the pathway - e.g. with CHC, but the system is becoming more patient focussed.  We need stronger metrics to help resolve some of the issues with the hub - e.g. quality measures, not just numbers. </t>
  </si>
  <si>
    <t>The CHC / 4Q referral process is being extensively remodelled
Clinical engagement is critical to enable change
3rd sector involvement – as part of the community services.  Should be involved in the IDS – part of discharge planning.</t>
  </si>
  <si>
    <t xml:space="preserve">There could be improved coordination and utilisation of these services at these weeekends. We need to define where additional 7 day provision would enhance patient flow so we can focus on areas which will impact. </t>
  </si>
  <si>
    <t>Need to review evidence and gather feedback from care homes via provider forums. Develop plans for enhancing engagement.</t>
  </si>
  <si>
    <t>Some cultural changes requiredto embed further
Data demonstrates worsening position</t>
  </si>
  <si>
    <t>Refine discharge model to support care home patients, e.g. Barnett team – proactive work with homes to improve outcomes.
Better alignment and utilisation of existing resources across the system to support care homes, including improved alignment to primary care.</t>
  </si>
  <si>
    <t>Expansion of the scheme to offer more red bags across the system.</t>
  </si>
  <si>
    <t>Integrated Discharge Service hub has just been established, which has built on learning to date, earily discharge planning needs to be enhanced further within this model.</t>
  </si>
  <si>
    <t xml:space="preserve">New IDS referral form udeveloped to enable better referral process and monitoring of patient flow.
A new performance report, which will include a greater degree of granularity and be split by LA in circulation which will enable us to clearly monitor reasons for blockages/delays. 
</t>
  </si>
  <si>
    <t xml:space="preserve">Development of the IDS has been a positive change.   Training days on all sites have now commenced, and successful workshops held for all key staff.
</t>
  </si>
  <si>
    <t xml:space="preserve"> System wide review of D2A is underway
Additional mandatory training will be incorporated into the IDS training processes.
</t>
  </si>
  <si>
    <t xml:space="preserve">We continue to have a range of 6 and 7 day provision in place and established across the system, e.g. reablement, discharge planning. </t>
  </si>
  <si>
    <t>Initial progress is working well, but some further engagement work with some care homes required to expand the uptake.</t>
  </si>
  <si>
    <t xml:space="preserve">System wide policy approved and implemented.
</t>
  </si>
  <si>
    <t xml:space="preserve">Care home educator project continues and is fully resourced across the system working with care homes to reduce admissions. Scoping of opportunities to increase integrated working and better coordinated support commenced.
</t>
  </si>
  <si>
    <t xml:space="preserve">Positive feedback from both EEAST/Care Homes regarding the availablity of care plans/forms/kit for patients when needing an admission.
</t>
  </si>
  <si>
    <t>none identified</t>
  </si>
  <si>
    <t xml:space="preserve">All five elements of the SAFER patient flow bundle have been implemented at both acute hospitals and are used in conjunction with the Red2Green days approach.  </t>
  </si>
  <si>
    <t xml:space="preserve">
A clinical utilisation review tool is now embedded into practice at UCLH which tracks patient progress using Red2Green days approach.
</t>
  </si>
  <si>
    <t xml:space="preserve">Statutory hospital transfer protocol is in place. A care home provider forum event was held on 28th June 2018 to discuss more effective ways of facilitating discharge between hospital and care homes. Opportunity to trial red bag system was discussed and will be explored further by a small working group. </t>
  </si>
  <si>
    <t xml:space="preserve">Camden Rapid Response team still awaiting approval to support UCH front door and discharge  </t>
  </si>
  <si>
    <t xml:space="preserve">Sharing of the relevant outputs with stakeholders needs further clarity </t>
  </si>
  <si>
    <t xml:space="preserve">Getting traction with responsible commissioners for non-NCL patients causing delays in acute beds is a challenge in Q2 2018/19.                                                                              </t>
  </si>
  <si>
    <t>To establish a 7 day a week service for Pathway 3 patients, who have a positive CHC checklist, and will require a suitable onward destination to allow a complex assessment to take place.</t>
  </si>
  <si>
    <t>Provider sign-up to the scheme due to concerns over assessors' lack of knowledge of resident mix within homes leading to unmangeable level of dependency</t>
  </si>
  <si>
    <t xml:space="preserve">                                                                                                                                                                                                            There is a lack of consistency in clincial support in care homes across the North Central London sub region.  A benchmarking exercise is being completed to determine what support exists currently, with a view to moving to a consistent model of support across the sub region. </t>
  </si>
  <si>
    <t>The discharge lounge is being fully utilised with an increasing proportion of patients discharged before 11am.</t>
  </si>
  <si>
    <t>The NCL SMART sitrep system has replaced the SHREWD dashboard and is now in place and producing daily patient flow reports</t>
  </si>
  <si>
    <t>We are working towards an integrated single point of access (SPA) with social care staff facilitating with health colleagues a speedy Discharge to Assess pathway, preferably within the community. We are looking to support reablement staff to complete assessments also. There continues to be monthly mutil agency discharges events (MADE) held at the Royal Free Hospital involving the MDTs.</t>
  </si>
  <si>
    <t>D2A Pathways are fully mobilised on all sites and the draft joint funding protocol has been agreed in principle, including a without prejudice agreement, between the CCG and ASC to enable more home based complex assessment to take place to enable Pathway 3 and assist meeting the NHS CHC target of only 15% of assessments completed in the acute setting. This target has been met throughout Q1 and Q2.</t>
  </si>
  <si>
    <t xml:space="preserve">7 day a week services are established for Pathways 1 and 2, where patients can be disharged home first with support or may require short term accomodation based support prior to assessment. Now have a placement without prejudice agreement with the CCG to facilitate pathway 3 placement in a timley way ensuring less risk to the patient and funding arrangements agreed between health and Social care </t>
  </si>
  <si>
    <t>Discussions held with providers about implementing model. More detailed conversations and a pilot with one provider will be trialed in the next quarter</t>
  </si>
  <si>
    <t>Choice policy has been drafted and approved by NCL CCG's. Implementation is due in October 2018.</t>
  </si>
  <si>
    <t xml:space="preserve">Camden continues to be ranked as the second best performing CCG for London Ambulance Service callouts from care homes.                                                                                                                                                                                                                                An algorithm has been implemented to improve number of call outs to our rapid response admission avoidance service instead of the London ambulance service. This is helping to prevent unneccessary call-outs and admissions to hosiptal which can be prevented.  </t>
  </si>
  <si>
    <t xml:space="preserve">The Multidisciplinary Approach, which is aligned to the primary care clusters, is progressing, with Practice Managers now participating in the 
operational team meetings. All clusters of general practices are participating in Cluster MDT meetings.  The 
integrated hospital discharge service is working across all the hospitals used by Central Bedfordshire residents to track and enable transfers of care. 
</t>
  </si>
  <si>
    <t>Hospital Discharge Service works alongside and supports a range of acute trust choice policies. Developments are at planning stage to expand and enhance the support networks for those who fund care privately and choose not to engage with the local authority.</t>
  </si>
  <si>
    <t>Key initiatives within the Enhanced Health in Care Homes  are ongoing. Multidisiciplinary support to Care Homes led by Primary Care is being piloted in two localities.</t>
  </si>
  <si>
    <t xml:space="preserve">Coordinating early discharge planning across 7 hospitals used by residents of Central Bedfordshire, and recognising that there are different processes in place across the different acute trusts. </t>
  </si>
  <si>
    <t xml:space="preserve">Links are being developed to monitor patient flows to all the hospitals used by Central Bedfordshire residents. .   </t>
  </si>
  <si>
    <t xml:space="preserve">Development of shared case management systems across health and social care remains a challenge. </t>
  </si>
  <si>
    <t xml:space="preserve">There are some difficulties integrating access. 
Workforce capacity remains a challenge.  </t>
  </si>
  <si>
    <t xml:space="preserve">Full range of support services is not always available 24/7.
There is some difficulty extending a seven day service across the private community services. </t>
  </si>
  <si>
    <t xml:space="preserve">Expanding the role to other acute hospitals used by Central Bedfordshire residents. 
Implementing this provision as a seven day service. </t>
  </si>
  <si>
    <t xml:space="preserve">Patient choice for self-funders and fragility of the care  market. </t>
  </si>
  <si>
    <t>Capacity within Care Homes to deliver the range of modernisation projects. This has implications for releasing workforce to attend training and staff turnover.</t>
  </si>
  <si>
    <t xml:space="preserve">Some outcome from the temperature check indicated that the paperwork included with the redbag should be reviewed and streamlined, and that more training and communication is needed around the purpose of the red bag. </t>
  </si>
  <si>
    <t>Strong relationships established across 7 acute trusts to facilitate timely discharge planning.</t>
  </si>
  <si>
    <t xml:space="preserve">The tracker developed to support  Hospital Discharges provides an early warning system for delayed/stranded patients across all 7 hospitals. The tracker is now being used to inform Primary Care to facilitate proactive care to ensure appropraite care and support is in place for those who have had aspell in hospital and to prevent readmission or future non elective admissions.   </t>
  </si>
  <si>
    <t>Mental Health social workers are now included within the primary care development framework.  The work to co-locate the teams is 
ongoing as is the development of a Case Management function for the 
Multidisciplinary working on SystmOne.  The  patient tracker is being used to inform multidisciplinary teams to enable proactive care management.</t>
  </si>
  <si>
    <t xml:space="preserve">A home first/discharge to assess model is currently being worked up that will be complemented by the new Integrated  discharge coordinator.  </t>
  </si>
  <si>
    <t xml:space="preserve">An established and integrated hospital discharge service has provided a seven day approach for two years, and operates over multiple acute trusts. </t>
  </si>
  <si>
    <t xml:space="preserve">Trusted Assessor role implemented and hosted by the Hospital Discharge Service. There is a Trusted Assessor based at the Luton &amp; Dunstable and Bedford Hospitals; supporting both new care admissions and transfer arrangements of residents who are returning from both the Emergency Department and hospital wards to their usual place of care home residence. The Trusted Assessor is in post and is reporting 100% of assessments being completed within 24 hours of notification. </t>
  </si>
  <si>
    <t xml:space="preserve">Work of the Community Catalyst continues to aid the development of a diverse care market and to build capacity especially in rural areas. 
The Hospital Discharge service and the Trusted Assessor are able to support patients and relatives to access a range of care options.  A partnership approach has been adopted with acute trust discharge teams supporting individuals to make appropriate and timely choices regarding their ongoing care arrangements. </t>
  </si>
  <si>
    <t xml:space="preserve">A MDT approach which  involves providing training to Care home staff, proactive support to avoid unnecessary GP involvement and 
improving wellbeing has been established in Flitwick. Training for digitisation is ongoing. Lead to succeed - 30 Care Provider Managers attended two training sessions.
</t>
  </si>
  <si>
    <t>A temperature check was carried out including Central Bedfordshire Care Homes, Hospital Staff and East England Ambulance Service Staff and Non-Emergency Transport staff. The majority of responses from care homes indicated a that  the red bag scheme should continue. Staff at the hospital said that the red bag helps them with residents from care homes; and ambulance/transport staff were also in support, that the red bag helps them when transferring residents from and to care homes. 
Care Home </t>
  </si>
  <si>
    <t>Mature statement includes early discharge planning for elective admissions, demonstrated through expected discharge date and pre-assessment clinics.</t>
  </si>
  <si>
    <t>Mature statement includes capacity matching demand along the care pathway, demonstrated through IDT meetings in relation to DTOCs.</t>
  </si>
  <si>
    <t>Mature statement includes: Integrated teams cover all MDTs including community health provision to pull patients out, demonstrated throgh MDT health and social care IDT in place across 7 days when required.</t>
  </si>
  <si>
    <t>Mature statement includes: Most people return home for assessment before making a decision about future care, demonstrated through local model in place for 'Assessment outside of hospital'</t>
  </si>
  <si>
    <t>Mature statement includes: Health and social care teams providing seven day working, demonstrated through fraility approach working across 7 days, increased social workers across weekends, extended primary care.</t>
  </si>
  <si>
    <t>Mature statement includes: Voluntary sector provision integrated in discharge teams to support people home from hospital, demonstrated through Support at Home Service commissioned across Cheshire East footprint, joint service specification agreed and service delivered by the British Red Cross.</t>
  </si>
  <si>
    <t xml:space="preserve">Trying to establish early discharge planning by integrated community health and social care teams. </t>
  </si>
  <si>
    <t xml:space="preserve">Establishing a patient flow system and approach across the entire system. </t>
  </si>
  <si>
    <t>Ensuring that there is a continuing focus on implementing MDT and that appropriate links between teams are made where appropriate.</t>
  </si>
  <si>
    <t>Risk of Discharge to Assess merely moving the delay rather than reabling the patient if right level of support services not in place.</t>
  </si>
  <si>
    <t>Social Workers' contracts do not currently facilitate weekend working, staffing of 7-day response currently on a good-will basis using volunteers, with background review of contractual possibilities.</t>
  </si>
  <si>
    <t>IDT working to establish relationships with Homes within framework of individual home CQC registration.</t>
  </si>
  <si>
    <t>Patient and family understanding of national and local policy and actively engaging with early discharge planning. Expansion of Discharge to assess model provides mitigation of this risk.</t>
  </si>
  <si>
    <t xml:space="preserve">Ensuring as a system that we are all jointly aware of trials and pilots taking place in Care homes so learning can be shared and where possible intiatives rolled out. </t>
  </si>
  <si>
    <t xml:space="preserve">South Cheshire CCG 
Loss and misplacement  of bags – mainly within secondary care providers 
Info in bags removed during  hospital journey inpatient experience and not replaced for discharge
Variance in standard of information provided by care homes.
Some variance in compliance of ‘Red bags’ being transported with the patient.
East Cheshire CCG 
• Items being misplaced (including an instance of a DNAR)
• Red bags going missing
• Hospital staff lack of awareness – consequently the bags haven’t always been filled out by the hospital
</t>
  </si>
  <si>
    <t xml:space="preserve">• SAFER Bundle delivered within East Cheshire NHS Trust
• Frailty approach - CGA and ‘Expected Discharge Date’ within 6-hours for admissions via A&amp;E (non-elective)
• ‘Expected Discharge Date’ set within 48-hours on all wards
• Pre assessment clinics prior to admission include discharge planning (electives)
</t>
  </si>
  <si>
    <t xml:space="preserve">• ‘Full Capacity Protocol’ in place and operational (as part of OPEL Framework)
• Weekly ‘stranded’ and ‘super stranded’ patient reviews and database for all 7+ day length of stay patients (with reasons and actions, as per the national expectations). For all acute beds, non-acute beds and for people at home still receiving intermediate care
• Prioritisation and proactive management of DTOC led by the Integrated Discharge Team (IDT) including daily action-focused bed management meetings
• Multi-agency evaluation complete of Winter 17/18 and plans in development for Winter 18/19
• Ambulance Response Programme (ARP) - Improvement Plan signed off and monitored via County-wide Clinical Quality and Assurance Committee and NWAS Strategic Partnership Board
</t>
  </si>
  <si>
    <t xml:space="preserve">• Multi-disciplinary health and social care IDT in place and working across 7-days when required 
• Daily Meetings/Board Rounds including Commissioners (10am daily)
• Proactive management approach to delays (in line with OPEL Framework)
• WTE Nurse within IDT focused on out-of-area delays to improve repatriation and discharge (including newly agreed protocol with North Staffs CCG)
</t>
  </si>
  <si>
    <t xml:space="preserve">• Local model in place for ‘Assessment Outside of Hospital’ including Continuing Healthcare (CHC) assessments (flexible capacity based on demand)
• Spot purchase of beds in different locations to support assessment and offer localised care (linked to future Care Communities)
• Whole system demand and capacity modelling is underway (to be reported to ORG in September 2018).
• Review of bed-based care (17/18 and future state) underway.
</t>
  </si>
  <si>
    <t xml:space="preserve">• NHS 111 ‘Clinical Assessment Service’ (CAS) in place
• NHS 111 ‘online’ in place by 31st July 2018
• NHS 111 ‘Acute Patient Advisory Service’ (APAS) - Go Live in Sept 2018
• Frailty approach working across 7 days, including Single Point of Access.
• Increased weekend working - 1 x Social Worker 10am-4pm Saturday and Sunday and Intermediate Care Nurses provide additional cover (further work is needed on the wards) 
• Extended Primary Care - an additional 104 hours per week in General Practice to ‘Extend Access’ to the Service by 1st Oct 2018 
• Enhanced Primary Care Acute Visiting Service (in-hours) to manage urgent demand – additional 50 hours per week is commissioned above core GMS
</t>
  </si>
  <si>
    <t xml:space="preserve">• Primary Care Streaming model at the ‘front door’ (A&amp;E). Regular monitoring in place (‘zero tolerance on minor breaches’)
• IDT proactively working with Care Homes to continue the development of Trusted assessor
• Care Home collaborative Trusted Assessor model funding agreed and due to be implemented (based on Lincoln model) 
</t>
  </si>
  <si>
    <t xml:space="preserve">• Supporting Patient Choices to Avoid Long Hospital Stays – policy/protocol written and implemented April 2017 
• Out of area visit complete to identify learning and new protocol agreed
• Support at Home Service commissioned across Cheshire East footprint, joint service specification agreed and service delivered by the British Red Cross
</t>
  </si>
  <si>
    <t xml:space="preserve">• Enhanced primary care proactive medical services in place in all nursing homes
• Additional proactive Dietetics and Speech and Language services in place
• Database of all emergency attendances and non-elective admissions from residential and nursing homes
• Low standardised rates of admission from Nursing Homes
• Work to be developed in residential homes
</t>
  </si>
  <si>
    <t xml:space="preserve">South Cheshire CCG
A Red bag audit about to be undertaken with MCHFT and care homes.
Aims to evaluative :
• process and blockages 
• improvements 
• additional requirements 
East Cheshire CCG 
We have sent out all our red bags (178 bags to 61 care homes).
• Having all documents in one place
• Good opportunity for appropriate discharge
• Sending all the information together
• Opportunity for good communication with the hospital on admission and discharge
• It allows nurses to focus on what is needed for the individual patient who is attending hospital and ensure it is all within one bag
• Reducing the risk of resident’s personal belongings going missing
• Easy to use
• Useful to have a guide and be able to put everything together
</t>
  </si>
  <si>
    <t>Support needs met locally by partners.</t>
  </si>
  <si>
    <t>West - Well established EDD supported by Teletracking and Bed Capacity Dashboard.
System adopting a 5 Discharge Pathway Framework to streamline decision making.
VR - Mature statement includes early discharge planning for elective admissions, demonstrated through expected discharge date and pre-assessment clinics.</t>
  </si>
  <si>
    <t>West - Electronic systems continue to monitor flow through LOS, DTOC and now identifies  patients who are in patients for 7+ days "stranded" and 21+ days "superstranded".  This is now to be incorporated into the West Cheshire Daily Resilience Report circulated across the system.
System Managers attend a weekly Delays meeting to look at superstranded in more detail and overcome barriers to discharge.
VR - Mature statement includes capacity matching demand along the care pathway, demonstrated through IDT meetings in relation to DTOCs. As well as live data bed tool</t>
  </si>
  <si>
    <t>West - Welll established IDT.
Additional  daily meetings with Welsh Discharge Coordinators.
Well attended weekly system managers meeting to review top ten LOS and medically optimised, categorised according to ECIST codes, notes reviewed by CCG CEO.
Fortnightly Senior System Managers meeting now reviewing every Super Stranded patient.
System adopting a 5 Discharge Pathway Framework to streamline decision making. Senior Managers are now requried to review exceptional patients that fall outside the framework.
VR - Mature statement includes: Integrated teams cover all MDTs including community health provision to pull patients out, demonstrated throgh MDT health and social care IDT in place across 7 days when required.</t>
  </si>
  <si>
    <t>West - No Comment (logged as Established)
VR - Mature statement includes: Most people return home for assessment before making a decision about future care, demonstrated through local model in place for 'Assessment outside of hospital'</t>
  </si>
  <si>
    <t>West - Well established whole system ethos to assist patient choice.
VR - Mature statement includes: Voluntary sector provision integrated in discharge teams to support people home from hospital, demonstrated through Support at Home Service commissioned across Cheshire East footprint, joint service specification agreed and service delivered by the British Red Cross.</t>
  </si>
  <si>
    <t>No comments from either CCG (West stated Established, VR stated Mature)</t>
  </si>
  <si>
    <t>West - Welsh Discharges processes and placement capacity have an increased LOS; also issues with out of area repatriation.  All of which affect overall patient flow and productivity of staff. 
Changes to CHC processes need effective communication to patients, leaflet in development.
DTOC targets not yet met.
VR - ongoing work with community teams</t>
  </si>
  <si>
    <t>West - DTOC targets not yet met.
New NHSE Stranded &amp; Superstranded categorisation.
VR - Adjusting to an IT solutions and all partners to be able to access</t>
  </si>
  <si>
    <t>West - No commissioned pathway for patients with Personality Disorders.
Working towards a Joint Health &amp; Social Care Medicines Policy, to enable Rapids &amp; Reablement to share provision of packages,  where medicine administration is required and eliminate patient safety issues; progress slow due to operational integration issues.
VR - Positive working relationships are established</t>
  </si>
  <si>
    <t>West - Additonal CCG cost pressures (£40kpm) due to extension of the contract for 10 additional D2A beds, supported by Clinical Liaison and Therapy.
CHC 28 days to assess does not align with the 21 day max LOS for D2A, once assessment takes place placement needs to be found, CHC almost achieving 21 days to assess, but then placement needs to be found. Spot purchasing in place for patients with EMI needs
CHC/Complex DPS system continues to drive up costs and delay families looking for placements.
Issues regarding Medical Cover for Discharge to Assess Provision, with access temporarily suspension, temporary solution in place.
VR - Ongoing work to establish community teams</t>
  </si>
  <si>
    <t>West - All services have cover 7/7 but acknowledge that capacity is reduced at the weekends.
Introducing into new contracts the need to align with 7/7 working.
VR - No comments made</t>
  </si>
  <si>
    <t>West - Community Liaison Nurse working towards acting as Trusted Assesor within the Discharge to Assess provision. Care Home Managers have to establish confidence in the Assessor, as they have ultimate responsibility for accepting the admission to fit with existing patients and staffing .  Vacancy in the Community Liaison role with limited cover during Q2.
Advert has gone out for Trusted Assessor on behalf of the Care Home Owners Forum.  Requirement for this person to be a nurse, which will require clinical governance and supervision. Local Authority funding the initial pilot to commence Oct 18
VR - IDT working to establish relationships with Homes within framework of individual home CQC registration.</t>
  </si>
  <si>
    <t>West - No process for patients who choose to stay in hospital.
Complaints from families that time is wasted looking at choices that won't be an Adams system option.  
VR - Patient and family understanding of national and local policy and actively engaging with early discharge planning. Expansion of Discharge to assess model provides mitigation of this risk.</t>
  </si>
  <si>
    <t xml:space="preserve">West - Although a Care Home Owners Forum has been established strategic coordination of care home support still to be developed.
Medicines Management Project in Care Homes being implemented.
VR - Ensuring as a system that we are all jointly aware of trials and pilots taking place in Care homes so learning can be shared and where possible intiatives rolled out. </t>
  </si>
  <si>
    <t>West - Primary Care preparing paperwork and Care Homes sending Red Bags. NWAS transferring to A&amp;E.  Bags not always transferring to the Ward or back out to Care Homes.
COCH investigating hospital processes.  CCG urgent Care Team updating communications.  Care Homes datixing non return of bags.
VR - staff and patients ensuring that Red Bags follow the patienst in and out of care settings.</t>
  </si>
  <si>
    <t xml:space="preserve">West - DTOC level consistant with previous years and lower than projected.
VR -  SAFER Bundle delivered within East Cheshire NHS Trust  Frailty approach - CGA and ‘Expected Discharge Date’ within 6-hours for admissions via A&amp;E (non-elective). Expected date of dischare set within 48hrs on all wards. Pre-assessment clinic include discharge planning especially within elective procedures </t>
  </si>
  <si>
    <t>West - DTOC level consistant with previous years and lower than projected.
VR - • ‘Full Capacity Protocol’ in place and operational (as part of OPEL Framework)Weekly ‘stranded’ and ‘super stranded’ patient reviews and database for all 7+ day length of stay patients (with reasons and actions, as per the national expectations). For all acute beds, non-acute beds and for people at home still receiving intermediate carePrioritisation and proactive management of DTOC led by the Integrated Discharge Team (IDT) including daily action-focused bed management meetings
• Multi-agency evaluation complete of Winter 17/18 and plans in development for Winter 18/19
• Ambulance Response Programme (ARP) - Improvement Plan signed off and monitored via County-wide Clinical Quality and Assurance Committee and NWAS Strategic Partnership Board</t>
  </si>
  <si>
    <t>West - DTOC level consistant with previous years and lower than projected.
Improved liaision with Welsh IDT and Commissioners.
VR -  Multi-disciplinary health and social care IDT in place and working across 7-days when required Daily Meetings/Board Rounds including Commissioners (10am daily)Proactive management approach to delays (in line with OPEL Framework)WTE Nurse within IDT focused on out-of-area delays to improve repatriation and discharge (including newly agreed protocol with North Staffs CCG)</t>
  </si>
  <si>
    <t>West - CHC meeting 85% target for community based assessments
VR - Healthcare (CHC) assessments (flexible capacity based on demand)• Spot purchase of beds in different locations to support assessment and offer localised care (linked to future Care Communities)• Whole system demand and capacity modelling is underway (to be reported to ORG in November.</t>
  </si>
  <si>
    <t>West - Social care support available over 7 days and bank holidays where required
Care Homes still only accepting admissions Mon-Thurs.
VR - No comments made</t>
  </si>
  <si>
    <t xml:space="preserve">West - Work completed on scoping out trusted assessors for care homes, initial workshops with providers and partners held.
VR - Primary Care Streaming model at the ‘front door’ (A&amp;E). Regular monitoring in place (‘zero tolerance on minor breaches’)
• IDT proactively working with Care Homes to continue the development of Trusted assessor
• Care Home collaborative Trusted Assessor model funding agreed and due to be implemented (based on Lincoln model) </t>
  </si>
  <si>
    <t>West - Patient first approach 
VR - Supporting Patient Choices to Avoid Long Hospital Stays – policy/protocol written and implemented April 2017 
• Out of area visit complete to identify learning and new protocol agreed
• Support at Home Service commissioned across Cheshire East footprint, joint service specification agreed and service delivered by the British Red Cross</t>
  </si>
  <si>
    <t xml:space="preserve">West - Red bag scheme rolled out (see below)
Additional support being provided to care homes in relation to falls prevention
VR -  Enhanced primary care proactive medical services in place in all nursing homes
• Additional proactive Dietetics and Speech and Language services in place
• Database of all emergency attendances and non-elective admissions from residential and nursing homes
• Low standardised rates of admission from Nursing Homes
• Work to be developed in residential homes
</t>
  </si>
  <si>
    <t>West - Impact measure to be established.
VR - A Red bag audit about to be undertaken with MCHFT and care homes.
Aims to evaluative :
• process and blockages 
• improvements 
• additional requiremen
We have sent out all our red bags (178 bags to 61 care homes).
• Having all documents in one place
• Good opportunity for appropriate discharge
• Sending all the information together
• Opportunity for good communication with the hospital on admission and discharge
• It allows nurses to focus on what is needed for the individual patient who is attending hospital and ensure it is all within one bag
• Reducing the risk of resident’s personal belongings going missing
• Easy to use
• Useful to have a guide and be able to put everything together</t>
  </si>
  <si>
    <t>West - None identified at this stage
VR - Support needs met</t>
  </si>
  <si>
    <t>West - Looking at a joint Health &amp; Social Care Placement Hub, ahead of joint Dom Care procurement.
VR - Support needs met</t>
  </si>
  <si>
    <t>West - None identified at this stage
VR - No comments made</t>
  </si>
  <si>
    <t>This begins as soon as notification is received from the hospital.  We have a care navigator who visits any relevant patients on the ward and carries out an initial assessment</t>
  </si>
  <si>
    <t>The City of London does not have an acute hospital within its boundaries and this, coupled with the small numbers of hospital admissions means that we are not formally part of any patient flow monitoring systems.  However we do have mechanisms in place with relevant providers to ensure robust communication about patient flow</t>
  </si>
  <si>
    <t>There is good mutli-disciplinary team working including reports from the hospital OT to ASC on needs of person being discharged.  The Care Navigator and ASC attend practice MDTs</t>
  </si>
  <si>
    <t>We have a reablement plus service which can provide 24 hour social care support for up to 72 hours to facilitate discharge to assess or avoid a hospital admission</t>
  </si>
  <si>
    <t xml:space="preserve">Our social workers will be responsible for this at the present time to ensure an appropriite flow of communication between settings for social care clients </t>
  </si>
  <si>
    <t>Limited access to bed based intermediate care (although this is being addressed).  There have been some technical issues about sharing information about hospital discharges</t>
  </si>
  <si>
    <t xml:space="preserve">As part of integrated commissioning, the local system is looking at developing a neighbourhood model for integrated care which could further strengthen the approach to multi-disciplinary working </t>
  </si>
  <si>
    <t>Joint assessments are being considered as part of the wider system's work and City of London Corporation is linked in with the work that ADASS is doing around this</t>
  </si>
  <si>
    <t>There are no residential or nursing homes in the City of London. Service users are able to exercise choice through personal budgets and direct payments for care packages although this is sometimes limited by the market available.  Moving forward, proposals to pool budgets for CHC and adult social care packages may offer the opportunity to open up a wider market for care</t>
  </si>
  <si>
    <t>Providers have agreed to use Paradoc (admission avoidance service) and there is already some uptake of this service for City residents.</t>
  </si>
  <si>
    <t>There are no hospitals or care homes in the City of London so patient transfer may occur from a few hospitals to a larger number of homes outside the City of London where residents are placed.</t>
  </si>
  <si>
    <t>Nothing further to add at present time</t>
  </si>
  <si>
    <t>Neighbourhood model in design and development phase.  Bespoke operational model being developed for the City of London</t>
  </si>
  <si>
    <t>Placement without prejudice process in place but protocol needs writing up</t>
  </si>
  <si>
    <t xml:space="preserve">The challenge is to embed a new way of working in the system that remains intact during periods of increased pressure but also when combined with organisational development.  </t>
  </si>
  <si>
    <t>Improved 'real time' overview of system capacity is required, to support patient flow and feeding into the system Gold Command.   A whole system D&amp;C review is underway which should inform the developing requirements of the system to monitor patient flow.  A daily dashboard is in circulation with key metrics aligned to the patient journey and the associated KPI's.</t>
  </si>
  <si>
    <t>There is a general issue with information flows being inadequate across the wider system and within the acute trust. This can cause difficulties to have a clear picture on an individual level,  however the Flow Hub process has improved this greatly and is now ompounded by the introduction of a Safer flow hub within the acute trust.</t>
  </si>
  <si>
    <t>Pathway 3 - D2A P3 is a care home bed pre-booked for those patients who need enhanced intermediate care.  The scheme has been extended for another year however, the system need to ensure that the bed occupancy is optimised and supported by a trusted assessor approach. The challenges remain in the transfer to onward care and effort to ensure reablement and patient flow continue in a community setting.   D2A Pathway 1 face challenges in handing ongoing caseload to other onward care services.  the result is that patients can be retained in service but held safely until other capacity is released.</t>
  </si>
  <si>
    <t>Challenges include the ability to routinely discharge patients on a weekend that require domiciliary care and Care Home placements.
Awareness-raising is necessary to ensure that people working at weekends are aware of the available capacity of other services. Seven day services external to the NHS and Adult social are more challenging and the market are also constrained by a workforce that is willing or able to provide an consistent seven day service.</t>
  </si>
  <si>
    <t xml:space="preserve">TA for Care homes has a programme of scheduled visits to care home providers with the aim of building up trust. To date care homes have responded well to this approach. TA's are now completing assessment in acute trust with Care home Managers to provide assurance to homes and address any of their issues related to the TA assessment model. </t>
  </si>
  <si>
    <t>As expected, in extreme and complex cases the front line NHS staff have to enact difficult conversations mainly around no fixed abode and patient choice relating to financial circumstances.  In these circumstances, this does not equate to a delay that is attributable to a root cause that lies within the NHS.  At times of extreme pressure patient choice has been suspended to facilitate discharge. Recently the system are reporting a higher number of self funders and these DToC’s are attributed to health.  Those patients that are self funding are keen to seek a suitable service commensurate with their payment, be it a care home placement or a domiciliary package of care.  It is preferable that patients only move once to a placement or support package of their choice and this can add days to a delay, safeguarding issues make it difficult to enact the choice policy where a patient needs self-funded care and the providers cannot simply and safely discharge the patient.</t>
  </si>
  <si>
    <t xml:space="preserve">Cornwall are experiencing an increase in the number of Nursing Homes exiting the provider market.  This has reduced the nursing Home Capacity by XX, on average XX per month.    Revenue margins influence the desire to exit that market or de-register from nursing to residential home status. This is  compounded by the impact of personal budgets and self-funding clients of which, Cornwall has a high proportion.  Complexity and acuity of patients also affects receiving care homes desire and ability to take an increasing number of this co-hort.  </t>
  </si>
  <si>
    <t>Design of the new transfer pathway in relation to existing discharge processes and pathways.  Complexity and agreement of doscumentation, advised by other existing models but needs to be tweaked for locality.</t>
  </si>
  <si>
    <t xml:space="preserve">Acute Trust has a scheduled programme to support the systemic rollout of the safer and R2G approach.  A daily SAFER patient flow hub focusses on;                                 - Stranded patients, with CSD and plans moving forward, aiming for a green day and discharge
- EDD’s, CLD
- Next day discharges, TTA’s and transport
- Use of Red2Green
next steps are to include the surgical division and increase ward coverage and a review of the criteria led discharge, golden patients and use of the Discharge Lounge.
</t>
  </si>
  <si>
    <t xml:space="preserve">The SOF/STP approach now review the IT requirements of a changing model of care and is supported by a Joint Information Group.   A bid has been input to the digital fund to support development and we are awaiting the review and response of the bid.  This will be a long term strategy on which we could and should build on to provide a truly integrated system to monitor patient flow.  </t>
  </si>
  <si>
    <t>Data has been provided by the onward care teams to analyse where lean processes can remove barriers and reduce an average length of delay.  The SAFER/Red to Green schemes also plays into these discussion and applies to non complex and non delayed discharges to support the system position.  A Care Home tracker tool has been implemented under a NHS England pilot scheme.  The outputs of the tool have highlighted iussues within the market and confirmed that there is not a "silver bullet" that can be applied to complex discharges and especially dealing with private sector supply/interface.</t>
  </si>
  <si>
    <t>Home first/D2A continue to be a success story in delivering a reduction the delayed transfer of care - waiting for assessment.  The winter plan states a requirement for more GSW's to support the system during this period.</t>
  </si>
  <si>
    <t>Analysis of onward care team data to review effecay of a seven day service in placements.  Trusted Assessor have moved to a seven day rota</t>
  </si>
  <si>
    <t>3 x full time Trusted assessors in post, covering a 7 day service in the acute hospital. Supporting patients that are admitted from care home at the weekend. Are inreaching in to WCH twice weekly</t>
  </si>
  <si>
    <t>The system seem to be recordsing a higher number of self funders.  Self funders are being supported by voluntary sector, health and social care discharge teams to locate a suitable placement.</t>
  </si>
  <si>
    <t xml:space="preserve"> 'Vanguard' Programme Manager recruited and commences in post November 2018.  iBCF funding secured to provide additional Care Home Dietician role in addition to the NHSE Funded roles based within the acute trust.  iBCF funding agreed to support the implementation of a CCG led Quality Tool within nursing homes.  Two training sessions have been arranged in November to provide support for residential and nursing homes on the following subjects.                                                                                                                                                                                                                                      • Falls – prevention/ assessment  
• Tissue viability – prevention/ assessment/ management 
• Flu and norovirus  
• Deteriorating residents – escalation 
• Hydration  
• Safeguarding adults                                                                                                                                                                                            
They ROC hydration tool continues to be rolled out to care homes. </t>
  </si>
  <si>
    <t>Third multi stakeholder project team meeting has taken place.  Confirmation and creation of the Red bag paperwork is in the final stages and the first wave of Task Force care homes will implement the scheme in Early November with rollout commencing to the remaining care homes during that month.</t>
  </si>
  <si>
    <t>There is an aspiration for a digital platform that will provide the long term infrastructure that will include all stakeholders to be able to track not only patients, but demand and capacity throughout an integrated system.  The response here is correct but are constrained in the context of the change.  Consistent NHS number use is required to support a single unique identifier. Whist an organisation may report a level as an organisation, this can differ between services.</t>
  </si>
  <si>
    <t xml:space="preserve">The issue of self-funders must be a national problem which could benefit from a national discussion on the approach to this co-hort.  It is not realistic when in an operational environment with so many complicating factors at a patient level to simply state as the solution to "refer to a choice policy". </t>
  </si>
  <si>
    <t>Improved engagement with community Teams Around Patients ( TAPs) who will become more actively involved in early discharge planning. A focus upon improvement on discharge planning from Community Hospitals through an RPIW.</t>
  </si>
  <si>
    <t>To develop a more robust and responsive out of hours process across the health and social care system</t>
  </si>
  <si>
    <t>Ensuring consistent and appropriate professional representation at MDT meetings</t>
  </si>
  <si>
    <t>A need to continually refresh 'Home First' principles with staff</t>
  </si>
  <si>
    <t xml:space="preserve">A whole system commitment to 7 day working and the resources to support same. Reinforcing the understanding across the system that hospital discharges will be effected  across 7 day working. </t>
  </si>
  <si>
    <t xml:space="preserve">Ongoing dialogue with Care Home Proprietors regarding Trusted Assessment </t>
  </si>
  <si>
    <t>Engagement &amp; Communication with patients, families &amp; the wider public around the Choice Policy</t>
  </si>
  <si>
    <t>Variances in the models of support to Care Homes</t>
  </si>
  <si>
    <t>Measuring the impact of implementation</t>
  </si>
  <si>
    <t xml:space="preserve">Work ongoing regarding community access to electronic patient flow. The Discharge Planning Group have developed and agreed a  clear work plan </t>
  </si>
  <si>
    <t>Electronic patient flow system ( Nerve Centre) operational and used to record both internal and external delays, stranded patients and those medically optimised for discharge.</t>
  </si>
  <si>
    <t>Dedicated Social Work prescence based with Discharge Management Team at DMH and be part of the weekly MDT at SCH.</t>
  </si>
  <si>
    <t xml:space="preserve">Home First' is a key feature in the Discharge Management Group's  work plan </t>
  </si>
  <si>
    <t>Care Coordination Centre (C3 ) for referrals and triage operating across 7 days / week</t>
  </si>
  <si>
    <t>Trusted assessment operates sucessfully between professionals who are members of Intermediate Care Teams</t>
  </si>
  <si>
    <t>Choice Policy 'sign off' at LADB</t>
  </si>
  <si>
    <t>Pilot project in relation to hydration and nutritional support and advice  to Care Homes commenced in DDES</t>
  </si>
  <si>
    <t>Distribution of Red Bags to Care Homes across County Durham</t>
  </si>
  <si>
    <t>D2A process embedded and delivering positive outcomes.</t>
  </si>
  <si>
    <t>D2A process ensures most people return home prior to final decisions on future/long term care.</t>
  </si>
  <si>
    <t>Establishing robust systems as applied to elective admissions.</t>
  </si>
  <si>
    <t>Ensuring monitoring systems are robust in all areas.</t>
  </si>
  <si>
    <t>Ensuring maximum effectiveness of established pathways and D2A mechanisms.</t>
  </si>
  <si>
    <t>Ensuring maximum effectiveness of current arrangements. HwC/residential care providers undertaking timely/weekend assessments and accepting people with increasing challenging needs.</t>
  </si>
  <si>
    <t>Identifying those services which are not 7 day and which have the greatest impact on weekend discharges.</t>
  </si>
  <si>
    <t xml:space="preserve">Establishing within all parts of the system. </t>
  </si>
  <si>
    <t>Final agreement of policy. Ensuring policy is understood, effectively communicated and applied consistently.</t>
  </si>
  <si>
    <t>Ensuring 100% GP coverage in new arrangements for Care Home residents.  Care homes developing the confidence to challenge GPs.</t>
  </si>
  <si>
    <t>Engagement and communications.</t>
  </si>
  <si>
    <t>Continued commitment across UHCW to provide and achieve discharge dates.</t>
  </si>
  <si>
    <t>System-wide data set reviewed and reissued. Improved monitoring of activity informing action/decision.</t>
  </si>
  <si>
    <t>Continued commitment to MDT by all partners.  Adjustments made to better engage P2 providers with addidditional meeting established for HwC providers.</t>
  </si>
  <si>
    <t>P2 review inititated with improved provider performance on timely/Trusted Assessor assessments.</t>
  </si>
  <si>
    <t>UHCW and social services undertaking impact analysis of 7 day working.</t>
  </si>
  <si>
    <t>Trusted Assessor established for P3, with UHCW carrying out work on behalf of CCG.  Increasing number of social care providers accepting Trusted Assessments.</t>
  </si>
  <si>
    <t>Executive approval gained.</t>
  </si>
  <si>
    <t>Embedding the new CHESS, operational from April 2018.</t>
  </si>
  <si>
    <t>An estimated 20% of care homes in Coventry have signed up to, and are using the scheme.</t>
  </si>
  <si>
    <t>Nothing at this time</t>
  </si>
  <si>
    <t>Operational for over a year.  Well utilised and supported system wide.  It has been evaluated and refined and it is now part of BAU</t>
  </si>
  <si>
    <t xml:space="preserve">(1). Right person, right care group to galvanise the roll-out and implementation of SAFER with EDD set within 48 hours.  (2). New Discharge policy to be implemented wit h OD/training initiatives to embed.  (3). Identify local leadership to the workstream </t>
  </si>
  <si>
    <t>(1). Identify local leadership to drive workstream (2). Review of current systems to manage Demand and Capacity</t>
  </si>
  <si>
    <t>CHC &amp; complex assessments.  Joint funding arrangements t o be formed. Next steps to established consistent process with other boroughs</t>
  </si>
  <si>
    <t>Care Home asssements.  Next steps to established consistent process with other boroughs.</t>
  </si>
  <si>
    <t>Staff retention</t>
  </si>
  <si>
    <t>(1).  Out of Area patients.  (2). Joint funding.  (3). Improve and embed single assessment</t>
  </si>
  <si>
    <t xml:space="preserve">(1).  Clear communications with family, carers &amp; patients e.g through advocacy services , voluntary sector and other services as required. (2)Clear discharge policy to be implemented including training &amp; communication to staff and clear escalation process including letters and discuss                                                                                                                                                                                                                                                                                                                                                                                                                                                                                                                                           </t>
  </si>
  <si>
    <t>(1).  Admission to hospital from Care Homes.  (2). Intensive support to Care Homes.            (3).  Health and social care working together to support Care Homes</t>
  </si>
  <si>
    <t>Engaging the hospital in the pre implementation roll out of the scheme</t>
  </si>
  <si>
    <t>Discharge policy and process ratified</t>
  </si>
  <si>
    <t>System flow and sicharge board established as sub-group of A&amp;E delivery board. System flow monitoring tools being introduced.</t>
  </si>
  <si>
    <t>21 day no way' campaign being rolled out across CHS. New integrated discharge team operational since 15th October 2018.  The new command and control process in place to escalate across system.</t>
  </si>
  <si>
    <t>Discharge to Assess rolled out to all wards at CHS. Discharge to assess exceeding expectations in terms of activity. Pathway 3 joint funding approach in development.</t>
  </si>
  <si>
    <t>Community Services care provided and social care to move to 7 days working</t>
  </si>
  <si>
    <t>Embed the use of Joint single assessment form.  Social workers, therapists from the community and wards are now doing trusted assessments. Trust assessor pilot for care home placements in development.</t>
  </si>
  <si>
    <t>Ratification of discharge policy</t>
  </si>
  <si>
    <t>Business cases to support care home transformation including Telemedicine, re-designed enhanced GP support, and a clinically designed training programme for care home staff.  Business Case transformation signed off and moving in to mobilisation</t>
  </si>
  <si>
    <t>Response from care homes has been very encouraging and they are keen to take this up once implemented in Croydon in year.</t>
  </si>
  <si>
    <t>Help in identifying leadership to drive this workstream</t>
  </si>
  <si>
    <t>Examples of good practice from elsewhere to be discussed at local level</t>
  </si>
  <si>
    <t>Examples of good practice from elsewhere to be discussed at local level, particularly around pathway 3.</t>
  </si>
  <si>
    <t>Demand and capacity modelling</t>
  </si>
  <si>
    <t>Support in having discussions at STP level and with neighbouring CCGs to deliver trusted assessments</t>
  </si>
  <si>
    <t>Health Innovation Network &amp; SWL STP. Support in delivering as wide and thorough trianing for care home staff and CHS staff as possible.</t>
  </si>
  <si>
    <t>5 x daily sitreps in place together with daily strategic ( 8.30am) and tactical (10am) calls to monitor flow and address any issues that arise.  Plans for CNE UCN area in the near future are to have a phone app which provides a range of current information on the system flow that can be accessed by a wide range of staff across the system enabling prompt action to take place if flow reduces.</t>
  </si>
  <si>
    <t xml:space="preserve">MB - Improved communications within the acute trust and better primary care / nursing / residential home communication as to the importance of taking the correct things into the acute if planned attendance. </t>
  </si>
  <si>
    <t xml:space="preserve">NC -Early discharge planning is in place across the whole system - acute and community.  Culture change is gradual however so it is not anticipated that this will be fully mature until into 2018/19
MB - PTS Discharges are slow and often have multiple vehicles 'out of area' - leading to reduced capacity. Increased cost pressure for private ambulances for 'Home First' patients.
MB - Family engagement to select a care home and the subsequent care package capacity to facilitate discharge.
MB - ECIP and Ernst &amp; Young working in conjunction with the Acute Trust to improve internal flow processes. Their focus is on SAFER and Red/Green days.
</t>
  </si>
  <si>
    <t xml:space="preserve">NC - Developing a live data-stream for the app for a range of information is the challenge currently being investigated by the system and CNE UCN team.
MB - Still not ot able to report DTOC or MFFD in real time. Reports are predicated on a single individual  and if they are unable to perform this task, the information is missing - single point of failure principle.
MB - ECIP are now providing support from an intelligence perspective and a weekly ECIP dashboard is being used to monitor all key flow metrics and this will be reported to AEDB on a monthly basis for oversight and scrutiny purposes but the report is at a high level and lacks the granular level to make operational decisions.
</t>
  </si>
  <si>
    <t>NC - None
MB - Challenges centre around the time required to bring all parties together to continue on the Integrated Discharge Team meetings. This is an ongoing piece of work and is moving forwards and there is a speed dating session to begin to iron out operational challenges on 12th October.</t>
  </si>
  <si>
    <t xml:space="preserve">NC - Home First team in place at CIC and discharge to assess is in place in some areas but is not established as a whole system way of working. Use of iBCF funds to provide a home from hospital service is supporting rollout across the system of D2A.
MB - Home First team and discharge to assess is in place with the PDSA having commenced across the CCG footprint in march 2018. initial uptake is slow as there are limited numbers of patients identified as suitable for the pathways being tested. However, where appropriate patients are found, there is a significant reduction in length of stay for these individuals.
MB - Activity trajectoriews were rebased in September 2018 to reflect the challenges faced to deliver our initial aspirations.
MB - Recruitment challenges remain from all funding pots (CCG resilience, iBCF and general Winter Pot). This remains for social care and health roles. 
</t>
  </si>
  <si>
    <t xml:space="preserve">NC - Some 7 day services in place but not across all roles.  
MB - Challenges across all pathways to standardise across both Lancashire and Cumbria to ensure efficient pathways. Capacity in community to enable both pathways 2 and 3
MB - Continual workforce pressures in the primary care arena. Additional issues will arise as service progresses and is subject to review.
Primary care are struggling to recruit ANPs in the OOH arena.
</t>
  </si>
  <si>
    <t>NC - Working with independent providers and their concern re CQC registration and requirements
MB - At its infancy, so no significant challenges identified yet.</t>
  </si>
  <si>
    <t>NC - Choice policy developed as part of overall system-wide Discharge Policy.  Policy has been approved by all stakeholders.  Training to be implemented in how to apply policy.
MB - Challenges will arise as we continue with this operationally.</t>
  </si>
  <si>
    <t>NC - Elements of Enhanced health in care homes are in place in pockets across North Cumbria but not adopted as a system.  Plan through Care Home Collaborative to address this.
MB - Principle to support the staff in place to manage patients in situ to prevent / reduce admissions and attendances. Initial work has commenced in respect of developing a CCG strategy for the regulated care sector and this will include evaluation of current service provision as well as some short term evidence based projects.</t>
  </si>
  <si>
    <t>MB - None identified</t>
  </si>
  <si>
    <t xml:space="preserve">NC - Increases in proportion of discharges before noon for example are improving flow across the system - both within acute and from acute to community beds.  Increase in numbers of transfers to community hospital beds and throughput.   Back of House Support Team instituted in CIC, meeting daily, to focus on ensuring flow and ensure patients are discharged when ready.
MB - SAFER bundle in place through medical division and being rolled out across surgery. PDSA completed for D2A with a formal review of cost/benefit to be taken to next AEDB.
RED &amp; Green day principles in place. 
All patients are given an estimated date of discharge (EDD) upon admission. 
MB - Long length of stay review meetings commenced across the Trust on a weekly basis with an intention of improving flow and reducing long and extended length of stays.
</t>
  </si>
  <si>
    <t xml:space="preserve">NC - Daily strategic calls in particular have been successful in improving flow by highlighting for action the areas of greatest need each morning and agreeing actions to address.  The app in future will potentially enable immediate response to issues that arise.
MB - Trust continues to review its 'Heatmap' reporting toolkit and App. This allows total real-time oversight of key metrics such as ED flow, DTOCs, % performance, Triage rate, Discharges, EDD, MFFD etc. The control room remains set up to run 2 hourly bed meeting 'huddles' which monitor flow through the Trust. The System as a health and social economy also runs weekly teleconferences and produces daily returns to NHSE.  A regular perofrmance report is now produced by the CCG and presented on a monthly basis to the AEDB with a supporting action plan. 
MB - An ICS level meeting - including South Lakes - was held last month to scope the opportunity to develop a system wide operational dashboard. This will identify 'hotspots' of pressure and allow the system to flex in real time.
MB - CCG led the development of a system wide escalation policy which was tabled at AEDB this month and approved - it will be tested over October Half Term.
</t>
  </si>
  <si>
    <t>NC - Multi-discipinary and multi-agency working is in place with integrated discharge teams on both sites.  Multi-agency senior Back of house Support Team in place at Cumberland Infirmary which also incorporates representation from Integrated Care Communities. Further developments in progress such as integrating reablement and rehabilitation teams.
MB - Strategic level conversations are still ongoing to ascertain the extent of integration across all organisations that will be possible. For this reason the Integrated Discharge Team (IDT) Project Initiation Document (PiD) which outlines the projects intentions still remains in draft form. Meetings continue to be held for IDT groups and these form a fundamental part of the Discharge to Assess work being funded by the iBCF Hospital Homecare monies. This Team will bring together health and social care and community colleagues to reduce hand-offs and duplication.</t>
  </si>
  <si>
    <t xml:space="preserve">NC - Hospital to Home service is  fully in place and working well.  Supports approximately 40 patients at any one time and successful in transferring patients onto other appropriate services in a timely way.  CHC agreement for 2 weeks interim funding, together with new agreed pathways will enable more D2A for patients potentially or already in receipt of CHC funding.
MB - Hospital to Home service has been in place from January 2018 but aiming to introduce gradually as identify current staff capacity to support while undertaking recruitment. 
MB - PDSA for D2A has completed and an action plan and learning has been distilled into a summary recommendation report which went to AEDB in September 2018.
MB - ICAT Project Team has been established across the Bay Footprint.
</t>
  </si>
  <si>
    <t xml:space="preserve">NC - ASC have a 7 day offer provided by the reablement services.  Social work cover is availabe across CIC Monday to Saturday, further work on moving to 7 day workiing is being developed within ASC and for A&amp;E consultant cover in CIC.  Identification of any further gaps is then required.
MB - PCAS offer a full 7 day minor emergency service and CHoC provide a 7 day Out of Hours Service. These are fully GP led services. In addition, direct booking from 111 went live into both UTCs over Summer 2018.
UTC Communication programme commenced in October 2018 to engage the public with the 24/7 service offer.
MB - ASC have a 7 day offer provided by the reablement services.  Social work cover is available Monday to Saturday, further work on moving to 7 day working is being developed within ASC and for A&amp;E consultant cover in CIC.  Identification of any further gaps is then required.
MB - When there is a surge in the system ASC will provide 7 day cover.
MB - Acute Trust to focus on 7 day working in the coming 12 months as discharges are significantly impacted at weekends and the acute offer needs to mirror that from ASC to maintain flow.
</t>
  </si>
  <si>
    <t>NC - Trusted assessment in place with Kingston Court Care Home for the 15 beds commissioned by NCUH there.  Red Bag Scheme introduction will also assist with identifying a suitable plan for rollout.
MB - Building on the recent Trusted Assessor workshop outputs, we are examining the competencies needed for the various assessments carried out in the discharge process. We are also looking at the commonalities between the questions asked and information required by each in an attempt to prevent duplication.</t>
  </si>
  <si>
    <t>NC - Choice Policy in place is the one agreed across Cumbria and North Lancs area.  CNE Network would like all CNE areas to adopt CNE policy just completed.  Comparison of the 2 policies completed and will go to A&amp;E Delivery Board in Oct 18 for discussion and agreement.
MB - Home of Choice policy is in place and is being utilised, however, numbers are not as high as we would like and this is part of the development in terms of the D2A programme plan.</t>
  </si>
  <si>
    <t xml:space="preserve">NC - System-wide rollout of good practice already in place in some areas should impact on quality of care and support in care homes.
MB - Supported by care home support team being put in place tyhrough UHMBT Community Provider Team. Acute Trust has a Matron buddy scheme with all care homes.
MB - This work has been allocated to a manager in the CCG (ICC &amp; Community Services Development team).
</t>
  </si>
  <si>
    <t>NC - Red Bag Scheme being piloted in Sept 18 in 2 Care Homes across the area. For rapid rollout thereafter.
MB - Not implemented yet</t>
  </si>
  <si>
    <t xml:space="preserve">NC - None
MB - PTS Tripartite meeting addressing these needs and the STP is working to identify the issues in order to identify discharge solutions.
UHMBT and CCG are in discussion to place a member of the CCG Urgent Care Team into the acute Trust Discharge to Assess Team to provide system wide support to expidite patient flow through external stakeholders.
</t>
  </si>
  <si>
    <t xml:space="preserve">NC - None
MB - Backfill funding to provide additional resource to the system.
MB - Funding required to purchase a 'real time' ICS level dashboard which is being explored by ICS Executive leads.
</t>
  </si>
  <si>
    <t>NC - none
MB - Protected time for all relevant parties to attend the IDT meetings.</t>
  </si>
  <si>
    <t>NC - None
MB - Workforce planning across the region.</t>
  </si>
  <si>
    <t>NC - none at present
MB - No support required aside from to continue with the workplan as agreed and continue with the first wave of Trusted Assessment test cycles and document the lessons learned.</t>
  </si>
  <si>
    <t>NC - NHSE supporting through Care Home Collaborative
MB - None identified as of yet.</t>
  </si>
  <si>
    <t>NC - NHSE supporting through Care Home Collaborative
MB - Multiple schemes ongoing and resource needs to be placed into relevant areas. Need clear evidence of impact of this scheme to commence review and potential roll-out.</t>
  </si>
  <si>
    <t xml:space="preserve">Integrated Discharge Team.  In place over 2 years.  OT/physio and MH join the meetings, Social Workers based at the hospital.  </t>
  </si>
  <si>
    <t xml:space="preserve">Develop more robust pre-assessment in some specialisms.  </t>
  </si>
  <si>
    <t xml:space="preserve">Improve surge management, particularly capacity matching – out of hospital at times of surge.  </t>
  </si>
  <si>
    <t>Provider availability can be an issue, and communication of what is available across the system can be problematic</t>
  </si>
  <si>
    <t xml:space="preserve">Improve the linkage between D2A and CHC </t>
  </si>
  <si>
    <t>Decision-making people not being available on weekends.</t>
  </si>
  <si>
    <t xml:space="preserve">Absence of a clear expectation of timeframe for care home assessments for re-admission.  There is sometimes a delay contacting the care home by the discharge team, or even giving a heads up before they are ready for admission
</t>
  </si>
  <si>
    <t>Choice policy agreement across the system - now resolved.</t>
  </si>
  <si>
    <t>Pharmacy input into the care home MDT</t>
  </si>
  <si>
    <t>RPIWs for CHC and discharge where support packages are in place/required</t>
  </si>
  <si>
    <t>Plans to bring the care home bed state tool into Darlington</t>
  </si>
  <si>
    <t>Rapid Response domiciliary care provided year round supported by iBCF</t>
  </si>
  <si>
    <t xml:space="preserve">Draft a SoP for discharge to care homes:
• Notification of discharge for an existing resident.  
• DST in the care home for nursing need for an existing resident - role of community Matron as trusted assessor.
• For new admissions, trusted assessment for spot bed
• For new nursing (from resi)
</t>
  </si>
  <si>
    <t>Choice policy in place</t>
  </si>
  <si>
    <t xml:space="preserve">Existing scheme recently enhanced to a “care home huddle” format “owned” by GP federation.  </t>
  </si>
  <si>
    <t>bags distributed</t>
  </si>
  <si>
    <t>Challenges in this area are ongoing in terms of ensuring that there is consistency in the way in which the multi-disciplinary integrated care teams across the County deliver early discharge planning for both planned and non-planned activity.
There are also challenges arising from the introduction of Red Bags and ensuring they are used effectively in supporting hospital discharges.</t>
  </si>
  <si>
    <t>Work is currently in progress, through the Urgent Care workstream of Joined Up Care Derbyshire (JUCD,) to have a monitoring tool in place to support the local health and social care system during the coming winter.</t>
  </si>
  <si>
    <t>Challenges in this area are ongoing in terms of consistency in delivery of MDTs within Mental Health</t>
  </si>
  <si>
    <t xml:space="preserve">The main challenges for the D2A work in Derbyshire over the past quarter has ben securing agreement and funding to continue the roll-out of the track and triage tool.
</t>
  </si>
  <si>
    <t>Ensuring consistency across partners in their provision of seven-day services to support patient flow and appropriate / timely transfers from hospital.</t>
  </si>
  <si>
    <t xml:space="preserve">Trusted Assessment forms are being used across the system to support D2A.
Challenges include ensuring consistency of understanding to prevent duplicate assessments being undertaken
</t>
  </si>
  <si>
    <t xml:space="preserve">Challenges include continued awareness raising of the Derbyshire Transfer of Care Protocol and ensuring it is applied consistently across the system. 
</t>
  </si>
  <si>
    <t>Challenges for this work include consistent roll-out of lessons learned from work undertaken in parts of the system for health-led input into care homes and awaiting outcomes of CCG QIPP decisions which may affect continued delivery.</t>
  </si>
  <si>
    <t>Ensuring consistent and appropriate use of Red Bags in acute settings continues to be a challenge.
Current lack of capacity to ensure effective monitoring of their use.</t>
  </si>
  <si>
    <t>Red bag scheme is now operational - but too early to identify impact of their use.</t>
  </si>
  <si>
    <t>Benchmarking and monitoring in place across organisations and agreement reached through A&amp;E Delivery Board to develop system wide daily monitoring tool.</t>
  </si>
  <si>
    <t>Priorities for the HICM were reviewed towards end of 2017-18 through Joined Up Care (STP) Board and Exec Lead identified. HICM Changes 4, 6 and 8 chosen as priority areas with expectation that these will move to 'Mature' by end of 2018-19. Targets previously published in 2017-19 BCF Plan have been revised to reflect local ambitions and provided in this return. For change areas at 'Plans in Place' expectation will be to be 'Established' by Q4 2018-19, and for those currently at 'Established' will be at 'Mature' by the same period.</t>
  </si>
  <si>
    <t>During summer period (not Q2) in Derbyshre, 1,276 people were discharged to be assessed at home, in community support bed, or community hospital (Pathways 1, 2, and 3). With only 76 people leaving hospital on a different pathway than had been originally suggested.</t>
  </si>
  <si>
    <t>A Derbyshire D2A task and finish group have created a Trusted Assessor approach with key principles. The driver for the Trusted Assessor model is to reduce duplication of assessments, enhance patient experience and improve timely safe access to appropriate levels of care.</t>
  </si>
  <si>
    <t>Derbyshire Transfer of Care Protocol is in place and continues to be used effectively by health and social care community staff. Recent review has highlighted need to reconsider timescales to take account of any potential legal involvement. Expect revised version to be produced in Q3.</t>
  </si>
  <si>
    <t>Quality impact assessments undertaken as a result of the QIPPs to demonstrate the impact of this work.</t>
  </si>
  <si>
    <t>Care Home providers have welcomed receiving the bags per home and supportive of their use.</t>
  </si>
  <si>
    <t>Challenges in this area are ongoing in terms of ensuring that there is consistency in the way in which the multi-disciplinary integrated care teams across the County deliver early discharge planning for both planned and non-planned activity across the County.
There are also challenges arising from the introduction of Red Bags and ensuring they are used effectively in supporting hospital discharges.</t>
  </si>
  <si>
    <t>Challenges in this area are ongoing in terms of consistency in both the delivery of MDTs and ensuring there is an appropriate skill-mix due to ongoing workforce recruitment challenges.</t>
  </si>
  <si>
    <t xml:space="preserve">The main challenges for the D2A work in Derbyshire over the past quarter have been:
- ensuring consistent application of the D2A guidance across the County;
- securing agreement and funding to roll-out a track and triage tool across the County following successful City pilot.
</t>
  </si>
  <si>
    <t>Red bag scheme is now fully operational across the County - but too early to identify impact of their use.</t>
  </si>
  <si>
    <t>During summer period (not Q2)  1,276 people were discharged to be assessed at home, in community support bed, or community hospital (Pathways 1, 2, and 3). With only 76 people leaving hospital on a different pathway than had been originally suggested.</t>
  </si>
  <si>
    <t>Care Home providers have welcomed receiving 2 bags per home and supportive of their use.</t>
  </si>
  <si>
    <t>Community inreach in place, with cluster teams being accountable to pull their population home . Improving transfer times</t>
  </si>
  <si>
    <t>Electronic live system in place- consistent use in Acute and in community, across hospital and community teams</t>
  </si>
  <si>
    <t xml:space="preserve">Long history of integrated working and strong MDT working across health and social care organisations </t>
  </si>
  <si>
    <t xml:space="preserve"> Choice policies are in place for LA and CHC. Strengths-based approach embedding in all teams.</t>
  </si>
  <si>
    <t>Social Care and Trusted Assessor capacity to meet demand when high flow</t>
  </si>
  <si>
    <t>Maintain consistent use of PTS -  with new staff recruited</t>
  </si>
  <si>
    <t>GP as part of Urgent community Response MDTs
Exeter leadership capacity</t>
  </si>
  <si>
    <t>Capacity issues in wider personal care market have deteriorated in past quarter with increased backfill - the pressure of Summer effect</t>
  </si>
  <si>
    <t>Access to private provider market  at the weekends</t>
  </si>
  <si>
    <t>current staffing levels insufficient to manage demand</t>
  </si>
  <si>
    <t xml:space="preserve"> Choice policies are in place for LA and CHC. 
Need to embed chioce further with health teams
</t>
  </si>
  <si>
    <t xml:space="preserve">Capacity of team to reach beyond Mid Devon </t>
  </si>
  <si>
    <t xml:space="preserve">Ensuring the prescriptions are in place. </t>
  </si>
  <si>
    <t xml:space="preserve">Power BI also put in place to monitor availability of personal  care at cluster level, along with use of short term services </t>
  </si>
  <si>
    <t>GP test of change agreeed in principle to assess benefit of GP within MDT
Additional Community Services Manager post for Exeter funded and under recruitment</t>
  </si>
  <si>
    <t>Guaranteed hours block provision of dom care maturing with providers
Development of work with Fire Service to increase community response
Simplification of process under way</t>
  </si>
  <si>
    <t>Review of cluster staffing under way.  
Short Term Services in place in some areas covering the seven days.</t>
  </si>
  <si>
    <t>Further Trusted Assessor posts under recruitment</t>
  </si>
  <si>
    <t xml:space="preserve">MDT training delivered across Acute and Community to progress/ embed the choice agenda </t>
  </si>
  <si>
    <t xml:space="preserve">Work with Commissioners to consider wider working with partners  </t>
  </si>
  <si>
    <t>The Red Bag system for EOL patients has been in place for a number of years.</t>
  </si>
  <si>
    <t xml:space="preserve">Further iBCF posts to be recruited to enhance offer for Winter </t>
  </si>
  <si>
    <t>IT acces to Power BI for all relevant staff with NHS email</t>
  </si>
  <si>
    <t>Capacity to evaluate GP pilot</t>
  </si>
  <si>
    <t>Use of iBCF to implement guaranteed hours contract if needs to expand offer</t>
  </si>
  <si>
    <t>Expand use of Trusted Assessor
Increase use of TECS for monitoring and risk management</t>
  </si>
  <si>
    <t xml:space="preserve">Increase in Trusted Assessor capacity for Winter </t>
  </si>
  <si>
    <t>Further progress- face to face conversaatins and focus on ' What matters to me'
Further strength based MDT training planned</t>
  </si>
  <si>
    <t>Review use of iBCF Care Homes funding to progress model</t>
  </si>
  <si>
    <t>_</t>
  </si>
  <si>
    <t xml:space="preserve">The system partners are embedding a number of schemes and approaches to enabling and supporting earlier discharge. The scale and number of the developments is significant and risks impact on the pace of change. 
The system is currently scoping the full range of schemes, pilots and programmes that deliver earlier discharge planning to inform the devleopment of a comprehensive system wide plan that will deliver earlier disharges, reduced lenghts of stay and integrated care and support planning. </t>
  </si>
  <si>
    <t xml:space="preserve">Accessing timely data that meets the needs of all stakeholders remains challenging. Reducing the need for multiple reporting systems to different stakeholders. Current systems are numerous, do not 'talk' to each other and require staff to input the same data on several occassions. 
plan to review the information requirements of all stakeholders to ensure that the teams report only once, and fulfills the system requirements.
</t>
  </si>
  <si>
    <t xml:space="preserve">The IDT is a well established team and works well across the other interfacing teams as part of the wider integrated locality teams. A review  of the IDT, their function, outcomes and where they are best situated to deliver the best outcomes will be completed by the end of Quarter 4. </t>
  </si>
  <si>
    <t xml:space="preserve">As part of the IDT offer,  a new Homefinder function has been recruited and commenced in post in September 2018. </t>
  </si>
  <si>
    <t xml:space="preserve">7 day working is still not consistent acrsoss all areas of the H&amp;SC system. One of the main challenges is around conflicting priorities and areas of need. We acknowledge that we still need to establish the need for all services to operate across 7 days which will be part of the review of the implementation of the HICM in Doncaster and the IDT. The H&amp; SC system are part of system perfect week which will  provide evidence to establish what is required to successfully move this forward system wide. </t>
  </si>
  <si>
    <t xml:space="preserve">The challenge still remains around the need to establish a more 'joined up' approach, and look at a way of recording across the system to avoid unnecessary duplication/improve services. 
Work also needs to be undertaken to tackle culture change and the challenges around the trusted assessor approach across the system. </t>
  </si>
  <si>
    <t>Although a Choice Policy was developed in Doncaster in 2017, the policy has not been implemented across the system. A new Head of Service for Adult Social Care came into post in June 2018 and is leading on this piece of work. A task and finish group is in place to oversee the implementation of the protocol and this will be monitored by the group. 
More work is now required to embed the protocol and to bring about culture change to ensure this is fully embedded across the system. 
During Qtr 3 further work will be undertaken around developing information, advice and guidance for people using services to manage their expectations. 
Further work  will  be undertaken during 2018/19 to establish roles, particularly with regard to the development of social prescribing , and linking in with domiciliary care agencies, and the CVS (in terms of community led support).</t>
  </si>
  <si>
    <t xml:space="preserve">More work is required to ensure the care market continues to be responsive/adaptive to the changes required ensuring good practice is embedded across olur social care provider market. </t>
  </si>
  <si>
    <t xml:space="preserve">There continue to be issues in relation to the development of the Red Bag Scheme across the H&amp;SC system, due to staffing issues. There is still no dedicated worker which continues to effect implementation. We will review this in light of the review of the HICM implementation in Doncaser.  </t>
  </si>
  <si>
    <t>Integrated review and scope of all activity relating to HICM, Length of stay and winter pressures planning is now underway.
Social care services workshop held to review HICM and to ascertain an update on where we are as a system. The outputs from the session will now be used as part of winter planning 
First integrated Length of stay meeting planned for 18th October. It has been agreed that the HICM will now be incorporated into the length of stay meetings to ensure synergy between these 2 key pieces of work. Next LOS meeting to take place in early November</t>
  </si>
  <si>
    <t>CCG have developed a web based reporting system to monitor patient flow
DMBC staff have been trained in using the system and have met with devleopers to  see and discuss the EMC system. The new system will enable central reporting of beds / delays / and the status of patients. The tool will also help with alleviating system pressures.</t>
  </si>
  <si>
    <t>The Integrated Discharge Team (IDT) continue to work in a streamlined way which has been further embedded since Q1; however, it is acknowledged that more streamlined systems would support better working practices in the team. 
During Qtr  4 a full end to end review of the IDT function and this will feed into the work the system is doing around integated neighbourood working.</t>
  </si>
  <si>
    <t xml:space="preserve">Work continues on improvements to the discharge to home process (linking with the intermedicate care plan) to ensure that this is in place across all areas. A dedicated Homefinder role has been created as part of the implementation of the HICM. The effectiveness of this role  will be reviewed in Q4 to ensure improvements have been made in relatoin to discharges from all bed bases. More work will be undertaken to link with the community and voluntary sector to look at increasing capacity across the system. </t>
  </si>
  <si>
    <t xml:space="preserve">Work has been undertaken to review the existing contracts within social care. All new workers are now on 7 day contracts. The IDT is also a 7 day service which continues to work well. There is also a management rota for weekend working within the IDT to ensure that DToC's are managed and issues are escalated as and when they arise. </t>
  </si>
  <si>
    <t xml:space="preserve">All information relating to the trusted assessor model has been reviewed, and recommendations went to DMBC's Senior Management Team in April 2018,. The plan was to  'go live' by Q2. However, this has been revised to be completed by the end of quarter Q3 as we need to fully agree and embed standardised documentation and working practices/cultural change in order to improve services to patients/clients.
During qtr 3 work will  be undertaken with stakeholder across the system to agree the target operating model for Doncaster. 
Work is underway with local providers to look at how they can support with implementing the trusted assessor model. DMBC are looking to commision a dom care provider to pick up 6 weekly reviews using a trusted assessor model, however more work is required to further develop the specification  particularly around contracts and T&amp;C's. </t>
  </si>
  <si>
    <t xml:space="preserve">The draft choice protocol will be signed-off by the Length of Stay steering group in October 2018. The protocol has been out for consultation. and will be rolled out across the system from December 2018 to support more timely transfers of care. 
The Homefinder role has now commenced and is based within the Integrated Discharge Team. This time limited role  will support with the implementation of the protocol as well as supporting managing transfers of care for individuals who require home or residential care. </t>
  </si>
  <si>
    <t xml:space="preserve">A large amount of work has been undertaken to look at how this can be moved forward across the system, including developments with training system wide, and changes to models of care across the acute sector and care homes. 
Work continues on the culture changes required across the H&amp;SC System in Doncaster and this is being addresed as part of the review of the HICM. 
 Joint commissioning meetings have now been established to implement the 'Place Plan' agenda across the H&amp;SC System in Doncaster and work around care homes is being captured around the work being completed by the contracts and commissioning functions in the CCG and Local Authority. 
Further work is still required in relation to the delivery of the Care Home Strategy across H&amp;SC, particularly with regard to how this links with Primary/Acute Care services. This is now being picked up as part of the "Living Well' commissioning meetings. The LA are also looking at the market position statement to reflect the changes which are needed to further enhance health in care homes.. </t>
  </si>
  <si>
    <t xml:space="preserve">Plans continue to develop in relation to the implementaion of the Red Bag Scheme in Doncaster, and how this links with the ticket home/discharge passport. </t>
  </si>
  <si>
    <t xml:space="preserve">We would welcome good practice examples from other areas on 'whole-system' approaches to early discharge planning would also be helpful. </t>
  </si>
  <si>
    <t>Best practice examples of where home first has been implemented successfully would still be welcomed.</t>
  </si>
  <si>
    <t xml:space="preserve">Good practice examples of how this has worked in other aras would be welcomed. </t>
  </si>
  <si>
    <t xml:space="preserve">Continued high levels of NEL demand and acuity of patients continues to provide challenges. This is compounded with workforce vacancies across health and social care organisations in Dorset. It is recognised that all staff should be trained in good discharge planning processes.    </t>
  </si>
  <si>
    <t>Community options can limit the effectiveness, the implementation and compliance of the Choice Policy</t>
  </si>
  <si>
    <t>Increase in care home conveyances evident from care home conveyance dashboard. Red Bag initiative not fully embedded into practice. Specific training needs identified for a number of parts of the system eg care homes, paramedics, ED .</t>
  </si>
  <si>
    <t xml:space="preserve">There is a pan Dorset ICS programme of work which has been established to improve the process for supporting  stranded patients. A Stranded patients audit and workshop has been undertaken and good practice is being taken forward across Dorset ICS. U&amp;EC transformation funding of £257k has been allocatted to support this strand of work. </t>
  </si>
  <si>
    <t>Focussed work now being planned on stranded patients audit and workshop to be undertaken to inform action plan this included delays within reablement services, intermediate care services and community hospitals. Dorset ICS is looking to develop a system solution for proactive and real time monitoring of pressures across the system.</t>
  </si>
  <si>
    <t xml:space="preserve">Options have been developed and going through approval processes. 
The second phase of the new care frameowrk will include opening the framework to new providers, moving to a consolidated pay basis and transition towards an outcome based approach. 
DCC business case is being developed for the home first project and working groups are pursuing key areas for improvement and development. </t>
  </si>
  <si>
    <t>DCC Business case in development in response to Home First Project highlighting specific areas for development. Staff are in the consultation process to support change in working practices to support seven day working achievement.</t>
  </si>
  <si>
    <t>On line training in development. 
Role of trusted assessor to be considered across LAs.
Care home work stream and hospital to home (H2H) group working on TA role for care homes.  
There will be an evaluation across the system reviewing the models of H2H services.</t>
  </si>
  <si>
    <t xml:space="preserve">Dashboard developed re care home conveyances and shared with localities to share/discuss and prioritise care and support
Task and finish groups established to focus on various elements of the EHCH programme
Establishing closer working relationships with the Dorset Care Home Association 
</t>
  </si>
  <si>
    <t>DTOC level remains consistently under 1% due to early planning and excellent joint working</t>
  </si>
  <si>
    <t>primary care MDTs regulary discussing patient. Frequent User Service facilitating MDT on complex patients. Health and Social Care MDTs maturing in hospital setting</t>
  </si>
  <si>
    <t>D2A in place since 2016.  Recent iBCF investment has now financed and established bed capacity for Pathway 3 patients.</t>
  </si>
  <si>
    <t>We have had multi-disciplinary 7 day services in DGFT for at least 12 months and perform comparatively well on weekend discharges. For ASC supported discharges, Saturdays are our 3rd busiest discharge day and whilst total discharges at the weekend are lower than over the remaining days, we continue to add capacity to equalise performance.</t>
  </si>
  <si>
    <t>Trend of emergency admissions from care homes has been reversed, with significant reduction since singkle point of access in place and proactive team recruited</t>
  </si>
  <si>
    <t>Increasing acuity remains a challenge, but system has a better joint view on capacity. Challenges remain on non-emergency patient transport and TTOs.</t>
  </si>
  <si>
    <t>No real time reporting of capacity across the system, although regular discussion. CQC action plan makes additional data requests unhelpful</t>
  </si>
  <si>
    <t>Therapy support is not always available 7 days per week. Pharmacy and equipment also an issue.</t>
  </si>
  <si>
    <t>Need to mainstream Trusted Assessor</t>
  </si>
  <si>
    <t xml:space="preserve">TTO's still not completed as efficiantly as needed, Therapy not available for all areas at weekends- only availble for HDU and Urgent cases.  Mediboxes are not availble 7 days. Getting hold of equipment is also not available 7 days. </t>
  </si>
  <si>
    <t>Needs to be embedded in wider services rather than stand alone post</t>
  </si>
  <si>
    <t>New policy will take time to roll out and embed</t>
  </si>
  <si>
    <t>Seeking to integrate health and social care capacity into a single team</t>
  </si>
  <si>
    <t>Part of a significant redesign of the care home pathway, so may be difficult to evaluate in isolation</t>
  </si>
  <si>
    <t>MDT working continues to flourish and system consistently reports low level of delays for Dudley residents</t>
  </si>
  <si>
    <t>Joint production of daily reporting up to winter room. Daily sitreps shared regularly</t>
  </si>
  <si>
    <t>D2A Pathways in place with significantly fewer delays. Complex patients have more of a system response as known to all agencies involved in care</t>
  </si>
  <si>
    <t>Reduction in permanent admissions to nursing homes, with evidence of reablement in pathway 3. Increased admission avoidance at front door with support to return home</t>
  </si>
  <si>
    <t>Consistent weekend delivery on discharges with increased a&amp;e flow most weekends</t>
  </si>
  <si>
    <t>Agreement to increase capacity</t>
  </si>
  <si>
    <t>Policy agreed across the Health and Social Care economy, and initial roll out has taken place across part of acute site</t>
  </si>
  <si>
    <t>18 top admitting homes have received intensive support. Pilot being scoped to add end of life support to care homes</t>
  </si>
  <si>
    <t>The scheme has been introduced as part of the care home programme with learning to be spread to wider teams following evaluation</t>
  </si>
  <si>
    <t>NHSI supporting hospital on internal flow</t>
  </si>
  <si>
    <t>No additional needs as several agencies already supporting on flow</t>
  </si>
  <si>
    <t xml:space="preserve">Equipment availability, TTO's and therapy required 7 days. Services are avaialble but it is fragmented. </t>
  </si>
  <si>
    <t xml:space="preserve">There is a five way flow of patients in Ealing as there are 5 major acute trusts within a reasonable distance. </t>
  </si>
  <si>
    <t xml:space="preserve">Work has been carried out with Ealing Hospital and WLMHT to improve patient flow as part of the overall plan to deliver reduction in DTOC. 
Winter initiatives have also improved patient flow.
</t>
  </si>
  <si>
    <t xml:space="preserve">Agreeing when MH patients are medically fit for discharge
High staff turnover in MH Recovery Teams has impacted on quality of panel referrals resulting in delays. Recruitment and Retention plan to be developed.
Working towards comprehensive pathway monitoring for MH across all wards to support proactive discharge planning before they become a DTOC
</t>
  </si>
  <si>
    <t xml:space="preserve">The original number of discharge pathways was 21. Work is underway to simplify this and reduce the number of pathways to 3. 
Capacity in the system e.g. availability of DNs etc. to deal with the more complex patients has been raised as an issue and this is being fed back to the community services provider 
Discussions with the acute trust need to happen to ensure that treatment decisions are appropriate for patients to be managed safely at home 
</t>
  </si>
  <si>
    <t xml:space="preserve">7 day working in short term rehab
Care Homes to provide assurance that they will accept discharges from hospital in line with Reducing Long Stays in Hospital letter 
</t>
  </si>
  <si>
    <t xml:space="preserve">Delays in recruiting staff to posts identified across NWL
There are challenges with care providers  assessing on behalf of other providers and committing to care provision
</t>
  </si>
  <si>
    <t xml:space="preserve">Choice is not one of the main reasons cited as contributing to DTOC locally, therefore not seen as a priority
Voluntary sector are not actively involved in supporting the implementation of the choice policy within local trust
</t>
  </si>
  <si>
    <t xml:space="preserve">Large number of Nursing Homes (20) and Residential Homes (35) in the borough with a total of 1681 residents (1180 NH, 501 RH)
Different level of support provided for residential and nursing homes.
Staff turnover in care homes is high
Ealing Analysis of data showed that were almost no opportunities to reduce NEL from care homes for ACSC
</t>
  </si>
  <si>
    <t xml:space="preserve">Not all of the care homes completed and submitted the information required for the evaluation of this project. This has delayed the feedback to the CCG. Moving forward they have committed to providing the information
The use of red bags within the trusts needs to be attached to operational procedures, but this is not the case across the board. Whilst residents of care homes in Ealing may be going to trusts outside the area, the focus of work to get the use of red bags embedded will focus on the 4 main trusts within NWL
Further plans for rolling out the red bag scheme will depend on evaluation of the pilot and identification of the funds to purchase additional red bags for the remaining 52 care homes in Ealing.
</t>
  </si>
  <si>
    <t>Discussion at a recent Whole Systems Resilience Workshop are being worked up to enable Ealing to achieve mature status by the end of 2018/19</t>
  </si>
  <si>
    <t xml:space="preserve">Further discussions and work are taking place following a recent Whole System Resilience Workshop to continue to improve patient flow and embed changes into business as usual
Daily calls in place to trusts 
between commissioners and providers around DTOCS and pathways patients are now business as usual
Emerging data between Health and Social Care relating to Ealing Hospital ensuring maximum impact on patient flow 
Direct booking of appointments from NHS 11 into the 3 Primary Care Extended Access Hubs diverting patients from A&amp;E is now in place. 
NHS 111 direct booking appointments during core practice hours (M-F) is in the planning phase and is due to be implemented by end of Q3. 
</t>
  </si>
  <si>
    <t xml:space="preserve">Ongoing work with trusts has resulted in Target for DTOC being met 
Multiagency teams in place and new manager in place to oversee improvement
Regular calls to review discharges and agree sign off before figures are entered on unify
Work being carried out across the system to better manage those discharged on Section 117
</t>
  </si>
  <si>
    <t xml:space="preserve">A total of 621 patients have been discharged via Home First Pathway since it started in June 2017. 
72 patients were discharged during Jul - Aug 18. This is lower than in Apr – Jun 18, but higher than the corresponding period in 2017/18. 
A reduction in the number of referrals to Home First has been observed during this period. 
A workshop took place on 28th August and a remedial plan has been developed to bring the programme back on track as part of the wider winter preparedness planning. Referral numbers are already increasing
</t>
  </si>
  <si>
    <t xml:space="preserve">Homeward and other community services working 7 days
Social workers working 7 days 
Home first working 7 days
Discussions taking place following Whole Systems Resilience Workshop 
Benchmarking of care homes ability to accept new and returning residents has been carried out. This is being used to inform the remedial plan for discharges that is being  developed across the local system as part of the winter preparedness 
</t>
  </si>
  <si>
    <t xml:space="preserve">Agreed level of staffing required for social care across NWL.
Trusted assessor in place with intermediate care providers
</t>
  </si>
  <si>
    <t xml:space="preserve">Choice policy agreed by local trust and is operational
The implementation of the choice policy was discussed at a recent Whole System Resilience Workshop but further plans for embedding it have not yet been agreed
</t>
  </si>
  <si>
    <t xml:space="preserve">Training provider for appointed for responding and acting on signs of deterioration training to staff in care homes. Train the trainer event completed. 
Training has been arranged with 6 care homes. The first stage of training has been delivered for one home (7 staff trained) and is underway in a second home. Contact has been made with a further 6 homes and still to be carried out for the remaining 5 homes. Programme to run until Mar 19
</t>
  </si>
  <si>
    <t xml:space="preserve">Use of the NWL reporting template has been reinstated with the care homes using the bags. 
Results are being examined to see what lessons can be learnt from the process.  Numbers are small, but this allows a deep dive into the reasons behind the referral and what, if any, actions could have been taken and support provided to prevent admission.
</t>
  </si>
  <si>
    <t>Support provided by NWL S&amp;T team</t>
  </si>
  <si>
    <t xml:space="preserve">EDD is not yet established for all pathways.                                                                                                                                                                                                                                                                                                                                                                                                                                                                   
Agreed standards for setting EDD's are not being used consistently and the use of SAFER is not fully embedded across all inpatient areas. 
The acute hospitals that serve East Riding residents are not all consistently working to EDD, which presents a challenge to our hospital social work teams.   
                                    </t>
  </si>
  <si>
    <t xml:space="preserve">The Hospital Social Work Team (HSWT) at HEYT has access to and records updates on the Trust’s CAYDER system. Assessment and discharge notifications, medically fit status and information from therapy, wards and medics to inform social care assessments are all communicated via CAYDER. The multi-agency discharge hub has daily patient flow meetings/ teleconferences. When the Trust and/or the system are experiencing significant pressure and/or operating at high levels of escalation (usually OPEL 3), system leaders’ teleconferences are convened.  Access to systems/responses are not yet fully replicated across the other acute hospitals which serve the ER.
In YTT hospitals, assessment and discharge notifications come via the discharge liaison team to the HSWT staff based at the hospital, but Social Care staff do not currently have have access to the electronic system.  In NL&amp;G hospitals, assessment and discharge notifications are received via the local Adult Services Care Management Team and distributed to the hospital staff.
</t>
  </si>
  <si>
    <t xml:space="preserve">There is a multi-agency discharge hub (MADH) within HEYT comprising of Discharge Liaison, Trust Therapists, and Social Work Teams. The hub also works closely with the Community Health professionals who in reach to assess for Intermediate Tier Rehab Services.  
The Hospital Social Workers who work in the other acute hospitals which serve ER residents are not formally part of the MAD team, but have close working relationships with Discharge Liaison and Therapy Teams and share office space. 
ERYC has a partnership agreement to part fund the Social Workers employed by York City Council, to provide a service to ER residents.  A MADH approach is established in one acute site in YTT (Scarborough).
In Pocklington, we have an Integrated Care Hub which consists of beds in a LA Care Home, nurses and therapists, a Social Worker and GPs. </t>
  </si>
  <si>
    <t xml:space="preserve">A ‘Home First’ model for T2A is particularly challenging in the ER due to geography – size and rural nature. Capacity in the home care market is a significant issue/risk. Recruitment and retention of staff both within the ERYC in house Reablement Service and for Independent Home Care Providers is a challenge.
ERYCCG currently commission Positive Step Beds (PSB), using iBCF monies across the ER, iBCF monies are being utilised to extend the beds to June 2019. PSBs accept a ‘light touch/ proportionate assessment', pending a more comprehensive assessment in terms of longer term health and social care needs is completed during the person’s stay. The same approach is applied in the Pocklington Hub, detailed in the Multi-agency discharge teams.
A number of the iBCF schemes have elements of home first and D2A. Capacity in the home care market is a significant challenge, as is the rurality of the ER, in terms of delivering a home first model. </t>
  </si>
  <si>
    <t xml:space="preserve">The Hospital Social Work Team based on site at HEYHT has delivered a seven day service since February 2016. The impact of the team in progressing discharges at weekends can be compromised by the availability and capacity of other hospital, social care and external services and staff groups. 
ERYC has piloted having Hospital Social Workers based at Scarborough Hospital on weekends, but due to the unavailability of key hospital staff and teams (Discharge Liaison) this was not continued. 
The in-house Reablement/Home Care Service (Community Support Team) responds to new referrals 365 days a year and starts services at weekends and Bank Holidays. 
</t>
  </si>
  <si>
    <t>A Trusted Assessor model has been developed in respect to assessments undertaken by Occupational Therapists between Hull and East Yorkshire Hospital Trust, the Community Health provider and ERYC. This has involved shared paper work and the adoption of the same therapy outcome measurement tool. The Positive Step Bed initiave contains an element of Trusted Assessor as the care homes involved do not undertake a pre-assessment.    Work is ongoing to address challenges around IT compatibility, professional boundaries etc.</t>
  </si>
  <si>
    <t xml:space="preserve">Implementation of Choice Policies has improved, but is still variable.  
Both Hull and East Yorkshire Teaching Hospitals NHS Trust and York Teaching Hospitals NHS Trust have refreshed their Choice Policies in the last eighteen months. ERYC have signed up as partners to both policies.   
The Hospital Trusts are the lead agency for these policies and have responsibility for leading the communication with patients. 
</t>
  </si>
  <si>
    <t xml:space="preserve">A multi-agency Care Market Steering Group has been established to replace the Care Home Steering Group, with an overview across the Care Homes, Nursing Care and Home Care demand/market.  The terms of reference have now been reviewed and refreshed for the Steering Group.  The TOR for the new Care Homes and Sustainable Nursing Care Working Group are being reviewed and realigned to those of the Steering Group.  The group will continue to capture all projects focused on enhancing care to care homes to oversee delivery and manage issues. 
The multi-agency Care Homes and Sustainable Nursing Care Working Group will continue to oversee delivery of projects to enhance clinical support to care homes.
</t>
  </si>
  <si>
    <t>The red bag schemes was not previously considered to be a key priority for the CCG, due to the range of other initiatives taking place within care homes.  However, a plan is currently being developed to implement the red bags scheme, which will complement other care home initiatives.</t>
  </si>
  <si>
    <t>ERYC Hospital Social Work practice is to work as part of multi-disciplinary teams and up-stream/start assessments as early as possible to facilitate timely discharge. 
However, there is limited capacity and priority will be given to people who are medically fit and closest to discharge. A new initiave to flag up and discuss complex discharges early on in the persons's admission has commenced July 2018. This process is in its early stages and impact is still to be assessed.
The early complex discharge process has been implemented and the impact will be assessed within the next 3-6 months</t>
  </si>
  <si>
    <t>Communication bewteen York Teaching Trust  (YTT) and ERYC is in advanced stages in terms of the appropriate permissions being in place for council staff to access the Trusts electronic systems.</t>
  </si>
  <si>
    <t>A multi-agency hub has been developed on the York hospital site  and YTT are looking to replicate this on the Scarborough site.</t>
  </si>
  <si>
    <t>Further extension of the Positive Step Beds (10 beds) agreed until June 2019. Continued development of the community element of the  Active Recovery Model.</t>
  </si>
  <si>
    <t>Discussions with system leaders around greater alignment of staffing between acute and community, especially during peak periods of demand.</t>
  </si>
  <si>
    <t>Trusted Asssessor element in the Positive Step Beds has supported patient flow.</t>
  </si>
  <si>
    <t xml:space="preserve">Both Trusts continue to train/brief their staff. </t>
  </si>
  <si>
    <t xml:space="preserve">Funding now attracted to roll out the the technology in care homes pilot to all care homes in the East Riding (further update in the narrative).
Funding and approval for the medications optimisation in care homes project (MOCH) project (Bridlington/Haltemprice).  MIni procurement and implementation to commence on 1st December 2018.                        </t>
  </si>
  <si>
    <t>The plan is currently being developed.</t>
  </si>
  <si>
    <t>Implemention to be reviewed in Q3</t>
  </si>
  <si>
    <t>Acute Medical Workforce</t>
  </si>
  <si>
    <t>Information flows remain largely manual</t>
  </si>
  <si>
    <t>Information Flows to support team are not integrated and require signficant manual processes.</t>
  </si>
  <si>
    <t>Recruitment to additional posts
Limited home care capacity to reduce POC delays
Estates</t>
  </si>
  <si>
    <t>SCT beds are managed within a GP lead model which limits 7 day access
Care home capacity to assess at weekends</t>
  </si>
  <si>
    <t xml:space="preserve">
Review of pathways following recent pilot</t>
  </si>
  <si>
    <t>The need for clinical input to strengthen policy adherence
Patient and family expectations.</t>
  </si>
  <si>
    <t xml:space="preserve">None identified </t>
  </si>
  <si>
    <t xml:space="preserve">None identified to date </t>
  </si>
  <si>
    <t xml:space="preserve">New Front Door Ambulatory Care and Acute Medical model continue to be implemented at both ESHT sites </t>
  </si>
  <si>
    <t>Daily operational executive meetings coninue and are embedded.  Operational Executive daily reviews of medically fit patients.  AEDB re-designed performance report including NHS and Social Care dashbaord indicators.  SHREWD has been developed to include ASC and Community indicators to support flow and escalatlion. System considering bed management and referral management systems</t>
  </si>
  <si>
    <t xml:space="preserve">Intermediate Care Co-ordinators appointed to improve flow
Well established voluntary sector services including, Home from Hospital and Take Home &amp; Settle. 
Community sector embedded in discharge planning, enabled via:
• Vertically integrated trust (ESHT)
• ESBT Alliance governance – with single point of leadership for health and social care community services. 
• SCFT and Communities of Practice engaged in discharge planning across BSUH and MTW. 
</t>
  </si>
  <si>
    <t xml:space="preserve">Local model of Discharge to Assess continues to be implmented across both sites.  Redeployment of capacity in responsive services to prototype community based D2A from gateway wards.   
24 additional transitional beds (across East Sussex) used as interim placements for patients awaiting placements or packages or exercising Choice 
PRIORITY 5: 
Implementation of placement without prejudice across the health and social care system. 
Flexing criteria for Joint Community Rehab. Service to accept delayed patients with agreed care package start dates but no rehab. goal
Home care capacity – early signs of some improvement in capacity and ability to respond to system requirements. 
</t>
  </si>
  <si>
    <t xml:space="preserve">Many health and social care teams are providing 7 day working. 
Health and Social Care Connect (HSCC) – local single point of access for Adult community services is operational  7 days per week. Plans to look at benfits of 24 hour cover underway 
Hospital Intervention team (HIT)in ESBT, including social workers  is operational  7 days per week across A&amp;E and gateway wards. 
365 Day access to Service Placement Team to reduce delays in sourcing and brokerage for discharges. 
Continued work with private sector providers (care homes and home care) to assess and start/restart packages and placements at weekends, however overall capacity remains an issue.
ESBT Operational Integration of Integrated Night Service (INS ) and Crisis Response ahead of full staff consolation and formalised arrangements. 
</t>
  </si>
  <si>
    <t xml:space="preserve">Professional ‘trusted assessor’ arrangements in place in key services such as crisis response. Continued implementation of trusted social care + equipment assessor training for NHS staff. - Care Home Trusted assessor pilot commenced Jan 18 and is currrney paused whilst pathways are reviewed </t>
  </si>
  <si>
    <t xml:space="preserve">Choice Policy – Let’s Get You Home - contunies to be robustly implmented </t>
  </si>
  <si>
    <t>Local Authority Quality Monitoring Team supporting care homes.
“Subject based” care home support teams in place.
Implementation of medicines and pharmacy management scheme for care homes</t>
  </si>
  <si>
    <t xml:space="preserve">None to date </t>
  </si>
  <si>
    <t xml:space="preserve">None Identified at present </t>
  </si>
  <si>
    <t>Care Home Assessment Team working with care providers to manage the increased acuity in the care home; reducing in unnessary admission fro care homes at weekends, supported additionally by the rapid response functions (ICT). Health and social care work together proactively to address quality in care homes</t>
  </si>
  <si>
    <t xml:space="preserve">No single point of access in place to support discharges for Enfield, which has been benefical in other areas. </t>
  </si>
  <si>
    <t>There have been no specific challenges identified in this quarter, with plans progressing well.</t>
  </si>
  <si>
    <t xml:space="preserve"> Cultural shift for staff and professionals as we bring different organisations together around the individual.</t>
  </si>
  <si>
    <t>Weekend pilot worked well however limited funding to continue</t>
  </si>
  <si>
    <t>We had to stop a seven day pilot as hospital services not in place for seven day, which is creating a barrier for discharge.</t>
  </si>
  <si>
    <t>The need for a joint model with Haringey CCG who have not yet confirmed their position. Important to note that placement assessors within homes at weekend are also important, alongside the Trusted Assessor model.</t>
  </si>
  <si>
    <t xml:space="preserve">We continue to build confidence in care homes in a quality assessment, though have seen improvements. </t>
  </si>
  <si>
    <t>None identified at present. Scheme continues to be a positive exemplar in the Integrated Care Programme</t>
  </si>
  <si>
    <t>Enfield are keen to promote a NCL wide consistent approach where possible, and are working with colleagues across NCL to determine how this can be achieved. Funding for bags is also an issue, as this scheme is rolling out more widely to all homes.</t>
  </si>
  <si>
    <t xml:space="preserve">Work is being done with NMUH and Consultancy 2020 to look at flow across the site, this may be an area that would be looked at to improve. Additional conversations taking place around the future of an integrated discharge team. Milestones: A number of PDSA trials have taken place, with PDSA for trusted assessor taking place in November. </t>
  </si>
  <si>
    <t xml:space="preserve">Increased consistency noted and methods to monitor patient flow continuing to work well (i.e. Medically Optimised DToC call continuing). There are also red to green meetings, and platinum command meetings. </t>
  </si>
  <si>
    <t xml:space="preserve">Input from 2020 Consultancy work focusing on leadership for change and culture. </t>
  </si>
  <si>
    <t>Weekend pilot of D2A went well. Over one month there were an additional 10 D2A discharges supported</t>
  </si>
  <si>
    <t>D2A weekend work was supporting seven day service.</t>
  </si>
  <si>
    <t>Confirmation of full funding to have trusted assessors rolled out across all Enfield care homes by Dec 2018.</t>
  </si>
  <si>
    <t xml:space="preserve">There is more focus in rolling this out to the community sector as well. </t>
  </si>
  <si>
    <t>Local enhanced service with GPs alongside CHAT to manage care homes. Additionally the BCF funded safeguarding schemes, working across health and social care, evidencing management of high risk providers through focus on quality and safety.</t>
  </si>
  <si>
    <t xml:space="preserve">Clear action plan in place for extension of red bag scheme across all homes in Enfield. Positive contribution from partners, particularly the CHAT team, who have positive relationship with care providers. 82 residential and nursing homes in borough. Have used 5k funding to purchase 100 bags so far but this will only serve our 39 pilot homes. Review of scheme, once rolled out longer period, to determine impact and availability of further funding for other 50% of homes on Enfield patch. </t>
  </si>
  <si>
    <t>No support needs identified at this particular time.</t>
  </si>
  <si>
    <t>Ability to access grant funding is quite helpful, in order to continue to build case around this change.</t>
  </si>
  <si>
    <t>The Acute Trust currently does not have the seven day services available which facilitate the level of discharge on weekends required. We will continue to work with partners to support this area progressing.</t>
  </si>
  <si>
    <t xml:space="preserve">Models for trusted assessors at weekends would be useful. </t>
  </si>
  <si>
    <t xml:space="preserve">We will continue to utlise the information on the Better Care Exchange, and any learning from partners who are further along their journey with this particular scheme. </t>
  </si>
  <si>
    <t xml:space="preserve">Communication and joint working practices between community and acute services is an ongoing challenge.  </t>
  </si>
  <si>
    <t>System capacity issues continue to lead to delays</t>
  </si>
  <si>
    <t xml:space="preserve">IT and differing assessment processes remain a challenge.  </t>
  </si>
  <si>
    <t xml:space="preserve">Market response to the specification and dependancy on other projects / programmes. </t>
  </si>
  <si>
    <t>Lack of capacity in some services at weekends and out of hours, particularly care providers</t>
  </si>
  <si>
    <t xml:space="preserve">Developing the right partnerships with care homes to be able to define and implement a trusted approach,  Capacity to engage with care home providers and implement changes in a timely fashion, Absence of data to evidence that causes of delayed discharges, Measuring impact of existing Trusted Assessor services, Complexity of the system including number of Acute Settings and cross over with other counties. </t>
  </si>
  <si>
    <t xml:space="preserve">Further work needed to embed choice policies and ensure patients and families understand need to plan for discharge upon admission, A lack of market provision in some of the localities to respond to the choices that are made.  </t>
  </si>
  <si>
    <t xml:space="preserve">The number of Care Homes across the area and the variation and scale of support required is a challenge for the various schemes. </t>
  </si>
  <si>
    <t xml:space="preserve">The number and range of care homes across the county and local variations in approach.  
Lack of staff to visit homes to promote and reinforce scheme inhibits implementation in some areas.  </t>
  </si>
  <si>
    <t xml:space="preserve">Discharge coordinators are in place in most areas. In North East, discharge coordinator posts are established in the discharge hub to and have contributed to improved communication amongst wards and discharge planning team to pull patients out of the hospital which will be particularly important during winter. In West Essex the system has approved a new Standard Operating Procedure and the system is seeing improvement on the setting EDD's and early planning of discharges based on this. Mid Essex have implemented the SAFER bundle in acute and community settings, with ECIP oversight and  look at EDD on admission. </t>
  </si>
  <si>
    <t xml:space="preserve">All areas have implemented systems with postive impacts. In North East Red to Green is established Monday to Friday and the system operation room  supports the discharge and flow planning across the 7 day period, liasing with system partners and the discharge hub. This has now been funded for a further 12 months. In West Essex there is a system established to monitor patient flow and this is being updated and assessed. The expectation is to expand on this over the next few months to include areas wider than just the acute. Mid Essex Mid Essex have a bed model in place to understand demand and capacity. </t>
  </si>
  <si>
    <t>In North East Essex, the Integrated Discharge Hub with one responsible manager has resulted in improved processes and communication. In West Essex the Integrated hospital team and Integrated Single point of access have now been operating for over two years and has had significant impact on reducing LOS, DTOC, Hospital Avoidance and Early Discharge Planning. Mid Essex Mid Essex have implemented the MDT/Multi-agency discharge team.  Mid also have an LD Nurse asesssor and social worker embedded within that team. As a consequence, our DToC is at its lowest rate.</t>
  </si>
  <si>
    <t xml:space="preserve">In North Essex the model is being continuously refined; working with the current providers to develop a model for using existing services / providers more effectively and planning to increase "residential reablement" capacity with therapist and GP support while continuing to monitor and evaluate the Blenheim House residential reablement pilot. In West Essex this has been established for some years and is operating well. In Mid Essex the service is now up to full capacity. </t>
  </si>
  <si>
    <t>Integrated Discharge Team working 7 days in all areas.  In North East, early intervention vehicle implemented over 7 days, voluntary sector schemes continue over 7 days and Winter Room successful and funding allocated for a further 12 months. Extended access services in primary care are also being rolled out to include extra GP appointments to 8pm. In West Essex the system does operate on a 7 days a week service it is not able to move to a mature state as there are still section of the market that cannot respond to this (mainly care providers). Mid Essex have a care home CQUIN in place for 7 day assessment for providers on framework and an extended access service in primary care being rolled out.</t>
  </si>
  <si>
    <t>In North Essex feedback following engagement with care homes and review of other models has identified that the Trusted Assessor model that works best is one that is adapted and bespoke to the local acute hospital, the community providers, its general practice community and the needs of its population. Work has refocussed on developing a single assessment (form and process) that is fit for purpose and accepted by everyone. In Mid Essex work is underway between providers to establish a trusted assessor model, with MEHT being able to assess on behalf of other providers including care homes and Home First. In South East TA now in post and currently ‘trusted’ by more than a third of care homes.</t>
  </si>
  <si>
    <t>Choice policy continues to be rolled out across North East with continued support from the Discharge Hub to the Trust.  Process implemented through the Integrated Discharge Hub to track implementation of the policy.  Mid Essex have the admission advice and information leaflet in place and in use and a new chioce protocol developed and now ratified and approved for use.</t>
  </si>
  <si>
    <t xml:space="preserve">Scoping of an Enhanced Primary Care  model with the aim to reduce pressures faced by GPs from frequent contact with Care Homes. Nursing Home NHS CQUIN rolled out in North East to support 7 day working.  Includes sign up to Red Bag Scheme and Trusted Assessor.  CHC team developing a communications plan to encourage sign up to IRN framework for Nursing Homes. Other areas of activity include the established Care Home Liason Service to support 9 Care Homes (expansion to 10) to support Care Homes in Tendring that are frequent users of Primary Care Services. The Medicines Management Team are rolling out medicines training in Care Homes with the intention to reduce number of medicine errors and incidents in care homes. In West Essex the enhanced GP LES for care homes is having an impact on A&amp;E attendance and NEL. A Mid &amp; South Essex STP focussed Enhanced Nursing home workshop undertaken to idenify and adress gaps, with a follow up Mid specific workshops to address the allocation of GPs to care homes residents. </t>
  </si>
  <si>
    <t xml:space="preserve">In North Essex the Red Bag scheme has been rolled out across the majority of Residential Care Homes and feedback has been actively sought from the homes using the schemes and from the Trust to monitor impact. In Mid Essex a Roadshow/ workshops have been held to engage providers and stakeholders with the Red Bag scheme due to go live on 1st October, this will be coordinated by the Trusted Assessor. in South East Essex the scheme has been rolled out to all Care Homes and feedback has been positive. </t>
  </si>
  <si>
    <t>None at Present</t>
  </si>
  <si>
    <t>Clarity from NHSE on whether they are commissioning a central IT system for all organisations to reduce duplication.</t>
  </si>
  <si>
    <t>Tools and best practice from other areas</t>
  </si>
  <si>
    <t xml:space="preserve">Regular reviews of the SAFER bundle to ensure it continues to be effectively implemented. Multi Disciplinary daily Board/Ward rounds include identification of patients with nearing EDD's in order that their discharge can be planned with the appropriate support provided in the community if necessary. 
Work continues to be undertaken to achieve greater standardisation of how SAFER was initially embedded and draw in latest good practice emerging. </t>
  </si>
  <si>
    <t xml:space="preserve">Patient flow is monitored regularly daily as part of site huddles. 
Still to establish and embed best approach to reveiwing stranded patients and embedding mental health screening assessment. 
</t>
  </si>
  <si>
    <t xml:space="preserve">Choice protocol  is in place  and understood by staff, however this has been reviewed to ensure standardisation with the Regional Policy.
Planning for discharge begins on admission to ensure appropriate flow is maintained whilst community and social care teams work with acute teams to support people home from hospital.
</t>
  </si>
  <si>
    <t xml:space="preserve">The monitoring/data collection continues post Vanguard and improvements are still being seen.  Furthermore, we have just completed a Health Economics evaluation from Northumbria Univeristy showing substantial savings for the system - more to follow as not yet published.   </t>
  </si>
  <si>
    <t>All bags have been delivered, anecdotal evidence suggests mixed experiences.  Formal evaluation by NGCCG Patient and Public Involvment Team being undertaken October 2018.</t>
  </si>
  <si>
    <t>Evaluation of Regional Choice Policy not yet undertaken</t>
  </si>
  <si>
    <t xml:space="preserve">Various systems are in place to monitor flow however reports require tailoring to different audiences/users and this work is underway for 18/19 including the developing of live data for ward view. </t>
  </si>
  <si>
    <t>Surge group and patient flow multi-agency group to review ways of working</t>
  </si>
  <si>
    <t xml:space="preserve">Patient flow group to agree definititions and expectations of this model as part of implementation. </t>
  </si>
  <si>
    <t>All metrics of Vanguard programme are being met with current quarter data revealing:  lowest rate of hospital admissions for residents with urine infection for 2 years, reduction in oral nutritional supplement prescribing, reduction in low dose antipsychotic prescribing, reduction in care home residents dying in hospital, levelling of A&amp;E attendance.</t>
  </si>
  <si>
    <t>A model of trusted assessor has been developed between the Council and the Trust, which went live on 20.11.17. Initially ward based assessments will be coordindated by Discharge Liaison Nurses, who will then refer into the Local Authority enablement services, removing the need for social care assessment, in order to access enablement support. No major concerns identified thus far; weekly meetings are addressing any operational issues; review undertaken and process refined and rolled out to approrpriately trained staff.</t>
  </si>
  <si>
    <t>This require reinforcement of the revised Regional Choice policy which is not yet finalised.</t>
  </si>
  <si>
    <t>The challenge will be sustaining the front line clinical engagement and ensuring the momentum and focus of work continues  in the post Vanguard world. However the Community Service transformation has a focus on Care home interface with clear plans to develop the workforce across all disciplines and provides in Gatesahead challenges in funding the nurse educator posts from 2019 need to be addressed. Current provision of the model does not have equity of cover in residential homes as it does in Nursing homes, and how the gap is bridged is a multi-agency problem.</t>
  </si>
  <si>
    <t xml:space="preserve">The challenge will be ensuring there is a robust evaluation of the introduction of the bags [reduced length of stay and staff experiences] and in ensuring there is an ongoing strategy for replacement bags or new bags should a new home open. 
</t>
  </si>
  <si>
    <t>Local Transfer of Care Policy has been reviewed and updated  jointly by Acute Trust and Local Authority.  Transfer of Care forum is working well.  RPIW to improve Board Rounds has lead to improvements discharge planning in pilot ward.</t>
  </si>
  <si>
    <t>All wards now have electronic whiteboards, work ongoing to test robust of data inputted to Medway.</t>
  </si>
  <si>
    <t>RPIW held to improve Board Rounds with MDT including Social Worker.
Multi-agency Surge Group meeting regularly.</t>
  </si>
  <si>
    <t>Meeting held  04/10/18 to review progress and mainatin numbers of patients discharged to assessed</t>
  </si>
  <si>
    <t>Specified support services are now available 7 days a week to ensure the next steps in the patients care pathway, as determined by the daily consultant led review are implemented. This includes a more responsive care home sector. Many Community services provide 7 day service and during current transformation more will look to provide appropriate cover based on patient need. Community services moved into 5 localities and locality teams now work 8am until 8pm to support timely discharge from hospital but also to prevent avoidable admissions. Rapid response service work 24/7 with access to urgent, intermediate, and palliative care for the unplanned interventions.</t>
  </si>
  <si>
    <t>An integrated single process has been developed locally so that no separate organisational sign off is necessary to ensure no delays in discharge.
Workstreams now in place to progress trusted assessment to access enablement services, develop acute-community stroke direct pathways and establish trusted assessment with care home providers. Ongoing work with local authority to refine trustyed assessor model and embed in pathways within the Trust. 
Meeting scheduled 04/10/18 to review progress</t>
  </si>
  <si>
    <t>Local Choice Policy continues to be developed in accordance with last draft of Regional Policy, although not straightforward to embed in practice.  Some issues still to be resolved e.g. when repatriating OOA.  Legal team are ensuring compliance.</t>
  </si>
  <si>
    <t>All metrics of Vanguard programme are being met with current quarter data revealing:  lowest rate of hospital admissions for residents with urine infection for 2 years, reduction in oral nutritional supplement prescribing, reduction in low dose antipsychotic prescribing, reduction in care home residents dying in hospital, levelling of A&amp;E attendance. Community Services have included these metrics in conversations with CCg to ensure all outcomes are being met. As part of community Transformation</t>
  </si>
  <si>
    <t>Require final regional choice policy from UEC Strategic Network.</t>
  </si>
  <si>
    <t>None identified at this stage</t>
  </si>
  <si>
    <t>Specified support services are now available 7 days a week to ensure the next steps in the patients care pathway, as determined by the daily consultant led review are implemented. This includes a more responsive care home sector. Collaborative working with CCG to look at complex dressing in community 7 days a week.
Funding needs to be identified to maintain Local Authority services seven-day service.</t>
  </si>
  <si>
    <t>See 1 above.</t>
  </si>
  <si>
    <t xml:space="preserve">All metrics of Vanguard programme are being met with current quarter data revealing:  lowest rate of hospital admissions for residents with urine infection for 2 years, reduction in oral nutritional supplement prescribing, reduction in low dose antipsychotic prescribing, reduction in care home residents dying in hospital, levelling of A&amp;E attendance. Sustainability of the BCF funded nurse educator posts from 2019. Clinical phychology input for Stroke and palliative and EOL care  service as current allocation does not meet demand. </t>
  </si>
  <si>
    <t>The GP led Care Home Enhanced Service has been in place for 4 years and has been evaluated as an effective service to support better health care in the care home sector, reducing emergency admissions and 999 calls.</t>
  </si>
  <si>
    <t>Cultural change and rapidly available community capacity ie. domiciliary care, reablement and ability of Integrated Care Teams to rapidly take cases</t>
  </si>
  <si>
    <t>Variabilty of quality of data
Ensuring rapid discharges are safe when capacity is under pressure</t>
  </si>
  <si>
    <t>Culture change particularly where senior level decisions are requested but could be made at a more junior level
Weekend discharges</t>
  </si>
  <si>
    <t>Cultural change
Tendency at times of pressure to shift patients inappropriately across pathways
Variable quality of care home provision
Onward Care Team knowledge and understanding of community offer</t>
  </si>
  <si>
    <t>Completion of Self-Assessment and 7DS Delivery Action Plan</t>
  </si>
  <si>
    <t>Gaining trust between partners</t>
  </si>
  <si>
    <t>Ability to respond quickly to choice</t>
  </si>
  <si>
    <t xml:space="preserve">System pressures impact on capacity in Primary Care </t>
  </si>
  <si>
    <t>Requires wide stakeholder involvement
Establishing robust project support when all sectors under pressure</t>
  </si>
  <si>
    <t>12 professional standards agreed. System group set up to ensure standards are embedded across the system. 
Key KPIs: before 10am discharge, before 12md discharge, transport booked day before, care plan in place.</t>
  </si>
  <si>
    <t xml:space="preserve">Systems to monitor patient flow have a range of KPIs and fit with the professional standards. 
Weekly flow monitoring over winter period
Weekly Senior Partnership meeting with MDT approach looking at complex cases and stranded/super-stranded patients.
Acute Breaking the Cycle events ongoing in year.   Trialling BTC in Community Hospitals.
</t>
  </si>
  <si>
    <t>Acute  MDT discharge approach in place involving partner agencies;  Weekly Senior Partnership meeting with MDT approach looking at complex cases and stranded/super-stranded patients.
Criteria led discharge being established</t>
  </si>
  <si>
    <t>Weekly Senior Partnership meeting with MDT approach looking at complex cases and stranded/super-stranded patients.
Brokerage team to attend Onward Care Team meetings</t>
  </si>
  <si>
    <t xml:space="preserve">A meeting between CCG and Hospitals Trust to confirm the following: A completed diagnostic tool template
Latest 7D working action plan, covering the priority standards, as per NHS England’s requirement in point 2 above
A report on the results from all the retrospective case reviews that have been performed
Improvement plans associated with each of the case reviews and progress to date with them.
</t>
  </si>
  <si>
    <t>Emerging examples of improvements to discharge processes.  These are being collated and an evalutation process is in progress, first quarter report in January.
Acute and Community Hospital Care Navigators are in place to support patient flow with signposting/advice &amp; guidance.
AgeUK/BRC "Out of Hospital" service Discharge Coordinator also in place in acute trust, promoting support and resettlement.</t>
  </si>
  <si>
    <t>D2A process supports choice as is not dependent on long term decisions being made in an acute setting</t>
  </si>
  <si>
    <t>Well established service</t>
  </si>
  <si>
    <t xml:space="preserve">Gained excellent level of system wide support from partners.
Gained agreement on joined up communications eg. NEWs and hospital transfer forms
Using QSIR principles project team has undertaken mapping exercises with all partners.  Using a PDSA cycle approach 
</t>
  </si>
  <si>
    <t>No external support required</t>
  </si>
  <si>
    <t>Learning from the Vanguards - no support required as utilising available channels such as webinars</t>
  </si>
  <si>
    <t xml:space="preserve">Redesign of front door provision to support admission avoidance process. </t>
  </si>
  <si>
    <t xml:space="preserve">Data sharing.; Analysis and alignment of datasets. Lack of integrated /interoperable digital systems.  </t>
  </si>
  <si>
    <t>Ensuring that members of the extended MDT are represented across the system, in particular Housing</t>
  </si>
  <si>
    <t xml:space="preserve">Variances  of Cross-borough D2A models impacting on acute bed pressures and processes. </t>
  </si>
  <si>
    <t>Weekend resource remain a challenge especially with regards to discharge into alternative home provisions, where assessments are required</t>
  </si>
  <si>
    <t xml:space="preserve">Care Homes continue to struggle to adopt the trusted assessor model and further work is underway to support the development of this or variations to the current model. </t>
  </si>
  <si>
    <t xml:space="preserve">Adapting the Choice policy into the D2A services remains a focus ensuring a consistent approach to Choice across partners in particularly private providers </t>
  </si>
  <si>
    <t xml:space="preserve">The priorities for improvement are:-
~ strengthening Falls Prevention;
~ expanding Medicines Management; 
~ implementing Best Practice in Hydration;
~ prevention and management of Pressure Ulcers;
~ proactively supporting Workforce 
~ Development and Professional Networks.
</t>
  </si>
  <si>
    <t>Getting monthly tracker forms from care homes.  Ensuring consistent use of Redbags across stakeholders</t>
  </si>
  <si>
    <t>Front door and back door system redesign plans are underway and Frailty pathway design has continued, with recruitment processes underway to drive the agenda forward. D2A unit continues with some temporary expansion. Front and back door service workshops implemented to agree methodologies to work jointly with partners across the system.  A proposed new model of care developed by the Local Authority has been developed with consultation  close to conclusion aiming to implement in Q3 /4.</t>
  </si>
  <si>
    <t xml:space="preserve">We have started both mental health and physical health scrutiny panels and have refreshed our Business as usual processes. These are: 
• DToC surge calls between Greenwich, Lewisham and Bexley• Daily surge calls as required • Weekly Attendance at the Diamond meeting at QE during pressure periods •Implementation of a Transfer of Care Collaborative to monitor flow out of the hospitsl, integrate health and social care planning and provide prompt system escalation. 
There are a number of additional processes we have put in place (acute-operational) 
• RFD and assessment lists received twice weekly –scrutinised across GCCG and RBG
• Monthly data submitted to LA for validation (CCG copied in) –this list is compared to weekly validated position
• DToC task and finish group established 
• DToC action tracker established. 
Organisations are also working across the system in supporting long stay patients to be discharged from hospital. This involves a weekly identification of patients, dedicated flow resource from the CCG and weekly cross system SURGE calls.
</t>
  </si>
  <si>
    <t>A collaborative approach has commenced to undertake live audits and reviews of patient flow, identifying causes for blockages and agreeing prioritisation programmes. The Transfer of Care Collaborative is a discharge-focused multi-agency team based at the trust. There intervention begins at the front door to ensure that pathways remain discharge focused. There are multiple MDT teams within specific services that monitor patient flow, Duncan House and MH DToC for example.</t>
  </si>
  <si>
    <t>Consultation underway to remodel the offer across ICU, CAU and D2A involving current providers.</t>
  </si>
  <si>
    <t>We have begun to scope 7 day care provision across domiciliary care and action plan development continues with an aim for implementation of priority areas within Q3 and Q4</t>
  </si>
  <si>
    <t>Workshops have been held with positive discussions and actions to take the agenda forward.  The Trusted assessor model within D2A has reduced the number of assessments per patient and reduced assessment process delays. Further work is required to support the acute services to commence the assessments at the earliest opportunity, however an agree action plan is now in place</t>
  </si>
  <si>
    <t xml:space="preserve">Greenwich continues to engage within cross borough work on reviewing the patient choice policy. The focus has been on making this operational and implementing this as part of the DToC scrutiny process.  We are currently implementing refreshed patient choice document.  </t>
  </si>
  <si>
    <t xml:space="preserve">Enhancing Health &amp; Well-being in Care Homes (EH&amp;WCH) Task &amp; Finish Group has been established. Has made recommendations on each of the priorities for actions to improve performance.     </t>
  </si>
  <si>
    <t xml:space="preserve">Improved communication between care settings – care homes are reporting less phone calls from hospital requesting information
Collaborative exploration as to how to make most of Red bag process underway.  Bag contents intact on returned to care home – no lost items. Improving communications.  
</t>
  </si>
  <si>
    <t>High number of patients going home on planned date of discharge.  This is monitored as part of the Homerton's medical productivity project.</t>
  </si>
  <si>
    <t>We have a well etablished integrated MDT (hospital and Council staff) which includes engagement with third sector partners (Age UK and CAB).</t>
  </si>
  <si>
    <t>The Trust and LA have an agreed facilitated discharge process.</t>
  </si>
  <si>
    <t xml:space="preserve">We have discussed the Red Bag scheme at our recent Care Home forum utilising paperwork that has been implemented in other areas across NEL. There is commitment to explore further and we are setting up a second meeting with partners including staff from LAS and the acute to ensure all 'touch point' along the patient journey are included. We will also request service user representation through one of our engagment groups.  </t>
  </si>
  <si>
    <t>While systems are embedded, a recent review indicated we could improve the process  for setting and communicating planned date of discharge, including better communiciation with patient's and families.</t>
  </si>
  <si>
    <t>Capacity of domicilliary care providers is not meeting demand. Commissioners are reviewing contracts and performance.</t>
  </si>
  <si>
    <t xml:space="preserve">Our DToC case note review indicated we need better engagment in the discharge planning proceses with LBH Housing and Hygiene Control services and Housing with Care, Tissue Viability Nurses and the Advocacy Service.
OT services plan to develop a single assessment tool between health and social care. 
</t>
  </si>
  <si>
    <t>We have challenges sourcing D2A placements for patients who require an assessment for continuing healthcare, thus the majority of assessments continue to be done in the acute. The Homerton operate a nursing home and agreed last year to a pathway 3 D2A process; however, due to lack of beds, this has not impacted on the CHC Quality Premium performance.  
We are asking our Integrated Commisioning Board to approve block commissioining of 3-5 D2A beds in November. Our largest local care home has turned down a block purchase arrangement as they don't want temporary placements and their bed vacancy tends to be low therefore we are approaching homes in neighbouring areas.</t>
  </si>
  <si>
    <t>Social workers, discharge coordinators and Take Home and Settle (Age UK) staff are operational 7 days per week and people can be discharged at weekends. 
The Homerton has challenges with their Transport contract and utilises Taxi's/Uber for lower complexity patients. Options are being explored for additional ways of transport for those patients who may need auxilliary healthcare support during transport to augment the current contracted services.</t>
  </si>
  <si>
    <t>A meeting with local care homes is scheduled to explore implementing a TA scheme and review existing assessment forms used by each home.</t>
  </si>
  <si>
    <t>Lack of local care home capacity impacts on patient choice and adds delayed transfers of care.
Easy read communications explaining post discharge care funding and finance for patients needs to be developed.</t>
  </si>
  <si>
    <t xml:space="preserve">The indirect care elements (joint commissioning, workforce development and IT) require participation from partners within Hackney and the wider STP footprint and as such will take more time to progress. </t>
  </si>
  <si>
    <t xml:space="preserve">Neighbourhood model in design and development phase.  
Our Integrated Independence Team is working with the Frequent Attenders lead to flag frequent attenders. </t>
  </si>
  <si>
    <t>D2A service has now fully commenced with staff recruited over the summer. This has resulted in an increased number of patients discharged through the pathway, with people returning home through the D2A reablement team. HICM assessment areas have been met and the service continues to be monitored through a PDSA cycle.</t>
  </si>
  <si>
    <t>Welcome pack has been re-deisgned with engagment from our patient and user engagement group.</t>
  </si>
  <si>
    <t xml:space="preserve">Significant 7 training was offered across NEL and we have had 6 staff trained as trainers. A training plan now needs to be developed.
</t>
  </si>
  <si>
    <t>Some examples of assessment forms would be useful, alongside any examples or protocols.</t>
  </si>
  <si>
    <t xml:space="preserve">Halton has long established integrated discharge planning teams at both Warrington and Whiston hospitals.  These sites operate a "tracking" methodology to identify people likely to require support on discharge at an early stage.  Both Trusts operate patient flow systems complemented by board rounds, MADE/Length of Stay processes.  Transfer to assess systems are developing across the A&amp;E board footprint. </t>
  </si>
  <si>
    <t>Long standing arrangement with St Helens in the Whiston site still in place and delivers all supported discharge pathways.  Halton focussed MDT in place at the Warrington Acute hospital, works alongside the inpatient flow team and the Warrington Discharge Team. Furfther work is under way in the latter to look at further integration</t>
  </si>
  <si>
    <t xml:space="preserve">Halton has long established integrated discharge planning teams at both Warrington and Whiston hospitals. </t>
  </si>
  <si>
    <t>Patient/family leaflets describing inpatient journey to discharge in place in both acute trusts.  Alternative to home of choice offered by discharge team pending vacancies becoming available in the latter.  This is suported by the whole hospital team.</t>
  </si>
  <si>
    <t>Capacity in dom care and reablement continues to be an issue.  Recruitment plans in place and being undertaken.  Reablement first approach implemented for hospital discharges and will be extended to support early discharge work.</t>
  </si>
  <si>
    <t xml:space="preserve">Working across two acute hospitals.  Both are implementing similar systems to monitor patient flow.  Getting the right detail to the right people in a timely fashion continues.  </t>
  </si>
  <si>
    <t>Domiciliary Care and EMI bed provision.</t>
  </si>
  <si>
    <t xml:space="preserve">Working across multiple hospital sites, CCGs and LAs to deliver on a hospital footprint.  </t>
  </si>
  <si>
    <t xml:space="preserve">Working across multiple care home providers and gaining agreement on the model with them.  </t>
  </si>
  <si>
    <t xml:space="preserve">The enforcement of the home of choice policy with patients and families.  </t>
  </si>
  <si>
    <t>GP surgeries aligned to single care homes. Wider MDT integration specifically for care homes continues</t>
  </si>
  <si>
    <t xml:space="preserve">Missing red bags and incomplete documentation continue to be reported as issues from the Care Homes feedback.  These have been escalated to the respective quality meetings at STHK and WHHFT for executive support.  Both Trusts have agreed to put out Communication across the Trusts to locate any bags, via a Red Bag Amnesty so that homes can be replenished.  As the red bag schemes are not in place across all areas the Trusts have reported the inconsistency isnt helpful but have agreed to audit those areas that should be sending in bags with residents on transfer to hospital from Care Homes. Further communications to promote the Red Bag and its content will be sent out to continue the awareness.  This hopefully will support the respective Acute red bag leads in implementing fully across their organisation.  Locally in Halton we have asked Care Homes to ensure they report to the Red Bag Lead any missing bags as soon as he patient arrives back at the Care Home. </t>
  </si>
  <si>
    <t>Daily work ongoing to identify early discharge opportunities.</t>
  </si>
  <si>
    <t>Reablement recruitment continues.</t>
  </si>
  <si>
    <t>Recruitment of additional social work staff for hospital teams teams underway</t>
  </si>
  <si>
    <t>Work continues to agree the model with providers.</t>
  </si>
  <si>
    <t>As part of the Care Home Development project, an information pack is being devised to give to patients/family members with more detail of care homes available.</t>
  </si>
  <si>
    <t xml:space="preserve">Trust feedback is that the information provided is appropriate and helpful in A&amp;E.  </t>
  </si>
  <si>
    <t>Project Team to continue oversight of the scheme</t>
  </si>
  <si>
    <t>7 day health and social care hospital discharge teams in place</t>
  </si>
  <si>
    <t>Deliverables achieved and moved to implementation</t>
  </si>
  <si>
    <t>*Expected dates of discharge set within 48hrs.
*Clinical criteria for discharge implementation
*multi agency and multi disciplinary team early involvement</t>
  </si>
  <si>
    <t>*Robust health and social care models to monitor patient flow</t>
  </si>
  <si>
    <t>*co-ordintaed dischage planning
*colocation of teams at Imperial to ensure integrated discharge function
*establishing joint/pooled funding for care to enable discharge across health and social care</t>
  </si>
  <si>
    <t>*Provision of step up/ step down beds to bridge the gap between hospital and home that meet patient needs
*Changing culture of asessemnts being undertaken in hospitals and home first being default option
*ensuring comprehensive care and rebalement in the community</t>
  </si>
  <si>
    <t>*Joint 24/7 working to ensure flows of patients through the system</t>
  </si>
  <si>
    <t>*All providers agreeing Trusted assessor model</t>
  </si>
  <si>
    <t>*Early engagement with families
*Managing relatives expectations
*Consistent approach to patient choice</t>
  </si>
  <si>
    <t>*GP provision within care homes limiting timely admissions
*Avoiding unnecessary admissions
*Access to care homes out of hours</t>
  </si>
  <si>
    <t>*Multiple hospital providers across the CCGs
*Care homes have no contractual obligation to be involved
*Limited resources and capacity for delivery</t>
  </si>
  <si>
    <t xml:space="preserve">* System wide SOP for DTOCS implemented
*EDD is established during admission phase.  Acute NHS Trusts are focusing on ensuring this is consistently completed
*Multi Agency Discharge Events undertaken
*Red and green days in place at Chelsea and Westminster and are well established.  Plans to implement at Imperial
*Pathways and criterial for all intermediate and interim beds in place
Discharge teams able to order equipment via fasttrack processes, now includes St Thomas'
*Work completed to ensure accurate and timely reporting of DTOCs </t>
  </si>
  <si>
    <t>*Electronic daily bed state report sent to all partners daily to show capacity across the system
*Calls/meetings in place with all partners to discuss any delays and blockages within the system
*Escalation processes in place for delays
*Performance dashboards monitores for effective use of interim and Intermediate care beds</t>
  </si>
  <si>
    <t>*Data sharing agreement in place to ensure all teams can access patient records
*Colocation of discharge team and ASC in place at Chelsea and Westminster and St Thomas' timeline for Charing Cross site to be delivered Oct 2018
*Implementation of system wide DTOC SOP with agreed responsibilities
*Discussions re: pooled budges have commenced</t>
  </si>
  <si>
    <t>*Respecification of Intermediate care beds to ensure that they can take the level of need required
*Home first teams in place
*Discharge to Assess pathway 2 to bedded rehab in place and reviewed and streamlined
*Discharge to Assess pathway 3 agreed and new team being set up to manage pathway 
*Nurse assessors in place to support D2A pathways</t>
  </si>
  <si>
    <t>*Updated realigned service model in palce for Adult Social Care to ensure 24/7 provision to support front end, middle and back end elements of the acute pathways
*Complex discharge team at Chelsea nd Westmisnter site work 7 days per week with Social workers to identify and progress discharges</t>
  </si>
  <si>
    <t>*Adult social care teams operate trusted assessor arrangements
*Resources from acute trusts are working on building relationships with providers to progress trusted assessor model
*Single assessment documentation being agreed</t>
  </si>
  <si>
    <t>*DTOC SOP implementated which includes patient choice
*All Trusts in process of implementing patient choice and ensuring written information is given to patients and families at appropriate times</t>
  </si>
  <si>
    <t>*West London Care Home project is ongoing to reduce LAS callouts, conveyances and NELs
*Telemedicine - 3 CCGs implementing a joint approach to delivery
*Development of CIS inreach into care homes
*Recognising and supporting deterioration (RASD) training in place</t>
  </si>
  <si>
    <t>*Phased approach  to implementation; over 70% of care homes  (15/ 21) are now participating
*Ten training sessions have taken place with care home staff. Targeted visits completed
* Engagement continues with A&amp;E, acute ward staff and therapy teams at Charing Cross, St Marys and Chelwest</t>
  </si>
  <si>
    <t>A&amp;E boards supporting early discharge planning and implementation of guidance to reduce long stays</t>
  </si>
  <si>
    <t>End to end system wide monitroing is required to identify bottlenecks early and make effective use of long term care capacity and address gaps in provision</t>
  </si>
  <si>
    <t>Decision on how to sue BCF and IBCF money as a truyl pooled funding resourced to enable a matrue integrated discharge function</t>
  </si>
  <si>
    <t>NWL service transformation team supporting Discharge to assess pathways</t>
  </si>
  <si>
    <t xml:space="preserve">Additional resources required to support pathways.  Business case submitted </t>
  </si>
  <si>
    <t>Additional assessor resources required.  A&amp;E boards approached to release resources to support model</t>
  </si>
  <si>
    <t>A&amp;E boards supporting choice implementation</t>
  </si>
  <si>
    <t>A&amp;E boards supporting care homes
Requesting further work to support 7 day discharges to care homes</t>
  </si>
  <si>
    <t>A&amp;E boards supporting implementation</t>
  </si>
  <si>
    <t>Given local scale requires phased implementation to embed. Each system is at a different stage.  Early discharge planning for elective admissions is not yet embedded across all sites.  Emergency admissions have a  provisional discharge date set within 48 hours (established). Multiple systems within the acute capturing patient data. Urgently need robust MFFD information in real time</t>
  </si>
  <si>
    <t xml:space="preserve">As previously reported despite the wealth of information available to the system regarding demand and capacity the four systems struggle to link the two </t>
  </si>
  <si>
    <t>As previously reported although joint NHS and ASC discharge team in place integrated discharge services at all sites on going working to streamline, simplify and standardise different assessment processes needed.Agreement about future governance being debated. Voluntary services are not included at all locations.</t>
  </si>
  <si>
    <t xml:space="preserve">Established pathways in place, consistency of operational implementation needs to be improved.  Cultural and workforce change as well as enhancing community capacity is critical. </t>
  </si>
  <si>
    <t>Elements of 7 day working in place.  Co-dependence on Trusted Professional model.  Capacity required for 7 day coverage being clarified. Still issues with response time for independent care providers remains an issue.</t>
  </si>
  <si>
    <t xml:space="preserve">Whilst trusted assessment / professional does exist, this is not universally adopted and organisations currently complete / duplicate assessments. </t>
  </si>
  <si>
    <t xml:space="preserve">All organisations have a Choice / Management of Expectations Policy some still being refreshed. Opportunity to enter in to  conversations with families at an </t>
  </si>
  <si>
    <t xml:space="preserve">Each system has Care Home group in line with national best practice.  Too early to measure impact reliably. </t>
  </si>
  <si>
    <t xml:space="preserve">Given scale involved requires phased implementation to embed. Each systen is at a different stage.  </t>
  </si>
  <si>
    <t>Focus on rehabilitation and intermediate care being maintained. Frimley Frailty liaison nurse and therapists in place to prevent admission and reduce LOS and actively link with community MDT</t>
  </si>
  <si>
    <t>Priority action for system Transformation and Improvement Lead. Partners working to strengthen understanding. FPH Daily reporting in place (Alamac) additional FPI measures agreed across the system to support achieving the national DTOC target. Also supports reduced LOS.Winter plans developed for submission early October</t>
  </si>
  <si>
    <t>MADE events programme in each site.  Testing different approaches to access reablement. FPH integrated discharge team continues to meet  within acute (all partners) to reduce LOS, ensure right care, right time right place. Integrated fraility liasion posts in place with use of MFFD information in Real Time, progress single point of access arrangements within acute</t>
  </si>
  <si>
    <t>Pilot for CHC D2A being rolled out across all sites. Providers aligning to support operational delivery.</t>
  </si>
  <si>
    <t xml:space="preserve">Increasing numbers of people mow supported to return to preferred setting </t>
  </si>
  <si>
    <t>Trusted professional training being continued for changing workforce.  Competency assessment in place. Trusted assessors in place as part of D2A CHC Pilot. Frimley ICTeam have a trusted assessor arrangement with local care homes.</t>
  </si>
  <si>
    <t>Further work to streamline  single policy for whole system needed staff. Further work needed to embed policy as part of discharge planning process.New Private Funder role in place at FPH to support that group of patients with discharge process and choice, all letters reviewed and adopted across the system</t>
  </si>
  <si>
    <t xml:space="preserve">Focus on system response to respiratory outbreak involving CQC, PHE, HCC and providers continued, with real time data.  Improved Health in Care Homes pilot continues in North Hampshire - MDT approach to support the management of complex patients in care homes. Resulting in improved care, and care planign for residents, and reduction in SCAS conveyance, A&amp;E Attends and Emergency Admissions. </t>
  </si>
  <si>
    <t xml:space="preserve">Red bag scheme extending, prioritising higher referring homes in some parts. </t>
  </si>
  <si>
    <t>Information sharing barriers resolved at national level</t>
  </si>
  <si>
    <t xml:space="preserve"> Rationalisation and alignment of multiple monitoring approaches to focus of delivering positive experience of the public. </t>
  </si>
  <si>
    <t>No new / additional support needed locally. Information sharing barriers resolved at national level</t>
  </si>
  <si>
    <t>Recently completed work with Newton Europe. No new / additional support needed locally. Information sharing barriers resolved at national level</t>
  </si>
  <si>
    <t>STP wide workforce plan. No new / additional support needed. Recently completed Newton Europe support programme.</t>
  </si>
  <si>
    <t>STP wide workforce plan. Insight in models of risk sharing relating to care quality and personal safety. No new / additional support needed</t>
  </si>
  <si>
    <t>STP shared workforce planning and HR initiative across the system required to confirm capability required.  Insight in models of risk sharing relating to care quality and governance.  No new / additional support needed</t>
  </si>
  <si>
    <t>Continued access to national support materials Implementation of pharmacy support in local system. No new / additional support needed</t>
  </si>
  <si>
    <t>No new / additional support requirements</t>
  </si>
  <si>
    <t xml:space="preserve">Notification of inpatient admissions for patients known to community services is not consistent due to different electronic recording systems in hospitals and community. Significant culture change in acute hospitals required to embed this.  </t>
  </si>
  <si>
    <t>Flow through community beds challenged by limited onward resource.</t>
  </si>
  <si>
    <t>Risk aversion and adherence to older working practices a barrier to delivering 'Home First'.  Insufficient community nursing resource also a barrier to delivering 'Home First'.</t>
  </si>
  <si>
    <t>Discharge to assess on pathways 1 and 2 well established and working well, though referral volumes could be higher.  Risk aversion and adherence to older working practices a barrier to delivering 'Home First'.  Insufficient community nursing resource also a barrier to delivering 'Home First'.</t>
  </si>
  <si>
    <t>Seven day services require significant increases in financial investment, a whole-system co-ordinated response and wide staff/ union consultation.  Without system-wide recognition of and sign-up to cost implications, seven-day service will not be deliverable.  This is currently being looked at by the STP.</t>
  </si>
  <si>
    <t>Provider market issues (plurality of organisations, lack of willingness to engage, size of patch crossing LA boundaries) makes single TA solution very complex to implement.</t>
  </si>
  <si>
    <t>Strong cultural aversion to implementation of Choice Policy by clinical staff has led to challenges embedding.</t>
  </si>
  <si>
    <t xml:space="preserve">Engaging GPs and wider services to provide integrated and coordinated care to care homes.  </t>
  </si>
  <si>
    <t xml:space="preserve">Raise awareness of Care Homes Hospital Transfer Pathway (Red Bag scheme) across departments in  North Middlesex University Hospital (NMUH).                                                                                               Haringey Care Homes providers are require to purchase the Red bags.  This has impacted on the roll out of the scheme. Currently 3 Haringey care homes have purchase and receive their bags. Some local care homes providers have care homes in other boroughs were the red bags have been purchase by CCG/Local Authorities to support roll out of the scheme. </t>
  </si>
  <si>
    <t>The Trusted Assessor in two care homes enables early discharge planning for patients known to the care homes. Where the Locality Team has become aware of inpatient admissions, they have been involved in discharge planning for these patients.  Work started on integrated discharge team at NMUH and intermediate care redesign around WH.</t>
  </si>
  <si>
    <t>Flow management scheme developed, to initiate when new D2A bed contract begins.  Surge hub has made significant progress in developing and implementing new cross-system IT platform covering community resource.</t>
  </si>
  <si>
    <t>Work started on integrated discharge team at NMUH and intermediate care redesign around WH.</t>
  </si>
  <si>
    <t>Significant improvements in joint work between Health and ASC have seen the number of CHC assessments completed in acute hospitals maintained well below the 15% target.  NCL work on the delirium pathway demonstrating promising results.</t>
  </si>
  <si>
    <t xml:space="preserve">Initial NCL benchmarking for seven-day services is currently underway. </t>
  </si>
  <si>
    <t>Successful pilot leading to business case to support further investment and scheme development.</t>
  </si>
  <si>
    <t>Single NCL Choice Policy signed off and plans for rollout across the STP initiated.</t>
  </si>
  <si>
    <t>A number of pilots and small services in care homes (Trusted Assessor and End of Life Care service) have shown positive impact. Care homes have been connected with HLP EHCH training and resources.</t>
  </si>
  <si>
    <t xml:space="preserve">Draft Enfield &amp; Haringey Red Bag transfer documentation agreed. Final paperwork to be sign off by end of October 18. </t>
  </si>
  <si>
    <t>Support to establish a method of automatic notifications of hospital admissions for patients under their care (e.g. through an IT system).  Two teams, ECIST and Twenty20 are supporting flow, integrated discharge teams and Home First across NMUH.</t>
  </si>
  <si>
    <t>Support with demand and capacity modelling through REACH.</t>
  </si>
  <si>
    <t>We are reviewing the need for additional funding for community nursing resources (staffing, training etc.). Two teams, ECIST and Twenty20 are supporting flow, integrated discharge teams and Home First across NMUH.</t>
  </si>
  <si>
    <t xml:space="preserve">Developing a model for demand and capacity to operate a seven day model. </t>
  </si>
  <si>
    <t>Developing a coordinated model of Trusted Assessor that is agreed across NCL.</t>
  </si>
  <si>
    <t>Wide area comms to patients, families, GPs and other interested parties to explain how the choice policy works, why it is not a punitive measure and the importance of working with clinical staff to deliver it.</t>
  </si>
  <si>
    <t>Supporting care homes to embrace digital systems and information flows.</t>
  </si>
  <si>
    <t xml:space="preserve">Promotion of scheme across depts in  NMUH. </t>
  </si>
  <si>
    <t>Tracking impact of interventions through reporting to ensure outcomes have been achieved</t>
  </si>
  <si>
    <t>Improviding patient pathway monitoring to track successful outcomes</t>
  </si>
  <si>
    <t>CCG still having difficulties meeting the D2A activity trajectory despite working closely with our acute and community providers to streamline the process and raise awareness amongst staff of the scheme and its benefits.</t>
  </si>
  <si>
    <t>Discharge to Assess service volumes are increasing but remain below targeted activity. Issues with identifying appropriate patients using current service model</t>
  </si>
  <si>
    <t>7 day working in place for most service but gaps remain</t>
  </si>
  <si>
    <t>The Trusted Assessor model iimplementation is ongoing at present</t>
  </si>
  <si>
    <t>The CCG continues to work with our providers including the new Referral management Service to ensure patient choice that is manageable and affordable wihin current available resources.</t>
  </si>
  <si>
    <t>CCG is adotping programmes from the wider NWL strategy  including in home education and Red Bag model</t>
  </si>
  <si>
    <t>Measuring the outcomes of the Red Bag model in terms of reduced admissions / length of stay</t>
  </si>
  <si>
    <t>CCG continues to work closely with providers on service review. CCG has commissioned an end-to-end pathway review to facilitate pathway redesign</t>
  </si>
  <si>
    <t>CCG has supported LNWUHT in their system review. External organisation commissioned by LNWUHT to map patient pathways and provide new model</t>
  </si>
  <si>
    <t>More pro - active joint working with our providers has seen a measurblae improvement in patient flow through the system. This has been demonstrated with increased patient volumes</t>
  </si>
  <si>
    <t>Model re-adjustment and improved joint working has led to increased patient volumes being managed though D2A.</t>
  </si>
  <si>
    <t>LB Harrow and the CCG are looking at reviewing current service provision and models as part of our WSIC planning. The Integrated Care Model developmentr continues at pace</t>
  </si>
  <si>
    <t xml:space="preserve">Thisremains  a development for 18/19 as part of HWBB discussion on new ways of working between the CCG and the LA. </t>
  </si>
  <si>
    <t>On going work</t>
  </si>
  <si>
    <t>Developed an agreed work programme for our GP care homes leads and secured funding to implement the programme during Q2 and Q3 2018 / 19. rollout is progressing</t>
  </si>
  <si>
    <t>Model in place across most Harrow Care Homes. Activity and outcome review is underway and will report in November 2018</t>
  </si>
  <si>
    <t>Nil at present</t>
  </si>
  <si>
    <t>TrakCare is available to identify where patients in hospital are at any point in time.  The Care Home Capacity Tracker has been implemented and we are working on increasing usage.</t>
  </si>
  <si>
    <t>The Integrated Discharge Team (IDT) is working well with health, social care, voluntary and community representation.</t>
  </si>
  <si>
    <t>Regional Choice Policy has been implemented.</t>
  </si>
  <si>
    <t>A range of services has been commissioned to support the care home sector including:
Alignment of Community Matrons to the homes, Enhanced Medicines Management support; Care Home Training and Education Programme.</t>
  </si>
  <si>
    <t>Early discharge planning process are in place and established however there's further work to do in terms of embedding the processes and ensuring constancy across the wards.</t>
  </si>
  <si>
    <t>Currently have different systems in place to monitor this in different agencies.</t>
  </si>
  <si>
    <t xml:space="preserve">Care Home Trusted Assessor model is still in development. </t>
  </si>
  <si>
    <t>DSTs conducted in hospital remain higher than the planned targets/ requirements.</t>
  </si>
  <si>
    <t>All applicable health and social care teams are currently not geared up to work 7 days.</t>
  </si>
  <si>
    <t>No trusted assessor arrangements in place for care homes.</t>
  </si>
  <si>
    <t>Gaining sign-up from all organisations and ensuring a consistent approach to implementation and application of the policy may be a challenge.</t>
  </si>
  <si>
    <t>Develop Trusted Assessor role for Care Homes.</t>
  </si>
  <si>
    <t>Having accurate, relevant information passed from care homes to hospital in order to support admissions and discharges for care home residents and ensuring information returns back to the homes.</t>
  </si>
  <si>
    <t xml:space="preserve">Significant progress made in terms of Front of House Frailty services which has impacted on early discharge and Length of Stay.
</t>
  </si>
  <si>
    <t>The NHSE Care Home Capacity Tracker has been implemented and the CCG and LA are working collaboratively to improve usage.</t>
  </si>
  <si>
    <t>Care Home Trusted Assessor model has progressed.
The IDT continues to develop and be promoted as an example of best practice regionally and nationally.</t>
  </si>
  <si>
    <t>Work on a new CHC Pathway has commenced with involvement of all key stakeholders.</t>
  </si>
  <si>
    <t>Move towards 7 day working across health and social care, including community intermediate care services.</t>
  </si>
  <si>
    <t>Currently exploring developing a Care Home Trusted Assessor role with work with the IDT.</t>
  </si>
  <si>
    <t xml:space="preserve">Work on improving the quality of care within care homes continues and NELs from care homes continue to decrease.
The Care Home Training and Education Programme was nominated for a HSJ Award and was presented during a recent local learning visit from the BCF Support Team. </t>
  </si>
  <si>
    <t>All care homes across Hartlepool and Stockton-on-Tees have been distributed red bags.  Communication sent to stakeholders in preparation for October go live date.</t>
  </si>
  <si>
    <t xml:space="preserve">Challenges can be BHR related in terms of whole system flows. Sustaining the dom care market, nursing care, and residential care market is a challenge. Deploying finite social care resources is challenging, considering the demands and complexities. </t>
  </si>
  <si>
    <t xml:space="preserve">1. No real time information system to allow us to track patients in real time.
2. Training will need to be provided to ward staff once technology is embedded.                                                                                                                                                                                                                                                             Working groups are in place to address the challenges. </t>
  </si>
  <si>
    <t>Increase CHC assessments outside of hospital - recruiting therapists for community is challenging.
Full implementation of home first approach</t>
  </si>
  <si>
    <t>CHC pathway remains challenging to implement fully. The majority of assessments are taking place out of hospital but funding and timeliness of assessments out of hospital  still to be resolved, although being addressed.</t>
  </si>
  <si>
    <t>Challenges with Medical Workforce to have senior decision making 7 days, leads to low discharges at the weekend.
Cultural shift for clinicians to adopt a nurse discharge model based on the care plan.</t>
  </si>
  <si>
    <t xml:space="preserve">A pilot scheme with a small number of nursing homes is underway. Trusted assessors risk not have close enough understanding of the 40+ homes in the Borough. The pilot will aid a better understanding of this potential risk.  </t>
  </si>
  <si>
    <t xml:space="preserve">Requirement for patients to transfer to the participating GP practice(s)  caused the take up to be slower than planned. It is proving difficult to have a consistent offer across BHR nursing homes. </t>
  </si>
  <si>
    <t xml:space="preserve">Establishing process and adequate training accross all parties will be vital to ensure the bags are used to glean maximum benefit.  The use of locums at BHRUT A&amp;E means that there will always be a good number of staff who will not be aware of the scheme and their responsibilities.
The plan is to continuously provide awareness training to A &amp; E staff until the RedBag scheme is fully embedded in the hospitals operating procedures
</t>
  </si>
  <si>
    <t>Rolled out across all wards.</t>
  </si>
  <si>
    <t>Already in place on 6 wards. SAFER flow bundle and Red2Green projects to deliver this requirement across all wards. Success will be dependent on enhanced clinical accountability. 
We are using the NHSI tool to monitor the Red/Green days and are working with information team to have an electronic solution to link to EPR.</t>
  </si>
  <si>
    <t xml:space="preserve">Integrated team in place at BHRUT for Havering and B&amp;D since June 2014. Further integration across BHR is being explored. The Integrated Team is being reviewed to shift resources to where they are most needed. </t>
  </si>
  <si>
    <t>Discharge Improvement Group reviewing process and language to aid clarity - work underway. Re-mapping done.  
Reablement service now working on direct referral basis by therapists on wards, and increasingly integrated with the Rehab service.</t>
  </si>
  <si>
    <t xml:space="preserve">Service is being reviewed to better target resources - work underway on this. Being flexed up and down, particularly Sundays to match discharge demand until internal hospital issues are resolved. 
Actions to enhance therapies and the reablement pathway contributing to this. </t>
  </si>
  <si>
    <t xml:space="preserve">Acute Therapists now lite-touch assess reablement need, instead of a full OT report and Social Work assessment. Reablement provider then assesses at home and also reviews at 4 weeks.  This direct referral from OT to reablement is going to be trialled for Barking &amp; Dagenham.
Further plans to include working with Nursing Homes, a review of the rehab pathway with NELFT to reduce repeat assessments. Home first path way in place. Multi-agency workshop held, organised by the STP Carecloser2home workstream. The scheme has been well received by Nursing Homes and has facilitated a faster discharge process. The way forward is that the Nursing Homes will identify a resource who will be supported by the Healthy London Partnership, to be appointed by the Havering Care Association, which is the local care framework. This is being done via this route to build the trust relationships. There has been a focus on nursing homes, for sustainability. This is progressing well. Workshop planned for October. 
</t>
  </si>
  <si>
    <t xml:space="preserve">Choice policy in place across wards. All partners are happy with the system policy. This is designed to help people make the right choices. </t>
  </si>
  <si>
    <t>Specification for enhanced nursing home service being developed with proposed go live January  April 19. Significant 7 training being rolled out. The majority of the homes now have a GP aligned. The CCGs are currently developing a new service to provide enhanced clinical support to all nursing homes in BHR.</t>
  </si>
  <si>
    <t xml:space="preserve">We are rolling out to all care homes - initial pilot ran June to Sept and has been successful. Baseline data and list of documatnation to go in the bags agreed.                                                                                                                                                                                                                                             
There is no paperwork that went missing.
Anecdotal evidence shows, hospital length of stay has reduced by 3 days so far.
</t>
  </si>
  <si>
    <t xml:space="preserve">Further work required to ensure that the whole system is aware of the EDD and are committed to working together to achieve. </t>
  </si>
  <si>
    <t xml:space="preserve">DToC analysis is completed on daily basis to understand causes of delays and identify bottlenecks. </t>
  </si>
  <si>
    <t xml:space="preserve">Currently the WVT complex discharge team and ASC hospital liaison discharge team work together closely, however they are not aligned. </t>
  </si>
  <si>
    <t xml:space="preserve">The Home First service, delivered by the local authority, continue to experience recruitment challenges, which impacts upon the service capacity available. </t>
  </si>
  <si>
    <t>Several areas of service provision are not delivered on a seven day basis e.g. community therapy services, which can often cause delays. However, seven-day services are being delivered where relevant, appropriate and demand evident.</t>
  </si>
  <si>
    <t>Overcoming barriers to implementation - building trust and ensuring model is right for Herefordshire.</t>
  </si>
  <si>
    <t>Comprehensive review of existing choice directive and processes – anticipate conclusion in coming month.</t>
  </si>
  <si>
    <t xml:space="preserve">Several providers within the Care Home sector do not engage on a regular basis which can cause difficulties and delays in implementation of developments. </t>
  </si>
  <si>
    <t>Raising awareness of the scheme within the Acute Trust continues to be a challenge. The project team are planning a relaunch with marketing materials to address this.</t>
  </si>
  <si>
    <t xml:space="preserve">Integrated Urgent Care Delivery Group established. This multi agency group is leading on a number of schemes, including the development and implementation of an Integrated Discharge Team. A key aim of this integrated team will be to ensure that discharge planning begins at the point of admission to the hospital. </t>
  </si>
  <si>
    <t xml:space="preserve">Stranded Patients reviews carried out to further inform understanding of barriers. </t>
  </si>
  <si>
    <t xml:space="preserve">Partners continue to work together to implement an Integrated Discharge Team. This team will be made up of a group of professionals from both Social Care and Health who are co-located at Hereford County Hospital and collaboratively work together to ensure the safe and timely discharge of patients. </t>
  </si>
  <si>
    <t xml:space="preserve">During Q2 capacity improvements have been achieved. The service continues to develop and deliver the service review implementation plan. </t>
  </si>
  <si>
    <t>Seven day provision continues to be delivered for key services, including Home First, Hospital at Home and Falls Response Service. Seven-day services are being delivered where relevant, appropriate and demand evident.</t>
  </si>
  <si>
    <t xml:space="preserve">A multi agency steering group, including care home market providers, has been established. The group is responsible for developing and implementing the Trusted Assessor model in Herefordshire. </t>
  </si>
  <si>
    <t>The redesigned ASC pathway continues to be delivered, which has a clear focus upon client choice and strength based assessments and voluntary sector support offer - including Community Broker</t>
  </si>
  <si>
    <t xml:space="preserve">Clinical Professional Standards Lead continues to support care homes throughout Herefordshire with the aim to reduce admissions to hospital and improve the care standards within the care homes. Evidence of reducing admissions from care homes available. </t>
  </si>
  <si>
    <t xml:space="preserve">A relaunch of the scheme is currently being planned and will be delivered during Q3. This is make improvements and to futher promote the scheme. </t>
  </si>
  <si>
    <t>Hertfordshire Integrated Discharge Teams are fully embedded in the  work of the hospital trusts and recognised by all parts of the system.  They have developed the necessary links and integration with community health providers, mental health providers and the wider support from the voluntary and community sector to best facilitate discharge.</t>
  </si>
  <si>
    <t>The trusted assessor model is now operating across all three main hospital sites and has established good relationships with staff and local care homes.  They continue to develop the way of working to best support discharge arrangements</t>
  </si>
  <si>
    <t>The interventions piloted as part of the Vanguard programme in East and North Hertfordshire have been mainstreamed and are being rolled out across the county.  This includes the expansion of the ECP provision in Herts Valleys based on the learning from the EIV programme.</t>
  </si>
  <si>
    <t xml:space="preserve">• The time between admission and assessment notification remains high at 7 days and whilst this influenced by a limited numbers of outliers, there is a need to achieve greater influence with the wards and look at opportunities to engage earlier.
• The need for a more consistent and systematic approach to early discharge planning 
• Assessments commencing upon admission and a reduction in requirements for wards to refer patients. 
</t>
  </si>
  <si>
    <t xml:space="preserve">• SHREWD – immaturity of provider infrastructure being able to provide lives feeds of data (this has been addressed in the HSLI funding round) 
• Challenges around supplier delivering product on time which may delay go live date until the next financial year
• Securing consensus of approach for a shared care record
• How to prioritise delivery of the short/medium/long term
• Funding for the shared care record
</t>
  </si>
  <si>
    <t>• The migration of three manual systems to a central computerised system has been a challenge. Clear 2.1 is a highly complex system used to manage all referrals and caseloads and produce outcome data. We only had 6 months to develop, implement, test and train over 40 staff. Clear 2.1 went live for staff at the beginning of June. As with any new development systems there is a period of validation before stable output, outcomes and reports can be produced.</t>
  </si>
  <si>
    <t xml:space="preserve">• Changing HVCCG priorities around DH2A (Health) commissioned resource
• Home Care Capacity within SC@H model
• Case finding for Pathway 3 and Pathway 2 social care beds – impacting on patient outcomes and bed occupancy
</t>
  </si>
  <si>
    <t xml:space="preserve">• WHHT do not refer at weekend leading to EDD surge mid-week. Current 7 day model is not being matched in other areas
• Lack of weekend capacity and accessibility to capacity by commissioned service
</t>
  </si>
  <si>
    <t xml:space="preserve">• Reduced referral numbers across 2 of the sites. The provider and hospital are actively working to increase the numbers including further engagement with care homes and within the hospital and widening the scope to community beds
• This quarter has seen difficulties in consistently covering a 5- or 6-day service due to staff absence or leave. Recruitment to new posts has been ongoing and should improve service consistency over the next quarter.
</t>
  </si>
  <si>
    <t>• Lack of consistency of deployment</t>
  </si>
  <si>
    <t xml:space="preserve">• Hertsmere locality alignment of care homes is not completed. The chief locality officer and the primary care lead are aware of this issue and are working with the practices to get full alignment. 
• Lack of ECPs to support the new contract due to EEAST staffing challenges.
</t>
  </si>
  <si>
    <t xml:space="preserve">• Requirement across Hertfordshire for ongoing awareness and promotion of the scheme amongst care homes and hospital trusts. Additional resources may also be required to support the relaunch. 
• Need to review the protocols and ensure they are clear to support the scheme’s overall ambition.
</t>
  </si>
  <si>
    <t xml:space="preserve">• LOS initiatives across acute and community providers in place supporting with an agreed and shared reduction trajectory for long hospital stays; further supported by an acute capacity plan to achieve &lt;92% occupancy levels throughout winter 
• Commissioned NWB Pathway to be established end Nov-18, potential to release 11 rehab bed capacity back to the system with the aim to release further rehab capacity through Length of Stay improvements and stretch targets
• Specific action by HCC to improve flow from enabling care into mainstream homecare, targeting the geographies with the highest number of over-stayers and the contractual mechanisms available to support greater flow 
• Additional support within the Acute Trust – including clinician in the Integrated Discharge Team (funding agreed, recruitment in progress) and expansion of Hospital and Community Navigation service
• Increased In Reach staffing resource to support rapid identification and referral of inpatients to SPOC,  including early identification of community EDD to support setting of patient expectations and discharge plan 
• Expansion of WHHT early discharge initiatives, building upon established including Red to Green process, that include
o Active monitoring of  TTA completion to promote early (completed the day before discharge) completion and early identification and prioritisation of discharge dependant pathology to enable earlier discharge
o The use of the patients lounge is being actively promoted. Notices are being put up on wards to let them know how many patients were discharged before 12, between 12 and 4 etc to give wards more of a focus on early discharge. 
o The Trust has two more pharmacist prescribers qualifying in October, this will allow further roll out of the Pharmacist TTA service which has been successful in other areas of the hospital. The new pharmacist prescribers will focus on prescribing TTAs on Heronsgate and Gade wards.
o The expansion of work stations on wheels (WOWs) is also continuing. A fourth WOW has been procured to enable TTAs to be dispensed at ward level rather than being passed back to the central pharmacy. The new pharmacist prescribers and new WOW are due to be in place by the end of October and will provide direct support in facilitating the earlier discharge of patients.
</t>
  </si>
  <si>
    <t xml:space="preserve">• Sites now reporting basic data using SHREWD at WHHT. A more practical application and use of SHREWD data to monitor patient flow can be reported on in the next quarter. 
• SHREWD - Minimum data sets and live feeds for the majority of system providers have been established, data quality checks, system testing and training is currently being undertaken as part of pre-mobilisation actions. Operational embedding of the system will be undertaken during Nov-18.  Once live SHREWD will form part of daily system teleconference calls with system providers and be a method of real time assessment of system and individual provider pressures and demand 
• Have secured funding for SHREWD Phases 2 &amp; 3 and hope to start implementing these during the winter. 
• ADW project is mobilised and despite difficulties with supplier deadlines the project is hoped go live shortly after March 2019.
• Newton Europe review gave a shared view of standardised information gives a consistent view of patient information across multiple partners through a shared care record. Developed a full business case for a shared care record across Herts and West Essex and currently working up a delivery plan to deliver interoperability over the short and long term. 
• Purchased an NHS England view of SHREWD so they get a live view of our OPEL status.
</t>
  </si>
  <si>
    <t xml:space="preserve">• Clear 2.1, a highly complex system used to manage all referrals and caseloads and produce outcome data, went live in June 2018. It will require a period of validation before any observed impact can be reported.
• From July 2018 to September 2018 the Hospital Community Navigation Service (HCNS) has supported a total of 2257 service users and 3332 cases. The average monthly output is just short of the set target of 1,200 cases. The lower referrals were due to the introduction of the new Clear 2.1 system to manage referrals and staff adjustment. Anticipate monthly output to pick up from October onward. 
• In order to measure the impact of HCNS on difficult to discharge complex cases we are working closely with IDT to review onward referral routes, for example to community care, leisure and social activities. HCNS is working closely with the bed based and community enablement services through MDT meetings and pathway planning. Onward referral reports should be available during Q3.
• The Community Navigator service has made progress promoting the appropriate use of Primary Care by working with CCG partners on both sides of the county to review non-health referrals with GP practices in order to target level of engagement. This includes some GP surgeries having rolled out Navigation clinics across the county and Navigators are now fully embedded into the GP multi-disciplinary meetings.
• At Watford General Hospital, 100% attendance at board rounds is largely being achieved and some good evidence of MDT working e.g. Allied Health professionals Project that will deliver Trusted Assessment access to SC@H.
• Continue to work across WHHT on different strands of work – LOS, Hard Reset providing multi-agency / professional senior management oversight of MDT decision making and releasing blocks in the system. 
</t>
  </si>
  <si>
    <t xml:space="preserve">• Development of a Single Point of Contact that will support Pathway 1 access to SC@H and Community Therapy support across hospitals and professionals group. Model to be signed off by SRG 02/10/2018.
• HCT developing work around Pathway 0 and access to community nursing services, opportunities to develop alongside Single Point of Contact for Pathway 1.
• New HCT models being developed into Pathway 2 IMC Beds, alongside Community Hospital SW Team which will enable early assessment and key assurance checks along the 19 day pathway.
• Review of Pathway 2 social care commissioned DTA beds.
• Pathway 3 continues to improve in terms of efficiency but will require better case finding by WHHT – links to early discharge planning work.
• Post Hospital Review Team is now ‘forming’ and achieving in relation to allocation and assessment of work – which is critical, secondly only to capacity.
• Increased volume of Discharge Home to Assess activity through increased Specialist Care Home capacity (achieving a reduction of at least 35 bed days per month by November and December).  Additional volume of Specialist Care at Home capacity and trajectory to be confirmed by HCC by Friday 05 October.
• Additional investment in community therapy provision to support Discharge Home to Assess pathway – allowing higher acuity patients to be confidently discharged and reducing need of ongoing care by maximising rehab/enablement outcomes 
• Newton Europe and Carnell Farrar completed system wide demand and capacity reviews with findings used to influence and adapt the winter planning and longer term planning decisions.
• Discharge to Assess - multi-disciplinary single point of contact (SPOC) to be established end Oct-18 to receive ward based referral, those from the IDT as well as cases where it is decided that an IMC bed is not required and that the individual could be better supported in the community – this will see the In-reach team as a key element of the SPOC
</t>
  </si>
  <si>
    <t xml:space="preserve">• Seven-day service remains business as usual across WHHT, with impact of this being felt. 
• Federated WiFi proposal has been submitted to HSLI which would enable ubiquitous wireless networking for all health and social care workers 
</t>
  </si>
  <si>
    <t xml:space="preserve">• This quarter has seen the recruitment of four new staff members. Recruitment of new full-time staff and bank staff has created resilience within the service, ensuring a 5- or 6-day service will be consistently covered at each site. The work of the new Clinical Team Lead has increased capacity of the service to build relationships with care homes, improve monitoring and evaluation, and provides a strong link between all three sites.
• A new data tracker and dashboard was launched this quarter, improving data recording and subsequent data analysis. This will allow for a more robust evaluation of the service and help management identify areas to target for service improvement. 
• Plan in place to commence trusted assessment access to SC@H by WHHT therapist in October 2018, which can be reported on in the next quarter.
• Good evidence of Impartial Assessor activity and links with Care Home Select.
</t>
  </si>
  <si>
    <t xml:space="preserve">• Excellent examples of deployment of Choice on complex situations
• Clarification of HCC’s concerns around the legitimacy of the Herts Valleys Policy for development
• Recognition by HVCCG that the policy is in need of review and request by the Herts and West Essex STP for the need for a consistent policy.
</t>
  </si>
  <si>
    <t xml:space="preserve">• ECP service has confirmed that they are rolling out to Potters Bar area. Homes will be taken on at a pace now of 10 per month.
• ECHF, the care home sub group has refocused on understanding what all the different commissioners are developing, completed, evaluations and ongoing projects. This is being pulled together by the project lead.
• Alignment is virtually complete. The only area where we continue to have challenges is in Hertsmere
</t>
  </si>
  <si>
    <t xml:space="preserve">• An evaluation across Hertfordshire was undertaken in Q1 2018 outlining next steps for the schemes development. The next steps are being actioned including further engagement with the hospital and care homes. 
• Project Management and Support has been identified within ENHCCG with the commencement of a new post in September 2018. 
• In Herts Valleys, there have been no further reports of care homes not picking up bags from acute Trusts, as reported in Q1. 
</t>
  </si>
  <si>
    <t xml:space="preserve">• WHHT engagement and identification of an appropriate tool (akin to Hampshire Model)
• Financial commitment to support additional recruitment to enable the deployment of IDT workers in Early Discharge and assessment unit to primarily support early identification of complex patients and commence discharge planning and where capacity allows to add to our prevention resource.
</t>
  </si>
  <si>
    <t xml:space="preserve">• Continued funding to develop extensions to the tech.
• More comprehensive data sets that will identify capacity and patient flow in more detail to support intelligent activity.  
</t>
  </si>
  <si>
    <t xml:space="preserve">• Continue iBCF funding beyond March 2019
• Business Intelligence at both CCGs
• Continued project management support and developing relationships across professional groups.
• Broader access to SC@H and Discharge Home to Assess services to help deliver home care and therapy support. 
</t>
  </si>
  <si>
    <t>• WHHT change management and clear plan developed by IDT.
• Development of a broader weekend IDT function including health / CHC activity – currently only focus on IMC beds</t>
  </si>
  <si>
    <t xml:space="preserve">• Clarity of lead at HVCGG and the requirements of the STP. 
• Development of a consistent policy being applied which is patient focussed and has the ability to be applied across different scenarios. 
</t>
  </si>
  <si>
    <t xml:space="preserve">• Financial support for resource
• BI support in data collection
• Improved links and access with community resources to support reduction of admissions and attendances from the community and home care providers
• EEAST resources.
</t>
  </si>
  <si>
    <t xml:space="preserve">• Dedicated project support in Herts Valleys required to roll the Red Bag out further into the homes. </t>
  </si>
  <si>
    <t>1. Establishing consistent approaches within large organisations and across complex systems.</t>
  </si>
  <si>
    <t>1. Lack of clear guidance to support definition and counting of NHS delays.</t>
  </si>
  <si>
    <t>1. Securing agreement on the role and function of the Integrated Discharge Team within a changing landscape.
2. Realignment of roles and responsibilities of all teams that support early discharges.</t>
  </si>
  <si>
    <t>1. Managing the impact of earlier discharge on homecare market capacity.
2. Ensuring consistent practice across all wards at Hillingdon Hospital.
3. Ensuring consistent practice across all care home providers.
4. Securing sufficient and timely assessment capacity.</t>
  </si>
  <si>
    <t>1. Changing culture across all organisations.
2. Changing care home practice linked to whole system support.
3. There is no additional funding available to support expansion of existing services to seven days.  Not required in all cases but it is in some, e.g. where additional staff resources are needed.
4. Priority has to be getting it right five days a week first.</t>
  </si>
  <si>
    <t>1. Embedding consistent good practice across partner organisations to sustain trusting relationships.
2. Definition is vague and is open to interpretation.
3. Building up trust between care home providers and other providers within Hillingdon's care system will need to be built up incrementally.</t>
  </si>
  <si>
    <t>1. Ensuring consistent practice across all wards at THH.
2. Securing agreement on the model of advice and advocacy provision for people admitted to THH.</t>
  </si>
  <si>
    <t>Recruitment and retention of staff, particularly by nursing homes presents a major challenge to providers and has significant implications for statutory agencies in terms of on going support needs.</t>
  </si>
  <si>
    <t xml:space="preserve">a) Turnover of staff within the Hospital and withiin care homes affecting project sustainability.
b) Managing the loss of bags across the system.
</t>
  </si>
  <si>
    <t>Discharge planning improvement approach implemented by Hunter, an external consultant working with Hillingdon Hospital. This includes common language and understanding, use of delay codes and redefining roles and responsibilities.</t>
  </si>
  <si>
    <t>National delay codes have been adapted to ensure a clear understanding of recording NHS delays.</t>
  </si>
  <si>
    <t>a) Recruitment of staff to new roles within reconfigured Integrated Discharge Team.
b) Frailty Assessment Area within Frailty Unit  operational and new monthly report agreed.</t>
  </si>
  <si>
    <t>No Q2 milestones.</t>
  </si>
  <si>
    <t>Red Bag Scheme - Initial review following implementation in Q1.</t>
  </si>
  <si>
    <t>Scheme fully operational.</t>
  </si>
  <si>
    <t>EDD set withiin 14 hours.
Multidisciplinary team including social care in daily ward rounds to facilitate EDD.
Daily MDT escalation meetings have been implemented when the list grows 20 or more in order to keep up with the  flow of patients who are medically fit to leave hospital.
Creation of a Social work Team Manager post to improve DTOC and workflow and participate in daily DTOC meeting and agree appropriate coding in this regard.</t>
  </si>
  <si>
    <t>1. Health and social care teams providing seven day working. 
2. Care providers are able to access, re start and enable care within 24 hours, seven days a week
3. Access to an extended hospital service which operates a seven day service. This includes, Outpatient services, Social work, Integrated Community Recovery Service (ICRS) staff supported discharge and prevention of admission. 
4. Access to commission new packages of care from domiciliary care 7 days per week from providers. 
5. 'Handyman service' operates 7 days a week to increase capacity to support discharge and re-admission.
6. Current coverage of extended access to primary care in evenings and weekends is 100%
7. Review of community 7 day services identified services that do and do not need support for 7 day implementation
8. 7 day OT assessment on pilot in 4 wards at WMUH</t>
  </si>
  <si>
    <t>1. Challenges to meet criteria</t>
  </si>
  <si>
    <t>1. There is no connected IT systems with providers
2. Challenges between services to agree on content included in cross-service dashboard</t>
  </si>
  <si>
    <t>1. Lack of a a ‘truely’ integrated multi-disciplinary and multi-organisational Hospital Flow Team with access to SystmOne, Mosiac, Rio and Jade for MH data. If implemented this will enable clinicians to make more informed and timely decisions which will avoid unnecessary delays and admissions
2. Lack of capacity to support Hospital social service discharge. These pressures are increasing.</t>
  </si>
  <si>
    <t>An audit was completed in April 2018 to ascertain if the trajectory of 15 Home First discharges per week was achievable.  This audit found that the maximum number of patients that could be identified for Home First per week was 10 and conversion to actual Home First discharge was 76.5%.  This would mean that the pathway should be able to achieve between 7 to 8 Home First discharges per week if all modifications to criteria and pathway are made to optimise acceptance.</t>
  </si>
  <si>
    <t>as previous</t>
  </si>
  <si>
    <t>1. Would like to implement 2 new best practice challenges for Hospital Social Workers to assess service users on behalf of:
- *Other areas/ localities: This could speed up the discharge process if the service user is admitted to hospital in a different locality than normal
- *Care homes after admission of service user in to hospital. This reduces the need for care home assessors to assess the service user, avoiding delays in the discharge process. 
- Challenges on this are met with social worker financial assessment completion and having one model that fits with all care homes.</t>
  </si>
  <si>
    <t>'1. There is little choice on the provider being assigned to the service user in domiciliary care</t>
  </si>
  <si>
    <t>'1. Risks around the availability of residential and nursing beds for older people with dementia. When these beds are not available Hounslow CCG will spot purchase private nursing home beds (charged at weekly rates above the NHS AQP nursing bed rate) or spot purchase out of borough</t>
  </si>
  <si>
    <t xml:space="preserve">
1. SAFER bundle implemented. 
2. Coordinated discharge planning  in place.   
3. Senior review daily at morning board rounds to support care delivery and discharges. 
4. EDD set within 14 hrs of admission</t>
  </si>
  <si>
    <t>In addition to working practices outlined in the last Quarter we have strengthened Social Care Resource in our Acute setting. 
this is promoting good working practices, this includes allocation of social worker(s) to ALL acute wards and attendance at daily morning board round, in order to identify early discharge plans and undertake the required assessments for safe and timely discharges. Overall DTOC has been significantly lower due to good working practices and joint working with health staff.
-Creation of a Social work Team Manager post to improve DTOC and workflow and participate in daily DTOC meeting and agree appropriate coding in this regard.</t>
  </si>
  <si>
    <t xml:space="preserve">1. Discharge arrangements in place to the care sector with options to commission care on the weekends. 
2. Local Authority Care homes are able to assess potential residents on others behalfs
3. A policy has been developed to avoid direct referral on to the CHC care pathway rather than back to own homes
4. Weekly escalation meetings in place. This includes members from the  voluntary red cross sector
5. Trust has been built between joint teams to complete assessments and discharge plans, i.e. CRS Reablement Team. This avoids the need for multiple assessments.
6.Daily MDT escalation meetings have been implemented when the list grows 20 or more in order to keep up with the  flow of patients who are medically fit to leave hospital.
All Social work Staff currently have access to patient records via Cerner swipe cards to obtain medical information and record outcome of social work assessments. 
We have recently increased home care capacity to 450 hours to meet the increased demand for care and support for patients leaving hospital for Home First and CRS+. </t>
  </si>
  <si>
    <t>1. People are returning home with reablement support from the integrated team. 
2. Reablement and social work capacity ihave ncreased to support D2A
3. Acute physiotherapists and occupational therapists are taking patients home and completing assessments in the home environment in conjuction with most appropriate community service.
4. Additional 450 reablement hours per week to support reablement and D2A.</t>
  </si>
  <si>
    <t>see entry I16</t>
  </si>
  <si>
    <t>1. Community Recovery Service use Trusted Assessores to avoid duplication of assessments and to speed up repsonse times so people can be discharged to their homes, where possible, in a safe and timely way
2. iCRS use a single assessment process. The MDT works well doing this and have built an atmosphere of trust
3. Discharge-to-Assess (Home First) uses the trusted assessor model to allow therapist to assess for reablement packages without the need of the hospital discharge team</t>
  </si>
  <si>
    <t>1. Voluntary sector provision is integrated in to the discharge teams to support people home from hospital. This works well with the British Red Cross
2. Chelsea and Westminiter Hopsital NHS Trust policy that outlines options and timelines for patients and their carers. This allows patients and their relatives/ carers to be aware they need to decide quickly on options for discharge
3. Hounslow CCG use a comprehensive range of media, such as posters in GP surgeries and social medial to engage with people to increse awareness and take-up of the choices available, including where there are legal rights to choose
'1. Hounslow CCG has reviewed the extent of choice across the healthcare economy, including community services. They have articulated choice aspirations for the next three years in commissioning plans. 
2. Choice of care home is offered, where possible, as part of the discharge process to care homes
3. All patients and families/ carers are given a 'Choice' leaflet as part of the NWL choice policy. This details the expections of the family/carer and family.
4. Patient letters reviewed to conform with national choice policies</t>
  </si>
  <si>
    <t>1. Established task and finish groups to consolidate all care home initiatives has been set up. This is in its early stages with a role to discuss challenges and agree on actions: 
- Task and finish group plan to pilot community matrons to support care homes to deliver training with care home staff. The group is also considering what support care homes can be given to support prevention of hospital admissions</t>
  </si>
  <si>
    <t>in place</t>
  </si>
  <si>
    <t>1. BCF to share best practice and implementation methods used from neighbouring/ similar areas</t>
  </si>
  <si>
    <t>1. BCF to share best practice and implementation methods used to support patient choice from point of admission</t>
  </si>
  <si>
    <t xml:space="preserve">Embedding best practice particular focus on medical workforce needed. 
Instigation of robust escalation process required.   
Data quality requires improvement.
Acknowledged gap in handover between programmes of work in relation to SAFER.
</t>
  </si>
  <si>
    <t>SHREWD system live data currently relies on manual intervention,  it requires an automated process to improve accuracy and timeliness. 
Delay in bed management  system pending executive ownership and agreement regarding strategic investment priorties and IT capacity (SHREWD filling a proportion of this gap).</t>
  </si>
  <si>
    <t xml:space="preserve"> 
Workforce redesign required to deliver good patient flow and discharge as part of implementation of discharge to assess</t>
  </si>
  <si>
    <t>Lack of clarity and consistency of application across the system in regard to D2A approach.</t>
  </si>
  <si>
    <t xml:space="preserve">Significant workforce challenges affecting resource capacity, both through recruitment and retention of permanent roles in nursing workforce and long term sickness,  therefore the system is overly reliant on agency and interim workforce. 
</t>
  </si>
  <si>
    <t>Require sustainable confidence from all Nursing Homes to enable the Trusted Assessor process.</t>
  </si>
  <si>
    <t>Fragmented patient information, duplicated across the system and variation in success and effectiveness. Requires a unilateral drive to develop user friendly patient information.</t>
  </si>
  <si>
    <t xml:space="preserve">Market management and supporting quality improvement agenda within a fragile independent sector market. </t>
  </si>
  <si>
    <t xml:space="preserve">Lack of ownership and accountability of the scheme within the IW NHS Trusts govenance structure.  
Significant sickness within the navigation team has prevented robust evaluation. 
</t>
  </si>
  <si>
    <t xml:space="preserve">SAFER rolled on four acute wards.  Senior clinical and executive lead for SAFER identified.  
SRO and operational leads in place with executive accountability.  
Observational and auditing process ongoing. 
Data collection via SHREWD improved. 
Band 4 discharge faciliatators now active on 2 wards.  Recruiting a  further 3wte band 4 discharge faciliatators.  Once recruited four acute ward will have discharge faciltators.  Monitoring of 0 to 3 days commencing to evidence improved patient flow.  
</t>
  </si>
  <si>
    <t xml:space="preserve">Weekly Strategic meeting with executives to discuss delayed transfers of care and any other issues relating to delays.  
Twice weekly tactical meeting iwth operational managers to review all patients with 7 days plus LOS. 
Operational daily ward level meeting to review all patients 7 days plus using SAFER principles.
Operational managers now have sight of SHREWD data for performance evaluation. 
</t>
  </si>
  <si>
    <t xml:space="preserve">Band 4 discharge faciliatators now active on 2 wards.  Recruiting a  further 3wte band 4 discharge faciliatators.  Once recruited four acute ward will have discharge faciltators. 
Support at Home delivered through Red Cross and Age UK IW partnership continues to support discharge by offering 72 hour post discharge home support service.
Executive lead for Discharge to Assess established. </t>
  </si>
  <si>
    <t xml:space="preserve">Executive lead for Discharge to Assess established. 
Daily rehab, reablement huddle taking place. 
Fortnightly system wide working group to develop and implement operational changes.  
Visits and links with best practice sites taken place.  
</t>
  </si>
  <si>
    <t xml:space="preserve">Discharge facilitators working 7 days a week.  
Senior Navigation team now provide a five day service offering continuity across the organisation to facilitate complex discharge and training needs for all staff in discharge planning.  
ASC support in place at the weekends.
Recruitment drives continue to take place during this quarter on and off island. </t>
  </si>
  <si>
    <t xml:space="preserve">Trusted assessments carried out by Navigation team and Community rehab teams.  
Currently ongoing development of  trusted assessment  with 3 nursing homes
Paper going to ODG to consider specialist trusted assessor service for weekends and bank holidays  </t>
  </si>
  <si>
    <t xml:space="preserve">Development of a comprehensive integrated patient information directory to support people to understand their journey through the system and manage their choices.  
Intranet directory developed available to trust staff.  
Patient facing information in development. 
</t>
  </si>
  <si>
    <t xml:space="preserve">Red Bag Scheme Active and in 3rd phase. 
Trusted Assessor progress - need to build on this with whole market 
Trust Comms are working with external partners support: 
‘Help Guidance to Nursing’s Homes’.
Quality Framework and Training programme for Care Home Managers.
Improvements around medicines management.
TEC available in 15 care homes with a further 5 to come online 
Further work with navigation team to ensure follow up calls are being made and  attempting to include homes not yet on the scheme to identify any issues
</t>
  </si>
  <si>
    <t xml:space="preserve">Embedded scheme within the trust and relevent Nursing and Residential Homes.  
Showcased at roadshows in  April and July to raise the scheme profile.  
Positive feedback from nursing home lead with further sign up to scheme e.g. 32% of all island nursing and residential homes taking part.  
Continued auditing taking place. 
</t>
  </si>
  <si>
    <t xml:space="preserve">
Executive sign off to implement workforce redesign to support patient flow. </t>
  </si>
  <si>
    <t>In order to meet the requirements of the Pauline Philips Letter system wide executive ownership and sign off of implementation of a bed management tool required. 
Project support to progress implementation of the bed management system and further development of SHREWD system to include all system data.</t>
  </si>
  <si>
    <t xml:space="preserve">
Executive sign off to implement workforce redesign to support patient flow.  
</t>
  </si>
  <si>
    <t xml:space="preserve">
System wide project support required. 
System wide tactical engagement required.
</t>
  </si>
  <si>
    <t xml:space="preserve">Support with system wide workforce recruitment and development </t>
  </si>
  <si>
    <t xml:space="preserve">Support required to improve quality of discharge </t>
  </si>
  <si>
    <t>System wide support in developing and financing uniformed user friendly information for island residents.</t>
  </si>
  <si>
    <t>Additional encouragement for Homes to come on line and engage in the scheme</t>
  </si>
  <si>
    <t>Strategic acknowledgement and endorsement to encourage more Nursing and Residential homes to join the scheme. 
Support for Band 4's to take on the challenge of homes not yet engaged. (For patients in hospital whose home not on the scheme)</t>
  </si>
  <si>
    <t xml:space="preserve">Ongoing MADE events twice weekly at one acute provider and daily teleconferencing discharge meeting at other provider.
Community based MDT's involving GP/Social Care/Mental Health/Voluntary Sector/Community Care delivering shared action plans for c350 patients per month
</t>
  </si>
  <si>
    <t xml:space="preserve">Slippage with identifying target cohorts and opportunities for pre-elective discharge planning work. </t>
  </si>
  <si>
    <t>Formalising a single whole joined up system to monitor flow</t>
  </si>
  <si>
    <t xml:space="preserve">Short term nature of BCF investment has meant that there continues to be recruitment challenges due to posts being offered as fixed term posts </t>
  </si>
  <si>
    <t xml:space="preserve">Referrals to pathway 1 remain low compared to trajectory. Engagement with acutes ongoing to establish barriers and improve. 
</t>
  </si>
  <si>
    <t>Established health 7 day services and social work seven day services, but wider health and social care infrastructure not consistently working to 7 day/out of hours principles 
Work to benchmark level of demand required to effectively plan resources.
Organisational and cultural change, and staff resources will be required to successfully imbed 7 day services.</t>
  </si>
  <si>
    <t>Slippage with recruitment and commencement of pilot</t>
  </si>
  <si>
    <t xml:space="preserve">NCL choice policy implementation will require signup of all health and care stakeholders which may be challenging to achieve.
Localised implementaiton of any changes to choice Policy will need undergo local assurance processes which differ across NCL, and may delay implementation. </t>
  </si>
  <si>
    <t>Ongoing work to address variations in qulatiy in care homes. 
High dependency on spot purchases / out of borough providers</t>
  </si>
  <si>
    <t>Unchanged from Q1</t>
  </si>
  <si>
    <t xml:space="preserve">Admission avoidance offer operational, service ramping up and will be on track to hit targets for October 18.  Pathway into mainstream local authority reablement for this cohort of patients launched late Sept 2018.
</t>
  </si>
  <si>
    <t>Both acute hospitals continue to have fully operational demand and capacity flow IT solutions. Local bedded units have manual flow systems and processes in place and operational. D2A services have manual data monitoring systems in place and are monitoring flow into these discharge services.</t>
  </si>
  <si>
    <t>Work continues with transformation work: aligning social care processes across D2A and current MDT discharge teams; developing integrated opeartional model across HWB footprint and with Haringey</t>
  </si>
  <si>
    <t xml:space="preserve">All pathways business as usual. Increased demand on P3 noticed in Q2. 
Work underway to expand to all providers and weekend working for P1, and expansion of P3 to include more formalised risk sharing between the CCG and local authority.  
Work to identify methodology to allow capture of impact of project on length of stay is underway through IC workstream. </t>
  </si>
  <si>
    <t>Funding identified to trial 7 day working for D2A Pathway 1 for winter and collaborative working with acutes and provider to develop operational model/activity that will facilitate weekend discharges.</t>
  </si>
  <si>
    <t xml:space="preserve">Post out to recruitment.
Work underway with neibouring boroughs in NCL to enable trusted assessor assessments in one borough/hospital, being accepted by care home provider in another borough. </t>
  </si>
  <si>
    <t xml:space="preserve">Policy approved and ratified. Resources and traning  developed and plan for NCL rollout in October/November 18.
</t>
  </si>
  <si>
    <t>There is a well established Care home health and care offer in Islington.  EHCH NCL Benchmark template for Islington is completed. Islington is performing well against the key elements. The following are in place i.e., primary care service procurement  through locally commissioned services. MDT in reach which is supported by the Integrated Care Ageing Team, Reablement and rehabilitation to promote independence, dementia care  is enhanced with input from Services for Ageing and Mental Health (SAMH).  StafF training and development is supported by Community Provider Education Network which allow staff to attend cross sector training. Work is underway with regards to joined workforce development and Islington is engaged with NCL apprenticeship programme and North London Council on cross sector value base recruitment.
Future work is planned to review the frailty pathway and this may further enhance the offer into care homes, as well as simplify the pathway.</t>
  </si>
  <si>
    <t>The use of red bag to support admission and discharge from hospital and its positive impact on communication is well acknowledged across the sectors.  The transfer of resident with a red bag to hospital is now a standard practice in the borough of Islington.  The introduction of the red bag has resulted in improved communication, reduction in delayed discharge, discharge alerts and safeguarding .  The care homes are no longer reporting the loss of hearing aids, glasses and dentures.  There has also been reported improvements in the information and quality of handover care homes are providing to the ambulance crew. However, whilst the consideration is that the introduction of the red bag scheme has contributed significantly to the reduction in length of patients, it is not possible in light of Integrated Ageing Support Team and Local Commissioning Service support to care home to state that this is solely due to the scheme.</t>
  </si>
  <si>
    <t>*West Lonodn Care Home project is ongoign to reduce LAS callouts, conveyances and NELs
*Telemedicine - 3 CCGs implementing a joint approach to delivery
*Development of CIS inreach into care homes</t>
  </si>
  <si>
    <t>Ongoing development and support from care home leads and clinical leads</t>
  </si>
  <si>
    <t xml:space="preserve">All sites have seven day working in place for social care since 2014 which has recently been reviewed to make sure it remains fit for purpose. </t>
  </si>
  <si>
    <t xml:space="preserve">Maintaining workforce </t>
  </si>
  <si>
    <t>Developing and establishing required workforce</t>
  </si>
  <si>
    <t>Developing a whole system single point of access</t>
  </si>
  <si>
    <t xml:space="preserve">Each system has a differing approach and level of support to care homes.
</t>
  </si>
  <si>
    <t xml:space="preserve">Dashboard has now been built and is in the piloting stage to ensure accuracy in usage and is fit for
prupose. A new DToC reporting spreadsheet has been designed jointly with health which will prove a
beneficial tool as it will save time and improve accuracy. 
</t>
  </si>
  <si>
    <t xml:space="preserve">Integrated Discharge Teams established across Kent and working well. Supporting flow from the acute sites and reducing length of
stays and DToC.
</t>
  </si>
  <si>
    <t xml:space="preserve">Schemes fully developed and working well. </t>
  </si>
  <si>
    <t>Continue to support hospitals (acute and community) in the application of their Choice Protocols, working with relatives and care homes to increase understanding. Introduction of a new dashboard in the County Placement Team and as a result improved access to care home status across the county</t>
  </si>
  <si>
    <t>working continuing on KCC Strategic commissioning and CCG’s with integrated commissioning and market management</t>
  </si>
  <si>
    <t xml:space="preserve">Plans are in place to link to community frailty pathways as part of the integrated care centre. A pilot has been running to access patient records via SystmOne across the local health and care system. We will be utilising SystmOne in residential homes to link with GPs. </t>
  </si>
  <si>
    <t xml:space="preserve">Partners across the system may be at different levels in readiness for supporting early discharge. Delays in reviewing the whole process. </t>
  </si>
  <si>
    <t>Well established practices in place across the wider system. We are emabarking on a project - the Hull Adult Social Care Radar - to better share clinical data across social care and this is due to completion by March 2019.</t>
  </si>
  <si>
    <t xml:space="preserve">Recruitment continues to be a problem. Lots is scheduled for early in Q3, in particular at our Supporting Independence Team. </t>
  </si>
  <si>
    <t xml:space="preserve">Procuring additional rapid recovery beds - agreement in principle to go ahead with this. </t>
  </si>
  <si>
    <t xml:space="preserve">One challenge is to ensure that other services can operate on a seven day model, such as pharmacies, providers, therapists, physios, etc to ensure a seamless service. </t>
  </si>
  <si>
    <t xml:space="preserve">Need to improve the way residential care homes relate to trusted assessors, in particualr when assessing people who are already in homes. Needs better involvement of out of hours staff. </t>
  </si>
  <si>
    <t xml:space="preserve">Experiencing challenges in appointing independent advocates. </t>
  </si>
  <si>
    <t>Private care homes fully engaging. 
Building upon the findings and actions from the top ten care homes that use A+E project. This has resulted in additional input from City Health Care Partnership and Humberside Fire and Rescue. We have been making use of the frailty index to identify those in residential care most at risk. Similar work been carried out in neighbouring local authorities.</t>
  </si>
  <si>
    <t xml:space="preserve">The current social care system Liquid Logic does not routinely share records with SystmOne at present. Funding has been sourced to run a project until March 2019 to improve record sharing across the whole system, utilising a dashboard to focus on outcomes. The new GDPR regulations offer additional challenges by ensuring at all relevant partners across the system understand and adhere to the principles. </t>
  </si>
  <si>
    <t>See and Solve Team now well embedded within the hospital. 
Two Brokerage staff now directly based in hospital
Ward 9 pilot planned to promote discharge and ease pressure on locality teams scheduled to take place</t>
  </si>
  <si>
    <t>Improved use of Cayder monitoring.
Pressures Escalation Plan reports focus on individuals across the system.
ESCR work with health to improve data flows, and there is regular reporting to identify system wide delays. 
DToC figures are improving.</t>
  </si>
  <si>
    <t>Social Workers based at the Integrated Commissioning Centre are working effectively and are supporting proactive planning.</t>
  </si>
  <si>
    <t>See and Solve Team now well established and embedded within the hospital teams.
Three step up / step down bungalows procured with Pickering and Ferens Homes.</t>
  </si>
  <si>
    <t xml:space="preserve">See and Solve Team, Brokerage, Hospital Social Work and admin operating a seven day service which is well established and has improved delayed transfers of care figures. 
NHS/Social Care Interface Dashboard shows that discharge at weekends is one of the highest in the country. </t>
  </si>
  <si>
    <t xml:space="preserve">Over 100 staff attended Trusted Assessor training.
Lead OT promoting Trusted Assessor is attending Operational Managers Meetings.
Mandatory for specific posts, including SCSOs, SCAs, SWs, OTAs
</t>
  </si>
  <si>
    <t xml:space="preserve">Continue to work with Healthwatch and VCS to promote patient choice, and continue to promote Connect to Support. Rollout of Dynamic Purchasing System for residential care to provider greater choice for people and their families when selecting a residential home.  We currently pay domiciliary providers for 14 days when someone goes into hospital to maintain choice of returning home without the need for recommissioning packages of care.  We have undertaken a tender exercise to purchase 6-10 social care step down beds to enable people to have more time to 'recover' before returning home or before deciding on longer term options. We are hosting workshops to listen and learn from patients actual experience in relation to hospital admissions and A+E attendances. </t>
  </si>
  <si>
    <t xml:space="preserve">Identified ten care homes to provide enhanced clinical support to prevent inappropriate admissions to A+E. A provider forum is scheduled to take place on November 5th 2018, with an evaluation expected in March 2019.
Integrated Care Centre is now fully operational with a focus of a system wide approach to working with frail and vulnerable people. </t>
  </si>
  <si>
    <t>95% of GP Practices use SystmOne. Authorisation granted from NHS Digital to begin information sharing programme.</t>
  </si>
  <si>
    <t>Regional networks to support practice</t>
  </si>
  <si>
    <t>Support with setting up and maintaining information sharing system-wide.</t>
  </si>
  <si>
    <t>Very low DTOC rates</t>
  </si>
  <si>
    <t>1. Data reliability &amp; setting baselines remains a challenge .2. Separate systems across Health &amp; Social care services present a constant issue of smooth flow.</t>
  </si>
  <si>
    <t>1. Staffing capacity remains an issue2. .Pace of the   Development.</t>
  </si>
  <si>
    <t>1. Staffing capacity. 2, Location to facilitate co-located operation.</t>
  </si>
  <si>
    <t>1. Community Resource &amp; Specialist skillset to faciltiate D2A pathway 3 complex needs</t>
  </si>
  <si>
    <t xml:space="preserve">1. 7 days of various disciplines working across whole system.2.  Securing POC at weekend </t>
  </si>
  <si>
    <t xml:space="preserve">1. Cultural change to accept Trusted Assessor model. 2. Negotation on working of model between Hospital, Commmunity &amp;  Social Care partners </t>
  </si>
  <si>
    <t>1. Implementation of Protcol. 2. Managing expectation of patients &amp; families at earliest opportunity.</t>
  </si>
  <si>
    <t>1. Resource for greater support for Homes and trainging</t>
  </si>
  <si>
    <t>The biggest issue is awarenessof the bags by  by doctors and consultants within A&amp;E and AAU settings and to look at notes and the information thereon</t>
  </si>
  <si>
    <t>Maximising Independence = initiative between LA and Community Provider. Objective: Discharge to assess, flow improvement trial period launced.</t>
  </si>
  <si>
    <t>IT analysts working to develop and address gaps in pateitn tracker list [PTL] at KHFT</t>
  </si>
  <si>
    <t xml:space="preserve"> JADT - Joint Assessment Discharge team operative at hospital site. Maximising Independence trial enhancing this.</t>
  </si>
  <si>
    <t xml:space="preserve"> Maximising Independence service live on 25/6/18 RBK with Community Provider YHC. This has had a positive impact on complex discharge pathway 3 and on pathways 1 &amp; 2 this quarter.</t>
  </si>
  <si>
    <t>Only part of the whole system is 7 days. Maximising Independence has seen some improvement of system response in community over weekends.</t>
  </si>
  <si>
    <t>Trusted Assessment within the Maximising Independence initiated and will be further developed this Q through digital development.</t>
  </si>
  <si>
    <t>Protocol agreed. System embraces standard approach and messages.</t>
  </si>
  <si>
    <t>Access to data &amp; analysis to identify Homes in need of  support. Discussion to develop role &amp; work of IMPACT team</t>
  </si>
  <si>
    <t xml:space="preserve">Q2 - red bags rolled out across the care homes in Kingston </t>
  </si>
  <si>
    <t xml:space="preserve">Data Sharing/Access to MDY systems </t>
  </si>
  <si>
    <t>Development of hand over from teams at weekends. MADE Day will be run weekly Now- Xmas</t>
  </si>
  <si>
    <t>Greater Huddersfield: The discharge policy has been developed and embedded to ensure a fully integrated approach. Jointly agreed information is shared with patients and their families. A local choice policy has been agreed across the A&amp;E DB and included in the policy document.  A welcome letter is given to every patient who has been in hospital for 3 days to outline expectations.  Mid Yorks:  The Moving on policy has been agreed and is under implementation.</t>
  </si>
  <si>
    <t xml:space="preserve">Greater Huddersfield: None. Mid Yorks: Rolling SAFER out across all wards remains a challenge. </t>
  </si>
  <si>
    <t>Greater Huddersfield: Understanding the metrics and what story they are telling us.  Mid Yorks: Systems are in place to monitor activity and understand root cause of poor patient flow. Mid Yorks has seen a significant rise in ED attendances over Q1. No extraordinary cause has been identified.</t>
  </si>
  <si>
    <t>Greater Huddersfield: None. Mid Yorks: None.</t>
  </si>
  <si>
    <t xml:space="preserve">Greater Huddersfield and Mid Yorks: Difficulty in recruiting to the enhanced reablement team. </t>
  </si>
  <si>
    <t>Greater Huddersfield: None.  Mid Yorks: There is a risk that there may be insufficient capacity to achieve this across all disciplines within the ward based teams.</t>
  </si>
  <si>
    <t>Greater Huddersfield: None.  Mid Yorks: None.</t>
  </si>
  <si>
    <t xml:space="preserve">Greater Huddersfied: Identification of resource across the 3 CCGs to support the roll-out plan.  Mid Yorks: The impact of the the Moving on Policy is not yet measured.  The choice position will remain a risk until a positive impact has been achieved. </t>
  </si>
  <si>
    <t>Greater Huddersfield and Mid Yorks: The care home support model is going through the procurement process. The model is complex, requiring collaboration across the system to deliver. The new model is expected to be in place mid 2019.</t>
  </si>
  <si>
    <t>Greater Huddersfield: SAFER now embedded as a way of working on the majority of wards at HRI. To be extended to A&amp;E. Mid Yorks: SAFER embedded on majority of wards.</t>
  </si>
  <si>
    <t>Greater Huddersfield: Processes developed to monitor and support new stranded and super-stranded reportable metrics and monitored through the A&amp;E Delivery Board.  Mid Yorks: Processes are being developed to monitor and support new stranded and super-stranded metrics.</t>
  </si>
  <si>
    <t>Greater Huddersfield: Amended from "mini MADE" events to twice weekly MADE calls with partners to support flow and identify blockages. Mid Yorks: Discharge Co-ordinator role in place and working with health and social care teams in a co-ordinated way.</t>
  </si>
  <si>
    <t>Greater Huddersfield: Access into enhanced reablement team growing slowly as teams begin to understand this service offer.  Development of Choice/recovery bed model to support discharge to assess. Mid Yorks:  Discharge to Assess being implemented on some wards with the intention to roll-out further.</t>
  </si>
  <si>
    <t>Greater Huddersfield: Continue to assess staff contracts and rotas to provide 7 day service provision. Health and social care continue to progress on provider negotiation on homecare assessment and re-starts at weekends. Mid Yorks: 7 day working is the preferred direction of travel however there may be insufficient capacity to achieve this across all disciplines within the ward based teams.</t>
  </si>
  <si>
    <t>Greater Huddersfield: The Trusted Assessor at HRI for care homes has established herself as a valuable link to care homes. Benefits and learning to be captured in a report to be circulated shortly.  Mid Yorks: Working with Trusted Assessor to futher develop the role.</t>
  </si>
  <si>
    <t>Greater Huddersfield: Ongoing implementation of the Care Home Live Bed State Portal approved by both local Councils.  Roll-out plan in place.  Development of community Choice/recovery beds for pilot in winter 2018-19. Mid Yorks: The Moving on policy has been agreed and is under implementation.</t>
  </si>
  <si>
    <t xml:space="preserve">Greater Huddersfield:  In Huddersfield the Care Home Support Team (Nursing) and the Care Home Liaison Team (Mental Health) provide MDT support and strengthened links with primary care, this includes additional support to care homes who are high referrers.  Exploring options to further enhance support, including a single practice taking the lead for primary care input to all care homes in the area.  Ongoing Care Home Support Team (Nursing) and Care Home Liaison Team (Mental Health) provide MDT support and strengthened links with primary care, this includes additional support to care homes who are high referrers.  Mid Yorks: Work is ongoing to match GP practices to individual care homes streamlining the number of practices supporting each home to one. </t>
  </si>
  <si>
    <t>All Kirklees has red bags, as at 31 August 2018.  There is continual engagement with homes via the Trusted Assessors and the Task and Finish Group to discuss any issues.</t>
  </si>
  <si>
    <t>Greater Huddersfield: None. Mid Yorks: Awaiting feedback from NHSE regarding patient choice and practice contractual obligations.</t>
  </si>
  <si>
    <t xml:space="preserve">As reported at quarter 1, the CCG and A&amp;E Delivery Boards continue to support the Acute Trusts to deliver the SAFER patient flow bundle and this has now been rolled out across the community and intermediate care.  The CCG and the LA leads remain in daily contact with the Acute Trusts to support and plan for early discharge.  The CCG and LA have an integrated Hospital Discharge Team which includes domiciliary care, nursing and therapy care.  The CCG and LA attend regular Multi-Disciplinary Discharge Events (MADE) at the Acute Trust.  Additionally the Integrated Discharge Team attends daily board rounds with the Acute Trusts. </t>
  </si>
  <si>
    <t>The CCG continues to support the Acute Trusts to manage patient flow with initiatives including 'Red to Gold' which identifies 'in patient' days which have no clinical value.  Delayed Transfers of care are monitored weekly across acute trusts including mental health and patient flow monitoring across mental health beds in line with acute trust bed monitoring processes that have been developed and implemented.</t>
  </si>
  <si>
    <t xml:space="preserve">The CCG and LA commissioned and dedicated Integrated Knowsley Discharge Team based in the Acute Trusts continues to pro-actively identify Knowsley patients who can be discharged with varying levels of support including therapy, reablement and Domiciliary Care.  A review of this team has recently concluded as part of a wider review and restructure of Adult Social Care services with additional resources aligned to the team to support the discharge process and improve patient journey back in to the community or other appropriate setting.
Since January 2018 additional resources have been in place to develop and enhance the Home First/ICRAS model (Integrated Community Reablement Assessment Service).  MDT’s are currently in operation within the Knowsley Borough and are held every month.  This is facilitated by North West Boroughs Healthcare NHS Foundation Trust. Weekly DToC meetings with CCG and LA commissioners and operational managers are also in place to closely monitor and immediately address acute and non-acute discharge activity.  
The CCG / LA have a Reablement service which supports discharges for those with reablement potential.  The Home First and Community Response Services provide an alternative discharge route for those who would not benefit from the reablement offer.
 The Community Response Service provides a smart despatch service to avoid or mitigate crises at home which may otherwise result in emergency hospital admission and reduce significant dependency on health and social care services
From January through to September 2018 2018 the Community Response Team supported:
• 35 people home from A&amp;E to avoid uneccesary hospital admission with a potential cost avoidance saving of £56,000 for these people
• 24 people referred via the Knowsley Urgent Response Team saving up to £12,000 for this cohort in the avoidance of a temporary placement
• 52 lifeline alarm calls to prevent the need for an ambulance call out at a saving to the system of £12,000 in relation to these cases alone
• 13 referrals from the District Nurse Liaison officer to avoid the unnecessary use of respite services at a further saving of £6,500
</t>
  </si>
  <si>
    <t>Work continues with the support of AQUA, to augment our current falls prevention work which will link to the piloting of the red bag scheme.  Progress should be made early in 2018.</t>
  </si>
  <si>
    <t xml:space="preserve">The previously reported gap in relation to early discharge planning for patients attending hospital for elective surgery is in the process of being address through liaison with Orthopaedics to identify Knowsley residents awaiting an elective admission.  </t>
  </si>
  <si>
    <t>None of note.</t>
  </si>
  <si>
    <t>There are a range of 7 day Community Services in place across Knowsley.  Work continues to enhance the offer.</t>
  </si>
  <si>
    <t>Work is continuing with the provider market to implement the scheme</t>
  </si>
  <si>
    <t>Work is ongoing to reduce delays for patients to move to transitional placements whilst awaiting home of choice. Additional work is continuing with the local authority to improve access to homes where CQC requires improvement delays numbers of patients being accepted.</t>
  </si>
  <si>
    <t>Work is ongong to review general practice support to homes.</t>
  </si>
  <si>
    <t>Work is continuing with the provider market to implement the scheme linked to our falls prevention scheme roll-out.</t>
  </si>
  <si>
    <t>As referenced within the Maturity assessment</t>
  </si>
  <si>
    <t>The CCG are part of a North Mersey A&amp;E Delivery Board approach to ‘Home First’ and discharge to assess which aims to provide a framework to support complex discharges requiring assessments in the patients home with transitional support prior to the completion of a long term needs assessment.   The Knowsley HomeFirst Service went live in January 2018.  It supports people who have little or no reablement potential to be stepped down from hospital with a short term (up to two weeks) immediate personal and domiciliary care package in circumstances where a long term domiciliary care package cannot be sourced.  Since the team went live to September 2018, 219 referrals have been sent to the Home First Team from the Hospital Discharge Team. iBCF monies have provided an additional 110 hours care provision in the reablement team per week to expedite discharge from hospital, to avoid unnecessarily elongated hospital stays, and to avoid the unnecessary use of transitional beds.   Those discharged via the Home First offer would otherwise have remained in hospital or been discharged to a transitional bed at a significant cost to the Health and Social Care system.</t>
  </si>
  <si>
    <t xml:space="preserve">Urgent Care and Treatment Centre to be developed to support the Urgent Care system and Primary Care. Community services to provide access and 111 / Clinical Assessment Services to offer booked appointments over 7 days. Primary Care extended access. As referenced in section 4, Knowsley Discharge Team and Knowsley Urgent Response team have combined resources to enhance the support offered to the Emergency Departments. This has increased support from 9-5 Monday to Friday to 9am to 7.30 pm 7 days per week.  The Community Response Team established in January 2018 to avoid unnecessary admission and support step-down from hospital and deflection from A&amp;E.
</t>
  </si>
  <si>
    <t xml:space="preserve">The Trusted Assessor process is now in place with a pilot underway with 6 care homes – those that are considered to be slower in assessing for discharge – to support patients back to their permanent place of residence as quickly and safely as possible.  
Next steps include expansion of the project to all Care Home Providers and the introduction of the Trusted Assessment service for those being admitted to a care home for the first time.
2018/19 IBCF monies has funded an uplift in domiciliary care fees alongside a re-tender of domiciliary care services in Knowsley.  As part of the new contract with new providers it is expected that the domiciliary care sector begins to take on a more proactive role in determining level of need of service users and advising that packages be reduced where appropriate.  Domiciliary care agencies will therefore over the course of the next 6-12 months also take on a Trusted Assessor function which will support the broader Trusted Assessor offer.
</t>
  </si>
  <si>
    <t xml:space="preserve">Patients will be offered a place in a transitional placement while they wait for their choice of long term care as opposed to an acute bed.  </t>
  </si>
  <si>
    <t>To increase the support for Care Homes and continually monitor residents requirement for Urgent Care. Continue to work with partners including NWAS and Primary Care to proactively support Care Home patients.We have designated GP practices who support a number of care homes within the Borough, this is mainly focused on presenting need of residents within these care homes. GP’s undertake ward rounds to proactively manage care and mitigate the need for any hospital admissions.</t>
  </si>
  <si>
    <t>Not Applicable</t>
  </si>
  <si>
    <t>Work is already ongoing</t>
  </si>
  <si>
    <t>A&amp;E Delivery Boards working collaboratively with providers on consistent choice policy
application.</t>
  </si>
  <si>
    <t>The CCG is currently in the process of setting up the Telehealth service, this will complement the ongoing work that we are doing with the Residential and Nursing home market.</t>
  </si>
  <si>
    <t>Work to be developed in conjunction with Local Authority Commissioning Collegues</t>
  </si>
  <si>
    <t xml:space="preserve">Ongoing lengthy processes for people who are homeless, and those who have no recourse to public funds </t>
  </si>
  <si>
    <t>Identification of functional, reliable and systematic data capture/reporting that assists supported discharge decision making</t>
  </si>
  <si>
    <t>Build more streamlined working with community social care teams and hospital discharge teams</t>
  </si>
  <si>
    <t>Unanticipated high levels of D2A referrals requiring interim nursing home placements, placing pressure on care home capacity in the borough</t>
  </si>
  <si>
    <t>Care home ability and capacity to accept weekend transfers</t>
  </si>
  <si>
    <t>Shared information systems to support TA role</t>
  </si>
  <si>
    <t>Families unable to make a decision regarding a care home within a compressed transfer of care timeframe; families making difficult financial decisions within a compressed transfer of care timeframe; conflict within families regarding decision making</t>
  </si>
  <si>
    <t>Capacity in the care home market to respond to increased number of transfers, specifically CHC D2A; pressure in care home market has slowed introduction and embedding Red Bag model; increasing quality and safety issues being raised; ongoing recruitment issues for nursing and healthcare assistants; having to manage the impact of market challenges in neighbouring boroughs and consequential impact on bed capacity</t>
  </si>
  <si>
    <t>Excellent and streamlined working between hospital health and social care teams to support transfer</t>
  </si>
  <si>
    <t>Improved reporting to commissioners</t>
  </si>
  <si>
    <t>Have achieved target on CHC D2A, which is where we focused resources</t>
  </si>
  <si>
    <t>Developing relationship with main care home provider to enable weekend transfers</t>
  </si>
  <si>
    <t>Developing relationship with main care home provider and two local acute trusts for health to assess on behalf of care home, being tested with one hospital and one care home</t>
  </si>
  <si>
    <t>Both acute trusts using Provider Choice policy to effect streamlined transfer</t>
  </si>
  <si>
    <t>Care homes continuing to respond to pressures in demand</t>
  </si>
  <si>
    <t>Pressure in the care home market to respond to increased demand means slower introduction of Red Bag, and reduction in reporting</t>
  </si>
  <si>
    <t>Examples of a locally designed relational database that supports bed management and effective discharge planning, and reporting</t>
  </si>
  <si>
    <t>Examples of how weekend capacity is maintained across a system and can demonstrate effective weekend discharge</t>
  </si>
  <si>
    <t>Care Home Select is working across a number of acute sites, could the BCF Team indicate where they are working and the impact on DTOC, to inform a potential joint commissioning position</t>
  </si>
  <si>
    <t>Isolated reporting of excellent system for information sharing between hospitals and care homes</t>
  </si>
  <si>
    <t>LCC
Pathways are Mature in East Lancs where they have been in operation for over 12 months. Regular and robust monitoring is undertaken. The Home First pathway is becoming well established in Central Lancs and continues to ramp up, similarly in Morecambe Bay.</t>
  </si>
  <si>
    <t xml:space="preserve">MB - PTS Discharges are slow and often have multiple vehicles 'out of area' - leading to reduced capacity. Increased cost pressure for private ambulances for 'Home First' patients.
MB - Family engagement to select a care home and the subsequent care package capacity to facilitate discharge.
MB - ECIP and Ernst &amp; Young working in conjunction with the Acute Trust to improve internal flow processes. Their focus is on SAFER and Red/Green days.
WL
This work is dependent on the A&amp;EDB plans to implement SAFER and Red Green days at the Trust
LCC
We are not yet fully operational in Neighbourhood Teams. 
There is still work to do to fully embed the Home First pathway in all Acute Trusts across Lancashire to ensure that all Lancashire residents have access to the same support and opportunity to reach their optimum level of independence and have greater choice and control over their assessment. 
A number of schemes across the county to support Discharge to Assess pathways are at risk if sustainable funding solutions are not found beyond the life of the iBCF. 
</t>
  </si>
  <si>
    <t xml:space="preserve">MB - Still not ot able to report DTOC or MFFD in real time. Reports are predicated on a single individual  and if they are unable to perform this task, the information is missing - single point of failure principle.
MB - ECIP are now providing support from an intelligence perspective and a weekly ECIP dashboard is being used to monitor all key flow metrics and this will be reported to AEDB on a monthly basis for oversight and scrutiny purposes but the report is at a high level and lacks the granular level to make operational decisions.
WL
Flow at S&amp;O trust continues to be an issue, with the patients requiring support for discharge not being identified in a timely manner. The Trust are implementing project spyglass to improve data accuracy and timeliness
LCC
There is no mechanism as yet to match consistency to capacity. </t>
  </si>
  <si>
    <t>MB - Challenges centre around the time required to bring all parties together to continue on the Integrated Discharge Team meetings. This is an ongoing piece of work and is moving forwards and there is a speed dating session to begin to iron out operational challenges on 12th October.
WL
Additional Social Workers are being recruited to join the MDT team.
F&amp;W
Difficulty with providing a single model for BC/LCC, though both councils are working towards a shared framework. 
Community teams are being depleted to support discharge from hospital, with a resultant delay in, for example, DST assessments in the community
LCC
Looking forward D2A may change current plans for Integrated Discharge Teams.</t>
  </si>
  <si>
    <t xml:space="preserve">Home First team and discharge to assess is in place with the PDSA having commenced across the CCG footprint in march 2018. initial uptake is slow as there are limited numbers of patients identified as suitable for the pathways being tested. However, where appropriate patients are found, there is a significant reduction in length of stay for these individuals.
Activity trajectoriews were rebased in September 2018 to reflect the challenges faced to deliver our initial aspirations.
Recruitment challenges remain from all funding pots (CCG resilience, iBCF and general Winter Pot). This remains for social care and health roles. 
WL
S&amp;O Trust have plans to establish SAFER, Red to Green, Site management, escalation and timely data.  Home First will need consider the wards that are able to engage with the service.
CSR/GP
LCC
Care homes are not yet operating across 24 hours. 
There is still a lot of work to do to fully embed the Home First pathway in Acute Trusts across Lancashire to ensure that all Lancashire residents have access to the same support and opportunity to reach their optimum level of independence and have greater choice and control over their assessment. A number of schemes across the county to support the Discharge to assess pathways are at risk if sustainable funding solutions are not found beyond the life of the iBCF. 
</t>
  </si>
  <si>
    <t xml:space="preserve">
MB - Challenges across all pathways to standardise across both Lancashire and Cumbria to ensure efficient pathways. Capacity in community to enable both pathways 2 and 3
MB - Continual workforce pressures in the primary care arena. Additional issues will arise as service progresses and is subject to review.
Primary care are struggling to recruit ANPs in the OOH arena.
F&amp;W
Requirement is to extend service hours to 12/7 – remains a challenge in terms of workforce and funding
LCC
Many of the 7 day service schemes are at risk if sustainable funding solutions are not in place beyond the life of the iBCF. 
Challenges still remain to various degrees around access to senior decision makers in Hospitals at weekends, as well as securing transport and medication issues</t>
  </si>
  <si>
    <t>MB - At its infancy, so no significant challenges identified yet.
WL
Established for some services/pathways.  Not in place for care home long term placements and will need co-ordination of market to establish this model
F&amp;W
Consistent TA framework within the hospital remains a challenge, though clarity re. role and expectations are becoming clearer with improved engagement with Trust discharge team</t>
  </si>
  <si>
    <t xml:space="preserve">MB - Challenges will arise as we continue with this operationally.
WL
A&amp;EDB discuss Choice policy,  policy in place and letters being issued where appropriate
LCC
This has been implemented to varying degrees across all Acute Trusts in Lancashire. 
Governance around implementation and pathway amendments are sited in an ICS footprint. </t>
  </si>
  <si>
    <t>MB - Principle to support the staff in place to manage patients in situ to prevent / reduce admissions and attendances. Initial work has commenced in respect of developing a CCG strategy for the regulated care sector and this will include evaluation of current service provision as well as some short term evidence based projects.
EL
Financial values from Vanguard left as a legacy.  Impact demonstrated, but commissioning decision to be made re future of telemedicine</t>
  </si>
  <si>
    <t xml:space="preserve">EL
Red bags getting lost in the system, discussions on going in relation to ensuring this doesn’t continue to happen.
CSR/GP
Challenges confirmed regarding the return of bags to the establishments.  The majority of bags that have been used have gone missing within the hospital setting.  Discharge paperwork is not being included in the bags for those that have actually been returned with the resident.  Many wards are ringing the homes for information which had been included in the red bags which could indicate a break in procedure within the A&amp;E setting.
F&amp;W
Suspended from April 2018. Check and challenge session held to surface problems; to be reintroduced from November 2018
LCC
Challenges due to bags going missing i.e. not being returned back to the care home, GDPR concerns, acute staff not knowing what to do with them/their role etc. </t>
  </si>
  <si>
    <t xml:space="preserve">MB - SAFER bundle in place through medical division and being rolled out across surgery. PDSA completed for D2A with a formal review of cost/benefit to be taken to next AEDB.
RED &amp; Green day principles in place. 
All patients are given an estimated date of discharge (EDD) upon admission. 
MB - Long length of stay review meetings commenced across the Trust on a weekly basis with an intention of improving flow and reducing long and extended length of stays.
WL
Plans are in place for a single point of contact for Discharges at S&amp;O trust.   WL and S&amp;F CCG have funded additional Trust posts for 12 months to support discharge planning.
EL
Significant work has been undertaken including elements of the Home First model which has been rolled out to a second provider.
CSR/GP
New IDS will be launched October 2018
Further investment into therapy taking place
Value Stream Analysis is now complete
F&amp;W
A&amp;E streaming model introduced. Re-start windows (72 hr) for social service packages across Fylde and Wyre prevent very short admissions zero LOS remains c. 30% SAFER implementing across all wards: R2G/Boardrounds  used across all wards. DTOC stable &lt;3.5%
LCC
Home First is now established in East Lancashire, Central Lancashire and Morecambe Bay. It is most mature in East Lancashire. Across the county, on average 70 people per week are discharged via this pathway to receive their assessments in their own home. Plans are in place for West Lancashire residents out of Southport and Ormskirk Hospitals where the pathway will commence imminently, and work is underway for Fylde and Wyre residents. The Bed Based D2A pathway is in place at a number of Acute Trusts across Lancashire enabling people to have their assessment for eligibility against CHC outside of the Hospital
</t>
  </si>
  <si>
    <t xml:space="preserve">MB - Trust continues to review its 'Heatmap' reporting toolkit and App. This allows total real-time oversight of key metrics such as ED flow, DTOCs, % performance, Triage rate, Discharges, EDD, MFFD etc. The control room remains set up to run 2 hourly bed meeting 'huddles' which monitor flow through the Trust. The System as a health and social economy also runs weekly teleconferences and produces daily returns to NHSE.  A regular performance report is now produced by the CCG and presented on a monthly basis to the AEDB with a supporting action plan. 
An ICS level meeting - including South Lakes - was held last month to scope the opportunity to develop a system wide operational dashboard. This will identify 'hotspots' of pressure and allow the system to flex in real time.
CCG led the development of a system wide escalation policy which was tabled at AEDB this month and approved - it will be tested over October Half Term.
WL 
Workshop to agree model for Care co-ordination with wider stakeholders.  EY are supporting Trust with Site Management processes.
CSR/GP
Discharge timeline agreed from decisions to admit and working backwards from estimated discharge date
Associated KPIs set to monitor pathway performance
Tracker tool in place to measure process
Ward based discharge roles recruited to -5 outstnading
System wide Discharge Charter completed, action cards completed
Discharge planner document tested on wards
Process for setting of EDD agreed and circualted
Recruitment underway for 2 additional therapists for Home First
Launch set for 1st October
Comms drafted for launch
Recognised as good pracitce at Action on A&amp;E event
Ward (Plus ED and assessmsnet area) based discharge faclilitators 
Single discharge planner document for each patient
Refer patients to IDS where there is a formal support need ahead of estimated discharge date
Agree system wide discharge charter
All patients to have an estimated discharge date within 24 hours of admission
Zero tolerance to CHC assessments in hospital (fast track excepted) 
Extend home first offer
Move to a community pull model of discharge
F&amp;W
Patient Flow Manager appointed in October 2018
BTH tracker system deployed and bedding in
LCC
The investment from iBCF for the development and resourcing of Lancashire's Acute Teams Caseload internal DToC Tracker continues to be effective in supporting multi-agency DToC and Stranded Patients meetings and anticipating and reducing social care delays.  
The NHSD funded digital discharging project between LCC and LTH continues. The development decision to use LPRES will support roll-out to other Authorities across Lancashire and South Cumbria. </t>
  </si>
  <si>
    <t xml:space="preserve">MB - Strategic level conversations are still ongoing to ascertain the extent of integration across all organisations that will be possible. For this reason the Integrated Discharge Team (IDT) Project Initiation Document (PiD) which outlines the projects intentions still remains in draft form. Meetings continue to be held for IDT groups and these form a fundamental part of the Discharge to Assess work being funded by the iBCF Hospital Homecare monies. This Team will bring together health and social care and community colleagues to reduce hand-offs and duplication.
WL
LCC will be able to join with CERT to form a iCAT/CATCH team in West Lancashire.
EL
Making it Happen” programme completed with PCN development starting to drive neighbourhood working.
CSR/GP
Value Stream Analysis is now complete
New IDS will be launch October 2018
Further investment into therapy taking place
</t>
  </si>
  <si>
    <t xml:space="preserve">LCC
Social care and NHS staff focused on hospital discharge are co-located at most but not all Acute Trusts across Lancashire, using integrated working practices and discharge pathways
Home First is now established in East Lancashire, Central Lancashire and Morecambe Bay. It is most mature in East Lancashire. Across the county, on average 70 people per week are discharged vis this pathway to receive their assessments in their own home. Plan are in place for West Lancashire residents out of Stockport &amp; Ormskirk Hospitals where the pathway will commence imminently, and work is underway for Fylde &amp; Wyre residents. 
The Bed Based D2A pathway is in place at a number of Acute Trusts across Lancashire enabling people to have their assessment for eligibility against CHC outside of the Hospital. </t>
  </si>
  <si>
    <t xml:space="preserve">MB - PCAS offer a full 7 day minor emergency service and CHoC provide a 7 day Out of Hours Service. These are fully GP led services. In addition, direct booking from 111 went live into both UTCs over Summer 2018.
UTC Communication programme commenced in October 2018 to engage the public with the 24/7 service offer.
MB - ASC have a 7 day offer provided by the reablement services.  Social work cover is available Monday to Saturday, further work on moving to 7 day working is being developed within ASC and for A&amp;E consultant cover in CIC.  Identification of any further gaps is then required.
MB - When there is a surge in the system ASC will provide 7 day cover.
MB - Acute Trust to focus on 7 day working in the coming 12 months as discharges are significantly impacted at weekends and the acute offer needs to mirror that from ASC to maintain flow.
CSR/GP
CATCH is now a seven day service 
EL
The Home First service is available 7 days a week
F&amp;W
24/7 AMPH support posts recruited to. IDS in place seven days. Care Navigation is in place seven days.
Social care and care navigation teams are operational 7 days per week.
LCC
85% of the permanent weekend working posts in the LCC Acute teams have now been recruited to, giving greater levels of consistency of practice across the 7 day period. 
Care Navigation work 7 days, enabling consistent access to intermediate, residential and domiciliary care. 
The LCC AMHP service now operates on a 24/7 basis. </t>
  </si>
  <si>
    <t>MB - Building on the recent Trusted Assessor workshop outputs, we are examining the competencies needed for the various assessments carried out in the discharge process. We are also looking at the commonalities between the questions asked and information required by each in an attempt to prevent duplication.
WL
S&amp;F CCG trialling Single point of discharge trusted assessment forms.  Learning to be shared with WL CCG via A&amp;EDB
EL
Draft template agreed ready for pilot in next quarter
CSR/GP
Introduce a standard pathway for discharge with associated timescales and measures
Ward (Plus ED and assessmsnet area) based discharge faclilitators 
Single discharge planner document for each patient
Refer patients to IDS where there is a formal support need ahead of estimated discharge date
Agree system wide discharge charter
All patients to have an estimated discharge date within 24 hours of admission
Zero tolerance to CHC assessments in hospital (fast track excepted) 
Extend home first offer
Move to a community pull model of discharge
F&amp;W
Care Home TA in place
LCC
Plans to proceed with HIA's on a limited Trusted Assessor scheme based on low cost, low risk of harm equipment on trial basis until the end of the financial year have been approved. 
Four homecare providers are engaged with the pilot trusted assessor model for service user annual reviews. The pilot will run until the end of January 2019 and then be reviewed. 
NHS Trusted Assessors are in place to varying degrees across the County with access to intermediate care services to both facilitate discharge and avoid admission. 
Work is underway with the 3 Reablement provides to enable them to case manage those people who are likely to be fully independent as an outcome of the service</t>
  </si>
  <si>
    <t>CSR
Policy in place and well used. Considering to use this in intermediate care beds.
F&amp;W
Policy in place and is supporting colleagues and patients at point of care</t>
  </si>
  <si>
    <t xml:space="preserve">MB - Supported by care home support team being put in place tyhrough UHMBT Community Provider Team. Acute Trust has a Matron buddy scheme with all care homes.
MB - This work has been allocated to a manager in the CCG (ICC &amp; Community Services Development team).
WL
Enhanced Health in care homes pro-active primary care scheme in place with local primary care homes to deliver from June 2018.
F&amp;W
Enhanced Health in Care Homes Framework – CCG submitted assessment this summer demonstrating improvements across all 7 interventions since 2017/18. 
</t>
  </si>
  <si>
    <t xml:space="preserve">CSR/GP
Impact that homes have run out of red bags as they have not been returned.  Unwilling to purchase replacements from their budgets if they continue to be lost.
WL
Pilot with Care Homes commences July 2018 and will then be rolled out in phases through sumer and autumn 2018
LCC
Red bag scheme currently in GP, CSR and TLCCG areas. 
West Lancs planning to go live. FW and MBCCG no plans at present. </t>
  </si>
  <si>
    <t xml:space="preserve">MB - PTS Tripartite meeting addressing these needs and the STP is working to identify the issues in order to identify discharge solutions.
UHMBT and CCG are in discussion to place a member of the CCG Urgent Care Team into the acute Trust Discharge to Assess Team to provide system wide support to expidite patient flow through external stakeholders.
</t>
  </si>
  <si>
    <t xml:space="preserve">MB - Backfill funding to provide additional resource to the system.
Funding required to purchase a 'real time' ICS level dashboard which is being explored by ICS Executive leads.
</t>
  </si>
  <si>
    <t>MB - Protected time for all relevant parties to attend the IDT meetings.</t>
  </si>
  <si>
    <t>MB - Workforce planning across the region.</t>
  </si>
  <si>
    <t>MB - No support required aside from to continue with the workplan as agreed and continue with the first wave of Trusted Assessment test cycles and document the lessons learned.</t>
  </si>
  <si>
    <t xml:space="preserve">CSR/GP
High rate of comms for all staff at Trust especially A&amp;E staff.  Perhaps during hand over at each shift change.  Lengthy but then the message will get across to all staff.
LCC
NHS England regulated sector independent lead is holding a check and challenge event around the care home red bag scheme in the next month.  </t>
  </si>
  <si>
    <t>System has implemented the Leeds Integrated Discharge Service that works alongside A&amp;E ward staff to support admission avoidance and discharge of complex patients</t>
  </si>
  <si>
    <t>New Transfer of Care Policy Developed and being adopted in Trust in readiness for winter</t>
  </si>
  <si>
    <t>Organisational Development to implement new TOC Policy</t>
  </si>
  <si>
    <t>Need to agree metrics that will support undertanding of capacity in community settings</t>
  </si>
  <si>
    <t>Understanding impact of shift to transfer to assess models on multiagency discharge service</t>
  </si>
  <si>
    <t>Building capacity to support D2A</t>
  </si>
  <si>
    <t>As previously reported</t>
  </si>
  <si>
    <t>Building care home trust in assessment of newly agreed Care Home Trsuted Assessors</t>
  </si>
  <si>
    <t>Need to develop care home sector capability to meet needs of increasingly complex and frail patients</t>
  </si>
  <si>
    <t>The red bags are not always sent from the acute setting at the same time as the patient</t>
  </si>
  <si>
    <t>Development and approval of new transfer of care protocol that embeds early discharge planning priniciples</t>
  </si>
  <si>
    <t xml:space="preserve">Newton Europe undertaken work to support future capacity planning for out of hospital care. </t>
  </si>
  <si>
    <t>New workstream initiated to agree function and form of new Multi Agency Discarge Team that will build on current LIDS Model - taking account of Newton Europe consultancy findings</t>
  </si>
  <si>
    <t>New Home First Policy Developed</t>
  </si>
  <si>
    <t>The Leeds System has appointed Trusted Assessors that work across LTHT site that can access Community Beds, Reablement and Neighbourhood Team/Distric Nursing services directly.  Currently seeking to appoint two Trusted Assessors who will work for the care home sector to avoid the need for care homes to attend hospital to assess suitabilty of patients for placement</t>
  </si>
  <si>
    <t>Development and approval of TOC Policy</t>
  </si>
  <si>
    <t>Range of support services in place to support care homes - most recently the deployement of a mental health support service to enable care homes to accept patients with more challenging behaviours associated with dementia.  Telemedicine pilot in place and being extended to more homes</t>
  </si>
  <si>
    <t>Care Homes have responded well to this scheme</t>
  </si>
  <si>
    <t>Real time data regardingunplanned admissions to support locality pull model</t>
  </si>
  <si>
    <t>Accuracy and access to real time data</t>
  </si>
  <si>
    <t>Extending culture of IDT across acute trust particularly therapy</t>
  </si>
  <si>
    <t>Completion of trusted assessment training by key staff groups</t>
  </si>
  <si>
    <t>Ability of market to respond to weekend package requests</t>
  </si>
  <si>
    <t>No current IT solution - as per Q1. Training requirements outstanding</t>
  </si>
  <si>
    <t>MH inpatient particularly MHSOP is a challenge with higher than desirable patient choice delays</t>
  </si>
  <si>
    <t>Consistent and responsive medical input to care homes. Training capacity for IPC within care homes</t>
  </si>
  <si>
    <t>Phased roll out within STP footprint; city homes not included in first tranche. Challenge re infection control due to recent CRO outbreak, holding up sign off of procedures whilst further advice is sought.</t>
  </si>
  <si>
    <t>ICRS pilot of in-reach to support early discharge at the weekends in medicine</t>
  </si>
  <si>
    <t>IDT+ plans submitted to NHSE via STP LOS funding</t>
  </si>
  <si>
    <t>Progressing work on integrated therapy. D2A@Home pathway supported by a proactive MDT</t>
  </si>
  <si>
    <t>Pathway 3 therapy and medical support now in place. D2A@Home in place with good outcomes</t>
  </si>
  <si>
    <t>TA now operating for discharges from pre-admission and assessment areas of the acute trust. IT solution is not insurmountable / workaround possible</t>
  </si>
  <si>
    <t>MH DTOC and Patient Flow group is reviewing patient choice within MH services</t>
  </si>
  <si>
    <t xml:space="preserve">Implementing Red Bag scheme with NHS mail in identified care homes. </t>
  </si>
  <si>
    <t>none noted in this period</t>
  </si>
  <si>
    <t>none required at this time</t>
  </si>
  <si>
    <t>Learning opportunity for whole system from Leicestershire work with NHS Elect</t>
  </si>
  <si>
    <t>no further need - advice being sought</t>
  </si>
  <si>
    <t xml:space="preserve">Early discharge planning for electives has begun later than expected.
Market analysis for self-funders is underway but is remaining challenging due to lack of resources in the market.
Use of the new electronic BB1 form will require testing to show impact on the reduction in delays from producing the previous form. This may be a challenge to measure across both UHL and LPT.
</t>
  </si>
  <si>
    <t>Challenges still remain around information exchange for domiciliary care packages and start dates. This is being looked at by ASC and the contracts team to help improve comms across the system. 
Still issues around designated IDT staff to access nerve centre and liquid logic. This is being addressed by IDT leads to resolve for Q3.</t>
  </si>
  <si>
    <t>City Pilot has commenced around D2A home but a standardised approach across City and County LA partners is delayed. This is due to the commencement of the pilot. The outcomes of which will determine LA to LA work in the future.</t>
  </si>
  <si>
    <t>Consolidation of the D2A pathways is on hold due to resource requirements not yet being in place. This will be worked on during Q4.
The CHC processes are taking additional time to establish within UHL. Plans in place to complete this by the end of Oct.</t>
  </si>
  <si>
    <t xml:space="preserve">Domiciliary care package availability 7 days a week is an ongoing challenge due to market capacity.
</t>
  </si>
  <si>
    <t>Agreement of forms and practices along with access to shared systems across LLR authorities.</t>
  </si>
  <si>
    <t>Challenges around MHSOP and patient choice remain. Work is taking place on implementing early conversations with families around choice.
Delays to the original timetable for implementations of the choice policy were challenging however, additional work in this qtr has brought this back on track</t>
  </si>
  <si>
    <t>The care homes were well represented on the working group, however, as time has gone by the number attending the meetings has fallen and the lines of communication have not been as good.</t>
  </si>
  <si>
    <t>To date there are no homes in City who are signed into the process.  It is anticipated that within Q3 there should be between 6 and 7 care homes across City who had previously said they would be willing to run the scheme on board.</t>
  </si>
  <si>
    <t xml:space="preserve">A model has been agreed across partners for the Integrated Discharge Team (IDT+) plus design, which identifies patients ready for discharge and uses Trusted Assessment to complete. There will be a pilot TA function with additional ASC staff working with the IDT function over winter. An Operational lead has been identified with a workshop due to take place in Q3.
Work has begun on the self-funder pathway redesign at a workshop in Sept between community hospitals and ASC.
An electronic form has been produced for medical step-down and community bed to bed bureau to replace the previous paper format BB1 form. Content has been reviewed by a UHL / LPT working group and is awaiting sign-off.  </t>
  </si>
  <si>
    <t>Adult Mental Health Red 2 Green process is being maintained and monitored. Successes so far from patients, staff and families include improved comms and better understanding of patient requirements on a daily basis. Full outcomes will be reported fully in Q3.
Reporting requirements are complete however still working on better reporting facilities around out of county delays from neighbouring Hospitals.
Action plan developed for reducing long stays. Weekly confirm and challenge sessions in place along with Clinical Management Group (CMG) stranded patient reduction trajectories have been agreed in line with UHL ambitions.</t>
  </si>
  <si>
    <t>Front-door development work is linked to the IDT+ design. This will work alongside early discharge planning objectives. A frailty MDT team has been implemented in the front-door to undertake comprehensive geriatric assessments and assist in early discharge planning.
A pilot has started to roll out the Housing Enablement Team (HET) to Community hospitals. This is now in month three and demand and resolution types are being analysed. A business case has been produced that demonstrates the outcomes available and value for money from full roll-out.</t>
  </si>
  <si>
    <t>The model for bed-based reablement and D2A has moved to be established in this quarter. 
Developed a process and standard operating procedures with Nottingham hospitals and UHL to better support repatriation of patients into pathways. Reablement pathway now accepts Leics patients from OOC hospitals.
CHC processes established in community hospitals.</t>
  </si>
  <si>
    <t>Support has been established for bridging packages of care. Market availability issues have meant that this has been necessary for timely discharges and to prevent long-stays and further deterioration of patient conditions.</t>
  </si>
  <si>
    <t>Currently piloting the shared care form in the City to inform LLR processes around TA. Evaluation of this will take place during early Oct with a view to roll-out in Q3. TA development has been enhanced across LLR with a particular focus on this piece of work within the Community Services Redesign programme.</t>
  </si>
  <si>
    <t>Choice policies have been implemented across LLR. Single patient discharge information leaflets have been implemented and an audit on the impact of this is taking place during Q3.
Health and voluntary sector review is taking place and will be complete within Q3.
Interim bed charging removal is now mature; the impact of this is being monitored by county LA to look at how this has contributed to reductions in patient choice DTOC.</t>
  </si>
  <si>
    <t>Because of the concerns at UHL linked to the CRO outbreak, we have ensured that the infection prevention guidelines issued by the original pilot at NHS Sutton CCG were acceptable not only to care homes but the hospitals also.  The team is currently working to better understand the IP control measures undertaken by Sutton.    
Telemedicine Project Implementation: We have worked with LHIS, care homes and DHU to provide an out of hours enhancement to the triage pathway linked to the Home Visiting Service.  The pilot started on Monday September 17th with Moat House care Home in Burbage.  The second care home (Aylesham Court, Ratby) is awaiting final corporate approval from a governance perspective.  These two care homes were to participate for 4 weeks and then we were to roll out to another small cohort of care homes.  The objective is to have earlier clinical intervention that results in fewer conveyances and/or admissions to hospital.</t>
  </si>
  <si>
    <t>LLR were on track to deliver against this NHS England recommendation/mandate by starting our pilot on 1st October 2018.
We purchased a small number of red bags in order to operate across LLR with a small number of care homes in the first phase of implementation.
The majority of the paperwork associated with the Transfer of Care Home residents along the pathway for emergency admissions is approved for this pilot phase.  We are partnering with a small number of Care Homes, EMAS, UHL and TASL as part of the relay for the patient and have linked into our County and City partners for the wider scheme.
We aimed to run the scheme as a rolling pilot until December prior to an initial evaluation and maintain an expanded pilot until March 2019 when an evaluation report will be prepared (as per returns to the various reporting committees/bodies).</t>
  </si>
  <si>
    <t xml:space="preserve">In order to accelerate the IDT work non-recurrent UEC STP funding is being used. Support to find recurrent funding in the system is required.
The Electronic version of the BB1 form will require support for testing across a select number of wards.
</t>
  </si>
  <si>
    <t>Support from partners required to develop actions around super stranded in community hospitals.</t>
  </si>
  <si>
    <t>Business case for HET mainstream funding requires support from partners across the system to create a fully integrated funding model.
Further work is required to quantify the reduction in delays potential from the work on the Safer stranded patients review. CSU support and UHL analyst support could be utilised to provide this.</t>
  </si>
  <si>
    <t>Non-recurrent funding identified to support access to D2A pathways from community hospitals during the winter period.</t>
  </si>
  <si>
    <t>Support from contracting teams working with domiciliary care providers to ensure 7 day a week has been requested to ensure communication flows are accessible and up to date.</t>
  </si>
  <si>
    <t>Support required from all partners to sign up to a single assessment form.</t>
  </si>
  <si>
    <t>Support from partners across the system is required to measure the impact of implementing the choice policy in the reduction of delays.</t>
  </si>
  <si>
    <t>Support is required across the care home sector to contribute towards an improved experience of acute transfers. A regular forum is being looked at to bring partners together as part of the IDT+ review.
Momentum for attendance at the care homes sub group is required across the system to ensure required levels of engagement.</t>
  </si>
  <si>
    <t>Support is required to bring City care homes into the red bag scheme. Work is underway to progress this.
Initially the pilot was to run until December 18, however due to delays this has now been expanded until March 19 and support will be required to produce an evaluation report from the various reporting committees/bodies that will feed into this.</t>
  </si>
  <si>
    <t xml:space="preserve">Embedding practices to support Lewisham patients in a Kings or GSTT bed being discharged back to Lewisham. Pathway 3 is the most challenging as this covers patients who typically go into Sapphire ward and onto Care Homes and would rarely go home under D2A due to their complexity.  
</t>
  </si>
  <si>
    <t>The recruitment of staff to support patient flow.</t>
  </si>
  <si>
    <t xml:space="preserve">Whilst MDTs are in place there are ongoing challenges in meeting the demand. Systems are in place for MADE events to flag patients staying over 7 days but it continues to prove a challenge to have this data available on a regular basis.  Concerns remain on maintaining the DToC position once winter pressures start.  </t>
  </si>
  <si>
    <t xml:space="preserve">Challenges remain around the acuity and complexity of some patients that are being assessed and able to be ready for discharge.   </t>
  </si>
  <si>
    <t xml:space="preserve">A complete 7 day service continues to be a challenge over the weekend for complex patients (pathways 2 and 3). </t>
  </si>
  <si>
    <t>Full implementation of Trust Assessors across all parts of the system remains problematic.</t>
  </si>
  <si>
    <t>As in Q1 raising staff awareness and providing  training to ensure implementation of the policy remains a challenge.</t>
  </si>
  <si>
    <t>Achieving consistent and high quality care across the borough.</t>
  </si>
  <si>
    <t>No challenges currently reported.</t>
  </si>
  <si>
    <t xml:space="preserve"> Development of a Patient Flow Centre at UHL embedded in winter planning.  Working Group convened to review SEL wide processes to facilitate earlier discharge for patients in out of borough hospitals to include Trusted Assessor arrangements, revised D2A passports and agreements between Social Work and Discharge Teams.</t>
  </si>
  <si>
    <t>Further recruitment to strengthen the existing Discharge Team is already in progress. Agreement to commence recruitment to develop a full 7 day Patient Flow Centre.</t>
  </si>
  <si>
    <t>Multi-agency approach agreed for meeting the reduction in length of stay and excess bed day targets.</t>
  </si>
  <si>
    <t>Agreement to commence recruitment of additional therapists to support the D2A pathway. Development of the Patient Flow Centre is underway.</t>
  </si>
  <si>
    <t>Winter planning completed to extend Brokerage Service to 7 days over winter period and proposal for a 7 day Patient Flow Centre finalised.</t>
  </si>
  <si>
    <t>A South East London wide working group has been established to confirm and, where possible, standardise approach to discharge pathways and processes across SEL to ensure all our patients have equitable access and length of stay, regardless of hospital.</t>
  </si>
  <si>
    <t>Staff continue to be supported to apply the choice policy and to inform patients and their families of the processes involved.</t>
  </si>
  <si>
    <t>As part of winter planning a package of support is being developed for Care Homes to provide advice and support on keeping  their residents out of hospital including use of NHS 111 *6.</t>
  </si>
  <si>
    <t>As planned, the Red Bag scheme went live on 4 May 2018.</t>
  </si>
  <si>
    <t xml:space="preserve">Examples of where boroughs have successfully secured cost effective overnight care. </t>
  </si>
  <si>
    <t>None required at this time.</t>
  </si>
  <si>
    <t>Continued sharing of best practice.</t>
  </si>
  <si>
    <t>Medical buy-in to support the rolling out of the MFFD SOP across the trust will prove more challenging.</t>
  </si>
  <si>
    <t xml:space="preserve">Conflicting (not interoperable) electronic systems for acute, community and AC.
</t>
  </si>
  <si>
    <t>Further work needed to introduce the voluntary sector organisations in supporting discharge.
Staffing capacity remains low to cover the amount of wards within the acute setting.</t>
  </si>
  <si>
    <t>Further work needed with CHC to move this forward.</t>
  </si>
  <si>
    <t xml:space="preserve">Care homes unable to accept new residents from outside the localty on a Friday due to needing to be registered with the local doctor within 24 hours. </t>
  </si>
  <si>
    <t>MDT meetings take place however assessments are done seperately by health and social care.</t>
  </si>
  <si>
    <t>Implementing this information at the earliest opportunity can prove difficult. Welcome letter upon admission aims to be clearer upon expectations of acute trust and patient.</t>
  </si>
  <si>
    <t>Challenges with progressing the EHCH agenda's in general but progress is being made nonetheless and moving forward.</t>
  </si>
  <si>
    <t xml:space="preserve"> - Getting the 'right' people (key stakeholders) in the room to discuss the scheme development and implementation.
 - Reaching a joint decision on what the scheme should look like for Lincolnshire. In particular, there were concerns raised regarding the 'red bag' and the impact this has on the dignity of the resident (could be considered as a 'label' and isn't personal to the resident being that a bag can be shared amongst many residents)</t>
  </si>
  <si>
    <t>10 by 10 continues across acute sites to help identify patients for early discharge. LCH have recently changed their bed meetings to better support this. MFFD SOP evolving to identify all MFFD patients by 10am for discharge by 6pm the same day. Successful pilot on Carlton Coleby ward at LCH during July/August. Further roll out to wards on all sites planned.</t>
  </si>
  <si>
    <t>Electronic bed capacity management system WebV live at LCH and GDH. PBH using Pride &amp; Joy. ULHT currently reviewing their bed capacity management systems across the trust. Early indications proving useful and helping to support criteria based discharge. The Urgent Care Team are leading on the development of a systemwide dashboard to offer visual representation of  demand and capacity data across the whole system</t>
  </si>
  <si>
    <t>HUB meet weekdays to discuss specific patient discharge delays between ULHT, LCHS, AC, LRS, LPFT. Agreed external delays triggers have been develpoed per site and if hit or exceeded an 11:30 system wide escalation teleconference is convened chaired by the Urgent Care team.
PHB have recently recruited 3 members of staff to support their discharge team with 3 more planned. LCH now have a deputy discharge lead.</t>
  </si>
  <si>
    <t>People usually return home with re-ablement support. Community support sought when needs cannot be met at home and working to Home First principles. 
Trusted Assessor for Care Homes working Monday-Saturday. Sunday working being discussed. Not all care homes in agreement with this but service does support the majority of care homes.</t>
  </si>
  <si>
    <t>Acute discharge team have 7 day working at LCH. 5-6 days at GDH and PBH. AC operate over 7 days in the acute setting. Reablement is 7 days with assessors in acute settings covering Mon-Fri. Community Health services also operate over 7 days.</t>
  </si>
  <si>
    <t>Trusted Assessor for Care Homes working Monday-Saturday. Not all care homes accept these assessments but service does support the majority of care homes. Discussion/gap analysis as to the viability of 7 day operation currently being explored at AC.</t>
  </si>
  <si>
    <t>Transfer of Care Policy has been submitted to approval board. This is a ULHT policy but supported by AC and community partners with the aim of clearer explanations upon admission, assessments and working towards discharge.</t>
  </si>
  <si>
    <t>Work on the 7 EHCH workstreams continues, including; Frailty toolkit disseminated and being embedded across the system: Strong focus on medicines with Medicines Management Working Group: Progressing NHT's: Countywide therapy services review ongoing: AHP development strategy complete: Workforce development: Airedale 1 year pilot beginning 2018: CAS for Care Homes continue to provide direct service to 80 homes across Lincolnshire; Lincolnshire Care Conference taking place in June 2018.</t>
  </si>
  <si>
    <t xml:space="preserve">Progress with engagement of care homes (staff, residents and relatives). Meeting CCG engagement leads to agree way forward.
Focus to be on key documentation which must go with residents on their transfer to hospital. 
'Red Bag' itself has been discounted in favour of recommended guidelines for residents/relatives to choose and buy their own bag if they wish.
Scheme renamed to 'Lincolnshire Hospital Transfer Pathway'.
</t>
  </si>
  <si>
    <t xml:space="preserve">
- Support with engaging care homes
- Support with promoting the scheme and its purpose</t>
  </si>
  <si>
    <t>(1) Collating specific data on this, particularly in relation to elective care.
(2) Aintree trust do not use the 'Discharge Lanes' system in a comprehensive way</t>
  </si>
  <si>
    <t xml:space="preserve">Increasing supply of social care to meet surges in demand outside 2 week post-Christmas period. 
Capacity in long term 'help to live at home services' after people have been through intermediate care.  
Quality / choice issues in bed based care placements </t>
  </si>
  <si>
    <t>Having one team working across local authority / CCG boundaries.</t>
  </si>
  <si>
    <t xml:space="preserve">Being able to have the right capacity available at the right time as demand fluxtuates wideley from week to week. </t>
  </si>
  <si>
    <t xml:space="preserve">The viability of some services running over seven days (e.g. Care Placement) is questionable due to the low number of hospital discharges they receive. </t>
  </si>
  <si>
    <t xml:space="preserve">Mapping Information and advice provided prior to admission from hospital 
Risk identified of incorrect infomriaton provided on charges,cost and financial assessments. </t>
  </si>
  <si>
    <t xml:space="preserve">Adoption of e-Health passports in preference to the Red Bag Scheme, but progress has so far been limited.
The Red Bag Scheme has not been rolled out in any care homes, however the initiative is on the agenda for the meeting next week between the Care homes and the Council.
</t>
  </si>
  <si>
    <t xml:space="preserve">(1) Elective Care: Discussions are taking place with regards to the Elective Care Transformation Programme (ECTP)  
(2) Non-elective Care: An A&amp;E MDT Pilot project is continuting and additional resources (£30k) have been identified to ehance both admin and social work support for this. </t>
  </si>
  <si>
    <t xml:space="preserve">The Escalation Management System (EMS) is in place across the North Mersey footprint, which includes escalation measures to match capacity to demand; 
Newton Europe is progressing with action plans being drawn up around the  three 'bottleneck' areas of decision making (in hospitals), care home placements, and care at home services. </t>
  </si>
  <si>
    <t xml:space="preserve"> MDT for A&amp;E project progressing well. Project established in Aintree Trust to have a small pilot Multi -agency team across Liverpool / Sefton to work on two wards with hight footfall to see how this might be applied across the hospital as a whole. Established system of named social workers for high footfall wards in main actute trust, which appears to be working well. </t>
  </si>
  <si>
    <t xml:space="preserve">From December '17 to April '18 LCC's 'in house' Home First service accepted an average of 20 new people from acutes each week. Work is progressing with our 'Home First Plus' project which combines and expands our independent sector reablement service with LCC's Home First. Funding is being identified to increase capacity.  </t>
  </si>
  <si>
    <t xml:space="preserve">Winter planning is underway with the intention of repeating last winter's seven day service extentions e.g. hospital social work, whilst we plan on the new single 'Home First Plus' pathway being as seven day service. </t>
  </si>
  <si>
    <t>Mersey Care Trust are in the process of recruiting two 'trusted assessors' for Care Homes.  We are also developing the role of 'trusted assessor' within the independent sector for the amalgamated Home First and REACT D2A pathway.  We have also started a project to set up a 'virtual' integrated discharge team working at Aintree hospital across Liverpool and Sefton that will see  social workers from each authority doing assessment across both..</t>
  </si>
  <si>
    <t>Whilst the Merseyside Choice Policy is firmly embeded it's due to be reviewed; CCG legal advisors are leading a review of the policy with partners  to address some of the queries around:
• Best Interest Decisions and Meetings
• Capacity
• Consent
• Fast Tracks and
• Identifying a home when NOK refusing to consider any options.</t>
  </si>
  <si>
    <t xml:space="preserve">Every care home has a named community matron from Mersey Care NHS Trust who have taken over Liverpool's Community Health Services: A  Dedicated Social Work 'residential Team'   commenced operation from 30th April.  Work has been completed on mapping the process of people entering bed based resource. 
Work is also underway with Merseycare care home design implementation group led by Pat McGuiness and TOR are being finalised.
</t>
  </si>
  <si>
    <t xml:space="preserve">This piece of work is included in the Care Home Improvement Programme.  Currently there has been a decreasein the number of admissions to hopsitals from care homes.  </t>
  </si>
  <si>
    <t>Establishing a data set to compare EDD with actual discharge date across different acute trusts</t>
  </si>
  <si>
    <t>N/A
This forms part of the Newton Europe support and action planning.</t>
  </si>
  <si>
    <t>Getting assistance from Knowsely who have aready instigated a care home trusted assessor scheme</t>
  </si>
  <si>
    <t>The processes &amp; whole pathway that is now  in place supports confident, safe, &amp; timely discharge planning</t>
  </si>
  <si>
    <t>A seamless service is established between bed flow managers &amp; the integrated discharge team
Integrated electronic systems to support the work across the hospital &amp; the integrated discharge team.</t>
  </si>
  <si>
    <t>Nationally we are currently the only  Discharge team  set up as a fully integrated team, working across the whole pathway.</t>
  </si>
  <si>
    <t xml:space="preserve"> Luton is able to see patients who are optimised for same day discharge &amp; to step down complex patients into community  based beds &amp; complete their assessment outside the acute trust.</t>
  </si>
  <si>
    <t>Social workers are on site 7 days a week. Their core business 7 days a week is to identify patients across the acute trust &amp; within ED, rather than only patients coming through the ED on a weekend.</t>
  </si>
  <si>
    <t>Pilot is now live</t>
  </si>
  <si>
    <t>The Choice policy has been sucessfully implemented  &amp; the policy has been added to  the Trust Intranet. Choice letters are sent to patients &amp; families, signed by the CEO of the Trust.</t>
  </si>
  <si>
    <t xml:space="preserve">Annual self-assessment against NHSE Enhanced Health in Care Homes Framework; supports our delivery plans to focus on evidence based models of care and interventions.
System wide care home schemes prioritised include embedding of: Red Bag scheme, a programme of medication reviews, 111 *6, hydration training, telehealth schemes/pilots and NHSmail.
System wide support and monitoring of place implementation and impact through joint development of a care home dashboard with NHSE that aligns National, Regional, and local KPIs.
Joint health &amp; care working groups established across system and place, including Care Provider Forums.
Shared workforce planning has been initiated with care providers including domiciliary.  
</t>
  </si>
  <si>
    <t>Scheme is established</t>
  </si>
  <si>
    <t xml:space="preserve">
The system is under constant review &amp; the team are seeking innovative solutions to meet the new ambitions. </t>
  </si>
  <si>
    <t>None to report this quarter</t>
  </si>
  <si>
    <t>There has been recent attrition in the social work element of the team. New recruits include newly qualified staf,f which requires more intensive support in order to understand the complexities of the integrated working practices. Staff supporting the newly qualified will need to ensure that any increased risk within the system is managed  safely &amp; effectively during the training period.</t>
  </si>
  <si>
    <t xml:space="preserve">There is still the need for the whole system to work 7 days a week, which would significantly strengthen the service. </t>
  </si>
  <si>
    <t>The  need for this particular model will require evidencing.</t>
  </si>
  <si>
    <t>Bed delays in Luton are frequently around Patient choice . It remains a  remains an on going challenge nationally   despite  the Choice Policy.</t>
  </si>
  <si>
    <t>None to report this quarter.</t>
  </si>
  <si>
    <t>Completion of the Red Bag check list alongside the acute trust property checklist is a minor challenge for acute hospital staff and discussions are underway to identify joint solution.</t>
  </si>
  <si>
    <t>The Integrated Discharge App has been trialled within the team &amp; is now  signed off for the Luton &amp; Dunstable Hospital to adopt as business as usual. The app is already evidencing that live information enables an even greater reduction in length of stay.
The Integrated Discharge Team have been  co-working with Community Rehab team &amp; the CCG, to strengthen co-working practice &amp; realtionships in support of improved patient flow.</t>
  </si>
  <si>
    <t>The Integrated Discharge App trial is now complete. The app is already evidencing that live information enables an even greater reduction in length of stay.</t>
  </si>
  <si>
    <t>The outcome from the pilot has been not eveidenced at this point</t>
  </si>
  <si>
    <t>New iniitatives are currently being explored.</t>
  </si>
  <si>
    <t>End of Life training programme for Care Home Champions initiated.                                                                                                                                                                                                                                                                Hydration, continence and woundcare training programme for Care Home Champions initiated.                                                                                                                                                                                            SystmOne Care Homes module assessment underway in a Luton nursing home.                                                                                                                                                                                                    Additional care homes added to 111 *6</t>
  </si>
  <si>
    <t>49 Red Bags accompanied care home residents to and from hospital in July. There were 55 emergency hospital admissions from care homes, indicating that 89% used a red bag for the transfer. This exceeds our local target of 80%.</t>
  </si>
  <si>
    <t xml:space="preserve">Early discharge planning takes place across the City but there is not a consistent offer or approach
Weaknesses in elective complex discharge planning
Need to make better use of data/analytics
Different processes with different providers  </t>
  </si>
  <si>
    <t>Nuances of reporting practice continue but have been identified through ASC Citywide DTOC lead</t>
  </si>
  <si>
    <t>Inconsistencies across localities, citywide model is being rolled out</t>
  </si>
  <si>
    <t>Plans in Place for Discharge to assess, but not yet established for Discharge to Assess. 
Although Manchester has some existing discharge to assess pathways including the CHC Joint Working Agreement, the navigator service in North Manchester and the SRG funded discharge to assess pilot in Central Manchester, there would need to be an increase in community based capacity to ensure all relevant patients can benefit from discharge to assess.</t>
  </si>
  <si>
    <t xml:space="preserve">Varied across services and locality.Working to ensure commissioning / placements can operate at weekend - biggest barrier is homes not assessing / taking people at weekend - currently offering incentives now for weekend working.  Moving towards outcome based commissioned services and move away from task oriented planning  </t>
  </si>
  <si>
    <t>Citywide model developed through Integrated Neighbourhood Teams though difficulties in implementation due to systems</t>
  </si>
  <si>
    <t>Capacity in commissioned services limiting choice - meeting CA duties and should be planning D2A and Choice from communiuty. Limited use of VCS. Not always possible to commission to exact citizen requirement - D2A. Consensus that choice agenda is contributing to the delays  - will be monitored. Joint Working Arrangements is not working - to be reveiwed. No advice / information on front door</t>
  </si>
  <si>
    <t xml:space="preserve"> Low confidence from citizens and family due to poor CQC reports on homes, especially in South Mcr. Limited POC availability in some areas. Awaiting homes to be confirm assessments or outcomes. Limited number of step down beds available - homes reluctant to engage. Currently Enhanced Reablement offer to support smooth transition from acute to care 
</t>
  </si>
  <si>
    <t>Significant work being undertaken across GM</t>
  </si>
  <si>
    <t xml:space="preserve">Senior Social Workers in post across locality, social workers on wards in south and recruiting in north and central to facilitate ward facing social workers. Trial hub working in one area on both central and North sites.   </t>
  </si>
  <si>
    <t>The revised Adult Social Care DTOC electronic system has been established to manage patient flow through the system (a shared spreadsheet for MCC that includes all capacity and DTOCS and MO - to view at a glance who is where and what the delays are). Analysis of demand underway to calculate capacity needed for each care pathway.  Analysis of demand variations underway to identify current variations. Analysis of causes of bottlenecks underway and practice changes being designed. Analysis of admissions variation ongoing with capacity increase plans being developed. Staff training in place to ensure understanding of the need to increase senior clinical capacity  System wide reporting continues.</t>
  </si>
  <si>
    <t>North has an Integrated Discharge Team. Central / South adopt an approach to joint working which is not fully integrated. South Mcr focus on Urgent Care, SW/PAT based at UHSM, carry out assessments, pathway established to deflect presentations. Work to ensure effective IDT based on newly developed Manchester SOP for IDT (being developed).</t>
  </si>
  <si>
    <t xml:space="preserve">Work has been undertaken to develop a new reablement and intermediate care pathway business case which focuses  on maximising the number of people able to benefit from discharge to assess in their own home with additional support ie pathway 1. North, Central &amp; South analysis / workshops completed – understand strengths and weaknesses in the system. Established several schemes for D2A within bed based units and including transitional flats / extra care housing - all schemes now operational and more capacity being sought - effectiveness to be evaluated as part of each scheme
</t>
  </si>
  <si>
    <t xml:space="preserve">NHS 7/7 working city wide. ASC  ward staff recruited to posts South Mcr have been done so on 7 day contracts   All  Hospitals have an active working plan to move towards 7 day working.  MHCC now offering incentives for weekend working.  Not fully operational  across 7 days but working towards and dependent upon all services being 7 days operational  - in addtion daily calls are in place and have increased to cover weekend with director level / senior support and oversight of teams on these calls 
</t>
  </si>
  <si>
    <t xml:space="preserve">GM standards agreed and published.  Established workstream accountable to Urgent Care Board.  Competency Framework in development for Health to Reablement. Conversations underway with some providers. All three acute sites use TA for access to reablement ; Trial underway with D2A beds in south and a provider regarding a TA model </t>
  </si>
  <si>
    <t xml:space="preserve">GM policy is now agreed, signed up to this approach.  </t>
  </si>
  <si>
    <t>ASC review  Team in place to review/assess/place. CWCHT have worked with primary care to identify homes with high no of referrals. Involving a team of professionals trying to establish if we could support a home (with high volumes of A&amp;E and NWAS referrals, poor CQC outcomes etc. We created 4 work-streams. 1) Medication management, 2) Infection Control, 3) Outcome Care Planning, 4) Safeguarding, referrals and recording. Evaluating schemes across other areas and working with LCO to develop city wide plan.</t>
  </si>
  <si>
    <t xml:space="preserve">Commissioners are discussing how community and primary care coordinate early discharge planning
Plans are in place to develop discharge planning in A &amp; E for emergency admissions. Support required from community neighbourhood teams to support people home and also to support with D2A model (see section below on D2A) 
</t>
  </si>
  <si>
    <t xml:space="preserve">Longer term plans include developing and implementing health and social care systems.  Working with acute systems to develop system for effective monitoring and reporting of people MOAT to support improved flow through community and hospital including improving links with community teams into acute settings </t>
  </si>
  <si>
    <t>LCO to oversee delivery of Integrated Neighbourhood Teams - this will support and enable joint management of hospital discharge</t>
  </si>
  <si>
    <t>Plans to support discharge to assess in the three localities by increasing capacity in reablement and the intermediate care home pathway to ensure assessments for ongoing care are made outside the hospital setting but without compromising existing capacity to manage step up demand from the community.  Increased capacity in reablement and social work has been recruited to.</t>
  </si>
  <si>
    <t xml:space="preserve">Plan to move to 7 day working being drawn up
New contracts and rotas for health and social care staff being drawn up and negotiated
Negotiations with care providers to assess and restart care at weekends
Hospital departments have plans in place to open in the evenings and at weekends
</t>
  </si>
  <si>
    <t xml:space="preserve">Proposed for Trusted Assessment by GMCA. Plan for training of health and social care staff.  One assessment form/system being discussed.  Care providers discussing joint approach of assessing on each others behalf
</t>
  </si>
  <si>
    <t xml:space="preserve">Policy agreed, need to roll out training on it and acute hospitals to implement. Increase capacity and choice through re-commissioning home care. Changes in discharge planning processes to support earlier planning and support citizens in understanding options. Expectation of UCB for Trusts to provide plan on how they will operationalise the policies
</t>
  </si>
  <si>
    <t>Need to identify a Care Homes working group - and develop a strategy workstream. Acknowledge this is a GM workstream being led by Primary Care Transformation Team. T&amp;F group now established sitting under Chair of U&amp;ECB</t>
  </si>
  <si>
    <t xml:space="preserve">Paper has been presented to urgent care board on Wednesday 15th November with identified approach.  </t>
  </si>
  <si>
    <t>The MADE event in July 2018 identified challenges in consistency with early discharge planning and on occassion the hospital determining the patient as Medically Fit for Discharge (MFFD) too early. This is resulting in planned  discharges failing.</t>
  </si>
  <si>
    <t>Challenges here relate to optimising capacity within the service, and building in flexibility to adapt to changing service needs and priorities.</t>
  </si>
  <si>
    <t>Challenges arise in long term care home not always trusting the assessment undertaken, as well as needing to comply with their policies and procedures prohibiting this practice and being liable for risks associated.</t>
  </si>
  <si>
    <t xml:space="preserve">Challenges relate to ensuring the consistent quality of advice and information and market/provider availability to provide genuine choice. </t>
  </si>
  <si>
    <t xml:space="preserve">Challenges relate to the availability of community based support to care homes in order to manage risk and offer alternatives to hospital admission/attendance at A&amp;E. </t>
  </si>
  <si>
    <t>Challenges in this area relate to the cost of implementation and potential expansion to other areas e.g Carers.</t>
  </si>
  <si>
    <t xml:space="preserve"> Early discharge planning takes place on admission, through the setting of an estimated date of discharge. Our Integrated Discharge Team (IDT), including social workers, participate in daily ward rounds to identify each patient and discuss discharge plans and ensure that EDD is being faciliated. Our IDT, on recepit of notification that a patient is MFFD, undertake same day assessments and finalise the discharge plan. Dedicated brokerage functions are in place to source appropriate support and care and this team works alongside our IDT to ensure provision is put in place within 24-48 hours. This has resulted in very low  DTOC numbers. Medway have met the milestone deliverables that were set but now need to maintain and improve the 20% failed discharges rate. </t>
  </si>
  <si>
    <t>Much has been done to improve the flow out of the acute, including consolidation of multiple discharge pathways to 4 pathways and establishing a multi-disclinpary Integrated Discharge Team. A  Home First pathway has been established that enables patients with rehabilitation needs to return home, an Immediate care and discharge to assess pathway has been established and a robust fast track process for all CHC patients is in place. To improve flow even further, In April 2018 senior mangers attended daily MFFD meetings to improve flow. This resulted in signfiicant improvement in flow in first four weeks.  This management action identified blockages needing to be addressed, resulting in an Urgent Care Improvement plan being put in place. Actions on the improvement plan has resulted in establishment of a Flow task and Finish group to address the following: - Establish discharge pathway KPI's for the Integrated Discharge team to achieve to improve flow, streamline discharge pathways even further;  commission a Home First Plus service to provide home care packages within 24 hours of a patient being deemed medical fit; secure step down beds to enable DST's/CHC checklists to be done within community settings and improve the flow out of community stroke and intermediate care beds to prevent blockages in the the acute. Work is actively being taken forward to achieve these improvements and reduce the average length of stay of patients. In additon to this, a stranded and super stranded patient flow task and finish group has been established. Following a recent MADE event an action has also been developed for the acute trust to work with partner agencies to improve flow. This work is being overseen by UCOG and the LAEDB.
We are also in the early stages of implementing Strata Health in Medway - Strata is a patient referral solution that will provide complete transparency across all partner agencies as patent flow and track live data as to discharge arranements.</t>
  </si>
  <si>
    <t xml:space="preserve">Integrated teams cover all MDTs including community health provision to pull patients out of the hospital system where appropriate are established. </t>
  </si>
  <si>
    <t xml:space="preserve">Our Home First pathway is well established, however we are building a business case now to procure a 'Home First Plus' pilot to commence in December 2018. The aim of this service is to provide rapid support to patients who are in hospital who need a package of care to return home, starting on the same day that they are deemed to be medically fit for discharge. This will include clients awaiting a CHC Checklist and all those under Fast Track with the exception of End of Life patients.  The intended outcome of this pilot is to improve patient flow out of Medway Maritime hospital. 
</t>
  </si>
  <si>
    <t xml:space="preserve">Our IDT team work 7 days a week to support weekend discharge as does our equipment and OT service. Our intermediate care pathways and Home First, Rapid response team work 7 days a week to support discharge. We have run pilots where our brokerage function operates over weekends to improve flow but the demand from the hospital did  not warrant the expense. We have plans in place to improve flow over the weekends from the acute settings.  We have had held regular 'Provider Forum' meetings to deliver 7 day services, resulting in a few large providers agreeing to 7 day working arrangements. We are actively addressing the reasons/risks associated with external providers not agreeing to 7 day working due to GP access, access to EDN and medication. Plans are in place to extend GP practices and improve Electonic discharge notices (EDNs) being provided at point of discharge.  
</t>
  </si>
  <si>
    <t>Trusted Assessments have been rolled out across our intermediate care and discharge to assess pathways and patient views as to the service provided is being captured. We have captured feedback as to how this process can be improved, resulting in the acute discharge team having designated contacts assigned to each care home  to answer provider questions and queries that arise as to the assessment. We have had discussions with CQC as to rolling readmission Trusted Assessments across all our long term care homes.</t>
  </si>
  <si>
    <t xml:space="preserve">Admission advice and information leaflets are in place and used. The Voluntary Sector are in place within the Trust and we monitor Choice as part of DToC monitoring. We are recommissioning both Community services at the CCG level and voluntary sector support through Medway Council and both organisations are engaged with supporting these workstreams to ensure we do not duplicate resources and that voluntary sector support and advice is sufficient in the community and well coordinated to meet local needs. 
As a system we are reviewing the capacity to offer better choice through Direct Payments and Personal Budgets. This will require some market development to take place to increase choice and capacity in the provider market.  </t>
  </si>
  <si>
    <t xml:space="preserve">Our aim is to establish a system where all patients needing to be assessed for ongoing care receive that assessment in the community. As part of this, the BCF in Medway is funding additional support to Care Homes through enhanced primary care and pharmacist reviews of medication. We are in the process of aligning GP provision to care homes in their locality. 19 GPs have so far expressed an interest in this and these numbers will increase as the programme develops. 
As part of winter and surge planning, we are looking at increasing the availability of voluntary sector support to care homes to assist them with managing the increased demand during winter and the increasing needs of residents in care homes. </t>
  </si>
  <si>
    <t xml:space="preserve">A test is currently taking place to establish whether the lenght of hospital stay can be reduced by 4 days for non-elective admissions of residents using the red bag scheme. 15 care homes are currently using a red bag to support discharge, with further homes in the pipeline. We are also in discussions with Extra Care scheme managers about the potential to extend the scheme. The red bag scheme also includes a follow up visit to the care home resident from the manager, whilst they are in the acute setting. It is anticipated that this programme will improve outcomes and length of stay for those transported to hospital, but also may have an impact on the cost of replacing lost property, particularly in relation to dentures, spectacles and hearing aids. </t>
  </si>
  <si>
    <t>Capacity to work across mulitiple sites and different commissioners and providers</t>
  </si>
  <si>
    <t>Adopting trusted assessor model for care homes transfers</t>
  </si>
  <si>
    <t>Whilst assessments done by different organisations are accepted, there is not one assessment format used</t>
  </si>
  <si>
    <t>Reliant on acute trusts with limited capacity to address this.</t>
  </si>
  <si>
    <t xml:space="preserve">More robust measuring at St George's and CQUIN to incentivise an increase in expected dates of discharge. </t>
  </si>
  <si>
    <t>Weekend pilot at St George's undertaken with learning for those staff working weekends. This will feed into Transfer of care Bureau development at SGH</t>
  </si>
  <si>
    <t>Choice Policy and accompanying information has been updated and will be rolled out in Q3</t>
  </si>
  <si>
    <t>The model has recently been implemnted and by the end of 2018-19 will be in a mature stage in it's development. All progressing well to date.</t>
  </si>
  <si>
    <t xml:space="preserve">Although a great deal of work has taken place to improve early discharge planning, there are stll some key elements that need to be introduced such as a\ tracking tool to ensure patient information is not "lost" between wards, and the appointment of some key staff to the MDT is also required. </t>
  </si>
  <si>
    <t>a new ERP system went live in April 2018, and to date there is no tracking tool available to monitor patients on their journey though care</t>
  </si>
  <si>
    <t xml:space="preserve"> Potential for increased system pressures in winter period</t>
  </si>
  <si>
    <t xml:space="preserve">Challenges in the acute trust to support the effective roll out of 7 day services. </t>
  </si>
  <si>
    <t>A process to effectively manage the assessment of out of area patients in MKUH is required. Reciprocal planning required with neighbouring local authority/CCG areas.</t>
  </si>
  <si>
    <t>Choice policy not fully implemented in Acute settings</t>
  </si>
  <si>
    <t>Red2Green days and the SAFER bundle has been rolled out through all base wards, but has not become embedded in BAU. EDDs not consistent or accurate. 
Now being addressed through focused work on  Stranded and Super-Stranded patients, led by a LOS board. Has been internal thus far, but in Oct will be expanded to whole system group. date though, this does not include establishment of EDDs to be used as basis for discharge planning.
Red2Green is being introduced to intermediate bedded units.</t>
  </si>
  <si>
    <t xml:space="preserve">Daily ready to transfer call in operation across the system is enabling prompt discharges from acture care and into community resourced provision. Acute dischareg planning team in working effectively </t>
  </si>
  <si>
    <t xml:space="preserve">All aspects of this project have been completed and is now operating as buisness as usual. </t>
  </si>
  <si>
    <t xml:space="preserve">We have established the D2A process within the acute and are in the process of moving it to mainstream/core business
For patients who cannot go home, or who are not safe to do so, we have commissioned a suite of step-down beds,  These beds are generic intermediate beds, particularly for NWB and CHC patients. Therapies and other services are provided as in-reach as required. 
We also have a recuperation pathway for convalescing patients. 
</t>
  </si>
  <si>
    <t>The Rapid Response service, par of Home 1st),  provides admission avoidance and support to discharges. From 1 June, it has been a 24/7 service
Community teams support weekend discharges. However, the referral processes and core teams involved with discharge within the acute are not yet working to a 7 day rota. 
Care Homes are contracted to admit patients 7 days per week
There is a community based Rapid Assessment and Intervention service that operates 7 days a week from both ED and MAU.
The Acute Adult Frailty Team of nurses and therapists perform admission assessment on all over 75s on a 7 day a week basis</t>
  </si>
  <si>
    <t xml:space="preserve">Trusted Assessor in post to begin the process of carrying out care home assessments on behalf of care homes in MK. We are working with colleagues in Lincolnshire to develop this model. Home first teams are carrying out integrtaed health and social care assessments </t>
  </si>
  <si>
    <t>CCG has commissioned a 3rd party service to support patient and family choice</t>
  </si>
  <si>
    <t>This is being managed through an STP wide initiative</t>
  </si>
  <si>
    <t>Mk is working across the STP on this scheme. A multi-stakeholder task and finish group has been established to drive the implementation. A communications group is also established and will expand to integrate the STP to facilitate joined up comms across the area.</t>
  </si>
  <si>
    <t>Sharing of good practice from elsewhere.</t>
  </si>
  <si>
    <t>Good practice from elsewhere would be helpful</t>
  </si>
  <si>
    <t>Bed states are collated by the Patient Services Co-ordinators and bed bureau at least every 4 hours and more regularly in times of surge. The PSC visits each ward at least a further 4 times per day and there is an electronic realtime bed state available
Robust Patient flow models for health and social care are in place to enable teams to identify and manage problems with daily (more if required) multi disciplinary conversations in ward/board rounds.</t>
  </si>
  <si>
    <t xml:space="preserve">The CCT is a seven day/week service and provides a direct pathway into Community Response &amp; Rehabilitation Team (CRRT), step-down intermediate care beds at Connie Lewcock and Eden Court and the Re-ablement Service as well as providing rehabilitation support into Eden Court Intermediate Care facility at weekends.
• Since December 2016 CCT have received 4856 referrals, average of 256 referrals/month
• Of these 256 referrals per month, on average 72% had a facilitated discharge
• On average 56% were discharge to their UPR
• Of the facilitated discharges 469 were discharged with the support of CRRT – 16%
• Of the facilitated discharges 114 were discharged with the support of Reablement – 4%
• Of the total 4856 referrals 196 were inappropriate for CCT – 4%  
• From January 2018 of the total number of facilitated discharges (1271), 469 were within 3 days of admission – 37%
</t>
  </si>
  <si>
    <t xml:space="preserve">The Transfer of Care [ToC] bags were delivered to all care home in March of this year and in October the Patient and Public Involvement team of NGCCG will do an evaluation seeking the views of NEAS, hospital and care home staff as well as patients and their families </t>
  </si>
  <si>
    <t>Maintaining the focus on SAFER.
Availability of PTS/Discharge vehicles.
For Newcastle, repatriation to neighbouring Trusts remains a challenge. 
Market sustainability continues to be a risk due to the national issues of recruitment into social care. 
Community Services capacity remains a potential challenge.</t>
  </si>
  <si>
    <t xml:space="preserve">To ensure electronic bed boards are kept up to date.
Work will continue to optimise the discharge pathway. This includes regular analysis of demand, pathway reform and/or development to improve flow and ensure no backlogs or bottlenecks. Where these occur we are working together as a system to overcome this within Newcastle. </t>
  </si>
  <si>
    <t>Financial suport to increase team
Discharge to Assess needs to be embedded in CCG/LA areas which border Newcastle. Despite well established patient flows in Newcastle, there are at times difficulties in discharging patients to other areas (this impacts upon bed capacity). Q2 has seen a large number of patients already being brought to Newcastle which has impacted upon performance - a worry as we move into Winter Pressures (Q3/4).</t>
  </si>
  <si>
    <t xml:space="preserve">The number of staff in the team prevents all suitable patients from being discharged
CCT provides discharge to assess for patients in acute beds, the pathway is also used to facilitate the transfer of patients to time to think beds. While the CCT continue to provide discharge to assess for patients on acute beds, there is a risk to service delivery considering the lack of recurrent funding. </t>
  </si>
  <si>
    <t>Challenges with implementing and sustaining capacity across the system.</t>
  </si>
  <si>
    <t>Although plans are in place, the pace and scale of implementation varies eg the trusted assessor model requires further roll out.</t>
  </si>
  <si>
    <t xml:space="preserve">The Regional choice policy is now being pilotted - this will be evaluated to determine the impact. However the Newcastle Gateshead LADB has not signed up to support this current policy version.
</t>
  </si>
  <si>
    <t xml:space="preserve">The challenge will be sustaining the front line clinical engagement and ensuring the momentum and focus of work continues  in the post Vanguard world, and the local intelligence continues to be understood. </t>
  </si>
  <si>
    <t>Discharges are earlier in the day.
The electronic whiteboard programme is now established within the Trust. This continues to support the safer principles, particularly the adoption of EDD. 
The IBCF Home from Hospital Service continues to deliver an effective alternative pathway for those not suitable for reablement, and this continues into Y2 of the plan. Recent data analysis shows there has been an increase in the number of morning and afternoon discharges and a decrease in the number of evening discharges</t>
  </si>
  <si>
    <t xml:space="preserve">A patient flow group is now well established which has system oversight and provides senior leadership to improving flow and service/pathway improvement. Work is ongoing in the areas identified  for development during 18/19 following a review of 17/18.  Improvement work has been undertaken with services/teams to develop more effective pathways/processes to access resources and support which cause bottlenecks;
Local targets now developed and embedded into working practices which are monitored (real time);
All services - whatever the setting - fully understand the pressures being experienced by the whole system and work collaboratively to improve patient flow. </t>
  </si>
  <si>
    <t xml:space="preserve">The discharge to assess pathway is embedded within NUTH.  
The IBCF funded support in this area continues into Y2 of the plan, specifically there is now additional social work capacity in place to support the growth in CHC assessments in the community; additional management capacity continues to support development work within the Hospital/Intermediate Care system; aspects of the Intermediate Care model remained funded in Y2; and the pilot supporting the ED/ MAU for adults presenting with mental ill-health is now fully established.  </t>
  </si>
  <si>
    <t xml:space="preserve">Reduction in LOS
The multi-agency aspect of CCT is established and continues to support the transfer of patients to IC, CRRT and out of hospital discharge. </t>
  </si>
  <si>
    <t>Social work cover in place 7 days per week via the Local Authority Emergency Access Team.  Reablement, Community Health and Social Care continue to be available seven days per week.</t>
  </si>
  <si>
    <t xml:space="preserve">Trusted Assessor model used within CCT, IC and CRRT.
Work with Social Care colleagues is on-going to develop Trusted assessor model/pathway into Reablement.
Specific clinical specialities e.g. Trauma and Orthopaedics and Stroke services refer directly to reablement.
An established joint delivery group has identified a number of workstreams all with the remit of service improvements and greater integration between health and social care. 
The trusted assessor model is currently focusing on care homes, Intermediate Care beds, and Time to Think beds. 
As a whole system a priority for 18/19 is to expand the Trusted Assessor model within the frailty pathway, which will encorporate primary, secondary and tertiary care. 
</t>
  </si>
  <si>
    <t xml:space="preserve">IBCF funding continues into Y2 of the plan to manage the impact of changing NHS Choice Directive timescales. NCC and NUTH are working on a new draft Choice Directive.
IBCF project established which will build strategic capacity around volunteering in Adult Social Care (with particular reference to adults with dementia) and this contract has now been awarded. </t>
  </si>
  <si>
    <t xml:space="preserve">NHST working with 1 Nursing Home to trial Nutrition app.
All patients are offered Emergency Care Plan. </t>
  </si>
  <si>
    <t>Positive response from Care Homes.</t>
  </si>
  <si>
    <t>The Regional Repatriation policy has been launched with out of area providers having the potential to reduce the number of DTOC's within Newcastle. There are still concerns about the governance and compliance with the policy which have been flagged with NHS England and NHS Improvement.</t>
  </si>
  <si>
    <t>A national Choice Policy needs to be developed to ensure a standardised approach.</t>
  </si>
  <si>
    <t xml:space="preserve">None identified at this stage </t>
  </si>
  <si>
    <t>Resource impact associated with whole system change
*ECIP is in to support</t>
  </si>
  <si>
    <t xml:space="preserve">Analysis of admissions variation ongoing  
Analysis of causes of bottlenecks underway </t>
  </si>
  <si>
    <t xml:space="preserve">co-ordinated and workforce aligned care - to ensure seamless for patient 
To ensure that joint teams trust each others assessments and discharge plans
</t>
  </si>
  <si>
    <t>Initial pathway restricted to 2 wards which resulted in smaller than anticipated numbers - now extend pathway to all suitable wards in hospital
(late recruitment of one nurse)</t>
  </si>
  <si>
    <t>to ensure that the new 7 day working is pattern is developed and embedded</t>
  </si>
  <si>
    <t>The LBN and CCG have plans in place to evaluate the D2A pathway in Q4.  Subject to the outcome of this evaluation, we will agree an action plan to develop and have in place trusted assessor arrangements. We will review how national guidelines implemented in similar population areas.</t>
  </si>
  <si>
    <t xml:space="preserve">Main focus on developing Choice protocol used proactively to challenge people </t>
  </si>
  <si>
    <t xml:space="preserve">The "Red Bag" scheme requires an effective collaborative approach across health and social care professionals across the CCG/LBN/ LAS/care homes. Requires project management and funding of the bags. </t>
  </si>
  <si>
    <t xml:space="preserve">CCG and ASC commissioners are discussing how community and primary care coordinate early discharge planning. 
Emergency admissions have a provisional discharge date set in within 48hrs 
In elective care, planning should begin before admission.
</t>
  </si>
  <si>
    <t xml:space="preserve">Analysis of demand variations underway to identify current variations 
Analysis of demand underway to calculate capacity needed for each care pathway 
Analysis of causes of bottlenecks underway and practice changes being designed
Analysis of admissions variation ongoing with capacity increase plans being developed
Staff training in place to ensure understanding of the need to increase senior clinical capacity
Analysis completed and practice change rolled out across Trust and in community
</t>
  </si>
  <si>
    <t xml:space="preserve">Discharge to assess arrangements being developed with care sector and community health providers
Co-Located NHS and ASC discharge team in place
Daily MDT attended by community health &amp; Allied HC
Joint teams trust each others assessments and discharge plans
</t>
  </si>
  <si>
    <t xml:space="preserve">established SOPs for operational staff, established MoU, Patient leaflets drawn up (Comms), engagement with GPs, Staffing established (late recruitment of one nurse).
Pathway now expanded to all wards. 
Review undertaken with some learning points being implemented.
</t>
  </si>
  <si>
    <t>Social care teams working to 7 day working patterns  
Negotiations with care providers to assess and restart care at weekends
Rapid Response service operating 7 days a week.</t>
  </si>
  <si>
    <t>A workshop has been held to undertake a deep dive to understand areas where TA can support patient flow.</t>
  </si>
  <si>
    <t xml:space="preserve">Choice protocol updated  
Main focus on developing Choice protocol used proactively to challenge people 
Admission advice and information leaflets in place and being used 
Admission advice and information leaflets in place and being used </t>
  </si>
  <si>
    <t xml:space="preserve">An Enhanced Health in Care Homes  3 month pilot commenced in Newham and pilot now in evaluation phase. Positive early Impact.
Community and primary care support provided to care homes on request 
Dedicated intensive support to high referring homes in place
10th July – present: Targeted In-reach to Nursing / Care Homes. Enhanced Care Pilot - Dedicated Nurse and Extended Primary Care Team Planning and review of patients recently using unscheduled care.
Phase 2 planned to go live from October 10th for 3 months with additional MDT to be established and regular Medicines Management and Geriatrician attendance at these.
</t>
  </si>
  <si>
    <t>Group in place to review</t>
  </si>
  <si>
    <t>Newham lead stakeholders, LBN, CCG, key providers have received support from HLP to undertake assessment, and this support is ongoing where required. (for all areas|)</t>
  </si>
  <si>
    <t>Support provided by HLP</t>
  </si>
  <si>
    <t>Ensuring consistency across the 3 acute systems. Refresh of STP governance and accountabilities should help to address this.</t>
  </si>
  <si>
    <t>Establishing joint assessment processes and protocols.</t>
  </si>
  <si>
    <t>Ensuring a systemwide response to D2A.</t>
  </si>
  <si>
    <t xml:space="preserve">Further work is required at both systemwide and local level to: 
Define the core level of services that are required at weekends.
</t>
  </si>
  <si>
    <t>Establishing an integrated, trusted and shared single assessment format to be used across by both health and social care staff.</t>
  </si>
  <si>
    <t xml:space="preserve">Local plans are in place. Opportunities for a systemwide approach require further exploration </t>
  </si>
  <si>
    <t>Maintaining pace – this will be addressed through the activity of a new 0.5fte Commissioning Manager post.</t>
  </si>
  <si>
    <t>Ensuring countywide roll out and consistency, as this is currently being delivered as a phased roll out.</t>
  </si>
  <si>
    <t xml:space="preserve">In all 3 acutes, current focus is on the impact regarding admission reduction and early discharge planning, of resources at the ‘front door’.  At the QEH the Rapid Assessment Team (RAT) continues to work to reduce admissions. The RAT principles are embedded within the D2A development, thus linking the team and approach to the development of discharge planning.
NNUH will be providing the functions of ICCs within A&amp;E to support admission reduction and early discharge planning where admission does occur.  This will involve identifying whether patients have existing care services in place so that these can be factored into discharge planning from the earliest stage.  
At JPUH the Discharge Hub has now co-located with the Ops Centre and a review has been undertaken on its effectiveness with regards to facilitating and enabling effective discharge and avoid admissions at front door.
</t>
  </si>
  <si>
    <t xml:space="preserve">STP have commissioned NCC to undertake system mapping, covering all acutes.plans are being developed to link this to the bed tracker and the development of electronic monitoring of home support capacity.  This is being linked into the Health Partnership to ensure sustainability.
The STP is now providing monthly progress updates on the Urgent and Emergency Care Delivery Plan, incorporating the HICM.  This includes the Key Deliverable “Systems are in place to review the reasons for any inpatient stay that exceeds six days.”  The latest update reports that work continues across all 3 Acute hospitals, including the implementation of ‘red to green’ initiatives and enhanced discharge hubs to support flow. QEH are holding daily MFFD reviews with all wards to review all patients.  In addition, there are twice weekly deep-dives with health and social care partners with an escalation pathway to Executive level to address long stay patients.
At JPUH, ‘Long-Stay Wednesday’ commenced in September to ensure a system approach to super stranded patients with a focus mid-week to put plans in place to support discharge prior to the weekend.
NNUH operates the Red2Green approach and has scheduled reviews of all patients when their stays hit the triggers of 7, 14 and 21 days.
</t>
  </si>
  <si>
    <t xml:space="preserve">A MADE event was held in the Central system in July.  The outcomes from MADE will be worked up into an action plan.  Links to the UEC Transformation plan and the HICM will allow these outcomes to be applied system-wide.
The NCC Promoting Independence project reviewing the location of social work staff is commencing the implementation phase in the JPUH from October 2018.  Social care staff will be re-located from the acute into the community, with in-reach into the acute as needed.  This will strengthen the leverage of community-based health and social care resources to ‘pull’ patients out of the acute system as quickly as possible.  Impact at JPUH will be reviewed in spring 2019, with further countywide roll out to QEH and NNUH to follow the evaluation.
Across all acutes arrangements for CHC &amp; complex assessments to take place outside of acutes are covered by D2A Pathway 3.  iBCF funded D2A social workers are located at each acute (2 in each) to facilitate this process.  These staff are being used flexibly across localities when they have capacity to ensure the CCGs’ Quality Premium targets are being met.  This target is being met 100% with CHC social workers responding to all new referrals and completing the MDT within the 28 day target. 
In terms of referrals from acutes, both QEH and NNUH produce a significant number of referrals to the D2A social workers, referrals from JPUH have been fewer thus far.  However, JPUH also has a local process in place for 'CHC Conversation', introduced in January 2018, and to date no CHC assessments have taken place in this acute setting.  The additional D2A social work resource is enabling the demands of the D2A pathways and the county CHC to be met.
</t>
  </si>
  <si>
    <t xml:space="preserve">All 3 acutes continue to develop their own D2A Pathways approaches.   
For QEH, Discharge to Assess (D2A) continues to be rolled out within the acute trust. This includes a move to a single assessment form for D2A1&amp;2 enablers is a positive achievement.  Following the recent CQC report, there is currently additional support from NHSE on DToC in the form of daily calls. Although these are not specifically D2A calls they do inform all Discharge to Assess activity.
Norwich CCG: NEAT continues to support D2A pathway 1 referrals.  As outlined in the narrative, D2A pathway 1 and 2 are supported by the NCH&amp;C CLT, forwarding referrals to NEAT, NCH&amp;C Homeward and Supported Care Services in North and South localities.  The number of referrals to CLT are increasing. Monitoring will be required to evaluate the impact in terms of numbers of discharges occurring prior to assessment.  This will also need to consider the impact of D2A activity on services’ other outcome measures. 
At JPUH, a redesign and relaunch of the Integrated Central Hub is currently taking place to align resource to support discharge to the pathways within the Discharge to Assess model.  The ethos of the hub and discharge to assess model is that ‘no assessment for long term care is undertaken in JPUH’.
Actions currently being taken include the following - 
• Implementation of the ‘Describe Not Prescribe’ model with one referral form for patients requiring some form of care and reablement support in order to be safely discharged
• Design of a triage and assessment team to identify short term care plans for individuals to be promptly and safely discharged focussing on reablement within the patient’s usual place of residence.  This team will include representation from social care, therapy and community staff.
• Consultation with social work staff based at JPUH to move resource out into the community with changes made during October
• Commissioning community services support in the hub to support triage and identification of patients suitable for discharge with community support
• Reablement services onsite within the hub to speed up referral processes
• Re-design of the daily MDT within the hub to agree plans for all patients who are medically optimised
The new hub model including Describe Not Prescribe will commence during November with 7 day working phased over the next couple of months to ensure a 7 day service during the busy winter months.
D2A Pathway is discussed above in HIC 3.
</t>
  </si>
  <si>
    <t xml:space="preserve">NCC’s social workers in acute hospital project (outlined in HIC 3) will be implemented at JPUH from October.  This includes new staff rotas with 7 day coverage.  Roll out to the west and central systems will follow in 2019.
Elsewhere, developments are occurring but there is a need for more consistency and join-up between these.
The JPUH Discharge Hub will be moving to Saturday working for the Winter period.
The NNUH Discharge Hub has established 7 day working, but this is currently dependent on voluntary weekend working by staff.  Winter funding is being used to consolidate the resilience of the Discharge Hub rota on a temporary basis.  Longer-term plans are in place to move to formal 7 day operation following staff consultation.
Norwich NEAT will be operating 7 days a week over Winter, both supporting D2A pathways from NNUH and in its admission avoidance functions. 
</t>
  </si>
  <si>
    <t>Trusted Assessment Facilitators continue their on-going work to build relationships with care home providers and receive authorisation to assess patients on their behalf.  The focus here has been on supporting existing care home residents back to their homes following admission to an acute.  TAFs have also been active in facilitating discharges to some social care Short-Term Beds from the NNUH.</t>
  </si>
  <si>
    <t>STP wide, the latest report from the Urgent and Emergency Care Delivery Plan records that Acute Trusts have implemented a 'Direction of Choice' policy - giving a patient 72 hours when demonstrating choice.  Further work is required on ensuring that these approaches are consistent across different Acute Trusts, and that the protocol for implementation is being applied by reliably by staff in acutes.</t>
  </si>
  <si>
    <t xml:space="preserve">The main overarching measure for all EHCH work currently is unplanned admissions from care homes to hospital. This is particularly influenced by the level of primary and community health care support which varies from locality to locality.
The data from Q1 2018/19 shows the following trends in emergency admissions from care homes when compared to same period for the previous year: 
GY&amp;W: 19.3%
North: -3.9%
Norwich: 14.3%
South: -0.2%
West: -30.3%
Further analysis is required to understand the reasons for the variation in reduction rates and whether learning can be applied across localities.
</t>
  </si>
  <si>
    <t>Currently, schemes are planned or underway in all acute systems. A newly appointed Commissioning Manager for Frailty and Care Homes will be focusing on scoping for a single Red Bag approach across the system and supporting consistent systemwide roll out of this.  There is little tangible evaluation to date, although evaluation is underway across the central footprint.  The finding from this will be key to informing the activities of the Commissioning Manager.</t>
  </si>
  <si>
    <t>Facilitated support with addressing challenges and developing an action plan would enable acceleration of the implementation of this change.</t>
  </si>
  <si>
    <t>Norfolk and Norwich University Hospital has ongoing support from commissioners and EEAST as part of the working group.</t>
  </si>
  <si>
    <t xml:space="preserve">Planning starting in A&amp;E still a challenge </t>
  </si>
  <si>
    <t>Embedding superstranded patient review process.  Ensuring upto date information available earlier in the day to drive board round reviews</t>
  </si>
  <si>
    <t>To ensure that the nurse elements of the team can be developed to "pull through" patients into the developing health related D2A pathways. This will need leadership support as the processess and definitions change with the medically optimised focus and developing D2A pathways.</t>
  </si>
  <si>
    <t>To redfine medically optimised so that integrated discharge team and acute consultants are working to a common view of who can be discharged into developing community services.  To define and develop sufficent home first capacity.  
To establish sufficient community therapy capacity to implement D2A effectively</t>
  </si>
  <si>
    <t>Challenge remains to establish how acute processess support higher weekend discharge rates</t>
  </si>
  <si>
    <t xml:space="preserve">There is an on-going challenge of capacity in the discharge team to undertake the care home trusted assessor (CHTA) function as well as all associated functions related to discharge. Capacity in the team is continually monitored.  
Although all care homes are signed up to the model, in practice the alerts to the CHTA are not always arriving in a timely manner, therefore some residents may be on the ward without the discharge team's knowledge. This is being mitigated as the discharge team undertake daily ward visits and pick up the residents as required.  To gain sign up from the 6 local nursing homes to the second phase of the CHTA work (which is to gain a trusted assessor process for new admissions for those needing palliative care or for those at end of life). </t>
  </si>
  <si>
    <t>We have not yet clarified the gap between existing choice protocols and our ambition, partly due to constraints of winter pressures and the deployment of other initiatives</t>
  </si>
  <si>
    <t xml:space="preserve">Pace of implementation re underlying capacity of ASC/Community. Improved Urgent Care response required through SPA/CAS(GP) support and sufficent capacity in Rapid Response. Improving access to non urgent primary care advice. Capacity for work on dietetics and hydration  </t>
  </si>
  <si>
    <t xml:space="preserve">Tiem constraints/ capacity.  Coordination across multiple organisations/providers </t>
  </si>
  <si>
    <t>Processess embedded for early identification of patients requiring assessment on admission including elective patients.</t>
  </si>
  <si>
    <t>Use of NHS longstay dashboard to analyse supestranded patients numbers</t>
  </si>
  <si>
    <t>Agreement on extending intergated discharge team nursing contingent and progress on recruitment</t>
  </si>
  <si>
    <t xml:space="preserve">Superstranded reviews now routine </t>
  </si>
  <si>
    <t>Agreement of Adult Social Care provsion of 7 day disharge support in the hospital</t>
  </si>
  <si>
    <t xml:space="preserve">Further sessions/ discussions with care homes have been held to further raise the requirement to send the CHTA paperwork to the discharge team when a resident is conveyed to hospital.
Work has commenced on a performance framework to monitor improvements the CHTA are bringing and the improved outcomes to residents
Work is underway to launch phase two of the CHTA project which will include a trusted assessor approach for those with palliative care needs or those at end of life who are being discharged from hospital as a new admissions to a nursing home. 
</t>
  </si>
  <si>
    <t>First Steering group meeting held, bags ordered for delivery in November 2018, workstreams being establised. Engagemnt with EMAS scheduled</t>
  </si>
  <si>
    <t>Information Sharing.
Extending principles of early planning on admission to Primary/Community Care pre-admission</t>
  </si>
  <si>
    <t xml:space="preserve">Timely information flows and early ward rounds still challenging. </t>
  </si>
  <si>
    <t>While there is no co-located (single room) Integrated discharge team in place, social care are on site and engaged and involved in the stranded patient reviews and some daily board and ward rounds. The biggest challenge is around ccommadation which is been sourced via NLaG</t>
  </si>
  <si>
    <t xml:space="preserve">While this is embedded to an extent there is further work required to ensure that the process supports home first approach. The winter schemes for the system support this. </t>
  </si>
  <si>
    <t>While this is established there is further work to do to remove all delays</t>
  </si>
  <si>
    <t xml:space="preserve">N/A </t>
  </si>
  <si>
    <t>The NL system is looking at how the benefits can be achieved through the use of IT systems to ensure that all information shared is current, thus addressing the risk of sharing out of date information</t>
  </si>
  <si>
    <t xml:space="preserve">Home First Assessment form has been approved and finalised and is now being used by both health and social care staff.  This means the same information is being considered earlier in the patient's hospital journey, helping to facilitate early discharge.  
A dedicated person is now place place to carry out ASC pre-op assessments.  Supporting people to think about the support and changes they need to put in place to return home quickly after a planned operation.  Work is ongoing to ensure this resource is targetted appropriately.  People are telling us the are significantly more confident about their surgery because of they are in control and able to return home safely.
</t>
  </si>
  <si>
    <t xml:space="preserve">Stranded patient reviews and ward rounds in place in acute trust supported by social care. 
Out of hospital - At Home First Residential (Sir John Mason House, Intermediate Care Centre) the use of the Red to Green type approach has been put in place.  It is in the early stages of data gathering and is expected to contribute to patient flow and identify blockages and processes that need addressing.  Improved working practices to support therapy opportunities supported by social care and therapy staff has reduced the length of stay in Home First Residential allowing people to return home quickly. 
Dedicated person now in place to to seek out those people who would benefit from a pre-op assessment of their care needs, enabling them to think about the support they may need post op, reducing the amount of time people spend in hospital and make the transfer back to their own home smoother and less stressful.  </t>
  </si>
  <si>
    <t>Plans for integration of the discharge have commenced however, accommadation needs to be identified</t>
  </si>
  <si>
    <t>Home First Trusted assessor team now in place, probation period is still in place but inductions are complete.  Risk assessment training due to take place in November which will allow for improved decision making.  The trusted assessment form is in use across both health and social care teams.   The form allows any professional to complete a proportionate assessment of information and presenting needs allowing a safe and timely discharge and a further assessment can then take into consideration the environment and support networks unique to the individual.   The next steps for the form is to move from a paper form to electronic version, this will enhance data collation.   The Home First team are supplying short term packages of care to ensure people are able to start their rehabilitation journey as soon as possible, increasing their potential for staying independent longer.</t>
  </si>
  <si>
    <t xml:space="preserve">Health and social care teams provide 7 day services in the community and in hospital.  Work is ongoing to increase the therapy capacity within R&amp;R services to increase the pace of rehabilitation and maximise weekend discharges.  </t>
  </si>
  <si>
    <t>The newly developed Home First Assessment Form is integral to the Trusted Assessor model.  The Trusted Assessors Team is in place and inductions and training is complete.  Trusted Assessor lead is working with providers to ensure understanding and implementation of the assessment across providers.  CQC have given assurance that the form will ensure providers comply with Care Home regulatons.  Providers are now working on a pilot scheme to work differently and spread confidence of the trusted assessment form across the provider community of North Lincolnshire.</t>
  </si>
  <si>
    <t>Home First Teams are supporting people using the outcome tool which records a persons personal goals to regain independence and works with them to find creative solutions to their future care needs; including linking with voluntary sector organisations.   Development of a changing conversations model to establish what resources and networks of support are available to people enabling independence and choice and reducing dependency and pressure on services.</t>
  </si>
  <si>
    <t xml:space="preserve">The Provider Development Team, Adult Social Care, undertake completion of quality validation assessments of Care Homes to ensure that the services promote the wellbeing of the individual and involve the service user in choices about the services they receive.  The ASC Network Teams ensure each home has a dedicated Social Worker link to provide a consistent point of contact for social care issues.  
NLC provides safeguarding training to all Care Homes.  There is access to online training through the training hub. 
ASC have established link workers for all care homes to provide a single point of access for advice and support regarding social care issues for individuals and more broadly.
In addition, the system winter plans will support development of health input to care homes to ensure admission avoidance wherever possible which should reduce the level of decompensation in this cohort of people.  </t>
  </si>
  <si>
    <t xml:space="preserve">Provided to all care homes (nursing and residential) in NL by  August 2018. Full explanation included. </t>
  </si>
  <si>
    <t>Non as ECIST supporting the system</t>
  </si>
  <si>
    <t>Cultural changes to deliver acute/community changes</t>
  </si>
  <si>
    <t xml:space="preserve">Enhanced capacity for D2A Pathway 1 was implemented in January 2018 and now BAU. .  
SOP and Frameworks agreed for each D2A Pathway. 
Single referral form to IDS navigation, if suitable for P1 referral is made and accepted based on a trusted assessment. Operational standard of 24 hours from referral to discharge. </t>
  </si>
  <si>
    <t>Patients are provided with information on how to choose a care home, should that be necessary, at various stages during inpatient stay.</t>
  </si>
  <si>
    <t>An enhanced service for primary care in care homes is in place which covers the majority of care homes.</t>
  </si>
  <si>
    <t>The number of emergency admissions to hospital from care homes continues to rise at a faster rate than the non-care home population. The CCG are actively exploring alternative locality-specfic arrangements.</t>
  </si>
  <si>
    <t>We have already participated in support workshops related to the High Impact Change Model and will continue to do so</t>
  </si>
  <si>
    <t>Only one locality identifies as Mature. Progress across other localities is mixed.
'Hambleton, Richmond &amp; Whitby - Daily reporting in place across all Trusts. Daily reporting of DTOCs, Acute and NYCC Conference calls in place.</t>
  </si>
  <si>
    <t xml:space="preserve">Hambleton, Richmond &amp; Whitby - Frailty project commenced with Provider to identify current bottlenecks and blocks in patient flow and identify areas of improvement.
York - Significant cultural change needed across a range of disciplines to pull discharge planning earlier in patient journey, this is incorporated as part of overall SAFER implementation rather than addressing piecemeal.
Limited work to date from commissioners for pre-operative discharge planning in primary care - this has been highlighted as an issue through local 'Home First' engagement exercises.
Airedale - 'Workforce gaps within nursing.
Scarborough &amp; Ryedale - Significant cultural change needed across a range of disciplines to pull discharge planning earlier in patient
journey, this is incorporated as part of overall SAFER implementation rather than addressing piecemeal. Limited work to date from
commissioners for pre-operative discharge planning in primary care - this has been highlighted as an issue through local 'Home First' engagement exercises.
</t>
  </si>
  <si>
    <t xml:space="preserve">York - Availability of analytical capacity across the system to undertake detailed capacity and demand required.
Harrogate - Lack of physical escalation capacity and workforce challenges in staffing current beds. Ripon Hospital - significant delays for community hospital beds.
Scarborough &amp; Ryedale - Availability of analytical capacity across the system to undertake detailed capacity and demand required.
</t>
  </si>
  <si>
    <t xml:space="preserve">Hambleton, Richmond &amp; Whitby - Multi-Agency working established within Acute sector and across Primary Care. A review is ongoing of Multi - Agency Meetings with a series of recommendations planned for implementation in Q3. Recording of decisions at Multi Agency meetings without integrated systems.
York - Capacity of discharge hub to attend all daily ward based MDTs (Board Rounds).
Capacity of CHC teams to continue to support Integrated Hub - ability of CHC to provide D2A service
Harrogate - Appropriate capacity in the community to support pull approach and discharge to assess models.
Scarborough &amp; Ryedale - Capacity of discharge hub to attend all daily ward based MDTs (Board Rounds).
Capacity of CHC teams to continue to support Integrated Hub - ability of CHC to provide D2A service.
</t>
  </si>
  <si>
    <t>Hambleton, Richmond &amp; Whitby - Pathway 1 - Discharge to Assess Home to be piloted in Q2 for full implementation by Q4. Pathway 1 risk assessment completed and mitigations in place. Availability of Care Packages is an ongoing risk that could impact the success of this pilot.
York - Capacity within system to implement transformational change in so many areas simultaneously.  Constraints on short term discharge support due to lack of capacity in long term domiciliary care.
Airedale - 'Non acute bed capacity and domiciliary care capacity.
Scarborough &amp; Ryedale - Capacity within system to implement transformational change in so many areas simultaneously. Constraints on short term discharge support due to lack of capacity in long term domiciliary care.</t>
  </si>
  <si>
    <t>Hambleton, Richmond &amp; Whitby - Significant challenges remain regarding transport and the independent care sector. These challenges have been escalated and noted at Regional HICM events as out with the remit of the CCG.
York - Care homes and domiciliary care agencies remain unwilling to accept new referrals at the weekend. Need for HR process to change terms and conditions of staff to move to seven day working
Scarborough &amp; Ryedale - Care homes and domiciliary care agencies remain unwilling to accept new referrals at the weekend. Need for HR process to change terms and conditions of staff to move to seven day working.</t>
  </si>
  <si>
    <t xml:space="preserve">Hambleton, Richmond &amp; Whitby - Trusted Assessment will be the enabler for all integrated discharge pathways following the implementation of Pathway 1. Trusted Assessment is not recognised locally by CQC to allow pathways being discharged into the care sector or where the home environment is a care setting  to do so via Trusted Assessment.  
York - Capacity within system to implement transformational change in so many areas simultaneously.  Care homes currently have low appetite for trusted assessment process.
Harrogate - Local care homes require own ownership to the process.
Scarborough &amp; Ryedale - Capacity within system to implement transformational change in so many areas simultaneously. Care homes currently have low appetite for trusted assessment process.
</t>
  </si>
  <si>
    <t xml:space="preserve">York - Choice remains a significant factor in DTOC performance.  Voluntary sector not currently involved in discussions about self-funders. Cultural challenge to embed choice protocol at ward level
Harrogate - Care home bed availability in locations that are acceptable to patients and relatives.  
Bed based rehab in Harrogate and District provided in community hospital at Ripon (24hr nursing) and residential home in Knaresborough with in-reach therapy.
Scarborough &amp; Ryedale - Choice remains a significant factor in DTOC performance. Voluntary sector not currently involved in discussions about self-funders. Cultural challenge to embed choice protocol at ward level.
</t>
  </si>
  <si>
    <t xml:space="preserve">Hambleton, Richmond &amp; Whitby - Lack of dedicated resource to support embedding of initiatives in to practice, limited engagement from care homes and competing priorities across different STP footprint and partner organisations.
York - Capacity in the system and workforce in independent sector.
Engagement of CCG care home project leads into wider work on supporting discharge - discussions ongoing to address and make links more evident.
Harrogate - Working together with Care Homes' partnership.  Exploration of opportunities to improve care, reduce hospital admission, return flow to care homes, communication etc being explored. Update re learning from other sites and develop 'local' solutions.  
Scarborough &amp; Ryedale - Capacity in the system and workforce in independent sector. Engagement of CCG care home project leads into wider work on supporting discharge - discussions ongoing to address and make links more evident.
</t>
  </si>
  <si>
    <t>Hambleton, Richmond &amp; Whitby - Resource/capacity issues to drive through initiative and monitor impact.
York - Provision of NHSE 'red bags' that were not infection control compliant - CCG funds not available to replace.
Airedale - 'Information governance and information sharing 
Levels of engagement from partner organisations
How to upskill the residential home workforce to complete vital signs monitoring sustainability – to include overall ownership of the Red Bag going forward - where should system oversight sit?
Resource and capacity issues for the project/administration
How to engage with hard to reach providers (no contractual levers/incentives)
How do we capture when someone has gone into hospital with red bag
Scarborough &amp; Ryedale - There have been significant challenges getting the NHSE issued red bags accepted by the acute provider trust due to IPC concerns, however these have now been resolved.</t>
  </si>
  <si>
    <t xml:space="preserve">Hambleton, Richmond &amp; Whitby - Significant patient mapping exercise completed focussing on admissions avoidance and reduced LOS. Primary Care Frailty Specification implemented , Q1 returns provide assurance Primary Care have identified severe frail patients and reviewing care plans to ensure early discharge planning is in place.
York - SAFER refresh at York FT includes focus on earlier discharge planning, local delivery plans in place for each clinical area with ongoing review process with senior leadership team.  Intensive roll out for targeted taking place, this is developing criteria led discharge approach in a number of wards.
Integrated discharge hub have developed electronic internal referral and initial fact finding process to support earlier intervention in complex discharge planning - initial pilot developed with Elderly wards and roll out across all wards through July 2018.
Additional funding for weekend discharge liaison and weekend social work is allowing earlier input for patients identified at weekend and earlier access to families.
Pilot of discharge planning with OT in vascular pre-op assessment scheduled to commence in Q3
Harrogate - Board rounds in place and EDDs captured.  Bed management module currently being developed as part of Web V development and project group to manage implementation established.  Discharge Hub being set up (multi-agency team based in the hospital) from December.  Part of the role of the hub will be early identification of patients requiring support on discharge and case management.
Airedale - 'Progressing in line with the 9 point plan.
Scarborough &amp; Ryedale - SAFER refresh at York FT includes focus on earlier discharge planning, local delivery plans in place for each clinical area with ongoing review process with senior leadership team. Intensive roll out for targeted taking place, this is developing criteria led discharge approach in a number of wards. Integrated discharge hub have developed electronic internal referral and initial fact finding process to support earlier intervention in complex discharge planning - initial pilot developed with Elderly wards and roll out across all wards through July 2018. Additional funding for weekend discharge liaison and weekend social work is allowing earlier input for patients identified at weekend and earlier access to families. Pilot of discharge planning with OT in vascular pre-op assessment scheduled to commence in Q3
</t>
  </si>
  <si>
    <t xml:space="preserve">Hambleton, Richmond &amp; Whitby - Integrated Discharge Processes Protocol in place for Whitby with NYCC and Humber.
York - Weekly multi-agency discharge events set up through winter months with additional daily system escalation as required.  
Winter plan successfully deployed additional capacity through intermediate care based on OPEL level and activity surges.  Winter plan included increase in domiciliary and step down bed capacity to proactively address expected increase in demand over winter period.
Six monthly formal stranded patient review undertaken by system (most recent Mar 18) to understand reasons patients unable to leave hospital and inform A&amp;E Board planning.
Better Care Fund has agreed to prioritise capacity and demand exercise for system (most recent plan is that this will be for the CYC footprint to allow the work to progress).
Harrogate - Ward establishment changes to support more unregistered staff on wards.  Supports bed base being safely staffed.  DST taking place outside hospital.  Process developed with HDFT, HaRD CCG and NYCC.  
Airedale - 'Progressing in line with the 9 point plan.
Scarborough &amp; Ryedale - Weekly multi-agency discharge events set up through winter months with additional daily system escalation as required. Winter plan successfully deployed additional capacity through intermediate care based on OPEL level and activity surges. Winter plan included increase in domiciliary and step down bed capacity to proactively address expected increase in demand over winter period.
Six monthly formal stranded patient review undertaken by system (most recent Mar 18) to understand reasons patients unable to leave hospital and inform A&amp;E Board planning. Better Care Fund has agreed to prioritise capacity and demand exercise for system (most recent plan is that this will be for the CYC footprint to allow the work to progress).
</t>
  </si>
  <si>
    <t xml:space="preserve">Hambleton, Richmond &amp; Whitby - Multi-Agency Meetings are a recognised enabler for the delivery of the Community Nursing Specification and Frailty Specification for 2018-19.
York - Integrated Discharge Hub bringing together discharge liaison and hospital social work teams supported by CHC assessment nurses commenced in December 2017.  Hub leading multi-agency redesign of complex discharge pathway and working through ward based discharge liaison officers to strengthen links between hub and ward based teams.   Hub are testing ward based social workers for high referring areas and involvement in daily Board Rounds.
Discharge to assess beds commissioned on pilot basis for CHC patients from December 2017 and new pathways developed to be introduced from January 2018.   Following review of pilot, CCG have confirmed ongoing funding for 2 discharge to assess CHC beds.
Harrogate - Undertaking point prevalence to understand what capacity required in the 3 discharge to assess pathways.  Additional resource put in to support.  HARD A&amp;E Delivery Board has chosen discharge as priority area working with NHSI as part of this year’s action on A&amp;E.  Case approved to increase capacity and scope of supportive discharge service.  Bed modelling commenced to understand requirement for rehab / reablement beds to support flow.  System taking part in national intermediate care audit to allow us to benchmark against other systems.  SDS service to be launched in November 18 and will be fully recruited to by Jan 19.  Discharge Hub to be established in Hospital from December 18.  Work commenced on "Primary Care at Home" and community Hubs with plan to have initial model in place for April 19.
Airedale - 'Progressing in line with the 9 point plan.
Scarborough &amp; Ryedale - Integrated Discharge Hub bringing together discharge liaison and hospital
social work teams supported by CHC assessment nurses commenced in December 2017. Hub leading multi-agency redesign of complex discharge pathway and working through ward based discharge liaison officers to strengthen links between hub and ward based teams. Hub are testing ward based social workers for high referring areas and involvement in daily Board Rounds. Discharge to assess beds commissioned on pilot basis for CHC patients from December 2017 and new pathways developed to be introduced from January 2018. Following review of pilot, CCG have confirmed ongoing funding for 2 discharge to assess CHC beds.
</t>
  </si>
  <si>
    <t xml:space="preserve">Hambleton, Richmond &amp; Whitby - MOU for Pathway 1 Home agreed between Trusts and NYCC, including a risk share agreement and information sharing agreement. Training event across sectors planned for October 2018 with pilot to commence November 2018.
York - Ongoing development of the 'One Team' to improve access to short term intermediate care and reablement to support discharge to assess approach.  Vision for service being refreshed through new commissioning intentions to be agreed in October 2018.
Additional capacity created in reablement service through provision of additional long term care capacity in October 2017, significant increase in referrals to 'one team' seen through Q4.  Additional funding received for weekend reablement co-ordinator to ensure seven day access into services.
Additional funding secured by CYC to increase capacity in reablement again in 2018-19 and increase home care capacity.  Capacity and demand exercise recommended by BCF group to enable accurate capacity planning to deliver a D2A approach.
Harrogate - 3 pathways developed. Capacity required in pathways 1 and 2 support discharge to assess.  CHC workstream progressing pathway 3.  Supportive Discharge Service expanded which will support Pathway 1.  Patients being transferred out of hospital for their DST.  As above.
Airedale - 'Progressing in line with the 9 point plan. iBCF winter money to be used to support.
Scarborough &amp; Ryedale - Ongoing development of the 'One Team' to improve access to short term intermediate care and reablement to support discharge to assess approach. Vision for service being refreshed through new commissioning intentions to be agreed in October 2018.
Additional capacity created in reablement service through provision of additional long term care capacity in October 2017, significant increase in referrals to 'one team' seen through Q4. Additional funding received for weekend reablement co-ordinator to ensure seven day access into services. Additional funding secured by CYC to increase capacity in reablement again in 2018-19 and increase home care capacity. Capacity and demand exercise recommended by BCF group to enable accurate capacity planning to deliver a D2A approach.
</t>
  </si>
  <si>
    <t xml:space="preserve">York - Trial of 7 day social work presence in hospital commenced in December 2017, funding received to commence 7 day discharge liaison nurse presence in hospital and weekend reablement co-ordinator from March 2018.
BCF funding secured to maintain 7 day social work and discharge liaison presence - currently being delivered through staff goodwill so not meeting required for T&amp;C change but recruitment underway to permanent posts in discharge liaison and CYC plan to address through future focus programme over next six months.
Harrogate - 14 hour standard re-audited which shows an improvement against the standard.  Meeting being set up to review data and next steps.  Case been agreed for 2nd Acute Medicine Consultant to support delivery of 14 hour standard in Medicine.
Airedale - 'Multi disciplinary teams work across 7 days.
Scarborough &amp; Ryedale - Trial of 7 day social work presence in hospital commenced in December 2017, funding received to commence 7 day discharge liaison nurse presence in hospital and weekend reablement co-ordinator from March 2018.
BCF funding secured to maintain 7 day social work and discharge liaison presence - currently being delivered through staff goodwill so not meeting required for T&amp;C change but recruitment underway to permanent posts.
</t>
  </si>
  <si>
    <t xml:space="preserve">Hambleton, Richmond &amp; Whitby - Pathway 1 Home Pilot agreed including the accreditation of 'Trusted Assessors' within Acute settings to enable patients to be transferred home prior to Social Care assessment.
York - Some areas of good practice (trusted assessment well established for intermediate care and being trialled for reablement service) and discussions on single assessment process and documentation started through Integrated Discharge Hub and One Team projects.
Trusted assessment for patients moving to discharge to assess CHC beds agreed and commenced in Q4 - ended in March 18 following conclusion of winter pilot but ongoing trusted assessment work with care home involved.
BCF funded post being established from July 2018 to develop liaison between hospital and care homes - trusted assessment would be included within this work.
Harrogate - To be progressed as part of Discharge to Assess and in partnership with Care Homes across NY.  Little progress with care homes due to concerns around CQC guidance around assessing patients.  Started discussions with Station View / Trinity around trusted assessor approach.  Part of the work in establishing a Discharge Hub will be around moving to more joint assessment across agencies.  Working groups taking place.
Airedale - 'Trusted assessor models in place for restarts of community care packages and transfers of care back to care homes.
Scarborough &amp; Ryedale - Some areas of good practice (trusted assessment well established for intermediate care and being trialled for reablement service) and discussions on single assessment process and documentation started through Integrated Discharge Hub and One Team projects. Trusted assessment for patients moving to discharge to assess CHC beds agreed and commenced in Q4 - ended in March 18 following conclusion of winter pilot. BCF funded post being established from July 2018 to develop liaison between hospital and care homes - trusted assessment would be included within this work.
</t>
  </si>
  <si>
    <t xml:space="preserve">Hambleton, Richmond &amp; Whitby - Regional Choice Policy implemented across Trusts.
York - Transfer of Care Protocol includes Choice.  Pathway Development Manager and Hospital social work team addressing consistent practice at referral stage.  
Multi-agency workshop to review and re-write Transfer of Care Protocol took place in July 2018 and agreed 'Why not home?, Why not today?' project will lead re-writing of protocol with a planned implementation date of April 2019 to allow time for engagement, communication and training of staff - counting and coding workshop scheduled for October 2018.
Stranded patient review (March 18) indicates significant reduction in stranded patients due to patient or family choice - exploring if this is linked to the Integrated Discharge Hub local feedback that weekend working is facilitating improved contact with families.
Harrogate - Policy implemented and escalations taking place in line with the policy.  Policy updated and to be relaunched in October as part of winter planning.
Foundation Trust has commenced discussions with volunteering leads about potential support for self-funders.  Public health undertaking topic specific needs analysis for self-funders to inform work required - to be discussed by multi-agency steering group at end of October 2018.
Airedale - 'Policy signed off and both acute trusts are implmenting. £20k funding secured to support production of family friendly materials.
Scarborough &amp; Ryedale - Transfer of Care Protocol includes Choice. Pathway Development Manager and Hospital social work team addressing consistent practice at referral stage.
Multi-agency workshop to review and re-write Transfer of Care Protocol took place in July 2018 and agreed 'Why not home?, Why not today?'
project will lead re-writing of protocol with a planned implementation date of April 2019 to allow time for engagement, communication and
training of staff - counting and coding workshop scheduled for October 2018.
Stranded patient review (March 18) indicates significant reduction in stranded patients due to patient or family choice - exploring if this is linked
to the Integrated Discharge Hub local feedback that weekend working is facilitating improved contact with families.
Foundation Trust has commenced discussions with volunteering leads about potential support for self-funders. Public health undertaking topic
specific needs analysis for self-funders to inform work required - to be discussed by multi-agency steering group at end of October 2018.
</t>
  </si>
  <si>
    <t xml:space="preserve">Hambleton, Richmond &amp; Whitby - Immedicare Care Home telemedicine service in place and demonstrating positive outcomes.
York - Care homes pilot to reduce admissions to hospital from care homes (through Priory Medical Group), Quality initiatives established in CCG, Quality manager appointed and in post.
Harrogate - GP Practice assigned to each care home to support regular review and improved communication between care home and primary care team.
Airedale - 'Progressing in line with the 9 point plan.
Scarborough &amp; Ryedale - Care homes pilot to reduce admissions to hospital from care homes (through Priory Medical Group), Quality initiatives established in CCG, Quality manager appointed and in post.
</t>
  </si>
  <si>
    <t>Hambleton, Richmond &amp; Whitby - Documentation agreed and communication’s plan identified. 
Launch day agreed for 6th November 2018.
This will be used as pilot to trouble shoot issues and provided learning for translation to Whitby area. 
Documentation agreed and communication’s plan identified. 
Launch day agreed for 6th November 2018.
This will be used as pilot to trouble shoot issues and provided learning for translation to Whitby area.
York - A laminated checklist of information to go with patient to hospital has been developed. Discussions being held to establish minimum standards for admin/discharge information. Expected to be implemented prior to winter season.
Harrogate - Red bag scheme not taken forward as transfer documentation is already in place.
Airedale - 'Despite resource and capacity issues the Phase 2 rollout of the Red Bag pathway commenced in June 2018 (108  homes trained and 480 bags in circulation). Next steps is to target hard to engage providers 
Task and finish groups continue planned 6 weekly
Plan to fully roll out across Bradford and Craven by end 2018                                             
Evaluations sent out to stakeholders to review intial roll out in November
Scarborough &amp; Ryedale -  There have been significant challenges getting the NHSE issued red bags accepted by the acute provider trust due to IPC concerns, however these have now been resolved.</t>
  </si>
  <si>
    <t xml:space="preserve">York - Evaluation from elsewhere to support commissioning of pre-operative discharge planning in primary care
Harrogate - Risk around patient transport availability to support morning discharge.  
Scarborough &amp; Ryedale - Evaluation from elsewhere to support commissioning of preoperative discharge planning in primary care.
</t>
  </si>
  <si>
    <t xml:space="preserve">York - Already flagged as an area of required support, BCF Manager continues to work with local system to take forward.
Harrogate - Out of hospital transfer to assess beds procured.  Support with brokerage of out of hospital beds.
Scarborough &amp; Ryedale - Already flagged as an area of required support, BCF Manager continues to work with local system to take forward.
</t>
  </si>
  <si>
    <t>Harrogate - Out of hospital reablement / rehab inpatient beds.</t>
  </si>
  <si>
    <t xml:space="preserve">York - Evaluation from elsewhere on long term savings associated with increased short term capacity to deliver discharge to assess model.
Harrogate - Out of hospital reablement / rehab inpatient beds.
Scarborough &amp; Ryedale - Evaluation from elsewhere on long term savings associated with increased short term capacity to deliver discharge to assess model.
</t>
  </si>
  <si>
    <t>Harrogate - Ability to recruit 2nd Acute Medicine Consultant</t>
  </si>
  <si>
    <t>Harrogate - Development of care home market and implementation of joint brokerage approach between CCG and LA availability of domiciliary care across Harrogate and District.</t>
  </si>
  <si>
    <t>Harrogate - Freedom to develop local plans.</t>
  </si>
  <si>
    <t>Airedale - ' Capacity and resource for administrative/project management element of project
Consideration for implementation of secure NHS email into care homes to support IG governance
Consideration/support to upskill residential homes with vital sign monitoring</t>
  </si>
  <si>
    <t>D2A - home has been in place for a number of years and is well established between the CRT &amp; ICT Teams.  
D2A - CHC is also established for both home and bedded placements.</t>
  </si>
  <si>
    <t>ECIP report showed PDNA Manual and complex and needs refinement.  SPA has limited hours, staffing consistency/level challenges.  Implementation of the ECIP models of safe and Red/Green will support early planning and avoidance of process delays.</t>
  </si>
  <si>
    <t>All system confidence in daily
figures</t>
  </si>
  <si>
    <t>Consistency of workforce. 
Wasted capacity through failed discharges through last minute cancellation of Council DTAs
Transfer of provision to provider organisation</t>
  </si>
  <si>
    <t xml:space="preserve">Health 7 day services in place.
Social Care/Independent Sector not available for receiving patients 7 days per week
</t>
  </si>
  <si>
    <t>Consistent application across all services</t>
  </si>
  <si>
    <t>Work to ensure consistent pathways 24/7 continuing</t>
  </si>
  <si>
    <t>Following Newton Europe work, it has become apparent that the red bag scheme trial has not as been effective as it could be and needs to be reviewed in the light of the CQC review.  Yellow band scheme will continue to be being developed. Work on digital solutions will be discussed with the LDR.</t>
  </si>
  <si>
    <t xml:space="preserve">Remodelling of SPA completed in August incorporating implementation of Electronic data transfer, Clear performance metrics and Optimisation of spa processes.
Key Actions:- 1, Mapping of proposed models with stakeholders (based on proposals from system workshops) - completed. 2, Design pathway with target outcomes - completed. 3, Collect baseline information and agreed trajectories and key metrics – completed. 4, Implement new model - scheduled Nov 18. 5, Evaluate model - scheduled March 19
</t>
  </si>
  <si>
    <t xml:space="preserve">LGA Review Assurance completed and recommendations progressed.
New SPA model retains the coding, counting and tracking </t>
  </si>
  <si>
    <t xml:space="preserve">Multi-Disciplinary Team function has moved to ward based Integrated Discharge Teams w.e.f. Nov 18  </t>
  </si>
  <si>
    <t xml:space="preserve">Under the current DCF, pathways have been modelled to increase utilisation of pathway 1. This has come with an increased provision of staffing capacity, which should realise a further 2 discharges per day </t>
  </si>
  <si>
    <t>Within the plans for the IDT's the system plans to model 7 day integrated discharge service (planning is in early stages and will require additional funding to be sourced)</t>
  </si>
  <si>
    <t>Trusted assessment will be delivered by the IDT's w.e.f. Nov 18.  Care home trusted assessor project lead is in place.  2 further assessor are being recruited; Introduction of DTA social Rehab – Southfields; Introduction of DTA interim Res placement sourced and this will be progressed so that 85% of complex discharges are assessed outside of the hospital.</t>
  </si>
  <si>
    <t>As part of the Trusted Assessor work-stream, greater and a more consistent approach to choice will be embedded. Plans in place for a system wide review of choice policies (including utilisation of interim provision and choice in relation to placement, charging and expected top ups).</t>
  </si>
  <si>
    <t>Training programme completed for 10 nursing homes and 10 residential homes completed.  Next cohort identified.  Frail Elderly Liaison Officers (FELO) linked in.   Quality reviews for 20 homes and elderly and frail toolkit training provided. During the summer a bed state tracker has been established for nursing care homes and we are now rolling out more widely. A care home programme board has been established and development days and further training is planned.</t>
  </si>
  <si>
    <t>Yellow band scheme successful</t>
  </si>
  <si>
    <t xml:space="preserve">ECIP review
Electronic development of tool by NASS
Support from Newton Europe has commenced in Northamptonshire and will inform future work.
</t>
  </si>
  <si>
    <t xml:space="preserve">LGA - review assurance visit for coding &amp; counting processes.
Support from Newton Europe has commenced in Northamptonshire and will inform future work.
</t>
  </si>
  <si>
    <t xml:space="preserve">No further support needed.
Support from Newton Europe will inform future work.
</t>
  </si>
  <si>
    <t>Volume of resources to meet pace of demand - part of BCF provision.  
Support from Newton Europe will inform future work.</t>
  </si>
  <si>
    <t>The integrated health and social care teams use a single assessment and discharge process.  The established teams ensure an MDT joint assessment and discharge process is in place.</t>
  </si>
  <si>
    <t>Newcastle hospitals, which borders Northumberland, receives a small proportion of the areas emergency admissions.  Northumberland continues working with Newcastle to ensure a consistent approach is taken to early discharge planning for our patients.</t>
  </si>
  <si>
    <t>The system is starting to plan for the winter period for 18/19.  Using the local A&amp;E delivery boards, clear plans are being developed, ensuring lessons are learnt from the previous years.</t>
  </si>
  <si>
    <t>The integrated teams works well within Northumberland.  Northumberland is working with Newcastle hospitals to ensure the teams can support the discharge process for the small number of patients admitted there.</t>
  </si>
  <si>
    <t>A cultural shift is required to ensure there is a home first approach when patients attend A&amp;E.  Northumberland continues to encourage cultural changes through clinical pathway discussions.  Regular clinical away days support this process and build a proactive team approach.</t>
  </si>
  <si>
    <t>The area continues to ensure that as even more services begin to operate over seven days, they integrate well with existing services.  The CCG appointed project manager for primary care extended access is now full embedded to ensure this service is successfully integrated with existing services.</t>
  </si>
  <si>
    <t>Northumberland will continue to share learning from the providers who have already implemented the trusted assessor model.  This will be carried out at the care home provider forum meetings.</t>
  </si>
  <si>
    <t>The challenge is to ensure care homes are aware of the new choice policy and are appropriately resourced in order to ensure patients are assessed witin the appropriate time frame.  Providers continue to be supported through the provider forums.</t>
  </si>
  <si>
    <t>Alignment of GP practices to care homes continues to be a strategic vision in Northumberland.  There have been clear benefits where this has been sucessfully implemented, in terms of continuity of care and efficient use of resource.  The benefits highlight the need for a national directive to ensure GP practices align in all areas to support improvements in patient care.</t>
  </si>
  <si>
    <t>Ensuring communication links are maintained with key stakeholders and ensuring resource is available to support organisations to implement the initiative.</t>
  </si>
  <si>
    <t>All patients continue to be given an expected date of discharge and a red/green colour coding system which highlights where flow through the system is not working as it should.  This enables blockages at any point in the system to be prioritised, including both processes within hospitals and transfer to the community.</t>
  </si>
  <si>
    <t xml:space="preserve">Northumberland continues to review capacity and demand of services to ensure they are adaquate to meet expectations.  This includes increasing clinical capacity at periods of high demand. </t>
  </si>
  <si>
    <t>Hospital to Home and Short Term Support teams are well established and continue to deliver a fully integrated health and social care team.</t>
  </si>
  <si>
    <t>The home safe team within Northumbria continues to roll out the discharge to assess model.  Monthly audits are completed to ensure the successful implementation of the model.  Home safe support workers are supporting quicker discharges and provide bridging support.</t>
  </si>
  <si>
    <t>The BCF continues to support delivery of seven day services to support discharge and prevent admissions.  The two key services, the Hospital to Home team and the Immediate Response team are fully established.</t>
  </si>
  <si>
    <t>The concept of trusted assessors was introduced at Care Home Provider forums and was positively received.  One of the larger care home providers has introduced trust assessors across their homes, this now covers a significant proportion of residential and nursing home provision.  Care home contracts have been amended to ensure reassessment of patient back to a home must happen within 24 hours of a request being made.</t>
  </si>
  <si>
    <t>A new policy is in place to ensure patients were transferred from hospital to care within 5 working days, from the previous 14 days.  All care homes are aware of the policy following discussion at provider forums.</t>
  </si>
  <si>
    <t>All nursings homes have allocated community matrons who ensure a proactive approach to care is provided to the homes with regular support from the matrons.  This has been positively received by nursing home staff.  Nursing home community matrons  continue to support the use of emergency healthcare plans to ensure unnecessary emergency admissions are prevented.  Following the success of the matrons in nursing homes, in the next quarters, we are considering rolling this out within care homes.</t>
  </si>
  <si>
    <t>The care home forums have been used to raise awareness of the scheme and ensure care home staff are able to access support to implement the initiative.  Northumberland has been working with the support team at NHS England.  A research study has been commissioned which will focus on understanding the impact of the implementation, particularly in more rural areas.</t>
  </si>
  <si>
    <t xml:space="preserve">Increased referrals for Pathway 1 has resulted in marked delay in home care packages in Nottingham City (to be reported via the Nottingham City BCF Quarterly Submission). Recent empty beds in community bed provision. Action plan in place to optimise capacity. Previous agreement to progress the Lancashire model, but now due to funding this is unable to be progressed at the moment.
</t>
  </si>
  <si>
    <t>Care home live bed management system recommended to provide real time bed capacity within care homes. Funding stream to be discussed at A&amp;E Delivery Board.  The Home First Dashboard is to be reviewed with system partners to ensure it is accurate. Providers are contracted to complete the metrics to ensure the dashboard is meaningful, providing a true picture of system flow for the whole patient journey from admission to discharge.</t>
  </si>
  <si>
    <t>Challenges to reduce DSTs in hospital to &lt;15%.Progress being made to reduce DSTs in hospital. Work progressing with stroke to reduce the requests for DSTs and mental health patients.</t>
  </si>
  <si>
    <t xml:space="preserve">Increased demand for home care package as part of home first. </t>
  </si>
  <si>
    <t xml:space="preserve">Workforce change to support 7 day services. Whilst some services are in place to support 7-day working it is recognised there are gaps. </t>
  </si>
  <si>
    <t>Trusted assessor actions for care homes are being led by County Council on behalf of the system</t>
  </si>
  <si>
    <t>Support for staff when implementing the discharge policy. Training programme to be agreed with providers to enable staff to enact the Discharge Policy and consistently deliver the same messages about leaving hospital and support required to enact it.</t>
  </si>
  <si>
    <t>Enhanced care service to care homes in County, review of service for Nottingham City who decommissioned their enhanced service from  1 April 2018. Need to monitor if any impact, i.e. increased ED activity.</t>
  </si>
  <si>
    <t>Ongoing work to ensure repatriation of red bags to care homes following the death of a resident in hospital.</t>
  </si>
  <si>
    <t xml:space="preserve">
- Emergency admissions have a predicated discharge date set within 48hrs of being admitted and are identified as being a “simple” or “supported discharge”. 
- 250 supported discharges weekly. Reduced DTOC to lowest number ever, as well as reduced Medically Stable For Discharge &gt;24hrs.
- Average length of stay post Medically Stable For Discharge @ 2.2days. 
- Joint DTOC coding Standard Operating Procedure agreed across all organisations. 
- Multiagency training 'excellence in discharge planning' "trolley dash" education. 
- Education events planned with NHS Elect for IDF.  Increased referral onto Pathway 1, reduced requirements for Pathway 2.  
- Red bag scheme in operation across the South. 
- Front Door Discharge team (12fte) work holistically (trained through Citycare competencies framework) and refer direct to START and Leivers accept “Transfer of Care” form for admission to Leivers
- County Social Care Home First Response Service  7 day service to bridge capacity OF Homecare and START
- All City citizens are discharged home with NCC Social Care Reablement services to maximise reablement potential. OT services are based within SCR to assess and review and free up homecare capacity across SCR and external provision</t>
  </si>
  <si>
    <t xml:space="preserve">
- Newton Europe review completed. Clinical Utilisation Review -recommendations completed. 
- Red 2 Green is in place in NUH and across community rehabilitation/reablement providers and monitored monthly.  Identifying pathways; simple/supported (1, 2 or 3).
- D2A metrics agreed and Dashboard framework in place with early data.  
- Nerve Centre at NUHT provides partners with the status information on patients that are allocated to them to review 
- All supported discharges are triaged daily by health and social care within the Integrated Discharge Team
- Nerve Centre provides bed capacity live data to monitor flow
- County Social Care have an escalation plan and daily dashboard in place across social care teams within NUHT and wider services such as START/STIS/Leivers/Homefirst/Homecare
- Allows managers to be proactive and flex resources where they are needed. It also provides a framework with clear processes when capacity across these services is full. This allows social care to be proactive when reacting to the Opel status at NUHT                                                                                                               - Nottingham City  are embedded in the IDT and are able to view all patient flow systems daily, citizens exiting the acute trust then move into social care reablement and this workflow is monitored via out electronic recording system.  We have a surge and escalation action plan in place. 
</t>
  </si>
  <si>
    <t xml:space="preserve">
- Integrated Discharge Team across NUHT/Social Care (City/County)/Community health staff formed in October 2017
- IDT are working together to ensure appropriate plans are in place for all 'stranded' and super stranded' patients.
- Thrice weekly health and social care meeting to look at top 20 on medically safe to ensure plans for discharge are in place with accountable lead.
- Transfer Action Groups within NUH across the Divisions are in place.
- Weekly complex patient review meeting with senior system partners to 'unlock' any issues with discharge plans. 
- Stranded and super stranded senior meeting taking place daily for 2 weeks - 98 patients reviewed, 28 discharged with a length of stay between 20-344 days.                                                            - Discussions with stroke services to promote D2A have been positive. Increased referrals for stroke beds since seen. </t>
  </si>
  <si>
    <t xml:space="preserve">
- Weekly supported discharge target has been consistently achieved since October 2017. 
- One single "transfer of care " form agreed by all parties to discharge patients on pathway 2+3
- Home first ethos being embedded and leaflet to embrace home first developed
- Reduction in medically safe for transfer (from 140-160 down to 107).
- Reduction in daily DTOCs to 2%.
- Excellence in Discharge training programme commenced in June.  Trolley dashes across all wards on both sites are being targeted with drop in sessions.  Next phase of this programme will be focussing on community.
- Weekly complex review meetings take place.
- Thrice weekly meeting to ensure top 20 on medically safe list have clear plans to enable discharge to happen with accountable leads.  Escalation process in place. Above continues, with additional senior meetings to progress the stranded and super stranded.
- Trusted Assessor in place for fast track patients at NUHT
</t>
  </si>
  <si>
    <t xml:space="preserve">
-  Provider group working through this to put in place appropriate plans that should come into fruition prior to Winter. 
- County Social Care have a Rota system in place to cover weekend working
-Work ongoing to develop 7/7 service for IDT in NUH, however funding required for additional staff to support this. Plan to extend the weekday working until 6pm.
</t>
  </si>
  <si>
    <t xml:space="preserve">
- A Trusted Assessor model is progressing as a function within the Integrated Discharge Team at NUHT, with health and social care colleagues developing a set of competencies and a bespoke training package to allow this multidisciplinary team to complete a “Transfer of Care “document to determine the pathway of a patient on each other’s behalf. The “Transfer of Care “document has all the relevant information to allow a provider to accept the patient into their care in the community.
- Nottinghamshire County Council is also leading on a Trusted Assessor model for Care  Homes, where the Nottinghamshire Care Association are recruiting Trusted Assessor to independently assess patients on behalf of care home managers for a six month pilot. Interviews taking place this week.
</t>
  </si>
  <si>
    <t xml:space="preserve">- Discharge policy ratified by A&amp;E delivery Board on 4 September 2018 and agreed by all providers. 
- Connect worker insitu at QMC/City to accept referrals from social care
- Patient choice event has provided tools to increase communication with patients regarding patient choice  
</t>
  </si>
  <si>
    <t xml:space="preserve">- STP Urgent &amp; Emergency Care Group agreed to prioritise 'frequent activity' in all areas, which includes care homes.
- The BCF fund Optimum to work with care homes to enhance care and avoid admissions
- Established champions to train staff in identifying signs and actions to take to reduce hospital admissions.
-  Spot purchase care home bed framework and escalation being developed, to ensure contingency for times of escalation and greater community bed demands. 
</t>
  </si>
  <si>
    <t>Red bag scheme rolled out across Greater Nottingham care homes on 02.10.2017. All frail older patient care homes aware and engaging with project. Many using the red bag as well as all the accompanying paperwork such as CARES escalation record.</t>
  </si>
  <si>
    <t xml:space="preserve">
Development of the Lancashire model to promote home first further within a safe and effective system. Paper to be presented at A&amp;E Delivery Board as part of the  wider funding discussion / requirements to support system flow.  Increased capacity for an at home model required to increase the number of people going home and staying at home with support.
</t>
  </si>
  <si>
    <t>Clarity regarding funding is required. D2A development has provided benefits for all system partners, therefore discussion about how all system partners support further developments.</t>
  </si>
  <si>
    <t>Education events have resulted in a reduction of DSTs being carried out in the acute environment. Issues identified within mental health as this is still classed as an 'acute environment'. Discussions with the central team have further clarified that patients in Highbury and equivalent facilities are not a sub acute environment, therefore contribute to the 15%. Work planned to develop D2A principles across the Healthcare Trust inpatient beds. Increase in discharge to assess beds from stroke will develop a waiting list. CCG contracts team aware of this and will monitor community bed capacity closely.</t>
  </si>
  <si>
    <t>Discharge policy supported by all organisations. Letters will be generated as part of the discharge policy. Need to ensure the PALS teams are aware to ensure changes are communicated to patients as a result of enacting the discharge policy. Nottingham City home care capacity is limited due to the lack of external market workforce challenges. Approx. 90 people waiting for packages of care across the acute beds, community and those waiting to be discharged from home reablement services to an external provider.</t>
  </si>
  <si>
    <t xml:space="preserve">Providing a 7/7 service across the IDF requires additional funding. </t>
  </si>
  <si>
    <t>Trusted assessor actions for care homes are being led by County Council on behalf of the system - CCGs to support development.</t>
  </si>
  <si>
    <t>Training plan in place to implement the discharge policy.</t>
  </si>
  <si>
    <t>Care homes will receive continued support from their respective CCG leads.</t>
  </si>
  <si>
    <t>Care homes will receive continued support from their respective CCG leads. Further funding for additional care homes being built. Responsibility of repatriation of red bags to be discussed.</t>
  </si>
  <si>
    <t xml:space="preserve">North mature - Robust IDT in place which is working effectively across health and social care, using a multi-agency team using a single assessment/referral document, used by health and social care staff, which is accepted by other community bed based providers and out of area providers. </t>
  </si>
  <si>
    <t>North exemplary - No DSTs are completed in the hopsital setting - There is robust local process in place.</t>
  </si>
  <si>
    <t xml:space="preserve">North Mature - Since January 2015, the Bassetlaw Hospital IDT currently operate a trusted assessor model of work. Robust IDT in place which is working effectively across health and social care, using a multi-agency team using a single assessment/referral document, used by health and social care staff, which is accepted by other community bed based providers and out of area providers. </t>
  </si>
  <si>
    <t xml:space="preserve">North mature - Well established work into care homes via the care home forum and other work projects </t>
  </si>
  <si>
    <t xml:space="preserve">North
Interoperability Phase 1 target to share Socail Care Information with ED staff has slipped from August 2018 to October 2018. Mainly due to technical staffing resources across DBTH.    
Mid
We are confident that for elective patients and pathways the outcome is 'established', though we do need to be sure that pre-admissions discharge planning takes place across General Practive in it's entireity.. However, non-elective processes are not as advanced and embedded. We are confident that the internal work streams at SFHFT &amp; the transformational plans for the remainder of 18/19 will deliver a Mature status.
South
Increased referrals for Pathway 1 has resulted in marked delay in home care packages in Nottingham City (to be reported via the Nottingham City BCF Quarterly Submission). Recent empty beds in community bed provision. Action plan in place to optimise capacity. Previous agreement to progress the Lancashire model, but now due to funding this is unable to be progressed at the moment.
</t>
  </si>
  <si>
    <t>North
EMS Plus Escalation system to be developed further across DBTH to ensure all stakeholders input data linked to patient flow. Transport issues effecting discharge, they are logged and formally and escalated for solution.
Mid
Internal bed modelling work has taken place at SFHFT to provide a seasonal bed model requirement. The system's Surge &amp; Escalation plan details triggers for identifying increased demand and bottlenecks together with actions at each OPEL level. The STP is producing a demand and capacity dashboard, however this won't be ready for winter 18/19. S/C are producing a demand and capacity function which will allow the system to have sight of available resource. 
South
Care home live bed management system recommended to provide real time bed capacity within care homes. Funding stream to be discussed at A&amp;E Delivery Board.  The Home First Dashboard is to be reviewed with system partners to ensure it is accurate. Providers are contracted to complete the metrics to ensure the dashboard is meaningful, providing a true picture of system flow for the whole patient journey from admission to discharge.</t>
  </si>
  <si>
    <t>North
Develop greater links with Care homes. Develop acute community interface with the 3 Primary care homes in Bassetlaw with the aim of 'pulling patients' through their discharge pathway.
Mid
There are currently no system drivers to integrate budgets and workforce into a single provider. Therefore it is not expected that this indicator will meet 'mature'  or 'exemplary' 
South
Challenges to reduce DSTs in hospital to &lt;15%.Progress being made to reduce DSTs in hospital. Work progressing with stroke to reduce the requests for DSTs and mental health patients.</t>
  </si>
  <si>
    <t xml:space="preserve">Mid
There is currently not a D2A / Home First pathway in place although a proporation of patients are assessed outside of an acute hospital setting. However the Home First Integrated Discharge work stream hasn't gone live as yet, &amp; this will provide robust and consistent delivery for all patient groups. 
South
Increased demand for home care package as part of home first. </t>
  </si>
  <si>
    <t xml:space="preserve">North
 Acute trust currently reviewing the role of Ward Cordinators to cover a 7 day service. IDT staffcurrently work over 6 days and also cover bank holidays, plan to review IDT  7 day working requirements linked to capacity and demand.  Care Home communication is ongoing with regards to accepting referrals/decision making for patients over 7 days.     
Mid
As a system we are already displaying elements of 'mature' &amp; exemplary. The challenge is that Home Care provider contracts are not set up to respond in the timeframe specified in the guidance for re-started packages &amp; the 7 day approach to this. However the new Home First Response Service funded by social care can respond within 24 hours providing capacity is available. 
South
Workforce change to support 7 day services. Whilst some services are in place to support 7-day working it is recognised there are gaps. </t>
  </si>
  <si>
    <t>North
Systemwide development approach required, for ward/IDT staff/Residential care. Continue to monitor and improve. Continue to embed the trusted assessor model with local care homes. 
Mid
The Trusted Assessor for Care Homes project has been delayed in Mid-Notts due to confusion over HR/Governance processes required. These have been resolved and mitigating steps are in place to prevent a re-occurrence of the same. However, there is no appetite locally for the utilisation of a single form, but partners continue to review opportunities to streamline working processes moving forwards. We are unable to commit to 'Mature' or 'Exemplary' if the indicators in the guidance are not ot be deviated from. 
South
Trusted assessor actions for care homes are being led by County Council on behalf of the system</t>
  </si>
  <si>
    <t>North
The IDT focus on choice is an integral part of the discharge discussion at all stages, however there is no formal Choice Protocol in place.  
Mid
For this indicator the voluntary sector contribution is mature, however the remainder is plans in place. We are almost established and the work taking place in the work streams and improvement plans will deliver mature for the end of the financial year. A pt. leaflet is currently in development for the STP footprint and the discharge policy is being revised &amp; training will subsequently be given.
South
Support for staff when implementing the discharge policy. Training programme to be agreed with providers to enable staff to enact the Discharge Policy and consistently deliver the same messages about leaving hospital and support required to enact it.</t>
  </si>
  <si>
    <t>Mid
The system needs to understand how a zero tolerance approach to admissions from care homes during weekends could be faciliated and monitored, including how care home contracts might support this. CQC status is variable and work needs to take place to standardise.
South
Enhanced care service to care homes in County, review of service for Nottingham City who decommissioned their enhanced service from  1 April 2018. Need to monitor if any impact, i.e. increased ED activity.</t>
  </si>
  <si>
    <t>Mid
PMO team from SFHFT weren't involved in the project from the start of the project &amp; this was a key element, lessons learned have been reflected on to respond to this. The Trusted Assessor post is a key interdependancy and this has been delayed. 
South
Ongoing work to ensure repatriation of red bags to care homes following the death of a resident in hospital.</t>
  </si>
  <si>
    <t>North
The Integrated Discharge Team team, including Discharge Co-ordinators,  meets each morning (Monday to Friday) to discuss/review all patients referred for discharge planning. Other community and ward based staff such as therapists and nurses attend as required. Uneccessary barriers/delays to discharges are identified and dealt with as quickly as possible; and all staff work to facilitate a safe and timely discharge. A full time SW from the Rapid Response service covers the ED dept. to prevent unnecessary hospital admissions. Ward Discharge link staff have been introduced, focussing ward staffs on timely and effective discharge planning. Home first response service now in place and is effective in reducing length of stay in hospital. IDT workshops meet on 3 monthly basis with full engagement from all stakeholders linked to discharge planning.The volutary sector now facilitate a quality discharge engagement to reduce avoidable re-admission, with special reference to social isolation.     
Mid
Daily hub meetings with external partners. Home First Integrated Discharge work stream(previously the Intensive Recovery Roadmap workstream plan in place) will implement a lot fo the required indicators for this, along with the SFHFT internal Improving Access to Urgent &amp; Emergency Care Services work stream 
South
- Emergency admissions have a predicated discharge date set within 48hrs of being admitted and are identified as being a “simple” or “supported discharge”. 
- 250 supported discharges weekly. Reduced DTOC to lowest number ever, as well as reduced Medically Stable For Discharge &gt;24hrs.
- Average length of stay post Medically Stable For Discharge @ 2.2days. 
- Joint DTOC coding Standard Operating Procedure agreed across all organisations. 
- Multiagency training 'excellence in discharge planning' "trolley dash" education. 
- Education events planned with NHS Elect for IDF.  Increased referral onto Pathway 1, reduced requirements for Pathway 2.  
- Red bag scheme in operation across the South. 
- Front Door Discharge team (12fte) work holistically (trained through Citycare competencies framework) and refer direct to START and Leivers accept “Transfer of Care” form for admission to Leivers
- County Social Care Home First Response Service  7 day service to bridge capacity OF Homecare and START</t>
  </si>
  <si>
    <t xml:space="preserve">North
Discharge Coordinators feedback from all wards during IDT morning meetings. Demand management, escalations plans in place to increase external bed/care options to reduce DToC when the hospital is  on high alert. Use of a monthly reporting identifies local delays and bottlenecks within the system. There is an escalation plan in place to solve the delays/bottlenecks. Monthly LOS meeting to review all patients who have a LOS in excess of 7 days which is attended by health and social care and CCG partners. To reduce stranded and super stranded patients by 25%. Integrated IDT lead reps attend a daily operational flow meeting. There is a live web based portal system which details all the available care home beds in the Bassetlaw Health and Social Care system. Care homes update the system on a regular daily basis, with information available to the CCG, Social Care, acute and community staff. The system supports a more rapid discharge into the care home sector. DBTH are developing a bed management system with plans to go live in October.
Mid
Bed module of Nerve Centre being implemented &amp; rolled out in early October 2018. A service is usually found for patients, an escalation process is in place &amp; Social Care have limited flex capacity.
South - estabslished
- Newton Europe review completed. Clinical Utilisation Review -recommendations completed. 
- Red 2 Green is in place in NUH and across community rehabilitation/reablement providers and monitored monthly.  Identifying pathways; simple/supported (1, 2 or 3).
- D2A metrics agreed and Dashboard framework in place with early data.  
- Nerve Centre at NUHT provides partners with the status information on patients that are allocated to them to review 
- All supported discharges are triaged daily by health and social care within the Integrated Discharge Team
- Nerve Centre provides bed capacity live data to monitor flow
- County Social Care have an escalation plan and daily dashboard in place across social care teams within NUHT and wider services such as START/STIS/Leivers/Homefirst/Homecare
- Allows managers to be proactive and flex resources where they are needed. It also provides a framework with clear processes when capacity across these services is full. This allows social care to be proactive when reacting to the Opel status at NUHT
</t>
  </si>
  <si>
    <t xml:space="preserve">North
Volutary sector now engaged in a pilot to facilitate a quality discharge to reduce avoidable re-admission, with special reference to social isolation.   
Mid
System  providers work collaboratively with elements of integration,  despite there being no single organisational structure  
South
- Integrated Discharge Team across NUHT/Social Care (City/County)/Community health staff formed in October 2017
- IDT are working together to ensure appropriate plans are in place for all 'stranded' and super stranded' patients.
- Thrice weekly health and social care meeting to look at top 20 on medically safe to ensure plans for discharge are in place with accountable lead.
- Transfer Action Groups within NUH across the Divisions are in place.
- Weekly complex patient review meeting with senior system partners to 'unlock' any issues with discharge plans. 
- Stranded and super stranded senior meeting taking place daily for 2 weeks - 98 patients reviewed, 28 discharged with a length of stay between 20-344 days.                                                            - Discussions with stroke services to promote D2A have been positive. Increased referrals for stroke beds since seen. </t>
  </si>
  <si>
    <t xml:space="preserve">North
The Fact Find document is being used to facilitate the discharge to assess model, to make direct referrals as part of timely hospital discharge where the community care assessment is then completed external to the hospital site, e.g. START services and Assessment beds at James Hince Court. There is an established discharge to assess framework in place to support the discharge of patients who may require assessment for CHC funding. 
Mid
From 1st October there will be an integrated clinical navigation and urgent response service (C4C and I.H.S). Additional actions will form part of the plan to addess stranded and super stranded patients across the trust
South
- Weekly supported discharge target has been consistently achieved since October 2017. 
- One single "transfer of care " form agreed by all parties to discharge patients on pathway 2+3
- Home first ethos being embedded and leaflet to embrace home first developed
- Reduction in medically safe for transfer (from 140-160 down to 107).
- Reduction in daily DTOCs to 2%.
- Excellence in Discharge training programme commenced in June.  Trolley dashes across all wards on both sites are being targeted with drop in sessions.  Next phase of this programme will be focussing on community.
- Weekly complex review meetings take place.
- Thrice weekly meeting to ensure top 20 on medically safe list have clear plans to enable discharge to happen with accountable leads.  Escalation process in place. Above continues, with additional senior meetings to progress the stranded and super stranded.
- Trusted Assessor in place for fast track patients at NUHT
</t>
  </si>
  <si>
    <t xml:space="preserve">North
The Social care staff in the IDT currently provide a 6 day service which is being presntly being evaluated, as health IDT staff plan to introduce over seven day working in the next few months. Positive results have already been reported regarding LOS and the efficiency of the discharge pathway.  All current new posts have seven day working as part of their contract. Home First Response service accept referals over 7 days. START service development is ongoing with regards to the provision of a 7 day service linked to accepting referrals.
Mid
Ensure that discharge policy/processes &amp; ambitions of relevant work streams align with the re-start time frames. 
South
-  Provider group working through this to put in place appropriate plans that should come into fruition prior to Winter. 
- County Social Care have a Rota system in place to cover weekend working
-Work ongoing to develop 7/7 service for IDT in NUH, however funding required for additional staff to support this. Plan to extend the weekday working until 6pm.
</t>
  </si>
  <si>
    <t xml:space="preserve">North
This is an ongoing development to move from some care providers to all care providers/Care homes being signed up the Trusted assessor model. 
Mid
Recruitment to SFHFT post (Trusted Assessor for Care Homes).
South
- A Trusted Assessor model is progressing as a function within the Integrated Discharge Team at NUHT, with health and social care colleagues developing a set of competencies and a bespoke training package to allow this multidisciplinary team to complete a “Transfer of Care “document to determine the pathway of a patient on each other’s behalf. The “Transfer of Care “document has all the relevant information to allow a provider to accept the patient into their care in the community.
- Nottinghamshire County Council is also leading on a Trusted Assessor model for Care  Homes, where the Nottinghamshire Care Association are recruiting Trusted Assessor to independently assess patients on behalf of care home managers for a six month pilot. Interviews taking place this week.
</t>
  </si>
  <si>
    <t xml:space="preserve">North
Within DBTH a Discharge Passport is given to all patients who are admitted to hospital, providing relevant information regarding the hospital admission and discharge process pathways. The content of the passport is currently being reviewed to reflect new developments linked to discharge pathways. 
Mid
SFHFT are reviewing &amp; updating the discharge policy &amp; patient choice will continue to be captured. HIC workshop on patient choice has been attended by system partners. Proposed discharge policy has a strong patient choice focus
South
'- Discharge policy ratified by A&amp;E delivery Board on 4 September 2018 and agreed by all providers. 
- Connect worker insitu at QMC/City to accept referrals from social care
- Patient choice event has provided tools to increase communication with patients regarding patient choice  
</t>
  </si>
  <si>
    <t xml:space="preserve">North
Bassetlaw CCG holds care home forums twice yearly to influence and inform care home development, linked to hospital admission avoidance and facilitating hospital discharge; these forums also offer joint training sessions. The local authority quality market management teamcontinually work with local Residential/Nursing care homes to raise standards and the quality of care within those homes, through announced and un-announced visits.
Mid
Care Homes scheme is in place and working well, care homes have access to *6. Care Homes forum provides education, training and support for care homes. Red bags to be rolled out imminently. EHCH Lead in CCG. Community services provides a care home team currently working with 11 care homes to provide education and support to ensure the safe care of the residents and prevent unecessary admissions to hospital, this has had a positive impact and as reduction in admissions.
South
- STP Urgent &amp; Emergency Care Group agreed to prioritise 'frequent activity' in all areas, which includes care homes.
- The BCF fund Optimum to work with care homes to enhance care and avoid admissions
- Established champions to train staff in identifying signs and actions to take to reduce hospital admissions.
-  Spot purchase care home bed framework and escalation being developed, to ensure contingency for times of escalation and greater community bed demands. 
</t>
  </si>
  <si>
    <t>North
The Red Bag scheme has been fully implemented in Bassetlaw care homes. The scheme provides continuity of care and aims to reduce length of stay by ensuring a smooth and effective transfer from the hospital back to the care homes.
Mid
The distribution of red bags commenced at the Mid-Notts care homes forum on 27 September 2018. Go Live is planned for October whe SFHFT governance is finalised. The working group is planning how to measure the improvements and outputs of this scheme. 
South
Red bag scheme rolled out across Greater Nottingham care homes on 02.10.2017. All frail older patient care homes aware and engaging with project. Many using the red bag as well as all the accompanying paperwork such as CARES escalation record.</t>
  </si>
  <si>
    <t xml:space="preserve">North
 Develop the Ward link staff role in promoting best practice in discharge planning . OOA patient pathways are being reviewed. Continued development of the Interoperability project to enable the sharing of social care information with health staff across DBTH especially linked to ED and the Wards. Further exploration of pre-op assessment process to include aspects of both health and social care needs to assist early discharge planning.  Develop greater links with Care homes. Develop acute community interface with the 3 Primary care homes in Bassetlaw with the aim of 'pulling patients' through their discharge pathway. 
South
Development of the Lancashire model to promote home first further within a safe and effective system. Paper to be presented at A&amp;E Delivery Board as part of the  wider funding discussion / requirements to support system flow.  Increased capacity for an at home model required to increase the number of people going home and staying at home with support.
</t>
  </si>
  <si>
    <t>North
Continue to monitor the new developments linked to the monthly LOS meetings to understand effectiveness. Also review the escalated Transport issues to determine action plan to reduce Transport issues.  EMS Plus escalation system development to take place over the late Summer into Autumn.
South
Clarity regarding funding is required. D2A development has provided benefits for all system partners, therefore discussion about how all system partners support further developments.</t>
  </si>
  <si>
    <t>South
Education events have resulted in a reduction of DSTs being carried out in the acute environment. Issues identified within mental health as this is still classed as an 'acute environment'. Discussions with the central team have further clarified that patients in Highbury and equivalent facilities are not a sub acute environment, therefore contribute to the 15%. Work planned to develop D2A principles across the Healthcare Trust inpatient beds. Increase in discharge to assess beds from stroke will develop a waiting list. CCG contracts team aware of this and will monitor community bed capacity closely.</t>
  </si>
  <si>
    <t>South
Discharge policy supported by all organisations. Letters will be generated as part of the discharge policy. Need to ensure the PALS teams are aware to ensure changes are communicated to patients as a result of enacting the discharge policy. Nottingham City home care capacity is limited due to the lack of external market workforce challenges. Approx. 90 people waiting for packages of care across the acute beds, community and those waiting to be discharged from home reablement services to an external provider.</t>
  </si>
  <si>
    <t xml:space="preserve">North
Acute trust to develop and support 7 day working within the IDT.
South
Providing a 7/7 service across the IDF requires additional funding. </t>
  </si>
  <si>
    <t>North
On going pressence at the Bassetlaw Residential Care Home forum event.  
South
Trusted assessor actions for care homes are being led by County Council on behalf of the system - CCGs to support development.</t>
  </si>
  <si>
    <t>North
Development of the links between DBTH and the Primary Care Homes strategy of specific GPs linked to care homes.  
South
Care homes will receive continued support from their respective CCG leads.</t>
  </si>
  <si>
    <t>South
Care homes will receive continued support from their respective CCG leads. Further funding for additional care homes being built. Responsibility of repatriation of red bags to be discussed.</t>
  </si>
  <si>
    <t>There are no current plans to introduce a red bag scheme in Oldham. We have a number of systems in place for ensuring effective communication between the hospital and the community. Plans for further developing this are included in the IDT Development Plan for 2018-19. This also forms part of the overall work we are undertaking on transformation within GM particularly the Urgent &amp; Emergency Care, Extended Core &amp; Primary Care and Community Enablement work streams that form part of Oldgham's health and social care transformation plan.</t>
  </si>
  <si>
    <t>In Oldham we continue to focus on patient flow across the whole system. Patient Choice remains a challenge and we need to mirror the patient choice policy both within acute and community settings to ensure flow. EMI residential beds are also a challenge within the Oldham economy.</t>
  </si>
  <si>
    <t xml:space="preserve">Going forward ensuring that the coordinator and tracker posts are sustainable rather than through temporary funding. </t>
  </si>
  <si>
    <t>The IDT lead works across three different HR systems.</t>
  </si>
  <si>
    <t>Recruitment of a new IDT lead position aligned more closely with the frailty workstream in Oldham.</t>
  </si>
  <si>
    <t>Implementing changes to workforce including the use of 5 over 7 day working aligned across all three partners.</t>
  </si>
  <si>
    <t>A key challenge is the current acute bed-base at Royal Oldham Hospital and number of presentations the hospital receives daily.</t>
  </si>
  <si>
    <t>Communicating the position can be difficult with both families and patients.</t>
  </si>
  <si>
    <t>Establishing clarity of inputs across the system to ensure a coordinated approach.</t>
  </si>
  <si>
    <t>During the last quarter we have worked closely with care homes to try and overcome the early discharge barriers. We are relatively confident that we have the resource and capacity in relation to early discharge planning when people are returning to their own home.</t>
  </si>
  <si>
    <t>At the hospital we have implemented an improvement workstream to ensure that patient flow is maintained and achieved across the Royal Oldham Hospital. To look at systems across the whole of the hospital including patient flow.
We have introduced a 10 by 10 challenge. This means that 10 free beds available by 10am each morning to make sure we have better flow in the hospital. This involves staff identifying patients earlier, bed meetings taking place earlier and more integrated working across health and social care staff.</t>
  </si>
  <si>
    <t>From 1/10/18 Rochdale staff are being managed by the Oldham ASC lead at ROH to make sure a place-based hospital discharge team is in operation. This will be monitored for effectiveness going forward.</t>
  </si>
  <si>
    <t>Work is ongoing to implement the home first discharge to assess model in Oldham. This has been identified as winter priority and further work is currently being undertaken.</t>
  </si>
  <si>
    <t xml:space="preserve">Seven-day service has been implemented but ongoing work is being carried out to ensure the right capacity is in place at the right time. The whole system is not seven-days currently which prevents timely discharge particularly at the weekend, for example, pharmacy. This continues to be worked on across the system. </t>
  </si>
  <si>
    <t>Transition beds are in place. Six residential and two nursing beds that use a trusted assessor process. This is part of the winter plan bed-base to support timely and effective discharge.</t>
  </si>
  <si>
    <t>We are in the process of relaunching the patient choice polic across the acute and the interim IDT Manager is tasked with implementing this. The impact of this will be reviewed in January 2019.</t>
  </si>
  <si>
    <t>Oldham has adopted a cluster approach to integrating health and social care. Some of the clusters are adopting an approach to keep people in residential care healthy by working closely with care home managers to educate them in how to confidently address health matters within the care home to reduce A&amp;E atendances and non-elective admissions.</t>
  </si>
  <si>
    <t xml:space="preserve">Implementation of Home First pathways and approaches across discharge pathways, including from ED. Ongoing length of stay in community hospital owing to access to reablement and domiciliary care in some parts of the county. </t>
  </si>
  <si>
    <t>Procured demand and capacity and flow tool not due for delivery until 1 November</t>
  </si>
  <si>
    <t>Consistency of MDT approaches in all locations across discharge pathway; attenuation of discharge pathway creates resourcing issues</t>
  </si>
  <si>
    <t>Need to create the delivery pathways to support the approach being implemented in stranded patient escalation. Challenges re complexity of step down pathways and capacity and capability of provision.</t>
  </si>
  <si>
    <t>7 day services not always reliably available</t>
  </si>
  <si>
    <t>Challenges in independent provision re moving to a fully trusted assessor model. Need to improve access into D2A assessment and in pick up from reablement services.</t>
  </si>
  <si>
    <t>Established policy is not able to address some of the complex family and other issues experienced operationally. Choice policy and approach to be reviewed in Q2.</t>
  </si>
  <si>
    <t xml:space="preserve">Oxfordshire has a number of care home support initiatives: a dedicated nurse and therapy service; an enhanced GP support scheme; strong MDT approaches with SCAS. Challenge is bringing this into a consistent focussed offer. </t>
  </si>
  <si>
    <t>Engagement of the care home sector</t>
  </si>
  <si>
    <t xml:space="preserve">Stranded patient process has reduced stranded patients significantly during Q4 1718 and Qs1 and 2 1819. Stranded patient approach being extended to all bed based pathways as part of winter plan </t>
  </si>
  <si>
    <t>Appointed provider developing demand and capacity tool</t>
  </si>
  <si>
    <t>Very strong MDT approaches driven by stranded patient escalation. Integrated system Winter Director appointed August 18 and a multiagency MDT appointed wef 1/10/18 for winter</t>
  </si>
  <si>
    <t>Appointment of joint care home post and review of short-term step down beds with recommendations to simplify pathways. Creation of additional capacity in reablement/D2A through a new contract model supported by additional investment. Review of practice in reablement/D2A service across service and referrers.</t>
  </si>
  <si>
    <t>1819 winter planning approach is addressing the need for "actual" 7 day response. Winter team will be in operation 7 days a week in winter; system will seek to deploy additional winter social care funding to support 7 day discharges</t>
  </si>
  <si>
    <t>Learning from pilots will be used to to deploy additional winter social care funding to support 7 day trusted assessor approaches</t>
  </si>
  <si>
    <t>Reduction in choice delays in some parts of the system has been sustained. Extension of TOC process to step down beds</t>
  </si>
  <si>
    <t xml:space="preserve">Dementia support nurses for care homes in place. Review of short stay beds complete. Project to redesign and commission new care home support offer by April 19 commenced. </t>
  </si>
  <si>
    <t xml:space="preserve">Pilot in delivery within major local provider (18 care homes) from Sep 18. Beds have been tracked into and out of hospital again. </t>
  </si>
  <si>
    <t xml:space="preserve">2017:
1. Emergency admissions have discharge dates set within 48 hrs - and which whole hospital is committed to delivering
MDT front door service is established.  Discharge dates being set within 48 hours. </t>
  </si>
  <si>
    <t xml:space="preserve">LINCA providing Trusted Assessor in CUH since December 2018. </t>
  </si>
  <si>
    <t xml:space="preserve">IDS role in early discharge planning needs to be embedded across the hospital. </t>
  </si>
  <si>
    <t>There are some gaps in the pathway - e.g. with CHC, but the system is becoming more patient focussed.  We need stronger metrics to help resolve some of the issues with the hub - e.g. quality measures, not just numbers.  
Timing of board rounds at NWAFT are under review – it is recommended that these are concluded by 10:30 am.
SAFER metrics will be integrated into matron / ward performance dashboards, to reflect professional accountability for delivery – mechanism being confirmed.</t>
  </si>
  <si>
    <t xml:space="preserve">The CHC / 4Q referral process is being extensively remodelled
Clinical engagement is critical to enable change
3rd sector involvement – as part of the community services.  Should be involved in the IDS – part of discharge planning.
</t>
  </si>
  <si>
    <t>NWAFT approval of policy needed before implemented.
Some cultural changes required to embed
Data demonstrates worsening position</t>
  </si>
  <si>
    <t xml:space="preserve">New IDS referral form uploaded to ETRAK to enable better referral process and monitoring of patient flow.
A new performance report, which will include a greater degree of granularity and be split by LA will be in circulation by the end of September which will enable us to clearly monitor reasons for blockages/delays. 
</t>
  </si>
  <si>
    <t xml:space="preserve">IDS has now been rolled out (as of 3/9/18).  
Development of the IDS has been a positive change, but further enhancements to MDT working approaches required.  Good initial feedback re whiteboard / hub working, but early days after implementation.  
Training days on all sites have now commenced, and successful workshops held for all key staff.
Printed materials being circulated to all wards / departments with key information and messages.
NWAFT team have engaged with ECIST to agree the SAFER approach.  Further meetings have been scheduled to define the process, agree the Standard Operating Procedure and training materials.  
It is recommended that the SAFER relaunch is corporate nursing led, and uses ECIP/NHSI materials and language. 
</t>
  </si>
  <si>
    <t xml:space="preserve">System wide review of D2A is underway
Additional mandatory training will be incorporated into the IDS training processes.
</t>
  </si>
  <si>
    <t xml:space="preserve">System wide policy developed but not yet implemented in NWAFT
</t>
  </si>
  <si>
    <t xml:space="preserve">Positive feedback from both EEAST/Care Homes regarding the availablity of care plans/forms/kit for patients when needing an admission
</t>
  </si>
  <si>
    <t>'Zoning' has enabled Multi Disciplinary Teams to work together across wards to identify and manage complex discharge patients earlier.</t>
  </si>
  <si>
    <t>SALUS (Electronic Patient Flow Tool) is available on all wards.  Further reports are in development to monitor Red to Green attributes from a system perspective.  This will help to identify areas needing further support.</t>
  </si>
  <si>
    <t>Ward Managers ownership of delays (Red to Green) fully embedded.</t>
  </si>
  <si>
    <t>Further Trusted Assessor post advertised.  This will provide a six day Trusted Assessor service.</t>
  </si>
  <si>
    <t>Consolidation across all areas</t>
  </si>
  <si>
    <t>System wide monitoring across the health and social care spectrum not established for Domicillary Care and Continuing Healthcare</t>
  </si>
  <si>
    <t>Standardising the approach to the role and function of the team</t>
  </si>
  <si>
    <t>Whilst clinical and cultural challenges are improving, there is still progress to be made.</t>
  </si>
  <si>
    <t>Additional pharmacy cover required to release medical time.</t>
  </si>
  <si>
    <t xml:space="preserve">Limited number of Care Homes (ie 15/120) currently allowing full assessments by the Trusted Assessor.  </t>
  </si>
  <si>
    <t>'Choice' is not yet embedded</t>
  </si>
  <si>
    <t>Planning for Winter Pressures has affected the available capacity  of the project group.</t>
  </si>
  <si>
    <t>Evidencing and Quantifying the success of the Red Bag Pilot ie Improved Communication, Reduced Length of Stay, Medications saving, satisfaction of families</t>
  </si>
  <si>
    <t>Implementation of the Zoned Model.  This has led to increased consistency across the acute trust</t>
  </si>
  <si>
    <t>Further progress made in the use of SALUS (eg developing additional reports)</t>
  </si>
  <si>
    <t>Systems are well established.  Reports are used to make service improvements</t>
  </si>
  <si>
    <t>Changes in personnel.  Recruitment drive.  Improved engagement</t>
  </si>
  <si>
    <t xml:space="preserve">Diagnostic Services audit complete.  Findings / Results from the audit are being incorporated into an action plan. </t>
  </si>
  <si>
    <t>&gt; 80% of Care Homes engaging with elements of the Trusted Assessor Service</t>
  </si>
  <si>
    <t>Choice Policy strengthened, emphasis on difficult conversations training
Joint training across organisations - Plymouth City Council, Devon and Cornwall County Council, University Hospitals Plymouth NHS Trust</t>
  </si>
  <si>
    <t>Terms of Reference for the Executive EHCH Group agreed.  Leads allocated for each work plan. Scoping papers for each area completed, identifying common themes and priority work streams to form the overall project plan.</t>
  </si>
  <si>
    <t xml:space="preserve">Completion of Pilot and Best Practice shared.
Launch of Red Bag Scheme Event attended by 30 care homes </t>
  </si>
  <si>
    <t>Acute Trust receiving ECIP support</t>
  </si>
  <si>
    <t>Project Management and Service Improvement Support provided to embed SALUS</t>
  </si>
  <si>
    <t xml:space="preserve">Continued ECIP support.  
National Director of Systems Leadership provided dedicated time and input into the local system. </t>
  </si>
  <si>
    <t>Continued emphasis and recalibration of D2A system.</t>
  </si>
  <si>
    <t xml:space="preserve">Development of long term sustainable solutions eg nurse led discharge and pharmacy cover </t>
  </si>
  <si>
    <t>Northern Eastern and Western Devon CCG are supporting the Red Bag roll out across Devon</t>
  </si>
  <si>
    <t xml:space="preserve">The roll out of red to green is resource intensive.  </t>
  </si>
  <si>
    <t xml:space="preserve">Agreement of system wide measures template with providers and CCG.  </t>
  </si>
  <si>
    <t xml:space="preserve">Trust to be developed between the different teams to prevent defensive practices.  </t>
  </si>
  <si>
    <t xml:space="preserve">Resource intensive, staffing and capacity issues.  </t>
  </si>
  <si>
    <t xml:space="preserve">Difficulty in implementing the culture change that accompanies 7 days working.  </t>
  </si>
  <si>
    <t xml:space="preserve">Proving the concept and gaining support from relevant stakeholders.  </t>
  </si>
  <si>
    <t xml:space="preserve">Family / carers interpretation of policy can be different.  </t>
  </si>
  <si>
    <t xml:space="preserve">Resourcing the continued role out of the model of enhanced health in care homes in Portsmouth.  </t>
  </si>
  <si>
    <t xml:space="preserve">Survey hightlighted the that engagement with PHT has been challenigng for all stakeholders.  </t>
  </si>
  <si>
    <t xml:space="preserve">Established ward based planners
SAFER is embedded in wards in community units.  </t>
  </si>
  <si>
    <t xml:space="preserve">Agreed process for reporting resilience within the system.  
Agreed KPIs and metrics.
Acute care dashboard developed.  </t>
  </si>
  <si>
    <t xml:space="preserve">Integrated care Director in place.
Review of IDS to improve processes.  </t>
  </si>
  <si>
    <t xml:space="preserve">Home first pilot trialed in 3 wards.  
Home first implementation plan commenced roll out on 07.09.2018 - 3 wards complete to date.  </t>
  </si>
  <si>
    <t xml:space="preserve">Elements of seven day working are in place across the system.  </t>
  </si>
  <si>
    <t xml:space="preserve">Funding agreed and plan in place for a care home trusted assessor to be piloted through the HCA.   
</t>
  </si>
  <si>
    <t xml:space="preserve">Agreement of shared policy
75% complete of roll of policy.  </t>
  </si>
  <si>
    <t xml:space="preserve">Role out has been agreed for three adddiitonal homes across the city.  </t>
  </si>
  <si>
    <t xml:space="preserve">Survey highlighted that the red bag scheme has faciliatied the greater use of the SBAR tool.  </t>
  </si>
  <si>
    <t xml:space="preserve">Support measuring the effecitveness of scheme and measuring the impact.  </t>
  </si>
  <si>
    <t xml:space="preserve">Support and advice for developing system wide measures and outcomes that are useful to clinicians, providers and commissioners.  </t>
  </si>
  <si>
    <t xml:space="preserve">Support for developing practices and prcedures in multi-diciplinary/agency teams.  </t>
  </si>
  <si>
    <t xml:space="preserve">Recognition and support for developing increased capacity in the community.  </t>
  </si>
  <si>
    <t xml:space="preserve">Support for culture change through evidnece that it improves practice.  </t>
  </si>
  <si>
    <t xml:space="preserve">Resources and reports from successful trsused assessor models.  </t>
  </si>
  <si>
    <t xml:space="preserve">Developing meterics to measure the outcomes of the roll out of the new policy.  </t>
  </si>
  <si>
    <t xml:space="preserve">National evidence of success of enhancing health in care homes.  </t>
  </si>
  <si>
    <t>Resources on how to engage this model with the care homes</t>
  </si>
  <si>
    <t>To meet not yet established - Discharge planning does start in A&amp;E, with the A&amp;E team running regular board rounds during each 24 hour period.  There is also a dedicated Frailty Team  and A&amp;E OT Team.  The A&amp;E department also has an Observation Ward to support further assessment to aid discharge.  The Red Cross is commissioned to provide a Home from Hospital service to support discharges.    To meet plans in place - In order to further support discharge planning in A&amp;E onward units including an Ambulatory Care Unit, a Short Stay Unit and a Falls and Frailty Unit are on site and managed by an Acute Medical Team.    A Discharge envelope has been designed and 4,500 envelopes have been printed.     To meet established  - AMU/SSU hold twice daily board rounds led by the Acute Medical Team and includes the PODs, nursing and therapy staff and they set a provisional EDD for all patients.    To meet mature - The hospital is committed to the discharge dates set and they hold daily ward board rounds to review the EDD every day.  Stranded and super stranded weekly review meetings have been implemented, where all wards attend the meeting to discuss discharge planning for these patients.  Not only is the hospital committed to discharge dates but the Berkshire West system are also committed to discharges and since May 2018 hold a weekly Senior DToC meeting led by the 3 DAS's and Director of Operations from the Acute and Community Trust .  An Integrated Discharge Team was developed during 2017/18 and implemented in January 2018, who focus on supporting the discharge of all patients in the hospital.</t>
  </si>
  <si>
    <t xml:space="preserve">To date, we have worked hard with the LGA and all our Berkshire West partners to continue to robustly re-assess our performance against the 8 change areas.   We have recognised that we had not gathered sufficient/appropriate evidence for the each of the changes and had therefore moved from a postion of overarrting to one of underrating, we have used Q2 to correct this.   This has required frequent review and questioning of each change and its associated criteria, to ensure we have an agreed evidence based baseline from which to plan and agree our joint system-wide action plan for improving both our DTOC performance and our progress against the HCIM implementation. This has received considerable support from our DASS’s, CCG’s Directors and COOs, and will continue to be a priority moving forwards.  Each change is to be allocated an SRO to support the delivery of actions and ensure that the Berkshire West System matures.   A meeting is planned in November with Sarah Mitchell to review current self-assesment position and agree any further actions to meet specific criteria  </t>
  </si>
  <si>
    <t xml:space="preserve"> In order to progress to "Established", we need to ensure that we are meeting the 2nd and 3rd criteria for that rating.</t>
  </si>
  <si>
    <t xml:space="preserve">In order to progress to "Established", we need to ensure we are meeting critiera 3 " Care Homes assess people usually within 48 hours".  There is considerable variability across Berkshire West. </t>
  </si>
  <si>
    <t xml:space="preserve">In order to progress on from  "Plans in Place", we need to ensure that we are meeting criteria 3. - " negotiate with care providers to assess and re-start care at weekends. </t>
  </si>
  <si>
    <t xml:space="preserve">In order to progress to "Established" we need to complete Criteria 3 - "care providers discussing joint approach of assessing on each others behalf".  </t>
  </si>
  <si>
    <t>In order to progrress to "Established" we need to complete criteria 3 - "Health and Social Care Commissioners co-designing contracts with Voluntary Sector</t>
  </si>
  <si>
    <t xml:space="preserve">In order to progress to "mature" we need to complete criteria 2 - " no unneccesary admission from care homes at weekends". </t>
  </si>
  <si>
    <t>Ensuring that when a care resident passes away in hopsital, the red bag is returned to the care home. This includes the local hospital and out of area hospital.  A process in place to address this with local hospital initially.</t>
  </si>
  <si>
    <t xml:space="preserve">The steady reduction in our DTOC levels across the last few months is our most significant milestone.   Following further review we  have changed the maturity assessment of this change.   We have agreed that there is only 1 outstanding action for this change, Discharge envelope to be given out in A&amp;E and patient/carers to use these throughout the episode of care in the hospital and this will be completed by the end of Q3.  </t>
  </si>
  <si>
    <t>Meetings held with RBFT Director of Ops and CCG Urgent Care Lead to review the change criteria and create an accurate evidence base for this change.  The Bed modelling project Board has enagaged McKinsey to carry out analysis during Q3 of 2018/19, their focus includes future demand for bedded care.                                                     The RBFT esaclation policy ensures that senior clinical decision making support is mobilised quickly.                                                                    We are able to demonstrate elements of Established and Mature  within our system including the newly implemented weekly Senior DToC meeting  ensuring that senior decsion making takes place across the system.</t>
  </si>
  <si>
    <t>As above</t>
  </si>
  <si>
    <t xml:space="preserve">Chief Officiers Group have identifed Strategic Commissioning as a key objective to moving this forward. </t>
  </si>
  <si>
    <t>7 day services where needed and funded have been  planned in Acute, Community, ASC and Primary Care.</t>
  </si>
  <si>
    <t xml:space="preserve">A pilot was due to take place within the care Home project in July 2018 - we now need to review the outcome of this. </t>
  </si>
  <si>
    <t xml:space="preserve">Integrated Discharge Service in RBH currently has a task and finish group and drafted discharge leaflet and booklet.  Choice Policy was introduced in 2016.  CHS commissioned by RBH for 3 year contact to support self funders. </t>
  </si>
  <si>
    <t xml:space="preserve">RRAT team operates from 9am - 7pm weekdays.  60% of admissions are outside these hours.  It is not financially viable to extend the RRAT team. </t>
  </si>
  <si>
    <t>All 52 care homes have care home red bags. Full engagement from all partners; care homes, SCAS, acute and community hospitals. Care home residents easily and quickly identified and documentation available within the bag to commence treatment/management.</t>
  </si>
  <si>
    <t>The  Berkshire West partners are taking a collaborative approach to further improving the system's DTOC results, with guidance and support provided from the LGA.</t>
  </si>
  <si>
    <t>Continue to reinforce the red bag scheme across all partners/agencies.</t>
  </si>
  <si>
    <t>We will be moving towards implementing a new Reablement model, which will see this as our default pathway out of hospital.</t>
  </si>
  <si>
    <t>D2A Improvement Working Grp are examining the simplification of out-of-hospital pathways across BHR.</t>
  </si>
  <si>
    <t>Trusted Assessor models across Care Homes groups being piloted by another borough in the BHR system.</t>
  </si>
  <si>
    <t>Policy and practice bedding in to become the norm.</t>
  </si>
  <si>
    <t>Availability of complex care packages for reablement and homecare providers.</t>
  </si>
  <si>
    <t>Increase in demand with avoidable admissions, due to increase in acute flow at the front door.  Capacity issues in relation to not enough responsive services.</t>
  </si>
  <si>
    <t>Establishing cross borough arrangements in relation to models for assessment and reablement.</t>
  </si>
  <si>
    <t>Pathway review of multi-agency responsibilities is nearer completion with challenges in relation to the increase of people on the pathway and out-of-hospital reviews.</t>
  </si>
  <si>
    <t>Sourcing new placements and access to home care provision.  Also the impact of social worker capacity during the week due to weekend shifts.   Lack of Therapy assessments being undertaken over the weekends.</t>
  </si>
  <si>
    <t>Developing training and protocols for health and social care assessments, as well as access to different systems.  Also a difference in the understanding of the Trusted Assessor model.  However, TA models are already in place for the community equipment contract across BHR.</t>
  </si>
  <si>
    <t>Acute Trusts seeing ‘Family choice’ as a shared or social care responsibility.</t>
  </si>
  <si>
    <t>Homes accessing out-of-hours advice and resources to avoid sending people to hospital.  Working alongside NELFT to provide bespoke training to care homes, and reviewing future residential contracts regarding complex needs with mental health in acute beds.</t>
  </si>
  <si>
    <t xml:space="preserve">For Q2 18/19 - The scheme was being piloted in 6 nursing homes (July to August 2018) The use of locums at BHRUT A&amp;E means that there will always be a good number of staff who will not be aware of the scheme and their responsibilities.  For Q3 18/19 - Provided training for Nursing Home staff, and allocated RedBags to all the nursing homes which attended training. Each nursing home received 2 bags.  For Q4 18/19 - We will continue to monitor the usage of Redbags and its impact on hospital length of stay.  Target outcome is to reduce length of stay by 2.5 days.
The plan is to continuously provide awareness training to A &amp; E staff until the RedBag scheme is fully embedded in the hospitals operating procedures.
</t>
  </si>
  <si>
    <t>Improved case management working with social care teams is leading to improved flow of patients from hospital.</t>
  </si>
  <si>
    <t>Electronic notices (MDT) at Whipps Cross are continuing to work well.</t>
  </si>
  <si>
    <t>Partners are now using the D2A pathways.</t>
  </si>
  <si>
    <t>Increased number of people being able to leave hospital into step-down nursing placements.</t>
  </si>
  <si>
    <t>Choice policy is now in place, with more timely discharges.</t>
  </si>
  <si>
    <t>We have a Trusted Assessor model as part of our BHR cross-borough contract with Millbrook, our community equipment provider.</t>
  </si>
  <si>
    <t>Policy has been implemented and letters issued in a more timely way.</t>
  </si>
  <si>
    <t>Discussions with NELFT regarding health training within homes - including community Matron support and advice to NHS 111 rather than blue light to hospital.</t>
  </si>
  <si>
    <t xml:space="preserve">Across BHR, there have been 20 Redbags from nursing homes and returned back safely to date (sept 18). 
There is no paperwork that went missing.
Anecdotal evidence shows, hospital length of stay has reduced by 3 days so far.
</t>
  </si>
  <si>
    <t>Dashboard used to ensure consistency of data being shared at multiple forums</t>
  </si>
  <si>
    <t>Partners working well to find solutions and working across the system in locality structures</t>
  </si>
  <si>
    <t>Care home intelligence group established with partners. Dashboard in development. New care home support team go live in October</t>
  </si>
  <si>
    <t>Red bags rolled out across all care homes in Richmond. Use monitored and provider group established to iron out 'issues'</t>
  </si>
  <si>
    <t xml:space="preserve">Data reliability and setting baselines
</t>
  </si>
  <si>
    <t>Staffing capacity remains an issue</t>
  </si>
  <si>
    <t>Pace on DTA process
Ability to measure impact</t>
  </si>
  <si>
    <t xml:space="preserve">Validation of efficiency of 7 day working and possible impact on other parts of the system.
Staffing capacity and skill mix is challenging. Access to Reablement is 7 days a week but other care providers often will not assess on weekends. </t>
  </si>
  <si>
    <t>Cultural change to accept trusted assessor model</t>
  </si>
  <si>
    <t>Ownership by Acute Trust to implement protocol</t>
  </si>
  <si>
    <t>Some bags being 'lost' on admission, engagement with acute providers continues</t>
  </si>
  <si>
    <t>Improved joint working to enable coordianted early discussion and follow up action.
Development of joint assessment and discharge team proposed
Work progressing across the system</t>
  </si>
  <si>
    <t xml:space="preserve">Dashboard for emergency flow developed and monitored through the emergency care programme board.
BI team recruitment </t>
  </si>
  <si>
    <t>During 2nd MADE event detailed information collected regarding the reasons for delays.
An integrated therapy team goes live on the 1st October 
Discussions with specialised commissioning regarding neur-rehab bed capacity. To implement Badgernet</t>
  </si>
  <si>
    <t>Pilot of 5 day model being developed for implementation in Q4
Further work to be done to ensure consistency with pathways to be progressed through AEDB</t>
  </si>
  <si>
    <t xml:space="preserve"> Increased Social Worker capacity and discharges are improving</t>
  </si>
  <si>
    <t>Model ready for implementation 
Further provider led piece of work being carried out
Continues to be progressed through AEDB</t>
  </si>
  <si>
    <t>Agreement at A&amp;E delivery board for Kingston, Richmond and Surrey Councils to agree a consistent policy to allow placement without prejudice</t>
  </si>
  <si>
    <t>Red Bag scheme rolled out to all care homes.
Feedback loop established with care homes when admissions occur to inform learning. Shared intelligence network established. 
Following pilot support, proposal for care home support team for top 4 admitting homes agreed and go-live beginning of October</t>
  </si>
  <si>
    <t>Red bags now in each Care Home across the borough, reported reduction in LOS</t>
  </si>
  <si>
    <t>Neuro-rehab bed capacity</t>
  </si>
  <si>
    <t>We have an agreement with care homes to assess within 4 hours. We also have a variety of pathways including home in a day, recovery beds and an integrated neighbourhood team model</t>
  </si>
  <si>
    <t>No Challenges identified</t>
  </si>
  <si>
    <t xml:space="preserve">The urgent care team are based in A&amp;E and support with diverting people. The community hubs are expanding </t>
  </si>
  <si>
    <t xml:space="preserve">Community patient flow service in place. Patient flow nurse  and trusted assessment nurse now  place . </t>
  </si>
  <si>
    <t>Actively working with Bury, Oldham and Manchester to establish fully integrated discharge teams.</t>
  </si>
  <si>
    <t>As the success of discharge to assess increases, there is less requirement for trusted assessors</t>
  </si>
  <si>
    <t>HMR CCG have appointed a third sector agency to support people to make choices in relation to hospital discharge</t>
  </si>
  <si>
    <t>Plans are progressing and a project plan is in place with a task and finish group overseeing</t>
  </si>
  <si>
    <t>No support identified at this point</t>
  </si>
  <si>
    <t xml:space="preserve">We have a Rotherham care record which is well established which gives visibility of patients across acute and community sector which is accessible by key partners.  This helps support localities in discharging people out of hospital effectively.  4 ward co-ordinators have been recruited to help manage patient flow and to ensure "safer" is implemented.  </t>
  </si>
  <si>
    <t xml:space="preserve">The CCG and Council have A&amp;E Delivery Board and CHC Strategic Boards, with sub-groups, which focus on pathways from hospital.  There are dedicated health CHC nurses and CHC social workers who are approved assessors to agree assessment outcomes for all in-patient acute assessments and Discharge to Assess. </t>
  </si>
  <si>
    <t xml:space="preserve">Medicines Waste technicians have been employed on a 12 month contract from May 2018.  The technicians will be working with care homes to reduce medicines waste.  The Hydration project will improve hydration across care homes with a view to reducing hospital admissions from dehydration related problems e.g. falls/UTI’s.   Training sessions are currently being arranged.  REACT to Red and the Stop the Pressure Programme (NHS Improvement) to increase knowledge and awareness of pressure ulcer avoidance amongst carers and has already shown positive results in terms of reducing pressure ulcers, reducing harm and unnecessary hospital admissions.  Training commenced in July 2018 and works on a linked champion/“train the trainer” basis ie two people will be trained and they will then go on to train the staff within their care home. The tissue viability service will hold bi-monthly link meetings with the care homes to ensure continuality, share learning etc and the Council will add questions from the Barometer to their quarterly reports for care homes. </t>
  </si>
  <si>
    <t>To realise benefits this requires change in working practice.  A review of 50 patient discharges has evidenced more work is required to ensure early discharge planning.  This will mature as the project develops</t>
  </si>
  <si>
    <t xml:space="preserve">The system was originally in manual form.  The care record system has now been developed as part of the IT system review.
As further integrated processes develop  further systems interoperability is required.  </t>
  </si>
  <si>
    <t xml:space="preserve">The next phase is  to extend the service to an integtrated 7 day service.  Timing of development and implementation will need to reviewed in the light of winter pressures on clinical project team members. </t>
  </si>
  <si>
    <t xml:space="preserve">Community demand increased in winter 2017-18 and there has been an extended summer spike in 2018-19.  The winter home first pilot has been reviewed to ensure there is sufficient bed capacity for anticipated demand whilst investing in community teams to support a home first model.  The Trusted Assessor pilot has indicated a significant increase in community workloads due to deflected admissions </t>
  </si>
  <si>
    <t xml:space="preserve">A copy is now available of the Memorandum of Agreement between Foundation Trust and Council on Patient or Family Choice Supported Discharge Procedure.   The new Integrated Discharge Service Lead will develop proposals for a 7 day model when in post (Oct 2018) </t>
  </si>
  <si>
    <t>Ensuring there is sufficient resource/skills in the right place at the right time to meet changing  patterns of demand arising from the new working model</t>
  </si>
  <si>
    <t xml:space="preserve">A copy is now available of the Memorandum of Agreement between Foundation Trust and Council on Patient or Family Choice Supported Discharge Procedure. </t>
  </si>
  <si>
    <t xml:space="preserve">Rotherham Health Record is an integrated data set that currently holds acute, community, hospice and GP data.  Council data is currently being tested for addition to the system during 2018.  Plans are in place to integrate social care data into the system and to deploy the system to appropriate social care users. Information governance arrangements are in place between system partners. We have a multi-agency information sharing agreement for the Rotherham Health Record, although  Care Homes are unable to access this at present.  NHS England has allocated a budget to spend on a pilot to introduce telehealth in two care homes in Rotherham.  The aim is to keep people out of hospital and reduce the length of stay if a person was to be admitted.  This is achieved through use of a kit/tablet in care homes that is linked to the GP surgery.  For this to work and become embedded in the care home it must be fully endorsed by the GP as this is the clinical link with the care home.  Currently identifying two care homes/GP practices who are willing to take part in the trial. </t>
  </si>
  <si>
    <t>The biggest challenge is ensuring care homes, ambulance service and hospital  are fully on board with the relaunch of this project.</t>
  </si>
  <si>
    <t>Evidence use of EDD in all emergency portals and assessment units.  Roles and responsibilities have been amended to ensure wards are responsible for simple discharges and central teams for complex discharges.  A Trusted Assessor pilot is underway in ED/AMU to improve early discharge planning</t>
  </si>
  <si>
    <t xml:space="preserve">We have well developed Site Office protocols to track patients through acute care for transfer and discharge.   An electronic single referral process is under development.
</t>
  </si>
  <si>
    <t xml:space="preserve">The NHS's Transfer of Care Team and Council's Hospital Social Work Team have been co-located.  Therapy resource is being added to this team.  A new Service Lead for integrated discharge and discharge wards co-ordinators have been appointed (October 2018).
</t>
  </si>
  <si>
    <t xml:space="preserve">Funding for a pilot home first model has been agreed from the IBCF.  This will extend the Trusted Assessor role in ED/AMU and Frailty and enable investment in community nursing, therapy, enablement and domiciliary care (switched from winter bed provision).  The outcomes will inform a futrure model.  
Discharge to assess protocols are now well established.  The majority of DSTs  now take place in the community.    </t>
  </si>
  <si>
    <t>This procedure will be implemented once agreement has been reached by all key stakeholders.</t>
  </si>
  <si>
    <t>A Trusted Assessor role has been appointed from June 2018.  This is a job share between a Physiotherapist and Occupatoinal Therapist.   Early evaluations are positive with 49 deflected admissions from ED/AMU, mostly for therapy services.  However this has impacted on community workloads.  Resource is being invested in the community teams as part of the Home First pilot to meet this need.  The role will be extended as part of  the home first pilot.</t>
  </si>
  <si>
    <t xml:space="preserve">All care homes for older people are aligned to one GP practice through LES contract and registered on the "Care Home Live Bed Status" system which is now regularly used  to support patient flow from the hospital. A Hospice at Home care home pilot has been established which provides support to all care homes.  The project will address both immediate advice and rapid response in emergency situations and the provision of education and supervision of front line care and residential/nursing care home staff.  There is a well established, robust learning and development offer that is commissioned by the Council's Learning and Development Team who regularly attends the Residential Care Forum to encourage take up of training offer, to raise awareness of what is available and to assess what training is required in future.  The offer also provides access to free training for all adult social care providers and covers all Skills for Care essential training requirements.  The Care Home Support also provides training and education to care home staff on a variety of topics e.g. infection control, diabetes, COPD, medication etc.  </t>
  </si>
  <si>
    <t>The red bag system was launched on 18.12.17 to improve communication between 36 older people's care homes, ambulance service and the hospital, thus improving care.  The CCG have now purchased an additional 200 red bags and 3 or 4 new bags have been distributed to all care homes.  The transfer contains information around assistance with walking, feeding, communication difficulties etc. The information in the bag will be updated by hospital with any changes and a management plan for future care should be included if relevant.</t>
  </si>
  <si>
    <t>None required.</t>
  </si>
  <si>
    <t xml:space="preserve">None required.
</t>
  </si>
  <si>
    <t>None required - visits have taken place to other areas with integrated teams for lessons learnt and best practice.</t>
  </si>
  <si>
    <t>Model of reablement and intermediate care - sharing best practice and support to deliver to local need would support this workstream</t>
  </si>
  <si>
    <t>Sharing of core competency frameworks in a trusted assessor model.  Access to MDT training or joint commissioning of training to share costs</t>
  </si>
  <si>
    <t>South Yorkshire and Bassetlaw Care Home meeting established which meetings on a monthly basis to provide advice and support from regional areas in implementation of new initiatives.</t>
  </si>
  <si>
    <t>South Yorkshire and Bassetlaw Care Home meeting established which meetings on a monthly basis to provide advice and support from regional areas i</t>
  </si>
  <si>
    <t>Discharge planning starts for all patients as soon as the Rutland Hospital Team is made aware, usually via patient lists, that the patient is in hospital. Patient lists are supplied consistently by main hospitals used by Rutland patients. Using this approach, advice and support is also provided at an early stage to self funders.</t>
  </si>
  <si>
    <t>Local tracking by the Discharge Team to support patient transfers of care is well established and data are maintained on a daily basis, so local systems could now be characterised as mature. 
This activity is a subset of the wider processes of managing patient flows across the various hospitals used by Rutland residents, and which is outwith the control of the Rutland BCF programme.</t>
  </si>
  <si>
    <t>Rutland has a well established and successful integrated Hospital Team combining health and social care colleagues under a manager jointly funded by health and social care. It successfully supports transfers of care in an empowered and flexible way. Taking shared responsibility for discharges across health and social care colleagues continues to offer a more efficient and effective way to work.</t>
  </si>
  <si>
    <t xml:space="preserve">The principle of not doing full assessments in hospital is well established.  Light touch assessments only are done to move patients on to the next stage. </t>
  </si>
  <si>
    <t>Transfers of care are successfully occurring across 7 days, back to people's homes and to and from other destinations eg. interim care home beds, non acute beds. Discharge preparation is generally undertaken during the working week, with services able to be resumed any day of the week as required.  We monitor patterns to check that transfers of care continue to operate in this way.</t>
  </si>
  <si>
    <t>We propose to develop pre-admission discharge planning for planned care patients where this approach is most likely to be beneficial. 
Planned care processes are currently being updated and, as part of this, self referral to physiotherapy has been proposed for patients going in for procedures where pre-hab will accelerate their recovery. We propose to use this self-care pathway to start to open up pre-admission discharge planning. We also propose to link in Active Rutland as a source of skilled exercise advice.</t>
  </si>
  <si>
    <t>Limited powers to improve overall systems for patient flow as there are no acute hospitals in the area. However, we work positively to support improvements in hospitals used by Rutland patients.
Still facing challenges in having a consistent and accurate view of delayed patients across the hospitals and local discharge team inspite of sign off processes - ongoing proactive work in progress to iron out teh issues. Recent issues: patients allocated to the wrong county, double counting of delays over month ends, some patients still not notified to the Discharge Team before or during their delay if self funders or NHS delay.</t>
  </si>
  <si>
    <t xml:space="preserve">There remains some difficulty in wider partners working effectively with an integrated team: the more usual approach is to route requests for discharge support either to health or to social care units. Where there is personnel change in partner agencies, the Rutland integrated system has to be re-explained to ensure the continuing flow of complete information to the team. </t>
  </si>
  <si>
    <t>Rutland is situated between a number of hospitals and it is onerous to sustain working relationships with each in order to deliver an optimal service for all patients needing discharge support.</t>
  </si>
  <si>
    <t>Some concern about a trend for Peterborough City Hospital in particular to issue a several predicted discharge dates (PDD) in succession for the same patient, potentially reflecting pressure to push for transfer of care at the most optimistic rate of recovery. Onward services have to ready themselves for each PDD, then have to replan if this does not happen. This wastes care resources on the ground, impacting on the capacity of the wider care system.</t>
  </si>
  <si>
    <t>We are an area of under 40k inhabitants, with a limited number of providers. Currently, most assessments are able to be done by local providers in a timely way. We are reviewing the new CQC guidance on Trusted Assessment to see whether there are other opportunities to streamline assessment. In general, however, provider assessment has not been a signifcant cause of delays.</t>
  </si>
  <si>
    <t xml:space="preserve">We start the conversation early with patients and their family about discharge, whatever their financial circumstances. This builds awareness so patients and their families are ready to make required choices. However, we still experience some scenarios where there may be reluctance to move on to self funded care for example, or other complexities arise, eg. moving out of area on discharge, leading to extended hospital stays. It is also possible that people do not fully appreciate the lead time between making first enquiries and having care cofnirmed. 
We support the hospitals we work with in their delivery of nationally developed patient messages and aligining the Integrated Hospital Team's approach to support the approach of each of the hospitals we are working with. </t>
  </si>
  <si>
    <t xml:space="preserve">We have good relationships with care homes eg. around commissioning ad hoc interim beds. We are also working on change projects with them now, including GP video calling to care homes and a digital demonstrator project. Engagement efforts to date with care homes are paying off, but progress is uneven: some take up opportunities very actively and others do not. We also anticipate challenges in gauging the impact of work done with them - need to be able to gather data in ways that are not a burden to the front line.
A shortage of therapist resource locally has halted work with the care homes on falls prevention and reablement of permanent residents.
Care home appetite to go through the NHS Digital Data Security and Protection Toolkit assurance process will have an impact on the progress that can be made in digital projects. 
</t>
  </si>
  <si>
    <t>Go-live of the red bag scheme was delayed by questions around effective infection control which have now been resolved. We are looking to learn from the pilot about the information needed along the patient's pathway with a view to moving to a 'digital red bag' process when digital infrastruture allows.</t>
  </si>
  <si>
    <t>Early discharge planning continues. 
Patient numbers receiving discharge support have been increasing. To manage this, we have introduced more proactive triage to anticipate the support needs of pre-discharge patients, thereby streamlining the associated workload. It appears to be translating through into a more manageable discharge load and fewer DToCs.</t>
  </si>
  <si>
    <t>Continuing to track patients closely using in-house systems collating data from various sources to ensure patients are supported in timely transfers of care.</t>
  </si>
  <si>
    <t xml:space="preserve">The team is well established and functioning well. 
IBCF funded additional capacity in the discharge team, and we are now using improved triage to ensure earlier, more focussed definition of discharge support needs to manage demand. This clarity and focus appears to be translating through into improving delay figures.
The new Admiral Nurse for dementia is also now in place and able to support discharges where there is a dementia element.
</t>
  </si>
  <si>
    <t>Continuing to operate a mature approach.</t>
  </si>
  <si>
    <t>Continuing to achieve transfers of care seven days a week.
Planned hospital discharge dates have become more evenly distributed across the week in Peterborough City Hospital, which is the main hospital where discharge support is needed for Rutland patients. This is helpful in managing those discharges.</t>
  </si>
  <si>
    <t>A form of trusted assessment has been introduced at Peterborough City Hospital where all discharge staff, whichever geographical area they represent, are now cooperating to enable assessments to be done more efficiently. Instead of each worker having to assess the patients from their area, wherever they may be in the hospital, each worker focusses on allocated wards and assesses anyone there who needs discharge support. These assessments are then trusted by the onward authority. This is offering a more efficient use of finite resource.
Overall, from a care provider point of view, we are still able to obtain prompt assessments minimising delay. Delays tend to arise where patients are borderline for provider complexity/needs thresholds or, in the case of people living in Rutland with a Lincs GP, where the Lincs CCGs are identifying providers and costs exceed rates.</t>
  </si>
  <si>
    <t xml:space="preserve">The Rutland hospital discharge support offer is now included in the Peterborough and Leicestershire/Rutland hospital 'Options' magazines. The Leics magazine has become more explicit in its messages for self funders. A Rutland care brochure has also been published setting out care choices.  Each of these provides an opportunity to communicate how the care system works and what patients' options are on leaving hospital, whether these are publicly or privately funded. </t>
  </si>
  <si>
    <t xml:space="preserve">RCC is working proactively with care homes on quality assurance through one to one support and a provider forum. We have also established a set of care home health and wellbeing projects along the lines set out in the HICM and aiming to either avoid hospital admission or support shorter hospital stays and prompt discharges. While physiotherapy work is on hold, we are progressing digital projects: video calling between local GPs and care homes is underway, and we have won NHS DIgital funding to support further IT improvements in care homes including access to NHS secure email, crisis response video calling and access to the Summary Care Record. This is funded outside the BCF programme but it builds on engagement undertaken within the BCF programme and will be supplemented by BCF resources eg. to improve broadband access in care homes supporting the NHS funded projects. </t>
  </si>
  <si>
    <t>The red bag scheme will be live in a set of early adopter care homes including 3 in Rutland in October.
Good engagement from pariticipating homes and other partners. No impact as yet.</t>
  </si>
  <si>
    <t xml:space="preserve">* national encouragement to primary care and planned care disciplines to embrace early discharge planning; </t>
  </si>
  <si>
    <t>* examples showing where early discharge planning is most beneficial for elective patients.</t>
  </si>
  <si>
    <t>A national directory for discharge support could help ensure more local teams were notified sooner of local residents in hospital with transfer of care needs. Eg. Rutland would be listed as a fully integrated team (health/social care) to support timely and appropriate notification/referral.</t>
  </si>
  <si>
    <t>We are reviewing guidance.</t>
  </si>
  <si>
    <t>Looking actively at approaches elsewhere.</t>
  </si>
  <si>
    <t>Already well supported through Vanguard materials and digital demonstrators support.</t>
  </si>
  <si>
    <t>None - good information available nationally and good collaboration with neighbouring area that is live already.</t>
  </si>
  <si>
    <t>Cultural transformation challenges</t>
  </si>
  <si>
    <t>Integration of different IT systems</t>
  </si>
  <si>
    <t xml:space="preserve">Changing ways of working </t>
  </si>
  <si>
    <t xml:space="preserve">Care home assessments </t>
  </si>
  <si>
    <t xml:space="preserve">Coverage of all areas. </t>
  </si>
  <si>
    <t xml:space="preserve">Care home engagement. </t>
  </si>
  <si>
    <t>Training the workforce and communicating messages to patients and their families</t>
  </si>
  <si>
    <t>Engagement of all care homes.</t>
  </si>
  <si>
    <t xml:space="preserve">Substantial engagement is required to implement. Cultural behavioural change required which takes time to embed. </t>
  </si>
  <si>
    <t>Multi-agency Discharge Events regularly taking place across the Trust. Weekly meetings to discuss all patients with a LOS over 14 days to ensure that discharge plans are in place. DToC's reduced.</t>
  </si>
  <si>
    <t>Control Centre in place to manage flow through the system. Patient Flow Facilitators in place to unblock delays to discharge</t>
  </si>
  <si>
    <t>Integrated Discharge Team became operational in Q4 17/18.</t>
  </si>
  <si>
    <t>GM Policy standards agreed and part of the current intermediate care offer in Salford</t>
  </si>
  <si>
    <t>7 day consultant coverage in place (not all specialties), social worker and therapy cover across 7 days.</t>
  </si>
  <si>
    <t>GM Policy agreed for implementation, discussions ongoing with neighbouring Trust on arrangements for repatriation.</t>
  </si>
  <si>
    <t>Implementation of information for inpatients and their families</t>
  </si>
  <si>
    <t>Safer Salford programme and quality improvement initiatives continue. Care Homes Excellence Programme in 18/19.
2x Innovation schemes funded related to enhancing input to care homes.</t>
  </si>
  <si>
    <t>Care Homes Excellence Programme for 2018/19 including red bags and Trusted Assessor</t>
  </si>
  <si>
    <t xml:space="preserve">None identified. </t>
  </si>
  <si>
    <t>IT support to implement new app or system which enables staff to communicate and tasks to be assigned</t>
  </si>
  <si>
    <t>Staffing and infrastructure.</t>
  </si>
  <si>
    <t xml:space="preserve">90 Day Collaborative proposed by GM, awaiting details </t>
  </si>
  <si>
    <t>Continuation of quality improvement programme / care homes excellence programme</t>
  </si>
  <si>
    <t>Learning from implementation in other areas</t>
  </si>
  <si>
    <t>More needs to be done to improve multi-agency involvement in discharge planning for elective admissions</t>
  </si>
  <si>
    <t>Systems to monitor demand and capacity exist for specific care settings but are not integrated.</t>
  </si>
  <si>
    <t>More should be done to include the VCS in MDT discussions prior to discharge</t>
  </si>
  <si>
    <t>More work must be done to develop d2a arrangements for non-CHC patients</t>
  </si>
  <si>
    <t>Demand tends to be low at weekends, impacting of cost-effectiveness</t>
  </si>
  <si>
    <t>Data sharing between the TA's and the hospitals will be a challenge and may take time to resolve</t>
  </si>
  <si>
    <t>Patient and family choice is difficult to influence and acute providers are reluctant to invoke eviction policies</t>
  </si>
  <si>
    <t>Care homes are typically not keen to take risks with regard to care of unwell residents, leading to a high volume of avoidable 999 referrals.  Additionally, high turnover of staff makes it difficult to train homes to manage resident care more effectively</t>
  </si>
  <si>
    <t>The project manager for the scheme left the role in August, with her replacement expected to be in post by the end of November 2018.  In the interim the workstream will be managed by the BCF team.</t>
  </si>
  <si>
    <t>Established for emergency admissions but plans in place for elective admissions</t>
  </si>
  <si>
    <t>New IT system due to be implemented in the integrated care hub to report system-wide OOH demand and capacity</t>
  </si>
  <si>
    <t>MDT process has supported DTOC improvements</t>
  </si>
  <si>
    <t>Established for CHC</t>
  </si>
  <si>
    <t xml:space="preserve">Established 7 day working across social care, inlcuding Stores, Community Alarms, Reablement and 7 day discharge across the intermediate care units. </t>
  </si>
  <si>
    <t>Two Trusted Assessor role will be recruited to during Q3 2018/19.</t>
  </si>
  <si>
    <t>The VCS has a presence on the acute wards to advise patients of their choices in respect of ongoing care.  The scope of these services will be expanded to the community reablement and intermediate care services during Q3 2018/19.</t>
  </si>
  <si>
    <t>The BCF has invested in additional nursing, pharmacy and health &amp; safety support to care homes, as well as expanding the capacity of the council's care home quality team</t>
  </si>
  <si>
    <t>Pilot scheme of 200 bags covering 40 care homes across the Sandwell Borough commenced during September 2018.  The scheme is proving very popular with stakeholders</t>
  </si>
  <si>
    <t>Sefton has assessed itsself as mature as descibed in the 8 specific areas as described in Change 4</t>
  </si>
  <si>
    <t>Further work is needed to fully implement the ICRAS lane approach and therefore the expectation is to be establised by Q4 rather than mature.</t>
  </si>
  <si>
    <t>Further work is needed with Medworx at Aintree and the implementation of the new system at S&amp;O and therefore it is more realistic to expected established at Q4 rather than mature.</t>
  </si>
  <si>
    <t>Origional returns did not adequately reflect the different level of maturity at each end of Sefton as although in South Sefton the assessment is already " Established", the assessment for S&amp;O is " Plans are in Place". Therefore overall the expectation would be for "Established" across the whole of the borough by Q4</t>
  </si>
  <si>
    <t>Systems to monitor patient flow are already in place and further work is in train to develop them.</t>
  </si>
  <si>
    <t>Elements of the programme are in place and ongoing work is to further develop and progress the EHCH.</t>
  </si>
  <si>
    <t xml:space="preserve">Requires change of culture on wards and mainstreaming as a way of working. </t>
  </si>
  <si>
    <t xml:space="preserve">Skills and resource to develop this were challenging at an early stage. Still a mixed economy of automated reporting and person created reports. </t>
  </si>
  <si>
    <t xml:space="preserve">Requires change of culture on wards and time to secure their buy in to a new way of working. 
A community single point of access/ extended SPA requires a further development. 
 Adopting an MDT approach that includes social care across the hospital. </t>
  </si>
  <si>
    <t>An ambitious D2A programme, has created an increase in demand that exceeds expectation.  Reviewing current assessment and reablement capacity is required to align resources to demand.</t>
  </si>
  <si>
    <t>Many services already operate on a 7 day basis but coverage can be inconsistent.</t>
  </si>
  <si>
    <t>Sustaining the current model on non recurrent funding.</t>
  </si>
  <si>
    <t>A single clear communication plan across the system on the three routes of discharge</t>
  </si>
  <si>
    <t>Capacity, consistency and programme resource.</t>
  </si>
  <si>
    <t xml:space="preserve">New project lead from STH in place following promotion of existing lead.  Tracking the bags between the care homes and the acute trust is problematic.   </t>
  </si>
  <si>
    <t xml:space="preserve">Two key aspects of progress:
- Red2Green:
14 of STH’s Northern General medical wards will have introduced the Red2Green model in advance of Winter 2018/19.
- MAC/AMU 
The 2018/19 trial exploring the potential for a larger co-located Medical Assessment Centre (MAC) within the existing Acute Medical Unit (AMU) providing 24/7 assessment, immediate access from ED and a 4-hour patient cycle time has delivered a number of benefits including increased volumes of acute medical patients with a zero day LoS and lower average LoS for all acute medical patients.
The trial began in June 2018 at which time 40% of patients had a zero LoS on AMU and MAC. The proportion is currently 45%. Average length of stay has also reduced significantly.
</t>
  </si>
  <si>
    <t>STH's June Give it a Go Week saw the introduction of 'electronic bed requesting' between the assessment and base wards, allowing immediate and visible bed demand and electronic communication between wards signalling bed status and facilitating transfer.
June also saw '36 hours in Clinical Ops' - a period of shadowing between the IT Transformation Team and STH's flow team with a view to identifying potential opportunities for technological improvements.
STH is now exploring with Mclaren the development of further predictive / modelling tools.</t>
  </si>
  <si>
    <t xml:space="preserve">Neighbourhoods have established MDT teams that are supporting patients in the community preventing admission and supporting discharge.  Clear examples of preventing admissions are available from the okay to stay programme.  CIC / STIT have integrated their service provision to provide a more holistic service ensuring patients needs are met, preventing duplication of assessments.   </t>
  </si>
  <si>
    <t>Analysis has been undertaken to fully understand the demand, capacity and flow of patients.  Observation of board rounds have provided insight into opportunities to share community experience of managing risks with the potential to reduce demand.</t>
  </si>
  <si>
    <t xml:space="preserve">An evaluation of existing plans, has highlighted a gap in the plan to support 7 day discharges.  </t>
  </si>
  <si>
    <t xml:space="preserve">Embedding the third sector provider of trusted assessor for care homes into the service provision.  Good relationships have been established with care homes and hospital staff.  Care home staff report a saving in time and cost to assessing patients.  Trusted assessors in active recovery are fully embedded and working well.  Trusted assessors in homecare are to be explored as an opportunity to reduce delays in assessments as part of the improving D2A flow programme. </t>
  </si>
  <si>
    <t>An evaluation of the current programme plans, has identified a requirement to develop a consistent communication plan, that includes reviewing the moving on policy, comms to staff and patients, across acute and community provision.
Moving on policy to be reviewed</t>
  </si>
  <si>
    <t xml:space="preserve">Sector Based Work Academies for care homes started on 1st October with a 4 week training programme &amp; 2 week placement to improve recruitment to social care for elderly, LD, MH and extra care facilities. 
Trainee Nursing Associate B4 role 5 care homes have officially signed as placements providers and employers of TNA’s.
70/88 care homes in Sheffield have updated the Capacity Tracker for bed vacancies in the last 2 weeks.
Business case under development for dietetic service to work with both GPs and care homes to promote food first and appropriately reduce prescribing of oral nutritional supplements. 
7/10 care homes have agreed to take part in the safer patient care project after a fall with YAS.
Baseline data has been shared with partners around use of secondary care use. </t>
  </si>
  <si>
    <t>Red bag scheme now in place and in use. STH will continue to evaluate the impact.</t>
  </si>
  <si>
    <t>Examples of best practice that ensure discharge planning starts at the point of admission across all areas of the trust.</t>
  </si>
  <si>
    <t xml:space="preserve">Learning from other areas, STH Flow team visited Hull, happy to visit any other areas that demonstrate best practice. </t>
  </si>
  <si>
    <t>Examples of best practice and clarity on the system requirement to ensure adequate flow over a weekend.</t>
  </si>
  <si>
    <t>Examples of good communication plan, expertise to lead the comms plan development ?</t>
  </si>
  <si>
    <t xml:space="preserve">No further support required. </t>
  </si>
  <si>
    <t>Multidiscipliary teams work together to through the discharge hubs, with morning and afternoon meetings to review the MFFD and allocate actions.   Model now moving to the next phase of integrated discharge working with expansion of the membership to include community and mental health.</t>
  </si>
  <si>
    <t>chieving targets regarding discharge within 48 hours of completion of the FFA, working to audit 48 hour visit by specialist (social worker or therapist) in the community following discharge.  Single assessment document reviewed and confirmed as fit for purpose.   Trusted assessor roles in care homes established.</t>
  </si>
  <si>
    <t>Integrated assessment tesams work together appropriately; resources are accessed by a singel assessment; confidence and trust increaseing across organisations</t>
  </si>
  <si>
    <t>na</t>
  </si>
  <si>
    <t>For planned care early discharge planning needs to be part of the GP 5 YFV and system planning - resource to support elements of planned care needs to be found to progress this element of the standard to achieve mature.</t>
  </si>
  <si>
    <t>Workforce challenges and heavy reliance on agency staff restricts provider ability to embed the required systems and processes to support early supported discharge sustainably.</t>
  </si>
  <si>
    <t>out of hospital work needs to bed in and link to 7 day working, for further fulfilment of this high impact change - to move to exemplary</t>
  </si>
  <si>
    <t>7 day availability of GP appointments has been established. However, workforce challenges, particularly in acute, make establishing 7 day working very challenging.  For 7 day working to be effective and value for money all elements of the system need to be able to consistently commit the necessary resource over the 7 day period which is not possible at the present time, nor likely in 2018/19.   All providers are committed through the STP Workforce Workstream to develop a sustainable workforce plan.   The progression of the Future Fit acute hospitals reconfiguration to implementation will signficantly contribute to an improved workforce position.</t>
  </si>
  <si>
    <t>challenges are being over come by working collaboratively, governance through the discharge to assess working group</t>
  </si>
  <si>
    <t>Challenges will be worked through the A&amp;E delivery group</t>
  </si>
  <si>
    <t xml:space="preserve">Enhanced clinical input into care homes initiatives are in place but require review to determine if expected impact is being achieved and whether more or different is required, there is variation between care homes on flow to the hospital. Timeliness of progressing this work has been challenged due to capacity in the commissioning.  Requires a deep dive analysis of care homes data to ensure future plans are targetted for maximum impact. </t>
  </si>
  <si>
    <t>working collaboratively to investigate how we can implement this scheme. We are able to consider lessons learned from T&amp;W</t>
  </si>
  <si>
    <t>Work continues in SATH and Shropcom to embed the SAFER/RED2GREEN work practices and to overcome the workforce challenges.</t>
  </si>
  <si>
    <t>Embedded case check challenge, SAFER bundle, RED2GREEN, End PJ paralysis, creating improvements</t>
  </si>
  <si>
    <t>Embedded IDT implementation including daily and weekly targets of complex discharge cases; FFAs completed within 24 hours as required; Enhanced Integrated Discharge Team model implemented.</t>
  </si>
  <si>
    <t>consistent desired ratio splits of 60%P1, 30% P2, 10% P1</t>
  </si>
  <si>
    <t>Future Fit consultation completed September 2018 and we are awaiting feedback. In the meantime the SaTH Board has agreed to close A&amp;E overnight and plans are currenlty being developed to ensure this is done safely</t>
  </si>
  <si>
    <t xml:space="preserve">Trusted Assessors for Care Homes continue to build the necessary relationships with care homes.    </t>
  </si>
  <si>
    <t>System wide Choice Policy agreed at A&amp;E Delivery Board in early August 2018 for implementation by all providers.
System training underway to implement the agreed policy</t>
  </si>
  <si>
    <t>Care Homes data deep dive analysis completed.  Indicates that Shropshire is not an outlier for care home admissions.   Has identified a cohort of patients from care homes who attend A&amp;E but are discharged with little or no intervention which will be a key target cohort.   The Shropshire Care Closer to Home Transformation Programme continues to gain momentum with plans for Phase 1 case management now nearing sign off for implementation.  This approach will also encompass patients in care homes.</t>
  </si>
  <si>
    <t>meetings scheduled during Q3</t>
  </si>
  <si>
    <t>not at this time</t>
  </si>
  <si>
    <t xml:space="preserve">Achieving consistency in pathways out of hospital into differenc LAs across the system. </t>
  </si>
  <si>
    <t xml:space="preserve">Access to sufficiently detailed real-time data shared across the system in order for capacity to match demand along the care pathway. </t>
  </si>
  <si>
    <t>Access to shared care records across and between organisations continues to be a challenge along with regularly coordinated meetings to review all the patients on the  MDDF lists within the IRIS.</t>
  </si>
  <si>
    <t>Recruitment to co-ordinator and OT roles continue to be a challenge but now being met with appointment of locums.</t>
  </si>
  <si>
    <t>Data analysis of weekend discharges together with a systemwide approach to delivering and quantifying level of resources required. 
Gaining trust and buy-in from Care Homes, availability of brokerage, transport, pharmacy,</t>
  </si>
  <si>
    <t xml:space="preserve">Developing an agreed model continues to be a challenge but a joint D2A model between partners in the north of Frimley will serve to support this. </t>
  </si>
  <si>
    <t>Consistent awareness and application of the choice policy and protocol</t>
  </si>
  <si>
    <t xml:space="preserve">Several different models of GP support to Care Homes operating across the borough.  </t>
  </si>
  <si>
    <t xml:space="preserve">Continues to be tracking bags and ensuring that they do not get lost in the system. 
Ensuring bags are prepared and ready when a patient is admitted as an emergency. </t>
  </si>
  <si>
    <t>Operational Manager for Patient Discharge appointed by FHFT.</t>
  </si>
  <si>
    <t xml:space="preserve">Started to incorporate additional data into Alamac kitbag to inform capacity planning - Packages of care, residential and nursing home capacity.  </t>
  </si>
  <si>
    <t xml:space="preserve">Development of a MDT model for the community 'cluster' meetings starting to include 'anticipatory care' cases in order to prevent avoidable admissions. </t>
  </si>
  <si>
    <t>Further work with providers to support and prepare for Home First approach.</t>
  </si>
  <si>
    <t xml:space="preserve">Some elements of service operational but needs coordination, resources and clinical input in order to extend and build trust. Weekend social work presence not sufficient in itself. </t>
  </si>
  <si>
    <t xml:space="preserve">Consensus remains to having a shared D2A model across the north with common paperwork and agreed processes. </t>
  </si>
  <si>
    <t>Fewer patient/family choice delays monitored through DTOC reporting. Care Home support service in FHFT to support self funders in finding suitable accomodation.</t>
  </si>
  <si>
    <t>Care Homes group actively reviewing models of GP/clinical support and evidence base of what works and viable.</t>
  </si>
  <si>
    <t xml:space="preserve">Opportunity to share learning and experiences on roll out of the red bag scheme between north and south Frimley. </t>
  </si>
  <si>
    <t>none identified.</t>
  </si>
  <si>
    <t>Access to a shared care record to facilitate coordinated discussions. Overcoming associated connectivity and IT/IG issues.</t>
  </si>
  <si>
    <t>Learning and support from other areas with similar D2A model.</t>
  </si>
  <si>
    <t xml:space="preserve">Learning and support from other areas on approach and effective implementation of sustainable models of 7 day services to support discharge. </t>
  </si>
  <si>
    <t>Ensuring emergency admissions have estimated discharge dates set which the whole hospital are committed to delivering.</t>
  </si>
  <si>
    <t>STP challenge to develop robust patient flow models for Health and Social Care including electronic patient flow systems..</t>
  </si>
  <si>
    <t xml:space="preserve">Continuing to ensure the sustainability of this approach; Increasing the proportion of CHC and complex assessments done
outside hospital in people’s homes/extra care or reablement beds </t>
  </si>
  <si>
    <t>Culture of home first well established among all workforce, but still more to do to engage public opinion to this way of viewing the duration of the acute hospital stay.  More to be done to influence those funding their own care to shape their choice on timeliness of the use of residential care.</t>
  </si>
  <si>
    <t>Workforce capacity in the social care sector.</t>
  </si>
  <si>
    <t xml:space="preserve">Care providers insist on assessing for the service or home individually.  
To engage with families so that they can participate and have confidence in the trusted assessor model.
</t>
  </si>
  <si>
    <t>Managing family expectations; ensuring all staff understand the choice protocol. Access to sufficient capacity in Solihull, especially nursing and dementia care, presents a challenge.</t>
  </si>
  <si>
    <t>Ensuring skills in care home workforce match the equity of needs presented on discharge by new residents.</t>
  </si>
  <si>
    <t>Red bag scheme is in implementation stage</t>
  </si>
  <si>
    <t>Continuing to increase capacity automatically when admissions increase.</t>
  </si>
  <si>
    <t>CCG has a step in CSU to review CHC and an improvement plan is in progress.</t>
  </si>
  <si>
    <t>The Brokerage team has developmeed excelent relationships with providers which enables prompt responses to deliver packages of support or placements.
Greater clarity has emerged about the key priorites to deliver including the development of the Straight Home Workstream.</t>
  </si>
  <si>
    <t>Adult Social Care have agreed to a 6 day working pattern.</t>
  </si>
  <si>
    <t>Health and Social Care staff are now trained and using proportionate assessment and the impact of that is sustained improvement in DToC.</t>
  </si>
  <si>
    <t xml:space="preserve">The council has started to build and new dementia care home to improve choice and has retendered Community Support Services to promote opportunities for the VCS to be involved in care and support provision. </t>
  </si>
  <si>
    <t xml:space="preserve">Improved communication between hospital and care home providers regard the reasons for poor discharges and how these will be improved.
Dedicated intensive support to high referring care homes is in place and demonstrating an impact.
</t>
  </si>
  <si>
    <t>Implementation is established and we are monitoring impact.</t>
  </si>
  <si>
    <t>Financial support to pilot a product or clear guidance from NHS Digital on optimising existing arrangements using multiple data sources.</t>
  </si>
  <si>
    <t xml:space="preserve">National workforce strategy to ensure sufficiency of capacity in the social care sector.    </t>
  </si>
  <si>
    <t>A national communication to influence public expectations of hospital care and discharge arrangements.</t>
  </si>
  <si>
    <t>Publication of a green paper to include proposals for sustainable funding for social care.</t>
  </si>
  <si>
    <t>Workforce sufficiency for nursing skills in the care sector to be addressed to raise the competence to care for levels of acuity / complexity without risk to residents.</t>
  </si>
  <si>
    <t>System monitoring in place and embedded with all the required dashboards and processes.</t>
  </si>
  <si>
    <t>Home First embedded within organisations.</t>
  </si>
  <si>
    <t>Patients are given choice for Home First.</t>
  </si>
  <si>
    <t xml:space="preserve">Admission rates and general demand for acute hospitals remains a challenge. It is essential to work closely and at the earliest stage with patients and families to support early discharge. Incidents of paperwork not being discharged with the patient.  Patients becoming not medically fit on planned day of discharge impacting process. </t>
  </si>
  <si>
    <t>Continuing to maintain a robust focus on flow.</t>
  </si>
  <si>
    <t>Continue to build on relationships.</t>
  </si>
  <si>
    <t xml:space="preserve">Capacity to provide increased amounts of care at home, including therapy, is stretched due to more traditional bed based models remaining in the community system at present. Target to reduce patients that require care home placement as Somerset is an outlier for the number of care home placements. </t>
  </si>
  <si>
    <t>Target to reduce patients that require care home placement as Somerset is an outlier for the number of care home placements.  Challenges for smaller DGHs to be able to provide workforce for 7 days with minimal financial impact.</t>
  </si>
  <si>
    <t>Continuing to build relationships at care homes to accept hospital employees as Trusted Assessors.</t>
  </si>
  <si>
    <t>No significant concerns.</t>
  </si>
  <si>
    <t>Community health care support to care homes regarding tissue viability.</t>
  </si>
  <si>
    <t>No significant challenges identified.</t>
  </si>
  <si>
    <t xml:space="preserve">Continue to have better working with wards, external partners, carers, primary care etc. Home first has expanded  and is now 100% rolled out which supports better discharge planning . Shared learning continues across the system. Good collaborative working with community hospitals. Integrated front door now in place. Improved daily meetings combining Home First and complex discharges (PDF)
</t>
  </si>
  <si>
    <t xml:space="preserve">Daily board rounds continue. DToC remains in line or below the target. SAFER BUNDLE continues to be a focus. Stranded patient is now an initiative that is being embedded into daily working. System monitoring in place with some improvement in reports    </t>
  </si>
  <si>
    <t xml:space="preserve">Working with ASC, voluntary sector, community etc continues with a focus on promoting and maintaining patient independence. This is working well but there is further opportunity to work with primary care in a more meaningful way. Working towards more integration of discharge team, Home First  now fully rolled out .    </t>
  </si>
  <si>
    <t>Home first business case agreed for a futher 12 months. Now rolling out 100 % in both trusts.  Impower have completed an assessment of Somerset's Home First with recommendations on further developing the service.  This includes looking at Home First commencing before hospital admission. Admission avoidance of home first currently on hold. Focus on proactive discharge to allow the model to embed.</t>
  </si>
  <si>
    <t>7 day discharge team agreed, therapy to also provide a 7 day service. Plans in place to look at increasing medical staffing. This is being looked at via A&amp;E Delivery Board as 7 day proposals have been developed.</t>
  </si>
  <si>
    <t>Home First has a trusted assessor system in place. Continued work with care homes.</t>
  </si>
  <si>
    <t>Conversations with patients on Home First and communication materials are available.</t>
  </si>
  <si>
    <t xml:space="preserve">LARCH scheme in place to work with care homes. Treatment Escalation Plans are being introduced into Care Homes with good engagement to support them and understand challenges.  A proposal to enhance support for TEP introduction in Care Home across Somerset has been developed through the A&amp;EDB. Quality improvement work has continued with Care Homes via the Care Home support team. Yeovil care homes are moving to be under 1 GP practice. </t>
  </si>
  <si>
    <t xml:space="preserve">Red bag scheme being rolled out to care homes. Taunton area will have full roll out by October 2018.  Bridgwater care homes will be on board by the end of November 2018. This is part of a county wide project. Care homes currently engaging well.  </t>
  </si>
  <si>
    <t>No support required.</t>
  </si>
  <si>
    <t>On-going work with the stranded patient agenda.  Project plan and roll out in place. Require on going support from system partners.</t>
  </si>
  <si>
    <t>Continued system wide support.</t>
  </si>
  <si>
    <t xml:space="preserve">Continue to share best practices for Home First models. </t>
  </si>
  <si>
    <t>Huddles now embedded within daily practice where the MDT are highlighting people who will be ready for discharge, and therefore faciliating a more effect strategy around communicating needs.  Indivduals not know to local authority flagged early when it is likely that they may require support. For individuals with additional mental health needs , evidence of Mental Health teams being informed in discharge planning</t>
  </si>
  <si>
    <t>process in place when individuals are know and this has consistently worked over the last quarter .</t>
  </si>
  <si>
    <t>Less that 5 % of all people have  CHC assessment completed in the hospital - 95 % discharged ready for community assessment</t>
  </si>
  <si>
    <t>Innovation site in place in respect to hopsital discharge, and therefore communication strategies and ways of working changed - pathways are being adjusted accordingly</t>
  </si>
  <si>
    <t>Changes in team dynamics  changes in staff uusage of patient pathway</t>
  </si>
  <si>
    <t>Development of an effective community service rather than a service focused on discharge rather than prevention</t>
  </si>
  <si>
    <t>To continue with present practice</t>
  </si>
  <si>
    <t xml:space="preserve">seven day service is in place through the integrated service but this is not the same service 7 days a week </t>
  </si>
  <si>
    <t>Trusted assessor model rolled out in two areas</t>
  </si>
  <si>
    <t>Choice policy in respect to dischsrge diectly into care homes is dependent on family and individuals time frame.</t>
  </si>
  <si>
    <t>Care home wanting review in relation to  CHC funding.</t>
  </si>
  <si>
    <t>Need to look at how to support across disciplines as at present only oder person</t>
  </si>
  <si>
    <t>Introducton of innovation site within the hospital discharge team has resulted in more effective team working</t>
  </si>
  <si>
    <t>No Additional Milestone met this quarter</t>
  </si>
  <si>
    <t>several engagement events have now occurred to ensure resilent model</t>
  </si>
  <si>
    <t>Alternative pathways are under development in respect to a parity of esteem approach</t>
  </si>
  <si>
    <t>no significant change from last quarter</t>
  </si>
  <si>
    <t>reduction in delay for package of suport for people eligible to CHC</t>
  </si>
  <si>
    <t>clear care home forum in place</t>
  </si>
  <si>
    <t>started to liase with Ld service</t>
  </si>
  <si>
    <t>No additional support  required at this time</t>
  </si>
  <si>
    <t>Relauch of RED bag scheme.</t>
  </si>
  <si>
    <t>System wide Integrated Discharge Bureau in place with system wide manager, jointly accountable to the Acute Trust, both CCGs and both Local Authorities.  This includes 7 day social care presence.  In Southampton the IDB has also extended its reach to the community hospitals.</t>
  </si>
  <si>
    <t>Home First D2A model now well established for Pathway 2 clients (patients requiring some additional support but able to return to their own homes)</t>
  </si>
  <si>
    <t>Choice Policy agreed across whole system - further awareness raising/training required to ensure it is being implemented consistently - particularly acknowledging staff turnover</t>
  </si>
  <si>
    <t xml:space="preserve">Constant need for regular staff updates owing to staff turnover on wards to ensure that early discharge planning is consistently embedded across all parts of the system.  
</t>
  </si>
  <si>
    <t>Challenges include:
- Capacity in Dom Care and Care home market and ability to respond quickly to initiatives to increase capacity 
- high demand for 4 times a day double ups and specifically timed calls.
- sustainability of the market - one dom care provider has served notice in Q2 
In response to these challenges, we have:
- commissioned additional dom care using the retainer already in place for Q2 
- plan to start a mini competition for purchasing further additional hours for the Winter.
- commissioned our in house R and R service to deliver additional reablement care packages
- are planning for community OTs to inreach into the hospital to assess need for 4 times a day double ups</t>
  </si>
  <si>
    <t xml:space="preserve">Need to strengthen "community pull" approach to discharge.  Discussions have commenced through the city's 6 cluster teams.                                                                         
</t>
  </si>
  <si>
    <t>Capacity in care market to support short term assessment placements - potentially impacting on flow through the D2A pathway 2.  There ar challenges with the early identification of suitable patients for this pathway. This relates to the rotation of therapists and the need to constantly keep training new therapy intake groups.                                                                                  
Patient choice on Pathway 3 - reluctance to move into interim placement for assessment.</t>
  </si>
  <si>
    <t>Ability of care market to start new packages at weekends.  providers  will generally only assess and start care during the week. This is particularly true of residential care.
There is a need to improve the quality of hospital discharge and relationship between the hospital and care market in order to support discussions with social care providers around 7 day access                 Discharges to care/nursing homes at weekends remains a challenge for a number of reasons e.g. medical cover for new residents discharged from hospital, timely patient assessment by care home staff (one of the issues was  parking at the acute trust)difficulties in parking for care home managers</t>
  </si>
  <si>
    <t>Staff turnover in hospital - move on of staff who have been trained and continued need to train new staff.</t>
  </si>
  <si>
    <t xml:space="preserve">Early interaction with relatives and patients regarding timely discharge isn’t always felt to be as consistent as it could be.
(Robust programme of training and audit to embed Complex Discharge Policy )
</t>
  </si>
  <si>
    <t>Need to improve transfer of care from hospital to care home</t>
  </si>
  <si>
    <t>Capacity of workforce to take on a multitude of different schemes - we have now implemented the Red Bag Scheme but are working closely with WHCCG to ensure that we coordinate as much as possible with wider system schemes</t>
  </si>
  <si>
    <t xml:space="preserve">Continued embedding of Discharge to Assess approaches. </t>
  </si>
  <si>
    <t xml:space="preserve">The Acute and Community hospitals are using the same systems to monitor delays, the social work team manager now has responsibility for  discharge from all settings and a RAG and call process has been developed across the system to manage those acute patients with lengthy delays all of which will be embedded over the next quarter.
Additional dom care hours purchased from retainer and implemented during Q2
Agreement this quarter to commence mini competition for add dom care hours for the winter
Recruitment commenced in Q2 for carers to provide additional reablement care packages </t>
  </si>
  <si>
    <t>Roll out of work to improve community team involement in discharge to two more clusters</t>
  </si>
  <si>
    <t xml:space="preserve">Evaluation of D2A scheme for clients on Pathway 3 and recommendations for way forward - agreement to extend scheme to year end </t>
  </si>
  <si>
    <t>Increase in dom care capacity through the Home Care retainer and Urgent Response Service to support increased weekend avaliability and discharge. 
Task and finish group established within hospital to formulate and roll out an action plan to improve quality of discharges
                                                                                       The EHCH pilot has developed a primary care EHCH support team that when mainstreamed will incorporate support for weekend discharges.</t>
  </si>
  <si>
    <t>Action plan established for training new staff in hospital</t>
  </si>
  <si>
    <t xml:space="preserve">Part of an overarching plan that the hospital are developing to support consistant ward based practice </t>
  </si>
  <si>
    <t>Agreement to continue EHCH scheme to year end and to work up business case for roll out across the city from April 19
Task and finish group established within hospital to formulate and roll out an action plan to improve quality of discharge</t>
  </si>
  <si>
    <t>Red Bag scheme now implemented</t>
  </si>
  <si>
    <t xml:space="preserve">• Contacts/Case studies re examples of good practice
</t>
  </si>
  <si>
    <t xml:space="preserve">• Contacts/Case studies re examples of good practice
• Greater national focus on how acute trusts have developed positive relationships with care and nursing home providers .
</t>
  </si>
  <si>
    <t>Recruiting resource to fully establish the integrated discharge team</t>
  </si>
  <si>
    <t>cultural / workforce change required</t>
  </si>
  <si>
    <t>establishing evidence base to support implementation of trusted assessor model</t>
  </si>
  <si>
    <t>Southend have over 100 care home providers. The challenge is to engage meaningfully with each of the providers</t>
  </si>
  <si>
    <t>Social worker at A&amp;E commenced.
SBC have agreed with Southend Care Ltd (LATC) re investement in START.</t>
  </si>
  <si>
    <t>Proposals to progress a review of readmission data from an integrated perspective are taking place</t>
  </si>
  <si>
    <t>CHC Social worker in post 1 year
Joint Commissioning Manager - in post
Voluntary sector resource in SPoA from Q4 17/18</t>
  </si>
  <si>
    <t>Recruited OT Manager
2 x social workers in post during Q2 17/18
Investment in Hospital 2 Home is ongoing
3 x care workers recruited and in post in Priory</t>
  </si>
  <si>
    <t>no further update</t>
  </si>
  <si>
    <t>Options appraisal being developed</t>
  </si>
  <si>
    <t>Gold Standard Framework (GSF) investment - further training for additional care homes to go through the GSF training
Investment in resource to provide training for care homes in terms of fluid intake, falls prevention and nutrition</t>
  </si>
  <si>
    <t>Operational during Q1</t>
  </si>
  <si>
    <t>nil support needs.</t>
  </si>
  <si>
    <t>nil support</t>
  </si>
  <si>
    <t xml:space="preserve"> Do not meet the formal criteria for "established" re "Joint pre admission discharge planning is in place in primary care ".  Additional resources rqeuired for this.</t>
  </si>
  <si>
    <t>Complexity of systems means unlikely to be in place in the current year.Trust wide electronic patient flow systems and analysis not fully developed. Whilst individual services undertake demand and capacity modelling, this is not yet done as a whole system.  Exemplary criteria considered unrealistic. Complexity of systems means unlikely to be in place in the current year</t>
  </si>
  <si>
    <t>Criteria re daily joint MDT attended by ASC, voluntary sector and community health, joint teams, joint assessments. Teams work together as required and not felt to be necessary to be jointly managed to be working well (exemplary criteria).</t>
  </si>
  <si>
    <t>New plans in development to extend beyond CHC. Issues identified re unintended consequence of discharge to nursing care rather than home first. Need to expand capacity in the community.</t>
  </si>
  <si>
    <t xml:space="preserve">Audit on weekend discharge issues to help inform new plans to esnure all teams operate on a 7 day basis within the hospitals as well as discharge teams. Particular pathways that are not working 7 days a week include pharmacy and equipment. </t>
  </si>
  <si>
    <t>Review of progress has identfiied need for consistent trusted assessor in place. New plans developed.  Care homes accepting hospital team assessments remains a challenge area.</t>
  </si>
  <si>
    <t>Improving communication with families at an early stage. Review of progress has led to new plans. Increase in patient and family choice delays at GSTT.</t>
  </si>
  <si>
    <t>Capacity in local care homes. Providing intensive supporting to care homes to avoid emergency admissions.</t>
  </si>
  <si>
    <t>Change management challenge of implementation across system which is already overloaded.</t>
  </si>
  <si>
    <t>Excellent discharge planning working between hospital health and social care teams to support transfer enabling DTOC target to be met for Q1.</t>
  </si>
  <si>
    <t xml:space="preserve">Improved reporting to commissioners
 </t>
  </si>
  <si>
    <t>Single universal assessment and referral form to be piloted</t>
  </si>
  <si>
    <t>Reviewed discharge to assess pathway to tackle issues re discharge of non-CHC patients to nursing care.  Increased role of social workers in assessment to ensure appropriate discharge.</t>
  </si>
  <si>
    <t>Most core services working 7 days per week.  Findings of audt on weekend discharge areas for imporvement. 
Review contracts with providers to move to 7 days working</t>
  </si>
  <si>
    <t>In place for @home teams. Need to be further extended across SEL footprint.
Trusted Assessor protocols for SE London piloted.</t>
  </si>
  <si>
    <t xml:space="preserve">Choice protocol in place  now being reviewed.
</t>
  </si>
  <si>
    <t>Pilot in place, will be scaled up across the Borough, procurement started, market engagement taken place. New contract in place 2018</t>
  </si>
  <si>
    <t xml:space="preserve">Full implementation now prepared for q3. Plans being extended further than care homes to include extra care and supported housing.  
</t>
  </si>
  <si>
    <t>No additional support required. Existing support is accessed where required.</t>
  </si>
  <si>
    <t xml:space="preserve"> Existing support is accessed where required.</t>
  </si>
  <si>
    <t xml:space="preserve">The CCG is being supported in its implementation by the Health Innovation Network and is working in partnership with Lambeth. No other sources of support are required at this time.
</t>
  </si>
  <si>
    <t xml:space="preserve">1) Pilot of discharge planning in AED is supported by community teams (District nurses, community matrons and speciality consultants). 
2) EDD set within 24 hrs from admittance on all wards. 
3) Bedside whiteboards scheme identifies EDD. 
4) Electronic EDD system updated 11AM daily used for planning discharges.                                </t>
  </si>
  <si>
    <t>1) Team incorporated with Halton.  
2) Multiagency approach, physio, nurses and social workers.  
3) Part of Local authority Integrated Access Team and Crisis Response.</t>
  </si>
  <si>
    <t>1) Patient / family leaflets are inplace describing patient journey including discharge. 
2) Nursing and residential home choice is honoured within discharge team
3) short term transitional beds offered whilst placements are being planned and secured.</t>
  </si>
  <si>
    <t xml:space="preserve">1) CCG and LA  work closely together with providers monitoring quality for provision.   
2) Local CQC ratings reflect high quality care.  </t>
  </si>
  <si>
    <t>Consistency across wards in main acute.</t>
  </si>
  <si>
    <t>1) Pressure on acute bed capacity
2) Pressure on nursing care bed capacity
3) dom care package availability</t>
  </si>
  <si>
    <t>Patient and family choice remains a challenge</t>
  </si>
  <si>
    <t>consistency across wards in main acute.</t>
  </si>
  <si>
    <t>Working across neighbouring localities is challenging as many services are provided across shared footprint</t>
  </si>
  <si>
    <t>Funding for the post and ongoing engagement with care homes</t>
  </si>
  <si>
    <t>Robust and standardised use of home choice policy.</t>
  </si>
  <si>
    <t xml:space="preserve">1) Resources within care homes. 
2) Recruitment of nursing within nursing homes. </t>
  </si>
  <si>
    <t>Bags being lost when patients arrive within an acute setting. Additional bags for care homes continually being bought to provide homes with the ones lost in the hospital.</t>
  </si>
  <si>
    <t>Whiston Hospital is focusing on discharge  before noon.  Undertaking an audit on reasons for after midday, designing new ways of working and testing with PDSA in December, aiming for 30% improvement across all wards.</t>
  </si>
  <si>
    <t>1) Acute new IT Medway system design is now feeding more sophicticated information  into the twice weekly boardrounds. This is providing intelligence on blockages and enabling focused attention on reasons for delay for individual patients.
2) Mobilistation of a flu ward round from Dec- March.</t>
  </si>
  <si>
    <t>A review of the Halton and St Helens integrated discharge team in taking place Q3.  Identifying any areas for improvement.  Options to be considered November 2018.</t>
  </si>
  <si>
    <t>1) Additional reablement staff are now in place, there is continued recruitment.
2) Home to discharge assessments now being tested in care of the elderly ward demop and frailty</t>
  </si>
  <si>
    <t>1) GP extended access has been rolled out from Oct 1st, 394 additional appointments available in St Helens. 
2)Services have been mapped in St Helens and across the footprint. The Acute is supporting intelligence to understand evening and weekend demand for communty services.</t>
  </si>
  <si>
    <t>As well as the existing trusted assessors in the hospital frailty unit, a full time post for a care home trusted assessor will be recruited in readiness for Q4. Rescrutiment is underway.</t>
  </si>
  <si>
    <t xml:space="preserve">Implementation of Home choice policy </t>
  </si>
  <si>
    <t>1) the NWAS NART tool is in now in 8 homes, to be rolled out to all homes by December.
2)An enhanced primary care offer to be implemented from January 2019.</t>
  </si>
  <si>
    <t>audits continue with neighbouring localities and the hospital</t>
  </si>
  <si>
    <t>Daily calls are in place for all sites with Staffordshire residents with a process to escalate to system leaders on the weekly BCF call. Dashboards are held with live information</t>
  </si>
  <si>
    <t xml:space="preserve">Improved standard operating procedures have been consulted on ,agreed and rolled out to improve flow </t>
  </si>
  <si>
    <t>Further investment and contract changes to reflect 7 day working</t>
  </si>
  <si>
    <t xml:space="preserve">Ensuring timely referral to ensure window of opportunity is not missed </t>
  </si>
  <si>
    <t>Consistency and accuracy of reporting - improving system wide</t>
  </si>
  <si>
    <t xml:space="preserve">To ensure coordinated, system wide approach to support flow and timely discharge </t>
  </si>
  <si>
    <t xml:space="preserve">To ensure capacity is in place in line with commissioned levels and capacity is reactive to system pressures in a timely manner
To ensure local agreements in relation to assessment timeframes are achieved e.g. 28 day LoS in community D2A beds 
To ensure flow is in line with modelled assumptions </t>
  </si>
  <si>
    <t>Management of change requirements for services that are currently not a 7 day services
Any investment required to support the move to a 7 day operating service</t>
  </si>
  <si>
    <t xml:space="preserve">Pilot is funded to 31st October 2018. 
</t>
  </si>
  <si>
    <t xml:space="preserve">Care Homes are not established to provide a 7 day service resulting in patients waiting in acute beds over the weekend
Number of care homes rated as inadequate or requirement improvement across the Staffordshire footprint 
Supporting care homes through quality monitoring and or safeguarding processes </t>
  </si>
  <si>
    <t xml:space="preserve">Any investment required to due to financial position of the Staffordshire CCGs </t>
  </si>
  <si>
    <t xml:space="preserve">Daily discharge MDT for patients to be discharged that day or the next to ensure all is in place for timely discharge e.g. TTOs for both Simple &amp;  Timely (S&amp;T) and complex. 
Relaunch of the Patient Profile including training/ drop in sessions to improve quality. 
Continue to promote and challenge simple &amp; timely discharges. 
Both S&amp;T and complex discharges are monitored through MADE meetings/ calls 3x times daily to apply challenge to the system where necessary. </t>
  </si>
  <si>
    <t xml:space="preserve">Following the succeful pilot during August 2018, the AMRA Unit (within the medical division) at RSUH has been fully operational since 1st October 2018 between 08:00 - 22:00 at RSUH. Senior clinical decision making on the ED floor to rapidly assess patients and effectively stream to the most appropriate portal. 
Daily information to the urgent care system, including regulators continues to be shared via T&amp;T. 
Meeting held 19th September with system leaders and NHS I to agree data set to provide holistic real time overview to the system on a daily basis. 
Commissioners continue to work with Burton to develop T&amp;T model. </t>
  </si>
  <si>
    <t xml:space="preserve">Daily discharge MDT for patients ready for discharge today/ tomorrow for both Simple &amp; Timely (S&amp;T) and complex is now fully operational. 
Continue to maximise Exemplar Front Door at RSUH - a multi discplinary team (health and social care) supporting rapid assessment and discharge of patients from ED and Portals, including 'pull' function. 
</t>
  </si>
  <si>
    <t xml:space="preserve">The North is operating a full D2A model across both home and bed based services, in line with modelling. 
D2A in County is operational, however there are challenges around timely access to bed base and Home First services. 
The implementation of D2A in Burton is progressing, however pathways/ SOPs and processes are to be establish to determine patient pathways for D2A bed based services. 
A proposal relating to the D2A bed based model for the South and Out of County Hospitals is to be shared with CCG internal governance in October 2018 afterwhich an implementation plan will be developed. </t>
  </si>
  <si>
    <t xml:space="preserve">There are a wide range of services available across Staffordshire that operate 7 days per week including: 
- Hospital social work team
- Enablement services 
- Intermediate Care Referral Line
- Care Home Coordination Line 
- Track &amp;  Triage
- Walk in Centre 
- Mental Health support in portals via RAID and Outreach to assess EMi patients listed for EMI D2A beds
- Exemplar Front Door operating 08:00 - 20:00, 7 days per week at RSUH
- Domiciliary care is available 7 days per week. requirement included within the service specification that services will operate 365 days a year including bank holidays. Core hours are 06:00 - 23:00 hours and will accept referrals to services for care and reinstatement of existing packages. 
- Fast Track - target approach and caseload management of all acute Fast Tracks to ensure timely discharge to preferred place of care over a 7 day period. CHC developing a plan to support discharges to Nursing Home placements over the weekend. 
A number fo schemes have been included in the 18/19 Staffordshire system wide winter plan to support the delivery of services 7 days per week to support winter. </t>
  </si>
  <si>
    <t xml:space="preserve">Trusted Assessor was funded on a 12 month pilot basis from October 2017 and has been utilised across the directly commissioned care home beds under the D2A model. 
Due to the short term funding arrangements, a desk top review is underway (awaiting monthly from MPFT to support review). An options appraisal will be development and shared with system leaders with recommendations moving forward for discussion and agreement. </t>
  </si>
  <si>
    <t xml:space="preserve">A refresh of the choice policy has been undertaken across the system and the revised policy is being presented to individual organisational governance during October 2018. 
Afterwhich, a full training programme will be established and rolled out for all staff across both acute and community D2A sites. </t>
  </si>
  <si>
    <t xml:space="preserve">Wrap around therapy, social care, mental health and enhanced medical cover (GP) is commissioned in the North to support patients within the D2A CCG commissioned care home beds. 
Care Coordination Hub commissioned as an admission avoidance scheme to support the top 28 referring care home to ED with rapid response to prevent ED attendances/ non-elective admissions. 
This work stream forms part of the STP and is held up as key to resolving the challenges in both quality and performance in care homes. </t>
  </si>
  <si>
    <t xml:space="preserve">It has been agreed that the 'Red Bag' scheme will be incorporated into the Urgent &amp; Emergency Care STP Programme to ensure a robust system wide approach. It is suggested that this will form part of the UEC 2 - Wider System Delivery in Care Homes workstream. A plan is to be developed for roll out during Q3. </t>
  </si>
  <si>
    <t>Patient choice has always been pushed as a priority for practices from its inception. For the past 3 years we have had a referral management scheme in place with referral coordinators in each practice. This is a member of staff who is familiar with pathways and they will always ensure that patients are offered a choice of providers. This includes providers away from the local area if a patient wishes to.</t>
  </si>
  <si>
    <t xml:space="preserve">1. ITT work ongoing in addition to SAFER work on the wards but should be done in parallel. 
2. Ongoing behavioural/cultural change challenges faced as patients aren't prepared for discharge from the point of admission (staff language) and key ward processes haven't typically followed SAFER principles. eg. Board Round followed by Ward Round, afternoon huddles not always taking place etc. 
3. The number of discharges by midday remains challenge and the Transfer Unit is not utilised but the SFT 'New World' metric asks for 33% of discharges to be complete by midday and 80% utilisation of Transfer Unit for all discharges.
</t>
  </si>
  <si>
    <t>1. Intermediate care capacity dashboards in place. Tools in place to monitor capacity of home care and care homes capacity too. However, there is not a joined up cross care setting care pathway system to monitor capacity and/or these system are not updated. 
2. System OPEL cards continue to be developed with the wider system.
3.Sourcing/developing, funding and managing an integrated health and social care pathway tool to monitor the Stockport systems capacity and demand by care pathways.
 4. Bottlenecks regularly occur in the acute setting (timely assessments &amp; transfer of care) and in the community setting (packages of care. home care pathway). 
5. The timeliness of the system to respond to sudden increases in demand.</t>
  </si>
  <si>
    <t>Challenges include: 1) change in culture 2) changes in ways of working 3) extended operating hours 4) shared budgets 5) integrated back office functions</t>
  </si>
  <si>
    <t xml:space="preserve">1. Discharge (Transfer) to Assess Pathways 1 &amp; 2 from hospital established but not optimised. A number of assessments continue to take place  within the hospital due to resistance to change from staff - work needs to continue to completely embed discharge/transfer to assess model.
2. Pathway 0 (home care/care home re-starts) requires some training for non-social work staff to undertake as Trusted Assessors). 
3. Pathway 3 is in pilot phase and will become embedded when the Transfer to Assess Unit is operational and Impartial Assessor approach established.  </t>
  </si>
  <si>
    <t xml:space="preserve">Challenges include securing sign off from all Practices to data sharing agreements with Viaduct Care. Target date, end September with current position due to be reporting in upcoming contract meeting.  </t>
  </si>
  <si>
    <t>Recruitment remains challenging due to the time it takes to recruit.</t>
  </si>
  <si>
    <t xml:space="preserve">Local provider has insitigated Referral Assessment Services(RAS) in many specialties. Due to the present functionality of e Referral Service (eRS) this overrides the ability to offer choice. This will be resolved in a future release of eRS. </t>
  </si>
  <si>
    <t xml:space="preserve">The pilot phase started during Qtr 1 and continued during Qtr 2 and has included 20 care homes and two extra care housing schemes. This has been an opportunity to deal with any implementation issues and to review processes and documentation in partnership with providers and partners. The main challenge has been in relation to communication and awareness raising of the scheme with staff at the Foundation Trust. </t>
  </si>
  <si>
    <t xml:space="preserve">A 'New World' launch took place at SFT on 22nd August 2018 encouraging a 'just do it' approach to SAFER. The first published monitoring metrics were released end of September. All of the teams have now received a letter signed by the relevant triumvirate leads as well as the escalation flowchart and a copy of the briefing which identifies the measures as well as roles and responsibilities to enable success.  Data from NWAS has also been provided by Ward to highlight which Wards successfully plan PTS. </t>
  </si>
  <si>
    <t xml:space="preserve">Site Management team working more closely with ITT. Site management team  now lead PTS booking service for patients. New World metrics have been hand delivered by the Delivery Director and Site Management Lead; they have discussed metrics with each of the ward teams.  The clear message is that a plan is put into place to immediately move to an improved position, with an urgent focus on 33% Ward discharges before 10am and 80% utilisation of the Transfer Unit.  </t>
  </si>
  <si>
    <t xml:space="preserve">MDT working continues, coordinated by the Urgent Care Delivery Board and is managed through the following:
- Weekly Business Group Triumvirate-led Stranded Reviews
- Weekly System Exec-led Super Stranded Reviews
- Integrated Transfer Team Activation Centre and focus on longest staying patients
- Monthly GM Point Prevalence
- Daily Monitoring
In line with the GM UEC transformation plan, following reviews of LOS,  a  test of change is in place; the 'High Impact Team' comprising of a GP and ANP from the neighbourhood teams will be attending a  Ward White Board round 3x a week to identify Enhanced Care Management patients that can move back to the neighbourhood for management with a view to reducing the LOS of this patient cohort. A more detailed, supported and accelerated discharge programme is now  in place following review fo stranded patient themes.
</t>
  </si>
  <si>
    <t>The Trusted Assessor (TA) approach is being rolled out across Stepping Hill Hospital. The TA model is currently being:
1. Used to access home and bed base intermediate care  
2. Piloted across 26 Stockport Care Homes in Stockport (replacing the need for a care home to assess)</t>
  </si>
  <si>
    <t xml:space="preserve">All Stockport patients have access to 7 day services provided through Mastercall and Viaduct Care.  </t>
  </si>
  <si>
    <t>The Trusted Assessor function remains very positive, the transition for the individual in the main has been very smooth. Providers are pleased with the documentation and the quality of the assessments.</t>
  </si>
  <si>
    <t>No complaints received by the CCG around patient choice</t>
  </si>
  <si>
    <t xml:space="preserve">Progress is being made across Enhanced Primary Care in-reach support, End of Life Care, Collboroation and Networking with Providers and Joint workforce planning.  There is a collaborative workshop arranged in October to review position and plan trajectory of improvement </t>
  </si>
  <si>
    <t xml:space="preserve">Positive feedback has been received from all partners and some service users during the pilot phase. During Qtr 2 the focus has been on reviewing the NHS England guidance to ensure that we are compliant locally. </t>
  </si>
  <si>
    <t xml:space="preserve">Support is needed to align the work of the ITT and the SAFER work on the wards with nurses and clinicians. Trust needs to engage with staff from a 'hearts and mind' perspective and to corroborate this with microsystems  that support Wards that are struggling with flow improvement. Wards to focus on using tools that support earlier discharges and use of the transfer unit including the use of Clinical Criteria for Discharge for patients with EDD of 24-48 hrs.
Support is required to address the  challenges outlined and a strategy to grow the level of maturity.
</t>
  </si>
  <si>
    <t xml:space="preserve">Wards are being supported by matrons for each of the areas and the Delivery Director has designated weekly meetings with Wards. The Medical Director and the Chief Nurse are in full support of these measures and the escalation process that will be enacted should staff not comply.
Develop/utilise a system wide tool which continually assesses capacity and demand along the whole care pathway, and can help further analyse the bottlenecks caused by process or supply failure in a more robust and reliable way.
</t>
  </si>
  <si>
    <t xml:space="preserve">Consideration of impact on CHC budget as more assessments are undertaken out of hospital </t>
  </si>
  <si>
    <t>Care Home uptake and trust in the trusted assessor model for all pathways. Funding of Transfer to Assess Unit. Establishing the Impartial Care Home Assessor. Optimise engagement of acute setting ward level staff with T2A pathways, criteria etc e.g. T2A roadshow, link therapists, point prevalence data. Need to ensure Active Recovery at home (pathway 1) are able to release capacity ie timely handoff to long-term providers, to be able to receive same day T2A-1 and assess with in 4hrs of discharge home. Support also needed with optimising patient flow from intermediate care beds to home or care home.</t>
  </si>
  <si>
    <t xml:space="preserve">IG and IM&amp;T support to deliver integrated full access to patient records. </t>
  </si>
  <si>
    <t>Internal communications support is required to support full implementation of the Trusted Assessor Care Home Team once the nurse is in post, so that all Health and social care staff are aware of the service.</t>
  </si>
  <si>
    <t>Need a date when eRS functionality will allow services with RAS at the front to be offered as a choice option.</t>
  </si>
  <si>
    <t>project support to coordinate implementation of initiatives</t>
  </si>
  <si>
    <t>Full implementation to all care homes, extra care housing schemes and supported tenancies for people with a learning disability begins on 1st December. The current focus is on communication, awareness raising and training for providers and partners in the Foundation Trust.</t>
  </si>
  <si>
    <t>TrakCare is available to identify where patients are in hospital at any point in time.  System for moving to Rosedale and spot purchased beds is in place.  The Care Home Capacity Tracker has been implemented and is supporting flow.</t>
  </si>
  <si>
    <t>The Integrated Discharge Team (IDT) is established and working well with health, social care, voluntary and community representation.</t>
  </si>
  <si>
    <t>We have commissioned a range services/ schemes to support the care home sector including:
Alignment of Community Matrons to the homes, Stockton Proactive Intensive Community Liaison Service, Care Home Training and Education Programme.</t>
  </si>
  <si>
    <t>Early discharge planning processes are in place and established however there's further work to do in terms of embedding the processes and ensuring constancy across the wards.</t>
  </si>
  <si>
    <t xml:space="preserve">Mobilisation/ implementation of the Capacity Tracker has been time consuming but engagement is positive across all stakeholders. </t>
  </si>
  <si>
    <t>Care Home Trusted Assessor model is still in development.</t>
  </si>
  <si>
    <t>DSTs conducted in hospital remain higher than the planned targets/ requirements resulting in significant DToCs.</t>
  </si>
  <si>
    <t>All applicable health and social care teams are currently not geared up to work 7 days a week.</t>
  </si>
  <si>
    <t>Having accurate, relevant informtaion passed from care homes to hospital in order to support admissions and discharges for care home residents</t>
  </si>
  <si>
    <t xml:space="preserve">Significant progress made in terms of Front of House Frailty services which has impacted on early discharge and Length of Stay. </t>
  </si>
  <si>
    <t xml:space="preserve">The NHSE Care Home Capacity Tracker has been implemented and the CCG and LA are working collaboratively to improve usage. </t>
  </si>
  <si>
    <t>All care homes across Hartlepool and Stockton-on-Tees  have been distributed red bags.  
Communications package sent to majority of stakeholders in preparation for October 1st go live date.</t>
  </si>
  <si>
    <t>None currenlty identiifed</t>
  </si>
  <si>
    <t xml:space="preserve">Following the succeful pilot during August 2018, the AMRA Unit (within the medical division) at RSUH has been fully operational since 1st October 2018 between 08:00 - 22:00 at RSUH. Senior clinical decision making on the ED floor to rapidly assess patients and effectively stream to the most appropriate portal. 
Daily information to the urgent care system, including regulators continues to be shared via T&amp;T. 
Meeting held 19th September with system leaders and NHS I to agree data set to provide holistic real time overview to the system on a daily basis. </t>
  </si>
  <si>
    <t xml:space="preserve">The North is operating a full D2A model across both home and bed based services, in line with modelling. 
The CCG and SoTCC have commissioned joint Interim Hospital Discharge Rotas to support flow from the back door of D2A (both beds and Home First). This has utilised an additional 3,085 commissioned hours.
</t>
  </si>
  <si>
    <t>Workforce, embedding new operational proceses</t>
  </si>
  <si>
    <t>Data/analysis capacity to co-ordinate and monitor timely flow across the system but agreed at June sector DToC workshop as required to monitor capacity and demand</t>
  </si>
  <si>
    <t xml:space="preserve">Main challenge is communication, making progress in complex systems and embedding a truly multi-agency approach. Also capacity to make progress in many areas at once. </t>
  </si>
  <si>
    <t>Care home provider/dom care market at weekends to assess and discharge</t>
  </si>
  <si>
    <t>Challenge is about IT system interoperability.</t>
  </si>
  <si>
    <t xml:space="preserve">Embedding initiative at IHT </t>
  </si>
  <si>
    <t>West: Dedicated discharge waiting area in place. MDT approach embeded. We are testing out new approaches to pathway 1 on two wards to get the process right ahead of winter.        I&amp;E: Roll out of Ticket Home initiative to all wards in IHT. Social workers now aligned to wards to support early discharge planning.  Daily meetings between complex discharge team and social work team.  GY&amp;W: The Hub has now co-located with the Ops Centre and a review has been undertaken on its effectiveness. A new model for the Discharge Hub will be in place from 1 November, which will include social care, community and JPUH therapy staff as the 'triage team',   reviewing all  patients who are medically optimised for discharge.
Further development work has been identified, which includes;
- Review of all patients who are medically optimised for discharge
- Review of team structure with new model to be in place from 1 November.  This new structure will include social care, community and JPUH therapy staff as the 'triage team'
- Implementation of the ‘describe don’t prescribe’ model for all staff involved in the discharge process</t>
  </si>
  <si>
    <t xml:space="preserve">West: A dedicated patient flow team is now established. We are now using the Beautiful Information system to give us a live dashboard.      I&amp;E: Quarterly reporting as part of D2A Programme monitoring pathways.
 DToC multi agency team weekly meets, R2G taking place for elective pathways.
From September System Flow Programme Board established.  GY&amp;W: The Bed Tracker is undergoing development work to include Residential Care and Nursing Homes across Waveney, to provide capacity information across the STP footprint.  This will go live by the end of October, with access will also be shared with health CHC colleagues. Access will also be shared with health CHC colleagues.  Training is being rolled out to those staff and the Trusted Assessment Facilitators at the JPUH will be contacting homes to support the uptake of the tool.  
Data task and finish group will provide evidenced based insight into the current and future demand into each of the pathways, to inform future commissionig intentions. Workshop held with key stakeholders (Social Care, CCG and Acute) to look at demand for Pathway One services and to identify gaps in service provision. </t>
  </si>
  <si>
    <t xml:space="preserve">I&amp;E: Weekly DToC MDT meeting continues with additional meeting held each week if targets not achieved.  MDT at ward level with social cares now based on wards. Rolling out approach to community hospitals as part of Discharge to Assess Pathway 2.    GY&amp;W: Agreement to develop a single assesment and referral form from all key stakeholders (Social Care, CCG and Acute). This will triage referrals across all pathways (one, two and three) with the aim to have this in place on all inpatient wards from mid October.    Agreement from all key stakeholders (Social Care, CCG and Acute) to adopt the Describe don't Prescribe model to commence 1 November as part of new 'triage team' Exercise to scope integration of reablement and rehabilitation completed - receommendations presented to Eastern System Operation and Resiliance Group on 12th Septemberwith all recommendations approved, agreement to put in place a Therapy Leads group and give authority for them to action recommendations and report back to this group on a regular basis. </t>
  </si>
  <si>
    <t xml:space="preserve">West: D2A pathways all established and pathways 2 and 0 are fully operational.  Work has started on the development of the responsive health and care approach.    I&amp;E: Integrated Homefirst and CAT+ service (Pathway 1 Team) with single structure and referral and triage processes matching demand with capacity in place.   GY&amp;W: Join up between health and social care on bed based provision for people on pathway two. This includes a single point of referral and support provided by an integrated health and social care team (Out of Hospital team). One specification is being put in place across all health and social care funded intermediate care beds, based on the rebalement model of support. Agreement to increase community rebalement capacitity by 15% which will be jointly funded by health and social care, aiming to have this in place by December. </t>
  </si>
  <si>
    <t>I&amp;E: Social care working weekends and hospital discharge team in place.  7day working across ESNEFT with OOH arrangements for primary and community care. Health and social care teams exploring responsive care model and if this could be tested through an Alliance approach. Trusted Asessor model to be piloted over winter to facilitate care home transfers 7 days a week.   GY&amp;W: SCC SD&amp;C team currently mapping provider compliance with view to structured discussions in provider engagement fora and contract meetings.  Active Assessment beds for social care customers in the Waveney area came on stream in July 2018, with plans to extend jointly with GY&amp;W CCG from Oct 2018.</t>
  </si>
  <si>
    <t>West: TA in place and operational.    I&amp;E:  Funding has been approved for Care Home Trusted Assessor post to carry out assessments on behalf of care homes in the area over winter. Trusted assessment process being rolled out for integrated teams e.g. REACT, Integrated HomeFirst and CAT + Pathway  1 team.   GY&amp;W:  Trusted Assessment Facilitators operate across both GY&amp;W.  Review of Trusted Assessors including inpact has been drafted and will be presented at the Waveney Integration Group meeting on the 18th October, to inform decision about funding beyond March 2019.  TA role being developed as new part of new 'triage team' in the discharge hub.</t>
  </si>
  <si>
    <t xml:space="preserve">West:  The patient choice policy has been refreshed. There are clear policies and system sign up leading to low DTOC rates.     I&amp;E:  Patient Choice policy in place at IHT and Patient Choice Co-ordinator in post.    </t>
  </si>
  <si>
    <t xml:space="preserve">Pan Suffolk (East and West) Care Homes Strategy developed to build on what is working well.    8 out of 10 Care Homes in East Suffolk have signed up to become EOL care accredited.   There is now clinical and pharmacy support for care homes. Dedicated GP practice for homes supported by a LES.    GY&amp;W:  The implementation of the GP Local Commissioned Service has gone well with all practicing having a memorandum of understanding in place with their care homes. Summaries of root cause analyses on emergency admissions are due quarterly.  Three practices have reported back so far.  One GP practice has issued new guidance to one of their homes to help prevent admissions in the future as a result of this analysis. </t>
  </si>
  <si>
    <t>East Suffolk: 30 care homes remained signed up to using red bag (phase 1).  Consolidate this and embed at IHT then plan to roll out further.  Matrons to identify ‘red bag champions’ on the wards. This will be launched across all the other care homes once the TA’s in post as they will own this project and work with the care homes and hospitals to ensure that these are used and also that My Care Wishes paperwork is included and complete.</t>
  </si>
  <si>
    <t>Sharing best practice</t>
  </si>
  <si>
    <t>Regular twice daily meetings with MDT to check patient flow and rapid discharge</t>
  </si>
  <si>
    <t>Multi-disciplinary teams in place in community for proactive care and for reablement/intermediate care. CHC assessments completed in people's homes/extra care/care homes.</t>
  </si>
  <si>
    <t>24/7 Recovery at home service in place for reablement/intermediate care. Including care at home and in community beds. 
Less than 5% of CHC assessments occur in the accute sector.</t>
  </si>
  <si>
    <t xml:space="preserve">24/7 Recovery at home service in place for reablement/intermediate care. Including care at home and community beds. OOH GP located within this service. Care Home providers can restart packages on weekends. </t>
  </si>
  <si>
    <t>Significant work programme within the Sunderland Vanguard</t>
  </si>
  <si>
    <t>Systems are known to be under acute pressure due to increased admisison rates due to system pressures.
However good discharge planning is in place but there is no system wide discharge planning in place for all elective admissions.  Discussions are ongoing between primary care and social care to ensure a more coordinated approach.</t>
  </si>
  <si>
    <t>none noted</t>
  </si>
  <si>
    <t xml:space="preserve">Challenges to budget from expensive service and increased demand to prevent admission - enhancing flow of patients increasing demand on social care </t>
  </si>
  <si>
    <t>Sustainability of provision due to budgetary pressures and need for system efficiencies; also challenges to budget from expensive service and increased demand to prevent admission</t>
  </si>
  <si>
    <t>Sustainability of provision due to budgetary pressures and need for system efficiencies. Challenges to budget from expensive service and increased demand to prevent admission</t>
  </si>
  <si>
    <t>Challenges to budget from other organisations in times of acute stress</t>
  </si>
  <si>
    <t>Challenges due to the availability of the place of choice and requirement for temporary move.</t>
  </si>
  <si>
    <t>no current challenges</t>
  </si>
  <si>
    <t>no current challenges noted</t>
  </si>
  <si>
    <t>none - early stages of planning</t>
  </si>
  <si>
    <t>Continued success of low rates tranfers of care</t>
  </si>
  <si>
    <t>Receiving positive feedback from operational staff.</t>
  </si>
  <si>
    <t>none required</t>
  </si>
  <si>
    <t>Majority of localities self-identify as mature.
G&amp;W: Alamac is now used across the system  with all providers completing their kit bags. Partners established a complex discharge meeting taking place weekly to review all stranded patients (MDT approach). This is in addition to the daily meetings between case managers and ASC. Daily system calls in place. 
NWS: System monitoring continues to operate at high levels with this data being effectively fed back to the appropriate working groups.
SDowns: SRG continues to monitor and react to pressures within the acute where possible.</t>
  </si>
  <si>
    <t>Majority of localities self-identify as mature.
East: Choice process and letters agreed with all partners.
NEHF &amp; SH: Discharge coordinator in place for all patients and protocol of choice embedded across MDTs.
NWS: Continued improvements throughout quarter.</t>
  </si>
  <si>
    <t>East: 7 Day Discharges, Discharge to Assess Target, Super Stranded patients. 
G&amp;W: Work in progress to determine existing provision for elective patients. Early Discharge Planning and use of EDD and Safer bundles have been recently introduced into community hospitals. 
NEHF &amp; SH: Multiple systems within the acute capturing patient data. Urgently need robust MFFD information in real time.
NWS: Hub working is continuing, with discussions within ICP programme to further develop model of care.
Sdowns: Work still needs to be undertaken surrounding stranded and super stranded patients inside acute.</t>
  </si>
  <si>
    <t>East: There has been a step down of daily calls to twice weekly as a result of the positive trajectory in alleviating pressure on the Acute.
G&amp;W: System partners need to use Alamac proactively and consistently in order to anticipate potential pressures.
NEHF &amp; SH: Robust use of Alamac tool to enable intelligence-based decision-making to manage capacity and demand to flex up down when required. Improved single point of access arrangements within acute environment. 
NWS: Pressures have risen within A&amp;E resulting in higher than normal attendances and acuity and a reduction in 4hr performance. These are being addressed through a regularly scheduled patient flow meeting to better identify areas of improvement.
SDowns: Alamac system still being implemented within the acute. Platform is in place and data entry should be commencing shortly.</t>
  </si>
  <si>
    <t xml:space="preserve">East: The need to continuously improve joint working between organisations and teams.
G&amp;W - Developing a D2A pathway for CHC patients (85% of CHC assessments need to happen outside the acute trust) and increased voluntary sector involvement in the community services. 
NEHF &amp; SH - Multiple systems within the acute capturing patient data. Urgently need robust MFFD information in real time.
NWS: Data still not available on unified Alamac system, however CHC track and log this information internally and is readily available. 
SDowns: Not tracked on Alamac system, CHC to be embedded with Hubs. </t>
  </si>
  <si>
    <t xml:space="preserve">East: Currently below % of DST assessments at home target. Trajectory in place to meet target.
G&amp;W: Currently difficult to improve integrated working between Rapid Response therapy and Community Rehabilitation Team (new community offer still in transformation mode).
NEHF &amp; SH: Sourcing right wraparound care in timely way.
NWS: High levels of acuity have led to fewer daily discharges in Q2. Patient flow group has been created in partnership with ongoing LAEDB to identify areas of issue within discharge area.
Sdowns: Numbers are remaining steady of assessments completed within 28 days. Further work with CHC to reduce delay to assessment. </t>
  </si>
  <si>
    <t>East: More could be done to discharge people from the Acute at weekends and especially with continued pressures on SASH front door.
G&amp;W: Procurement and commissioning of home based packages of care to facilitate discharges across seven days. Lack of seven day working across some services across the acute and community hospitals impacts on weekend discharges.
NEHF &amp; SH: Slow progress regarding engaging independent sector.
NWS: Work continues to increase discharges at weekends to match weekday levels. Now a key point of discussion during system calls on Thursday/Friday to facilitate more discharges.</t>
  </si>
  <si>
    <t>East: More could be done to discharge people from the Acute at weekends and especially with continued pressures on SASH front door. Need to develop Trusted Assessor Model.
G&amp;W: Considering single assessment form to support trusted assessement process in the integrated care model.
NEHF &amp; SH: Developing approach across Frimley South ICS.
NWSCCG: Further collaborative work is needed to facilitate more frequent trusted assessments.
SDowns: Work underway to enable community providers to deliver assessments alongside CHC.</t>
  </si>
  <si>
    <t>East: SASH not issuing Choice letters at earliest opportunity.
G&amp;W: Limited use of the protocol of choice; this needs to be more proactively managed by the case management team.
NEHF &amp; SH: Continue to support across whole system.
NWS: Difficulties in reducing numbers further due to now consistently low numbers. Work will continue to identify processes that can be improved.</t>
  </si>
  <si>
    <t xml:space="preserve">East: Care homes not accepting patients over the weekend.
G&amp;W: Difficulty in recruiting additional community matron resources to support highly admitting care homes. 
NEHF &amp; SH: IBIS care records in place, rate of admissions continuing to reduce. MDT clinicians linked to care homes. Quality Assurance across health and social care monitor performance and support. Additional medicines management in place.
NWS: Care home conveyance data is still missing from Alamac however reports regarding this admission data are sent through by alternative means.
SDowns: Further recruitment into Care homes team has been difficult. </t>
  </si>
  <si>
    <t>East: Currently there are no plans to roll out the red bag scheme due to financial resources not available. The scheme will predominantly support with improved patient care and some deduction in admissions and conveyances.
NEHF &amp; SH - Embedded practice; need to evaluate practice.
NWS: Currently in decision-making process as to continuation of Red Bag Scheme due to roll out of NHS Mail as potential successor. May move to provider management. 
SDowns: Red Bag scheme in place across region with finalisation occuring within acutes.</t>
  </si>
  <si>
    <t xml:space="preserve">East: SCC ASC Winter Pressures plan in place to provide dedicated HBC to acute trust.  Joint leadership roles across health and social care to manage CHC D2A process.  Two D2A community beds commissioned.  5 SASH based discharge co-ordinators to be employed as soon as possible. SASH teams increasing visibility of the Lets Get You Home programme so that wards are focusing more on proactive discharge planning.
G&amp;W: System has seen a reduction in delays and an increase in availability of community beds. A consistent approach to reporting DToCs in community hospital has been set up using  the new Surrey delay codes. 
NEHF &amp; SH: Embedded Surrey Integrated discharge process supports early discharge. Supports and encourages discharge to assess approach. Orthopaedic pathways rolled out. Frailty liaison nurse and therapists in place to prevent admission and reduce LOS and actively link with community MDT. Continued use of collaboration fund, and continued monitoring and improvements to D2A pathways.
NWS: Supporting pathways in Community and acute that feed into the Hub pathway.
Sdowns: Falls service within Hubs fully mobilised.
</t>
  </si>
  <si>
    <t xml:space="preserve">East: North System Improvement Board overseeing task and finish group to improve patient flow across system. IDT dashboard is in place to monitor impact of increased IDT focus on discharge, and systems in place to track number of stranded patients in the trust and trajectory agreed to achieve national reduction target of 25% reduction.
G&amp;W: Daily reports sent via Alamac to monitor flow; improved information reports now in place and consistent reporting at LAEDB meetings. 
NEHF &amp; SH: Integrated discharge planning meetings in place. Stranded patients proritised for community MDT actions. Frailty specialists pull patients to enable creative community MDT response. Additional discharge co-ordinator in place to manage flow for those more complex patients funding their own outcomes on discharge colocated with ASC. Daily system calls in place. 
NWS: Better usage of the data collected; system improvement projects utilising KPI markers with patient flow data to measure success.
SDowns: Epsom's performance has remained consistently high. With exception of the acute, all other contributors to patient flow are now set up and inputting into Alamac system.
</t>
  </si>
  <si>
    <t xml:space="preserve">East - Daily MDT meetings and twice-weekly system calls (more depending on OPEL status), continuation of rebranded MADE events continue to have a good impact.
G&amp;W - Increased involvement of Community Matron/District Nursing input into RSCH's MDTs. Criteria led discharge models in place (nurse led discharge long term model in place).
NEHF &amp; SH - Discharge to assess at the front door, rapid screening MDTs in place and with community integrated care team. New CHC specialist in place, community-facing and embedded in the MDT approach, is leading on training for all health social care staff to support discharge to assess model.
NWS: Significant reduction in % of patients assessed within the acute (19 down from 30). 
SDowns: Work within the pathway has resulted in a considerable reduction in patients assessed within the acute (19 down from 30). </t>
  </si>
  <si>
    <t>East: SCC ASC Winter Pressures plan in place to provide dedicated HBC to acute trust. Joint leadership roles across health and social care to manage CHC D2A process. Two D2A community beds commissioned. 5 SASH based discharge co-ordinators to be employed as soon as possible. SASH teams increasing visibility of the Lets Get You Home programme so that wards are focusing more on proactive discharge planning.
G&amp;W: Additional resources funded through BCF and other sources have allowed rapid and reablement (Home First) to work collaboratively and increase number of discharges.
NEHF &amp; SH: Discharge to assess model in place, funding stream in place to facilitate approach. New CHC Framework embraced with enhanced community support. Community MDT follow-up including CHC and mental health.
NWS: Continuation of DTOC % below 1% in this quarter, average number of Community Delays have maintained an average of 7.5, rearrangement of office set up has resulted in discharge team working together rather than separate units.
SDowns: EHC continues to support home first for discharge.</t>
  </si>
  <si>
    <t>East: 7 day social care assessment service based in acute trust. Community providers working closely together at weekends to deliver a "trusted assessor" service to maximise weekend discharges into community capacity.
G&amp;W: Established 7 day social care service in the acute trust. Consider additional support in community hospitals to support seven day discharges. Discharge registrar in place to support weekend discharges in acute. 
NEHF &amp; SH: Primary care appointments available, social care working 8 -8 Sat and Sun. Community MDT support across seven days. Access to reablement seven days.
NWS: Continued decrease in disparity between weekend and weekday discharges (down 2%) although counterbalanced with the reduction in overall discharges. 
Sdowns: Supporting ASC over winter to fund additional capacity into home care and reablement.</t>
  </si>
  <si>
    <t>East: Trusted assessment between FCHC and SCFT at front door of SASH. Planning as part of IDT to expand trusted assessment processes between acute and community based services such as beds, CHC pathways.
G&amp;W: Expanded trusted assessment within care homes in G&amp;W to facilitate discharge from the acutes and community hospitals. Additional community matron and hydrate practitioner resources allocated to support highly admitting care homes. Single point of access being developed to promote greater use of trusted assessment.
NEHF &amp; SH: Integrated care team have a trusted assessor arrangement with local care homes.
NWSCCG: Further collaborative work is needed to facilitate more frequent trusted assessments.</t>
  </si>
  <si>
    <t>East: Improvement in SASH issuing choice letters at earliest opportunity. East Surrey Wellbeing Advisor service now fully implemented to suppport discharges.
G&amp;W: Draft pre-admission leaflet being developed with Healthwatch. Protocol of choice in place in both acute and community hospital. 
NEHF &amp; SH: Private Funder role in place at Frimley to support that group of patients with discharge process and choice, all letters reviewed and adopted across the system.
NWS: Reduction in Family delays by average from 2 to 1.6. Further work being undertaken to discuss delay reasons within acute setting.
Sdowns: Support between acute and community hubs to support discharges and reduce family delays is firmly in place.</t>
  </si>
  <si>
    <t>East: Quality Assurance across health and social care monitor and support care homes. Additional input of SCDC to work alongside SCC Quality Assurance Team. Residential and Nursing Care (countywide) Provider Forum discussing the issue. Continued focus from community and medicines management teams in care homes to ensure that residents receive the best care in their own home, and that those at risk of deterioration are case managed proactively.
G&amp;W: Funding agreed for additional community matrons and hydrate practitioner. Care Homes dashboard in place monitoring activity and impact on NELs/re admissions and A&amp;E attedances.
NWS: Care home admissions have seen an accelerated decline this quarter despite increases in overall admissions. Contributing factor in provision of care home advice line. 
SDowns: Quality in care homes team fully embedded and performance managed. Relationships within care homes better established. Care homes advice line continues to provide support and acute prevention.</t>
  </si>
  <si>
    <t xml:space="preserve">East: An existing local scheme 'My passport' is in place across East Surrey and commissioners are looking at ways to raise awareness on utilisation of the scheme with staffing. Discussions have taken place with East Surrey CCG quality lead to consider implementing the Red Bag Scheme. Financial resource will need to be secured to commission implementation and coordination of the scheme in the future. 
G&amp;W: Red bags in place across all care homes. 
NWS: Pilot completed and assessed, positive response from Care Homes and acute with purpose of project fufilled. </t>
  </si>
  <si>
    <t>G&amp;W: Additional ASC support in place. Additional funding via the BCF to increase the capacity of Home First (D2A) to promote early discharge.
NWS: Current structure in place to support growth of hub. Development of Hub model will continue to work with federations and system partners.
Sdowns: No BCST support needs.</t>
  </si>
  <si>
    <t xml:space="preserve">G&amp;W: To continue to receive regular update reports with data analysis to support patient flow via LAEDB.
NWS: On-going support by whole system to continue improvements to target numbers.
SDowns: Need to continue working with the acute to establish figures on the Alamac system. </t>
  </si>
  <si>
    <t xml:space="preserve">G&amp;W - Seasonal Planning Group to monitor mobilisation plan for the development of the D2A pathway for CHC patients. 
NWS: Data to be inputted and tracked on Alamac, support from wider system to assist with timely assessments. 
SDowns: Ongoing work within Hub pathway to continue, implementation of CHC assessment data on Alamac to be completed. </t>
  </si>
  <si>
    <t xml:space="preserve">G&amp;W: Review required to understand optimal resource required to maintain performance within the Home First scheme. 
NWS: Continued work with the recovery group to identify further opportunities to improve the discharge process. Work is being undertaken to reduce super stranded. </t>
  </si>
  <si>
    <t>G&amp;W: Part of the Seasonal Planning Group Agenda; to be monitored regularly. 
NWS: Working with System partners to better understand weekend provision and services so that weekend planning can take place earlier in the week.</t>
  </si>
  <si>
    <t>G&amp;W: Consider using the single assessment form to support the trusted assessor process and reduce duplication (via Frailty and Integrated Care Steering Group).
NWSCCG: Further collaborative work is needed to facilitate more frequent trusted assessments.
Sdowns: Work to continue with Community providers and hubs to have further trusted assessors in place.</t>
  </si>
  <si>
    <t xml:space="preserve">Sdowns: No BCST support needs. </t>
  </si>
  <si>
    <t xml:space="preserve">NWS: NWS is currently working with Alamac and SecAMB to establish a daily input of care home conveyance data.
SDowns: Further work to take place to build relationships between care homes and the acute. </t>
  </si>
  <si>
    <t>G&amp;W: Understand level of impact in terms of number of readmissions to acute. 
NWS: Further discussion and potential pilots may be required before final decision regarding future red bags. 
SDowns: No further help requested at this time</t>
  </si>
  <si>
    <t>● The Enhanced Health in Care Home Vanguard work has become business as usual.
●  A substantive Care Home support team has been funded comprised of: Care home pharmacists, Dietician, Link Nurses, end of life care nurses, Physiotherapist and Occupational Therapist.
● Care Home forums established as business as usual.</t>
  </si>
  <si>
    <t>● Delay in recruitment due to transfer of community services employer from The Royal Marsden to Epsom and St Helier.
● Reaching agreement re: the ordering of profiling beds and mattresses, to limit time taken to prepare the home environment for discharge.</t>
  </si>
  <si>
    <t xml:space="preserve">● Necessitates a change of culture, and a reliance on information represented electronically. This is dependant on acute staff having sufficient resource to update the system in a timely manner.
</t>
  </si>
  <si>
    <t>● Delay in recruitment due to transfer of community services employer from The Royal Marsden to Epsom and St Helier.
● Establishing that Care Bundle document is robust and sufficient to identify 'Home First' potential.</t>
  </si>
  <si>
    <t>● Establishment of sufficient staffing  in the community to support the process.
● Influencing culture of risk aversion; balancing risks of a prolonged admission versus perceived risks of home.</t>
  </si>
  <si>
    <t>● Managing issues around weekend equipment delivery, including authorisation and cost.</t>
  </si>
  <si>
    <t>● Producing a succint, yet sufficiently detailed, document, which covers the needs of acute and community services.</t>
  </si>
  <si>
    <t xml:space="preserve">● Ensuring that reference/adherence to the policy is consistent and initiated immediately on admission. </t>
  </si>
  <si>
    <t>● Continuing cycle of excellence and maintaining standards amidst an environment with high staff turnover.</t>
  </si>
  <si>
    <t>● Adherence to pathway, from all areas, to ensure best result for residents.
● Red bags going missing within hospital environment, however the project will be re-launched ahead of winter pressures. More bags will also be issued to care homes to ensure enough in the system to replace lost bags.</t>
  </si>
  <si>
    <t>● Recruitment is currently in progress for  8 posts (generic support worker role), but is being covered by bank staff services for the interim. These roles will support the Home First process.
● Recruitment for additonal discharge coordination staff has been completed and staff have been in post since early September. The impact of these posts may not be immediate, given the need for induction and knowledge of processes and services.
● Improved options for providing equipment in a timely and most cost effective manner.</t>
  </si>
  <si>
    <t>● The Trust has undertaken a non-elective demand and capacity exercise to determine non-elective bed requirements, particularly over the winter period. The model allows the Trust to understand the impact of a reduction in length of stay and long stay patients
● Additional members of the discharge coordination team are now in post.</t>
  </si>
  <si>
    <t>● 'Care Bundle' document in progress. The intention is to create one document, to be used by all teams, throughout the patients' journey. This document will be piloted during October 2018.</t>
  </si>
  <si>
    <t>● The Care Bundle document is being tested during Oct '18.This will indicate patients who are appropriate for the Home First service.
● It is proposed that B5 ward  will trial the discharge to assess model in Nov '18.
● There will be a designated social worker for B5 ward.
● Additional monies committed to fund community experienced therapists, to support the discharge to assess process.</t>
  </si>
  <si>
    <t>● Meeting with equipment provider has taken place, and the following has been agreed for a pilot period. 
1) Cut off for same day delivery - 3pm , as opposed to 1pm.
2) Next day delivery as standard, in addition to same day, 3 day and 5 day.
3) Availability of 7 day delivery for specific teams/individuals.
● Generic support workers will provide 24/7 cover. These posts will,  for example, allow for patients to be discharged from an acute observation bed, with support overnight and a therapy review the following day, as opposed to the patient remaining in the bed to await therapy review.</t>
  </si>
  <si>
    <t>● Care Bundle in progress, incorporating assessments (patient background, functional level, treatment plan) to be used across acute and community to prevent duplication of information, and to identify patients appropriate for discharge to assess.
● Document to be piloted during October 2018, with intention of roll-out therafter.</t>
  </si>
  <si>
    <t xml:space="preserve">● Protocol developed, using the national policy. Initially teams will use the first stages of the policy, providing a fact sheet to all patients re: plans and expectations for discharge
● Training for acute staff has been completed.
● Policy usage to commence when discharge floor co-ordinators have completed their induction.
</t>
  </si>
  <si>
    <t xml:space="preserve">Digitalisation
● Pilot funded by NHS England and NHS Digital.
●Accessed through Healthy London partnership.
● 2 care homes have been identified to be part of the pilot, 1 national chain home with good IT and infrastructure, and 1 small independent care home with dated IT, paper records and no infrastructure.
● Plan will include support to achieve data security and protection, enabling NHS email, and utilising existing 'red bag' documentation.
</t>
  </si>
  <si>
    <t>● Business as usual has continued.</t>
  </si>
  <si>
    <t>● Continued communication re: developments within Sutton Health and Care @ Home.
● Continued discussions with ward nurses, therapists and tissue viability nurses to agree a process for ordering beds and mattresses.</t>
  </si>
  <si>
    <t>● Support and IT resources to allow for prompt completion of the electronic whiteboard infomation</t>
  </si>
  <si>
    <t>● Promotion re: use of new document and trusted assessor approach.</t>
  </si>
  <si>
    <t>● Managing, and establishing solutions for issues which arise during the pilot.</t>
  </si>
  <si>
    <t>● Continue to monitor impact of weekend services and respond to futher need, if identified</t>
  </si>
  <si>
    <t>● Dealing with necessary alternations, post pilot and roll out prior to winter.</t>
  </si>
  <si>
    <t>● Establishing firm process management, should a discharge become problematic.</t>
  </si>
  <si>
    <t>● Further support needs will become evident at the end of the pilot period.</t>
  </si>
  <si>
    <t>● Pathway to become embedded as part of Sutton Health and Care.</t>
  </si>
  <si>
    <t>Working across all partners across health and social care to achieve EDD. Pre admission discharge planning with GP's and community nurses and plans in place for all amber patients</t>
  </si>
  <si>
    <t>Capacity against each pathway which is monitored weekly</t>
  </si>
  <si>
    <t>Improving effectiveness of joint work between hospital discharge team and ASC for patients with complex needs. Discharge to assess used effectively for complex cases</t>
  </si>
  <si>
    <t>Effective planning for complex patients for those unable to return home, capacity in intermediate care to support return home</t>
  </si>
  <si>
    <t xml:space="preserve">7 day working in place for hospital social work, social care crisis and reablement. </t>
  </si>
  <si>
    <t xml:space="preserve">Trusted assessor in post and establishing positive relationships with care home undertaking joint assessments. </t>
  </si>
  <si>
    <t>Ongoing development of workforce to confidently deliver the choice policy</t>
  </si>
  <si>
    <t>The  Trusted assessor has visited the homes in Swindon and begun a programme of joint assessments in the hospital with care home managers</t>
  </si>
  <si>
    <t>To ensure the resident's plans are sent back in the bag speifying their ongoing needs and support/interventions and learning from the pilot.</t>
  </si>
  <si>
    <t>EDD is set for all patients on admission on wards and have established the use of report detailing accuracy of EMFFD and discharges on this date . Working to give Community Matrons and Specialist teams access to MEDWAY to flag admissions of known  patients so discharge can commence at earliest oportunity with secondary care and commuity teams</t>
  </si>
  <si>
    <t xml:space="preserve">Review of operational meeting to support efficient use of resources to target discharges and allow pro-active response to blockages and small discharges numbers have been developed to actively manage patient flow so that an increasing number of  simple discharges being managed and expedited should they fall short of expected average numbers by the acute in a proactive management. Early discussions with family and clinicians and reshaping of ward processes relating to discharge planning (COO - GWH). Implementation of findings from Meriden diagnostic </t>
  </si>
  <si>
    <t>Team been boosting in terms of staffing to provide a comprehensive 7 day integrated service model. Roles and responsibilitis in IDS have been reviewed following work by Meridian (COO - GWH). D2A nursing beds available on a spot purchasing basis as and when required</t>
  </si>
  <si>
    <t xml:space="preserve">Further reduction of social care assessments taking place in hospital to be achieved through better use of Fessey beds and D2A nursing beds (DASS - SBC) . Earlier identifcation of tele care necessaray to reduce delays. Trusted assessor to be implemented will reduce need for care homes to assess patients in hospital and reduce delay  (Executive Nurse -CCG)     </t>
  </si>
  <si>
    <t>To fully embed  7 day working across all relevant health and social care staff. Staff contracts to be in place for NHS staff and further discussions with care home providers to assess and admit at weekends</t>
  </si>
  <si>
    <t xml:space="preserve"> Same day and urgent response teams developing joint working arrangements with Social care colleagues. Training opportunities with community colleagues available for IDS. Review of discharge planning in SwICC is improving interagency assessment and planning (Director Community Services).  </t>
  </si>
  <si>
    <t>Choice policy in place. The IDS teams are promoting earlier intervention regarding the discussions around discharge planning with the patient and families. Information leaflet are  being updated,  Further training and understanding for ward based staff in hand including discharge booklet and educational programme’ (COO- GWH)</t>
  </si>
  <si>
    <t xml:space="preserve">LES for GP weekly ward round in identified care home (Executive Nurse CCG).  CHS Reviewing input to care homes to identify any additional interventions to support enanced service including access to telehealth ( myclinic) </t>
  </si>
  <si>
    <t>Pilot successfully implemented</t>
  </si>
  <si>
    <t>Good practice examples of successful D2A that does not lead to long term nursing care admission</t>
  </si>
  <si>
    <t>good practice examples for successful implementation of this model</t>
  </si>
  <si>
    <t>Good practice examples</t>
  </si>
  <si>
    <t>Patient Flow manager in the local Integrated Care provider.
Close monitoring of Red Green days on wards with daily calls to highlight delays and agree solutions.
Whole system awareness of pressures and delays and good escalation when needed</t>
  </si>
  <si>
    <t>Integrated Urgent Care Team manages discharges with links to Integrated Neighbourhood teams that include social prescribers.
Discharge to Assess processes in place with Home First or community beds</t>
  </si>
  <si>
    <t>Home First and Ticket Home in place
Digital Health in place and supporting admission avoidance as well as discharge back to a residential home
Discharge to assess process in place
Discharge to assess bed in place</t>
  </si>
  <si>
    <t>Integrated Urgent Care Team manages discharges
Digital Health supporting discharges</t>
  </si>
  <si>
    <t>Consistent application of policy in all areas.
Engagement with patients, families, carers in place – particularly around the Home of Choice
Wider/whole system approach to Choice to be considered/implemented – i.e. included information on personal health budgets/direct payments</t>
  </si>
  <si>
    <t>Care Home Quality Team
Care Home Forum
Digital Health
GP zoning of Care Homes</t>
  </si>
  <si>
    <t>Tameside &amp; Glossop Red Bag Scheme launched 19th September 2018.  All Residential Care Homes and Homes with Nursing have a supply of bags.</t>
  </si>
  <si>
    <t>The 8 HICs are intricately linked therefore in order to achieve maximum output and/or impact in one HIC field, it is significantly dependent on other areas becoming established and working collaboratively/effectively. 
Ensuring consistency amongst all Wards so any offer is available to all appropriate patients at the right time
Although Plans are in place and have been implemented since Q1/Q2 17/18, ensuring these plans are implemented routinely and consistently across all Wards is still working progress.  
Ensuring EDD dates are set within 48 hours and do not change (unless clinically necessary)
Capacity/flexibility to manage volume/demand of referrals into Urgent Care Community via the Ticket Home service 
Elective Discharge Planning require further development</t>
  </si>
  <si>
    <t>The 8 HIC’s are intricately linked therefore in order to achieve maximum output and/or impact in one HIC field, it is significantly dependent on other areas becoming established and working collaboratively/effectively. 
Consistency and transparency to be applied in understanding how the system is using this information to manage/make patient flow decisions
There is opportunity for wider (acute/community/3rd / voluntary sector) Urgent Care providers to use this intelligence to plan resources around capacity/demand to improve patient flow.
Opportunity to use this information and plan early, services/interventions around patients to identify/focus on potential quick wins/discharges (including long term/complex DToC’s).
Not all services can flex quickly if same day and/or OOH demand increases</t>
  </si>
  <si>
    <t>The BCF HIC model aims to help reduce non-elective admissions and reducing DToC and although we are seeing an improvement in our activity/performance, there is still work to sustain/maintain the required standards.
CHC assessments, especially around capacity, to be undertaken in the community to help avoid Admissions
Consider establishing trajectory/baselines to help determine how established this work stream is and what would push the System  towards Exemplary</t>
  </si>
  <si>
    <t>Ensuring complex discharge planning takes place in the Discharge to Assess beds.</t>
  </si>
  <si>
    <t>In the main, 7 day offer is in place however there is still work required to bring equilibrium throughout the wider System so full benefits can be realised – evidence/reports confirm 7 day access is more ‘established’ within some providers than others at this stage.
Due to the inconsistency in 7 day across the System, demand management remains a challenge. As more services deliver 7 day access, demand in other areas of the System will increase/improve.
Cost of 7 day acute service
Existing staffing model does not support 7 day model (i.e. required skill sets, staffing ratio @ non-peak times)</t>
  </si>
  <si>
    <t xml:space="preserve">Care Home Trusteed Assessor remain an issue with CQC regulation as the registration reuires the provider to assess the individal. However we continue to explore other options
Neuro Rehab TA -ODN are currently starting to implement a plan from acute neuro rehab beds into Continuing Care
</t>
  </si>
  <si>
    <t>Adopted GM Discharge standards and Choice policy.</t>
  </si>
  <si>
    <t>Care Home Quality Improvement Team is now established and functioning.  Our Care Home Quality intelligence report informs the focus of their work.
Care Home Managers Forum is working effectively and attendance remains high with Care Home driving the focus of the meeting 
Digital Health in all care homes except 1 due to connectivity issues..
One care home used Digital Health to remotely assess a patient for admission to the home and progressed the transfer same day.</t>
  </si>
  <si>
    <t>Engagement and commitment required from multiple providers  for scheme to work.
Loss of Bags
Embedding Scheme across multiple providers</t>
  </si>
  <si>
    <t>Ticket Home service is rolled out across most Wards and volume of request to Urgent Care Community for support once a person has been discharged has increased
Monthly reset week continue to be used to monitor how well/effective early discharge planning is being implemented.</t>
  </si>
  <si>
    <t>System working very collaboratively. 
Focus at acute level on Stranded patients.
Neighbourhoods now more closely engaged with acute teams to progress flow</t>
  </si>
  <si>
    <t>Improved integrated working with providers across the UC spectrum
Strong links established with the Social Prescribing model/teams to support AA and discharges</t>
  </si>
  <si>
    <t>Learning from the ‘reset’ week (wk. beginning 5th Jan) where the focus will be on community, HF and DtA - to be shared/implemented as appropriate 
Adopted GM Discharge standards.  Building strong relationships with Care Homes through Digital Health to avoid admissions and achieve prompt discharges.</t>
  </si>
  <si>
    <t>Social Care to establish the areas that currently work/don’t work well within their established 7 day model to help to identify gaps in the wider system
Improve 7 day offer across all appropriate providers the System 
Increased number of discharges across the weekend</t>
  </si>
  <si>
    <t xml:space="preserve">Improved relationships through Digital Health </t>
  </si>
  <si>
    <t>Red bag scheme in place – bags purchased – project plan in place with scheme due to commence in in Ashton for Care Homes
Engagement with all Care Homes and NWAS crews covered</t>
  </si>
  <si>
    <t>Building on Message in a Bottle that was implemented 16/17. Preparing for implementation  of a pilot of the Red Bag scheme in Q4 as part of GM scheme.  Plans for full roll out of the Tameside &amp; Glossop Red Bag Scheme 19th Sept 2018</t>
  </si>
  <si>
    <t>Financial support for initial Red Bags, Passport documentation Posters and leaflets.
Support to release capacity for project leads</t>
  </si>
  <si>
    <t xml:space="preserve">Integrated Team in place for admission avoidance and early discharge. Voluntary sector and Carer support as part of the team. Pathways in place. Reviewed service against NICE guidelines. Revised Operational Framework and action planning for further improvement. Developing integrated Frailty Team at Front Door of acute hospital </t>
  </si>
  <si>
    <t>Achieving in line against 60:30:10 until November. Reduced to 50:40:10. and now closer to 60:30:10 Reviewed  processes  Frailty scoring of all patients in Recovery beds to audit level of need. Re-commissioned domiciliary care specifically to support P1 discharges within 48 hours and ICT beds. Weekly MDT between P1 dom care and bed providers and ICT</t>
  </si>
  <si>
    <t>Working with primary care to support early discharge of planned admissions</t>
  </si>
  <si>
    <t xml:space="preserve">Workforce challenges within acute hospital. Sufficently integated systems and data to monitor progress </t>
  </si>
  <si>
    <t xml:space="preserve">Workforce challenges within acute hospital. Workfoce challenges within social care  </t>
  </si>
  <si>
    <t xml:space="preserve">Identification of patients for discharges not phased through the week creating challenge for community services to manage surges in referrals. Home First not fully enbedded in all areas. Challenges of domiciliary capacity risks use of P2 rather than P1 </t>
  </si>
  <si>
    <t xml:space="preserve">Workforce challenges within acute hospital to deliver 7 day working </t>
  </si>
  <si>
    <t>Consistent messaging in relation to D2A. Improved accuracy of Fact Finding Assessment</t>
  </si>
  <si>
    <t xml:space="preserve">Consistent messages to patients. Full roll out of Choice policy </t>
  </si>
  <si>
    <t>35% turnover of care home staff</t>
  </si>
  <si>
    <t xml:space="preserve">Capacity to deliver across all care homes currently </t>
  </si>
  <si>
    <t xml:space="preserve">Embedded Check Chase Challenge, SAFER BundleRED2GREEN, Criteria-Led Discharge in place and effecive monitored. Processes to improve flow developed though Learning OutcomesPDAS/ RPIW events part of routine learning </t>
  </si>
  <si>
    <t xml:space="preserve">Reviewed demand and capacity assumptions carrid out. Further review taking place with ECIP support for winter planning. Procurement of identified capacity to meet projected needs. SAFER / Red to Green bundle in place. Check Chase Challenge to identify potential discharges and improve dischrge planning to reduce LoS in place. Criteria Led Discharge being further embedded. D2A implemented and monitoring against 60:30:10 monitored weekly.  End PJ Paralysis promoted  Monitoring processes in place to ensure flow through Recovery beds. </t>
  </si>
  <si>
    <t xml:space="preserve">Intermediate care Team include British Red Cross and Carers Worker. Weekly MDT meeting reviews all patients from P1, 2 and 3, conference call with domicialiry care and bed providers. Included acute hospital as part of calls. Commissioned domiciliary care provider covering 7 days. Expanded Integrated Team includes weekend cover. Integrated Dischrge Team through the Clincial Hub in place in acute hospital discharge planning. Integrated Community Team in place </t>
  </si>
  <si>
    <t>Block purchasing of beds to ensure response time and capacity. Integrated Team enhanced and support assessment as part of the D2A process into all wards/ departments. Carer Support worker part of team to support families when discussing discharge options. Addition ICT capacity within acute hospital to promote Home First. Weekly monitoring ratio of P1:P2:P3</t>
  </si>
  <si>
    <t xml:space="preserve">Integrated Care Team capacity provides extended hours including Rapid Response from 8am -10pm 7 days week. Commisisoned domiciliary care agency for P1 over 7 days. OOHs domiciliary are in place for admission avoidance support including Night Sitting </t>
  </si>
  <si>
    <t xml:space="preserve">Care Act 'notice of assessment' and discharge notice' incorporated into revision of Fact Finding Assessment (FFA)and DToC processes. FFA revisied to emphasise Home First. Integrated Team support hospital Trusted Assessor function in pathway decison-making. Trusted Assessor function for Care Homes introduced.  </t>
  </si>
  <si>
    <t xml:space="preserve">Agreed Choice policy in place within acute hospital and Council for IC beds </t>
  </si>
  <si>
    <t xml:space="preserve">Care Home MDT in place piloting across 8 care homes - Red Bag Scheme and Emergency Passports. Team also provides training and admission avoidance. Developed integrated working relationships with Medicines Management, SALT and dietetics and Integrated Discharge Team within SaTH; local GPs and WMAS. Neighbourhoods starting to utilise risk assessment of Frail patients including in care homes with enhanced care planning
</t>
  </si>
  <si>
    <t>Care Home MDT in place piloting across 8 care homes - Red Bag Scheme and Emergency Passports.</t>
  </si>
  <si>
    <t xml:space="preserve">Shropshire economy-wide Working group focussing on improving all HIC related areas. ECIP support in place to improve processes </t>
  </si>
  <si>
    <t xml:space="preserve">Weekly A&amp;E Delivery Group monitoring progress reporting to A&amp;E Delivery Board. ECIP support in place to improve processes </t>
  </si>
  <si>
    <t xml:space="preserve">Working group in place to further develop Integrated working. ECIP support to develop Integrated Discharge Team </t>
  </si>
  <si>
    <t xml:space="preserve">Shropshire economy-wide Working group focussing on improving all HIC related areas  ECIP support in place to improve processes for reinforcing P1 </t>
  </si>
  <si>
    <t xml:space="preserve">Shropshire economy-wide Working group focussing on improving all HIC related areas. Development of 7 day working within NHS contract (CQRM) meetings </t>
  </si>
  <si>
    <t xml:space="preserve">Shropshire economy-wide Working group focussing on improving all HIC related areas. ECIP support in place to improve processes  </t>
  </si>
  <si>
    <t xml:space="preserve">Shropshire economy-wide Working group focussing on improving all HIC related areas </t>
  </si>
  <si>
    <t xml:space="preserve">Shropshire economy-wide Working group focussing on improving all HIC related areas. Completing slef aseesment for EHCH and subsequent action plan </t>
  </si>
  <si>
    <t>None identifed at this time</t>
  </si>
  <si>
    <t xml:space="preserve">Establishing relationships when care home managers change. High volume of care home patients - on a daily basis there are 38+ patients from care homes which is difficult for 1 staff member to manage. Capacity means that we are unable to expand the scheme to A&amp;E. Patient passports differ greatly, would be good if these could be standardised  </t>
  </si>
  <si>
    <t xml:space="preserve">To continue to work within a multidisciplinary team setting clear discharge dates with our patients, challenging the status quo maximising on opportunities to reduce length of stay.  Effective discharge planning </t>
  </si>
  <si>
    <t xml:space="preserve">Electronic patient record S1, manual system to review patient journey and any constraints in the system holding up discharge.  Matron, MDT working, system wide effective communication </t>
  </si>
  <si>
    <t xml:space="preserve">MDT model supporting intergration agenda </t>
  </si>
  <si>
    <t>Use of commuinity teams to support DTA through Intensive rehabilitation service, neighbour hood teams and alligned work.  Working with local acute trust  and CCG's to progress models</t>
  </si>
  <si>
    <t xml:space="preserve">Supported over band holiday weekends some disciplines (medical cover ) delivering </t>
  </si>
  <si>
    <t xml:space="preserve">Average length of stay (LOS) has reduced from 12 days to 8. Confidence in the Trusted Assessor has been gained by care homes. Care homes now accept telephone assessments . IT dept has developed a system to allow for easy identification of patients from a care home </t>
  </si>
  <si>
    <t xml:space="preserve">STP wide choice protocol draft in place awaiting validation </t>
  </si>
  <si>
    <t xml:space="preserve">significant 7. Long term conditions teams older peoples services, enagemenmt with primary care. Dementia Crisis Team </t>
  </si>
  <si>
    <t xml:space="preserve">working with BTUH colleagues to support nexts steps - possible roll out to the intermediate care wards </t>
  </si>
  <si>
    <t>Continued multi agency support</t>
  </si>
  <si>
    <t xml:space="preserve">Acute partners CCMT and funding </t>
  </si>
  <si>
    <t xml:space="preserve">Robust pre assessment in place for elective care with a link to community services and night sitting. New discharge hub implemented. 
</t>
  </si>
  <si>
    <t xml:space="preserve">We have a good of process and information for acute services, community services dom. care and Rapid response/reablement services. Being an integrated care system, for social and health care means has allowed joined up systems of patient flow to develop.
</t>
  </si>
  <si>
    <t xml:space="preserve">We have joint teams and discharge to assess processes in place alongside MDTs. We want to ensure complex assessments and CHC assessments are done outside hospital and link to our short term offer.   We aspire to be exemplary as part of the delivery of our care model
</t>
  </si>
  <si>
    <t xml:space="preserve">As an integrated health and social care organisations, there are already robust places in place with different areas which have enabled the Trusted Assessor model to become the standard. </t>
  </si>
  <si>
    <t xml:space="preserve">Discharge planning and involvement of patients and/or carers is paramount
Principles of SAFER embedded
Early identification of Patients needs using complex icon applied at point of admission to hospital. Triaged by Complex Discharge team and  early engagement with patient and family to explore discharge options  working within estimated date of discharge.
Comprehensive Discharge policy including choice letters to improve family engagement.
Discharge Coordinator based on a ward who is able to discuss signpost to services available within the community 
</t>
  </si>
  <si>
    <t xml:space="preserve">There are general challenges around the implemetation of this, staff support and training to fully embed a change in cluture. </t>
  </si>
  <si>
    <t>Torbay performs well on DToC but there is still room for improvement and additional capacity in domiciliary care will support this.  Challenges in the markets regarding recruitment and retention means that whilst we have systems in place to closley monitor patient flow we are challanged to meet the demand that flow presents.</t>
  </si>
  <si>
    <t xml:space="preserve"> We want to ensure complex assessments and CHC assessments are done outside hospital and that all clients are offered a short term offer in the first instance. We want to expand the make up of the multi-agency teams to include voluntary sector organisations
</t>
  </si>
  <si>
    <t xml:space="preserve">We have been working with care homes to develop a Memorandum of Understanding and trusted assessor model - this has taken some time. 
</t>
  </si>
  <si>
    <t xml:space="preserve">Finances to change the way services are delivered across 7 days. </t>
  </si>
  <si>
    <t>Whilst this is in place across health and social care there is work to do in relation to embedding Trusted Assessor throughout the community care market. This work is allied to Making Every Contact Count and Strengths Based Working.  Such cultural change work always requires time and persistence.  This commitment is clear.</t>
  </si>
  <si>
    <t>In periods of challenged capacity in our system, the time taken for patients or their famililies to choose their preferred placement where appropriate, is creating delays.</t>
  </si>
  <si>
    <t>Bringing together the many different facets of this frameowrk requires time.</t>
  </si>
  <si>
    <t>To understand the scale of the need and to ensure that any implementation is communicated effectively to staff.</t>
  </si>
  <si>
    <t xml:space="preserve">Implemented discharge hub
</t>
  </si>
  <si>
    <t xml:space="preserve">Launch of Domiciliary care transformation workstream - multi-agency steering group </t>
  </si>
  <si>
    <t xml:space="preserve">This is on course for continued delivery and is ongoing. Success will be measured via the Care model dashboard reporting. As such, we feel we are moving to a mature model given the length of time we have been integrated and working across both departmental and organisational boundaries. 
</t>
  </si>
  <si>
    <t xml:space="preserve">Pathway  in place for hospital discharges, meeting target of 25/week across five localities and Weekly measurements on discharge review dashboard. 6-weekly meetings across acute and community staff to review process and learn from cases. MOU in place. Process in place to implement NHS mail in care homes. 
</t>
  </si>
  <si>
    <t xml:space="preserve">Our measures for success will be Short term offer in place which matches demand and sufficient domiciliary care and care home capapcity to pick up all packages when requested and ability to undertake assessment in a timely manner.  
</t>
  </si>
  <si>
    <t xml:space="preserve">The team have created a Memorandum of Understanding and are working with the market to imple,emt pilot. </t>
  </si>
  <si>
    <t xml:space="preserve">We are  continuing to increase knowledge of and embed a ‘strengths based approach’ to care
Additionally we have completed Standard Operating procedure (SOP) for Complex icon as well as imbedding the early use of the complexity icon with Discharge Coordinators and ward Staff
</t>
  </si>
  <si>
    <t xml:space="preserve">We have increased our clinical capacity within our QAITT team to improve support to care homes; further funded education for care homes through our mental health team, supported our care homes with pharmacy support. 
</t>
  </si>
  <si>
    <t xml:space="preserve"> Royal London Hospital plans its capacity by monitoring demand via A&amp;E and elective admissions.
 Royal London Hospital wards conduct daily ward huddles to monitor demand and capacity 
 What’s app group for escalation for periods of surge. This includes commissioners and community staff with RLH staff.
 There is an integrated care discharge protocol between the Alliance partnership and Social Care. 
 7 day working has been implemented at RLH where staff are scheduled onto shifts based on demand per day of the week. 
 Capacity is flexed informed by various methods such as A&amp;E demand and capacity monitoring, daily DTOC calls between key partners covering repatriations, business continuity and bi weekly face to face ‘get me home meetings’.  
 Daily SITREP report includes A&amp;E activity, ambulance patient handover, admissions &amp; discharges, DTOCs, Length of stay &gt;21days or more and outliers.
Daily vacancy information is gathered from care homes and circulated to all key stakeholders to ensure up to date understanding of where vacancies exist to support discharge.
This will be supplemented over the winter period to include an early warning system so that care homes can alert to any risk of being closed to new admissions.
</t>
  </si>
  <si>
    <t>Due to the low numbers of patients with red bags accessing ED, the high volumes of activity at the RLH and the high turnover of ED staff, the ED and ward staff sometimes do not know what to do with the red bags.</t>
  </si>
  <si>
    <t xml:space="preserve"> EDD is set for all patients admitted to wards on the 14th floor within 48hours at the RLH. Next steps are to collect data on number of patients who go home on their EDD when admitted to wards on the 14th floor
 Social Workers are linked in with pre admission clinic so that they identify those with complicated discharge issues to start planning early. </t>
  </si>
  <si>
    <t xml:space="preserve"> Royal London Hospital plans its capacity by monitoring demand via A&amp;E and elective admissions.
 Royal London Hospital wards conduct daily ward huddles to monitor demand and capacity 
 What’s app group for escalation for periods of surge. This includes commissioners and community staff with RLH staff.
 There is an integrated care discharge protocol between the Alliance partnership and Social Care. 
 7 day working has been implemented at RLH where staff are scheduled onto shifts based on demand per day of the week. 
 Capacity is flexed informed by various methods such as A&amp;E demand and capacity monitoring, daily DTOC calls between key partners covering repatriations, business continuity and bi weekly face to face ‘get me home meetings’.  
 Daily SITREP report includes A&amp;E activity, ambulance patient handover, admissions &amp; discharges, DTOCs, Length of stay &gt;21days or more and outliers.   
</t>
  </si>
  <si>
    <t> Single point of access (SPOA) has been implemented on the 14th floor which consists of two members of the Complex Discharge Team (CDT Team) being allocated to wards 14E and 14F to support the flow of escalations to MDT. SPOA aim is to reduce time spent by ward staff chasing MDT for updates and escalations on all patients that are waiting for a clear plan. Allocated SPOA then feedback to ward staff with the outcomes of these escalations.
 MDT board round takes place each morning and following this SPOA hold a follow up meeting with MDT who are not present on board rounds to escalate individual cases and make referrals as appropriate. This meeting is attended by Tower Hamlets Social work lead, AADS, In-Reach nurses, CHC. We then feedback out of borough issues to Out Of Area Social worker. In the afternoon we hold a further wrap up meeting on each ward with the nurse in charge and medical teams to confirm all actions and escalations have been carried out and discharges have taken place. At this point we are also planning for tomorrow’s discharges and prompting teams to prepare TTA’s and book transport if required. Joint NHS and Adults Social Care discharge teams are in place. The daily board rounds on the wards are attended by the MDT multi agency teams. Discharge to assess arrangements are in place. 
  The Royal London Hospital reviews every patient, with an MDT approach - it has social care and community services on site. Board rounds (with PERFORM) are a minimum of twice a day as standard and they have a 'get me home meeting' bi weekly (with all agencies and commissioning in the room) that focuses on preventing DToCs. This all wraps around the 4x daily site office ops meeting, the 3x daily safer staffing reports, as part of the normal operational rhythm.</t>
  </si>
  <si>
    <t xml:space="preserve">Smart Care OT IBCF project started end of June 2018 with the objective of working with acute therapists and community therapists supporting discharge to look at creative ways of meeting needs through equipment to reduce double-handed care.  </t>
  </si>
  <si>
    <t> Evaluation of seven day working to take place. To be completed by September 2018.  May include recommendation to scope the need for Brokerage at weekends
 AGE UK is currently working Saturday and Sundays but will be moving to a seven day hub.</t>
  </si>
  <si>
    <t> Trusted Assessor started June 2018 and we are monitoring the number of assessments and successful discharges.  The aim is to develop a shared model. TA model is being tested in the community and with social care. IBCF funding has been used to establish this TA post. Care homes have been appointed to use the TA model. ECIP have been asked to advise on how TA can be extended into the single point of access</t>
  </si>
  <si>
    <t xml:space="preserve">Having reviewed the current arrangements in relation to 'Choice', we believe that there is more work to be done before we can  confidently describe them as 'mature'. Senior managers from the CCG, the council and Barts Health will be seeking to prioritise wortk in this area during the remainder of the summer period, with the expectation that that the borough will reach  the level of 'mature by the end of  Q3.
At the present time, the Choice Policy has been updated, reviewed by external partners for feedback and has now been signed-off by the Royal London Hospital Management Board in August. Rollout and education for all wards is now taking place, involveing all management teams and the Comms team is drafting a news item to publicise the new process.
Age UK is finalising a pack on discharge for patients and their families/carers . 
 </t>
  </si>
  <si>
    <t>Ø Community and primary care support is being provided to care homes and dedicated intensive support to high referring homes is in place. 
Ø Quality and safeguarding plans are in place to support care homes.
Ø IBCF funding for additional social workers has been used to link into two of the major care homes.
Proactive work underway with care homes to maximise flu vaccination uptake and to minimise norovirus risks.</t>
  </si>
  <si>
    <t>Extending the red bags scheme to the six Extra Care Sheltered Housing schemes and  the three (non-nursing) care homes in the borough. When the red bags reach the care of elderly wards at the Royal London Hospital the information is being filled in and returned to the care homes. The documentation has proven useful for ward staff to know the admitting patient's baseline. The rest of Barts Hospital (beyond the care of the elderly wards) is now implementing the scheme, with the result that more acute staff will get used to seeing the bags and care home residents admitted to surgical and specialist wards will see the same benefits as those admitted to care of the elderly wards.</t>
  </si>
  <si>
    <t xml:space="preserve">The acute trusts have developed the CUR tool which supports the ongoing management of patients along with community flow provided through the Trafford Urgent Care Control Room that provides oversight of capacity and flow within intermediate care and community services to support discharge. </t>
  </si>
  <si>
    <t xml:space="preserve">A high number of new and transformational schemes within the CCG are focussing on reducing the number of A&amp;E attendances across the acute sites.  </t>
  </si>
  <si>
    <t xml:space="preserve">EMI &amp; Nursing home availability for D2A patients. Ensuring utilisation of the intermediate care provision and D2A capacity </t>
  </si>
  <si>
    <t xml:space="preserve">Embedding of pathways and supporting the management and reduction of Delayed Transfers of Care and MOATs. The acute site has also commended their ongoing review process of stranded patients </t>
  </si>
  <si>
    <t>availability of D2A nursing and EMI provision within the community</t>
  </si>
  <si>
    <t>Maintaining levels of 7 day services within current levels of expectation</t>
  </si>
  <si>
    <t>Maintining numbers of available Trusted Assessors and ensuring ongoing development of role</t>
  </si>
  <si>
    <t xml:space="preserve">number of self funders </t>
  </si>
  <si>
    <t>establishment of staff, roll out of the service to cover remaining homes within Trafford</t>
  </si>
  <si>
    <t xml:space="preserve">Agreement amongst secondary care provider Chief Nurses for the development and implementation of the scheme. Awaiting confirmation from hospitals to implement. </t>
  </si>
  <si>
    <t xml:space="preserve">The Integrated Discharge Team has become well established within the local acute Trust and with support of the IDT Manager, Length of Stay and Multi Agency Discharge Events (MADE) have commenced on site focussing on stranded patients.    </t>
  </si>
  <si>
    <t xml:space="preserve">Weekly Urgent Care system calls are taking place with partners across the system.  The Urgent Care Control Room continues to provide regular updates on community capacity within the system and linking in with secondary care services to increase utilisation of provision within the community to support discharge of patients.  </t>
  </si>
  <si>
    <t xml:space="preserve">To further support and enhance the work being undertaken by the IDT. A system wide approach to the reduction of MOATs and DTOCs through focussing on stranded patients within weekly LOS meetings and monthly MADE meetings. The MADE events incorporate a multi partner approach removing blockers for discharge. </t>
  </si>
  <si>
    <t>Trafford has 74 IMC/D2A beds available in the System with an option to increase/decrease dependant on demand. Of these beds 26 are Residential, 9 Nursing, 3 EMI Nursing and 36 IMC beds. Trafford has been tasked to increase its D2A beds by 10 for winter. LA Commissioning continues to make progress on this with 6 of the 10 extra beds commissioned  However the loss of EMI beds out of the system is a challenge. Trafford is looking to source further capacity outside of Trafford. 2 Extra care housing flats have also been secured from the housing trust and will be available from November 2018 with an option for 3 more if required.</t>
  </si>
  <si>
    <t xml:space="preserve">7 day Social worker and District Nurse Liaison for assessment at Wythenshawe Hospital. Wythenshawe Discharge team manager is continuing to utilise the weekend working staff during the week on a temporary basis. </t>
  </si>
  <si>
    <t xml:space="preserve">Trusted assessors have been established within secondary care. Role has been developed further and increased utilisation of role required moving forward. </t>
  </si>
  <si>
    <t>Choice policy has been implemented and in use across secondary care. IDT working closely with patients and families to support transition and to find most suitable and appropriate setting for patients. The Choice leaflet has been developed and is distributed upon admission to support and facilitate discharge.</t>
  </si>
  <si>
    <t xml:space="preserve">The TECHT Team are moving into the next phase of development. Provision is currently provided to 8 homes in Trafford with plans in place for roll out to a further 10 homes by December 2018 and to all homes across Trafford by March 2019. This will incorporate both a reactive and proactive model for the clinical support of care homes and eventually domicillary patients.
</t>
  </si>
  <si>
    <t xml:space="preserve">Engagement with the care homes has been undertaken and there is a sigificant appetite for embedding the scheme across the homes. All documentation and processes are ready for implementation. </t>
  </si>
  <si>
    <t>Hospital discharge is a complex and challenging process for healthcare professionals, patients and their carers. The wards are under pressures to discharge patients as quickly as possible, allowing little time to organise and plan the care and support required for effective convalescence at home, or to assess holistically the patient’s needs prior to their discharge.</t>
  </si>
  <si>
    <t>Information governance across health and social care sharing patient records.</t>
  </si>
  <si>
    <t xml:space="preserve">Capacity to support discharge. This is being addressed though recrutiment </t>
  </si>
  <si>
    <t>Communicating the new model to staff, and working differently. Identifying appropriate patients. This is being rolled out to the wards to increase the number of appropriate patients.</t>
  </si>
  <si>
    <t>Reorganising the capacity to ensure that all support service are available 7 days.</t>
  </si>
  <si>
    <t>New roles in place, working through the processes.</t>
  </si>
  <si>
    <t>Patient choice is the number one delay reason and focused  work is going on in this area.</t>
  </si>
  <si>
    <t xml:space="preserve">
</t>
  </si>
  <si>
    <t>Embedding the learning</t>
  </si>
  <si>
    <t xml:space="preserve">Red to Green Bed Day reporting now available but final testing on-going ensure robust process in place at ward level to measure red days and themes. This process will also feed into the winter room. ‘Red and Green Bed Days’ are a visual management system to assist in the identification of wasted time in a patient’s journey. This approach is used to reduce internal and external delays as part of the SAFER patient flow bundle.
The SAFER patient flow bundle is being used with the ‘Red2Green days’ approach
Specialty Length of stay reviews in Medicine under taken to determine whether specific recovery actions are needed. Two Rapid Improvement Events are planned.
A plan for the management of Super Stranded Patients has been developed and will report to the winter room. 
A visit to Bradford Hospitals is planned 18/10/18 to review/compare DTOC processes. Bradford reporting considerably lower bed days lost in comparison.
</t>
  </si>
  <si>
    <t xml:space="preserve">Pride and Joy to go live on two wards in October. The Pride and Joy software connects the patient’s journey across the health system – from admission to an Emergency department, through the assessment units, the wards/units and discharge or ongoing care in other parts of the system such as the community and mental health environments. 
</t>
  </si>
  <si>
    <t xml:space="preserve">Wakefield Council have recruited 7.5 WTE appointed as ward based co-ordinators.
Recruitment of ward based discharge co-ordinators across nursing is in progress. Processes for discharge are being reviewed as part of HICM 4.
Three discharge to assess (D2A) pathways now agreed – D2A Home, D2A Community (incl. re-enablement), D2A Intermediate/Interim care </t>
  </si>
  <si>
    <t xml:space="preserve">Discharge to Assess (D2A) up and running for Wakefield residents – The Discharge to Assess (D2A) service enables patients to be discharged earlier from acute inpatient wards and A&amp;E by co-ordinating care in alternative settings. The D2A work has been started on Ward 42 and Ward 43 with an overview of Ward 41 as well at Mid Yorkshire Hospital. There will be more ward based co-ordinators coming on board in January and they will be spread across the hospital. This will be rolled out to all the medical wards and also particularly to Dewsbury due to the high turnover there.
Three discharge to assess (D2A) pathways now agreed – D2A Home, D2A Community (incl. re-enablement), D2A Intermediate/Interim care
</t>
  </si>
  <si>
    <t>• Wakefield Council provides social workers to support hospital discharges on weekdays, bank holidays and Saturdays. 
• Yorkshire Ambulance Service Patient Transport Service available 7 days a week to transport patients home / between sites. 
• MYHT Ambulatory Emergency Care at Pinderfields, Pharmacy, Frailty Units and Pinderfields Discharge Hub open 24:7. 
• Walk-in centres 7 days in Dewsbury and Wakefield.
• Primary Care Streaming available 7 days at Dewsbury and District Hospital and Pinderfields.
• Wakefield GP extended hours scheme available 7 days, including 9am-3pm at weekends and bank holidays.
• SWYPFT provide the following services: Intensive home based treatment team (crisis – 24/7), psychiatric liaison (24/7) Rapid Access and older peoples intensive homebased treatment team (crisis) /Assertive outreach team (8 – 8)
Elements of 7 day service planning have been incorporated into the Trust Winter plan- 
this is serving as a basis for current capability and from this, Gap and requirements can be assessed.</t>
  </si>
  <si>
    <t>Work is underway in adapting elements of a Hospital Stay 
policy to enhance existing Moving on Policy and to produce a rollout to implement it effectively.</t>
  </si>
  <si>
    <t xml:space="preserve">Previously 27 care homes and 6 extra care facilities were within the Vanguard.  In 2017/18 the scheme expanded to take on 12 additional homes and 4 extra care facilities and now a new model is in place to support early supported discharge.
Telemedicine in homes has been expanded and the roll out of the bed state tool to show home availability.
</t>
  </si>
  <si>
    <t>All homes over 65 now have the red bag and have been trained.</t>
  </si>
  <si>
    <t xml:space="preserve">Home first is the aim for the Intermediate Care Service. Enablers such as brokerage function and therapists are embedded into the model. This facilitates timely discharges home with appropriate wraparound services in place. </t>
  </si>
  <si>
    <t xml:space="preserve">Fully established service in place since 2015 for nursing homes which focusses on improving quality. An aim is to support readmisisons to hospital by supporting local care homes. </t>
  </si>
  <si>
    <t xml:space="preserve">Estimated Discharge Date setting continue to be a issue. Community strategy work is complete, with updates given to the communication team at Manor Hospital for circulation. There are still some issues in regards to info being shared timely. Management of change still in process for Discharge coordinators, with further recruitement required. </t>
  </si>
  <si>
    <t>Systems are not integrated to work across health and social care systems in a coordinated way.</t>
  </si>
  <si>
    <t xml:space="preserve">Managing flow of step down provision, ensuring capacity for CHC beds to complete DST assessments. </t>
  </si>
  <si>
    <t xml:space="preserve">Capacity across provision continues to be an issue.  </t>
  </si>
  <si>
    <t xml:space="preserve">Discharge co-ordinators and DST nurses still operating 7 day working on a voluntary basis. </t>
  </si>
  <si>
    <t>Working with the care home market to highlight the benefits of the Care Home Trusted Assessor model. There is also some acknowledgement from the market in relation to their role and responsbility once implemented.</t>
  </si>
  <si>
    <t>Limited long term provision in the market continues to be a local challenge. Quality of care is an issue across long term residential and nursing care homes. Families and self funders will alwayd exercise choice, which in turn causes delayed discharges.</t>
  </si>
  <si>
    <t xml:space="preserve">Limited resource to continue work. Acknowledgment required regarding apporpriate resource to continue work required. Future Quality Summit forum to be agreed with partners. Business case has been planned for Joint Commissioning Committee in October 2018. </t>
  </si>
  <si>
    <t xml:space="preserve">Agreement of lead commissioner arrangements to take work forward.  </t>
  </si>
  <si>
    <t xml:space="preserve">Work to improve Estimated Discharge Dates has started under the ECIP workstream. 92% of DST assessments are now completed in the community away from the acute setting . Teams are well established within the hospital to support early discharge planning. </t>
  </si>
  <si>
    <t>Working group is in place to work through requirements to integrate systems. Dashboard has been implemented to manage and monitor flow of cases on the MFFD list and within the Intermediate Care Service.</t>
  </si>
  <si>
    <t>Integrated teams working to an MDT approach. Good flow through bed based provision, with enablers supporting beds commissioned. More EMI beds have been purchased to support demand for discharge.</t>
  </si>
  <si>
    <t>Winter planning has commenced regarding capapcity modelling and planning through engagmeent with the home based provider market. Commissioners are also working towards new Discharge to Assess beds for the system. Anticipated implementation is April 2019. Current provision will remain in place over Winter 2018.</t>
  </si>
  <si>
    <t>Re-ablement teams working 7 days a week</t>
  </si>
  <si>
    <t>The tender process is now complete and contract has been awarded. Work is now required to embed the process and relationship building with the care home provider market. Engagement sessions are planned.</t>
  </si>
  <si>
    <t>Patient choice guidance continues to be discussed at Walsall Healthcare Trust with patients, and in the community through step down provision.</t>
  </si>
  <si>
    <t xml:space="preserve">Agreement and shared responsibility across partners to continue work through the Quality Summit. </t>
  </si>
  <si>
    <t>Provider has been soucred to take the scheme forward. Funding arrangements to be made to fund 2 nurses. These roles will offer support to the cate homes within the scheme.</t>
  </si>
  <si>
    <t>NO</t>
  </si>
  <si>
    <t xml:space="preserve">Support from NHS in relation to governance of information sharing and access to nhs.net secure email addresses for care home providers </t>
  </si>
  <si>
    <t>We have adjusted some of our 'system ratings' for the remainder of the year to reflect the fact that discharge arrangements from WXH remain challenging, despite the considerable efforts of teams on the ground.  
External support is being provided to WXH and the Urgent Care Working Group continue to be the main partnership forum that has oversight and lead responsibility for this area of work.
In the 'milestones' column we have retained some of the text from the Q1 return, as it provides some information about the plans, challenges and mitigating actions being taken within stakeholder organisations.
At this point, it is unclear whether social work and re-ablement support can continue to accommodate some of the plans that were being phased in earlier in the year.  These issues have been highlighted in a recent CQC inspection.
The availability of reliable planning data across the system remains challenging.</t>
  </si>
  <si>
    <t>See commentary above.
There is a lack of reliable planning data across the system to support the analysis of capacity and demand. This risk is being mitigated by Barts Health who have agreed to record certain information on admission, so other system partners can plan at an earlier stage.</t>
  </si>
  <si>
    <t xml:space="preserve">See commentary above.
Pressure to discharge patients from WXH is increasing and this is creating challenges for the system as a whole.
We are quite reliant on manual processes and further development of 'whole system' IT capabilities would be beneficial.
</t>
  </si>
  <si>
    <t xml:space="preserve">See commentary above.  
A patient tracker and dashboard is being developed.
Development of the Trusted Assessor Model will support patients returning to care homes within 24 hours.
Process improvements from 'point of admission' need to be more firmly embedded.
</t>
  </si>
  <si>
    <t xml:space="preserve">
See commentary above.
Due to financial constraints and a shortage of trained professionals there is only partial weekend working within the local area.  Partners are working with colleagues in the North East London Sector to improve 7 day services. 
</t>
  </si>
  <si>
    <t>This model is not currently operational, but system partners have developed plans to introduce the model from Q3 18/19.  This work is being supported by regional advisors.
The implementation of this scheme has been delayed due to the recruitment of a Trusted Assessor Coordinator.</t>
  </si>
  <si>
    <t>The pro-active use of the Choice Policy to engage with families is being embedded through the planned training outlined above. 
Additional training and publicity is required to ensure that the policy is well embedded and understood by hospital staff.</t>
  </si>
  <si>
    <t xml:space="preserve"> 
Care home schemes are now in their second year of development and are successfully reducing admissions and care home attendances by LAS.  
The recent closure of a nursing home in Waltham Forest has further limited the amount of in-borough provision.</t>
  </si>
  <si>
    <t>There needs to be better engagement from Whipps Cross to complete the paperwork.  The ability to track bags within the acute setting is proving challenging.</t>
  </si>
  <si>
    <t xml:space="preserve">
Text from Q1 (with some updating):
Pre-surgical clinics are to be implemented as a pilot scheme so that re-ablement and social care support can be organised 10 days prior to admission. 
Brokerage resource has been allocated to the WXH IDT to ensure that pro-active discharge planning can take place during the pre-discharge notice period. 
LBWF and WXH are developing joint in-house training programmes for DToC processes, discharge planning and management of patient/family expectations. 
Discharge planning now begins earlier, as soon as patients are identified at the MDT by Patient Flow Coordinators. 
Processes for ordering equipment from Mediquip are being reviewed.  We are recruiting to a Trusted Assessor role.
We have seconded an individual into the Housing liaison post.  We have implemented the 'SAFER' discharge bundle.
The IDT review is now complete.  Recommendations are being implemented.</t>
  </si>
  <si>
    <t>Text from Q1 (with some updating):
PWC improvement plan 'PERFORM' in place. Red &amp; Green roll out to OPS wards. 
Daily system calls to support flow which include ASC, Brokerage, WXH IDT, WFCCG.  Daily operational calls with a focus on capacity include NELFT, WXH, WFCCG and LBWF. 
Data is available on capacity within statutory organisations but no information is available on Nursing Homes.  Information about capacity is shared at multi-agency Discharge Group.
The IDT function has been reviewed (see below).</t>
  </si>
  <si>
    <t>Text from Q1 (with some updating):
The IDT function has been reviewed with a focus on earlier discharge planning, long LoS and stranded patients.  The report has been reviewed by partners and the recommendations are being implemented.  A Project Manager has been recruited to lead on this.  This individual started on 8th October.</t>
  </si>
  <si>
    <t>Text from Q1 (with some updating):
Established D2A team is in place.  Current model is working well and there are plans to extend the model to more complex patients.  Patients waiting for placements are to return home first.  
Integrated teams allocated to wards include 'hubs' for CHC, SW and Discharge Patient Flow.  Attendance at MDTs is expected to be 100%.
Rehabilitation and Re-ablement services are to be re-aligned to improve integration and increase capacity.
Discharge without Prejudice is being tested in order to meet national targets of 85% of CHC assessments undertaken in the community.   We are seeing improved performance against these targets.
Pathway redesign work is underway and includes community services, WXH and LBWF.  The redesign work is currently on hold as the Reablement Service is currently in a quality assurance process to ensure it is fit for purpose and can accommodate the proposed changes.</t>
  </si>
  <si>
    <t xml:space="preserve">Text from Q1 (with some updating):
A review of winter schemes (17/18) to increase capacity in the community did not result in increased discharges over the weekend.  This was particularly apparent on Sundays, where no discharges took place, even though community staff were available to see the patients.  Major hurdles for complex patients include a lack of social work support and brokerage to set up care packages.  In addition, WXH had difficulties supporting Sunday discharges.
There is social work cover on Saturdays.  However, staffing constraints mean that only  non-complex discharges to re-ablement can be managed over the weekend.
There is no brokerage service during the weekend and discharges from WXH are limited to those going directly home. 
GP hubs are now operating in the evenings and weekends.  Rapid response is now running 24/7.
</t>
  </si>
  <si>
    <t>Text from Q1 (with some updating):
The new model will cover re-starts for packages of care, equipment issues and initiating new packages of care in Care Homes.
The recruitment process for a Trusted Assessor Coordinator is well advanced.</t>
  </si>
  <si>
    <t>Text from Q1 (with some updating):
Refreshed hospital discharge guidance is now in place.  Refreshed LBWF Choice Policy has been signed off by the Urgent Care Working Group.   Joint training plans (LBWF &amp; WXH) are agreed.
The bid to enable direct discharge messaging between the Cerner and Mosaic systems was not successful.
Choice policy continues to be rolled out across the hospital.  This is being led by Barts.</t>
  </si>
  <si>
    <t>Text from Q1 (with some updating):
Community and primary care support is provided to care homes on request.  Dedicated intensive support to high referring homes is being piloted.  
The extension of the Rapid Response Team to 24/7 is enabling more residents to be managed in a care home setting.  
Coordinate My Care is being rolled out across the borough as the preferred product for EoLC planning.  There are now nearly 400 residents with a CMC care plan and a high proportion of these died in their preferred place.
WX have recruited a Geriatrician who will provide support in the community for one session per week.</t>
  </si>
  <si>
    <t>The 3 nursing homes in WF are using the red bag scheme.</t>
  </si>
  <si>
    <t>There has been some support from regional advisors on our High Impact Change Model for Managing Transfers of Care.  These individuals are in a position to help shape our future plans and to 'peer review' certain elements of the wider system model.</t>
  </si>
  <si>
    <t xml:space="preserve">See above.
</t>
  </si>
  <si>
    <t>See above.</t>
  </si>
  <si>
    <t>Full seven day services will require a significant increase in posts across the system.  The cost of this additional capacity and the recruitment challenges described elsewhere are major constraints.</t>
  </si>
  <si>
    <t xml:space="preserve">No further support needs identified at 
this stage. 
</t>
  </si>
  <si>
    <t>Recording of EDD now includes an exact time and date stamp to support accurate reporting. This was rectified from September 2018. 
Ward work to support minimum standards roll out will ensure routine entering. Currently EDDs are not a reliable measure for planned discharges / accurate for bed management purposes. Process mapping with bed managers, matrons and ward staff will help support feedback loop to improve accuracy.</t>
  </si>
  <si>
    <t xml:space="preserve">Data sharing agreements with access to EMIS/ RIO/ iClip not in place. Waiting HR to return paperwork to support honarary contract.
0-3 LoS data sharing inconsistent.
Curently no demand / capacity modelling in place at present for al system representatives. Transfer of Care Bureau will look to establish demand /capacity modelling to support prior notice and planning of referrals to ensure discharges can be met in advance. </t>
  </si>
  <si>
    <t>Transfer of Care Bureau pilot shared with all agencies.
Further collaborative design needs to take place to develop the structure of the bureau with key membership at daily 11am meetings to ensure blockages / dispute is resolved in real time.
Local authority plan to review social work allocation / link role within four pilot wards to support attendance at board rounds +/- MDTs.</t>
  </si>
  <si>
    <t xml:space="preserve">Initial stages to introduce a collaborative CLCH Wandsworth and Wandsworth local authority scheme.
Assessment for care home patients is not consistently completed within 48 hours. At times disputes occuring re: returning residents.
Paperwork per borough thus far remains different risk confusion for staff members.
Cross agency training to support Home First ethos to commence in October 2018. </t>
  </si>
  <si>
    <t xml:space="preserve">Weekend pilot completed 22/09/2018.
Disjointed / silo working across system at present. Weekend representation is in place at weekends, with an oppportunity to maximise integrated working. </t>
  </si>
  <si>
    <t>Differing paperwork for referral to QMH, RGH, MI, KITE, QS, Bluebird.
Aims for CLCH and LA to review MI/KITE/QS referral pathway.</t>
  </si>
  <si>
    <t>Choice policy presented to ECDB for sign off 19/09/2018 - No feedback to date. Collaborative teaching plan needs to be developed to support launch of the policy. No commitment from agencies to support training.</t>
  </si>
  <si>
    <t>• There is a high turnover of registered manager in our care homes. This has a knock-on effect on the project delivery. 
• Care home staff continue to receive Education and training monthly, at times it’s not well attended due to staff shortages and their high vacancy rate. 
• The project has not attracted much GP engagement therefore the overall project is slightly void of GP’s willing to support the Care home project.</t>
  </si>
  <si>
    <t>•	Its increasingly difficult to obtain accurate and timely data from the Care homes
•	St, George’s Hospital (SGH) has not fully engaged in supporting care homes with the red bags and has not invested in the longterm process of lost/missing Red Bags (RB).
•	Care home staff are not escalating when an RB is lost or goes missing.
•	Care Home staff are not regularly sending RG with residents when being conveyed to hospital.</t>
  </si>
  <si>
    <t>Trust wide EDD completion within 24hours is performing at 54.2% (YTD). Local population (CQUIN wards) performing at 52% completion within 24hrs
'Exemplar' / pre-11 am discharge initiative launched within Surgery and Neuro. For further roll out and structure across the rest of the Trust
Trust 'Getting Ready for Discharge' document in draft.</t>
  </si>
  <si>
    <t>All providers receive a daily DTOC list. Access for CLCH to 0-3 length of stay data is in place. Ongoing plans in place to review an automated option for data to be shared daily.
Plans in place to enable system partners access to patient records (those referred and known to the community) to support Trust move to electronic notes.</t>
  </si>
  <si>
    <t>Room move completed to host all system partners and voluntary sector services</t>
  </si>
  <si>
    <t>Planning meetings to review previous KITE pilot as well as implementation for one referral pathway.
Plans in place for Wandsworth LA and CLCH pilot to be live w/c 29/10/2018.</t>
  </si>
  <si>
    <t>Weekend pilot completed 22/09/2018</t>
  </si>
  <si>
    <t>In line with home first and discharge to assess pilots -  plans in place to develop trusted assessor pathways beyond RGH and QMH</t>
  </si>
  <si>
    <t>Choice policy presented to ECDB for sign off 19/09/2018. Collaborative teaching plan needs to be developed to support launch of the policy</t>
  </si>
  <si>
    <t>•The Telehealth pilot has been evaluated, there’s positive signs which suggest care homes especially residential care would benefit from having access to the device.
• Coordinate My Care (CMC) Pilot are now training the remainder of nurses, this should be completed by the end of October. Once completed Marie Curie will support the staff on completing residence care plans. 
•The In-Reach team has now recruited another ANP to support their rapid response access for care homes.</t>
  </si>
  <si>
    <t xml:space="preserve">• Reduced hospital Length of Stay (LoS) 
• Residents are transferred to hospital more rapidly 
• Care Home managers have suggested that there has been a marked increase in the skills, confidence, and work satisfaction of care home staff 
• Reduced NEL admissions </t>
  </si>
  <si>
    <t>Work to suypport DNs / GPs and SGH elective services re: elective admission prior planning</t>
  </si>
  <si>
    <t>SWL data sharing agreement and risk stratification management</t>
  </si>
  <si>
    <t>Management guidelines for residents retunrning to care home settings where there has been no actue change in function.  Explore discharge to assess protocols to be in place between LA and CCG for exisitng care home residents.</t>
  </si>
  <si>
    <t>One assessement format across CLCH Wandsworth and Merton
Care Home trusted assessor pathway</t>
  </si>
  <si>
    <t>Is there access to National ADASS Training guidance re: choice?</t>
  </si>
  <si>
    <t xml:space="preserve">Ongoing dialog with Stakeholders to reinforce the importance of the project </t>
  </si>
  <si>
    <t>• To have a joint initiative between surrounding CCGs and care homes to work with acute hospitals to determine actions on having a sustainable electronically monitoring system to oversee the total LoS of residents from care homes.
• To have a proactive process in the event of red bags being damaged or lost.
•To working with London Ambulance Service (LAS) to establish a monitoring system to identify when a Red Bag is being conveyed by LAS from a care home.</t>
  </si>
  <si>
    <t>There have been challenges in recruiting and retaining suitable qualified staff to a fixed term contract.</t>
  </si>
  <si>
    <t xml:space="preserve">Timely reporting and interpretation of whole system data due to some staff sickness and training issues. </t>
  </si>
  <si>
    <t xml:space="preserve">Some of the intergrated discharge team are located in Kendrick Wing but there continues to be some delays around repairs to the building following the recent fire in order to locate the whole team. </t>
  </si>
  <si>
    <t>The allocation of staff to the  Frailty assessment unit to extend this to a five day service to support discharge to assess</t>
  </si>
  <si>
    <t xml:space="preserve">Extension of other community services in order to fuly underpin seven day services such as the rapid intervention service. . </t>
  </si>
  <si>
    <t>The recruitment for this role was reallocated to the trust vdue to a delay in mobilising through the CCG and Bridgewater.</t>
  </si>
  <si>
    <t xml:space="preserve">There have been low returns for feedback on the cost of care calculator and mylifewarrington website. </t>
  </si>
  <si>
    <t xml:space="preserve">There have been numerous suggestions and business cases around enhancing health in care homes. </t>
  </si>
  <si>
    <t xml:space="preserve">We continue to experience challenges from within the acute trust where the bags go missing and are not returned to the homes, or are returned without the agreed documentation. We acknowledge that there is high turnover of staff at the trust and will continue to monitor this scheme. </t>
  </si>
  <si>
    <t>There has been a sustainable period of staffing which has contributed to successful early discharge planning. Workstreams have been set up to plan integration of discharge team offices on site at Warrington Hospital.</t>
  </si>
  <si>
    <t xml:space="preserve">working collaboratively whole system data is being reported and jointly agreed. Daily ratification of delay figures have increased patimet flow. </t>
  </si>
  <si>
    <t xml:space="preserve">The repairs are progressing well and some of the integrated discharge team are located in the identified office. The daily patient flow meeting has improved processes and integration amongst staff. </t>
  </si>
  <si>
    <t xml:space="preserve">Some staff have moved into the integrated discharge team offices, further plans are well established to co-locate workers once repairs have taken place to the rest of the building. The frailty assessment unit is now operating five days a week and suporting discharge to assess processes. We have received numerous successful patient feedback on the service with staff confident that it has prevented delays in discharge. The British red cross have supported discharges through providing transport to people. </t>
  </si>
  <si>
    <t>Services have been extended to cover seven days. The carecall response service responding to trips and falls started on the 2nd July 2018 to compliment other seven day services.</t>
  </si>
  <si>
    <t xml:space="preserve">The trust have been able to recruit to one part time role and interviews are scheduled to take place late October for the other part time role. </t>
  </si>
  <si>
    <t xml:space="preserve">Further development achieved during this period on the website to signpost visitors to complete feedback through a survey following visiting the website ensures we are responsive to customer feedback to see if we can further improve this service. </t>
  </si>
  <si>
    <t xml:space="preserve">The Better Care Fund Steering group approved a training plan which wi;; enhance health in care homes through training and updating staff. The trusted assessor roles will further contribute to ensuring that patients are perfectly suited to the health care provider should their needs change on discharge. </t>
  </si>
  <si>
    <t xml:space="preserve">About 25% of the original supply of red bags distributed to homes are now missing, however the CCG have purchased and distributed a further 700 so no homes are without the bags. We will continue to monitor impact and achievements when the bags are being used correctly and address where bags are going missing. </t>
  </si>
  <si>
    <t xml:space="preserve">The Senior change team and identified worstream staff will support this integration. </t>
  </si>
  <si>
    <t xml:space="preserve">Support is always given through the project Officer attached to the Better Care fund. In addition the urgent care workstream and Senior Change team will support this and the integration process. </t>
  </si>
  <si>
    <t xml:space="preserve">Support is always given through the project Officer attached to the Better Care fund. The newly appointed jointy funded position at the trust will continue to support this process. </t>
  </si>
  <si>
    <t xml:space="preserve">Support is always given through the project Officer attached to the Better Care fund.In addition, the newly appointed jointy funded position at the trust will continue to support this process. </t>
  </si>
  <si>
    <t xml:space="preserve">Support is always given through the project Officer attached to the Better Care fund. In addition, Staff recruited to new services will need support and awareness of other seven day services. </t>
  </si>
  <si>
    <t xml:space="preserve">Support is always given through the project Officer attached to the Better Care fund. In addition the Staff member recruited will require some support. </t>
  </si>
  <si>
    <t xml:space="preserve">Support is always given through the project Officer attached to the Better Care fund with ongoing support required with metrics and monitoring of this scheme. </t>
  </si>
  <si>
    <t xml:space="preserve">Support will be given to the newly appointed trusted assessor through the integrated discharge team. The training plan for increasing staff awareness in health and care homes will be monitored through the Better Care Fund Project support. </t>
  </si>
  <si>
    <t xml:space="preserve">We will continue to provide support with training and communication for staff on the importance of using red bags. </t>
  </si>
  <si>
    <t>Eg. Warwick hospital has early discharge planning embedded as mature.  Daily Hub meetings at GEH and UHCW continue to support proactive discharge planning.</t>
  </si>
  <si>
    <t>Eg. in places these are exemplary across the acute sites eg. Warwick Hospital</t>
  </si>
  <si>
    <t>Eg. the D2A service in Warwickshire is noted as good practice.</t>
  </si>
  <si>
    <t>Eg. Choice policy reviewed and refreshed at GEH hospital</t>
  </si>
  <si>
    <t>Consistency across the country and transfers into and out of the 5 community sites remains an area for improvement.  The increasing acuity of patients, particularly in the south of the county can also impact/delay proactive discharge planning.</t>
  </si>
  <si>
    <t xml:space="preserve">Consistency across the country and transfers into and out of community sites remains an area for improvement. </t>
  </si>
  <si>
    <t>This rating has been reclassified down to Established from mature as whilst MDTs are in place and embedded, trusted assessments are not in place.</t>
  </si>
  <si>
    <t xml:space="preserve">The capacity of the reablement service is currently being reviewed to ensure this is being maximised to best effect. </t>
  </si>
  <si>
    <t>Extension of services and staff to 7 days is being put in place, where appropriate and cost effective to do so.</t>
  </si>
  <si>
    <t>The eCAT referral system used by SWFT for referrals for reablement needs to be replaced as from November 2018 it will not be supported and so a replacement system and back-up arrangements are being put in place.</t>
  </si>
  <si>
    <t xml:space="preserve">All 3 acute trusts have or are close to finalising their choice policies at the end of Q2.  These are all similar but slightly different. </t>
  </si>
  <si>
    <t>There are some data / information sharing and lack of shared/joint ICT systems which need to be resolved.</t>
  </si>
  <si>
    <t>We have now agreed how we build in existing and well established local schemes to prevent any duplication or confusion eg. RESPECT forms.  We are currently confirming who the implementation leads will be across each of the acute sites to ensure a smooth transition to this new way of working.</t>
  </si>
  <si>
    <t xml:space="preserve">Monitoring of average length of stay has now commenced at a system level and this will continue through Q3.  The average length of stay at SWFT continues to reduce. </t>
  </si>
  <si>
    <t>Towards the end of Q2 the Better Together programme team have commenced development of a simple demand v capacity tool to understand and support patient flow through the system. This is in its infancy, and will require a lot of work and support. The EMS+ bed visibility tool went live in October 2018.</t>
  </si>
  <si>
    <t>IMPOWER consultants have reviewed discharge processes within Warwickshire and their interim report was published at the end of September.  An action plan and next steps are currently being prepared.</t>
  </si>
  <si>
    <t>The first Trusted Assessor for care homes commenced in August 2018 and a second TA  will join in November 2018.  Immediate priority is working with care homes with the longest assessment timescales. Early feedback is extremely positive as the new postholder has quickly built trust with providers.  This will support reducing DTOCs by increasing the speed of care home assessments.</t>
  </si>
  <si>
    <t xml:space="preserve">All 3 acute trusts have or are close to finalising their choice policies at the end of Q2.  </t>
  </si>
  <si>
    <t xml:space="preserve">Good progress is now being made planning for implementation for the Red Bag Scheme.                                                                                                       The Accommodation with Support Board is now established with the second meeting held on the 18th September 2018. At the meeting the second Quarterly Contract Performance Review Report covering demand, utilisation, and quality for Q1 2018/19 was presented by WCC as host commissioner. The report and meetings are key tools which are now embedded to understand  contract performance in more detail, identify system wide trends, risks and issues and agree collectively how these can be addressed.  Dedicated intensive support (from WCC and the CCGs working collaboratively) to support care homes and improve quality is now in place and working well.
The Learning and Development Partnership has now also been live for 6 months and the partnership has commissioned training places in:
• Positive behaviour
• Values based recruitment
• Crucial conversations
• Train the trainer moving and handling
• Train the trainer medication and medication assessor
• One day medication management
• UTI prevention
• Respiratory management
• Nutritional cooking for residents                </t>
  </si>
  <si>
    <t>In Q2 WCC has:  a) designed our approach, requirements and implementation plan for the red bag scheme in warwickshire, b)  allocated IBCF funding to purchase the required number of bags and c) allocated the resource to have this in place and fully embedded by March 2019. In addition we are using similar bags to Coventry, for consistency across our STP area, in particular for colleagues working at University Hospital Coventy and Warwickshire.</t>
  </si>
  <si>
    <t>Is there a system wide demand v capacity tool/ICT system already available and  developed which we can access and use to monitor flow, rather than creating our own?</t>
  </si>
  <si>
    <t>To meet not yet established Do you mean not yet established or mature? - Discharge planning does start in A&amp;E, with the A&amp;E team running regular board rounds during each 24 hour period.  There is also a dedicated Frailty Team  and A&amp;E OT Team.  The A&amp;E department also has an Observation Ward to support further assessment to aid discharge.  The Red Cross is commissioned to provide a Home from Hospital service to support discharges.    To meet plans in place - In order to further support discharge planning in A&amp;E onward units including an Ambulatory Care Unit, a Short Stay Unit and a Falls and Frailty Unit are on site and managed by an Acute Medical Team.    A Discharge envelope has been designed and 4,500 envelopes have been printed.     To meet established  - AMU/SSU hold twice daily board rounds led by the Acute Medical Team and includes the PODs, nursing and therapy staff and they set a provisional EDD for all patients.    To meet mature - The hospital is committed to the discharge dates set and they hold daily ward board rounds to review the EDD every day.  Stranded and super stranded weekly review meetings have been implemented, where all wards attend the meeting to discuss discharge planning for these patients.  Not only is the hospital committed to discharge dates but the Berkshire West system are also committed to discharges and since May 2018 hold a weekly Senior DToC meeting led by the 3 DAS's and Director of Operations from the Acute and Community Trust .  An Integrated Discharge Team was developed during 2017/18 and implemented in January 2018, who focus on supporting the discharge of all patients in the hospital.</t>
  </si>
  <si>
    <t>As Above</t>
  </si>
  <si>
    <t>as above</t>
  </si>
  <si>
    <t>Well established policy in place contributing to reduction in MFFDs.</t>
  </si>
  <si>
    <t xml:space="preserve">The Red Bag scheme business care referenced in the Q3 2017/18 return for Crawley CCG and Horsham and Mid Sussex CCG was not accepted. Instead, use is made of the Integrated Response Team for Care Homes to promote use of care plans during hospital transfers.
For Coastal West Sussex, a high level Care Home stakeholder scoping meeting was held in March.  The purpose of the meeting was to identify current services and ascertain gaps and opportunities mapping them against the Vanguard 7 Care Elements and generating a list of options to take forward for further exploration and prioritisation as part of the Care Homes work stream, this includes the Red Bag Scheme. </t>
  </si>
  <si>
    <t xml:space="preserve">Capacity to develop this aspect and getting consistency of approach across all three acute systems in West Sussex. </t>
  </si>
  <si>
    <t xml:space="preserve">Meeting capacity demands particularly challenging around workforce. Further development of CCG Capacity Analysis Tool needed.
IT systems to ensure 'true' sharing of data. Ability to monitor market based provision / capacity in real time. </t>
  </si>
  <si>
    <t>Establishing different ways of working rather than a separate team responsible for discharges. 
Funding for joint posts.</t>
  </si>
  <si>
    <t>Sufficient project management, organisational development and operational leadership resources to drive through changes required.</t>
  </si>
  <si>
    <t>Resource for seven day working across the system may need to be secured. 
Shift in culture to ensure 7 day service. Also at practical level requirement for changes in staff terms and conditions.</t>
  </si>
  <si>
    <t>Consistency of approach across County. Capacity to work with all care homes to accept Trusted Assessment. Issues re CQC regulation requirements for own assessment by care homes.</t>
  </si>
  <si>
    <t xml:space="preserve">Patient choice delays can impact flow. </t>
  </si>
  <si>
    <t xml:space="preserve">Joint team to support care homes in place but significant number of homes across the patch. Improving links and joint working between Local Authority and Health.
Only 30% of care home provision directly contracted by WSCC. Also WSCC is net importer of clients. Increasing reliance by health of private market beds not commissioned in joint way.
</t>
  </si>
  <si>
    <t xml:space="preserve">• Joint pre-admission discharge planning is in place in primary care (elective).
• Emergency admissions have a provisional discharge date set in within 48 hours.
• Discussions under way to ensure collateral information is used early in the patient's pathway  to aid discharge planning.
• Continued roll-out.
In the north, SCC ASC Winter Pressures plan in place to provide dedicated HBC to acute trust.  Joint leadership roles across health and social care to manage CHC D2A process.  4  D2A community beds commissioned.  5 SASH based discharge co-ordinators to be employed to increase discharge capability. </t>
  </si>
  <si>
    <t xml:space="preserve">• Policy agreed and plan in place to match capacity to care pathway demand- where possible, staffing/market restrictions. Capacity tool being developed. SHREWD in place. Standardised MFFD and stranded patient reporting in place. 
• Analysis completed and practice change rolled out across trust and in community- discharge to assess and trusted assessor widely rolling out. 
• Bottlenecks identified and addressed where possible. 
• Staff understand the need to increase capacity when admissions increase- capacity increased over winter with resource available.
• Further planning required to mitigate risks around winter. System surge exercise planned for Oct18 to review escalation processes. 
North System Improvement Board overseeing task and finish group to improve patient flow across system. This is focussed on managing superstranded patients and supporting the development of key systems and processes to be standardised including regular MADE  events. </t>
  </si>
  <si>
    <t xml:space="preserve">• Discussion ongoing to create integrated health and ASC discharge teams- different ways of working 
• Daily MDT attended by ASC, voluntary sector and community health- in place, Board Rounds etc. 
• Discharge to assess arrangements in place with care sector and community health providers- roll out of Discharge to Assess and Trusted Assesor underway rather than developing a separate team at this stage. CHC D2A beds in place increasing number of patients assessed for CHC outside of acute. 
• Continued roll-out.
In the north, daily MDT meetings and twice weekly system calls (more depending on OPEL status), and escalation process including AO level calls to discuss key patient delays and problem solving. </t>
  </si>
  <si>
    <t xml:space="preserve">• People return home with reablement support from integrated team- ICT/RIS in place.
• People usually only enter a care/nursing home when their needs cannot be met through care at home- dependent on care home market 
• People wait in hospital to be assessed by care home staff- in some cases but trusted assessor rolling out with some care homes. 
• WSCC Discharge to Assess beds in place. 
• Better@Home pathway rolling out. System- wide business case being developed, interim plan for winter to be developed.
• CHC D2A beds in place increasing number of patients assessed for CHC outside of acute. 
• Better at Home pathway to be rolled out. System business case to be agreed. Interim plan for winter to be developed. </t>
  </si>
  <si>
    <t xml:space="preserve">• Plan to move to seven day working being drawn up- six days per week currently.
• OOHs emergency teams provide non office hours and weekend support.
• Staff ask and expect care providers to assess at weekends.
• Hospital departments open 24/7 whenever possible.
• Packages of care restarts to be scoped. 
In the north, weekly MDT meetings and calls focussed on managing weekend discharges and planning for workforce. </t>
  </si>
  <si>
    <t xml:space="preserve">• Assessments done by different organisations accepted and resources committed.
• One assessment format agreed between organisations /professions.
• Care providers share responsibility of assessment.
• Continued roll-out.
In the north, trusted assessment between FCHC and SCFT at front door of SASH. Plnning as part of IDT to expand trsuted assessment processes between acute and community based services such as beds, CHC pathways.Integrated Discharge Team promoting trusted assessment.  CHC trainer lead rolling out new training plan to support staff on zero DSTs in Acute. </t>
  </si>
  <si>
    <t>• Patients and relatives aware that they need to decide about discharge.
quickly-Let's Get You Home widely rolled out. LGYH has contributed as part of a number of initiatives in successfully reducing DToC in SCFT community units. 
• Choice protocol used proactively to challenge people- as above. 
• Voluntary sector provision in place in the trust proving advice and information.
• Refresh Let's Get You Home campaign ahead of winter planned.  Workshops in place for LGYH 'champions'.
In the north, choice policy fully adopted by SASH and Community providers.  Improvement in SASH issuing choice letters at earliest opportunity.</t>
  </si>
  <si>
    <t>• Community and primary care support provided to care homes on request- range of provision in place including Admission Avoidance Matrons and nursing home LCS with practices. 
• Dedicated intensive support to high referring homes in place- Admission Avoidance Matrons in place.
• Community health and social care teams working proactively to improve quality in care homes.
• Further work required, scoping under Frail Ageing Population programme.
In the north, discussion has been held with clinical leads from the North Alliance to identify how we can increase the number of visible care plans with a view to reducing conveyances to hospital and reducing delays in discharge. In Crawley and Horsham and Mid -Sussex CCGs we are implementing a care homes clinical forum  to ensure communication and joint working across all care homes projects. We will be discussing how this links in with the East Surrey CCG quarterly group. Work is continuing with the CHMS Integrated Response Team to identify care homes for targeted training and foster joint working with other health and socail care professionsal in particular Communities of Practice.</t>
  </si>
  <si>
    <t>Implementation of all agreed work to be completed by Q4</t>
  </si>
  <si>
    <t>*West Lonodn Care Home project is ongoing to reduce LAS callouts, conveyances and NELs
*Telemedicine - 3 CCGs implementing a joint approach to delivery
*Development of CIS inreach into care homes
*Recognising and supporting deterioration (RASD) in place</t>
  </si>
  <si>
    <t>A&amp;E boards supporting work with care homes
Requesting further work for 7 day dsicharge to care homes</t>
  </si>
  <si>
    <t xml:space="preserve">Model shared with GM and support given to organisations that are experiencing high levels of DToC. The service is award winning in regional action in A&amp;E events. Fully aligned integrated model bringing together Health, Social Care, Housing and voluntary services. Monitors patients from admission and puts plans in place to ensure services in the community are ready in place to meet subseqeuent needs of the individual to esnure the patient can be discharged in line with the medical optimal timescale. It monitors activity within the hospital and community beds. Single management structure led by Commissioner as an independent broker. Ownership at Exec level and UEC Board </t>
  </si>
  <si>
    <t>Capacity to monitor and evaluate. The Trust has implemented control systems to monitor stranded patients. As part of the A&amp;E Improvement Plan the Council are ensuring no delays with packages of care.</t>
  </si>
  <si>
    <t>Following withdrawal of the new information this has been reviewed and is planned for re-implementation in Quarter 2.</t>
  </si>
  <si>
    <t>None identified - working really well</t>
  </si>
  <si>
    <t xml:space="preserve">Issues of recruitment </t>
  </si>
  <si>
    <t>Not all services are provided over 7 days.</t>
  </si>
  <si>
    <t>Capacity across the system to fully implement although the foundations are there</t>
  </si>
  <si>
    <t xml:space="preserve">None Identified </t>
  </si>
  <si>
    <t>Emergency Admissions to the Acute Trust from Care Homes was higher in 17/18 than 16/17 reflecting a delay in the full planned investment in the locality to upscale the health offer to support Care Homes. As this investment accelerates in 18/19 this should assist in reducing the number of emergency admissions from Care Homes.</t>
  </si>
  <si>
    <t>To extend the roll out following the initial trialling of the scheme. A further meeting is planned to review the trials and identify the information and processes required to take this forward.</t>
  </si>
  <si>
    <t>Ongoing as per system resilience. Safer bundles implemented across all acute wards and monitored by acute wards daily to ensure efficent lenghth of stay.</t>
  </si>
  <si>
    <t>This supports multi-disciplinary / multi agency teams and one of the reasons for the comparative low NHS DToC when benchmarked nationally. Safer bundles implemented.</t>
  </si>
  <si>
    <t>Teams have already been operating at optimal level prior to commencement of this Quarter.</t>
  </si>
  <si>
    <t xml:space="preserve">Further investment in a reablement care model which is an asset based reablement to support hospital discharge initiative through recruitment of additional reablement support workers and extension of building based reablement offer. Investment in an ethical Home Care framework to ensure that there is sufficient home care capacity as required for local residents. Some of the additional iBCF resource is being used to roll out a Home Safe initiative to assist patients, who are not eligible for social care, to return home in a more timely way. This will then inform a more permanent support service to be implemented in 2018/2019 through co-designing with the CCG and voluntary sector. </t>
  </si>
  <si>
    <t>IDT operates 7 days a week thus enabling discharges at the weekend to support resilience at the start of the week. Grand rounds operating at the weekend. 7 day consultant led clinics</t>
  </si>
  <si>
    <t>Progress being made with out of area Commissioners and Care Homes. This will support the winter planning process.</t>
  </si>
  <si>
    <t>This is being implemented in line with GM policy.</t>
  </si>
  <si>
    <t>Care Home Programme Board established to review services being provided to Care Homes. Alignment of Primary Care to Care homes to ensure delivery of a proactive enhanced model of Care.</t>
  </si>
  <si>
    <t xml:space="preserve">Plans are now being worked up to move this change process up to a higher level of maturity. </t>
  </si>
  <si>
    <t>None Identifed</t>
  </si>
  <si>
    <t>Discharge processes and teams are well established.  Discharge planning commences immediately for patients/service users through MDT working.  This is evidenced by the recent CQC review.</t>
  </si>
  <si>
    <t>Overall shared IT systems</t>
  </si>
  <si>
    <t>Lack of single management structures focussed on the individual.</t>
  </si>
  <si>
    <t>The current structure of the reablement service is delaying care at or close to home</t>
  </si>
  <si>
    <t xml:space="preserve">Some providers are not accepting referrals at weekends, and the contractual arrangements are being reviewed to ensure that this can take place.  </t>
  </si>
  <si>
    <t>The trusted assessment model is currently limited to ICT, and needs to scaled up to speed up response times and move people hrough system more quickly</t>
  </si>
  <si>
    <t>The % of delayed discharges caused by "choice" and professionals having difficult conversations with people who use services and theor families has doubled in the last year.  An action plan is being completed</t>
  </si>
  <si>
    <t xml:space="preserve">Some Providers struggle with capacity due to workforce challenges.  The market is dominated by self-funders (c. 70%).  Commissioners have had to manage some market failures (small care homes) with providers failing to recruit staff of sufficient calibre to maintain quality.
</t>
  </si>
  <si>
    <t>Planning for scheme roll out</t>
  </si>
  <si>
    <t>High impact model alignment</t>
  </si>
  <si>
    <t>No progress in last quarter</t>
  </si>
  <si>
    <t xml:space="preserve">Review of Intermediate care has taken place across the system.  </t>
  </si>
  <si>
    <t>Reablement service redesign taken place, and decision to create "in-house" reablement solution</t>
  </si>
  <si>
    <t>Social workers are now available 7 days a week.</t>
  </si>
  <si>
    <t>Review Trusted Assessor models in Wiltshire completed.</t>
  </si>
  <si>
    <t>Analytical analysis completed to determine 9.6% of DTOC delays are now attributable to choice</t>
  </si>
  <si>
    <t>The Red Bag scheme proposal was presented to and approved by the Integration and Better Care board and Joint Commissioning Board</t>
  </si>
  <si>
    <t>Consistent and accessible database for support services across different geographical areas/boundaries.</t>
  </si>
  <si>
    <t>Interoperability - long timelines for shared access to patient records across whole system.</t>
  </si>
  <si>
    <t>Frimley/Wexham Alamac data reinforces different challenges in maintaining discharge flow/ decision making capacity across whole system into the community.</t>
  </si>
  <si>
    <t xml:space="preserve">Windsar Care Home model improved to reflect greater clarity around reablement goals for some patients although not yet for all residents.  Continued monitoring of referrals/flow through the service supported by Wexham based GP. </t>
  </si>
  <si>
    <t xml:space="preserve">Assessing demand and usage across seven days of services for people with complex needs over different geographical boundaries. </t>
  </si>
  <si>
    <t xml:space="preserve">Continuing to develop trust and shared learning from pilot with a number of care homes and from Windsar Care Home (D2A beds) - reinforces  need to ensure  discharge process works seamlessly across all staff/rotas. </t>
  </si>
  <si>
    <t>Inconsistent interpretation/ implementation of choice policy across different organisations within same footprint.</t>
  </si>
  <si>
    <t>Communication with diverse range of care homes across East Berks footprint with different resident profiles/business management approaches.</t>
  </si>
  <si>
    <t>Tracking bags and ensuring they are not lost in the system.  Ensuring bags are made ready when patients admitted as an emergency.  Continuous breeifing of new staff.</t>
  </si>
  <si>
    <t>Continuing progress on introduction of frailty pathway within acute ambulatory care unit at Frimley (south) - to be mirrored in Wexham in due course.  Anticipatory Care Programme launched with GP practices as part of targeted identification of at risk patients which enables the opportunity to refer to an MDT approach.</t>
  </si>
  <si>
    <t>Continued improvement and application of Alamac data. Regular MDT calls to monitor discharge "pipeline" of patients to maintain the flow of patients through the system.</t>
  </si>
  <si>
    <t>Review of MDT STS&amp;R service pathway reinforced high performance/ responsiveness - supported by continuing  capacity and service quality reviews with domiciliary care provider.</t>
  </si>
  <si>
    <t>Step down bed capacity commissioned from a number of local RBWM care home providers in December 2017 - pre-empted potential DTOCs in peak demand period.  Further remodelling of BHFT community bed capacity to follow.</t>
  </si>
  <si>
    <t>RBWM locality plans/cluster meetings for Integrated Care teams/Optalis Transformation planning will include extended hours where appropriate.</t>
  </si>
  <si>
    <t xml:space="preserve">Pilot pathway, process and suite of documentation developed with UCOG partners (Slough and BHFT) - will share learning from trial and apply to appropriate patient cohort.  Care Home pilot at Wexham began on 2 July for 6 months with periodic evaluation. </t>
  </si>
  <si>
    <t xml:space="preserve">Choice related discussions introduced proactively with indiviudal RBWM residents by dedicated Optalis resource at Wexham + CHS brokerage service- Frimley Choice Policy recirculated. </t>
  </si>
  <si>
    <t>Care Homes Training coordinator appointed to support quality improvement programme and implementation of leadership/coaching skills for all care home managers.   Investment in greater medicines mgt support/capacity for East Berks care homes.</t>
  </si>
  <si>
    <t>Launched in all East Berks care homes - good feedback from a number of care home managers, ambulance crews and family members.</t>
  </si>
  <si>
    <t>Please see CHIPlan submitted with return and Teletriage ROI</t>
  </si>
  <si>
    <t>Implementing SAFER consistently, culture and behaviour, workforce recruitment and retention.</t>
  </si>
  <si>
    <t>Full implementation of SAFER, increasing focus on MO and stranded</t>
  </si>
  <si>
    <t>Refinement of approach following IDT review</t>
  </si>
  <si>
    <t>Scaling up to deliver sustainable IMC community services.</t>
  </si>
  <si>
    <t>Adapting workforce across 7 days as required, whole system challenge within cost envelope.</t>
  </si>
  <si>
    <t>Fully embedded across sectors.  Culture and behaviours.</t>
  </si>
  <si>
    <t>Consistent application to evidence mature in self assessment.</t>
  </si>
  <si>
    <t>Evidence consistent application and fully embed to achieve mature self assessment.</t>
  </si>
  <si>
    <t>Buy in' form all involved across the Acute and Providers.</t>
  </si>
  <si>
    <t>IDT review complete, new pathway being developed for IDT across acute.  Focus on reducing stranded patient and SDIP contract managing in place around SAFER delivery. Meetings planned during Q3 to progress early palnning within the Acute Trust - identifying issues and action plan to be put in place.  Aiming for mature for end of Q3.</t>
  </si>
  <si>
    <t xml:space="preserve">New performance monitoring in place and contractual SDIP.  Escalation process in place to achieve SAFER via SDIP.  Capacity &amp; demand modelling &amp; assumptions have been undertaken and results informing the winter beds requirement.                                 Plans being put in place to move to mature for Q3.  Still no real visibility of Wirral flow dashboard and questions over quality of data e.g. T2A LOS  DQ called into question at UCOG on 03/10
Wirral IQ informatics system available for Acute trust and gives clear oversight of real time flow in AED and also retrospective view on flow trends e.g. admissions, discharges, LOS, stranded patients.
CERNER capacity manager tool not launched and training plan not yet developed – awaiting CERNER 2018 upgrade on 21st/22nd October to be able to access the tool in testing area of CERNER before developing training plan/agreeing launch date.                                                      IDT work list – list fluctuates accordance with the number of notifications and discharges
Stranded patient review covering Clatterbridge, Surgery and Medicine
Productivity systems with social care staff and discharge coordinators
IDT MDT – White board implemented in MDT room will support patient flow by giving greater visibility to IDT
</t>
  </si>
  <si>
    <t xml:space="preserve">MDT – gateway for all hospital referrals, working well, white board now implemented in the MDT room and will support patient flow
M1 referrals going through gateway, working well appropriate person in the right bed first time, numbers of patients returned to APh site has reduced to zero. M1 consultants in agreement and supportive of new process
Discharge trackers undertaken training and shadowing to complete transfer to assess documentation
Introduced productivity  systems for all staff to ensure equitable allocation of work load
</t>
  </si>
  <si>
    <t>WUTH  have directly commissioned a T2A NH beds base on CGH site using its own Estate. Service to start from 1st Dec providing additional 30 T2A beds over and above CCG commissioned T2A NH bed base.</t>
  </si>
  <si>
    <t xml:space="preserve">7 day audit underway - identifying gaps.  Drive in Q2 to ensure all areas covered 7 days.  Acute:                                                                 • Consultant 7 day shop floor cover in ED and AMU is same as M-F. General medical wards have ‘overs’ and ‘unders;; PTWRs, speciality ward rounds from Cardiology and Gastro, and discharge consultant ward rounds *2: 1 covers 2nd and 3rd floor wards except wards 32 and 36 reviewing potential discharges; 1  covers MSSW seeing PTWR and potential discharges. 
• Only at Arrowe not at CGH.  
• General manager on-call on site 12pm-8pm Sat and Sun. Hospital Co-ordinator cover same as weekday. Matron on site from 10am to support staffing plans/flow 
• We now have IDT management input at the weekend. 
• 1 * discharge tracker working weekend supporting Discharge consultant covering 2nd and 3rd floor
• No Medical Staffing Department on-call which can cuase problems if medics call in sick over weekend                                        IDT: Management cover now in place within IDT
Admin cover now in place within IDT
Increased social care cover over weekend
Increase discharge co-ordinators over weekend
7 day cover provided to assessment areas and ED by IDT
</t>
  </si>
  <si>
    <t>Trusted Assessor is working collaboratively with key partners to promote independence, reduce dependency and work collaboratively on streamlined business processes.  Trusted Assessor in the Dom Care Market aims to strengthen the Re-Ablement offer, prevent admissions and support discharges.  This has been in pilot phase for 6 months with 2 providers during this time  208 assessments / reviews have been completed which are Care Act compliant.  Exploring bespoke training to upskill the Dom Care market &amp; roll out trusted assessor across all tier 1 and 2 providers over the next 3 months.        TA for Care Homes undertaking over 25 + assessments now per month.  Looking at Winter monies to move to 7 day working and target of 30+ assessments per month.  Valued service by homes that use the TA.  Further work needed to fully engage all homes.</t>
  </si>
  <si>
    <t xml:space="preserve">Further embedding of 3rd sector commission and links with system in relation to 3rd sector connectors at the Gateway and ICCH's.  3rd sector Discharge Lounge Transport support from WUTH to community sharted in April 18.  Home and Communities 3rd sector service fully embedded into IDT.       Q3 review services and plans to move to mature to be developed.                                   </t>
  </si>
  <si>
    <t xml:space="preserve">CHIP plan in place, New for Q2 - Online Provider forum for Care Providers including Care Homes, announcements to the sector, sharing of best practise and policies, networking opportunties.  Going live 15th Oct.                                             June 18 Diabetes policy launched and approvied by NICE.  Care Home availbiliity on Live Well has improved.                               All Older People care homes on board with Teletriage - 69% reduction in Care Home calls to 111 and 13% reduction in 999 conveyances from Care Homes from May - Sept 18 against same time 17.  Furhter embedding of the service during 18/19 with a view to expand to specialist homes. All Older people homes have  NHS.net email addresses from roll out of Teletriage.  These are now being used as secure emails for GP's /Acute/Coomunity Trust to Care Homes etc       </t>
  </si>
  <si>
    <t>Launched 1st Oct - slight delay due to further work with Acute needed.  All homes engaged and bags in place.  Posters circulated and Teletriage team supporting.  Scheme live.</t>
  </si>
  <si>
    <t xml:space="preserve">Information leaflet provided for all patients setting discharge and transfer expectations. Leaflet sets out 4 key questions that all patients, carers and families should ask and sets out expectations that staff involved in the care should be equipped to answer:- 
What is the matter with me?
What is going to happen today?
What is needed to get me home?
When am I going home? 
</t>
  </si>
  <si>
    <t>Wolverhampton has a strong pre-operation assessment function that helps start the early discharge planning process however there remains a challenge in planning for elective care patients in Primary Care. Early discharge planning takes place in acute settings during daily integrated ward huddles - challenges remain in early planning for highly complex non elective admissions</t>
  </si>
  <si>
    <t>Whilst there are excellent systems to monitor patient flow at the acute Trust (Teletracking) there remains a gap in a whole system view that includes Social Care and Market Capacity e.g. D2A referrals are being made for rapid response services where no capacity exists which causes delays in discharges.</t>
  </si>
  <si>
    <t>We have a joint NHS and Adult Social Care discharge team based at RWT established. The Discharge to Assess project has successfully implemented a single assessment (Truseted Assessment) and works to continue to embed and improve the processes and pathways that support this. Challenges to move this to full maturity continue to be maximising the Voluntary Sector and resources within community health teams to pull out patients systematically</t>
  </si>
  <si>
    <t>Main challenges in this area remain extending the market capacity to provide rapid access to social care to enable the more complex assessments to be done in patient's homes and finding placements for patients with more complex behavioural and mental health conditions</t>
  </si>
  <si>
    <t>Main challenge has been around decision maker availability in care providers at weekends which has meant that patients ready to leave before the weekend are sometimes delayed until the following week. The planned implementatino of the Care Home Trusted Assessor will help to mitigatet these challenges</t>
  </si>
  <si>
    <t xml:space="preserve"> The D2A process is now in place with a single Trusted Assessor form being used and is gradually embedding and improving at it becomes business as usual. This sees multi professional and organisations contributing - including Acute Trust, Local Authority and Housing. Main remaining challenge is around Care Home assessments for which plans are in place to implement a Care Home Trusted Assessor in November 2018</t>
  </si>
  <si>
    <t>Challenge remains around getting messages out consistently across each stage of the patient journey and the clear articulation of pathways out of hopsital, when to communicate these, how to communicate these and what to expect from these</t>
  </si>
  <si>
    <t>Challenges remain in regard to response time for assessments from care homes, particularly at weekends. The Trusted Assessor / D2A process is being explored for rollout to homes</t>
  </si>
  <si>
    <t>1) Engaging homes in the project as it is not mandatory. 2) Ensuring the homes continue to use the bag and paperwork and embed the project.  3) Staffing changes in homes can delay implementation. 4) Raising awareness within hospital staff teams.</t>
  </si>
  <si>
    <t>First Primary Care based Community Integrated MDTs have taken place
Video has been produced to help patients/staff and their familes start thinking and planning for discharge from a pre-op stage
Wolverhampton is holding regular Multi Agency Discharge Events to look at improving effectiveness of Ward Huddles and Discharge Planning</t>
  </si>
  <si>
    <t>To mitigate this regular dip sampling sessions are taking place that involve key partners that focus on mapping the end to end journey from admission to post discharge. This work enables system blockages to be identified and areas of the system that require acting upon including where demand for services does not match capacity. This work has helped to influence commissioning intentions going forward and develop contingency plans to meet expected demand during the winter months. In Wolverhampton this is mainly around rapid response packages of care that enable discharge home for patients pending longer term decisions to made around future care needs. 
Other improvments planned include co-locating the care broker function within the integrated health and social team which will enable a much more timely understanding of capacity issues along discharge pathways .Muti Agency Discharge Events are also being held to plan for forecast periods of increased demand - these will also focus upon key areas where improvements can be made to the end to end process</t>
  </si>
  <si>
    <t xml:space="preserve">Continued to embed and improve Wolverhampton's Discharge to Assess processes across the acute trust including the agreement to fund a Triage Co-ordinator Post long term </t>
  </si>
  <si>
    <t>Business case completed and signed off to implement a Care Home Trusted Assessor in Wolverhampton. This will commence in November 2018 and will work as part of the Integrated Hospital Discharge Team at the acute Trust
Co-design meetings and evaluations of iBCF schemes completed and plans in place to increase market capacity around rapid response to social care are in place along wih contingency plans if required</t>
  </si>
  <si>
    <t>Business case completed and signed off to implement a Care Home Trusted Assessor in Wolverhampton. This will commence in November 2018 and will work as part of the Integrated Hospital Discharge Team at the acute Trust</t>
  </si>
  <si>
    <t>A video has been designed, shot and currently being edited that will help staff, patients and families understand more about planning for discharge, what they have a right to know and expect from their journey from pre-admission/admission through to discharge and post discharge. The purpose is to produce anotehr more interactive and creative product to compliment existing material</t>
  </si>
  <si>
    <t>Through A&amp;E Delivery board a 12 month pilot for a Trusted Assessor for care homes has been agreed. The scheme is due to commence on 1st November. This is aimed to improve communication and relationships between wards and caer homes, allowing the TA to assess on behalf of homes, therefore increasing discharges over the weekend.</t>
  </si>
  <si>
    <t xml:space="preserve">Wolverhampton began implementing the project in December 17 in phases. A target of 57 out of 75 homes was set. To date 53 homes have engaged and 42 homes have implemented the project for 100% of residents. 11 homes have piloted 10% of their occupancy rate and are working towards 100%. 1324 residents have the paperwork completed for the project. Baseline data shows that as of July 2018  73% of engaged homes have shown a reduction in admissions and 51% of homes have shown a reduction in average length of hospital stay.                                                                                                      </t>
  </si>
  <si>
    <t>The CCG continues to receive twice daily operational monitoring information to support senior level assurance calls, chaired by the CCG.</t>
  </si>
  <si>
    <t xml:space="preserve">The DTA process has been in operation for over 4 years. However, recognition that within the Acute Trust that internal processes need further refinement. </t>
  </si>
  <si>
    <t xml:space="preserve">In Worcestershire we already use a 'Greensleeves' project where documents follow the patients from the care home setting to hospital etc.  This has been in place for some time.  We felt that this was a scheme that met the needs but did enquire some further enhancement pending the learning from the red bag scheme.  Having reviewed some of the learning some areas are using a school folder type item, similar to our Greensleeves, and some are using red bag which takes clothes etc., but this does not come without some negative feedback, and we are yet to establish which one has the better outcomes. </t>
  </si>
  <si>
    <t xml:space="preserve">The challenges remain similar to those previously reported cultural change required to improve early discharge planning  </t>
  </si>
  <si>
    <t>There  continues to be a high demand for  complex  pathway to facilitate  discharge. Current escalation processes not always effective in expediting discharges due to capacity constraints</t>
  </si>
  <si>
    <t>Operational pressures impede the efficiency of current processes</t>
  </si>
  <si>
    <t xml:space="preserve">Trust Accommodation policy  requires relaunch within the acute Trust. Home First culture not embedded sufficiantly well within the acute Trust- over reliance on pathways </t>
  </si>
  <si>
    <t>Recruitment of staff. High number of locums in some services</t>
  </si>
  <si>
    <t xml:space="preserve">Issues with pathway 3 - trusted assessments in place but private providers don’t always accept these assessments. Works well for pathway patients going to the Step-down until or Astley Hall. </t>
  </si>
  <si>
    <t>Acceptance of options by patients and carers when their first choice cannot be met and helping patients and relatives understand that hospital is not the best place for someone who is medically fit for discharge.</t>
  </si>
  <si>
    <t>Absence of CCG locality specific data to assess the impact of *6. Transient care home sector workforce in some areas.</t>
  </si>
  <si>
    <t>We want to ensure that if we do change our existing established scheme to the red bag scheme that we are doing it because it provides better outcomes.  We are committed to ensuring the best pathway as possible is in place, but changing the existing scheme may not be appropriate.  Others seem to be implementing the same type of process as us  due to the feedback about infection control and space.  Awaiting further feedback, but also we will be meeting to debate further.</t>
  </si>
  <si>
    <t>Phase 1 of Middle / Back workstreams from the Trust's "No Delay Every day" commenced on 3rd September.
Phase 2 commencing on 5th November 2018 will continue to emphasise the importance of this. KPI's being set to monitor improvements in Q3</t>
  </si>
  <si>
    <t>ECIST recommended long length of stay process implemented within the acute Trust at the Worcester site from 5th September. 
Plans under development to roll out ECIST model at the Alex site from 5th November</t>
  </si>
  <si>
    <t>Pilot has completed and beeen reviewed. Alternative ways of working are being explored to improve current processes. Frailty assessment unit work progressing.
MADE events planned for 12th November and 17th December 2018.</t>
  </si>
  <si>
    <t>ECIST recommended long length of stay process implemented within the acute Trust at the Worcester site from 5th September. This process focused on home first principles and zero tolerance of avoidable delays</t>
  </si>
  <si>
    <t>Recruitment drive within the Trust to fill high number of vacancies and reliance upon agency staff.  Trust looking at  longer term geriatric recruitment options. Good links with Warwickshire in place.</t>
  </si>
  <si>
    <t xml:space="preserve">Milestones delivered - business as usual monitoring via the twice-daily daily system-wide calls. 
Trusted assessments working well for pathway 1 and 2.
Key milestone for December is the commissioning of 4 complex mental health beds on trusted assessment processes. </t>
  </si>
  <si>
    <t xml:space="preserve">3 conversations model embedding - allocation of social workers to clinical areas . In the test areas early findings are suggesting that more people are going home as a result of the 3C model and requireing less intensity support.
Key milestone for Q3 - Re-launch of the policy across all nursing forums.  </t>
  </si>
  <si>
    <t>Further work on cleansing the care home data and sharing with teams.
Some 1:1s with specific care homes who have higher than average admission rates.
Further marketing and reinforcement of * 6 service.
Launch of the greensleeves model in R &amp; B containing the relevant documentation.
launch of an EMIS template in R &amp; B capturing important decisions such as end of life decions. 
Initial discussion of potential red bag scheme across Worcestershire.
process to increase the number of patients in care homes who are registered as having dementia.
Beginning of decision making tool conversation - inial meeting planned.
EBBI care home event
Scoping in Worcester city re care home strategies and what is influencing activity</t>
  </si>
  <si>
    <t>We have a scheme in place which supports hospital discharge process, very much like a school book bag process.  We want to ensure that purchasing red bags will provide better outcomes, and we are very sighted on the EHCH forum currently debating this issue.   The Worcestershire CCGs are in the process of setting up a steering group to review the current provision and agree to a plan moving forward.</t>
  </si>
  <si>
    <t>Trust Accommodation policy requires a relaunch to properly establish it and to provide support to front line staff in implementing it</t>
  </si>
  <si>
    <t>Significant cultural change needed across a range of disciplines to pull discharge planning earlier in patient journey, this is incorporated as part of overall SAFER implementation rather than addressing piecemeal.
Limited work to date from commissioners for pre-operative discharge planning in primary care - this has been highlighted as an issue through local 'Home First' engagement exercises.</t>
  </si>
  <si>
    <t>Availability of analytical capacity across the system to undertake detailed capacity and demand required.</t>
  </si>
  <si>
    <t>Capacity of discharge hub to attend all daily ward based MDTs (Board Rounds).
Capacity of CHC teams to continue to support Integrated Hub - ability of CHC to provide D2A service</t>
  </si>
  <si>
    <t>Capacity within system to implement transformational change in so many areas simultaneously.  Constraints on short term discharge support due to lack of capacity in long term domicilliary care.</t>
  </si>
  <si>
    <t>Care homes and domiciliary care agencies remain unwilling to accept new referrals at the weekend. Need for HR process to change terms and conditions of staff to move to seven day working</t>
  </si>
  <si>
    <t>Capacity within system to implement transformational change in so many areas simultaneously.  Care homes currently have low appetite for trusted assessment process.</t>
  </si>
  <si>
    <t>Choice remains a significant factor in DTOC performance.  Voluntary sector not currently involved in discussions about self-funders. Cultural challenge to embed choice protocol at ward level</t>
  </si>
  <si>
    <t>Capacity in the system and workforce in independent sector.
Engagement of CCG care home project leads into wider work on supporting discharge - discussions ongoing to address and make links more evident</t>
  </si>
  <si>
    <t>Provision of NHSE 'red bags' that were not infection control compliant - CCG funds not avaialble to replace</t>
  </si>
  <si>
    <t>SAFER refresh at York FT includes focus on earlier discharge planning, local delivery plans in place for each clinical area with ongoing review process with senior leadership team.  Intensive roll out for targeted taking place, this is developing criteria led discharge approach in a number of wards.
Integrated discharge hub have developed electronic internal referral and initial fact finding process to support earlier intervention in complex discharge planning - initial pilot developed with Elderly wards and roll out across all wards through July 2018.
Additional funding for weekend discharge liaison and weekend social work is allowing earlier input for patients identified at weekend and earlier access to families.
Pilot of discharge planning with OT in vascular pre-op assessment scheduled to commence in Q3</t>
  </si>
  <si>
    <t>Weekly multi-agency discharge events set up through winter months with additional daily system escalation as required.  
Winter plan successfully deployed additional capacity through intermediate care based on OPEL level and activity surges.  Winter plan included increase in domiciliary and step down bed capacity to proactively address expected increase in demand over winter period.
Six monthly formal stranded patient review undertaken by system (most recent Mar 18) to understand reasons patients unable to leave hospital and inform A&amp;E Board planning.
Better Care Fund has agreed to prioritise capacity and demand exercise for system (most recent plan is that this will be for the CYC footprint to allow the work to progress).</t>
  </si>
  <si>
    <t>Integrated Discharge Hub bringing together discharge liaison and hospital social work teams supported by CHC assessment nurses commenced in December 2017.  Hub leading multi-agency redesign of complex discharge pathway and working through ward based discharge liaison officers to strengthen links between hub and ward based teams.   Hub are testing ward based social workers for high referring areas and involvement in daily Board Rounds.
Discharge to assess beds commissioned on pilot basis for CHC patients from December 2017 and new pathways developed to be introduced from January 2018.   Following review of pilot, CCG have confirmed ongoing funding for 2 discharge to assess CHC beds.</t>
  </si>
  <si>
    <t>Ongoing development of the 'One Team' to improve access to short term intermediate care and reablement to support discharge to assess approach.  Vision for service being refreshed through new commissioning intentions to be agreed in October 2018.
Additional capacity created in reablement service through provision of additional long term care capacity in October 2017, significant increase in referrals to 'one team' seen through Q4.  Additional funding received for weekend reablement co-ordinator to ensure seven day access into services.
Additional funding secured by CYC to increase capacity in reablement again in 2018-19 and increase home care capacity.  Capacity and demand exercise recommended by BCF group to enable accurate capacity planning to deliver a D2A approach.</t>
  </si>
  <si>
    <t>Trial of 7 day social work presence in hospital commenced in December 2017, funding received to commence 7 day discharge liaison nurse presence in hospital and weekend reablement co-ordinator from March 2018.
BCF funding secured to maintain 7 day social work and discharge liaison presence - currently being delivered through staff goodwill so not meeting required for T&amp;C change but recruitment underway to permament posts in discharge liaison and CYC plan to address through future focus programme over next six months.</t>
  </si>
  <si>
    <t>Some areas of good practice (trusted assessment well established for intermediate care and being trialled for reablement service) and discussions on single assessment process and documentation started through Integrated Discharge Hub and One Team projects.
Trusted assessment for patients moving to discharge to assess CHC beds agreed and commenced in Q4 - ended in March 18 following conclusion of winter pilot but ongoing trusted assessment work with care home involved.
BCF funded post being established from July 2018 to develop liaison between hospital and care homes - trusted assessment would be included within this work.</t>
  </si>
  <si>
    <t xml:space="preserve">Transfer of Care Protocol includes Choice.  Pathway Development Manager and Hospital social work team addressing consistent practice at referral stage.  
Multi-agency workshop to review and re-write Transfer of Care Protocol took place in July 2018 and agreed 'Why not home?, Why not today?' project will lead re-writing of protocol with a planned implementation date of April 2019 to allow time for engagement, communication and training of staff - counting and coding workshop scheduled for October 2018.
Stranded patient review (March 18) indicates significant reduction in stranded patients due to patient or family choice - exploring if this is linked to the Integrated Discharge Hub local feedback that weekend working is facilitating improved contact with families.
Foundation Trust has commenced discussions with volunteering leads about potential support for self-funders.  Public health undertaking topic specific needs analysis for self-funders to inform work required - to be discussed by multi-agency steering group at end of October 2018. </t>
  </si>
  <si>
    <t>Care homes pilot to reduce admissions to hospital from care homes (through Priory Medical Group), Quality initiatives established in CCG, Quality manager appointed and in post.</t>
  </si>
  <si>
    <t>A laminated checklist of information to go with patient to hospital has been developed. Discusions being held to establish minimum standards for admin/discharge information. Expected to be implemented prior to winter season.</t>
  </si>
  <si>
    <t>Evaluation from elsewhere to support commissioning of pre-operative discharge planning in primary care</t>
  </si>
  <si>
    <t>Already flagged as an area of required support, BCF Manager continues to work with local system to take forward.</t>
  </si>
  <si>
    <t>Evaluation from elsewhere on long term savings associated with increased short term capacity to deliver discharge to assess model</t>
  </si>
  <si>
    <t>Accurate as of : 19/12/2018 12:33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</si>
</sst>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_-;\-* #,##0_-;_-* &quot;-&quot;??_-;_-@_-"/>
    <numFmt numFmtId="165" formatCode="0.0%"/>
    <numFmt numFmtId="166" formatCode="_-* #,##0.0_-;\-* #,##0.0_-;_-* &quot;-&quot;??_-;_-@_-"/>
  </numFmts>
  <fonts count="27" x14ac:knownFonts="1">
    <font>
      <sz val="11"/>
      <color theme="1"/>
      <name val="Calibri"/>
      <family val="2"/>
      <scheme val="minor"/>
    </font>
    <font>
      <b/>
      <sz val="11"/>
      <color theme="0"/>
      <name val="Calibri"/>
      <family val="2"/>
      <scheme val="minor"/>
    </font>
    <font>
      <b/>
      <sz val="11"/>
      <color theme="1"/>
      <name val="Calibri"/>
      <family val="2"/>
      <scheme val="minor"/>
    </font>
    <font>
      <b/>
      <sz val="20"/>
      <color theme="0"/>
      <name val="Calibri"/>
      <family val="2"/>
      <scheme val="minor"/>
    </font>
    <font>
      <u/>
      <sz val="11"/>
      <color theme="10"/>
      <name val="Calibri"/>
      <family val="2"/>
      <scheme val="minor"/>
    </font>
    <font>
      <u/>
      <sz val="11"/>
      <color theme="4" tint="-0.499984740745262"/>
      <name val="Calibri"/>
      <family val="2"/>
      <scheme val="minor"/>
    </font>
    <font>
      <sz val="11"/>
      <color theme="1"/>
      <name val="Calibri"/>
      <family val="2"/>
      <scheme val="minor"/>
    </font>
    <font>
      <sz val="11"/>
      <color theme="0"/>
      <name val="Calibri"/>
      <family val="2"/>
      <scheme val="minor"/>
    </font>
    <font>
      <sz val="10"/>
      <name val="Arial"/>
      <family val="2"/>
    </font>
    <font>
      <b/>
      <u/>
      <sz val="16"/>
      <name val="Calibri"/>
      <family val="2"/>
      <scheme val="minor"/>
    </font>
    <font>
      <sz val="10"/>
      <name val="Calibri"/>
      <family val="2"/>
      <scheme val="minor"/>
    </font>
    <font>
      <sz val="11"/>
      <name val="Calibri"/>
      <family val="2"/>
      <scheme val="minor"/>
    </font>
    <font>
      <b/>
      <sz val="14"/>
      <color indexed="60"/>
      <name val="Arial"/>
      <family val="2"/>
    </font>
    <font>
      <b/>
      <sz val="12"/>
      <color indexed="60"/>
      <name val="Arial"/>
      <family val="2"/>
    </font>
    <font>
      <sz val="12"/>
      <color theme="1"/>
      <name val="Calibri"/>
      <family val="2"/>
      <scheme val="minor"/>
    </font>
    <font>
      <b/>
      <sz val="16"/>
      <color theme="0"/>
      <name val="Calibri"/>
      <family val="2"/>
      <scheme val="minor"/>
    </font>
    <font>
      <sz val="11"/>
      <color rgb="FF333399"/>
      <name val="Calibri"/>
      <family val="2"/>
      <scheme val="minor"/>
    </font>
    <font>
      <b/>
      <sz val="26"/>
      <color theme="4" tint="-0.249977111117893"/>
      <name val="Calibri"/>
      <family val="2"/>
      <scheme val="minor"/>
    </font>
    <font>
      <b/>
      <sz val="20"/>
      <color theme="4" tint="-0.249977111117893"/>
      <name val="Calibri"/>
      <family val="2"/>
      <scheme val="minor"/>
    </font>
    <font>
      <i/>
      <sz val="11"/>
      <color theme="1"/>
      <name val="Calibri"/>
      <family val="2"/>
      <scheme val="minor"/>
    </font>
    <font>
      <b/>
      <sz val="12"/>
      <name val="Calibri"/>
      <family val="2"/>
      <scheme val="minor"/>
    </font>
    <font>
      <sz val="11"/>
      <color theme="4" tint="-0.499984740745262"/>
      <name val="Calibri"/>
      <family val="2"/>
      <scheme val="minor"/>
    </font>
    <font>
      <b/>
      <sz val="11"/>
      <color theme="4" tint="-0.499984740745262"/>
      <name val="Calibri"/>
      <family val="2"/>
      <scheme val="minor"/>
    </font>
    <font>
      <b/>
      <i/>
      <sz val="12"/>
      <color theme="1"/>
      <name val="Calibri"/>
      <family val="2"/>
      <scheme val="minor"/>
    </font>
    <font>
      <b/>
      <i/>
      <sz val="11"/>
      <color theme="1"/>
      <name val="Calibri"/>
      <family val="2"/>
      <scheme val="minor"/>
    </font>
    <font>
      <b/>
      <sz val="16"/>
      <color theme="3"/>
      <name val="Calibri"/>
      <family val="2"/>
      <scheme val="minor"/>
    </font>
    <font>
      <b/>
      <sz val="14"/>
      <color theme="1" tint="0.34998626667073579"/>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333399"/>
        <bgColor indexed="64"/>
      </patternFill>
    </fill>
    <fill>
      <patternFill patternType="solid">
        <fgColor theme="9"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DEDEDE"/>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medium">
        <color theme="0" tint="-0.34998626667073579"/>
      </bottom>
      <diagonal/>
    </border>
    <border>
      <left style="thin">
        <color theme="0" tint="-0.34998626667073579"/>
      </left>
      <right/>
      <top style="medium">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right/>
      <top style="medium">
        <color theme="0" tint="-0.34998626667073579"/>
      </top>
      <bottom style="thin">
        <color theme="0" tint="-0.34998626667073579"/>
      </bottom>
      <diagonal/>
    </border>
    <border>
      <left style="thin">
        <color theme="0" tint="-0.34998626667073579"/>
      </left>
      <right/>
      <top style="medium">
        <color theme="0" tint="-0.34998626667073579"/>
      </top>
      <bottom/>
      <diagonal/>
    </border>
    <border>
      <left style="thin">
        <color theme="0" tint="-0.34998626667073579"/>
      </left>
      <right/>
      <top/>
      <bottom style="medium">
        <color theme="0" tint="-0.34998626667073579"/>
      </bottom>
      <diagonal/>
    </border>
    <border>
      <left style="medium">
        <color theme="0" tint="-0.34998626667073579"/>
      </left>
      <right/>
      <top style="medium">
        <color theme="0" tint="-0.34998626667073579"/>
      </top>
      <bottom style="thin">
        <color theme="0" tint="-0.34998626667073579"/>
      </bottom>
      <diagonal/>
    </border>
    <border>
      <left style="medium">
        <color theme="0" tint="-0.34998626667073579"/>
      </left>
      <right/>
      <top style="thin">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right/>
      <top style="thin">
        <color indexed="64"/>
      </top>
      <bottom/>
      <diagonal/>
    </border>
    <border>
      <left style="thin">
        <color theme="0" tint="-0.34998626667073579"/>
      </left>
      <right style="medium">
        <color theme="0" tint="-0.34998626667073579"/>
      </right>
      <top/>
      <bottom/>
      <diagonal/>
    </border>
    <border>
      <left style="thin">
        <color theme="0" tint="-0.34998626667073579"/>
      </left>
      <right style="thin">
        <color theme="0" tint="-0.34998626667073579"/>
      </right>
      <top/>
      <bottom/>
      <diagonal/>
    </border>
    <border>
      <left/>
      <right/>
      <top style="thin">
        <color theme="0" tint="-0.34998626667073579"/>
      </top>
      <bottom style="thin">
        <color theme="0" tint="-0.34998626667073579"/>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indexed="64"/>
      </left>
      <right style="hair">
        <color indexed="64"/>
      </right>
      <top style="hair">
        <color indexed="64"/>
      </top>
      <bottom style="hair">
        <color indexed="64"/>
      </bottom>
      <diagonal/>
    </border>
  </borders>
  <cellStyleXfs count="10">
    <xf numFmtId="0" fontId="0" fillId="0" borderId="0"/>
    <xf numFmtId="0" fontId="4"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8" fillId="0" borderId="0"/>
    <xf numFmtId="0" fontId="12" fillId="0" borderId="0">
      <alignment horizontal="left"/>
    </xf>
    <xf numFmtId="0" fontId="13" fillId="0" borderId="0">
      <alignment horizontal="left" indent="1"/>
    </xf>
    <xf numFmtId="0" fontId="8" fillId="0" borderId="0">
      <alignment horizontal="left" vertical="top" wrapText="1" indent="2"/>
    </xf>
    <xf numFmtId="0" fontId="8" fillId="0" borderId="0"/>
    <xf numFmtId="0" fontId="8" fillId="0" borderId="0">
      <alignment horizontal="left" wrapText="1" indent="1"/>
    </xf>
  </cellStyleXfs>
  <cellXfs count="295">
    <xf numFmtId="0" fontId="0" fillId="0" borderId="0" xfId="0"/>
    <xf numFmtId="0" fontId="0" fillId="2" borderId="0" xfId="0" applyFill="1"/>
    <xf numFmtId="0" fontId="0" fillId="3" borderId="0" xfId="0" applyFill="1"/>
    <xf numFmtId="0" fontId="0" fillId="0" borderId="0" xfId="0" applyFont="1"/>
    <xf numFmtId="0" fontId="0" fillId="0" borderId="2" xfId="0" applyFont="1" applyBorder="1"/>
    <xf numFmtId="0" fontId="0" fillId="0" borderId="3" xfId="0" applyFont="1" applyBorder="1"/>
    <xf numFmtId="0" fontId="0" fillId="0" borderId="4" xfId="0" applyFont="1" applyBorder="1"/>
    <xf numFmtId="0" fontId="0" fillId="0" borderId="5" xfId="0" applyFont="1" applyBorder="1"/>
    <xf numFmtId="0" fontId="0" fillId="0" borderId="0" xfId="0" applyFont="1" applyBorder="1"/>
    <xf numFmtId="0" fontId="0" fillId="0" borderId="6" xfId="0" applyFont="1" applyBorder="1"/>
    <xf numFmtId="0" fontId="0" fillId="0" borderId="7" xfId="0" applyFont="1" applyBorder="1"/>
    <xf numFmtId="0" fontId="0" fillId="0" borderId="8" xfId="0" applyFont="1" applyBorder="1"/>
    <xf numFmtId="0" fontId="0" fillId="0" borderId="9" xfId="0" applyFont="1" applyBorder="1"/>
    <xf numFmtId="164" fontId="0" fillId="5" borderId="0" xfId="2" applyNumberFormat="1" applyFont="1" applyFill="1"/>
    <xf numFmtId="164" fontId="0" fillId="0" borderId="0" xfId="0" applyNumberFormat="1"/>
    <xf numFmtId="164" fontId="0" fillId="0" borderId="0" xfId="2" applyNumberFormat="1" applyFont="1"/>
    <xf numFmtId="165" fontId="0" fillId="0" borderId="0" xfId="3" applyNumberFormat="1" applyFont="1"/>
    <xf numFmtId="0" fontId="9" fillId="0" borderId="0" xfId="4" applyFont="1"/>
    <xf numFmtId="0" fontId="10" fillId="0" borderId="0" xfId="4" applyFont="1"/>
    <xf numFmtId="0" fontId="2" fillId="0" borderId="10" xfId="4" applyFont="1" applyBorder="1"/>
    <xf numFmtId="0" fontId="2" fillId="0" borderId="11" xfId="4" applyFont="1" applyBorder="1"/>
    <xf numFmtId="0" fontId="2" fillId="0" borderId="11" xfId="4" applyFont="1" applyBorder="1" applyAlignment="1">
      <alignment wrapText="1"/>
    </xf>
    <xf numFmtId="0" fontId="2" fillId="0" borderId="12" xfId="4" applyFont="1" applyBorder="1" applyAlignment="1">
      <alignment wrapText="1"/>
    </xf>
    <xf numFmtId="0" fontId="11" fillId="0" borderId="13" xfId="4" applyFont="1" applyBorder="1"/>
    <xf numFmtId="0" fontId="11" fillId="0" borderId="14" xfId="4" applyFont="1" applyBorder="1"/>
    <xf numFmtId="165" fontId="11" fillId="0" borderId="14" xfId="3" applyNumberFormat="1" applyFont="1" applyBorder="1"/>
    <xf numFmtId="165" fontId="11" fillId="0" borderId="15" xfId="3" applyNumberFormat="1" applyFont="1" applyBorder="1"/>
    <xf numFmtId="0" fontId="11" fillId="0" borderId="16" xfId="4" applyFont="1" applyBorder="1"/>
    <xf numFmtId="0" fontId="11" fillId="0" borderId="17" xfId="4" applyFont="1" applyBorder="1"/>
    <xf numFmtId="165" fontId="11" fillId="0" borderId="17" xfId="3" applyNumberFormat="1" applyFont="1" applyBorder="1"/>
    <xf numFmtId="165" fontId="11" fillId="0" borderId="18" xfId="3" applyNumberFormat="1" applyFont="1" applyBorder="1"/>
    <xf numFmtId="0" fontId="11" fillId="0" borderId="19" xfId="4" applyFont="1" applyBorder="1"/>
    <xf numFmtId="0" fontId="11" fillId="0" borderId="20" xfId="4" applyFont="1" applyBorder="1"/>
    <xf numFmtId="165" fontId="11" fillId="0" borderId="20" xfId="3" applyNumberFormat="1" applyFont="1" applyBorder="1"/>
    <xf numFmtId="165" fontId="11" fillId="0" borderId="21" xfId="3" applyNumberFormat="1" applyFont="1" applyBorder="1"/>
    <xf numFmtId="0" fontId="10" fillId="0" borderId="0" xfId="4" applyFont="1" applyAlignment="1">
      <alignment wrapText="1"/>
    </xf>
    <xf numFmtId="0" fontId="0" fillId="4" borderId="0" xfId="0" applyFill="1"/>
    <xf numFmtId="0" fontId="1" fillId="4" borderId="0" xfId="0" applyFont="1" applyFill="1"/>
    <xf numFmtId="0" fontId="16" fillId="4" borderId="0" xfId="0" applyFont="1" applyFill="1"/>
    <xf numFmtId="0" fontId="11" fillId="4" borderId="0" xfId="0" applyFont="1" applyFill="1"/>
    <xf numFmtId="0" fontId="0" fillId="7" borderId="23" xfId="0" applyFill="1" applyBorder="1"/>
    <xf numFmtId="0" fontId="0" fillId="7" borderId="25" xfId="0" applyFill="1" applyBorder="1"/>
    <xf numFmtId="0" fontId="0" fillId="7" borderId="27" xfId="0" applyFill="1" applyBorder="1" applyAlignment="1">
      <alignment vertical="top" wrapText="1"/>
    </xf>
    <xf numFmtId="0" fontId="0" fillId="7" borderId="24" xfId="0" applyFill="1" applyBorder="1" applyAlignment="1">
      <alignment vertical="top" wrapText="1"/>
    </xf>
    <xf numFmtId="0" fontId="0" fillId="7" borderId="26" xfId="0" applyFill="1" applyBorder="1" applyAlignment="1">
      <alignment vertical="top" wrapText="1"/>
    </xf>
    <xf numFmtId="0" fontId="0" fillId="7" borderId="23" xfId="0" applyFill="1" applyBorder="1" applyAlignment="1">
      <alignment vertical="top" wrapText="1"/>
    </xf>
    <xf numFmtId="0" fontId="0" fillId="7" borderId="25" xfId="0" applyFill="1" applyBorder="1" applyAlignment="1">
      <alignment vertical="top" wrapText="1"/>
    </xf>
    <xf numFmtId="0" fontId="0" fillId="0" borderId="28"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5" xfId="0" applyBorder="1"/>
    <xf numFmtId="0" fontId="0" fillId="0" borderId="28" xfId="0" applyBorder="1" applyAlignment="1">
      <alignment horizontal="center"/>
    </xf>
    <xf numFmtId="0" fontId="0" fillId="0" borderId="31" xfId="0" applyBorder="1" applyAlignment="1">
      <alignment horizontal="center"/>
    </xf>
    <xf numFmtId="0" fontId="0" fillId="0" borderId="33" xfId="0" applyBorder="1" applyAlignment="1">
      <alignment horizontal="center"/>
    </xf>
    <xf numFmtId="0" fontId="7" fillId="0" borderId="0" xfId="0" applyFont="1"/>
    <xf numFmtId="0" fontId="0" fillId="0" borderId="36" xfId="0" applyBorder="1" applyAlignment="1">
      <alignment horizontal="center"/>
    </xf>
    <xf numFmtId="0" fontId="0" fillId="0" borderId="29" xfId="0" applyBorder="1" applyAlignment="1">
      <alignment horizontal="center"/>
    </xf>
    <xf numFmtId="0" fontId="0" fillId="0" borderId="39" xfId="0" applyBorder="1" applyAlignment="1">
      <alignment horizontal="center"/>
    </xf>
    <xf numFmtId="0" fontId="0" fillId="0" borderId="30" xfId="0" applyBorder="1" applyAlignment="1">
      <alignment horizontal="center"/>
    </xf>
    <xf numFmtId="0" fontId="0" fillId="0" borderId="37" xfId="0" applyBorder="1" applyAlignment="1">
      <alignment horizontal="center"/>
    </xf>
    <xf numFmtId="0" fontId="0" fillId="0" borderId="22" xfId="0" applyBorder="1" applyAlignment="1">
      <alignment horizontal="center"/>
    </xf>
    <xf numFmtId="0" fontId="0" fillId="0" borderId="40" xfId="0" applyBorder="1" applyAlignment="1">
      <alignment horizontal="center"/>
    </xf>
    <xf numFmtId="0" fontId="0" fillId="0" borderId="32" xfId="0" applyBorder="1" applyAlignment="1">
      <alignment horizontal="center"/>
    </xf>
    <xf numFmtId="0" fontId="0" fillId="0" borderId="38" xfId="0" applyBorder="1" applyAlignment="1">
      <alignment horizontal="center"/>
    </xf>
    <xf numFmtId="0" fontId="0" fillId="0" borderId="34" xfId="0" applyBorder="1" applyAlignment="1">
      <alignment horizontal="center"/>
    </xf>
    <xf numFmtId="0" fontId="0" fillId="0" borderId="41" xfId="0" applyBorder="1" applyAlignment="1">
      <alignment horizontal="center"/>
    </xf>
    <xf numFmtId="165" fontId="0" fillId="0" borderId="37" xfId="3" applyNumberFormat="1" applyFont="1" applyBorder="1" applyAlignment="1">
      <alignment horizontal="center"/>
    </xf>
    <xf numFmtId="165" fontId="0" fillId="0" borderId="22" xfId="3" applyNumberFormat="1" applyFont="1" applyBorder="1" applyAlignment="1">
      <alignment horizontal="center"/>
    </xf>
    <xf numFmtId="165" fontId="0" fillId="0" borderId="40" xfId="3" applyNumberFormat="1" applyFont="1" applyBorder="1" applyAlignment="1">
      <alignment horizontal="center"/>
    </xf>
    <xf numFmtId="165" fontId="0" fillId="0" borderId="31" xfId="3" applyNumberFormat="1" applyFont="1" applyBorder="1" applyAlignment="1">
      <alignment horizontal="center"/>
    </xf>
    <xf numFmtId="165" fontId="0" fillId="0" borderId="32" xfId="3" applyNumberFormat="1" applyFont="1" applyBorder="1" applyAlignment="1">
      <alignment horizontal="center"/>
    </xf>
    <xf numFmtId="165" fontId="0" fillId="0" borderId="38" xfId="3" applyNumberFormat="1" applyFont="1" applyBorder="1" applyAlignment="1">
      <alignment horizontal="center"/>
    </xf>
    <xf numFmtId="165" fontId="0" fillId="0" borderId="34" xfId="3" applyNumberFormat="1" applyFont="1" applyBorder="1" applyAlignment="1">
      <alignment horizontal="center"/>
    </xf>
    <xf numFmtId="165" fontId="0" fillId="0" borderId="41" xfId="3" applyNumberFormat="1" applyFont="1" applyBorder="1" applyAlignment="1">
      <alignment horizontal="center"/>
    </xf>
    <xf numFmtId="165" fontId="0" fillId="0" borderId="33" xfId="3" applyNumberFormat="1" applyFont="1" applyBorder="1" applyAlignment="1">
      <alignment horizontal="center"/>
    </xf>
    <xf numFmtId="165" fontId="0" fillId="0" borderId="35" xfId="3" applyNumberFormat="1" applyFont="1" applyBorder="1" applyAlignment="1">
      <alignment horizontal="center"/>
    </xf>
    <xf numFmtId="14" fontId="0" fillId="0" borderId="30" xfId="0" applyNumberFormat="1" applyBorder="1" applyAlignment="1">
      <alignment horizontal="center"/>
    </xf>
    <xf numFmtId="14" fontId="0" fillId="0" borderId="32" xfId="0" applyNumberFormat="1" applyBorder="1" applyAlignment="1">
      <alignment horizontal="center"/>
    </xf>
    <xf numFmtId="14" fontId="0" fillId="0" borderId="35" xfId="0" applyNumberFormat="1" applyBorder="1" applyAlignment="1">
      <alignment horizontal="center"/>
    </xf>
    <xf numFmtId="0" fontId="1" fillId="4" borderId="0" xfId="0" applyFont="1" applyFill="1" applyAlignment="1">
      <alignment horizontal="center"/>
    </xf>
    <xf numFmtId="0" fontId="15" fillId="4" borderId="0" xfId="0" applyFont="1" applyFill="1" applyAlignment="1">
      <alignment horizontal="center"/>
    </xf>
    <xf numFmtId="0" fontId="2" fillId="0" borderId="0" xfId="0" applyFont="1"/>
    <xf numFmtId="166" fontId="0" fillId="0" borderId="0" xfId="2" applyNumberFormat="1" applyFont="1"/>
    <xf numFmtId="0" fontId="0" fillId="7" borderId="34" xfId="0" applyFill="1" applyBorder="1"/>
    <xf numFmtId="0" fontId="0" fillId="7" borderId="33" xfId="0" applyFill="1" applyBorder="1"/>
    <xf numFmtId="0" fontId="0" fillId="7" borderId="38" xfId="0" applyFill="1" applyBorder="1"/>
    <xf numFmtId="0" fontId="0" fillId="7" borderId="35" xfId="0" applyFill="1" applyBorder="1"/>
    <xf numFmtId="0" fontId="0" fillId="7" borderId="45" xfId="0" applyFill="1" applyBorder="1" applyAlignment="1">
      <alignment horizontal="center" vertical="center" wrapText="1"/>
    </xf>
    <xf numFmtId="0" fontId="0" fillId="7" borderId="47" xfId="0" applyFill="1" applyBorder="1" applyAlignment="1">
      <alignment horizontal="center" vertical="center" wrapText="1"/>
    </xf>
    <xf numFmtId="0" fontId="0" fillId="0" borderId="48" xfId="0" applyBorder="1"/>
    <xf numFmtId="0" fontId="0" fillId="0" borderId="50" xfId="0" applyBorder="1"/>
    <xf numFmtId="0" fontId="0" fillId="0" borderId="49" xfId="0" applyBorder="1"/>
    <xf numFmtId="0" fontId="0" fillId="0" borderId="28" xfId="0" applyBorder="1" applyAlignment="1">
      <alignment wrapText="1"/>
    </xf>
    <xf numFmtId="0" fontId="0" fillId="0" borderId="29" xfId="0" applyBorder="1" applyAlignment="1">
      <alignment wrapText="1"/>
    </xf>
    <xf numFmtId="0" fontId="0" fillId="0" borderId="30" xfId="0" applyBorder="1" applyAlignment="1">
      <alignment wrapText="1"/>
    </xf>
    <xf numFmtId="0" fontId="0" fillId="0" borderId="31" xfId="0" applyBorder="1" applyAlignment="1">
      <alignment wrapText="1"/>
    </xf>
    <xf numFmtId="0" fontId="0" fillId="0" borderId="22" xfId="0" applyBorder="1" applyAlignment="1">
      <alignment wrapText="1"/>
    </xf>
    <xf numFmtId="0" fontId="0" fillId="0" borderId="32" xfId="0" applyBorder="1" applyAlignment="1">
      <alignment wrapText="1"/>
    </xf>
    <xf numFmtId="0" fontId="0" fillId="0" borderId="33" xfId="0" applyBorder="1" applyAlignment="1">
      <alignment wrapText="1"/>
    </xf>
    <xf numFmtId="0" fontId="0" fillId="0" borderId="34" xfId="0" applyBorder="1" applyAlignment="1">
      <alignment wrapText="1"/>
    </xf>
    <xf numFmtId="0" fontId="0" fillId="0" borderId="35" xfId="0" applyBorder="1" applyAlignment="1">
      <alignment wrapText="1"/>
    </xf>
    <xf numFmtId="166" fontId="0" fillId="0" borderId="28" xfId="2" applyNumberFormat="1" applyFont="1" applyBorder="1"/>
    <xf numFmtId="166" fontId="0" fillId="0" borderId="29" xfId="2" applyNumberFormat="1" applyFont="1" applyBorder="1"/>
    <xf numFmtId="166" fontId="0" fillId="0" borderId="30" xfId="2" applyNumberFormat="1" applyFont="1" applyBorder="1"/>
    <xf numFmtId="166" fontId="0" fillId="0" borderId="36" xfId="2" applyNumberFormat="1" applyFont="1" applyBorder="1"/>
    <xf numFmtId="166" fontId="0" fillId="0" borderId="31" xfId="2" applyNumberFormat="1" applyFont="1" applyBorder="1"/>
    <xf numFmtId="166" fontId="0" fillId="0" borderId="22" xfId="2" applyNumberFormat="1" applyFont="1" applyBorder="1"/>
    <xf numFmtId="166" fontId="0" fillId="0" borderId="32" xfId="2" applyNumberFormat="1" applyFont="1" applyBorder="1"/>
    <xf numFmtId="166" fontId="0" fillId="0" borderId="37" xfId="2" applyNumberFormat="1" applyFont="1" applyBorder="1"/>
    <xf numFmtId="166" fontId="0" fillId="0" borderId="33" xfId="2" applyNumberFormat="1" applyFont="1" applyBorder="1"/>
    <xf numFmtId="166" fontId="0" fillId="0" borderId="34" xfId="2" applyNumberFormat="1" applyFont="1" applyBorder="1"/>
    <xf numFmtId="166" fontId="0" fillId="0" borderId="35" xfId="2" applyNumberFormat="1" applyFont="1" applyBorder="1"/>
    <xf numFmtId="166" fontId="0" fillId="0" borderId="38" xfId="2" applyNumberFormat="1" applyFont="1" applyBorder="1"/>
    <xf numFmtId="0" fontId="0" fillId="0" borderId="39" xfId="0" applyBorder="1" applyAlignment="1">
      <alignment wrapText="1"/>
    </xf>
    <xf numFmtId="0" fontId="0" fillId="0" borderId="40" xfId="0" applyBorder="1" applyAlignment="1">
      <alignment wrapText="1"/>
    </xf>
    <xf numFmtId="0" fontId="0" fillId="0" borderId="41" xfId="0" applyBorder="1" applyAlignment="1">
      <alignment wrapText="1"/>
    </xf>
    <xf numFmtId="164" fontId="0" fillId="0" borderId="28" xfId="2" applyNumberFormat="1" applyFont="1" applyBorder="1"/>
    <xf numFmtId="164" fontId="0" fillId="0" borderId="29" xfId="2" applyNumberFormat="1" applyFont="1" applyBorder="1"/>
    <xf numFmtId="164" fontId="0" fillId="0" borderId="39" xfId="2" applyNumberFormat="1" applyFont="1" applyBorder="1"/>
    <xf numFmtId="164" fontId="0" fillId="0" borderId="30" xfId="2" applyNumberFormat="1" applyFont="1" applyBorder="1"/>
    <xf numFmtId="164" fontId="0" fillId="0" borderId="36" xfId="2" applyNumberFormat="1" applyFont="1" applyBorder="1"/>
    <xf numFmtId="164" fontId="0" fillId="0" borderId="31" xfId="2" applyNumberFormat="1" applyFont="1" applyBorder="1"/>
    <xf numFmtId="164" fontId="0" fillId="0" borderId="22" xfId="2" applyNumberFormat="1" applyFont="1" applyBorder="1"/>
    <xf numFmtId="164" fontId="0" fillId="0" borderId="40" xfId="2" applyNumberFormat="1" applyFont="1" applyBorder="1"/>
    <xf numFmtId="164" fontId="0" fillId="0" borderId="32" xfId="2" applyNumberFormat="1" applyFont="1" applyBorder="1"/>
    <xf numFmtId="164" fontId="0" fillId="0" borderId="37" xfId="2" applyNumberFormat="1" applyFont="1" applyBorder="1"/>
    <xf numFmtId="164" fontId="0" fillId="0" borderId="33" xfId="2" applyNumberFormat="1" applyFont="1" applyBorder="1"/>
    <xf numFmtId="164" fontId="0" fillId="0" borderId="34" xfId="2" applyNumberFormat="1" applyFont="1" applyBorder="1"/>
    <xf numFmtId="164" fontId="0" fillId="0" borderId="41" xfId="2" applyNumberFormat="1" applyFont="1" applyBorder="1"/>
    <xf numFmtId="164" fontId="0" fillId="0" borderId="35" xfId="2" applyNumberFormat="1" applyFont="1" applyBorder="1"/>
    <xf numFmtId="164" fontId="0" fillId="0" borderId="38" xfId="2" applyNumberFormat="1" applyFont="1" applyBorder="1"/>
    <xf numFmtId="0" fontId="0" fillId="7" borderId="26" xfId="0" applyFill="1" applyBorder="1"/>
    <xf numFmtId="0" fontId="0" fillId="7" borderId="45" xfId="0" applyFill="1" applyBorder="1" applyAlignment="1">
      <alignment horizontal="center" vertical="center"/>
    </xf>
    <xf numFmtId="0" fontId="0" fillId="7" borderId="47" xfId="0" applyFill="1" applyBorder="1" applyAlignment="1">
      <alignment horizontal="center"/>
    </xf>
    <xf numFmtId="166" fontId="0" fillId="0" borderId="45" xfId="2" applyNumberFormat="1" applyFont="1" applyBorder="1" applyAlignment="1">
      <alignment wrapText="1"/>
    </xf>
    <xf numFmtId="166" fontId="0" fillId="0" borderId="46" xfId="2" applyNumberFormat="1" applyFont="1" applyBorder="1" applyAlignment="1">
      <alignment wrapText="1"/>
    </xf>
    <xf numFmtId="166" fontId="0" fillId="0" borderId="47" xfId="2" applyNumberFormat="1" applyFont="1" applyBorder="1" applyAlignment="1">
      <alignment wrapText="1"/>
    </xf>
    <xf numFmtId="165" fontId="0" fillId="0" borderId="45" xfId="3" applyNumberFormat="1" applyFont="1" applyBorder="1" applyAlignment="1">
      <alignment wrapText="1"/>
    </xf>
    <xf numFmtId="165" fontId="0" fillId="0" borderId="46" xfId="3" applyNumberFormat="1" applyFont="1" applyBorder="1" applyAlignment="1">
      <alignment wrapText="1"/>
    </xf>
    <xf numFmtId="165" fontId="0" fillId="0" borderId="47" xfId="3" applyNumberFormat="1" applyFont="1" applyBorder="1" applyAlignment="1">
      <alignment wrapText="1"/>
    </xf>
    <xf numFmtId="0" fontId="0" fillId="0" borderId="39" xfId="0" applyBorder="1"/>
    <xf numFmtId="0" fontId="0" fillId="0" borderId="40" xfId="0" applyBorder="1"/>
    <xf numFmtId="0" fontId="0" fillId="0" borderId="41" xfId="0" applyBorder="1"/>
    <xf numFmtId="0" fontId="0" fillId="0" borderId="36" xfId="0" applyBorder="1" applyAlignment="1">
      <alignment wrapText="1"/>
    </xf>
    <xf numFmtId="0" fontId="0" fillId="0" borderId="37" xfId="0" applyBorder="1" applyAlignment="1">
      <alignment wrapText="1"/>
    </xf>
    <xf numFmtId="0" fontId="0" fillId="0" borderId="38" xfId="0" applyBorder="1" applyAlignment="1">
      <alignment wrapText="1"/>
    </xf>
    <xf numFmtId="0" fontId="0" fillId="7" borderId="34" xfId="0" applyFill="1" applyBorder="1" applyAlignment="1">
      <alignment vertical="top" wrapText="1"/>
    </xf>
    <xf numFmtId="0" fontId="0" fillId="7" borderId="35" xfId="0" applyFill="1" applyBorder="1" applyAlignment="1">
      <alignment vertical="top" wrapText="1"/>
    </xf>
    <xf numFmtId="0" fontId="0" fillId="7" borderId="38" xfId="0" applyFill="1" applyBorder="1" applyAlignment="1">
      <alignment vertical="top" wrapText="1"/>
    </xf>
    <xf numFmtId="0" fontId="0" fillId="7" borderId="33" xfId="0" applyFill="1" applyBorder="1" applyAlignment="1">
      <alignment vertical="top" wrapText="1"/>
    </xf>
    <xf numFmtId="0" fontId="0" fillId="7" borderId="41" xfId="0" applyFill="1" applyBorder="1" applyAlignment="1">
      <alignment vertical="top" wrapText="1"/>
    </xf>
    <xf numFmtId="0" fontId="11" fillId="0" borderId="28" xfId="0" applyFont="1" applyBorder="1" applyAlignment="1">
      <alignment wrapText="1"/>
    </xf>
    <xf numFmtId="0" fontId="11" fillId="0" borderId="29" xfId="0" applyFont="1" applyBorder="1" applyAlignment="1">
      <alignment wrapText="1"/>
    </xf>
    <xf numFmtId="0" fontId="11" fillId="0" borderId="30" xfId="0" applyFont="1" applyBorder="1" applyAlignment="1">
      <alignment wrapText="1"/>
    </xf>
    <xf numFmtId="0" fontId="11" fillId="0" borderId="36" xfId="0" applyFont="1" applyBorder="1" applyAlignment="1">
      <alignment wrapText="1"/>
    </xf>
    <xf numFmtId="0" fontId="11" fillId="0" borderId="39" xfId="0" applyFont="1" applyBorder="1" applyAlignment="1">
      <alignment wrapText="1"/>
    </xf>
    <xf numFmtId="0" fontId="11" fillId="0" borderId="31" xfId="0" applyFont="1" applyBorder="1" applyAlignment="1">
      <alignment wrapText="1"/>
    </xf>
    <xf numFmtId="0" fontId="11" fillId="0" borderId="22" xfId="0" applyFont="1" applyBorder="1" applyAlignment="1">
      <alignment wrapText="1"/>
    </xf>
    <xf numFmtId="0" fontId="11" fillId="0" borderId="32" xfId="0" applyFont="1" applyBorder="1" applyAlignment="1">
      <alignment wrapText="1"/>
    </xf>
    <xf numFmtId="0" fontId="11" fillId="0" borderId="37" xfId="0" applyFont="1" applyBorder="1" applyAlignment="1">
      <alignment wrapText="1"/>
    </xf>
    <xf numFmtId="0" fontId="11" fillId="0" borderId="40" xfId="0" applyFont="1" applyBorder="1" applyAlignment="1">
      <alignment wrapText="1"/>
    </xf>
    <xf numFmtId="0" fontId="11" fillId="0" borderId="33" xfId="0" applyFont="1" applyBorder="1" applyAlignment="1">
      <alignment wrapText="1"/>
    </xf>
    <xf numFmtId="0" fontId="11" fillId="0" borderId="34" xfId="0" applyFont="1" applyBorder="1" applyAlignment="1">
      <alignment wrapText="1"/>
    </xf>
    <xf numFmtId="0" fontId="11" fillId="0" borderId="35" xfId="0" applyFont="1" applyBorder="1" applyAlignment="1">
      <alignment wrapText="1"/>
    </xf>
    <xf numFmtId="0" fontId="11" fillId="0" borderId="38" xfId="0" applyFont="1" applyBorder="1" applyAlignment="1">
      <alignment wrapText="1"/>
    </xf>
    <xf numFmtId="0" fontId="11" fillId="0" borderId="41" xfId="0" applyFont="1" applyBorder="1" applyAlignment="1">
      <alignment wrapText="1"/>
    </xf>
    <xf numFmtId="0" fontId="0" fillId="0" borderId="0" xfId="0" applyFill="1"/>
    <xf numFmtId="14" fontId="0" fillId="0" borderId="0" xfId="0" applyNumberFormat="1"/>
    <xf numFmtId="0" fontId="0" fillId="0" borderId="0" xfId="0"/>
    <xf numFmtId="0" fontId="7" fillId="0" borderId="0" xfId="0" applyFont="1" applyProtection="1">
      <protection hidden="1"/>
    </xf>
    <xf numFmtId="0" fontId="0" fillId="0" borderId="0" xfId="0"/>
    <xf numFmtId="0" fontId="0" fillId="0" borderId="0" xfId="0"/>
    <xf numFmtId="164" fontId="0" fillId="5" borderId="0" xfId="0" applyNumberFormat="1" applyFill="1"/>
    <xf numFmtId="0" fontId="0" fillId="0" borderId="0" xfId="0"/>
    <xf numFmtId="0" fontId="11" fillId="4" borderId="0" xfId="0" applyFont="1" applyFill="1" applyAlignment="1"/>
    <xf numFmtId="0" fontId="0" fillId="0" borderId="0" xfId="0"/>
    <xf numFmtId="0" fontId="0" fillId="0" borderId="0" xfId="0"/>
    <xf numFmtId="0" fontId="0" fillId="7" borderId="59" xfId="0" applyFill="1" applyBorder="1"/>
    <xf numFmtId="166" fontId="0" fillId="0" borderId="58" xfId="2" applyNumberFormat="1" applyFont="1" applyBorder="1"/>
    <xf numFmtId="166" fontId="0" fillId="0" borderId="60" xfId="2" applyNumberFormat="1" applyFont="1" applyBorder="1"/>
    <xf numFmtId="166" fontId="0" fillId="0" borderId="59" xfId="2" applyNumberFormat="1" applyFont="1" applyBorder="1"/>
    <xf numFmtId="164" fontId="0" fillId="0" borderId="58" xfId="2" applyNumberFormat="1" applyFont="1" applyBorder="1"/>
    <xf numFmtId="164" fontId="0" fillId="0" borderId="60" xfId="2" applyNumberFormat="1" applyFont="1" applyBorder="1"/>
    <xf numFmtId="164" fontId="0" fillId="0" borderId="59" xfId="2" applyNumberFormat="1" applyFont="1" applyBorder="1"/>
    <xf numFmtId="0" fontId="0" fillId="0" borderId="0" xfId="0" applyFont="1" applyBorder="1"/>
    <xf numFmtId="0" fontId="14" fillId="0" borderId="61" xfId="0" applyFont="1" applyBorder="1"/>
    <xf numFmtId="0" fontId="2" fillId="7" borderId="0" xfId="0" applyFont="1" applyFill="1"/>
    <xf numFmtId="0" fontId="0" fillId="7" borderId="0" xfId="0" applyFill="1"/>
    <xf numFmtId="0" fontId="2" fillId="8" borderId="0" xfId="0" applyFont="1" applyFill="1"/>
    <xf numFmtId="0" fontId="5" fillId="8" borderId="0" xfId="1" applyFont="1" applyFill="1"/>
    <xf numFmtId="0" fontId="20" fillId="8" borderId="1" xfId="0" applyFont="1" applyFill="1" applyBorder="1"/>
    <xf numFmtId="0" fontId="2" fillId="9" borderId="0" xfId="0" applyFont="1" applyFill="1"/>
    <xf numFmtId="0" fontId="0" fillId="9" borderId="0" xfId="0" applyFill="1"/>
    <xf numFmtId="0" fontId="0" fillId="9" borderId="0" xfId="0" applyFont="1" applyFill="1"/>
    <xf numFmtId="0" fontId="0" fillId="0" borderId="0" xfId="0" applyFont="1" applyBorder="1"/>
    <xf numFmtId="0" fontId="0" fillId="0" borderId="0" xfId="0"/>
    <xf numFmtId="0" fontId="0" fillId="7" borderId="42" xfId="0" applyFill="1" applyBorder="1" applyAlignment="1"/>
    <xf numFmtId="0" fontId="0" fillId="7" borderId="44" xfId="0" applyFill="1" applyBorder="1" applyAlignment="1"/>
    <xf numFmtId="0" fontId="0" fillId="7" borderId="52" xfId="0" applyFill="1" applyBorder="1" applyAlignment="1"/>
    <xf numFmtId="0" fontId="0" fillId="7" borderId="54" xfId="0" applyFill="1" applyBorder="1" applyAlignment="1"/>
    <xf numFmtId="0" fontId="2" fillId="0" borderId="0" xfId="0" applyFont="1" applyBorder="1"/>
    <xf numFmtId="0" fontId="0" fillId="7" borderId="42" xfId="0" applyFill="1" applyBorder="1" applyAlignment="1">
      <alignment vertical="center"/>
    </xf>
    <xf numFmtId="0" fontId="0" fillId="7" borderId="51" xfId="0" applyFill="1" applyBorder="1" applyAlignment="1">
      <alignment vertical="center"/>
    </xf>
    <xf numFmtId="0" fontId="0" fillId="7" borderId="52" xfId="0" applyFill="1" applyBorder="1" applyAlignment="1">
      <alignment vertical="center"/>
    </xf>
    <xf numFmtId="0" fontId="0" fillId="7" borderId="44" xfId="0" applyFill="1" applyBorder="1" applyAlignment="1">
      <alignment vertical="center"/>
    </xf>
    <xf numFmtId="0" fontId="0" fillId="7" borderId="53" xfId="0" applyFill="1" applyBorder="1" applyAlignment="1">
      <alignment vertical="center"/>
    </xf>
    <xf numFmtId="0" fontId="0" fillId="7" borderId="54" xfId="0" applyFill="1" applyBorder="1" applyAlignment="1">
      <alignment vertical="center"/>
    </xf>
    <xf numFmtId="0" fontId="0" fillId="7" borderId="43" xfId="0" applyFill="1" applyBorder="1" applyAlignment="1"/>
    <xf numFmtId="0" fontId="0" fillId="7" borderId="62" xfId="0" applyFill="1" applyBorder="1" applyAlignment="1"/>
    <xf numFmtId="0" fontId="0" fillId="7" borderId="43" xfId="0" applyFill="1" applyBorder="1" applyAlignment="1">
      <alignment vertical="center"/>
    </xf>
    <xf numFmtId="0" fontId="0" fillId="7" borderId="63" xfId="0" applyFill="1" applyBorder="1" applyAlignment="1">
      <alignment vertical="center"/>
    </xf>
    <xf numFmtId="0" fontId="0" fillId="7" borderId="62" xfId="0" applyFill="1" applyBorder="1" applyAlignment="1">
      <alignment vertical="center"/>
    </xf>
    <xf numFmtId="0" fontId="21" fillId="0" borderId="0" xfId="1" applyFont="1" applyAlignment="1">
      <alignment vertical="center"/>
    </xf>
    <xf numFmtId="0" fontId="0" fillId="0" borderId="0" xfId="0"/>
    <xf numFmtId="0" fontId="0" fillId="0" borderId="0" xfId="0" applyAlignment="1"/>
    <xf numFmtId="0" fontId="0" fillId="0" borderId="0" xfId="0" quotePrefix="1" applyAlignment="1">
      <alignment horizontal="center"/>
    </xf>
    <xf numFmtId="0" fontId="19" fillId="0" borderId="0" xfId="0" applyFont="1" applyAlignment="1">
      <alignment horizontal="right" vertical="top"/>
    </xf>
    <xf numFmtId="0" fontId="2" fillId="0" borderId="0" xfId="0" applyFont="1" applyFill="1"/>
    <xf numFmtId="0" fontId="0" fillId="0" borderId="0" xfId="0" applyBorder="1"/>
    <xf numFmtId="0" fontId="0" fillId="0" borderId="0" xfId="0" applyFont="1" applyAlignment="1">
      <alignment vertical="top"/>
    </xf>
    <xf numFmtId="0" fontId="0" fillId="0" borderId="0" xfId="0" applyBorder="1" applyAlignment="1">
      <alignment vertical="top" wrapText="1"/>
    </xf>
    <xf numFmtId="0" fontId="0" fillId="0" borderId="0" xfId="0" quotePrefix="1" applyBorder="1" applyAlignment="1">
      <alignment vertical="top" wrapText="1"/>
    </xf>
    <xf numFmtId="0" fontId="0" fillId="0" borderId="0" xfId="0" applyBorder="1" applyAlignment="1">
      <alignment vertical="top"/>
    </xf>
    <xf numFmtId="0" fontId="0" fillId="0" borderId="0" xfId="0" quotePrefix="1" applyBorder="1" applyAlignment="1">
      <alignment vertical="top"/>
    </xf>
    <xf numFmtId="0" fontId="0" fillId="0" borderId="0" xfId="0" applyBorder="1" applyAlignment="1"/>
    <xf numFmtId="0" fontId="2" fillId="0" borderId="0" xfId="0" applyFont="1" applyFill="1" applyAlignment="1"/>
    <xf numFmtId="0" fontId="0" fillId="0" borderId="0" xfId="0"/>
    <xf numFmtId="0" fontId="14" fillId="0" borderId="0" xfId="0" applyFont="1" applyBorder="1"/>
    <xf numFmtId="0" fontId="14" fillId="0" borderId="68" xfId="0" applyFont="1" applyBorder="1"/>
    <xf numFmtId="0" fontId="24" fillId="0" borderId="0" xfId="0" applyFont="1" applyBorder="1"/>
    <xf numFmtId="0" fontId="4" fillId="9" borderId="0" xfId="1" applyFill="1"/>
    <xf numFmtId="0" fontId="25" fillId="0" borderId="8" xfId="0" applyFont="1" applyBorder="1"/>
    <xf numFmtId="0" fontId="0" fillId="0" borderId="8" xfId="0" applyBorder="1"/>
    <xf numFmtId="0" fontId="26" fillId="0" borderId="8" xfId="0" applyFont="1" applyBorder="1"/>
    <xf numFmtId="0" fontId="3" fillId="4" borderId="0" xfId="0" applyFont="1" applyFill="1" applyAlignment="1">
      <alignment horizontal="centerContinuous"/>
    </xf>
    <xf numFmtId="0" fontId="4" fillId="7" borderId="0" xfId="1" applyFill="1"/>
    <xf numFmtId="0" fontId="2" fillId="7" borderId="0" xfId="0" applyFont="1" applyFill="1" applyAlignment="1">
      <alignment horizontal="left"/>
    </xf>
    <xf numFmtId="0" fontId="17" fillId="0" borderId="0" xfId="0" applyFont="1" applyBorder="1" applyAlignment="1">
      <alignment horizontal="center"/>
    </xf>
    <xf numFmtId="0" fontId="1" fillId="0" borderId="0" xfId="0" applyFont="1" applyFill="1" applyAlignment="1">
      <alignment horizontal="center"/>
    </xf>
    <xf numFmtId="0" fontId="0" fillId="0" borderId="0" xfId="0" quotePrefix="1" applyFont="1" applyBorder="1"/>
    <xf numFmtId="0" fontId="0" fillId="0" borderId="0" xfId="0" applyFont="1" applyBorder="1"/>
    <xf numFmtId="0" fontId="18" fillId="0" borderId="0" xfId="0" applyFont="1" applyBorder="1" applyAlignment="1">
      <alignment horizontal="center"/>
    </xf>
    <xf numFmtId="0" fontId="0" fillId="0" borderId="0" xfId="0" quotePrefix="1" applyFont="1" applyBorder="1" applyAlignment="1">
      <alignment wrapText="1"/>
    </xf>
    <xf numFmtId="0" fontId="0" fillId="0" borderId="0" xfId="0" applyFont="1" applyBorder="1" applyAlignment="1">
      <alignment wrapText="1"/>
    </xf>
    <xf numFmtId="0" fontId="2" fillId="0" borderId="0" xfId="0" applyFont="1" applyBorder="1" applyAlignment="1">
      <alignment wrapText="1"/>
    </xf>
    <xf numFmtId="0" fontId="0" fillId="0" borderId="40" xfId="0" applyBorder="1" applyAlignment="1">
      <alignment vertical="top" wrapText="1"/>
    </xf>
    <xf numFmtId="0" fontId="0" fillId="0" borderId="64" xfId="0" applyBorder="1" applyAlignment="1">
      <alignment vertical="top" wrapText="1"/>
    </xf>
    <xf numFmtId="0" fontId="0" fillId="0" borderId="37" xfId="0" applyBorder="1" applyAlignment="1">
      <alignment vertical="top" wrapText="1"/>
    </xf>
    <xf numFmtId="0" fontId="1" fillId="4" borderId="0" xfId="0" applyFont="1" applyFill="1" applyAlignment="1">
      <alignment horizontal="center"/>
    </xf>
    <xf numFmtId="0" fontId="0" fillId="0" borderId="40" xfId="0" quotePrefix="1" applyBorder="1" applyAlignment="1">
      <alignment vertical="top" wrapText="1"/>
    </xf>
    <xf numFmtId="0" fontId="0" fillId="0" borderId="64" xfId="0" quotePrefix="1" applyBorder="1" applyAlignment="1">
      <alignment vertical="top" wrapText="1"/>
    </xf>
    <xf numFmtId="0" fontId="0" fillId="0" borderId="37" xfId="0" quotePrefix="1" applyBorder="1" applyAlignment="1">
      <alignment vertical="top" wrapText="1"/>
    </xf>
    <xf numFmtId="0" fontId="15" fillId="4" borderId="0" xfId="0" applyFont="1" applyFill="1" applyAlignment="1">
      <alignment horizontal="center"/>
    </xf>
    <xf numFmtId="0" fontId="22" fillId="0" borderId="0" xfId="1" applyFont="1"/>
    <xf numFmtId="0" fontId="23" fillId="0" borderId="65" xfId="0" applyFont="1" applyBorder="1" applyAlignment="1">
      <alignment horizontal="center"/>
    </xf>
    <xf numFmtId="0" fontId="23" fillId="0" borderId="66" xfId="0" applyFont="1" applyBorder="1" applyAlignment="1">
      <alignment horizontal="center"/>
    </xf>
    <xf numFmtId="0" fontId="23" fillId="0" borderId="67" xfId="0" applyFont="1" applyBorder="1" applyAlignment="1">
      <alignment horizontal="center"/>
    </xf>
    <xf numFmtId="0" fontId="0" fillId="0" borderId="0" xfId="0" applyAlignment="1">
      <alignment horizontal="center"/>
    </xf>
    <xf numFmtId="0" fontId="0" fillId="0" borderId="42" xfId="0" applyBorder="1" applyAlignment="1">
      <alignment vertical="center" wrapText="1"/>
    </xf>
    <xf numFmtId="0" fontId="0" fillId="0" borderId="43" xfId="0" applyBorder="1" applyAlignment="1">
      <alignment vertical="center" wrapText="1"/>
    </xf>
    <xf numFmtId="0" fontId="0" fillId="0" borderId="44" xfId="0" applyBorder="1" applyAlignment="1">
      <alignment vertical="center" wrapText="1"/>
    </xf>
    <xf numFmtId="0" fontId="0" fillId="0" borderId="0" xfId="0"/>
    <xf numFmtId="0" fontId="0" fillId="7" borderId="58" xfId="0" applyFill="1" applyBorder="1" applyAlignment="1">
      <alignment horizontal="center"/>
    </xf>
    <xf numFmtId="0" fontId="0" fillId="7" borderId="55" xfId="0" applyFill="1" applyBorder="1" applyAlignment="1">
      <alignment horizontal="center"/>
    </xf>
    <xf numFmtId="0" fontId="0" fillId="7" borderId="48" xfId="0" applyFill="1" applyBorder="1" applyAlignment="1">
      <alignment horizontal="center"/>
    </xf>
    <xf numFmtId="0" fontId="0" fillId="7" borderId="42" xfId="0" applyFill="1" applyBorder="1" applyAlignment="1"/>
    <xf numFmtId="0" fontId="0" fillId="7" borderId="44" xfId="0" applyFill="1" applyBorder="1" applyAlignment="1"/>
    <xf numFmtId="0" fontId="0" fillId="7" borderId="56" xfId="0" applyFill="1" applyBorder="1" applyAlignment="1">
      <alignment horizontal="center"/>
    </xf>
    <xf numFmtId="0" fontId="0" fillId="7" borderId="57" xfId="0" applyFill="1" applyBorder="1" applyAlignment="1">
      <alignment horizontal="center"/>
    </xf>
    <xf numFmtId="0" fontId="0" fillId="0" borderId="28" xfId="0" applyBorder="1" applyAlignment="1">
      <alignment horizontal="left" vertical="center" wrapText="1"/>
    </xf>
    <xf numFmtId="0" fontId="0" fillId="0" borderId="31" xfId="0" applyBorder="1" applyAlignment="1">
      <alignment horizontal="left" vertical="center" wrapText="1"/>
    </xf>
    <xf numFmtId="0" fontId="0" fillId="0" borderId="33" xfId="0" applyBorder="1" applyAlignment="1">
      <alignment horizontal="left" vertical="center" wrapText="1"/>
    </xf>
    <xf numFmtId="0" fontId="0" fillId="7" borderId="52" xfId="0" applyFill="1" applyBorder="1" applyAlignment="1">
      <alignment horizontal="center"/>
    </xf>
    <xf numFmtId="0" fontId="0" fillId="7" borderId="54" xfId="0" applyFill="1" applyBorder="1" applyAlignment="1">
      <alignment horizontal="center"/>
    </xf>
    <xf numFmtId="0" fontId="0" fillId="0" borderId="28" xfId="0" applyBorder="1" applyAlignment="1">
      <alignment vertical="center" wrapText="1"/>
    </xf>
    <xf numFmtId="0" fontId="0" fillId="0" borderId="31" xfId="0" applyBorder="1" applyAlignment="1">
      <alignment vertical="center" wrapText="1"/>
    </xf>
    <xf numFmtId="0" fontId="0" fillId="0" borderId="33" xfId="0" applyBorder="1" applyAlignment="1">
      <alignment vertical="center" wrapText="1"/>
    </xf>
    <xf numFmtId="0" fontId="0" fillId="7" borderId="28" xfId="0" applyFill="1" applyBorder="1" applyAlignment="1"/>
    <xf numFmtId="0" fontId="0" fillId="7" borderId="33" xfId="0" applyFill="1" applyBorder="1" applyAlignment="1"/>
    <xf numFmtId="0" fontId="0" fillId="7" borderId="36" xfId="0" applyFill="1" applyBorder="1" applyAlignment="1">
      <alignment horizontal="center"/>
    </xf>
    <xf numFmtId="0" fontId="0" fillId="7" borderId="29" xfId="0" applyFill="1" applyBorder="1" applyAlignment="1">
      <alignment horizontal="center"/>
    </xf>
    <xf numFmtId="0" fontId="0" fillId="7" borderId="30" xfId="0" applyFill="1" applyBorder="1" applyAlignment="1">
      <alignment horizontal="center"/>
    </xf>
    <xf numFmtId="0" fontId="0" fillId="7" borderId="39" xfId="0" applyFill="1" applyBorder="1" applyAlignment="1">
      <alignment horizontal="center"/>
    </xf>
    <xf numFmtId="0" fontId="0" fillId="7" borderId="28" xfId="0" applyFill="1" applyBorder="1" applyAlignment="1">
      <alignment horizontal="center"/>
    </xf>
    <xf numFmtId="0" fontId="0" fillId="7" borderId="28" xfId="0" applyFill="1" applyBorder="1" applyAlignment="1">
      <alignment horizontal="center" vertical="center" wrapText="1"/>
    </xf>
    <xf numFmtId="0" fontId="0" fillId="7" borderId="29" xfId="0" applyFill="1" applyBorder="1" applyAlignment="1">
      <alignment horizontal="center" vertical="center" wrapText="1"/>
    </xf>
    <xf numFmtId="0" fontId="0" fillId="7" borderId="30" xfId="0" applyFill="1" applyBorder="1" applyAlignment="1">
      <alignment horizontal="center" vertical="center" wrapText="1"/>
    </xf>
    <xf numFmtId="0" fontId="0" fillId="7" borderId="31" xfId="0" applyFill="1" applyBorder="1" applyAlignment="1">
      <alignment horizontal="center" vertical="center" wrapText="1"/>
    </xf>
    <xf numFmtId="0" fontId="0" fillId="7" borderId="22" xfId="0" applyFill="1" applyBorder="1" applyAlignment="1">
      <alignment horizontal="center" vertical="center" wrapText="1"/>
    </xf>
    <xf numFmtId="0" fontId="0" fillId="7" borderId="32" xfId="0" applyFill="1" applyBorder="1" applyAlignment="1">
      <alignment horizontal="center" vertical="center" wrapText="1"/>
    </xf>
    <xf numFmtId="0" fontId="0" fillId="0" borderId="0" xfId="0" applyAlignment="1"/>
    <xf numFmtId="0" fontId="0" fillId="0" borderId="0" xfId="0" applyAlignment="1">
      <alignment wrapText="1"/>
    </xf>
    <xf numFmtId="0" fontId="0" fillId="6" borderId="0" xfId="0" applyFill="1" applyAlignment="1">
      <alignment wrapText="1"/>
    </xf>
  </cellXfs>
  <cellStyles count="10">
    <cellStyle name="Comma" xfId="2" builtinId="3"/>
    <cellStyle name="H1" xfId="5"/>
    <cellStyle name="H2" xfId="6"/>
    <cellStyle name="Hyperlink" xfId="1" builtinId="8"/>
    <cellStyle name="IndentedPlain" xfId="7"/>
    <cellStyle name="Normal" xfId="0" builtinId="0"/>
    <cellStyle name="Normal 10" xfId="8"/>
    <cellStyle name="Normal 2" xfId="4"/>
    <cellStyle name="Percent" xfId="3" builtinId="5"/>
    <cellStyle name="Plain" xfId="9"/>
  </cellStyles>
  <dxfs count="0"/>
  <tableStyles count="0" defaultTableStyle="TableStyleMedium2" defaultPivotStyle="PivotStyleLight16"/>
  <colors>
    <mruColors>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Drop" dropLines="5" dropStyle="combo" dx="16" fmlaLink="'Org List'!$J$5" fmlaRange="'Org List'!$K$10:$K$38" noThreeD="1" sel="1" val="0"/>
</file>

<file path=xl/ctrlProps/ctrlProp10.xml><?xml version="1.0" encoding="utf-8"?>
<formControlPr xmlns="http://schemas.microsoft.com/office/spreadsheetml/2009/9/main" objectType="Drop" dropLines="5" dropStyle="combo" dx="16" fmlaLink="'Org List'!$J$5" fmlaRange="'Org List'!$K$10:$K$38" noThreeD="1" sel="1" val="0"/>
</file>

<file path=xl/ctrlProps/ctrlProp11.xml><?xml version="1.0" encoding="utf-8"?>
<formControlPr xmlns="http://schemas.microsoft.com/office/spreadsheetml/2009/9/main" objectType="Drop" dropLines="5" dropStyle="combo" dx="16" fmlaLink="'Org List'!$J$5" fmlaRange="'Org List'!$K$10:$K$38" noThreeD="1" sel="1" val="0"/>
</file>

<file path=xl/ctrlProps/ctrlProp2.xml><?xml version="1.0" encoding="utf-8"?>
<formControlPr xmlns="http://schemas.microsoft.com/office/spreadsheetml/2009/9/main" objectType="Drop" dropLines="5" dropStyle="combo" dx="16" fmlaLink="'Org List'!$J$5" fmlaRange="'Org List'!$K$10:$K$38" noThreeD="1" sel="1" val="0"/>
</file>

<file path=xl/ctrlProps/ctrlProp3.xml><?xml version="1.0" encoding="utf-8"?>
<formControlPr xmlns="http://schemas.microsoft.com/office/spreadsheetml/2009/9/main" objectType="Drop" dropLines="5" dropStyle="combo" dx="16" fmlaLink="'Org List'!$J$5" fmlaRange="'Org List'!$K$10:$K$38" noThreeD="1" sel="1" val="0"/>
</file>

<file path=xl/ctrlProps/ctrlProp4.xml><?xml version="1.0" encoding="utf-8"?>
<formControlPr xmlns="http://schemas.microsoft.com/office/spreadsheetml/2009/9/main" objectType="Drop" dropLines="5" dropStyle="combo" dx="16" fmlaLink="'Org List'!$J$5" fmlaRange="'Org List'!$K$10:$K$38" noThreeD="1" sel="1" val="0"/>
</file>

<file path=xl/ctrlProps/ctrlProp5.xml><?xml version="1.0" encoding="utf-8"?>
<formControlPr xmlns="http://schemas.microsoft.com/office/spreadsheetml/2009/9/main" objectType="Drop" dropLines="5" dropStyle="combo" dx="16" fmlaLink="'Org List'!$J$5" fmlaRange="'Org List'!$K$10:$K$38" noThreeD="1" sel="1" val="0"/>
</file>

<file path=xl/ctrlProps/ctrlProp6.xml><?xml version="1.0" encoding="utf-8"?>
<formControlPr xmlns="http://schemas.microsoft.com/office/spreadsheetml/2009/9/main" objectType="Drop" dropLines="5" dropStyle="combo" dx="16" fmlaLink="'Org List'!$J$5" fmlaRange="'Org List'!$K$10:$K$38" noThreeD="1" sel="1" val="0"/>
</file>

<file path=xl/ctrlProps/ctrlProp7.xml><?xml version="1.0" encoding="utf-8"?>
<formControlPr xmlns="http://schemas.microsoft.com/office/spreadsheetml/2009/9/main" objectType="Drop" dropLines="5" dropStyle="combo" dx="16" fmlaLink="'Org List'!$J$5" fmlaRange="'Org List'!$K$10:$K$38" noThreeD="1" sel="1" val="0"/>
</file>

<file path=xl/ctrlProps/ctrlProp8.xml><?xml version="1.0" encoding="utf-8"?>
<formControlPr xmlns="http://schemas.microsoft.com/office/spreadsheetml/2009/9/main" objectType="Drop" dropLines="5" dropStyle="combo" dx="16" fmlaLink="'Org List'!$J$5" fmlaRange="'Org List'!$K$10:$K$38" noThreeD="1" sel="1" val="0"/>
</file>

<file path=xl/ctrlProps/ctrlProp9.xml><?xml version="1.0" encoding="utf-8"?>
<formControlPr xmlns="http://schemas.microsoft.com/office/spreadsheetml/2009/9/main" objectType="Drop" dropLines="5" dropStyle="combo" dx="16" fmlaLink="'Org List'!$J$5" fmlaRange="'Org List'!$K$10:$K$38"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2</xdr:col>
      <xdr:colOff>1451996</xdr:colOff>
      <xdr:row>2</xdr:row>
      <xdr:rowOff>21166</xdr:rowOff>
    </xdr:from>
    <xdr:to>
      <xdr:col>4</xdr:col>
      <xdr:colOff>2219288</xdr:colOff>
      <xdr:row>6</xdr:row>
      <xdr:rowOff>43426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86996" y="402166"/>
          <a:ext cx="5931959" cy="7842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30721" name="Drop Down 1" hidden="1">
              <a:extLst>
                <a:ext uri="{63B3BB69-23CF-44E3-9099-C40C66FF867C}">
                  <a14:compatExt spid="_x0000_s30721"/>
                </a:ext>
                <a:ext uri="{FF2B5EF4-FFF2-40B4-BE49-F238E27FC236}">
                  <a16:creationId xmlns:a16="http://schemas.microsoft.com/office/drawing/2014/main" id="{00000000-0008-0000-14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1280160</xdr:colOff>
          <xdr:row>2</xdr:row>
          <xdr:rowOff>114300</xdr:rowOff>
        </xdr:from>
        <xdr:to>
          <xdr:col>6</xdr:col>
          <xdr:colOff>1752600</xdr:colOff>
          <xdr:row>4</xdr:row>
          <xdr:rowOff>68580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15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647700</xdr:colOff>
          <xdr:row>2</xdr:row>
          <xdr:rowOff>114300</xdr:rowOff>
        </xdr:from>
        <xdr:to>
          <xdr:col>6</xdr:col>
          <xdr:colOff>1127760</xdr:colOff>
          <xdr:row>4</xdr:row>
          <xdr:rowOff>68580</xdr:rowOff>
        </xdr:to>
        <xdr:sp macro="" textlink="">
          <xdr:nvSpPr>
            <xdr:cNvPr id="32769" name="Drop Down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617220</xdr:colOff>
          <xdr:row>2</xdr:row>
          <xdr:rowOff>152400</xdr:rowOff>
        </xdr:from>
        <xdr:to>
          <xdr:col>4</xdr:col>
          <xdr:colOff>571500</xdr:colOff>
          <xdr:row>4</xdr:row>
          <xdr:rowOff>38100</xdr:rowOff>
        </xdr:to>
        <xdr:sp macro="" textlink="">
          <xdr:nvSpPr>
            <xdr:cNvPr id="13313" name="Drop Down 1" hidden="1">
              <a:extLst>
                <a:ext uri="{63B3BB69-23CF-44E3-9099-C40C66FF867C}">
                  <a14:compatExt spid="_x0000_s13313"/>
                </a:ext>
                <a:ext uri="{FF2B5EF4-FFF2-40B4-BE49-F238E27FC236}">
                  <a16:creationId xmlns:a16="http://schemas.microsoft.com/office/drawing/2014/main" id="{00000000-0008-0000-08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579120</xdr:colOff>
          <xdr:row>2</xdr:row>
          <xdr:rowOff>175260</xdr:rowOff>
        </xdr:from>
        <xdr:to>
          <xdr:col>3</xdr:col>
          <xdr:colOff>1798320</xdr:colOff>
          <xdr:row>4</xdr:row>
          <xdr:rowOff>60960</xdr:rowOff>
        </xdr:to>
        <xdr:sp macro="" textlink="">
          <xdr:nvSpPr>
            <xdr:cNvPr id="33793" name="Drop Down 1" hidden="1">
              <a:extLst>
                <a:ext uri="{63B3BB69-23CF-44E3-9099-C40C66FF867C}">
                  <a14:compatExt spid="_x0000_s33793"/>
                </a:ext>
                <a:ext uri="{FF2B5EF4-FFF2-40B4-BE49-F238E27FC236}">
                  <a16:creationId xmlns:a16="http://schemas.microsoft.com/office/drawing/2014/main" id="{00000000-0008-0000-0A00-00000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822960</xdr:colOff>
          <xdr:row>2</xdr:row>
          <xdr:rowOff>152400</xdr:rowOff>
        </xdr:from>
        <xdr:to>
          <xdr:col>5</xdr:col>
          <xdr:colOff>144780</xdr:colOff>
          <xdr:row>4</xdr:row>
          <xdr:rowOff>38100</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B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1219200</xdr:colOff>
          <xdr:row>2</xdr:row>
          <xdr:rowOff>114300</xdr:rowOff>
        </xdr:from>
        <xdr:to>
          <xdr:col>8</xdr:col>
          <xdr:colOff>106680</xdr:colOff>
          <xdr:row>4</xdr:row>
          <xdr:rowOff>83820</xdr:rowOff>
        </xdr:to>
        <xdr:sp macro="" textlink="">
          <xdr:nvSpPr>
            <xdr:cNvPr id="26625" name="Drop Down 1" hidden="1">
              <a:extLst>
                <a:ext uri="{63B3BB69-23CF-44E3-9099-C40C66FF867C}">
                  <a14:compatExt spid="_x0000_s26625"/>
                </a:ext>
                <a:ext uri="{FF2B5EF4-FFF2-40B4-BE49-F238E27FC236}">
                  <a16:creationId xmlns:a16="http://schemas.microsoft.com/office/drawing/2014/main" id="{00000000-0008-0000-0D00-000001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65537" name="Drop Down 1" hidden="1">
              <a:extLst>
                <a:ext uri="{63B3BB69-23CF-44E3-9099-C40C66FF867C}">
                  <a14:compatExt spid="_x0000_s65537"/>
                </a:ext>
                <a:ext uri="{FF2B5EF4-FFF2-40B4-BE49-F238E27FC236}">
                  <a16:creationId xmlns:a16="http://schemas.microsoft.com/office/drawing/2014/main" id="{00000000-0008-0000-0E00-00000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27649" name="Drop Down 1" hidden="1">
              <a:extLst>
                <a:ext uri="{63B3BB69-23CF-44E3-9099-C40C66FF867C}">
                  <a14:compatExt spid="_x0000_s27649"/>
                </a:ext>
                <a:ext uri="{FF2B5EF4-FFF2-40B4-BE49-F238E27FC236}">
                  <a16:creationId xmlns:a16="http://schemas.microsoft.com/office/drawing/2014/main" id="{00000000-0008-0000-1000-00000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28673" name="Drop Down 1" hidden="1">
              <a:extLst>
                <a:ext uri="{63B3BB69-23CF-44E3-9099-C40C66FF867C}">
                  <a14:compatExt spid="_x0000_s28673"/>
                </a:ext>
                <a:ext uri="{FF2B5EF4-FFF2-40B4-BE49-F238E27FC236}">
                  <a16:creationId xmlns:a16="http://schemas.microsoft.com/office/drawing/2014/main" id="{00000000-0008-0000-11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29697" name="Drop Down 1" hidden="1">
              <a:extLst>
                <a:ext uri="{63B3BB69-23CF-44E3-9099-C40C66FF867C}">
                  <a14:compatExt spid="_x0000_s29697"/>
                </a:ext>
                <a:ext uri="{FF2B5EF4-FFF2-40B4-BE49-F238E27FC236}">
                  <a16:creationId xmlns:a16="http://schemas.microsoft.com/office/drawing/2014/main" id="{00000000-0008-0000-12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child\AppData\Local\Microsoft\Windows\Temporary%20Internet%20Files\Content.Outlook\2OR3V2UD\BCF%20Quarterly%20Upload%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_Panel"/>
      <sheetName val="Admin_Controls"/>
      <sheetName val="Full_Period_References"/>
      <sheetName val="Index"/>
      <sheetName val="1. Cover"/>
      <sheetName val="2. I&amp;E"/>
      <sheetName val="3. P4P"/>
      <sheetName val="4. Non-Elective"/>
      <sheetName val="5. Support Metrics"/>
      <sheetName val="6. National Conditions"/>
      <sheetName val="Backsheet"/>
    </sheetNames>
    <sheetDataSet>
      <sheetData sheetId="0" refreshError="1"/>
      <sheetData sheetId="1"/>
      <sheetData sheetId="2" refreshError="1"/>
      <sheetData sheetId="3" refreshError="1"/>
      <sheetData sheetId="4">
        <row r="2">
          <cell r="G2" t="str">
            <v>Q1 2015/16</v>
          </cell>
          <cell r="H2">
            <v>10254</v>
          </cell>
        </row>
        <row r="3">
          <cell r="G3" t="str">
            <v>Q2 2015/16</v>
          </cell>
          <cell r="H3">
            <v>10255</v>
          </cell>
        </row>
        <row r="4">
          <cell r="G4" t="str">
            <v>Q3 2015/16</v>
          </cell>
          <cell r="H4">
            <v>10256</v>
          </cell>
        </row>
        <row r="5">
          <cell r="G5" t="str">
            <v>Q4 2015/16</v>
          </cell>
          <cell r="H5">
            <v>10253</v>
          </cell>
        </row>
      </sheetData>
      <sheetData sheetId="5"/>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DK159"/>
  <sheetViews>
    <sheetView zoomScale="80" zoomScaleNormal="80" workbookViewId="0">
      <selection activeCell="A7" sqref="A7"/>
    </sheetView>
  </sheetViews>
  <sheetFormatPr defaultColWidth="9.109375" defaultRowHeight="14.4" x14ac:dyDescent="0.3"/>
  <cols>
    <col min="1" max="23" width="9.109375" style="215"/>
    <col min="24" max="24" width="11.44140625" style="215" customWidth="1"/>
    <col min="25" max="16384" width="9.109375" style="215"/>
  </cols>
  <sheetData>
    <row r="1" spans="1:115" x14ac:dyDescent="0.3">
      <c r="A1" s="1" t="s">
        <v>0</v>
      </c>
    </row>
    <row r="2" spans="1:115" x14ac:dyDescent="0.3">
      <c r="A2" s="2" t="s">
        <v>1742</v>
      </c>
      <c r="B2" s="2"/>
      <c r="C2" s="2"/>
      <c r="D2" s="2"/>
    </row>
    <row r="3" spans="1:115" x14ac:dyDescent="0.3">
      <c r="A3" s="215">
        <v>1</v>
      </c>
      <c r="B3" s="215">
        <v>2</v>
      </c>
      <c r="C3" s="215">
        <v>3</v>
      </c>
      <c r="D3" s="215">
        <v>4</v>
      </c>
      <c r="E3" s="215">
        <v>5</v>
      </c>
      <c r="F3" s="215">
        <v>6</v>
      </c>
      <c r="G3" s="215">
        <v>7</v>
      </c>
      <c r="H3" s="215">
        <v>8</v>
      </c>
      <c r="I3" s="215">
        <v>9</v>
      </c>
      <c r="J3" s="215">
        <v>10</v>
      </c>
      <c r="K3" s="215">
        <v>11</v>
      </c>
      <c r="L3" s="215">
        <v>12</v>
      </c>
      <c r="M3" s="215">
        <v>13</v>
      </c>
      <c r="N3" s="215">
        <v>14</v>
      </c>
      <c r="O3" s="215">
        <v>15</v>
      </c>
      <c r="P3" s="215">
        <v>16</v>
      </c>
      <c r="Q3" s="215">
        <v>17</v>
      </c>
      <c r="R3" s="215">
        <v>18</v>
      </c>
      <c r="S3" s="215">
        <v>19</v>
      </c>
      <c r="T3" s="215">
        <v>20</v>
      </c>
      <c r="U3" s="215">
        <v>21</v>
      </c>
      <c r="V3" s="215">
        <v>22</v>
      </c>
      <c r="W3" s="215">
        <v>23</v>
      </c>
      <c r="X3" s="215">
        <v>24</v>
      </c>
      <c r="Y3" s="215">
        <v>25</v>
      </c>
      <c r="Z3" s="215">
        <v>26</v>
      </c>
      <c r="AA3" s="215">
        <v>27</v>
      </c>
      <c r="AB3" s="215">
        <v>28</v>
      </c>
      <c r="AC3" s="215">
        <v>29</v>
      </c>
      <c r="AD3" s="215">
        <v>30</v>
      </c>
      <c r="AE3" s="215">
        <v>31</v>
      </c>
      <c r="AF3" s="215">
        <v>32</v>
      </c>
      <c r="AG3" s="215">
        <v>33</v>
      </c>
      <c r="AH3" s="215">
        <v>34</v>
      </c>
      <c r="AI3" s="215">
        <v>35</v>
      </c>
      <c r="AJ3" s="215">
        <v>36</v>
      </c>
      <c r="AK3" s="215">
        <v>37</v>
      </c>
      <c r="AL3" s="215">
        <v>38</v>
      </c>
      <c r="AM3" s="215">
        <v>39</v>
      </c>
      <c r="AN3" s="215">
        <v>40</v>
      </c>
      <c r="AO3" s="215">
        <v>41</v>
      </c>
      <c r="AP3" s="215">
        <v>42</v>
      </c>
      <c r="AQ3" s="215">
        <v>43</v>
      </c>
      <c r="AR3" s="215">
        <v>44</v>
      </c>
      <c r="AS3" s="215">
        <v>45</v>
      </c>
      <c r="AT3" s="215">
        <v>46</v>
      </c>
      <c r="AU3" s="215">
        <v>47</v>
      </c>
      <c r="AV3" s="215">
        <v>48</v>
      </c>
      <c r="AW3" s="215">
        <v>49</v>
      </c>
      <c r="AX3" s="215">
        <v>50</v>
      </c>
      <c r="AY3" s="215">
        <v>51</v>
      </c>
      <c r="AZ3" s="215">
        <v>52</v>
      </c>
      <c r="BA3" s="215">
        <v>53</v>
      </c>
      <c r="BB3" s="215">
        <v>54</v>
      </c>
      <c r="BC3" s="215">
        <v>55</v>
      </c>
      <c r="BD3" s="215">
        <v>56</v>
      </c>
      <c r="BE3" s="215">
        <v>57</v>
      </c>
      <c r="BF3" s="215">
        <v>58</v>
      </c>
      <c r="BG3" s="215">
        <v>59</v>
      </c>
      <c r="BH3" s="215">
        <v>60</v>
      </c>
      <c r="BI3" s="215">
        <v>61</v>
      </c>
      <c r="BJ3" s="215">
        <v>62</v>
      </c>
      <c r="BK3" s="215">
        <v>63</v>
      </c>
      <c r="BL3" s="215">
        <v>64</v>
      </c>
      <c r="BM3" s="215">
        <v>65</v>
      </c>
      <c r="BN3" s="215">
        <v>66</v>
      </c>
      <c r="BO3" s="215">
        <v>67</v>
      </c>
      <c r="BP3" s="215">
        <v>68</v>
      </c>
      <c r="BQ3" s="215">
        <v>69</v>
      </c>
      <c r="BR3" s="215">
        <v>70</v>
      </c>
      <c r="BS3" s="215">
        <v>71</v>
      </c>
      <c r="BT3" s="215">
        <v>72</v>
      </c>
      <c r="BU3" s="215">
        <v>73</v>
      </c>
      <c r="BV3" s="215">
        <v>74</v>
      </c>
      <c r="BW3" s="215">
        <v>75</v>
      </c>
      <c r="BX3" s="215">
        <v>76</v>
      </c>
      <c r="BY3" s="215">
        <v>77</v>
      </c>
      <c r="BZ3" s="215">
        <v>78</v>
      </c>
      <c r="CA3" s="215">
        <v>79</v>
      </c>
      <c r="CB3" s="215">
        <v>80</v>
      </c>
      <c r="CC3" s="215">
        <v>81</v>
      </c>
      <c r="CD3" s="215">
        <v>82</v>
      </c>
      <c r="CE3" s="215">
        <v>83</v>
      </c>
      <c r="CF3" s="215">
        <v>84</v>
      </c>
      <c r="CG3" s="215">
        <v>85</v>
      </c>
      <c r="CH3" s="215">
        <v>86</v>
      </c>
      <c r="CI3" s="215">
        <v>87</v>
      </c>
      <c r="CJ3" s="215">
        <v>88</v>
      </c>
      <c r="CK3" s="215">
        <v>89</v>
      </c>
      <c r="CL3" s="215">
        <v>90</v>
      </c>
      <c r="CM3" s="215">
        <v>91</v>
      </c>
      <c r="CN3" s="215">
        <v>92</v>
      </c>
      <c r="CO3" s="215">
        <v>93</v>
      </c>
      <c r="CP3" s="215">
        <v>94</v>
      </c>
      <c r="CQ3" s="215">
        <v>95</v>
      </c>
      <c r="CR3" s="215">
        <v>96</v>
      </c>
      <c r="CS3" s="215">
        <v>97</v>
      </c>
      <c r="CT3" s="215">
        <v>98</v>
      </c>
      <c r="CU3" s="215">
        <v>99</v>
      </c>
      <c r="CV3" s="215">
        <v>100</v>
      </c>
      <c r="CW3" s="215">
        <v>101</v>
      </c>
      <c r="CX3" s="215">
        <v>102</v>
      </c>
      <c r="CY3" s="215">
        <v>103</v>
      </c>
      <c r="CZ3" s="215">
        <v>104</v>
      </c>
      <c r="DA3" s="215">
        <v>105</v>
      </c>
      <c r="DB3" s="215">
        <v>106</v>
      </c>
      <c r="DC3" s="215">
        <v>107</v>
      </c>
      <c r="DD3" s="215">
        <v>108</v>
      </c>
      <c r="DE3" s="215">
        <v>109</v>
      </c>
      <c r="DF3" s="215">
        <v>110</v>
      </c>
      <c r="DG3" s="215">
        <v>111</v>
      </c>
      <c r="DH3" s="215">
        <v>112</v>
      </c>
      <c r="DI3" s="215">
        <v>113</v>
      </c>
      <c r="DJ3" s="215">
        <v>114</v>
      </c>
      <c r="DK3" s="215">
        <v>115</v>
      </c>
    </row>
    <row r="5" spans="1:115" x14ac:dyDescent="0.3">
      <c r="B5" s="215" t="s">
        <v>190</v>
      </c>
      <c r="N5" s="215" t="s">
        <v>191</v>
      </c>
      <c r="Y5" s="215" t="s">
        <v>192</v>
      </c>
      <c r="AO5" s="215" t="s">
        <v>193</v>
      </c>
      <c r="DI5" s="215" t="s">
        <v>194</v>
      </c>
      <c r="DK5" s="215" t="s">
        <v>190</v>
      </c>
    </row>
    <row r="6" spans="1:115" x14ac:dyDescent="0.3">
      <c r="B6" s="215" t="s">
        <v>190</v>
      </c>
      <c r="C6" s="215" t="s">
        <v>190</v>
      </c>
      <c r="D6" s="215" t="s">
        <v>190</v>
      </c>
      <c r="E6" s="215" t="s">
        <v>190</v>
      </c>
      <c r="F6" s="215" t="s">
        <v>190</v>
      </c>
      <c r="G6" s="215" t="s">
        <v>190</v>
      </c>
      <c r="H6" s="215" t="s">
        <v>190</v>
      </c>
      <c r="I6" s="215" t="s">
        <v>190</v>
      </c>
      <c r="J6" s="215" t="s">
        <v>190</v>
      </c>
      <c r="K6" s="215" t="s">
        <v>190</v>
      </c>
      <c r="L6" s="215" t="s">
        <v>190</v>
      </c>
      <c r="M6" s="215" t="s">
        <v>190</v>
      </c>
      <c r="N6" s="215" t="s">
        <v>191</v>
      </c>
      <c r="O6" s="215" t="s">
        <v>191</v>
      </c>
      <c r="P6" s="215" t="s">
        <v>191</v>
      </c>
      <c r="Q6" s="215" t="s">
        <v>191</v>
      </c>
      <c r="R6" s="215" t="s">
        <v>191</v>
      </c>
      <c r="S6" s="215" t="s">
        <v>191</v>
      </c>
      <c r="T6" s="215" t="s">
        <v>191</v>
      </c>
      <c r="U6" s="215" t="s">
        <v>191</v>
      </c>
      <c r="V6" s="215" t="s">
        <v>191</v>
      </c>
      <c r="W6" s="215" t="s">
        <v>191</v>
      </c>
      <c r="X6" s="215" t="s">
        <v>191</v>
      </c>
      <c r="Y6" s="215" t="s">
        <v>192</v>
      </c>
      <c r="Z6" s="215" t="s">
        <v>192</v>
      </c>
      <c r="AA6" s="215" t="s">
        <v>192</v>
      </c>
      <c r="AB6" s="215" t="s">
        <v>192</v>
      </c>
      <c r="AC6" s="215" t="s">
        <v>192</v>
      </c>
      <c r="AD6" s="215" t="s">
        <v>192</v>
      </c>
      <c r="AE6" s="215" t="s">
        <v>192</v>
      </c>
      <c r="AF6" s="215" t="s">
        <v>192</v>
      </c>
      <c r="AG6" s="215" t="s">
        <v>192</v>
      </c>
      <c r="AH6" s="215" t="s">
        <v>192</v>
      </c>
      <c r="AI6" s="215" t="s">
        <v>192</v>
      </c>
      <c r="AJ6" s="215" t="s">
        <v>192</v>
      </c>
      <c r="AK6" s="215" t="s">
        <v>192</v>
      </c>
      <c r="AL6" s="215" t="s">
        <v>192</v>
      </c>
      <c r="AM6" s="215" t="s">
        <v>192</v>
      </c>
      <c r="AN6" s="215" t="s">
        <v>192</v>
      </c>
      <c r="AO6" s="215" t="s">
        <v>193</v>
      </c>
      <c r="AP6" s="215" t="s">
        <v>193</v>
      </c>
      <c r="AQ6" s="215" t="s">
        <v>193</v>
      </c>
      <c r="AR6" s="215" t="s">
        <v>193</v>
      </c>
      <c r="AS6" s="215" t="s">
        <v>193</v>
      </c>
      <c r="AT6" s="215" t="s">
        <v>193</v>
      </c>
      <c r="AU6" s="215" t="s">
        <v>193</v>
      </c>
      <c r="AV6" s="215" t="s">
        <v>193</v>
      </c>
      <c r="AW6" s="215" t="s">
        <v>193</v>
      </c>
      <c r="AX6" s="215" t="s">
        <v>193</v>
      </c>
      <c r="AY6" s="215" t="s">
        <v>193</v>
      </c>
      <c r="AZ6" s="215" t="s">
        <v>193</v>
      </c>
      <c r="BA6" s="215" t="s">
        <v>193</v>
      </c>
      <c r="BB6" s="215" t="s">
        <v>193</v>
      </c>
      <c r="BC6" s="215" t="s">
        <v>193</v>
      </c>
      <c r="BD6" s="215" t="s">
        <v>193</v>
      </c>
      <c r="BE6" s="215" t="s">
        <v>193</v>
      </c>
      <c r="BF6" s="215" t="s">
        <v>193</v>
      </c>
      <c r="BG6" s="215" t="s">
        <v>193</v>
      </c>
      <c r="BH6" s="215" t="s">
        <v>193</v>
      </c>
      <c r="BI6" s="215" t="s">
        <v>193</v>
      </c>
      <c r="BJ6" s="215" t="s">
        <v>193</v>
      </c>
      <c r="BK6" s="215" t="s">
        <v>193</v>
      </c>
      <c r="BL6" s="215" t="s">
        <v>193</v>
      </c>
      <c r="BM6" s="215" t="s">
        <v>193</v>
      </c>
      <c r="BN6" s="215" t="s">
        <v>193</v>
      </c>
      <c r="BO6" s="215" t="s">
        <v>193</v>
      </c>
      <c r="BP6" s="215" t="s">
        <v>193</v>
      </c>
      <c r="BQ6" s="215" t="s">
        <v>193</v>
      </c>
      <c r="BR6" s="215" t="s">
        <v>193</v>
      </c>
      <c r="BS6" s="215" t="s">
        <v>193</v>
      </c>
      <c r="BT6" s="215" t="s">
        <v>193</v>
      </c>
      <c r="BU6" s="215" t="s">
        <v>193</v>
      </c>
      <c r="BV6" s="215" t="s">
        <v>193</v>
      </c>
      <c r="BW6" s="215" t="s">
        <v>193</v>
      </c>
      <c r="BX6" s="215" t="s">
        <v>193</v>
      </c>
      <c r="BY6" s="215" t="s">
        <v>193</v>
      </c>
      <c r="BZ6" s="215" t="s">
        <v>193</v>
      </c>
      <c r="CA6" s="215" t="s">
        <v>193</v>
      </c>
      <c r="CB6" s="215" t="s">
        <v>193</v>
      </c>
      <c r="CC6" s="215" t="s">
        <v>193</v>
      </c>
      <c r="CD6" s="215" t="s">
        <v>193</v>
      </c>
      <c r="CE6" s="215" t="s">
        <v>193</v>
      </c>
      <c r="CF6" s="215" t="s">
        <v>193</v>
      </c>
      <c r="CG6" s="215" t="s">
        <v>193</v>
      </c>
      <c r="CH6" s="215" t="s">
        <v>193</v>
      </c>
      <c r="CI6" s="215" t="s">
        <v>193</v>
      </c>
      <c r="CJ6" s="215" t="s">
        <v>193</v>
      </c>
      <c r="CK6" s="215" t="s">
        <v>193</v>
      </c>
      <c r="CL6" s="215" t="s">
        <v>193</v>
      </c>
      <c r="CM6" s="215" t="s">
        <v>193</v>
      </c>
      <c r="CN6" s="215" t="s">
        <v>193</v>
      </c>
      <c r="CO6" s="215" t="s">
        <v>193</v>
      </c>
      <c r="CP6" s="215" t="s">
        <v>193</v>
      </c>
      <c r="CQ6" s="215" t="s">
        <v>193</v>
      </c>
      <c r="CR6" s="215" t="s">
        <v>193</v>
      </c>
      <c r="CS6" s="215" t="s">
        <v>193</v>
      </c>
      <c r="CT6" s="215" t="s">
        <v>193</v>
      </c>
      <c r="CU6" s="215" t="s">
        <v>193</v>
      </c>
      <c r="CV6" s="215" t="s">
        <v>193</v>
      </c>
      <c r="CW6" s="215" t="s">
        <v>193</v>
      </c>
      <c r="CX6" s="215" t="s">
        <v>193</v>
      </c>
      <c r="CY6" s="215" t="s">
        <v>193</v>
      </c>
      <c r="CZ6" s="215" t="s">
        <v>193</v>
      </c>
      <c r="DA6" s="215" t="s">
        <v>193</v>
      </c>
      <c r="DB6" s="215" t="s">
        <v>193</v>
      </c>
      <c r="DC6" s="215" t="s">
        <v>193</v>
      </c>
      <c r="DD6" s="215" t="s">
        <v>193</v>
      </c>
      <c r="DE6" s="215" t="s">
        <v>193</v>
      </c>
      <c r="DF6" s="215" t="s">
        <v>193</v>
      </c>
      <c r="DG6" s="215" t="s">
        <v>193</v>
      </c>
      <c r="DH6" s="215" t="s">
        <v>193</v>
      </c>
      <c r="DI6" s="215" t="s">
        <v>194</v>
      </c>
      <c r="DJ6" s="215" t="s">
        <v>194</v>
      </c>
      <c r="DK6" s="215" t="s">
        <v>190</v>
      </c>
    </row>
    <row r="7" spans="1:115" x14ac:dyDescent="0.3">
      <c r="B7" s="215" t="s">
        <v>95</v>
      </c>
      <c r="C7" s="215" t="s">
        <v>96</v>
      </c>
      <c r="D7" s="215" t="s">
        <v>97</v>
      </c>
      <c r="E7" s="215" t="s">
        <v>98</v>
      </c>
      <c r="F7" s="215" t="s">
        <v>99</v>
      </c>
      <c r="G7" s="215" t="s">
        <v>100</v>
      </c>
      <c r="H7" s="215" t="s">
        <v>101</v>
      </c>
      <c r="I7" s="215" t="s">
        <v>102</v>
      </c>
      <c r="J7" s="215" t="s">
        <v>103</v>
      </c>
      <c r="K7" s="215" t="s">
        <v>104</v>
      </c>
      <c r="L7" s="215" t="s">
        <v>105</v>
      </c>
      <c r="M7" s="215" t="s">
        <v>1743</v>
      </c>
      <c r="N7" s="215" t="s">
        <v>95</v>
      </c>
      <c r="O7" s="215" t="s">
        <v>106</v>
      </c>
      <c r="P7" s="215" t="s">
        <v>96</v>
      </c>
      <c r="Q7" s="215" t="s">
        <v>107</v>
      </c>
      <c r="R7" s="215" t="s">
        <v>108</v>
      </c>
      <c r="S7" s="215" t="s">
        <v>109</v>
      </c>
      <c r="T7" s="215" t="s">
        <v>110</v>
      </c>
      <c r="U7" s="215" t="s">
        <v>111</v>
      </c>
      <c r="V7" s="215" t="s">
        <v>112</v>
      </c>
      <c r="W7" s="215" t="s">
        <v>113</v>
      </c>
      <c r="X7" s="215" t="s">
        <v>114</v>
      </c>
      <c r="Y7" s="215" t="s">
        <v>111</v>
      </c>
      <c r="Z7" s="215" t="s">
        <v>115</v>
      </c>
      <c r="AA7" s="215" t="s">
        <v>116</v>
      </c>
      <c r="AB7" s="215" t="s">
        <v>117</v>
      </c>
      <c r="AC7" s="215" t="s">
        <v>118</v>
      </c>
      <c r="AD7" s="215" t="s">
        <v>119</v>
      </c>
      <c r="AE7" s="215" t="s">
        <v>120</v>
      </c>
      <c r="AF7" s="215" t="s">
        <v>121</v>
      </c>
      <c r="AG7" s="215" t="s">
        <v>122</v>
      </c>
      <c r="AH7" s="215" t="s">
        <v>123</v>
      </c>
      <c r="AI7" s="215" t="s">
        <v>124</v>
      </c>
      <c r="AJ7" s="215" t="s">
        <v>125</v>
      </c>
      <c r="AK7" s="215" t="s">
        <v>126</v>
      </c>
      <c r="AL7" s="215" t="s">
        <v>127</v>
      </c>
      <c r="AM7" s="215" t="s">
        <v>128</v>
      </c>
      <c r="AN7" s="215" t="s">
        <v>129</v>
      </c>
      <c r="AO7" s="215" t="s">
        <v>119</v>
      </c>
      <c r="AP7" s="215" t="s">
        <v>120</v>
      </c>
      <c r="AQ7" s="215" t="s">
        <v>121</v>
      </c>
      <c r="AR7" s="215" t="s">
        <v>114</v>
      </c>
      <c r="AS7" s="215" t="s">
        <v>1744</v>
      </c>
      <c r="AT7" s="215" t="s">
        <v>1745</v>
      </c>
      <c r="AU7" s="215" t="s">
        <v>1746</v>
      </c>
      <c r="AV7" s="215" t="s">
        <v>1747</v>
      </c>
      <c r="AW7" s="215" t="s">
        <v>1748</v>
      </c>
      <c r="AX7" s="215" t="s">
        <v>123</v>
      </c>
      <c r="AY7" s="215" t="s">
        <v>124</v>
      </c>
      <c r="AZ7" s="215" t="s">
        <v>125</v>
      </c>
      <c r="BA7" s="215" t="s">
        <v>130</v>
      </c>
      <c r="BB7" s="215" t="s">
        <v>131</v>
      </c>
      <c r="BC7" s="215" t="s">
        <v>132</v>
      </c>
      <c r="BD7" s="215" t="s">
        <v>133</v>
      </c>
      <c r="BE7" s="215" t="s">
        <v>134</v>
      </c>
      <c r="BF7" s="215" t="s">
        <v>135</v>
      </c>
      <c r="BG7" s="215" t="s">
        <v>127</v>
      </c>
      <c r="BH7" s="215" t="s">
        <v>128</v>
      </c>
      <c r="BI7" s="215" t="s">
        <v>129</v>
      </c>
      <c r="BJ7" s="215" t="s">
        <v>136</v>
      </c>
      <c r="BK7" s="215" t="s">
        <v>137</v>
      </c>
      <c r="BL7" s="215" t="s">
        <v>138</v>
      </c>
      <c r="BM7" s="215" t="s">
        <v>139</v>
      </c>
      <c r="BN7" s="215" t="s">
        <v>140</v>
      </c>
      <c r="BO7" s="215" t="s">
        <v>141</v>
      </c>
      <c r="BP7" s="215" t="s">
        <v>142</v>
      </c>
      <c r="BQ7" s="215" t="s">
        <v>143</v>
      </c>
      <c r="BR7" s="215" t="s">
        <v>144</v>
      </c>
      <c r="BS7" s="215" t="s">
        <v>145</v>
      </c>
      <c r="BT7" s="215" t="s">
        <v>146</v>
      </c>
      <c r="BU7" s="215" t="s">
        <v>147</v>
      </c>
      <c r="BV7" s="215" t="s">
        <v>148</v>
      </c>
      <c r="BW7" s="215" t="s">
        <v>149</v>
      </c>
      <c r="BX7" s="215" t="s">
        <v>150</v>
      </c>
      <c r="BY7" s="215" t="s">
        <v>151</v>
      </c>
      <c r="BZ7" s="215" t="s">
        <v>152</v>
      </c>
      <c r="CA7" s="215" t="s">
        <v>153</v>
      </c>
      <c r="CB7" s="215" t="s">
        <v>154</v>
      </c>
      <c r="CC7" s="215" t="s">
        <v>155</v>
      </c>
      <c r="CD7" s="215" t="s">
        <v>156</v>
      </c>
      <c r="CE7" s="215" t="s">
        <v>157</v>
      </c>
      <c r="CF7" s="215" t="s">
        <v>158</v>
      </c>
      <c r="CG7" s="215" t="s">
        <v>159</v>
      </c>
      <c r="CH7" s="215" t="s">
        <v>160</v>
      </c>
      <c r="CI7" s="215" t="s">
        <v>161</v>
      </c>
      <c r="CJ7" s="215" t="s">
        <v>162</v>
      </c>
      <c r="CK7" s="215" t="s">
        <v>163</v>
      </c>
      <c r="CL7" s="215" t="s">
        <v>164</v>
      </c>
      <c r="CM7" s="215" t="s">
        <v>165</v>
      </c>
      <c r="CN7" s="215" t="s">
        <v>166</v>
      </c>
      <c r="CO7" s="215" t="s">
        <v>167</v>
      </c>
      <c r="CP7" s="215" t="s">
        <v>168</v>
      </c>
      <c r="CQ7" s="215" t="s">
        <v>169</v>
      </c>
      <c r="CR7" s="215" t="s">
        <v>170</v>
      </c>
      <c r="CS7" s="215" t="s">
        <v>171</v>
      </c>
      <c r="CT7" s="215" t="s">
        <v>172</v>
      </c>
      <c r="CU7" s="215" t="s">
        <v>173</v>
      </c>
      <c r="CV7" s="215" t="s">
        <v>174</v>
      </c>
      <c r="CW7" s="215" t="s">
        <v>175</v>
      </c>
      <c r="CX7" s="215" t="s">
        <v>176</v>
      </c>
      <c r="CY7" s="215" t="s">
        <v>177</v>
      </c>
      <c r="CZ7" s="215" t="s">
        <v>178</v>
      </c>
      <c r="DA7" s="215" t="s">
        <v>179</v>
      </c>
      <c r="DB7" s="215" t="s">
        <v>180</v>
      </c>
      <c r="DC7" s="215" t="s">
        <v>181</v>
      </c>
      <c r="DD7" s="215" t="s">
        <v>182</v>
      </c>
      <c r="DE7" s="215" t="s">
        <v>183</v>
      </c>
      <c r="DF7" s="215" t="s">
        <v>184</v>
      </c>
      <c r="DG7" s="215" t="s">
        <v>185</v>
      </c>
      <c r="DH7" s="215" t="s">
        <v>186</v>
      </c>
      <c r="DI7" s="215" t="s">
        <v>187</v>
      </c>
      <c r="DJ7" s="215" t="s">
        <v>188</v>
      </c>
      <c r="DK7" s="215" t="s">
        <v>189</v>
      </c>
    </row>
    <row r="8" spans="1:115" x14ac:dyDescent="0.3">
      <c r="A8" s="215" t="s">
        <v>195</v>
      </c>
      <c r="B8" s="215" t="s">
        <v>1</v>
      </c>
      <c r="C8" s="215" t="s">
        <v>2</v>
      </c>
      <c r="D8" s="215" t="s">
        <v>3</v>
      </c>
      <c r="E8" s="215" t="s">
        <v>4</v>
      </c>
      <c r="F8" s="215" t="s">
        <v>5</v>
      </c>
      <c r="G8" s="215" t="s">
        <v>6</v>
      </c>
      <c r="H8" s="215" t="s">
        <v>7</v>
      </c>
      <c r="I8" s="215" t="s">
        <v>8</v>
      </c>
      <c r="J8" s="215" t="s">
        <v>9</v>
      </c>
      <c r="K8" s="215" t="s">
        <v>10</v>
      </c>
      <c r="L8" s="215" t="s">
        <v>11</v>
      </c>
      <c r="M8" s="215" t="s">
        <v>1749</v>
      </c>
      <c r="N8" s="215" t="s">
        <v>12</v>
      </c>
      <c r="O8" s="215" t="s">
        <v>13</v>
      </c>
      <c r="P8" s="215" t="s">
        <v>14</v>
      </c>
      <c r="Q8" s="215" t="s">
        <v>15</v>
      </c>
      <c r="R8" s="215" t="s">
        <v>16</v>
      </c>
      <c r="S8" s="215" t="s">
        <v>17</v>
      </c>
      <c r="T8" s="215" t="s">
        <v>18</v>
      </c>
      <c r="U8" s="215" t="s">
        <v>19</v>
      </c>
      <c r="V8" s="215" t="s">
        <v>20</v>
      </c>
      <c r="W8" s="215" t="s">
        <v>21</v>
      </c>
      <c r="X8" s="215" t="s">
        <v>22</v>
      </c>
      <c r="Y8" s="215" t="s">
        <v>23</v>
      </c>
      <c r="Z8" s="215" t="s">
        <v>24</v>
      </c>
      <c r="AA8" s="215" t="s">
        <v>25</v>
      </c>
      <c r="AB8" s="215" t="s">
        <v>26</v>
      </c>
      <c r="AC8" s="215" t="s">
        <v>27</v>
      </c>
      <c r="AD8" s="215" t="s">
        <v>28</v>
      </c>
      <c r="AE8" s="215" t="s">
        <v>29</v>
      </c>
      <c r="AF8" s="215" t="s">
        <v>30</v>
      </c>
      <c r="AG8" s="215" t="s">
        <v>31</v>
      </c>
      <c r="AH8" s="215" t="s">
        <v>32</v>
      </c>
      <c r="AI8" s="215" t="s">
        <v>33</v>
      </c>
      <c r="AJ8" s="215" t="s">
        <v>34</v>
      </c>
      <c r="AK8" s="215" t="s">
        <v>35</v>
      </c>
      <c r="AL8" s="215" t="s">
        <v>36</v>
      </c>
      <c r="AM8" s="215" t="s">
        <v>37</v>
      </c>
      <c r="AN8" s="215" t="s">
        <v>38</v>
      </c>
      <c r="AO8" s="215" t="s">
        <v>1750</v>
      </c>
      <c r="AP8" s="215" t="s">
        <v>1751</v>
      </c>
      <c r="AQ8" s="215" t="s">
        <v>1752</v>
      </c>
      <c r="AR8" s="215" t="s">
        <v>1753</v>
      </c>
      <c r="AS8" s="215" t="s">
        <v>1754</v>
      </c>
      <c r="AT8" s="215" t="s">
        <v>1755</v>
      </c>
      <c r="AU8" s="215" t="s">
        <v>1756</v>
      </c>
      <c r="AV8" s="215" t="s">
        <v>1757</v>
      </c>
      <c r="AW8" s="215" t="s">
        <v>1758</v>
      </c>
      <c r="AX8" s="215" t="s">
        <v>1759</v>
      </c>
      <c r="AY8" s="215" t="s">
        <v>1760</v>
      </c>
      <c r="AZ8" s="215" t="s">
        <v>1761</v>
      </c>
      <c r="BA8" s="215" t="s">
        <v>1762</v>
      </c>
      <c r="BB8" s="215" t="s">
        <v>1763</v>
      </c>
      <c r="BC8" s="215" t="s">
        <v>1764</v>
      </c>
      <c r="BD8" s="215" t="s">
        <v>1765</v>
      </c>
      <c r="BE8" s="215" t="s">
        <v>1766</v>
      </c>
      <c r="BF8" s="215" t="s">
        <v>1767</v>
      </c>
      <c r="BG8" s="215" t="s">
        <v>39</v>
      </c>
      <c r="BH8" s="215" t="s">
        <v>40</v>
      </c>
      <c r="BI8" s="215" t="s">
        <v>41</v>
      </c>
      <c r="BJ8" s="215" t="s">
        <v>42</v>
      </c>
      <c r="BK8" s="215" t="s">
        <v>43</v>
      </c>
      <c r="BL8" s="215" t="s">
        <v>44</v>
      </c>
      <c r="BM8" s="215" t="s">
        <v>45</v>
      </c>
      <c r="BN8" s="215" t="s">
        <v>46</v>
      </c>
      <c r="BO8" s="215" t="s">
        <v>47</v>
      </c>
      <c r="BP8" s="215" t="s">
        <v>48</v>
      </c>
      <c r="BQ8" s="215" t="s">
        <v>49</v>
      </c>
      <c r="BR8" s="215" t="s">
        <v>50</v>
      </c>
      <c r="BS8" s="215" t="s">
        <v>51</v>
      </c>
      <c r="BT8" s="215" t="s">
        <v>52</v>
      </c>
      <c r="BU8" s="215" t="s">
        <v>53</v>
      </c>
      <c r="BV8" s="215" t="s">
        <v>54</v>
      </c>
      <c r="BW8" s="215" t="s">
        <v>55</v>
      </c>
      <c r="BX8" s="215" t="s">
        <v>56</v>
      </c>
      <c r="BY8" s="215" t="s">
        <v>57</v>
      </c>
      <c r="BZ8" s="215" t="s">
        <v>58</v>
      </c>
      <c r="CA8" s="215" t="s">
        <v>59</v>
      </c>
      <c r="CB8" s="215" t="s">
        <v>60</v>
      </c>
      <c r="CC8" s="215" t="s">
        <v>61</v>
      </c>
      <c r="CD8" s="215" t="s">
        <v>62</v>
      </c>
      <c r="CE8" s="215" t="s">
        <v>63</v>
      </c>
      <c r="CF8" s="215" t="s">
        <v>64</v>
      </c>
      <c r="CG8" s="215" t="s">
        <v>65</v>
      </c>
      <c r="CH8" s="215" t="s">
        <v>66</v>
      </c>
      <c r="CI8" s="215" t="s">
        <v>67</v>
      </c>
      <c r="CJ8" s="215" t="s">
        <v>68</v>
      </c>
      <c r="CK8" s="215" t="s">
        <v>69</v>
      </c>
      <c r="CL8" s="215" t="s">
        <v>70</v>
      </c>
      <c r="CM8" s="215" t="s">
        <v>71</v>
      </c>
      <c r="CN8" s="215" t="s">
        <v>72</v>
      </c>
      <c r="CO8" s="215" t="s">
        <v>73</v>
      </c>
      <c r="CP8" s="215" t="s">
        <v>74</v>
      </c>
      <c r="CQ8" s="215" t="s">
        <v>75</v>
      </c>
      <c r="CR8" s="215" t="s">
        <v>76</v>
      </c>
      <c r="CS8" s="215" t="s">
        <v>77</v>
      </c>
      <c r="CT8" s="215" t="s">
        <v>78</v>
      </c>
      <c r="CU8" s="215" t="s">
        <v>79</v>
      </c>
      <c r="CV8" s="215" t="s">
        <v>80</v>
      </c>
      <c r="CW8" s="215" t="s">
        <v>81</v>
      </c>
      <c r="CX8" s="215" t="s">
        <v>82</v>
      </c>
      <c r="CY8" s="215" t="s">
        <v>83</v>
      </c>
      <c r="CZ8" s="215" t="s">
        <v>84</v>
      </c>
      <c r="DA8" s="215" t="s">
        <v>85</v>
      </c>
      <c r="DB8" s="215" t="s">
        <v>86</v>
      </c>
      <c r="DC8" s="215" t="s">
        <v>87</v>
      </c>
      <c r="DD8" s="215" t="s">
        <v>88</v>
      </c>
      <c r="DE8" s="215" t="s">
        <v>89</v>
      </c>
      <c r="DF8" s="215" t="s">
        <v>90</v>
      </c>
      <c r="DG8" s="215" t="s">
        <v>91</v>
      </c>
      <c r="DH8" s="215" t="s">
        <v>92</v>
      </c>
      <c r="DI8" s="215" t="s">
        <v>93</v>
      </c>
      <c r="DJ8" s="215" t="s">
        <v>94</v>
      </c>
      <c r="DK8" s="215" t="s">
        <v>1768</v>
      </c>
    </row>
    <row r="9" spans="1:115" x14ac:dyDescent="0.3">
      <c r="A9" s="1" t="s">
        <v>218</v>
      </c>
      <c r="B9" s="215" t="s">
        <v>214</v>
      </c>
      <c r="C9" s="215" t="s">
        <v>1159</v>
      </c>
      <c r="D9" s="215" t="s">
        <v>1160</v>
      </c>
      <c r="E9" s="215">
        <v>208227</v>
      </c>
      <c r="F9" s="215" t="s">
        <v>1161</v>
      </c>
      <c r="G9" s="215">
        <v>0</v>
      </c>
      <c r="H9" s="215">
        <v>0</v>
      </c>
      <c r="I9" s="215">
        <v>0</v>
      </c>
      <c r="J9" s="215">
        <v>0</v>
      </c>
      <c r="K9" s="215">
        <v>0</v>
      </c>
      <c r="L9" s="215">
        <v>0</v>
      </c>
      <c r="M9" s="215">
        <v>0</v>
      </c>
      <c r="N9" s="215" t="s">
        <v>1020</v>
      </c>
      <c r="O9" s="215" t="s">
        <v>1020</v>
      </c>
      <c r="P9" s="215" t="s">
        <v>1020</v>
      </c>
      <c r="Q9" s="215" t="s">
        <v>1020</v>
      </c>
      <c r="V9" s="215" t="s">
        <v>1020</v>
      </c>
      <c r="X9" s="169" t="s">
        <v>1162</v>
      </c>
      <c r="Y9" s="215" t="s">
        <v>1053</v>
      </c>
      <c r="Z9" s="215" t="s">
        <v>1051</v>
      </c>
      <c r="AA9" s="215" t="s">
        <v>1051</v>
      </c>
      <c r="AB9" s="215" t="s">
        <v>1051</v>
      </c>
      <c r="AO9" s="215" t="s">
        <v>1074</v>
      </c>
      <c r="AP9" s="215" t="s">
        <v>1074</v>
      </c>
      <c r="AQ9" s="215" t="s">
        <v>1076</v>
      </c>
      <c r="AR9" s="215" t="s">
        <v>1074</v>
      </c>
      <c r="AS9" s="215" t="s">
        <v>1074</v>
      </c>
      <c r="AT9" s="215" t="s">
        <v>1074</v>
      </c>
      <c r="AU9" s="215" t="s">
        <v>1076</v>
      </c>
      <c r="AV9" s="215" t="s">
        <v>1074</v>
      </c>
      <c r="AW9" s="215" t="s">
        <v>1072</v>
      </c>
      <c r="AX9" s="215" t="s">
        <v>1076</v>
      </c>
      <c r="AY9" s="215" t="s">
        <v>1076</v>
      </c>
      <c r="AZ9" s="215" t="s">
        <v>1076</v>
      </c>
      <c r="BA9" s="215" t="s">
        <v>1076</v>
      </c>
      <c r="BB9" s="215" t="s">
        <v>1076</v>
      </c>
      <c r="BC9" s="215" t="s">
        <v>1076</v>
      </c>
      <c r="BD9" s="215" t="s">
        <v>1076</v>
      </c>
      <c r="BE9" s="215" t="s">
        <v>1076</v>
      </c>
      <c r="BF9" s="215" t="s">
        <v>1074</v>
      </c>
      <c r="BG9" s="215" t="s">
        <v>1078</v>
      </c>
      <c r="BH9" s="215" t="s">
        <v>1076</v>
      </c>
      <c r="BI9" s="215" t="s">
        <v>1078</v>
      </c>
      <c r="BJ9" s="215" t="s">
        <v>1076</v>
      </c>
      <c r="BK9" s="215" t="s">
        <v>1076</v>
      </c>
      <c r="BL9" s="215" t="s">
        <v>1076</v>
      </c>
      <c r="BM9" s="215" t="s">
        <v>1076</v>
      </c>
      <c r="BN9" s="215" t="s">
        <v>1076</v>
      </c>
      <c r="BO9" s="215" t="s">
        <v>1074</v>
      </c>
      <c r="BP9" s="215" t="s">
        <v>1078</v>
      </c>
      <c r="BQ9" s="215" t="s">
        <v>1076</v>
      </c>
      <c r="BR9" s="215" t="s">
        <v>1078</v>
      </c>
      <c r="BS9" s="215" t="s">
        <v>1078</v>
      </c>
      <c r="BT9" s="215" t="s">
        <v>1078</v>
      </c>
      <c r="BU9" s="215" t="s">
        <v>1078</v>
      </c>
      <c r="BV9" s="215" t="s">
        <v>1076</v>
      </c>
      <c r="BW9" s="215" t="s">
        <v>1076</v>
      </c>
      <c r="BX9" s="215" t="s">
        <v>1074</v>
      </c>
    </row>
    <row r="10" spans="1:115" x14ac:dyDescent="0.3">
      <c r="A10" s="215" t="s">
        <v>230</v>
      </c>
      <c r="B10" s="215" t="s">
        <v>231</v>
      </c>
      <c r="C10" s="215" t="s">
        <v>1403</v>
      </c>
      <c r="D10" s="215" t="s">
        <v>1404</v>
      </c>
      <c r="E10" s="215" t="s">
        <v>1405</v>
      </c>
      <c r="F10" s="215" t="s">
        <v>1406</v>
      </c>
      <c r="G10" s="215">
        <v>0</v>
      </c>
      <c r="H10" s="215">
        <v>0</v>
      </c>
      <c r="I10" s="215">
        <v>0</v>
      </c>
      <c r="J10" s="215">
        <v>0</v>
      </c>
      <c r="K10" s="215">
        <v>0</v>
      </c>
      <c r="L10" s="215">
        <v>0</v>
      </c>
      <c r="M10" s="215">
        <v>0</v>
      </c>
      <c r="N10" s="215" t="s">
        <v>1020</v>
      </c>
      <c r="O10" s="215" t="s">
        <v>1020</v>
      </c>
      <c r="P10" s="215" t="s">
        <v>1020</v>
      </c>
      <c r="Q10" s="215" t="s">
        <v>1020</v>
      </c>
      <c r="V10" s="215" t="s">
        <v>1020</v>
      </c>
      <c r="X10" s="169" t="s">
        <v>1162</v>
      </c>
      <c r="Y10" s="215" t="s">
        <v>1051</v>
      </c>
      <c r="Z10" s="215" t="s">
        <v>1051</v>
      </c>
      <c r="AA10" s="215" t="s">
        <v>1051</v>
      </c>
      <c r="AB10" s="215" t="s">
        <v>1051</v>
      </c>
      <c r="AO10" s="215" t="s">
        <v>1072</v>
      </c>
      <c r="AP10" s="215" t="s">
        <v>1074</v>
      </c>
      <c r="AQ10" s="215" t="s">
        <v>1076</v>
      </c>
      <c r="AR10" s="215" t="s">
        <v>1074</v>
      </c>
      <c r="AS10" s="215" t="s">
        <v>1072</v>
      </c>
      <c r="AT10" s="215" t="s">
        <v>1076</v>
      </c>
      <c r="AU10" s="215" t="s">
        <v>1074</v>
      </c>
      <c r="AV10" s="215" t="s">
        <v>1074</v>
      </c>
      <c r="AW10" s="215" t="s">
        <v>1074</v>
      </c>
      <c r="AX10" s="215" t="s">
        <v>1072</v>
      </c>
      <c r="AY10" s="215" t="s">
        <v>1074</v>
      </c>
      <c r="AZ10" s="215" t="s">
        <v>1076</v>
      </c>
      <c r="BA10" s="215" t="s">
        <v>1074</v>
      </c>
      <c r="BB10" s="215" t="s">
        <v>1072</v>
      </c>
      <c r="BC10" s="215" t="s">
        <v>1076</v>
      </c>
      <c r="BD10" s="215" t="s">
        <v>1074</v>
      </c>
      <c r="BE10" s="215" t="s">
        <v>1074</v>
      </c>
      <c r="BF10" s="215" t="s">
        <v>1074</v>
      </c>
      <c r="BG10" s="215" t="s">
        <v>1074</v>
      </c>
      <c r="BH10" s="215" t="s">
        <v>1074</v>
      </c>
      <c r="BI10" s="215" t="s">
        <v>1076</v>
      </c>
      <c r="BJ10" s="215" t="s">
        <v>1074</v>
      </c>
      <c r="BK10" s="215" t="s">
        <v>1072</v>
      </c>
      <c r="BL10" s="215" t="s">
        <v>1076</v>
      </c>
      <c r="BM10" s="215" t="s">
        <v>1074</v>
      </c>
      <c r="BN10" s="215" t="s">
        <v>1074</v>
      </c>
      <c r="BO10" s="215" t="s">
        <v>1076</v>
      </c>
      <c r="BP10" s="215" t="s">
        <v>1074</v>
      </c>
      <c r="BQ10" s="215" t="s">
        <v>1074</v>
      </c>
      <c r="BR10" s="215" t="s">
        <v>1076</v>
      </c>
      <c r="BS10" s="215" t="s">
        <v>1074</v>
      </c>
      <c r="BT10" s="215" t="s">
        <v>1072</v>
      </c>
      <c r="BU10" s="215" t="s">
        <v>1076</v>
      </c>
      <c r="BV10" s="215" t="s">
        <v>1074</v>
      </c>
      <c r="BW10" s="215" t="s">
        <v>1074</v>
      </c>
      <c r="BX10" s="215" t="s">
        <v>1074</v>
      </c>
    </row>
    <row r="11" spans="1:115" x14ac:dyDescent="0.3">
      <c r="A11" s="215" t="s">
        <v>239</v>
      </c>
      <c r="B11" s="215" t="s">
        <v>240</v>
      </c>
      <c r="C11" s="215" t="s">
        <v>1407</v>
      </c>
      <c r="D11" s="215" t="s">
        <v>1408</v>
      </c>
      <c r="E11" s="215" t="s">
        <v>1409</v>
      </c>
      <c r="F11" s="215" t="s">
        <v>1410</v>
      </c>
      <c r="G11" s="215">
        <v>0</v>
      </c>
      <c r="H11" s="215">
        <v>0</v>
      </c>
      <c r="I11" s="215">
        <v>0</v>
      </c>
      <c r="J11" s="215">
        <v>0</v>
      </c>
      <c r="K11" s="215">
        <v>0</v>
      </c>
      <c r="L11" s="215">
        <v>0</v>
      </c>
      <c r="M11" s="215">
        <v>0</v>
      </c>
      <c r="N11" s="215" t="s">
        <v>1020</v>
      </c>
      <c r="O11" s="215" t="s">
        <v>1020</v>
      </c>
      <c r="P11" s="215" t="s">
        <v>1020</v>
      </c>
      <c r="Q11" s="215" t="s">
        <v>1020</v>
      </c>
      <c r="V11" s="215" t="s">
        <v>1020</v>
      </c>
      <c r="X11" s="169" t="s">
        <v>1162</v>
      </c>
      <c r="Y11" s="215" t="s">
        <v>1055</v>
      </c>
      <c r="Z11" s="215" t="s">
        <v>1053</v>
      </c>
      <c r="AA11" s="215" t="s">
        <v>1051</v>
      </c>
      <c r="AB11" s="215" t="s">
        <v>1051</v>
      </c>
      <c r="AO11" s="215" t="s">
        <v>1074</v>
      </c>
      <c r="AP11" s="215" t="s">
        <v>1072</v>
      </c>
      <c r="AQ11" s="215" t="s">
        <v>1074</v>
      </c>
      <c r="AR11" s="215" t="s">
        <v>1072</v>
      </c>
      <c r="AS11" s="215" t="s">
        <v>1076</v>
      </c>
      <c r="AT11" s="215" t="s">
        <v>1074</v>
      </c>
      <c r="AU11" s="215" t="s">
        <v>1074</v>
      </c>
      <c r="AV11" s="215" t="s">
        <v>1074</v>
      </c>
      <c r="AW11" s="215" t="s">
        <v>1074</v>
      </c>
      <c r="AX11" s="215" t="s">
        <v>1074</v>
      </c>
      <c r="AY11" s="215" t="s">
        <v>1074</v>
      </c>
      <c r="AZ11" s="215" t="s">
        <v>1076</v>
      </c>
      <c r="BA11" s="215" t="s">
        <v>1072</v>
      </c>
      <c r="BB11" s="215" t="s">
        <v>1076</v>
      </c>
      <c r="BC11" s="215" t="s">
        <v>1076</v>
      </c>
      <c r="BD11" s="215" t="s">
        <v>1076</v>
      </c>
      <c r="BE11" s="215" t="s">
        <v>1076</v>
      </c>
      <c r="BF11" s="215" t="s">
        <v>1074</v>
      </c>
      <c r="BG11" s="215" t="s">
        <v>1076</v>
      </c>
      <c r="BH11" s="215" t="s">
        <v>1074</v>
      </c>
      <c r="BI11" s="215" t="s">
        <v>1076</v>
      </c>
      <c r="BJ11" s="215" t="s">
        <v>1074</v>
      </c>
      <c r="BK11" s="215" t="s">
        <v>1076</v>
      </c>
      <c r="BL11" s="215" t="s">
        <v>1076</v>
      </c>
      <c r="BM11" s="215" t="s">
        <v>1076</v>
      </c>
      <c r="BN11" s="215" t="s">
        <v>1076</v>
      </c>
      <c r="BO11" s="215" t="s">
        <v>1074</v>
      </c>
      <c r="BP11" s="215" t="s">
        <v>1076</v>
      </c>
      <c r="BQ11" s="215" t="s">
        <v>1074</v>
      </c>
      <c r="BR11" s="215" t="s">
        <v>1076</v>
      </c>
      <c r="BS11" s="215" t="s">
        <v>1074</v>
      </c>
      <c r="BT11" s="215" t="s">
        <v>1076</v>
      </c>
      <c r="BU11" s="215" t="s">
        <v>1076</v>
      </c>
      <c r="BV11" s="215" t="s">
        <v>1076</v>
      </c>
      <c r="BW11" s="215" t="s">
        <v>1076</v>
      </c>
      <c r="BX11" s="215" t="s">
        <v>1076</v>
      </c>
    </row>
    <row r="12" spans="1:115" x14ac:dyDescent="0.3">
      <c r="A12" s="215" t="s">
        <v>248</v>
      </c>
      <c r="B12" s="215" t="s">
        <v>249</v>
      </c>
      <c r="C12" s="215" t="s">
        <v>1411</v>
      </c>
      <c r="D12" s="215" t="s">
        <v>1412</v>
      </c>
      <c r="E12" s="215" t="s">
        <v>1413</v>
      </c>
      <c r="F12" s="215" t="s">
        <v>1414</v>
      </c>
      <c r="G12" s="215">
        <v>0</v>
      </c>
      <c r="H12" s="215">
        <v>0</v>
      </c>
      <c r="I12" s="215">
        <v>0</v>
      </c>
      <c r="J12" s="215">
        <v>0</v>
      </c>
      <c r="K12" s="215">
        <v>0</v>
      </c>
      <c r="L12" s="215">
        <v>0</v>
      </c>
      <c r="M12" s="215">
        <v>0</v>
      </c>
      <c r="N12" s="215" t="s">
        <v>1020</v>
      </c>
      <c r="O12" s="215" t="s">
        <v>1020</v>
      </c>
      <c r="P12" s="215" t="s">
        <v>1020</v>
      </c>
      <c r="Q12" s="215" t="s">
        <v>1020</v>
      </c>
      <c r="V12" s="215" t="s">
        <v>1020</v>
      </c>
      <c r="X12" s="169" t="s">
        <v>1162</v>
      </c>
      <c r="Y12" s="215" t="s">
        <v>1053</v>
      </c>
      <c r="Z12" s="215" t="s">
        <v>1051</v>
      </c>
      <c r="AA12" s="215" t="s">
        <v>1055</v>
      </c>
      <c r="AB12" s="215" t="s">
        <v>1051</v>
      </c>
      <c r="AO12" s="215" t="s">
        <v>1074</v>
      </c>
      <c r="AP12" s="215" t="s">
        <v>1074</v>
      </c>
      <c r="AQ12" s="215" t="s">
        <v>1074</v>
      </c>
      <c r="AR12" s="215" t="s">
        <v>1074</v>
      </c>
      <c r="AS12" s="215" t="s">
        <v>1074</v>
      </c>
      <c r="AT12" s="215" t="s">
        <v>1072</v>
      </c>
      <c r="AU12" s="215" t="s">
        <v>1074</v>
      </c>
      <c r="AV12" s="215" t="s">
        <v>1074</v>
      </c>
      <c r="AW12" s="215" t="s">
        <v>1074</v>
      </c>
      <c r="AX12" s="215" t="s">
        <v>1074</v>
      </c>
      <c r="AY12" s="215" t="s">
        <v>1074</v>
      </c>
      <c r="AZ12" s="215" t="s">
        <v>1074</v>
      </c>
      <c r="BA12" s="215" t="s">
        <v>1074</v>
      </c>
      <c r="BB12" s="215" t="s">
        <v>1074</v>
      </c>
      <c r="BC12" s="215" t="s">
        <v>1074</v>
      </c>
      <c r="BD12" s="215" t="s">
        <v>1074</v>
      </c>
      <c r="BE12" s="215" t="s">
        <v>1074</v>
      </c>
      <c r="BF12" s="215" t="s">
        <v>1074</v>
      </c>
      <c r="BG12" s="215" t="s">
        <v>1074</v>
      </c>
      <c r="BH12" s="215" t="s">
        <v>1074</v>
      </c>
      <c r="BI12" s="215" t="s">
        <v>1074</v>
      </c>
      <c r="BJ12" s="215" t="s">
        <v>1074</v>
      </c>
      <c r="BK12" s="215" t="s">
        <v>1074</v>
      </c>
      <c r="BL12" s="215" t="s">
        <v>1074</v>
      </c>
      <c r="BM12" s="215" t="s">
        <v>1074</v>
      </c>
      <c r="BN12" s="215" t="s">
        <v>1074</v>
      </c>
      <c r="BO12" s="215" t="s">
        <v>1074</v>
      </c>
      <c r="BP12" s="215" t="s">
        <v>1074</v>
      </c>
      <c r="BQ12" s="215" t="s">
        <v>1074</v>
      </c>
      <c r="BR12" s="215" t="s">
        <v>1074</v>
      </c>
      <c r="BS12" s="215" t="s">
        <v>1074</v>
      </c>
      <c r="BT12" s="215" t="s">
        <v>1074</v>
      </c>
      <c r="BU12" s="215" t="s">
        <v>1074</v>
      </c>
      <c r="BV12" s="215" t="s">
        <v>1074</v>
      </c>
      <c r="BW12" s="215" t="s">
        <v>1074</v>
      </c>
      <c r="BX12" s="215" t="s">
        <v>1074</v>
      </c>
    </row>
    <row r="13" spans="1:115" x14ac:dyDescent="0.3">
      <c r="A13" s="215" t="s">
        <v>257</v>
      </c>
      <c r="B13" s="215" t="s">
        <v>258</v>
      </c>
      <c r="C13" s="215" t="s">
        <v>1365</v>
      </c>
      <c r="D13" s="215" t="s">
        <v>1366</v>
      </c>
      <c r="E13" s="215">
        <v>7787697752</v>
      </c>
      <c r="F13" s="215" t="s">
        <v>1769</v>
      </c>
      <c r="G13" s="215">
        <v>0</v>
      </c>
      <c r="H13" s="215">
        <v>0</v>
      </c>
      <c r="I13" s="215">
        <v>0</v>
      </c>
      <c r="J13" s="215">
        <v>0</v>
      </c>
      <c r="K13" s="215">
        <v>0</v>
      </c>
      <c r="L13" s="215">
        <v>0</v>
      </c>
      <c r="M13" s="215">
        <v>0</v>
      </c>
      <c r="N13" s="215" t="s">
        <v>1020</v>
      </c>
      <c r="O13" s="215" t="s">
        <v>1020</v>
      </c>
      <c r="P13" s="215" t="s">
        <v>1020</v>
      </c>
      <c r="Q13" s="215" t="s">
        <v>1020</v>
      </c>
      <c r="V13" s="215" t="s">
        <v>1020</v>
      </c>
      <c r="X13" s="169" t="s">
        <v>1162</v>
      </c>
      <c r="Y13" s="215" t="s">
        <v>1053</v>
      </c>
      <c r="Z13" s="215" t="s">
        <v>1051</v>
      </c>
      <c r="AA13" s="215" t="s">
        <v>1051</v>
      </c>
      <c r="AB13" s="215" t="s">
        <v>1051</v>
      </c>
      <c r="AO13" s="215" t="s">
        <v>1074</v>
      </c>
      <c r="AP13" s="215" t="s">
        <v>1076</v>
      </c>
      <c r="AQ13" s="215" t="s">
        <v>1074</v>
      </c>
      <c r="AR13" s="215" t="s">
        <v>1074</v>
      </c>
      <c r="AS13" s="215" t="s">
        <v>1072</v>
      </c>
      <c r="AT13" s="215" t="s">
        <v>1074</v>
      </c>
      <c r="AU13" s="215" t="s">
        <v>1072</v>
      </c>
      <c r="AV13" s="215" t="s">
        <v>1074</v>
      </c>
      <c r="AW13" s="215" t="s">
        <v>1074</v>
      </c>
      <c r="AX13" s="215" t="s">
        <v>1074</v>
      </c>
      <c r="AY13" s="215" t="s">
        <v>1076</v>
      </c>
      <c r="AZ13" s="215" t="s">
        <v>1074</v>
      </c>
      <c r="BA13" s="215" t="s">
        <v>1074</v>
      </c>
      <c r="BB13" s="215" t="s">
        <v>1072</v>
      </c>
      <c r="BC13" s="215" t="s">
        <v>1074</v>
      </c>
      <c r="BD13" s="215" t="s">
        <v>1072</v>
      </c>
      <c r="BE13" s="215" t="s">
        <v>1074</v>
      </c>
      <c r="BF13" s="215" t="s">
        <v>1074</v>
      </c>
      <c r="BG13" s="215" t="s">
        <v>1074</v>
      </c>
      <c r="BH13" s="215" t="s">
        <v>1076</v>
      </c>
      <c r="BI13" s="215" t="s">
        <v>1074</v>
      </c>
      <c r="BJ13" s="215" t="s">
        <v>1074</v>
      </c>
      <c r="BK13" s="215" t="s">
        <v>1072</v>
      </c>
      <c r="BL13" s="215" t="s">
        <v>1076</v>
      </c>
      <c r="BM13" s="215" t="s">
        <v>1072</v>
      </c>
      <c r="BN13" s="215" t="s">
        <v>1074</v>
      </c>
      <c r="BO13" s="215" t="s">
        <v>1074</v>
      </c>
      <c r="BP13" s="215" t="s">
        <v>1074</v>
      </c>
      <c r="BQ13" s="215" t="s">
        <v>1076</v>
      </c>
      <c r="BR13" s="215" t="s">
        <v>1074</v>
      </c>
      <c r="BS13" s="215" t="s">
        <v>1074</v>
      </c>
      <c r="BT13" s="215" t="s">
        <v>1072</v>
      </c>
      <c r="BU13" s="215" t="s">
        <v>1076</v>
      </c>
      <c r="BV13" s="215" t="s">
        <v>1072</v>
      </c>
      <c r="BW13" s="215" t="s">
        <v>1074</v>
      </c>
      <c r="BX13" s="215" t="s">
        <v>1076</v>
      </c>
    </row>
    <row r="14" spans="1:115" x14ac:dyDescent="0.3">
      <c r="A14" s="215" t="s">
        <v>266</v>
      </c>
      <c r="B14" s="215" t="s">
        <v>267</v>
      </c>
      <c r="C14" s="215" t="s">
        <v>1624</v>
      </c>
      <c r="D14" s="215" t="s">
        <v>1625</v>
      </c>
      <c r="E14" s="215" t="s">
        <v>1770</v>
      </c>
      <c r="F14" s="215" t="s">
        <v>1627</v>
      </c>
      <c r="G14" s="215">
        <v>0</v>
      </c>
      <c r="H14" s="215">
        <v>0</v>
      </c>
      <c r="I14" s="215">
        <v>0</v>
      </c>
      <c r="J14" s="215">
        <v>0</v>
      </c>
      <c r="K14" s="215">
        <v>0</v>
      </c>
      <c r="L14" s="215">
        <v>0</v>
      </c>
      <c r="M14" s="215">
        <v>0</v>
      </c>
      <c r="N14" s="215" t="s">
        <v>1020</v>
      </c>
      <c r="O14" s="215" t="s">
        <v>1020</v>
      </c>
      <c r="P14" s="215" t="s">
        <v>1020</v>
      </c>
      <c r="Q14" s="215" t="s">
        <v>1020</v>
      </c>
      <c r="V14" s="215" t="s">
        <v>1020</v>
      </c>
      <c r="X14" s="169" t="s">
        <v>1162</v>
      </c>
      <c r="Y14" s="215" t="s">
        <v>1055</v>
      </c>
      <c r="Z14" s="215" t="s">
        <v>1051</v>
      </c>
      <c r="AA14" s="215" t="s">
        <v>1051</v>
      </c>
      <c r="AB14" s="215" t="s">
        <v>1051</v>
      </c>
      <c r="AO14" s="215" t="s">
        <v>1072</v>
      </c>
      <c r="AP14" s="215" t="s">
        <v>1076</v>
      </c>
      <c r="AQ14" s="215" t="s">
        <v>1074</v>
      </c>
      <c r="AR14" s="215" t="s">
        <v>1078</v>
      </c>
      <c r="AS14" s="215" t="s">
        <v>1076</v>
      </c>
      <c r="AT14" s="215" t="s">
        <v>1072</v>
      </c>
      <c r="AU14" s="215" t="s">
        <v>1076</v>
      </c>
      <c r="AV14" s="215" t="s">
        <v>1074</v>
      </c>
      <c r="AW14" s="215" t="s">
        <v>1074</v>
      </c>
      <c r="AX14" s="215" t="s">
        <v>1072</v>
      </c>
      <c r="AY14" s="215" t="s">
        <v>1076</v>
      </c>
      <c r="AZ14" s="215" t="s">
        <v>1074</v>
      </c>
      <c r="BA14" s="215" t="s">
        <v>1078</v>
      </c>
      <c r="BB14" s="215" t="s">
        <v>1076</v>
      </c>
      <c r="BC14" s="215" t="s">
        <v>1072</v>
      </c>
      <c r="BD14" s="215" t="s">
        <v>1076</v>
      </c>
      <c r="BE14" s="215" t="s">
        <v>1074</v>
      </c>
      <c r="BF14" s="215" t="s">
        <v>1074</v>
      </c>
      <c r="BG14" s="215" t="s">
        <v>1072</v>
      </c>
      <c r="BH14" s="215" t="s">
        <v>1076</v>
      </c>
      <c r="BI14" s="215" t="s">
        <v>1074</v>
      </c>
      <c r="BJ14" s="215" t="s">
        <v>1078</v>
      </c>
      <c r="BK14" s="215" t="s">
        <v>1076</v>
      </c>
      <c r="BL14" s="215" t="s">
        <v>1072</v>
      </c>
      <c r="BM14" s="215" t="s">
        <v>1076</v>
      </c>
      <c r="BN14" s="215" t="s">
        <v>1074</v>
      </c>
      <c r="BO14" s="215" t="s">
        <v>1074</v>
      </c>
      <c r="BP14" s="215" t="s">
        <v>1074</v>
      </c>
      <c r="BQ14" s="215" t="s">
        <v>1076</v>
      </c>
      <c r="BR14" s="215" t="s">
        <v>1074</v>
      </c>
      <c r="BS14" s="215" t="s">
        <v>1078</v>
      </c>
      <c r="BT14" s="215" t="s">
        <v>1076</v>
      </c>
      <c r="BU14" s="215" t="s">
        <v>1074</v>
      </c>
      <c r="BV14" s="215" t="s">
        <v>1076</v>
      </c>
      <c r="BW14" s="215" t="s">
        <v>1074</v>
      </c>
      <c r="BX14" s="215" t="s">
        <v>1074</v>
      </c>
    </row>
    <row r="15" spans="1:115" x14ac:dyDescent="0.3">
      <c r="A15" s="215" t="s">
        <v>272</v>
      </c>
      <c r="B15" s="215" t="s">
        <v>273</v>
      </c>
      <c r="C15" s="215" t="s">
        <v>1771</v>
      </c>
      <c r="D15" s="215" t="s">
        <v>1772</v>
      </c>
      <c r="E15" s="215">
        <v>1214642186</v>
      </c>
      <c r="F15" s="215" t="s">
        <v>1773</v>
      </c>
      <c r="G15" s="215">
        <v>0</v>
      </c>
      <c r="H15" s="215">
        <v>0</v>
      </c>
      <c r="I15" s="215">
        <v>0</v>
      </c>
      <c r="J15" s="215">
        <v>0</v>
      </c>
      <c r="K15" s="215">
        <v>0</v>
      </c>
      <c r="L15" s="215">
        <v>0</v>
      </c>
      <c r="M15" s="215">
        <v>0</v>
      </c>
      <c r="N15" s="215" t="s">
        <v>1020</v>
      </c>
      <c r="O15" s="215" t="s">
        <v>1020</v>
      </c>
      <c r="P15" s="215" t="s">
        <v>1020</v>
      </c>
      <c r="Q15" s="215" t="s">
        <v>1020</v>
      </c>
      <c r="V15" s="215" t="s">
        <v>1020</v>
      </c>
      <c r="X15" s="169" t="s">
        <v>1162</v>
      </c>
      <c r="Y15" s="215" t="s">
        <v>1051</v>
      </c>
      <c r="Z15" s="215" t="s">
        <v>1051</v>
      </c>
      <c r="AA15" s="215" t="s">
        <v>1055</v>
      </c>
      <c r="AB15" s="215" t="s">
        <v>1053</v>
      </c>
      <c r="AO15" s="215" t="s">
        <v>1072</v>
      </c>
      <c r="AP15" s="215" t="s">
        <v>1072</v>
      </c>
      <c r="AQ15" s="215" t="s">
        <v>1074</v>
      </c>
      <c r="AR15" s="215" t="s">
        <v>1074</v>
      </c>
      <c r="AS15" s="215" t="s">
        <v>1072</v>
      </c>
      <c r="AT15" s="215" t="s">
        <v>1074</v>
      </c>
      <c r="AU15" s="215" t="s">
        <v>1072</v>
      </c>
      <c r="AV15" s="215" t="s">
        <v>1072</v>
      </c>
      <c r="AW15" s="215" t="s">
        <v>1070</v>
      </c>
      <c r="AX15" s="215" t="s">
        <v>1072</v>
      </c>
      <c r="AY15" s="215" t="s">
        <v>1072</v>
      </c>
      <c r="AZ15" s="215" t="s">
        <v>1074</v>
      </c>
      <c r="BA15" s="215" t="s">
        <v>1074</v>
      </c>
      <c r="BB15" s="215" t="s">
        <v>1072</v>
      </c>
      <c r="BC15" s="215" t="s">
        <v>1074</v>
      </c>
      <c r="BD15" s="215" t="s">
        <v>1072</v>
      </c>
      <c r="BE15" s="215" t="s">
        <v>1072</v>
      </c>
      <c r="BF15" s="215" t="s">
        <v>1070</v>
      </c>
      <c r="BG15" s="215" t="s">
        <v>1074</v>
      </c>
      <c r="BH15" s="215" t="s">
        <v>1074</v>
      </c>
      <c r="BI15" s="215" t="s">
        <v>1076</v>
      </c>
      <c r="BJ15" s="215" t="s">
        <v>1074</v>
      </c>
      <c r="BK15" s="215" t="s">
        <v>1074</v>
      </c>
      <c r="BL15" s="215" t="s">
        <v>1074</v>
      </c>
      <c r="BM15" s="215" t="s">
        <v>1074</v>
      </c>
      <c r="BN15" s="215" t="s">
        <v>1074</v>
      </c>
      <c r="BO15" s="215" t="s">
        <v>1072</v>
      </c>
      <c r="BP15" s="215" t="s">
        <v>1076</v>
      </c>
      <c r="BQ15" s="215" t="s">
        <v>1074</v>
      </c>
      <c r="BR15" s="215" t="s">
        <v>1076</v>
      </c>
      <c r="BS15" s="215" t="s">
        <v>1076</v>
      </c>
      <c r="BT15" s="215" t="s">
        <v>1074</v>
      </c>
      <c r="BU15" s="215" t="s">
        <v>1074</v>
      </c>
      <c r="BV15" s="215" t="s">
        <v>1074</v>
      </c>
      <c r="BW15" s="215" t="s">
        <v>1074</v>
      </c>
      <c r="BX15" s="215" t="s">
        <v>1072</v>
      </c>
    </row>
    <row r="16" spans="1:115" x14ac:dyDescent="0.3">
      <c r="A16" s="215" t="s">
        <v>279</v>
      </c>
      <c r="B16" s="215" t="s">
        <v>280</v>
      </c>
      <c r="C16" s="215" t="s">
        <v>1774</v>
      </c>
      <c r="D16" s="215" t="s">
        <v>1775</v>
      </c>
      <c r="E16" s="215" t="s">
        <v>1776</v>
      </c>
      <c r="F16" s="215" t="s">
        <v>1777</v>
      </c>
      <c r="G16" s="215">
        <v>0</v>
      </c>
      <c r="H16" s="215">
        <v>0</v>
      </c>
      <c r="I16" s="215">
        <v>0</v>
      </c>
      <c r="J16" s="215">
        <v>0</v>
      </c>
      <c r="K16" s="215">
        <v>0</v>
      </c>
      <c r="L16" s="215">
        <v>0</v>
      </c>
      <c r="M16" s="215">
        <v>0</v>
      </c>
      <c r="N16" s="215" t="s">
        <v>1020</v>
      </c>
      <c r="O16" s="215" t="s">
        <v>1020</v>
      </c>
      <c r="P16" s="215" t="s">
        <v>1020</v>
      </c>
      <c r="Q16" s="215" t="s">
        <v>1020</v>
      </c>
      <c r="V16" s="215" t="s">
        <v>1020</v>
      </c>
      <c r="X16" s="169" t="s">
        <v>1162</v>
      </c>
      <c r="Y16" s="215" t="s">
        <v>1055</v>
      </c>
      <c r="Z16" s="215" t="s">
        <v>1055</v>
      </c>
      <c r="AA16" s="215" t="s">
        <v>1055</v>
      </c>
      <c r="AB16" s="215" t="s">
        <v>1055</v>
      </c>
      <c r="AO16" s="215" t="s">
        <v>1076</v>
      </c>
      <c r="AP16" s="215" t="s">
        <v>1074</v>
      </c>
      <c r="AQ16" s="215" t="s">
        <v>1074</v>
      </c>
      <c r="AR16" s="215" t="s">
        <v>1074</v>
      </c>
      <c r="AS16" s="215" t="s">
        <v>1074</v>
      </c>
      <c r="AT16" s="215" t="s">
        <v>1074</v>
      </c>
      <c r="AU16" s="215" t="s">
        <v>1072</v>
      </c>
      <c r="AV16" s="215" t="s">
        <v>1072</v>
      </c>
      <c r="AW16" s="215" t="s">
        <v>1072</v>
      </c>
      <c r="AX16" s="215" t="s">
        <v>1076</v>
      </c>
      <c r="AY16" s="215" t="s">
        <v>1074</v>
      </c>
      <c r="AZ16" s="215" t="s">
        <v>1074</v>
      </c>
      <c r="BA16" s="215" t="s">
        <v>1074</v>
      </c>
      <c r="BB16" s="215" t="s">
        <v>1074</v>
      </c>
      <c r="BC16" s="215" t="s">
        <v>1074</v>
      </c>
      <c r="BD16" s="215" t="s">
        <v>1072</v>
      </c>
      <c r="BE16" s="215" t="s">
        <v>1072</v>
      </c>
      <c r="BF16" s="215" t="s">
        <v>1072</v>
      </c>
      <c r="BG16" s="215" t="s">
        <v>1076</v>
      </c>
      <c r="BH16" s="215" t="s">
        <v>1074</v>
      </c>
      <c r="BI16" s="215" t="s">
        <v>1074</v>
      </c>
      <c r="BJ16" s="215" t="s">
        <v>1074</v>
      </c>
      <c r="BK16" s="215" t="s">
        <v>1074</v>
      </c>
      <c r="BL16" s="215" t="s">
        <v>1074</v>
      </c>
      <c r="BM16" s="215" t="s">
        <v>1074</v>
      </c>
      <c r="BN16" s="215" t="s">
        <v>1072</v>
      </c>
      <c r="BO16" s="215" t="s">
        <v>1072</v>
      </c>
      <c r="BP16" s="215" t="s">
        <v>1076</v>
      </c>
      <c r="BQ16" s="215" t="s">
        <v>1074</v>
      </c>
      <c r="BR16" s="215" t="s">
        <v>1074</v>
      </c>
      <c r="BS16" s="215" t="s">
        <v>1074</v>
      </c>
      <c r="BT16" s="215" t="s">
        <v>1074</v>
      </c>
      <c r="BU16" s="215" t="s">
        <v>1074</v>
      </c>
      <c r="BV16" s="215" t="s">
        <v>1074</v>
      </c>
      <c r="BW16" s="215" t="s">
        <v>1074</v>
      </c>
      <c r="BX16" s="215" t="s">
        <v>1074</v>
      </c>
    </row>
    <row r="17" spans="1:76" x14ac:dyDescent="0.3">
      <c r="A17" s="215" t="s">
        <v>287</v>
      </c>
      <c r="B17" s="215" t="s">
        <v>288</v>
      </c>
      <c r="C17" s="215" t="s">
        <v>1368</v>
      </c>
      <c r="D17" s="215" t="s">
        <v>1369</v>
      </c>
      <c r="E17" s="215" t="s">
        <v>1370</v>
      </c>
      <c r="F17" s="215" t="s">
        <v>1371</v>
      </c>
      <c r="G17" s="215">
        <v>0</v>
      </c>
      <c r="H17" s="215">
        <v>0</v>
      </c>
      <c r="I17" s="215">
        <v>0</v>
      </c>
      <c r="J17" s="215">
        <v>0</v>
      </c>
      <c r="K17" s="215">
        <v>0</v>
      </c>
      <c r="L17" s="215">
        <v>0</v>
      </c>
      <c r="M17" s="215">
        <v>0</v>
      </c>
      <c r="N17" s="215" t="s">
        <v>1020</v>
      </c>
      <c r="O17" s="215" t="s">
        <v>1020</v>
      </c>
      <c r="P17" s="215" t="s">
        <v>1020</v>
      </c>
      <c r="Q17" s="215" t="s">
        <v>1020</v>
      </c>
      <c r="V17" s="215" t="s">
        <v>1020</v>
      </c>
      <c r="X17" s="169" t="s">
        <v>1162</v>
      </c>
      <c r="Y17" s="215" t="s">
        <v>1051</v>
      </c>
      <c r="Z17" s="215" t="s">
        <v>1051</v>
      </c>
      <c r="AA17" s="215" t="s">
        <v>1055</v>
      </c>
      <c r="AB17" s="215" t="s">
        <v>1053</v>
      </c>
      <c r="AO17" s="215" t="s">
        <v>1076</v>
      </c>
      <c r="AP17" s="215" t="s">
        <v>1074</v>
      </c>
      <c r="AQ17" s="215" t="s">
        <v>1074</v>
      </c>
      <c r="AR17" s="215" t="s">
        <v>1074</v>
      </c>
      <c r="AS17" s="215" t="s">
        <v>1076</v>
      </c>
      <c r="AT17" s="215" t="s">
        <v>1072</v>
      </c>
      <c r="AU17" s="215" t="s">
        <v>1074</v>
      </c>
      <c r="AV17" s="215" t="s">
        <v>1076</v>
      </c>
      <c r="AW17" s="215" t="s">
        <v>1074</v>
      </c>
      <c r="AX17" s="215" t="s">
        <v>1076</v>
      </c>
      <c r="AY17" s="215" t="s">
        <v>1074</v>
      </c>
      <c r="AZ17" s="215" t="s">
        <v>1074</v>
      </c>
      <c r="BA17" s="215" t="s">
        <v>1074</v>
      </c>
      <c r="BB17" s="215" t="s">
        <v>1076</v>
      </c>
      <c r="BC17" s="215" t="s">
        <v>1072</v>
      </c>
      <c r="BD17" s="215" t="s">
        <v>1074</v>
      </c>
      <c r="BE17" s="215" t="s">
        <v>1076</v>
      </c>
      <c r="BF17" s="215" t="s">
        <v>1074</v>
      </c>
      <c r="BG17" s="215" t="s">
        <v>1076</v>
      </c>
      <c r="BH17" s="215" t="s">
        <v>1074</v>
      </c>
      <c r="BI17" s="215" t="s">
        <v>1074</v>
      </c>
      <c r="BJ17" s="215" t="s">
        <v>1074</v>
      </c>
      <c r="BK17" s="215" t="s">
        <v>1076</v>
      </c>
      <c r="BL17" s="215" t="s">
        <v>1072</v>
      </c>
      <c r="BM17" s="215" t="s">
        <v>1074</v>
      </c>
      <c r="BN17" s="215" t="s">
        <v>1076</v>
      </c>
      <c r="BO17" s="215" t="s">
        <v>1074</v>
      </c>
      <c r="BP17" s="215" t="s">
        <v>1076</v>
      </c>
      <c r="BQ17" s="215" t="s">
        <v>1074</v>
      </c>
      <c r="BR17" s="215" t="s">
        <v>1074</v>
      </c>
      <c r="BS17" s="215" t="s">
        <v>1074</v>
      </c>
      <c r="BT17" s="215" t="s">
        <v>1076</v>
      </c>
      <c r="BU17" s="215" t="s">
        <v>1072</v>
      </c>
      <c r="BV17" s="215" t="s">
        <v>1074</v>
      </c>
      <c r="BW17" s="215" t="s">
        <v>1076</v>
      </c>
      <c r="BX17" s="215" t="s">
        <v>1074</v>
      </c>
    </row>
    <row r="18" spans="1:76" x14ac:dyDescent="0.3">
      <c r="A18" s="215" t="s">
        <v>294</v>
      </c>
      <c r="B18" s="215" t="s">
        <v>295</v>
      </c>
      <c r="C18" s="215" t="s">
        <v>1778</v>
      </c>
      <c r="D18" s="215" t="s">
        <v>1779</v>
      </c>
      <c r="E18" s="215" t="s">
        <v>1780</v>
      </c>
      <c r="F18" s="215" t="s">
        <v>1781</v>
      </c>
      <c r="G18" s="215">
        <v>0</v>
      </c>
      <c r="H18" s="215">
        <v>0</v>
      </c>
      <c r="I18" s="215">
        <v>0</v>
      </c>
      <c r="J18" s="215">
        <v>0</v>
      </c>
      <c r="K18" s="215">
        <v>0</v>
      </c>
      <c r="L18" s="215">
        <v>0</v>
      </c>
      <c r="M18" s="215">
        <v>0</v>
      </c>
      <c r="N18" s="215" t="s">
        <v>1020</v>
      </c>
      <c r="O18" s="215" t="s">
        <v>1020</v>
      </c>
      <c r="P18" s="215" t="s">
        <v>1020</v>
      </c>
      <c r="Q18" s="215" t="s">
        <v>1020</v>
      </c>
      <c r="V18" s="215" t="s">
        <v>1020</v>
      </c>
      <c r="X18" s="169" t="s">
        <v>1162</v>
      </c>
      <c r="Y18" s="215" t="s">
        <v>1053</v>
      </c>
      <c r="Z18" s="215" t="s">
        <v>1053</v>
      </c>
      <c r="AA18" s="215" t="s">
        <v>1051</v>
      </c>
      <c r="AB18" s="215" t="s">
        <v>1051</v>
      </c>
      <c r="AO18" s="215" t="s">
        <v>1074</v>
      </c>
      <c r="AP18" s="215" t="s">
        <v>1076</v>
      </c>
      <c r="AQ18" s="215" t="s">
        <v>1074</v>
      </c>
      <c r="AR18" s="215" t="s">
        <v>1074</v>
      </c>
      <c r="AS18" s="215" t="s">
        <v>1072</v>
      </c>
      <c r="AT18" s="215" t="s">
        <v>1074</v>
      </c>
      <c r="AU18" s="215" t="s">
        <v>1074</v>
      </c>
      <c r="AV18" s="215" t="s">
        <v>1074</v>
      </c>
      <c r="AW18" s="215" t="s">
        <v>1074</v>
      </c>
      <c r="AX18" s="215" t="s">
        <v>1074</v>
      </c>
      <c r="AY18" s="215" t="s">
        <v>1076</v>
      </c>
      <c r="AZ18" s="215" t="s">
        <v>1074</v>
      </c>
      <c r="BA18" s="215" t="s">
        <v>1074</v>
      </c>
      <c r="BB18" s="215" t="s">
        <v>1072</v>
      </c>
      <c r="BC18" s="215" t="s">
        <v>1074</v>
      </c>
      <c r="BD18" s="215" t="s">
        <v>1074</v>
      </c>
      <c r="BE18" s="215" t="s">
        <v>1074</v>
      </c>
      <c r="BF18" s="215" t="s">
        <v>1074</v>
      </c>
      <c r="BG18" s="215" t="s">
        <v>1074</v>
      </c>
      <c r="BH18" s="215" t="s">
        <v>1076</v>
      </c>
      <c r="BI18" s="215" t="s">
        <v>1074</v>
      </c>
      <c r="BJ18" s="215" t="s">
        <v>1074</v>
      </c>
      <c r="BK18" s="215" t="s">
        <v>1074</v>
      </c>
      <c r="BL18" s="215" t="s">
        <v>1076</v>
      </c>
      <c r="BM18" s="215" t="s">
        <v>1074</v>
      </c>
      <c r="BN18" s="215" t="s">
        <v>1076</v>
      </c>
      <c r="BO18" s="215" t="s">
        <v>1074</v>
      </c>
      <c r="BP18" s="215" t="s">
        <v>1074</v>
      </c>
      <c r="BQ18" s="215" t="s">
        <v>1076</v>
      </c>
      <c r="BR18" s="215" t="s">
        <v>1074</v>
      </c>
      <c r="BS18" s="215" t="s">
        <v>1074</v>
      </c>
      <c r="BT18" s="215" t="s">
        <v>1074</v>
      </c>
      <c r="BU18" s="215" t="s">
        <v>1076</v>
      </c>
      <c r="BV18" s="215" t="s">
        <v>1074</v>
      </c>
      <c r="BW18" s="215" t="s">
        <v>1076</v>
      </c>
      <c r="BX18" s="215" t="s">
        <v>1076</v>
      </c>
    </row>
    <row r="19" spans="1:76" x14ac:dyDescent="0.3">
      <c r="A19" s="215" t="s">
        <v>300</v>
      </c>
      <c r="B19" s="215" t="s">
        <v>301</v>
      </c>
      <c r="C19" s="215" t="s">
        <v>1782</v>
      </c>
      <c r="D19" s="215" t="s">
        <v>1783</v>
      </c>
      <c r="E19" s="215">
        <v>7966196720</v>
      </c>
      <c r="F19" s="215" t="s">
        <v>1168</v>
      </c>
      <c r="G19" s="215">
        <v>0</v>
      </c>
      <c r="H19" s="215">
        <v>0</v>
      </c>
      <c r="I19" s="215">
        <v>0</v>
      </c>
      <c r="J19" s="215">
        <v>0</v>
      </c>
      <c r="K19" s="215">
        <v>0</v>
      </c>
      <c r="L19" s="215">
        <v>0</v>
      </c>
      <c r="M19" s="215">
        <v>0</v>
      </c>
      <c r="N19" s="215" t="s">
        <v>1020</v>
      </c>
      <c r="O19" s="215" t="s">
        <v>1020</v>
      </c>
      <c r="P19" s="215" t="s">
        <v>1020</v>
      </c>
      <c r="Q19" s="215" t="s">
        <v>1020</v>
      </c>
      <c r="V19" s="215" t="s">
        <v>1020</v>
      </c>
      <c r="X19" s="169" t="s">
        <v>1162</v>
      </c>
      <c r="Y19" s="215" t="s">
        <v>1053</v>
      </c>
      <c r="Z19" s="215" t="s">
        <v>1053</v>
      </c>
      <c r="AA19" s="215" t="s">
        <v>1053</v>
      </c>
      <c r="AB19" s="215" t="s">
        <v>1051</v>
      </c>
      <c r="AO19" s="215" t="s">
        <v>1074</v>
      </c>
      <c r="AP19" s="215" t="s">
        <v>1074</v>
      </c>
      <c r="AQ19" s="215" t="s">
        <v>1074</v>
      </c>
      <c r="AR19" s="215" t="s">
        <v>1074</v>
      </c>
      <c r="AS19" s="215" t="s">
        <v>1072</v>
      </c>
      <c r="AT19" s="215" t="s">
        <v>1074</v>
      </c>
      <c r="AU19" s="215" t="s">
        <v>1074</v>
      </c>
      <c r="AV19" s="215" t="s">
        <v>1074</v>
      </c>
      <c r="AW19" s="215" t="s">
        <v>1074</v>
      </c>
      <c r="AX19" s="215" t="s">
        <v>1074</v>
      </c>
      <c r="AY19" s="215" t="s">
        <v>1074</v>
      </c>
      <c r="AZ19" s="215" t="s">
        <v>1074</v>
      </c>
      <c r="BA19" s="215" t="s">
        <v>1074</v>
      </c>
      <c r="BB19" s="215" t="s">
        <v>1072</v>
      </c>
      <c r="BC19" s="215" t="s">
        <v>1074</v>
      </c>
      <c r="BD19" s="215" t="s">
        <v>1074</v>
      </c>
      <c r="BE19" s="215" t="s">
        <v>1074</v>
      </c>
      <c r="BF19" s="215" t="s">
        <v>1074</v>
      </c>
      <c r="BG19" s="215" t="s">
        <v>1074</v>
      </c>
      <c r="BH19" s="215" t="s">
        <v>1074</v>
      </c>
      <c r="BI19" s="215" t="s">
        <v>1074</v>
      </c>
      <c r="BJ19" s="215" t="s">
        <v>1074</v>
      </c>
      <c r="BK19" s="215" t="s">
        <v>1072</v>
      </c>
      <c r="BL19" s="215" t="s">
        <v>1074</v>
      </c>
      <c r="BM19" s="215" t="s">
        <v>1074</v>
      </c>
      <c r="BN19" s="215" t="s">
        <v>1074</v>
      </c>
      <c r="BO19" s="215" t="s">
        <v>1074</v>
      </c>
      <c r="BP19" s="215" t="s">
        <v>1074</v>
      </c>
      <c r="BQ19" s="215" t="s">
        <v>1076</v>
      </c>
      <c r="BR19" s="215" t="s">
        <v>1076</v>
      </c>
      <c r="BS19" s="215" t="s">
        <v>1074</v>
      </c>
      <c r="BT19" s="215" t="s">
        <v>1074</v>
      </c>
      <c r="BU19" s="215" t="s">
        <v>1074</v>
      </c>
      <c r="BV19" s="215" t="s">
        <v>1076</v>
      </c>
      <c r="BW19" s="215" t="s">
        <v>1074</v>
      </c>
      <c r="BX19" s="215" t="s">
        <v>1074</v>
      </c>
    </row>
    <row r="20" spans="1:76" x14ac:dyDescent="0.3">
      <c r="A20" s="215" t="s">
        <v>305</v>
      </c>
      <c r="B20" s="215" t="s">
        <v>306</v>
      </c>
      <c r="C20" s="215" t="s">
        <v>1260</v>
      </c>
      <c r="D20" s="215" t="s">
        <v>1261</v>
      </c>
      <c r="E20" s="215" t="s">
        <v>1262</v>
      </c>
      <c r="F20" s="215" t="s">
        <v>1784</v>
      </c>
      <c r="G20" s="215">
        <v>0</v>
      </c>
      <c r="H20" s="215">
        <v>0</v>
      </c>
      <c r="I20" s="215">
        <v>0</v>
      </c>
      <c r="J20" s="215">
        <v>0</v>
      </c>
      <c r="K20" s="215">
        <v>0</v>
      </c>
      <c r="L20" s="215">
        <v>0</v>
      </c>
      <c r="M20" s="215">
        <v>0</v>
      </c>
      <c r="N20" s="215" t="s">
        <v>1020</v>
      </c>
      <c r="O20" s="215" t="s">
        <v>1020</v>
      </c>
      <c r="P20" s="215" t="s">
        <v>1020</v>
      </c>
      <c r="Q20" s="215" t="s">
        <v>1020</v>
      </c>
      <c r="V20" s="215" t="s">
        <v>1020</v>
      </c>
      <c r="X20" s="169" t="s">
        <v>1162</v>
      </c>
      <c r="Y20" s="215" t="s">
        <v>1051</v>
      </c>
      <c r="Z20" s="215" t="s">
        <v>1055</v>
      </c>
      <c r="AA20" s="215" t="s">
        <v>1055</v>
      </c>
      <c r="AB20" s="215" t="s">
        <v>1053</v>
      </c>
      <c r="AO20" s="215" t="s">
        <v>1074</v>
      </c>
      <c r="AP20" s="215" t="s">
        <v>1074</v>
      </c>
      <c r="AQ20" s="215" t="s">
        <v>1074</v>
      </c>
      <c r="AR20" s="215" t="s">
        <v>1074</v>
      </c>
      <c r="AS20" s="215" t="s">
        <v>1072</v>
      </c>
      <c r="AT20" s="215" t="s">
        <v>1072</v>
      </c>
      <c r="AU20" s="215" t="s">
        <v>1074</v>
      </c>
      <c r="AV20" s="215" t="s">
        <v>1074</v>
      </c>
      <c r="AW20" s="215" t="s">
        <v>1074</v>
      </c>
      <c r="AX20" s="215" t="s">
        <v>1074</v>
      </c>
      <c r="AY20" s="215" t="s">
        <v>1074</v>
      </c>
      <c r="AZ20" s="215" t="s">
        <v>1074</v>
      </c>
      <c r="BA20" s="215" t="s">
        <v>1074</v>
      </c>
      <c r="BB20" s="215" t="s">
        <v>1072</v>
      </c>
      <c r="BC20" s="215" t="s">
        <v>1072</v>
      </c>
      <c r="BD20" s="215" t="s">
        <v>1074</v>
      </c>
      <c r="BE20" s="215" t="s">
        <v>1074</v>
      </c>
      <c r="BF20" s="215" t="s">
        <v>1074</v>
      </c>
      <c r="BG20" s="215" t="s">
        <v>1074</v>
      </c>
      <c r="BH20" s="215" t="s">
        <v>1074</v>
      </c>
      <c r="BI20" s="215" t="s">
        <v>1074</v>
      </c>
      <c r="BJ20" s="215" t="s">
        <v>1074</v>
      </c>
      <c r="BK20" s="215" t="s">
        <v>1074</v>
      </c>
      <c r="BL20" s="215" t="s">
        <v>1074</v>
      </c>
      <c r="BM20" s="215" t="s">
        <v>1074</v>
      </c>
      <c r="BN20" s="215" t="s">
        <v>1074</v>
      </c>
      <c r="BO20" s="215" t="s">
        <v>1074</v>
      </c>
      <c r="BP20" s="215" t="s">
        <v>1076</v>
      </c>
      <c r="BQ20" s="215" t="s">
        <v>1076</v>
      </c>
      <c r="BR20" s="215" t="s">
        <v>1074</v>
      </c>
      <c r="BS20" s="215" t="s">
        <v>1074</v>
      </c>
      <c r="BT20" s="215" t="s">
        <v>1074</v>
      </c>
      <c r="BU20" s="215" t="s">
        <v>1074</v>
      </c>
      <c r="BV20" s="215" t="s">
        <v>1074</v>
      </c>
      <c r="BW20" s="215" t="s">
        <v>1076</v>
      </c>
      <c r="BX20" s="215" t="s">
        <v>1076</v>
      </c>
    </row>
    <row r="21" spans="1:76" x14ac:dyDescent="0.3">
      <c r="A21" s="215" t="s">
        <v>311</v>
      </c>
      <c r="B21" s="215" t="s">
        <v>312</v>
      </c>
      <c r="C21" s="215" t="s">
        <v>1419</v>
      </c>
      <c r="D21" s="215" t="s">
        <v>1420</v>
      </c>
      <c r="E21" s="215" t="s">
        <v>1421</v>
      </c>
      <c r="F21" s="215" t="s">
        <v>1785</v>
      </c>
      <c r="G21" s="215">
        <v>0</v>
      </c>
      <c r="H21" s="215">
        <v>0</v>
      </c>
      <c r="I21" s="215">
        <v>0</v>
      </c>
      <c r="J21" s="215">
        <v>0</v>
      </c>
      <c r="K21" s="215">
        <v>0</v>
      </c>
      <c r="L21" s="215">
        <v>0</v>
      </c>
      <c r="M21" s="215">
        <v>0</v>
      </c>
      <c r="N21" s="215" t="s">
        <v>1020</v>
      </c>
      <c r="O21" s="215" t="s">
        <v>1020</v>
      </c>
      <c r="P21" s="215" t="s">
        <v>1020</v>
      </c>
      <c r="Q21" s="215" t="s">
        <v>1020</v>
      </c>
      <c r="V21" s="215" t="s">
        <v>1020</v>
      </c>
      <c r="X21" s="169" t="s">
        <v>1162</v>
      </c>
      <c r="Y21" s="215" t="s">
        <v>1055</v>
      </c>
      <c r="Z21" s="215" t="s">
        <v>1051</v>
      </c>
      <c r="AA21" s="215" t="s">
        <v>1051</v>
      </c>
      <c r="AB21" s="215" t="s">
        <v>1051</v>
      </c>
      <c r="AO21" s="215" t="s">
        <v>1074</v>
      </c>
      <c r="AP21" s="215" t="s">
        <v>1074</v>
      </c>
      <c r="AQ21" s="215" t="s">
        <v>1074</v>
      </c>
      <c r="AR21" s="215" t="s">
        <v>1074</v>
      </c>
      <c r="AS21" s="215" t="s">
        <v>1074</v>
      </c>
      <c r="AT21" s="215" t="s">
        <v>1074</v>
      </c>
      <c r="AU21" s="215" t="s">
        <v>1074</v>
      </c>
      <c r="AV21" s="215" t="s">
        <v>1074</v>
      </c>
      <c r="AW21" s="215" t="s">
        <v>1072</v>
      </c>
      <c r="AX21" s="215" t="s">
        <v>1074</v>
      </c>
      <c r="AY21" s="215" t="s">
        <v>1074</v>
      </c>
      <c r="AZ21" s="215" t="s">
        <v>1074</v>
      </c>
      <c r="BA21" s="215" t="s">
        <v>1074</v>
      </c>
      <c r="BB21" s="215" t="s">
        <v>1074</v>
      </c>
      <c r="BC21" s="215" t="s">
        <v>1074</v>
      </c>
      <c r="BD21" s="215" t="s">
        <v>1074</v>
      </c>
      <c r="BE21" s="215" t="s">
        <v>1074</v>
      </c>
      <c r="BF21" s="215" t="s">
        <v>1072</v>
      </c>
      <c r="BG21" s="215" t="s">
        <v>1074</v>
      </c>
      <c r="BH21" s="215" t="s">
        <v>1074</v>
      </c>
      <c r="BI21" s="215" t="s">
        <v>1074</v>
      </c>
      <c r="BJ21" s="215" t="s">
        <v>1074</v>
      </c>
      <c r="BK21" s="215" t="s">
        <v>1074</v>
      </c>
      <c r="BL21" s="215" t="s">
        <v>1074</v>
      </c>
      <c r="BM21" s="215" t="s">
        <v>1074</v>
      </c>
      <c r="BN21" s="215" t="s">
        <v>1074</v>
      </c>
      <c r="BO21" s="215" t="s">
        <v>1072</v>
      </c>
      <c r="BP21" s="215" t="s">
        <v>1074</v>
      </c>
      <c r="BQ21" s="215" t="s">
        <v>1074</v>
      </c>
      <c r="BR21" s="215" t="s">
        <v>1074</v>
      </c>
      <c r="BS21" s="215" t="s">
        <v>1074</v>
      </c>
      <c r="BT21" s="215" t="s">
        <v>1074</v>
      </c>
      <c r="BU21" s="215" t="s">
        <v>1074</v>
      </c>
      <c r="BV21" s="215" t="s">
        <v>1074</v>
      </c>
      <c r="BW21" s="215" t="s">
        <v>1074</v>
      </c>
      <c r="BX21" s="215" t="s">
        <v>1074</v>
      </c>
    </row>
    <row r="22" spans="1:76" x14ac:dyDescent="0.3">
      <c r="A22" s="215" t="s">
        <v>315</v>
      </c>
      <c r="B22" s="215" t="s">
        <v>316</v>
      </c>
      <c r="C22" s="215" t="s">
        <v>1717</v>
      </c>
      <c r="D22" s="215" t="s">
        <v>1786</v>
      </c>
      <c r="E22" s="215" t="s">
        <v>1719</v>
      </c>
      <c r="F22" s="215" t="s">
        <v>1720</v>
      </c>
      <c r="G22" s="215">
        <v>0</v>
      </c>
      <c r="H22" s="215">
        <v>0</v>
      </c>
      <c r="I22" s="215">
        <v>0</v>
      </c>
      <c r="J22" s="215">
        <v>0</v>
      </c>
      <c r="K22" s="215">
        <v>0</v>
      </c>
      <c r="L22" s="215">
        <v>0</v>
      </c>
      <c r="M22" s="215">
        <v>0</v>
      </c>
      <c r="N22" s="215" t="s">
        <v>1020</v>
      </c>
      <c r="O22" s="215" t="s">
        <v>1020</v>
      </c>
      <c r="P22" s="215" t="s">
        <v>1020</v>
      </c>
      <c r="Q22" s="215" t="s">
        <v>1020</v>
      </c>
      <c r="V22" s="215" t="s">
        <v>1020</v>
      </c>
      <c r="X22" s="169" t="s">
        <v>1162</v>
      </c>
      <c r="Y22" s="215" t="s">
        <v>1053</v>
      </c>
      <c r="Z22" s="215" t="s">
        <v>1053</v>
      </c>
      <c r="AA22" s="215" t="s">
        <v>1051</v>
      </c>
      <c r="AB22" s="215" t="s">
        <v>1053</v>
      </c>
      <c r="AO22" s="215" t="s">
        <v>1074</v>
      </c>
      <c r="AP22" s="215" t="s">
        <v>1074</v>
      </c>
      <c r="AQ22" s="215" t="s">
        <v>1076</v>
      </c>
      <c r="AR22" s="215" t="s">
        <v>1076</v>
      </c>
      <c r="AS22" s="215" t="s">
        <v>1074</v>
      </c>
      <c r="AT22" s="215" t="s">
        <v>1074</v>
      </c>
      <c r="AU22" s="215" t="s">
        <v>1074</v>
      </c>
      <c r="AV22" s="215" t="s">
        <v>1072</v>
      </c>
      <c r="AW22" s="215" t="s">
        <v>1074</v>
      </c>
      <c r="AX22" s="215" t="s">
        <v>1074</v>
      </c>
      <c r="AY22" s="215" t="s">
        <v>1074</v>
      </c>
      <c r="AZ22" s="215" t="s">
        <v>1076</v>
      </c>
      <c r="BA22" s="215" t="s">
        <v>1076</v>
      </c>
      <c r="BB22" s="215" t="s">
        <v>1074</v>
      </c>
      <c r="BC22" s="215" t="s">
        <v>1074</v>
      </c>
      <c r="BD22" s="215" t="s">
        <v>1074</v>
      </c>
      <c r="BE22" s="215" t="s">
        <v>1072</v>
      </c>
      <c r="BF22" s="215" t="s">
        <v>1074</v>
      </c>
      <c r="BG22" s="215" t="s">
        <v>1074</v>
      </c>
      <c r="BH22" s="215" t="s">
        <v>1074</v>
      </c>
      <c r="BI22" s="215" t="s">
        <v>1076</v>
      </c>
      <c r="BJ22" s="215" t="s">
        <v>1076</v>
      </c>
      <c r="BK22" s="215" t="s">
        <v>1074</v>
      </c>
      <c r="BL22" s="215" t="s">
        <v>1074</v>
      </c>
      <c r="BM22" s="215" t="s">
        <v>1074</v>
      </c>
      <c r="BN22" s="215" t="s">
        <v>1072</v>
      </c>
      <c r="BO22" s="215" t="s">
        <v>1074</v>
      </c>
      <c r="BP22" s="215" t="s">
        <v>1074</v>
      </c>
      <c r="BQ22" s="215" t="s">
        <v>1074</v>
      </c>
      <c r="BR22" s="215" t="s">
        <v>1076</v>
      </c>
      <c r="BS22" s="215" t="s">
        <v>1076</v>
      </c>
      <c r="BT22" s="215" t="s">
        <v>1074</v>
      </c>
      <c r="BU22" s="215" t="s">
        <v>1074</v>
      </c>
      <c r="BV22" s="215" t="s">
        <v>1074</v>
      </c>
      <c r="BW22" s="215" t="s">
        <v>1072</v>
      </c>
      <c r="BX22" s="215" t="s">
        <v>1074</v>
      </c>
    </row>
    <row r="23" spans="1:76" x14ac:dyDescent="0.3">
      <c r="A23" s="215" t="s">
        <v>321</v>
      </c>
      <c r="B23" s="215" t="s">
        <v>322</v>
      </c>
      <c r="C23" s="215" t="s">
        <v>1787</v>
      </c>
      <c r="D23" s="215" t="s">
        <v>1788</v>
      </c>
      <c r="E23" s="215">
        <v>7481418825</v>
      </c>
      <c r="F23" s="215" t="s">
        <v>1789</v>
      </c>
      <c r="G23" s="215">
        <v>0</v>
      </c>
      <c r="H23" s="215">
        <v>0</v>
      </c>
      <c r="I23" s="215">
        <v>0</v>
      </c>
      <c r="J23" s="215">
        <v>0</v>
      </c>
      <c r="K23" s="215">
        <v>0</v>
      </c>
      <c r="L23" s="215">
        <v>0</v>
      </c>
      <c r="M23" s="215">
        <v>0</v>
      </c>
      <c r="N23" s="215" t="s">
        <v>1020</v>
      </c>
      <c r="O23" s="215" t="s">
        <v>1020</v>
      </c>
      <c r="P23" s="215" t="s">
        <v>1020</v>
      </c>
      <c r="Q23" s="215" t="s">
        <v>1020</v>
      </c>
      <c r="V23" s="215" t="s">
        <v>1020</v>
      </c>
      <c r="X23" s="169" t="s">
        <v>1162</v>
      </c>
      <c r="Y23" s="215" t="s">
        <v>1051</v>
      </c>
      <c r="Z23" s="215" t="s">
        <v>1053</v>
      </c>
      <c r="AA23" s="215" t="s">
        <v>1055</v>
      </c>
      <c r="AB23" s="215" t="s">
        <v>1053</v>
      </c>
      <c r="AO23" s="215" t="s">
        <v>1074</v>
      </c>
      <c r="AP23" s="215" t="s">
        <v>1074</v>
      </c>
      <c r="AQ23" s="215" t="s">
        <v>1074</v>
      </c>
      <c r="AR23" s="215" t="s">
        <v>1074</v>
      </c>
      <c r="AS23" s="215" t="s">
        <v>1074</v>
      </c>
      <c r="AT23" s="215" t="s">
        <v>1074</v>
      </c>
      <c r="AU23" s="215" t="s">
        <v>1074</v>
      </c>
      <c r="AV23" s="215" t="s">
        <v>1074</v>
      </c>
      <c r="AW23" s="215" t="s">
        <v>1074</v>
      </c>
      <c r="AX23" s="215" t="s">
        <v>1074</v>
      </c>
      <c r="AY23" s="215" t="s">
        <v>1074</v>
      </c>
      <c r="AZ23" s="215" t="s">
        <v>1074</v>
      </c>
      <c r="BA23" s="215" t="s">
        <v>1074</v>
      </c>
      <c r="BB23" s="215" t="s">
        <v>1074</v>
      </c>
      <c r="BC23" s="215" t="s">
        <v>1074</v>
      </c>
      <c r="BD23" s="215" t="s">
        <v>1074</v>
      </c>
      <c r="BE23" s="215" t="s">
        <v>1074</v>
      </c>
      <c r="BF23" s="215" t="s">
        <v>1074</v>
      </c>
      <c r="BG23" s="215" t="s">
        <v>1074</v>
      </c>
      <c r="BH23" s="215" t="s">
        <v>1074</v>
      </c>
      <c r="BI23" s="215" t="s">
        <v>1074</v>
      </c>
      <c r="BJ23" s="215" t="s">
        <v>1074</v>
      </c>
      <c r="BK23" s="215" t="s">
        <v>1074</v>
      </c>
      <c r="BL23" s="215" t="s">
        <v>1074</v>
      </c>
      <c r="BM23" s="215" t="s">
        <v>1074</v>
      </c>
      <c r="BN23" s="215" t="s">
        <v>1074</v>
      </c>
      <c r="BO23" s="215" t="s">
        <v>1074</v>
      </c>
      <c r="BP23" s="215" t="s">
        <v>1074</v>
      </c>
      <c r="BQ23" s="215" t="s">
        <v>1074</v>
      </c>
      <c r="BR23" s="215" t="s">
        <v>1074</v>
      </c>
      <c r="BS23" s="215" t="s">
        <v>1074</v>
      </c>
      <c r="BT23" s="215" t="s">
        <v>1074</v>
      </c>
      <c r="BU23" s="215" t="s">
        <v>1074</v>
      </c>
      <c r="BV23" s="215" t="s">
        <v>1074</v>
      </c>
      <c r="BW23" s="215" t="s">
        <v>1074</v>
      </c>
      <c r="BX23" s="215" t="s">
        <v>1074</v>
      </c>
    </row>
    <row r="24" spans="1:76" x14ac:dyDescent="0.3">
      <c r="A24" s="215" t="s">
        <v>324</v>
      </c>
      <c r="B24" s="215" t="s">
        <v>325</v>
      </c>
      <c r="C24" s="215" t="s">
        <v>1289</v>
      </c>
      <c r="D24" s="215" t="s">
        <v>1290</v>
      </c>
      <c r="E24" s="215" t="s">
        <v>1291</v>
      </c>
      <c r="F24" s="215" t="s">
        <v>1292</v>
      </c>
      <c r="G24" s="215">
        <v>0</v>
      </c>
      <c r="H24" s="215">
        <v>0</v>
      </c>
      <c r="I24" s="215">
        <v>0</v>
      </c>
      <c r="J24" s="215">
        <v>0</v>
      </c>
      <c r="K24" s="215">
        <v>0</v>
      </c>
      <c r="L24" s="215">
        <v>0</v>
      </c>
      <c r="M24" s="215">
        <v>0</v>
      </c>
      <c r="N24" s="215" t="s">
        <v>1020</v>
      </c>
      <c r="O24" s="215" t="s">
        <v>1020</v>
      </c>
      <c r="P24" s="215" t="s">
        <v>1020</v>
      </c>
      <c r="Q24" s="215" t="s">
        <v>1020</v>
      </c>
      <c r="V24" s="215" t="s">
        <v>1022</v>
      </c>
      <c r="X24" s="169">
        <v>43313</v>
      </c>
      <c r="Y24" s="215" t="s">
        <v>1053</v>
      </c>
      <c r="Z24" s="215" t="s">
        <v>1051</v>
      </c>
      <c r="AA24" s="215" t="s">
        <v>1051</v>
      </c>
      <c r="AB24" s="215" t="s">
        <v>1053</v>
      </c>
      <c r="AO24" s="215" t="s">
        <v>1074</v>
      </c>
      <c r="AP24" s="215" t="s">
        <v>1074</v>
      </c>
      <c r="AQ24" s="215" t="s">
        <v>1074</v>
      </c>
      <c r="AR24" s="215" t="s">
        <v>1074</v>
      </c>
      <c r="AS24" s="215" t="s">
        <v>1072</v>
      </c>
      <c r="AT24" s="215" t="s">
        <v>1072</v>
      </c>
      <c r="AU24" s="215" t="s">
        <v>1074</v>
      </c>
      <c r="AV24" s="215" t="s">
        <v>1072</v>
      </c>
      <c r="AW24" s="215" t="s">
        <v>1072</v>
      </c>
      <c r="AX24" s="215" t="s">
        <v>1076</v>
      </c>
      <c r="AY24" s="215" t="s">
        <v>1074</v>
      </c>
      <c r="AZ24" s="215" t="s">
        <v>1076</v>
      </c>
      <c r="BA24" s="215" t="s">
        <v>1074</v>
      </c>
      <c r="BB24" s="215" t="s">
        <v>1072</v>
      </c>
      <c r="BC24" s="215" t="s">
        <v>1072</v>
      </c>
      <c r="BD24" s="215" t="s">
        <v>1074</v>
      </c>
      <c r="BE24" s="215" t="s">
        <v>1072</v>
      </c>
      <c r="BF24" s="215" t="s">
        <v>1074</v>
      </c>
      <c r="BG24" s="215" t="s">
        <v>1076</v>
      </c>
      <c r="BH24" s="215" t="s">
        <v>1076</v>
      </c>
      <c r="BI24" s="215" t="s">
        <v>1076</v>
      </c>
      <c r="BJ24" s="215" t="s">
        <v>1074</v>
      </c>
      <c r="BK24" s="215" t="s">
        <v>1072</v>
      </c>
      <c r="BL24" s="215" t="s">
        <v>1072</v>
      </c>
      <c r="BM24" s="215" t="s">
        <v>1074</v>
      </c>
      <c r="BN24" s="215" t="s">
        <v>1072</v>
      </c>
      <c r="BO24" s="215" t="s">
        <v>1074</v>
      </c>
      <c r="BP24" s="215" t="s">
        <v>1076</v>
      </c>
      <c r="BQ24" s="215" t="s">
        <v>1076</v>
      </c>
      <c r="BR24" s="215" t="s">
        <v>1076</v>
      </c>
      <c r="BS24" s="215" t="s">
        <v>1074</v>
      </c>
      <c r="BT24" s="215" t="s">
        <v>1072</v>
      </c>
      <c r="BU24" s="215" t="s">
        <v>1072</v>
      </c>
      <c r="BV24" s="215" t="s">
        <v>1074</v>
      </c>
      <c r="BW24" s="215" t="s">
        <v>1072</v>
      </c>
      <c r="BX24" s="215" t="s">
        <v>1074</v>
      </c>
    </row>
    <row r="25" spans="1:76" x14ac:dyDescent="0.3">
      <c r="A25" s="215" t="s">
        <v>326</v>
      </c>
      <c r="B25" s="215" t="s">
        <v>327</v>
      </c>
      <c r="C25" s="215" t="s">
        <v>1790</v>
      </c>
      <c r="D25" s="215" t="s">
        <v>1791</v>
      </c>
      <c r="E25" s="215" t="s">
        <v>1633</v>
      </c>
      <c r="F25" s="215" t="s">
        <v>1792</v>
      </c>
      <c r="G25" s="215">
        <v>0</v>
      </c>
      <c r="H25" s="215">
        <v>0</v>
      </c>
      <c r="I25" s="215">
        <v>0</v>
      </c>
      <c r="J25" s="215">
        <v>0</v>
      </c>
      <c r="K25" s="215">
        <v>0</v>
      </c>
      <c r="L25" s="215">
        <v>0</v>
      </c>
      <c r="M25" s="215">
        <v>0</v>
      </c>
      <c r="N25" s="215" t="s">
        <v>1020</v>
      </c>
      <c r="O25" s="215" t="s">
        <v>1020</v>
      </c>
      <c r="P25" s="215" t="s">
        <v>1020</v>
      </c>
      <c r="Q25" s="215" t="s">
        <v>1020</v>
      </c>
      <c r="V25" s="215" t="s">
        <v>1020</v>
      </c>
      <c r="X25" s="169" t="s">
        <v>1162</v>
      </c>
      <c r="Y25" s="215" t="s">
        <v>1051</v>
      </c>
      <c r="Z25" s="215" t="s">
        <v>1051</v>
      </c>
      <c r="AA25" s="215" t="s">
        <v>1055</v>
      </c>
      <c r="AB25" s="215" t="s">
        <v>1053</v>
      </c>
      <c r="AO25" s="215" t="s">
        <v>1074</v>
      </c>
      <c r="AP25" s="215" t="s">
        <v>1076</v>
      </c>
      <c r="AQ25" s="215" t="s">
        <v>1078</v>
      </c>
      <c r="AR25" s="215" t="s">
        <v>1078</v>
      </c>
      <c r="AS25" s="215" t="s">
        <v>1076</v>
      </c>
      <c r="AT25" s="215" t="s">
        <v>1074</v>
      </c>
      <c r="AU25" s="215" t="s">
        <v>1078</v>
      </c>
      <c r="AV25" s="215" t="s">
        <v>1074</v>
      </c>
      <c r="AW25" s="215" t="s">
        <v>1074</v>
      </c>
      <c r="AX25" s="215" t="s">
        <v>1076</v>
      </c>
      <c r="AY25" s="215" t="s">
        <v>1076</v>
      </c>
      <c r="AZ25" s="215" t="s">
        <v>1078</v>
      </c>
      <c r="BA25" s="215" t="s">
        <v>1078</v>
      </c>
      <c r="BB25" s="215" t="s">
        <v>1076</v>
      </c>
      <c r="BC25" s="215" t="s">
        <v>1074</v>
      </c>
      <c r="BD25" s="215" t="s">
        <v>1078</v>
      </c>
      <c r="BE25" s="215" t="s">
        <v>1074</v>
      </c>
      <c r="BF25" s="215" t="s">
        <v>1074</v>
      </c>
      <c r="BG25" s="215" t="s">
        <v>1076</v>
      </c>
      <c r="BH25" s="215" t="s">
        <v>1076</v>
      </c>
      <c r="BI25" s="215" t="s">
        <v>1078</v>
      </c>
      <c r="BJ25" s="215" t="s">
        <v>1078</v>
      </c>
      <c r="BK25" s="215" t="s">
        <v>1076</v>
      </c>
      <c r="BL25" s="215" t="s">
        <v>1074</v>
      </c>
      <c r="BM25" s="215" t="s">
        <v>1078</v>
      </c>
      <c r="BN25" s="215" t="s">
        <v>1074</v>
      </c>
      <c r="BO25" s="215" t="s">
        <v>1074</v>
      </c>
      <c r="BP25" s="215" t="s">
        <v>1074</v>
      </c>
      <c r="BQ25" s="215" t="s">
        <v>1076</v>
      </c>
      <c r="BR25" s="215" t="s">
        <v>1078</v>
      </c>
      <c r="BS25" s="215" t="s">
        <v>1078</v>
      </c>
      <c r="BT25" s="215" t="s">
        <v>1076</v>
      </c>
      <c r="BU25" s="215" t="s">
        <v>1074</v>
      </c>
      <c r="BV25" s="215" t="s">
        <v>1078</v>
      </c>
      <c r="BW25" s="215" t="s">
        <v>1074</v>
      </c>
      <c r="BX25" s="215" t="s">
        <v>1074</v>
      </c>
    </row>
    <row r="26" spans="1:76" x14ac:dyDescent="0.3">
      <c r="A26" s="215" t="s">
        <v>329</v>
      </c>
      <c r="B26" s="215" t="s">
        <v>330</v>
      </c>
      <c r="C26" s="215" t="s">
        <v>1793</v>
      </c>
      <c r="D26" s="215" t="s">
        <v>1794</v>
      </c>
      <c r="E26" s="215" t="s">
        <v>1795</v>
      </c>
      <c r="F26" s="215" t="s">
        <v>1796</v>
      </c>
      <c r="G26" s="215">
        <v>0</v>
      </c>
      <c r="H26" s="215">
        <v>0</v>
      </c>
      <c r="I26" s="215">
        <v>0</v>
      </c>
      <c r="J26" s="215">
        <v>0</v>
      </c>
      <c r="K26" s="215">
        <v>0</v>
      </c>
      <c r="L26" s="215">
        <v>0</v>
      </c>
      <c r="M26" s="215">
        <v>0</v>
      </c>
      <c r="N26" s="215" t="s">
        <v>1020</v>
      </c>
      <c r="O26" s="215" t="s">
        <v>1020</v>
      </c>
      <c r="P26" s="215" t="s">
        <v>1020</v>
      </c>
      <c r="Q26" s="215" t="s">
        <v>1020</v>
      </c>
      <c r="V26" s="215" t="s">
        <v>1020</v>
      </c>
      <c r="X26" s="169" t="s">
        <v>1162</v>
      </c>
      <c r="Y26" s="215" t="s">
        <v>1053</v>
      </c>
      <c r="Z26" s="215" t="s">
        <v>1051</v>
      </c>
      <c r="AA26" s="215" t="s">
        <v>1055</v>
      </c>
      <c r="AB26" s="215" t="s">
        <v>1053</v>
      </c>
      <c r="AO26" s="215" t="s">
        <v>1074</v>
      </c>
      <c r="AP26" s="215" t="s">
        <v>1074</v>
      </c>
      <c r="AQ26" s="215" t="s">
        <v>1072</v>
      </c>
      <c r="AR26" s="215" t="s">
        <v>1070</v>
      </c>
      <c r="AS26" s="215" t="s">
        <v>1072</v>
      </c>
      <c r="AT26" s="215" t="s">
        <v>1070</v>
      </c>
      <c r="AU26" s="215" t="s">
        <v>1074</v>
      </c>
      <c r="AV26" s="215" t="s">
        <v>1074</v>
      </c>
      <c r="AW26" s="215" t="s">
        <v>1072</v>
      </c>
      <c r="AX26" s="215" t="s">
        <v>1074</v>
      </c>
      <c r="AY26" s="215" t="s">
        <v>1074</v>
      </c>
      <c r="AZ26" s="215" t="s">
        <v>1072</v>
      </c>
      <c r="BA26" s="215" t="s">
        <v>1072</v>
      </c>
      <c r="BB26" s="215" t="s">
        <v>1072</v>
      </c>
      <c r="BC26" s="215" t="s">
        <v>1072</v>
      </c>
      <c r="BD26" s="215" t="s">
        <v>1074</v>
      </c>
      <c r="BE26" s="215" t="s">
        <v>1074</v>
      </c>
      <c r="BF26" s="215" t="s">
        <v>1072</v>
      </c>
      <c r="BG26" s="215" t="s">
        <v>1074</v>
      </c>
      <c r="BH26" s="215" t="s">
        <v>1074</v>
      </c>
      <c r="BI26" s="215" t="s">
        <v>1074</v>
      </c>
      <c r="BJ26" s="215" t="s">
        <v>1074</v>
      </c>
      <c r="BK26" s="215" t="s">
        <v>1072</v>
      </c>
      <c r="BL26" s="215" t="s">
        <v>1074</v>
      </c>
      <c r="BM26" s="215" t="s">
        <v>1074</v>
      </c>
      <c r="BN26" s="215" t="s">
        <v>1074</v>
      </c>
      <c r="BO26" s="215" t="s">
        <v>1074</v>
      </c>
      <c r="BP26" s="215" t="s">
        <v>1074</v>
      </c>
      <c r="BQ26" s="215" t="s">
        <v>1074</v>
      </c>
      <c r="BR26" s="215" t="s">
        <v>1074</v>
      </c>
      <c r="BS26" s="215" t="s">
        <v>1074</v>
      </c>
      <c r="BT26" s="215" t="s">
        <v>1074</v>
      </c>
      <c r="BU26" s="215" t="s">
        <v>1074</v>
      </c>
      <c r="BV26" s="215" t="s">
        <v>1074</v>
      </c>
      <c r="BW26" s="215" t="s">
        <v>1074</v>
      </c>
      <c r="BX26" s="215" t="s">
        <v>1074</v>
      </c>
    </row>
    <row r="27" spans="1:76" x14ac:dyDescent="0.3">
      <c r="A27" s="215" t="s">
        <v>331</v>
      </c>
      <c r="B27" s="215" t="s">
        <v>332</v>
      </c>
      <c r="C27" s="215" t="s">
        <v>1423</v>
      </c>
      <c r="D27" s="215" t="s">
        <v>1424</v>
      </c>
      <c r="E27" s="215" t="s">
        <v>1797</v>
      </c>
      <c r="F27" s="215" t="s">
        <v>1798</v>
      </c>
      <c r="G27" s="215">
        <v>0</v>
      </c>
      <c r="H27" s="215">
        <v>0</v>
      </c>
      <c r="I27" s="215">
        <v>0</v>
      </c>
      <c r="J27" s="215">
        <v>0</v>
      </c>
      <c r="K27" s="215">
        <v>0</v>
      </c>
      <c r="L27" s="215">
        <v>0</v>
      </c>
      <c r="M27" s="215">
        <v>0</v>
      </c>
      <c r="N27" s="215" t="s">
        <v>1020</v>
      </c>
      <c r="O27" s="215" t="s">
        <v>1020</v>
      </c>
      <c r="P27" s="215" t="s">
        <v>1020</v>
      </c>
      <c r="Q27" s="215" t="s">
        <v>1020</v>
      </c>
      <c r="V27" s="215" t="s">
        <v>1020</v>
      </c>
      <c r="X27" s="169" t="s">
        <v>1162</v>
      </c>
      <c r="Y27" s="215" t="s">
        <v>1053</v>
      </c>
      <c r="Z27" s="215" t="s">
        <v>1053</v>
      </c>
      <c r="AA27" s="215" t="s">
        <v>1055</v>
      </c>
      <c r="AB27" s="215" t="s">
        <v>1053</v>
      </c>
      <c r="AO27" s="215" t="s">
        <v>1074</v>
      </c>
      <c r="AP27" s="215" t="s">
        <v>1074</v>
      </c>
      <c r="AQ27" s="215" t="s">
        <v>1076</v>
      </c>
      <c r="AR27" s="215" t="s">
        <v>1072</v>
      </c>
      <c r="AS27" s="215" t="s">
        <v>1074</v>
      </c>
      <c r="AT27" s="215" t="s">
        <v>1074</v>
      </c>
      <c r="AU27" s="215" t="s">
        <v>1074</v>
      </c>
      <c r="AV27" s="215" t="s">
        <v>1074</v>
      </c>
      <c r="AW27" s="215" t="s">
        <v>1072</v>
      </c>
      <c r="AX27" s="215" t="s">
        <v>1074</v>
      </c>
      <c r="AY27" s="215" t="s">
        <v>1074</v>
      </c>
      <c r="AZ27" s="215" t="s">
        <v>1076</v>
      </c>
      <c r="BA27" s="215" t="s">
        <v>1072</v>
      </c>
      <c r="BB27" s="215" t="s">
        <v>1074</v>
      </c>
      <c r="BC27" s="215" t="s">
        <v>1074</v>
      </c>
      <c r="BD27" s="215" t="s">
        <v>1074</v>
      </c>
      <c r="BE27" s="215" t="s">
        <v>1074</v>
      </c>
      <c r="BF27" s="215" t="s">
        <v>1074</v>
      </c>
      <c r="BG27" s="215" t="s">
        <v>1074</v>
      </c>
      <c r="BH27" s="215" t="s">
        <v>1076</v>
      </c>
      <c r="BI27" s="215" t="s">
        <v>1076</v>
      </c>
      <c r="BJ27" s="215" t="s">
        <v>1074</v>
      </c>
      <c r="BK27" s="215" t="s">
        <v>1074</v>
      </c>
      <c r="BL27" s="215" t="s">
        <v>1074</v>
      </c>
      <c r="BM27" s="215" t="s">
        <v>1074</v>
      </c>
      <c r="BN27" s="215" t="s">
        <v>1074</v>
      </c>
      <c r="BO27" s="215" t="s">
        <v>1074</v>
      </c>
      <c r="BP27" s="215" t="s">
        <v>1074</v>
      </c>
      <c r="BQ27" s="215" t="s">
        <v>1076</v>
      </c>
      <c r="BR27" s="215" t="s">
        <v>1076</v>
      </c>
      <c r="BS27" s="215" t="s">
        <v>1074</v>
      </c>
      <c r="BT27" s="215" t="s">
        <v>1076</v>
      </c>
      <c r="BU27" s="215" t="s">
        <v>1076</v>
      </c>
      <c r="BV27" s="215" t="s">
        <v>1076</v>
      </c>
      <c r="BW27" s="215" t="s">
        <v>1076</v>
      </c>
      <c r="BX27" s="215" t="s">
        <v>1074</v>
      </c>
    </row>
    <row r="28" spans="1:76" x14ac:dyDescent="0.3">
      <c r="A28" s="215" t="s">
        <v>335</v>
      </c>
      <c r="B28" s="215" t="s">
        <v>336</v>
      </c>
      <c r="C28" s="215" t="s">
        <v>1169</v>
      </c>
      <c r="D28" s="215" t="s">
        <v>1170</v>
      </c>
      <c r="E28" s="215" t="s">
        <v>1171</v>
      </c>
      <c r="F28" s="215" t="s">
        <v>1172</v>
      </c>
      <c r="G28" s="215">
        <v>0</v>
      </c>
      <c r="H28" s="215">
        <v>0</v>
      </c>
      <c r="I28" s="215">
        <v>0</v>
      </c>
      <c r="J28" s="215">
        <v>0</v>
      </c>
      <c r="K28" s="215">
        <v>0</v>
      </c>
      <c r="L28" s="215">
        <v>0</v>
      </c>
      <c r="M28" s="215">
        <v>0</v>
      </c>
      <c r="N28" s="215" t="s">
        <v>1020</v>
      </c>
      <c r="O28" s="215" t="s">
        <v>1020</v>
      </c>
      <c r="P28" s="215" t="s">
        <v>1020</v>
      </c>
      <c r="Q28" s="215" t="s">
        <v>1020</v>
      </c>
      <c r="V28" s="215" t="s">
        <v>1020</v>
      </c>
      <c r="X28" s="169" t="s">
        <v>1162</v>
      </c>
      <c r="Y28" s="215" t="s">
        <v>1053</v>
      </c>
      <c r="Z28" s="215" t="s">
        <v>1051</v>
      </c>
      <c r="AA28" s="215" t="s">
        <v>1051</v>
      </c>
      <c r="AB28" s="215" t="s">
        <v>1051</v>
      </c>
      <c r="AO28" s="215" t="s">
        <v>1074</v>
      </c>
      <c r="AP28" s="215" t="s">
        <v>1074</v>
      </c>
      <c r="AQ28" s="215" t="s">
        <v>1076</v>
      </c>
      <c r="AR28" s="215" t="s">
        <v>1074</v>
      </c>
      <c r="AS28" s="215" t="s">
        <v>1072</v>
      </c>
      <c r="AT28" s="215" t="s">
        <v>1072</v>
      </c>
      <c r="AU28" s="215" t="s">
        <v>1076</v>
      </c>
      <c r="AV28" s="215" t="s">
        <v>1076</v>
      </c>
      <c r="AW28" s="215" t="s">
        <v>1072</v>
      </c>
      <c r="AX28" s="215" t="s">
        <v>1074</v>
      </c>
      <c r="AY28" s="215" t="s">
        <v>1074</v>
      </c>
      <c r="AZ28" s="215" t="s">
        <v>1076</v>
      </c>
      <c r="BA28" s="215" t="s">
        <v>1074</v>
      </c>
      <c r="BB28" s="215" t="s">
        <v>1072</v>
      </c>
      <c r="BC28" s="215" t="s">
        <v>1072</v>
      </c>
      <c r="BD28" s="215" t="s">
        <v>1076</v>
      </c>
      <c r="BE28" s="215" t="s">
        <v>1076</v>
      </c>
      <c r="BF28" s="215" t="s">
        <v>1072</v>
      </c>
      <c r="BG28" s="215" t="s">
        <v>1074</v>
      </c>
      <c r="BH28" s="215" t="s">
        <v>1074</v>
      </c>
      <c r="BI28" s="215" t="s">
        <v>1076</v>
      </c>
      <c r="BJ28" s="215" t="s">
        <v>1074</v>
      </c>
      <c r="BK28" s="215" t="s">
        <v>1072</v>
      </c>
      <c r="BL28" s="215" t="s">
        <v>1072</v>
      </c>
      <c r="BM28" s="215" t="s">
        <v>1076</v>
      </c>
      <c r="BN28" s="215" t="s">
        <v>1076</v>
      </c>
      <c r="BO28" s="215" t="s">
        <v>1074</v>
      </c>
      <c r="BP28" s="215" t="s">
        <v>1074</v>
      </c>
      <c r="BQ28" s="215" t="s">
        <v>1074</v>
      </c>
      <c r="BR28" s="215" t="s">
        <v>1076</v>
      </c>
      <c r="BS28" s="215" t="s">
        <v>1074</v>
      </c>
      <c r="BT28" s="215" t="s">
        <v>1072</v>
      </c>
      <c r="BU28" s="215" t="s">
        <v>1072</v>
      </c>
      <c r="BV28" s="215" t="s">
        <v>1076</v>
      </c>
      <c r="BW28" s="215" t="s">
        <v>1076</v>
      </c>
      <c r="BX28" s="215" t="s">
        <v>1074</v>
      </c>
    </row>
    <row r="29" spans="1:76" x14ac:dyDescent="0.3">
      <c r="A29" s="215" t="s">
        <v>337</v>
      </c>
      <c r="B29" s="215" t="s">
        <v>338</v>
      </c>
      <c r="C29" s="215" t="s">
        <v>1173</v>
      </c>
      <c r="D29" s="215" t="s">
        <v>1223</v>
      </c>
      <c r="E29" s="215" t="s">
        <v>1175</v>
      </c>
      <c r="F29" s="215" t="s">
        <v>1799</v>
      </c>
      <c r="G29" s="215">
        <v>0</v>
      </c>
      <c r="H29" s="215">
        <v>0</v>
      </c>
      <c r="I29" s="215">
        <v>0</v>
      </c>
      <c r="J29" s="215">
        <v>0</v>
      </c>
      <c r="K29" s="215">
        <v>0</v>
      </c>
      <c r="L29" s="215">
        <v>0</v>
      </c>
      <c r="M29" s="215">
        <v>0</v>
      </c>
      <c r="N29" s="215" t="s">
        <v>1020</v>
      </c>
      <c r="O29" s="215" t="s">
        <v>1020</v>
      </c>
      <c r="P29" s="215" t="s">
        <v>1020</v>
      </c>
      <c r="Q29" s="215" t="s">
        <v>1020</v>
      </c>
      <c r="V29" s="215" t="s">
        <v>1020</v>
      </c>
      <c r="X29" s="169" t="s">
        <v>1162</v>
      </c>
      <c r="Y29" s="215" t="s">
        <v>1053</v>
      </c>
      <c r="Z29" s="215" t="s">
        <v>1051</v>
      </c>
      <c r="AA29" s="215" t="s">
        <v>1055</v>
      </c>
      <c r="AB29" s="215" t="s">
        <v>1053</v>
      </c>
      <c r="AO29" s="215" t="s">
        <v>1076</v>
      </c>
      <c r="AP29" s="215" t="s">
        <v>1074</v>
      </c>
      <c r="AQ29" s="215" t="s">
        <v>1074</v>
      </c>
      <c r="AR29" s="215" t="s">
        <v>1074</v>
      </c>
      <c r="AS29" s="215" t="s">
        <v>1072</v>
      </c>
      <c r="AT29" s="215" t="s">
        <v>1074</v>
      </c>
      <c r="AU29" s="215" t="s">
        <v>1074</v>
      </c>
      <c r="AV29" s="215" t="s">
        <v>1074</v>
      </c>
      <c r="AW29" s="215" t="s">
        <v>1076</v>
      </c>
      <c r="AX29" s="215" t="s">
        <v>1076</v>
      </c>
      <c r="AY29" s="215" t="s">
        <v>1074</v>
      </c>
      <c r="AZ29" s="215" t="s">
        <v>1072</v>
      </c>
      <c r="BA29" s="215" t="s">
        <v>1074</v>
      </c>
      <c r="BB29" s="215" t="s">
        <v>1072</v>
      </c>
      <c r="BC29" s="215" t="s">
        <v>1074</v>
      </c>
      <c r="BD29" s="215" t="s">
        <v>1074</v>
      </c>
      <c r="BE29" s="215" t="s">
        <v>1074</v>
      </c>
      <c r="BF29" s="215" t="s">
        <v>1076</v>
      </c>
      <c r="BG29" s="215" t="s">
        <v>1076</v>
      </c>
      <c r="BH29" s="215" t="s">
        <v>1074</v>
      </c>
      <c r="BI29" s="215" t="s">
        <v>1074</v>
      </c>
      <c r="BJ29" s="215" t="s">
        <v>1074</v>
      </c>
      <c r="BK29" s="215" t="s">
        <v>1074</v>
      </c>
      <c r="BL29" s="215" t="s">
        <v>1074</v>
      </c>
      <c r="BM29" s="215" t="s">
        <v>1076</v>
      </c>
      <c r="BN29" s="215" t="s">
        <v>1074</v>
      </c>
      <c r="BO29" s="215" t="s">
        <v>1076</v>
      </c>
      <c r="BP29" s="215" t="s">
        <v>1076</v>
      </c>
      <c r="BQ29" s="215" t="s">
        <v>1076</v>
      </c>
      <c r="BR29" s="215" t="s">
        <v>1076</v>
      </c>
      <c r="BS29" s="215" t="s">
        <v>1076</v>
      </c>
      <c r="BT29" s="215" t="s">
        <v>1074</v>
      </c>
      <c r="BU29" s="215" t="s">
        <v>1074</v>
      </c>
      <c r="BV29" s="215" t="s">
        <v>1076</v>
      </c>
      <c r="BW29" s="215" t="s">
        <v>1076</v>
      </c>
      <c r="BX29" s="215" t="s">
        <v>1076</v>
      </c>
    </row>
    <row r="30" spans="1:76" x14ac:dyDescent="0.3">
      <c r="A30" s="215" t="s">
        <v>339</v>
      </c>
      <c r="B30" s="215" t="s">
        <v>340</v>
      </c>
      <c r="C30" s="215" t="s">
        <v>1800</v>
      </c>
      <c r="D30" s="215" t="s">
        <v>1801</v>
      </c>
      <c r="E30" s="215" t="s">
        <v>1802</v>
      </c>
      <c r="F30" s="215" t="s">
        <v>1707</v>
      </c>
      <c r="G30" s="215">
        <v>0</v>
      </c>
      <c r="H30" s="215">
        <v>0</v>
      </c>
      <c r="I30" s="215">
        <v>0</v>
      </c>
      <c r="J30" s="215">
        <v>0</v>
      </c>
      <c r="K30" s="215">
        <v>0</v>
      </c>
      <c r="L30" s="215">
        <v>0</v>
      </c>
      <c r="M30" s="215">
        <v>0</v>
      </c>
      <c r="N30" s="215" t="s">
        <v>1020</v>
      </c>
      <c r="O30" s="215" t="s">
        <v>1020</v>
      </c>
      <c r="P30" s="215" t="s">
        <v>1020</v>
      </c>
      <c r="Q30" s="215" t="s">
        <v>1020</v>
      </c>
      <c r="V30" s="215" t="s">
        <v>1020</v>
      </c>
      <c r="X30" s="169" t="s">
        <v>1162</v>
      </c>
      <c r="Y30" s="215" t="s">
        <v>1053</v>
      </c>
      <c r="Z30" s="215" t="s">
        <v>1051</v>
      </c>
      <c r="AA30" s="215" t="s">
        <v>1051</v>
      </c>
      <c r="AB30" s="215" t="s">
        <v>1053</v>
      </c>
      <c r="AO30" s="215" t="s">
        <v>1076</v>
      </c>
      <c r="AP30" s="215" t="s">
        <v>1076</v>
      </c>
      <c r="AQ30" s="215" t="s">
        <v>1074</v>
      </c>
      <c r="AR30" s="215" t="s">
        <v>1074</v>
      </c>
      <c r="AS30" s="215" t="s">
        <v>1074</v>
      </c>
      <c r="AT30" s="215" t="s">
        <v>1074</v>
      </c>
      <c r="AU30" s="215" t="s">
        <v>1072</v>
      </c>
      <c r="AV30" s="215" t="s">
        <v>1074</v>
      </c>
      <c r="AW30" s="215" t="s">
        <v>1070</v>
      </c>
      <c r="AX30" s="215" t="s">
        <v>1076</v>
      </c>
      <c r="AY30" s="215" t="s">
        <v>1076</v>
      </c>
      <c r="AZ30" s="215" t="s">
        <v>1074</v>
      </c>
      <c r="BA30" s="215" t="s">
        <v>1074</v>
      </c>
      <c r="BB30" s="215" t="s">
        <v>1074</v>
      </c>
      <c r="BC30" s="215" t="s">
        <v>1074</v>
      </c>
      <c r="BD30" s="215" t="s">
        <v>1072</v>
      </c>
      <c r="BE30" s="215" t="s">
        <v>1074</v>
      </c>
      <c r="BF30" s="215" t="s">
        <v>1070</v>
      </c>
      <c r="BG30" s="215" t="s">
        <v>1076</v>
      </c>
      <c r="BH30" s="215" t="s">
        <v>1076</v>
      </c>
      <c r="BI30" s="215" t="s">
        <v>1074</v>
      </c>
      <c r="BJ30" s="215" t="s">
        <v>1076</v>
      </c>
      <c r="BK30" s="215" t="s">
        <v>1074</v>
      </c>
      <c r="BL30" s="215" t="s">
        <v>1074</v>
      </c>
      <c r="BM30" s="215" t="s">
        <v>1074</v>
      </c>
      <c r="BN30" s="215" t="s">
        <v>1074</v>
      </c>
      <c r="BO30" s="215" t="s">
        <v>1070</v>
      </c>
      <c r="BP30" s="215" t="s">
        <v>1076</v>
      </c>
      <c r="BQ30" s="215" t="s">
        <v>1076</v>
      </c>
      <c r="BR30" s="215" t="s">
        <v>1074</v>
      </c>
      <c r="BS30" s="215" t="s">
        <v>1076</v>
      </c>
      <c r="BT30" s="215" t="s">
        <v>1074</v>
      </c>
      <c r="BU30" s="215" t="s">
        <v>1074</v>
      </c>
      <c r="BV30" s="215" t="s">
        <v>1074</v>
      </c>
      <c r="BW30" s="215" t="s">
        <v>1074</v>
      </c>
      <c r="BX30" s="215" t="s">
        <v>1070</v>
      </c>
    </row>
    <row r="31" spans="1:76" x14ac:dyDescent="0.3">
      <c r="A31" s="215" t="s">
        <v>341</v>
      </c>
      <c r="B31" s="215" t="s">
        <v>342</v>
      </c>
      <c r="C31" s="215" t="s">
        <v>1427</v>
      </c>
      <c r="D31" s="215" t="s">
        <v>1428</v>
      </c>
      <c r="E31" s="215" t="s">
        <v>1429</v>
      </c>
      <c r="F31" s="215" t="s">
        <v>1803</v>
      </c>
      <c r="G31" s="215">
        <v>0</v>
      </c>
      <c r="H31" s="215">
        <v>0</v>
      </c>
      <c r="I31" s="215">
        <v>0</v>
      </c>
      <c r="J31" s="215">
        <v>0</v>
      </c>
      <c r="K31" s="215">
        <v>0</v>
      </c>
      <c r="L31" s="215">
        <v>0</v>
      </c>
      <c r="M31" s="215">
        <v>0</v>
      </c>
      <c r="N31" s="215" t="s">
        <v>1020</v>
      </c>
      <c r="O31" s="215" t="s">
        <v>1020</v>
      </c>
      <c r="P31" s="215" t="s">
        <v>1020</v>
      </c>
      <c r="Q31" s="215" t="s">
        <v>1020</v>
      </c>
      <c r="V31" s="215" t="s">
        <v>1020</v>
      </c>
      <c r="X31" s="169" t="s">
        <v>1162</v>
      </c>
      <c r="Y31" s="215" t="s">
        <v>1053</v>
      </c>
      <c r="Z31" s="215" t="s">
        <v>1051</v>
      </c>
      <c r="AA31" s="215" t="s">
        <v>1055</v>
      </c>
      <c r="AB31" s="215" t="s">
        <v>1051</v>
      </c>
      <c r="AO31" s="215" t="s">
        <v>1074</v>
      </c>
      <c r="AP31" s="215" t="s">
        <v>1074</v>
      </c>
      <c r="AQ31" s="215" t="s">
        <v>1076</v>
      </c>
      <c r="AR31" s="215" t="s">
        <v>1072</v>
      </c>
      <c r="AS31" s="215" t="s">
        <v>1074</v>
      </c>
      <c r="AT31" s="215" t="s">
        <v>1074</v>
      </c>
      <c r="AU31" s="215" t="s">
        <v>1076</v>
      </c>
      <c r="AV31" s="215" t="s">
        <v>1074</v>
      </c>
      <c r="AW31" s="215" t="s">
        <v>1074</v>
      </c>
      <c r="AX31" s="215" t="s">
        <v>1076</v>
      </c>
      <c r="AY31" s="215" t="s">
        <v>1076</v>
      </c>
      <c r="AZ31" s="215" t="s">
        <v>1076</v>
      </c>
      <c r="BA31" s="215" t="s">
        <v>1072</v>
      </c>
      <c r="BB31" s="215" t="s">
        <v>1074</v>
      </c>
      <c r="BC31" s="215" t="s">
        <v>1076</v>
      </c>
      <c r="BD31" s="215" t="s">
        <v>1076</v>
      </c>
      <c r="BE31" s="215" t="s">
        <v>1074</v>
      </c>
      <c r="BF31" s="215" t="s">
        <v>1074</v>
      </c>
      <c r="BG31" s="215" t="s">
        <v>1076</v>
      </c>
      <c r="BH31" s="215" t="s">
        <v>1076</v>
      </c>
      <c r="BI31" s="215" t="s">
        <v>1076</v>
      </c>
      <c r="BJ31" s="215" t="s">
        <v>1072</v>
      </c>
      <c r="BK31" s="215" t="s">
        <v>1074</v>
      </c>
      <c r="BL31" s="215" t="s">
        <v>1076</v>
      </c>
      <c r="BM31" s="215" t="s">
        <v>1076</v>
      </c>
      <c r="BN31" s="215" t="s">
        <v>1076</v>
      </c>
      <c r="BO31" s="215" t="s">
        <v>1076</v>
      </c>
      <c r="BP31" s="215" t="s">
        <v>1076</v>
      </c>
      <c r="BQ31" s="215" t="s">
        <v>1076</v>
      </c>
      <c r="BR31" s="215" t="s">
        <v>1076</v>
      </c>
      <c r="BS31" s="215" t="s">
        <v>1072</v>
      </c>
      <c r="BT31" s="215" t="s">
        <v>1074</v>
      </c>
      <c r="BU31" s="215" t="s">
        <v>1076</v>
      </c>
      <c r="BV31" s="215" t="s">
        <v>1076</v>
      </c>
      <c r="BW31" s="215" t="s">
        <v>1076</v>
      </c>
      <c r="BX31" s="215" t="s">
        <v>1076</v>
      </c>
    </row>
    <row r="32" spans="1:76" x14ac:dyDescent="0.3">
      <c r="A32" s="215" t="s">
        <v>345</v>
      </c>
      <c r="B32" s="215" t="s">
        <v>346</v>
      </c>
      <c r="C32" s="215" t="s">
        <v>1804</v>
      </c>
      <c r="D32" s="215" t="s">
        <v>1805</v>
      </c>
      <c r="E32" s="215">
        <v>7896268470</v>
      </c>
      <c r="F32" s="215" t="s">
        <v>1374</v>
      </c>
      <c r="G32" s="215">
        <v>0</v>
      </c>
      <c r="H32" s="215">
        <v>0</v>
      </c>
      <c r="I32" s="215">
        <v>0</v>
      </c>
      <c r="J32" s="215">
        <v>0</v>
      </c>
      <c r="K32" s="215">
        <v>0</v>
      </c>
      <c r="L32" s="215">
        <v>0</v>
      </c>
      <c r="M32" s="215">
        <v>0</v>
      </c>
      <c r="N32" s="215" t="s">
        <v>1020</v>
      </c>
      <c r="O32" s="215" t="s">
        <v>1020</v>
      </c>
      <c r="P32" s="215" t="s">
        <v>1020</v>
      </c>
      <c r="Q32" s="215" t="s">
        <v>1020</v>
      </c>
      <c r="V32" s="215" t="s">
        <v>1020</v>
      </c>
      <c r="X32" s="169" t="s">
        <v>1162</v>
      </c>
      <c r="Y32" s="215" t="s">
        <v>1053</v>
      </c>
      <c r="Z32" s="215" t="s">
        <v>1051</v>
      </c>
      <c r="AA32" s="215" t="s">
        <v>1053</v>
      </c>
      <c r="AB32" s="215" t="s">
        <v>1051</v>
      </c>
      <c r="AO32" s="215" t="s">
        <v>1076</v>
      </c>
      <c r="AP32" s="215" t="s">
        <v>1074</v>
      </c>
      <c r="AQ32" s="215" t="s">
        <v>1076</v>
      </c>
      <c r="AR32" s="215" t="s">
        <v>1076</v>
      </c>
      <c r="AS32" s="215" t="s">
        <v>1076</v>
      </c>
      <c r="AT32" s="215" t="s">
        <v>1074</v>
      </c>
      <c r="AU32" s="215" t="s">
        <v>1076</v>
      </c>
      <c r="AV32" s="215" t="s">
        <v>1074</v>
      </c>
      <c r="AW32" s="215" t="s">
        <v>1074</v>
      </c>
      <c r="AX32" s="215" t="s">
        <v>1076</v>
      </c>
      <c r="AY32" s="215" t="s">
        <v>1074</v>
      </c>
      <c r="AZ32" s="215" t="s">
        <v>1076</v>
      </c>
      <c r="BA32" s="215" t="s">
        <v>1076</v>
      </c>
      <c r="BB32" s="215" t="s">
        <v>1076</v>
      </c>
      <c r="BC32" s="215" t="s">
        <v>1074</v>
      </c>
      <c r="BD32" s="215" t="s">
        <v>1076</v>
      </c>
      <c r="BE32" s="215" t="s">
        <v>1074</v>
      </c>
      <c r="BF32" s="215" t="s">
        <v>1074</v>
      </c>
      <c r="BG32" s="215" t="s">
        <v>1076</v>
      </c>
      <c r="BH32" s="215" t="s">
        <v>1074</v>
      </c>
      <c r="BI32" s="215" t="s">
        <v>1076</v>
      </c>
      <c r="BJ32" s="215" t="s">
        <v>1076</v>
      </c>
      <c r="BK32" s="215" t="s">
        <v>1076</v>
      </c>
      <c r="BL32" s="215" t="s">
        <v>1074</v>
      </c>
      <c r="BM32" s="215" t="s">
        <v>1076</v>
      </c>
      <c r="BN32" s="215" t="s">
        <v>1074</v>
      </c>
      <c r="BO32" s="215" t="s">
        <v>1074</v>
      </c>
      <c r="BP32" s="215" t="s">
        <v>1076</v>
      </c>
      <c r="BQ32" s="215" t="s">
        <v>1074</v>
      </c>
      <c r="BR32" s="215" t="s">
        <v>1076</v>
      </c>
      <c r="BS32" s="215" t="s">
        <v>1076</v>
      </c>
      <c r="BT32" s="215" t="s">
        <v>1076</v>
      </c>
      <c r="BU32" s="215" t="s">
        <v>1074</v>
      </c>
      <c r="BV32" s="215" t="s">
        <v>1076</v>
      </c>
      <c r="BW32" s="215" t="s">
        <v>1074</v>
      </c>
      <c r="BX32" s="215" t="s">
        <v>1074</v>
      </c>
    </row>
    <row r="33" spans="1:76" x14ac:dyDescent="0.3">
      <c r="A33" s="215" t="s">
        <v>347</v>
      </c>
      <c r="B33" s="215" t="s">
        <v>348</v>
      </c>
      <c r="C33" s="215" t="s">
        <v>1431</v>
      </c>
      <c r="D33" s="215" t="s">
        <v>1432</v>
      </c>
      <c r="E33" s="215" t="s">
        <v>1433</v>
      </c>
      <c r="F33" s="215" t="s">
        <v>1806</v>
      </c>
      <c r="G33" s="215">
        <v>0</v>
      </c>
      <c r="H33" s="215">
        <v>0</v>
      </c>
      <c r="I33" s="215">
        <v>0</v>
      </c>
      <c r="J33" s="215">
        <v>0</v>
      </c>
      <c r="K33" s="215">
        <v>0</v>
      </c>
      <c r="L33" s="215">
        <v>0</v>
      </c>
      <c r="M33" s="215">
        <v>0</v>
      </c>
      <c r="N33" s="215" t="s">
        <v>1020</v>
      </c>
      <c r="O33" s="215" t="s">
        <v>1020</v>
      </c>
      <c r="P33" s="215" t="s">
        <v>1020</v>
      </c>
      <c r="Q33" s="215" t="s">
        <v>1020</v>
      </c>
      <c r="V33" s="215" t="s">
        <v>1020</v>
      </c>
      <c r="X33" s="169" t="s">
        <v>1162</v>
      </c>
      <c r="Y33" s="215" t="s">
        <v>1055</v>
      </c>
      <c r="Z33" s="215" t="s">
        <v>1053</v>
      </c>
      <c r="AA33" s="215" t="s">
        <v>1051</v>
      </c>
      <c r="AB33" s="215" t="s">
        <v>1055</v>
      </c>
      <c r="AO33" s="215" t="s">
        <v>1076</v>
      </c>
      <c r="AP33" s="215" t="s">
        <v>1076</v>
      </c>
      <c r="AQ33" s="215" t="s">
        <v>1076</v>
      </c>
      <c r="AR33" s="215" t="s">
        <v>1074</v>
      </c>
      <c r="AS33" s="215" t="s">
        <v>1072</v>
      </c>
      <c r="AT33" s="215" t="s">
        <v>1072</v>
      </c>
      <c r="AU33" s="215" t="s">
        <v>1076</v>
      </c>
      <c r="AV33" s="215" t="s">
        <v>1074</v>
      </c>
      <c r="AW33" s="215" t="s">
        <v>1076</v>
      </c>
      <c r="AX33" s="215" t="s">
        <v>1076</v>
      </c>
      <c r="AY33" s="215" t="s">
        <v>1076</v>
      </c>
      <c r="AZ33" s="215" t="s">
        <v>1076</v>
      </c>
      <c r="BA33" s="215" t="s">
        <v>1074</v>
      </c>
      <c r="BB33" s="215" t="s">
        <v>1072</v>
      </c>
      <c r="BC33" s="215" t="s">
        <v>1072</v>
      </c>
      <c r="BD33" s="215" t="s">
        <v>1076</v>
      </c>
      <c r="BE33" s="215" t="s">
        <v>1074</v>
      </c>
      <c r="BF33" s="215" t="s">
        <v>1076</v>
      </c>
      <c r="BG33" s="215" t="s">
        <v>1076</v>
      </c>
      <c r="BH33" s="215" t="s">
        <v>1076</v>
      </c>
      <c r="BI33" s="215" t="s">
        <v>1076</v>
      </c>
      <c r="BJ33" s="215" t="s">
        <v>1074</v>
      </c>
      <c r="BK33" s="215" t="s">
        <v>1072</v>
      </c>
      <c r="BL33" s="215" t="s">
        <v>1072</v>
      </c>
      <c r="BM33" s="215" t="s">
        <v>1076</v>
      </c>
      <c r="BN33" s="215" t="s">
        <v>1074</v>
      </c>
      <c r="BO33" s="215" t="s">
        <v>1076</v>
      </c>
      <c r="BP33" s="215" t="s">
        <v>1076</v>
      </c>
      <c r="BQ33" s="215" t="s">
        <v>1076</v>
      </c>
      <c r="BR33" s="215" t="s">
        <v>1076</v>
      </c>
      <c r="BS33" s="215" t="s">
        <v>1074</v>
      </c>
      <c r="BT33" s="215" t="s">
        <v>1072</v>
      </c>
      <c r="BU33" s="215" t="s">
        <v>1072</v>
      </c>
      <c r="BV33" s="215" t="s">
        <v>1076</v>
      </c>
      <c r="BW33" s="215" t="s">
        <v>1074</v>
      </c>
      <c r="BX33" s="215" t="s">
        <v>1076</v>
      </c>
    </row>
    <row r="34" spans="1:76" x14ac:dyDescent="0.3">
      <c r="A34" s="215" t="s">
        <v>351</v>
      </c>
      <c r="B34" s="215" t="s">
        <v>352</v>
      </c>
      <c r="C34" s="215" t="s">
        <v>1435</v>
      </c>
      <c r="D34" s="215" t="s">
        <v>1436</v>
      </c>
      <c r="E34" s="215" t="s">
        <v>1437</v>
      </c>
      <c r="F34" s="215" t="s">
        <v>1807</v>
      </c>
      <c r="G34" s="215">
        <v>0</v>
      </c>
      <c r="H34" s="215">
        <v>0</v>
      </c>
      <c r="I34" s="215">
        <v>0</v>
      </c>
      <c r="J34" s="215">
        <v>0</v>
      </c>
      <c r="K34" s="215">
        <v>0</v>
      </c>
      <c r="L34" s="215">
        <v>0</v>
      </c>
      <c r="M34" s="215">
        <v>0</v>
      </c>
      <c r="N34" s="215" t="s">
        <v>1020</v>
      </c>
      <c r="O34" s="215" t="s">
        <v>1020</v>
      </c>
      <c r="P34" s="215" t="s">
        <v>1020</v>
      </c>
      <c r="Q34" s="215" t="s">
        <v>1020</v>
      </c>
      <c r="V34" s="215" t="s">
        <v>1020</v>
      </c>
      <c r="X34" s="169" t="s">
        <v>1162</v>
      </c>
      <c r="Y34" s="215" t="s">
        <v>1051</v>
      </c>
      <c r="Z34" s="215" t="s">
        <v>1051</v>
      </c>
      <c r="AA34" s="215" t="s">
        <v>1051</v>
      </c>
      <c r="AB34" s="215" t="s">
        <v>1051</v>
      </c>
      <c r="AO34" s="215" t="s">
        <v>1076</v>
      </c>
      <c r="AP34" s="215" t="s">
        <v>1076</v>
      </c>
      <c r="AQ34" s="215" t="s">
        <v>1076</v>
      </c>
      <c r="AR34" s="215" t="s">
        <v>1076</v>
      </c>
      <c r="AS34" s="215" t="s">
        <v>1074</v>
      </c>
      <c r="AT34" s="215" t="s">
        <v>1070</v>
      </c>
      <c r="AU34" s="215" t="s">
        <v>1074</v>
      </c>
      <c r="AV34" s="215" t="s">
        <v>1076</v>
      </c>
      <c r="AW34" s="215" t="s">
        <v>1070</v>
      </c>
      <c r="AX34" s="215" t="s">
        <v>1076</v>
      </c>
      <c r="AY34" s="215" t="s">
        <v>1076</v>
      </c>
      <c r="AZ34" s="215" t="s">
        <v>1076</v>
      </c>
      <c r="BA34" s="215" t="s">
        <v>1076</v>
      </c>
      <c r="BB34" s="215" t="s">
        <v>1074</v>
      </c>
      <c r="BC34" s="215" t="s">
        <v>1072</v>
      </c>
      <c r="BD34" s="215" t="s">
        <v>1074</v>
      </c>
      <c r="BE34" s="215" t="s">
        <v>1074</v>
      </c>
      <c r="BF34" s="215" t="s">
        <v>1070</v>
      </c>
      <c r="BG34" s="215" t="s">
        <v>1076</v>
      </c>
      <c r="BH34" s="215" t="s">
        <v>1076</v>
      </c>
      <c r="BI34" s="215" t="s">
        <v>1076</v>
      </c>
      <c r="BJ34" s="215" t="s">
        <v>1076</v>
      </c>
      <c r="BK34" s="215" t="s">
        <v>1074</v>
      </c>
      <c r="BL34" s="215" t="s">
        <v>1072</v>
      </c>
      <c r="BM34" s="215" t="s">
        <v>1076</v>
      </c>
      <c r="BN34" s="215" t="s">
        <v>1074</v>
      </c>
      <c r="BO34" s="215" t="s">
        <v>1070</v>
      </c>
      <c r="BP34" s="215" t="s">
        <v>1076</v>
      </c>
      <c r="BQ34" s="215" t="s">
        <v>1076</v>
      </c>
      <c r="BR34" s="215" t="s">
        <v>1076</v>
      </c>
      <c r="BS34" s="215" t="s">
        <v>1076</v>
      </c>
      <c r="BT34" s="215" t="s">
        <v>1074</v>
      </c>
      <c r="BU34" s="215" t="s">
        <v>1074</v>
      </c>
      <c r="BV34" s="215" t="s">
        <v>1076</v>
      </c>
      <c r="BW34" s="215" t="s">
        <v>1074</v>
      </c>
      <c r="BX34" s="215" t="s">
        <v>1070</v>
      </c>
    </row>
    <row r="35" spans="1:76" x14ac:dyDescent="0.3">
      <c r="A35" s="215" t="s">
        <v>355</v>
      </c>
      <c r="B35" s="215" t="s">
        <v>356</v>
      </c>
      <c r="C35" s="215" t="s">
        <v>1708</v>
      </c>
      <c r="D35" s="215" t="s">
        <v>1709</v>
      </c>
      <c r="E35" s="215" t="s">
        <v>1808</v>
      </c>
      <c r="F35" s="215" t="s">
        <v>1809</v>
      </c>
      <c r="G35" s="215">
        <v>0</v>
      </c>
      <c r="H35" s="215">
        <v>0</v>
      </c>
      <c r="I35" s="215">
        <v>0</v>
      </c>
      <c r="J35" s="215">
        <v>0</v>
      </c>
      <c r="K35" s="215">
        <v>0</v>
      </c>
      <c r="L35" s="215">
        <v>0</v>
      </c>
      <c r="M35" s="215">
        <v>0</v>
      </c>
      <c r="N35" s="215" t="s">
        <v>1020</v>
      </c>
      <c r="O35" s="215" t="s">
        <v>1020</v>
      </c>
      <c r="P35" s="215" t="s">
        <v>1020</v>
      </c>
      <c r="Q35" s="215" t="s">
        <v>1020</v>
      </c>
      <c r="V35" s="215" t="s">
        <v>1020</v>
      </c>
      <c r="X35" s="169" t="s">
        <v>1162</v>
      </c>
      <c r="Y35" s="215" t="s">
        <v>1053</v>
      </c>
      <c r="Z35" s="215" t="s">
        <v>1053</v>
      </c>
      <c r="AA35" s="215" t="s">
        <v>1051</v>
      </c>
      <c r="AB35" s="215" t="s">
        <v>1051</v>
      </c>
      <c r="AO35" s="215" t="s">
        <v>1074</v>
      </c>
      <c r="AP35" s="215" t="s">
        <v>1074</v>
      </c>
      <c r="AQ35" s="215" t="s">
        <v>1074</v>
      </c>
      <c r="AR35" s="215" t="s">
        <v>1074</v>
      </c>
      <c r="AS35" s="215" t="s">
        <v>1074</v>
      </c>
      <c r="AT35" s="215" t="s">
        <v>1074</v>
      </c>
      <c r="AU35" s="215" t="s">
        <v>1074</v>
      </c>
      <c r="AV35" s="215" t="s">
        <v>1072</v>
      </c>
      <c r="AW35" s="215" t="s">
        <v>1072</v>
      </c>
      <c r="AX35" s="215" t="s">
        <v>1074</v>
      </c>
      <c r="AY35" s="215" t="s">
        <v>1074</v>
      </c>
      <c r="AZ35" s="215" t="s">
        <v>1074</v>
      </c>
      <c r="BA35" s="215" t="s">
        <v>1074</v>
      </c>
      <c r="BB35" s="215" t="s">
        <v>1074</v>
      </c>
      <c r="BC35" s="215" t="s">
        <v>1074</v>
      </c>
      <c r="BD35" s="215" t="s">
        <v>1074</v>
      </c>
      <c r="BE35" s="215" t="s">
        <v>1072</v>
      </c>
      <c r="BF35" s="215" t="s">
        <v>1074</v>
      </c>
      <c r="BG35" s="215" t="s">
        <v>1074</v>
      </c>
      <c r="BH35" s="215" t="s">
        <v>1074</v>
      </c>
      <c r="BI35" s="215" t="s">
        <v>1074</v>
      </c>
      <c r="BJ35" s="215" t="s">
        <v>1074</v>
      </c>
      <c r="BK35" s="215" t="s">
        <v>1074</v>
      </c>
      <c r="BL35" s="215" t="s">
        <v>1074</v>
      </c>
      <c r="BM35" s="215" t="s">
        <v>1074</v>
      </c>
      <c r="BN35" s="215" t="s">
        <v>1074</v>
      </c>
      <c r="BO35" s="215" t="s">
        <v>1074</v>
      </c>
      <c r="BP35" s="215" t="s">
        <v>1074</v>
      </c>
      <c r="BQ35" s="215" t="s">
        <v>1074</v>
      </c>
      <c r="BR35" s="215" t="s">
        <v>1076</v>
      </c>
      <c r="BS35" s="215" t="s">
        <v>1074</v>
      </c>
      <c r="BT35" s="215" t="s">
        <v>1074</v>
      </c>
      <c r="BU35" s="215" t="s">
        <v>1074</v>
      </c>
      <c r="BV35" s="215" t="s">
        <v>1074</v>
      </c>
      <c r="BW35" s="215" t="s">
        <v>1074</v>
      </c>
      <c r="BX35" s="215" t="s">
        <v>1074</v>
      </c>
    </row>
    <row r="36" spans="1:76" x14ac:dyDescent="0.3">
      <c r="A36" s="215" t="s">
        <v>359</v>
      </c>
      <c r="B36" s="215" t="s">
        <v>360</v>
      </c>
      <c r="C36" s="215" t="s">
        <v>1439</v>
      </c>
      <c r="D36" s="215" t="s">
        <v>1440</v>
      </c>
      <c r="E36" s="215" t="s">
        <v>1441</v>
      </c>
      <c r="F36" s="215" t="s">
        <v>1810</v>
      </c>
      <c r="G36" s="215">
        <v>0</v>
      </c>
      <c r="H36" s="215">
        <v>0</v>
      </c>
      <c r="I36" s="215">
        <v>0</v>
      </c>
      <c r="J36" s="215">
        <v>0</v>
      </c>
      <c r="K36" s="215">
        <v>0</v>
      </c>
      <c r="L36" s="215">
        <v>0</v>
      </c>
      <c r="M36" s="215">
        <v>0</v>
      </c>
      <c r="N36" s="215" t="s">
        <v>1020</v>
      </c>
      <c r="O36" s="215" t="s">
        <v>1020</v>
      </c>
      <c r="P36" s="215" t="s">
        <v>1020</v>
      </c>
      <c r="Q36" s="215" t="s">
        <v>1020</v>
      </c>
      <c r="V36" s="215" t="s">
        <v>1020</v>
      </c>
      <c r="X36" s="169" t="s">
        <v>1162</v>
      </c>
      <c r="Y36" s="215" t="s">
        <v>1051</v>
      </c>
      <c r="Z36" s="215" t="s">
        <v>1051</v>
      </c>
      <c r="AA36" s="215" t="s">
        <v>1051</v>
      </c>
      <c r="AB36" s="215" t="s">
        <v>1051</v>
      </c>
      <c r="AO36" s="215" t="s">
        <v>1072</v>
      </c>
      <c r="AP36" s="215" t="s">
        <v>1074</v>
      </c>
      <c r="AQ36" s="215" t="s">
        <v>1074</v>
      </c>
      <c r="AR36" s="215" t="s">
        <v>1074</v>
      </c>
      <c r="AS36" s="215" t="s">
        <v>1072</v>
      </c>
      <c r="AT36" s="215" t="s">
        <v>1074</v>
      </c>
      <c r="AU36" s="215" t="s">
        <v>1072</v>
      </c>
      <c r="AV36" s="215" t="s">
        <v>1074</v>
      </c>
      <c r="AW36" s="215" t="s">
        <v>1074</v>
      </c>
      <c r="AX36" s="215" t="s">
        <v>1074</v>
      </c>
      <c r="AY36" s="215" t="s">
        <v>1074</v>
      </c>
      <c r="AZ36" s="215" t="s">
        <v>1074</v>
      </c>
      <c r="BA36" s="215" t="s">
        <v>1074</v>
      </c>
      <c r="BB36" s="215" t="s">
        <v>1072</v>
      </c>
      <c r="BC36" s="215" t="s">
        <v>1074</v>
      </c>
      <c r="BD36" s="215" t="s">
        <v>1074</v>
      </c>
      <c r="BE36" s="215" t="s">
        <v>1074</v>
      </c>
      <c r="BF36" s="215" t="s">
        <v>1074</v>
      </c>
      <c r="BG36" s="215" t="s">
        <v>1074</v>
      </c>
      <c r="BH36" s="215" t="s">
        <v>1074</v>
      </c>
      <c r="BI36" s="215" t="s">
        <v>1074</v>
      </c>
      <c r="BJ36" s="215" t="s">
        <v>1074</v>
      </c>
      <c r="BK36" s="215" t="s">
        <v>1072</v>
      </c>
      <c r="BL36" s="215" t="s">
        <v>1074</v>
      </c>
      <c r="BM36" s="215" t="s">
        <v>1074</v>
      </c>
      <c r="BN36" s="215" t="s">
        <v>1074</v>
      </c>
      <c r="BO36" s="215" t="s">
        <v>1074</v>
      </c>
      <c r="BP36" s="215" t="s">
        <v>1074</v>
      </c>
      <c r="BQ36" s="215" t="s">
        <v>1074</v>
      </c>
      <c r="BR36" s="215" t="s">
        <v>1074</v>
      </c>
      <c r="BS36" s="215" t="s">
        <v>1074</v>
      </c>
      <c r="BT36" s="215" t="s">
        <v>1074</v>
      </c>
      <c r="BU36" s="215" t="s">
        <v>1074</v>
      </c>
      <c r="BV36" s="215" t="s">
        <v>1074</v>
      </c>
      <c r="BW36" s="215" t="s">
        <v>1074</v>
      </c>
      <c r="BX36" s="215" t="s">
        <v>1074</v>
      </c>
    </row>
    <row r="37" spans="1:76" x14ac:dyDescent="0.3">
      <c r="A37" s="215" t="s">
        <v>363</v>
      </c>
      <c r="B37" s="215" t="s">
        <v>364</v>
      </c>
      <c r="C37" s="215" t="s">
        <v>1811</v>
      </c>
      <c r="D37" s="215" t="s">
        <v>1444</v>
      </c>
      <c r="E37" s="215">
        <v>7930328813</v>
      </c>
      <c r="F37" s="215" t="s">
        <v>1445</v>
      </c>
      <c r="G37" s="215">
        <v>0</v>
      </c>
      <c r="H37" s="215">
        <v>0</v>
      </c>
      <c r="I37" s="215">
        <v>0</v>
      </c>
      <c r="J37" s="215">
        <v>0</v>
      </c>
      <c r="K37" s="215">
        <v>0</v>
      </c>
      <c r="L37" s="215">
        <v>0</v>
      </c>
      <c r="M37" s="215">
        <v>0</v>
      </c>
      <c r="N37" s="215" t="s">
        <v>1020</v>
      </c>
      <c r="O37" s="215" t="s">
        <v>1020</v>
      </c>
      <c r="P37" s="215" t="s">
        <v>1020</v>
      </c>
      <c r="Q37" s="215" t="s">
        <v>1020</v>
      </c>
      <c r="V37" s="215" t="s">
        <v>1020</v>
      </c>
      <c r="X37" s="169" t="s">
        <v>1162</v>
      </c>
      <c r="Y37" s="215" t="s">
        <v>1053</v>
      </c>
      <c r="Z37" s="215" t="s">
        <v>1053</v>
      </c>
      <c r="AA37" s="215" t="s">
        <v>1053</v>
      </c>
      <c r="AB37" s="215" t="s">
        <v>1051</v>
      </c>
      <c r="AO37" s="215" t="s">
        <v>1074</v>
      </c>
      <c r="AP37" s="215" t="s">
        <v>1074</v>
      </c>
      <c r="AQ37" s="215" t="s">
        <v>1076</v>
      </c>
      <c r="AR37" s="215" t="s">
        <v>1076</v>
      </c>
      <c r="AS37" s="215" t="s">
        <v>1072</v>
      </c>
      <c r="AT37" s="215" t="s">
        <v>1072</v>
      </c>
      <c r="AU37" s="215" t="s">
        <v>1072</v>
      </c>
      <c r="AV37" s="215" t="s">
        <v>1074</v>
      </c>
      <c r="AW37" s="215" t="s">
        <v>1072</v>
      </c>
      <c r="AX37" s="215" t="s">
        <v>1074</v>
      </c>
      <c r="AY37" s="215" t="s">
        <v>1074</v>
      </c>
      <c r="AZ37" s="215" t="s">
        <v>1076</v>
      </c>
      <c r="BA37" s="215" t="s">
        <v>1076</v>
      </c>
      <c r="BB37" s="215" t="s">
        <v>1072</v>
      </c>
      <c r="BC37" s="215" t="s">
        <v>1072</v>
      </c>
      <c r="BD37" s="215" t="s">
        <v>1074</v>
      </c>
      <c r="BE37" s="215" t="s">
        <v>1074</v>
      </c>
      <c r="BF37" s="215" t="s">
        <v>1074</v>
      </c>
      <c r="BG37" s="215" t="s">
        <v>1074</v>
      </c>
      <c r="BH37" s="215" t="s">
        <v>1076</v>
      </c>
      <c r="BI37" s="215" t="s">
        <v>1076</v>
      </c>
      <c r="BJ37" s="215" t="s">
        <v>1076</v>
      </c>
      <c r="BK37" s="215" t="s">
        <v>1074</v>
      </c>
      <c r="BL37" s="215" t="s">
        <v>1074</v>
      </c>
      <c r="BM37" s="215" t="s">
        <v>1074</v>
      </c>
      <c r="BN37" s="215" t="s">
        <v>1074</v>
      </c>
      <c r="BO37" s="215" t="s">
        <v>1074</v>
      </c>
      <c r="BP37" s="215" t="s">
        <v>1076</v>
      </c>
      <c r="BQ37" s="215" t="s">
        <v>1076</v>
      </c>
      <c r="BR37" s="215" t="s">
        <v>1076</v>
      </c>
      <c r="BS37" s="215" t="s">
        <v>1076</v>
      </c>
      <c r="BT37" s="215" t="s">
        <v>1076</v>
      </c>
      <c r="BU37" s="215" t="s">
        <v>1076</v>
      </c>
      <c r="BV37" s="215" t="s">
        <v>1076</v>
      </c>
      <c r="BW37" s="215" t="s">
        <v>1076</v>
      </c>
      <c r="BX37" s="215" t="s">
        <v>1074</v>
      </c>
    </row>
    <row r="38" spans="1:76" x14ac:dyDescent="0.3">
      <c r="A38" s="215" t="s">
        <v>367</v>
      </c>
      <c r="B38" s="215" t="s">
        <v>368</v>
      </c>
      <c r="C38" s="215" t="s">
        <v>1812</v>
      </c>
      <c r="D38" s="215" t="s">
        <v>1813</v>
      </c>
      <c r="E38" s="215" t="s">
        <v>1814</v>
      </c>
      <c r="F38" s="215" t="s">
        <v>1449</v>
      </c>
      <c r="G38" s="215">
        <v>0</v>
      </c>
      <c r="H38" s="215">
        <v>0</v>
      </c>
      <c r="I38" s="215">
        <v>0</v>
      </c>
      <c r="J38" s="215">
        <v>0</v>
      </c>
      <c r="K38" s="215">
        <v>0</v>
      </c>
      <c r="L38" s="215">
        <v>0</v>
      </c>
      <c r="M38" s="215">
        <v>0</v>
      </c>
      <c r="N38" s="215" t="s">
        <v>1020</v>
      </c>
      <c r="O38" s="215" t="s">
        <v>1020</v>
      </c>
      <c r="P38" s="215" t="s">
        <v>1020</v>
      </c>
      <c r="Q38" s="215" t="s">
        <v>1020</v>
      </c>
      <c r="V38" s="215" t="s">
        <v>1020</v>
      </c>
      <c r="X38" s="169" t="s">
        <v>1162</v>
      </c>
      <c r="Y38" s="215" t="s">
        <v>1051</v>
      </c>
      <c r="Z38" s="215" t="s">
        <v>1051</v>
      </c>
      <c r="AA38" s="215" t="s">
        <v>1051</v>
      </c>
      <c r="AB38" s="215" t="s">
        <v>1053</v>
      </c>
      <c r="AO38" s="215" t="s">
        <v>1074</v>
      </c>
      <c r="AP38" s="215" t="s">
        <v>1072</v>
      </c>
      <c r="AQ38" s="215" t="s">
        <v>1074</v>
      </c>
      <c r="AR38" s="215" t="s">
        <v>1074</v>
      </c>
      <c r="AS38" s="215" t="s">
        <v>1074</v>
      </c>
      <c r="AT38" s="215" t="s">
        <v>1074</v>
      </c>
      <c r="AU38" s="215" t="s">
        <v>1074</v>
      </c>
      <c r="AV38" s="215" t="s">
        <v>1072</v>
      </c>
      <c r="AW38" s="215" t="s">
        <v>1070</v>
      </c>
      <c r="AX38" s="215" t="s">
        <v>1074</v>
      </c>
      <c r="AY38" s="215" t="s">
        <v>1074</v>
      </c>
      <c r="AZ38" s="215" t="s">
        <v>1076</v>
      </c>
      <c r="BA38" s="215" t="s">
        <v>1076</v>
      </c>
      <c r="BB38" s="215" t="s">
        <v>1074</v>
      </c>
      <c r="BC38" s="215" t="s">
        <v>1074</v>
      </c>
      <c r="BD38" s="215" t="s">
        <v>1074</v>
      </c>
      <c r="BE38" s="215" t="s">
        <v>1074</v>
      </c>
      <c r="BF38" s="215" t="s">
        <v>1072</v>
      </c>
      <c r="BG38" s="215" t="s">
        <v>1074</v>
      </c>
      <c r="BH38" s="215" t="s">
        <v>1074</v>
      </c>
      <c r="BI38" s="215" t="s">
        <v>1076</v>
      </c>
      <c r="BJ38" s="215" t="s">
        <v>1076</v>
      </c>
      <c r="BK38" s="215" t="s">
        <v>1076</v>
      </c>
      <c r="BL38" s="215" t="s">
        <v>1074</v>
      </c>
      <c r="BM38" s="215" t="s">
        <v>1074</v>
      </c>
      <c r="BN38" s="215" t="s">
        <v>1074</v>
      </c>
      <c r="BO38" s="215" t="s">
        <v>1074</v>
      </c>
      <c r="BP38" s="215" t="s">
        <v>1074</v>
      </c>
      <c r="BQ38" s="215" t="s">
        <v>1074</v>
      </c>
      <c r="BR38" s="215" t="s">
        <v>1076</v>
      </c>
      <c r="BS38" s="215" t="s">
        <v>1076</v>
      </c>
      <c r="BT38" s="215" t="s">
        <v>1076</v>
      </c>
      <c r="BU38" s="215" t="s">
        <v>1074</v>
      </c>
      <c r="BV38" s="215" t="s">
        <v>1074</v>
      </c>
      <c r="BW38" s="215" t="s">
        <v>1076</v>
      </c>
      <c r="BX38" s="215" t="s">
        <v>1074</v>
      </c>
    </row>
    <row r="39" spans="1:76" x14ac:dyDescent="0.3">
      <c r="A39" s="215" t="s">
        <v>371</v>
      </c>
      <c r="B39" s="215" t="s">
        <v>372</v>
      </c>
      <c r="C39" s="215" t="s">
        <v>1635</v>
      </c>
      <c r="D39" s="215" t="s">
        <v>1636</v>
      </c>
      <c r="E39" s="215" t="s">
        <v>1637</v>
      </c>
      <c r="F39" s="215" t="s">
        <v>1815</v>
      </c>
      <c r="G39" s="215">
        <v>0</v>
      </c>
      <c r="H39" s="215">
        <v>0</v>
      </c>
      <c r="I39" s="215">
        <v>0</v>
      </c>
      <c r="J39" s="215">
        <v>0</v>
      </c>
      <c r="K39" s="215">
        <v>0</v>
      </c>
      <c r="L39" s="215">
        <v>0</v>
      </c>
      <c r="M39" s="215">
        <v>0</v>
      </c>
      <c r="N39" s="215" t="s">
        <v>1020</v>
      </c>
      <c r="O39" s="215" t="s">
        <v>1020</v>
      </c>
      <c r="P39" s="215" t="s">
        <v>1020</v>
      </c>
      <c r="Q39" s="215" t="s">
        <v>1020</v>
      </c>
      <c r="V39" s="215" t="s">
        <v>1020</v>
      </c>
      <c r="X39" s="169" t="s">
        <v>1162</v>
      </c>
      <c r="Y39" s="215" t="s">
        <v>1051</v>
      </c>
      <c r="Z39" s="215" t="s">
        <v>1051</v>
      </c>
      <c r="AA39" s="215" t="s">
        <v>1053</v>
      </c>
      <c r="AB39" s="215" t="s">
        <v>1051</v>
      </c>
      <c r="AO39" s="215" t="s">
        <v>1074</v>
      </c>
      <c r="AP39" s="215" t="s">
        <v>1074</v>
      </c>
      <c r="AQ39" s="215" t="s">
        <v>1074</v>
      </c>
      <c r="AR39" s="215" t="s">
        <v>1074</v>
      </c>
      <c r="AS39" s="215" t="s">
        <v>1074</v>
      </c>
      <c r="AT39" s="215" t="s">
        <v>1070</v>
      </c>
      <c r="AU39" s="215" t="s">
        <v>1074</v>
      </c>
      <c r="AV39" s="215" t="s">
        <v>1072</v>
      </c>
      <c r="AW39" s="215" t="s">
        <v>1072</v>
      </c>
      <c r="AX39" s="215" t="s">
        <v>1074</v>
      </c>
      <c r="AY39" s="215" t="s">
        <v>1074</v>
      </c>
      <c r="AZ39" s="215" t="s">
        <v>1074</v>
      </c>
      <c r="BA39" s="215" t="s">
        <v>1074</v>
      </c>
      <c r="BB39" s="215" t="s">
        <v>1074</v>
      </c>
      <c r="BC39" s="215" t="s">
        <v>1070</v>
      </c>
      <c r="BD39" s="215" t="s">
        <v>1074</v>
      </c>
      <c r="BE39" s="215" t="s">
        <v>1072</v>
      </c>
      <c r="BF39" s="215" t="s">
        <v>1072</v>
      </c>
      <c r="BG39" s="215" t="s">
        <v>1074</v>
      </c>
      <c r="BH39" s="215" t="s">
        <v>1074</v>
      </c>
      <c r="BI39" s="215" t="s">
        <v>1074</v>
      </c>
      <c r="BJ39" s="215" t="s">
        <v>1074</v>
      </c>
      <c r="BK39" s="215" t="s">
        <v>1074</v>
      </c>
      <c r="BL39" s="215" t="s">
        <v>1072</v>
      </c>
      <c r="BM39" s="215" t="s">
        <v>1074</v>
      </c>
      <c r="BN39" s="215" t="s">
        <v>1072</v>
      </c>
      <c r="BO39" s="215" t="s">
        <v>1074</v>
      </c>
      <c r="BP39" s="215" t="s">
        <v>1074</v>
      </c>
      <c r="BQ39" s="215" t="s">
        <v>1074</v>
      </c>
      <c r="BR39" s="215" t="s">
        <v>1074</v>
      </c>
      <c r="BS39" s="215" t="s">
        <v>1074</v>
      </c>
      <c r="BT39" s="215" t="s">
        <v>1074</v>
      </c>
      <c r="BU39" s="215" t="s">
        <v>1072</v>
      </c>
      <c r="BV39" s="215" t="s">
        <v>1074</v>
      </c>
      <c r="BW39" s="215" t="s">
        <v>1072</v>
      </c>
      <c r="BX39" s="215" t="s">
        <v>1074</v>
      </c>
    </row>
    <row r="40" spans="1:76" x14ac:dyDescent="0.3">
      <c r="A40" s="215" t="s">
        <v>375</v>
      </c>
      <c r="B40" s="215" t="s">
        <v>376</v>
      </c>
      <c r="C40" s="215" t="s">
        <v>1816</v>
      </c>
      <c r="D40" s="215" t="s">
        <v>1817</v>
      </c>
      <c r="E40" s="215" t="s">
        <v>1818</v>
      </c>
      <c r="F40" s="215" t="s">
        <v>1819</v>
      </c>
      <c r="G40" s="215">
        <v>0</v>
      </c>
      <c r="H40" s="215">
        <v>0</v>
      </c>
      <c r="I40" s="215">
        <v>0</v>
      </c>
      <c r="J40" s="215">
        <v>0</v>
      </c>
      <c r="K40" s="215">
        <v>0</v>
      </c>
      <c r="L40" s="215">
        <v>0</v>
      </c>
      <c r="M40" s="215">
        <v>0</v>
      </c>
      <c r="N40" s="215" t="s">
        <v>1020</v>
      </c>
      <c r="O40" s="215" t="s">
        <v>1020</v>
      </c>
      <c r="P40" s="215" t="s">
        <v>1020</v>
      </c>
      <c r="Q40" s="215" t="s">
        <v>1020</v>
      </c>
      <c r="V40" s="215" t="s">
        <v>1020</v>
      </c>
      <c r="X40" s="169" t="s">
        <v>1162</v>
      </c>
      <c r="Y40" s="215" t="s">
        <v>1051</v>
      </c>
      <c r="Z40" s="215" t="s">
        <v>1051</v>
      </c>
      <c r="AA40" s="215" t="s">
        <v>1055</v>
      </c>
      <c r="AB40" s="215" t="s">
        <v>1051</v>
      </c>
      <c r="AO40" s="215" t="s">
        <v>1074</v>
      </c>
      <c r="AP40" s="215" t="s">
        <v>1074</v>
      </c>
      <c r="AQ40" s="215" t="s">
        <v>1076</v>
      </c>
      <c r="AR40" s="215" t="s">
        <v>1072</v>
      </c>
      <c r="AS40" s="215" t="s">
        <v>1074</v>
      </c>
      <c r="AT40" s="215" t="s">
        <v>1072</v>
      </c>
      <c r="AU40" s="215" t="s">
        <v>1072</v>
      </c>
      <c r="AV40" s="215" t="s">
        <v>1074</v>
      </c>
      <c r="AW40" s="215" t="s">
        <v>1072</v>
      </c>
      <c r="AX40" s="215" t="s">
        <v>1074</v>
      </c>
      <c r="AY40" s="215" t="s">
        <v>1074</v>
      </c>
      <c r="AZ40" s="215" t="s">
        <v>1076</v>
      </c>
      <c r="BA40" s="215" t="s">
        <v>1072</v>
      </c>
      <c r="BB40" s="215" t="s">
        <v>1074</v>
      </c>
      <c r="BC40" s="215" t="s">
        <v>1072</v>
      </c>
      <c r="BD40" s="215" t="s">
        <v>1074</v>
      </c>
      <c r="BE40" s="215" t="s">
        <v>1074</v>
      </c>
      <c r="BF40" s="215" t="s">
        <v>1074</v>
      </c>
      <c r="BG40" s="215" t="s">
        <v>1074</v>
      </c>
      <c r="BH40" s="215" t="s">
        <v>1074</v>
      </c>
      <c r="BI40" s="215" t="s">
        <v>1076</v>
      </c>
      <c r="BJ40" s="215" t="s">
        <v>1074</v>
      </c>
      <c r="BK40" s="215" t="s">
        <v>1074</v>
      </c>
      <c r="BL40" s="215" t="s">
        <v>1072</v>
      </c>
      <c r="BM40" s="215" t="s">
        <v>1074</v>
      </c>
      <c r="BN40" s="215" t="s">
        <v>1076</v>
      </c>
      <c r="BO40" s="215" t="s">
        <v>1074</v>
      </c>
      <c r="BP40" s="215" t="s">
        <v>1074</v>
      </c>
      <c r="BQ40" s="215" t="s">
        <v>1074</v>
      </c>
      <c r="BR40" s="215" t="s">
        <v>1076</v>
      </c>
      <c r="BS40" s="215" t="s">
        <v>1074</v>
      </c>
      <c r="BT40" s="215" t="s">
        <v>1074</v>
      </c>
      <c r="BU40" s="215" t="s">
        <v>1074</v>
      </c>
      <c r="BV40" s="215" t="s">
        <v>1074</v>
      </c>
      <c r="BW40" s="215" t="s">
        <v>1076</v>
      </c>
      <c r="BX40" s="215" t="s">
        <v>1074</v>
      </c>
    </row>
    <row r="41" spans="1:76" x14ac:dyDescent="0.3">
      <c r="A41" s="215" t="s">
        <v>379</v>
      </c>
      <c r="B41" s="215" t="s">
        <v>380</v>
      </c>
      <c r="C41" s="215" t="s">
        <v>1639</v>
      </c>
      <c r="D41" s="215" t="s">
        <v>1640</v>
      </c>
      <c r="E41" s="215">
        <v>1332642743</v>
      </c>
      <c r="F41" s="215" t="s">
        <v>1641</v>
      </c>
      <c r="G41" s="215">
        <v>0</v>
      </c>
      <c r="H41" s="215">
        <v>0</v>
      </c>
      <c r="I41" s="215">
        <v>0</v>
      </c>
      <c r="J41" s="215">
        <v>0</v>
      </c>
      <c r="K41" s="215">
        <v>0</v>
      </c>
      <c r="L41" s="215">
        <v>0</v>
      </c>
      <c r="M41" s="215">
        <v>0</v>
      </c>
      <c r="N41" s="215" t="s">
        <v>1020</v>
      </c>
      <c r="O41" s="215" t="s">
        <v>1020</v>
      </c>
      <c r="P41" s="215" t="s">
        <v>1020</v>
      </c>
      <c r="Q41" s="215" t="s">
        <v>1020</v>
      </c>
      <c r="V41" s="215" t="s">
        <v>1020</v>
      </c>
      <c r="X41" s="169" t="s">
        <v>1162</v>
      </c>
      <c r="Y41" s="215" t="s">
        <v>1055</v>
      </c>
      <c r="Z41" s="215" t="s">
        <v>1051</v>
      </c>
      <c r="AA41" s="215" t="s">
        <v>1051</v>
      </c>
      <c r="AB41" s="215" t="s">
        <v>1055</v>
      </c>
      <c r="AO41" s="215" t="s">
        <v>1074</v>
      </c>
      <c r="AP41" s="215" t="s">
        <v>1072</v>
      </c>
      <c r="AQ41" s="215" t="s">
        <v>1074</v>
      </c>
      <c r="AR41" s="215" t="s">
        <v>1074</v>
      </c>
      <c r="AS41" s="215" t="s">
        <v>1072</v>
      </c>
      <c r="AT41" s="215" t="s">
        <v>1072</v>
      </c>
      <c r="AU41" s="215" t="s">
        <v>1074</v>
      </c>
      <c r="AV41" s="215" t="s">
        <v>1074</v>
      </c>
      <c r="AW41" s="215" t="s">
        <v>1072</v>
      </c>
      <c r="AX41" s="215" t="s">
        <v>1074</v>
      </c>
      <c r="AY41" s="215" t="s">
        <v>1074</v>
      </c>
      <c r="AZ41" s="215" t="s">
        <v>1074</v>
      </c>
      <c r="BA41" s="215" t="s">
        <v>1074</v>
      </c>
      <c r="BB41" s="215" t="s">
        <v>1072</v>
      </c>
      <c r="BC41" s="215" t="s">
        <v>1072</v>
      </c>
      <c r="BD41" s="215" t="s">
        <v>1074</v>
      </c>
      <c r="BE41" s="215" t="s">
        <v>1074</v>
      </c>
      <c r="BF41" s="215" t="s">
        <v>1072</v>
      </c>
      <c r="BG41" s="215" t="s">
        <v>1074</v>
      </c>
      <c r="BH41" s="215" t="s">
        <v>1074</v>
      </c>
      <c r="BI41" s="215" t="s">
        <v>1074</v>
      </c>
      <c r="BJ41" s="215" t="s">
        <v>1074</v>
      </c>
      <c r="BK41" s="215" t="s">
        <v>1072</v>
      </c>
      <c r="BL41" s="215" t="s">
        <v>1074</v>
      </c>
      <c r="BM41" s="215" t="s">
        <v>1074</v>
      </c>
      <c r="BN41" s="215" t="s">
        <v>1074</v>
      </c>
      <c r="BO41" s="215" t="s">
        <v>1072</v>
      </c>
      <c r="BP41" s="215" t="s">
        <v>1076</v>
      </c>
      <c r="BQ41" s="215" t="s">
        <v>1074</v>
      </c>
      <c r="BR41" s="215" t="s">
        <v>1076</v>
      </c>
      <c r="BS41" s="215" t="s">
        <v>1076</v>
      </c>
      <c r="BT41" s="215" t="s">
        <v>1074</v>
      </c>
      <c r="BU41" s="215" t="s">
        <v>1076</v>
      </c>
      <c r="BV41" s="215" t="s">
        <v>1076</v>
      </c>
      <c r="BW41" s="215" t="s">
        <v>1076</v>
      </c>
      <c r="BX41" s="215" t="s">
        <v>1074</v>
      </c>
    </row>
    <row r="42" spans="1:76" x14ac:dyDescent="0.3">
      <c r="A42" s="215" t="s">
        <v>383</v>
      </c>
      <c r="B42" s="215" t="s">
        <v>384</v>
      </c>
      <c r="C42" s="215" t="s">
        <v>1181</v>
      </c>
      <c r="D42" s="215" t="s">
        <v>1182</v>
      </c>
      <c r="E42" s="215" t="s">
        <v>1183</v>
      </c>
      <c r="F42" s="215" t="s">
        <v>1184</v>
      </c>
      <c r="G42" s="215">
        <v>0</v>
      </c>
      <c r="H42" s="215">
        <v>0</v>
      </c>
      <c r="I42" s="215">
        <v>0</v>
      </c>
      <c r="J42" s="215">
        <v>0</v>
      </c>
      <c r="K42" s="215">
        <v>0</v>
      </c>
      <c r="L42" s="215">
        <v>0</v>
      </c>
      <c r="M42" s="215">
        <v>0</v>
      </c>
      <c r="N42" s="215" t="s">
        <v>1020</v>
      </c>
      <c r="O42" s="215" t="s">
        <v>1020</v>
      </c>
      <c r="P42" s="215" t="s">
        <v>1020</v>
      </c>
      <c r="Q42" s="215" t="s">
        <v>1020</v>
      </c>
      <c r="V42" s="215" t="s">
        <v>1020</v>
      </c>
      <c r="X42" s="169" t="s">
        <v>1162</v>
      </c>
      <c r="Y42" s="215" t="s">
        <v>1051</v>
      </c>
      <c r="Z42" s="215" t="s">
        <v>1051</v>
      </c>
      <c r="AA42" s="215" t="s">
        <v>1053</v>
      </c>
      <c r="AB42" s="215" t="s">
        <v>1051</v>
      </c>
      <c r="AO42" s="215" t="s">
        <v>1074</v>
      </c>
      <c r="AP42" s="215" t="s">
        <v>1072</v>
      </c>
      <c r="AQ42" s="215" t="s">
        <v>1074</v>
      </c>
      <c r="AR42" s="215" t="s">
        <v>1074</v>
      </c>
      <c r="AS42" s="215" t="s">
        <v>1072</v>
      </c>
      <c r="AT42" s="215" t="s">
        <v>1072</v>
      </c>
      <c r="AU42" s="215" t="s">
        <v>1074</v>
      </c>
      <c r="AV42" s="215" t="s">
        <v>1074</v>
      </c>
      <c r="AW42" s="215" t="s">
        <v>1074</v>
      </c>
      <c r="AX42" s="215" t="s">
        <v>1074</v>
      </c>
      <c r="AY42" s="215" t="s">
        <v>1072</v>
      </c>
      <c r="AZ42" s="215" t="s">
        <v>1074</v>
      </c>
      <c r="BA42" s="215" t="s">
        <v>1074</v>
      </c>
      <c r="BB42" s="215" t="s">
        <v>1072</v>
      </c>
      <c r="BC42" s="215" t="s">
        <v>1072</v>
      </c>
      <c r="BD42" s="215" t="s">
        <v>1074</v>
      </c>
      <c r="BE42" s="215" t="s">
        <v>1074</v>
      </c>
      <c r="BF42" s="215" t="s">
        <v>1074</v>
      </c>
      <c r="BG42" s="215" t="s">
        <v>1074</v>
      </c>
      <c r="BH42" s="215" t="s">
        <v>1072</v>
      </c>
      <c r="BI42" s="215" t="s">
        <v>1074</v>
      </c>
      <c r="BJ42" s="215" t="s">
        <v>1074</v>
      </c>
      <c r="BK42" s="215" t="s">
        <v>1072</v>
      </c>
      <c r="BL42" s="215" t="s">
        <v>1072</v>
      </c>
      <c r="BM42" s="215" t="s">
        <v>1074</v>
      </c>
      <c r="BN42" s="215" t="s">
        <v>1074</v>
      </c>
      <c r="BO42" s="215" t="s">
        <v>1076</v>
      </c>
      <c r="BP42" s="215" t="s">
        <v>1076</v>
      </c>
      <c r="BQ42" s="215" t="s">
        <v>1074</v>
      </c>
      <c r="BR42" s="215" t="s">
        <v>1076</v>
      </c>
      <c r="BS42" s="215" t="s">
        <v>1076</v>
      </c>
      <c r="BT42" s="215" t="s">
        <v>1074</v>
      </c>
      <c r="BU42" s="215" t="s">
        <v>1074</v>
      </c>
      <c r="BV42" s="215" t="s">
        <v>1076</v>
      </c>
      <c r="BW42" s="215" t="s">
        <v>1076</v>
      </c>
      <c r="BX42" s="215" t="s">
        <v>1076</v>
      </c>
    </row>
    <row r="43" spans="1:76" x14ac:dyDescent="0.3">
      <c r="A43" s="215" t="s">
        <v>385</v>
      </c>
      <c r="B43" s="215" t="s">
        <v>386</v>
      </c>
      <c r="C43" s="215" t="s">
        <v>1185</v>
      </c>
      <c r="D43" s="215" t="s">
        <v>1820</v>
      </c>
      <c r="E43" s="215" t="s">
        <v>1187</v>
      </c>
      <c r="F43" s="215" t="s">
        <v>1188</v>
      </c>
      <c r="G43" s="215">
        <v>0</v>
      </c>
      <c r="H43" s="215">
        <v>0</v>
      </c>
      <c r="I43" s="215">
        <v>0</v>
      </c>
      <c r="J43" s="215">
        <v>0</v>
      </c>
      <c r="K43" s="215">
        <v>0</v>
      </c>
      <c r="L43" s="215">
        <v>0</v>
      </c>
      <c r="M43" s="215">
        <v>0</v>
      </c>
      <c r="N43" s="215" t="s">
        <v>1020</v>
      </c>
      <c r="O43" s="215" t="s">
        <v>1020</v>
      </c>
      <c r="P43" s="215" t="s">
        <v>1020</v>
      </c>
      <c r="Q43" s="215" t="s">
        <v>1020</v>
      </c>
      <c r="V43" s="215" t="s">
        <v>1020</v>
      </c>
      <c r="X43" s="169" t="s">
        <v>1162</v>
      </c>
      <c r="Y43" s="215" t="s">
        <v>1053</v>
      </c>
      <c r="Z43" s="215" t="s">
        <v>1051</v>
      </c>
      <c r="AA43" s="215" t="s">
        <v>1051</v>
      </c>
      <c r="AB43" s="215" t="s">
        <v>1051</v>
      </c>
      <c r="AO43" s="215" t="s">
        <v>1074</v>
      </c>
      <c r="AP43" s="215" t="s">
        <v>1076</v>
      </c>
      <c r="AQ43" s="215" t="s">
        <v>1076</v>
      </c>
      <c r="AR43" s="215" t="s">
        <v>1074</v>
      </c>
      <c r="AS43" s="215" t="s">
        <v>1074</v>
      </c>
      <c r="AT43" s="215" t="s">
        <v>1074</v>
      </c>
      <c r="AU43" s="215" t="s">
        <v>1074</v>
      </c>
      <c r="AV43" s="215" t="s">
        <v>1074</v>
      </c>
      <c r="AW43" s="215" t="s">
        <v>1076</v>
      </c>
      <c r="AX43" s="215" t="s">
        <v>1074</v>
      </c>
      <c r="AY43" s="215" t="s">
        <v>1076</v>
      </c>
      <c r="AZ43" s="215" t="s">
        <v>1076</v>
      </c>
      <c r="BA43" s="215" t="s">
        <v>1074</v>
      </c>
      <c r="BB43" s="215" t="s">
        <v>1074</v>
      </c>
      <c r="BC43" s="215" t="s">
        <v>1074</v>
      </c>
      <c r="BD43" s="215" t="s">
        <v>1074</v>
      </c>
      <c r="BE43" s="215" t="s">
        <v>1074</v>
      </c>
      <c r="BF43" s="215" t="s">
        <v>1076</v>
      </c>
      <c r="BG43" s="215" t="s">
        <v>1074</v>
      </c>
      <c r="BH43" s="215" t="s">
        <v>1076</v>
      </c>
      <c r="BI43" s="215" t="s">
        <v>1076</v>
      </c>
      <c r="BJ43" s="215" t="s">
        <v>1074</v>
      </c>
      <c r="BK43" s="215" t="s">
        <v>1074</v>
      </c>
      <c r="BL43" s="215" t="s">
        <v>1074</v>
      </c>
      <c r="BM43" s="215" t="s">
        <v>1074</v>
      </c>
      <c r="BN43" s="215" t="s">
        <v>1074</v>
      </c>
      <c r="BO43" s="215" t="s">
        <v>1076</v>
      </c>
      <c r="BP43" s="215" t="s">
        <v>1074</v>
      </c>
      <c r="BQ43" s="215" t="s">
        <v>1076</v>
      </c>
      <c r="BR43" s="215" t="s">
        <v>1076</v>
      </c>
      <c r="BS43" s="215" t="s">
        <v>1074</v>
      </c>
      <c r="BT43" s="215" t="s">
        <v>1074</v>
      </c>
      <c r="BU43" s="215" t="s">
        <v>1074</v>
      </c>
      <c r="BV43" s="215" t="s">
        <v>1074</v>
      </c>
      <c r="BW43" s="215" t="s">
        <v>1074</v>
      </c>
      <c r="BX43" s="215" t="s">
        <v>1076</v>
      </c>
    </row>
    <row r="44" spans="1:76" x14ac:dyDescent="0.3">
      <c r="A44" s="215" t="s">
        <v>387</v>
      </c>
      <c r="B44" s="215" t="s">
        <v>388</v>
      </c>
      <c r="C44" s="215" t="s">
        <v>1189</v>
      </c>
      <c r="D44" s="215" t="s">
        <v>1190</v>
      </c>
      <c r="E44" s="215" t="s">
        <v>1191</v>
      </c>
      <c r="F44" s="215" t="s">
        <v>1821</v>
      </c>
      <c r="G44" s="215">
        <v>0</v>
      </c>
      <c r="H44" s="215">
        <v>0</v>
      </c>
      <c r="I44" s="215">
        <v>0</v>
      </c>
      <c r="J44" s="215">
        <v>0</v>
      </c>
      <c r="K44" s="215">
        <v>0</v>
      </c>
      <c r="L44" s="215">
        <v>0</v>
      </c>
      <c r="M44" s="215">
        <v>0</v>
      </c>
      <c r="N44" s="215" t="s">
        <v>1020</v>
      </c>
      <c r="O44" s="215" t="s">
        <v>1020</v>
      </c>
      <c r="P44" s="215" t="s">
        <v>1020</v>
      </c>
      <c r="Q44" s="215" t="s">
        <v>1020</v>
      </c>
      <c r="V44" s="215" t="s">
        <v>1020</v>
      </c>
      <c r="X44" s="169" t="s">
        <v>1162</v>
      </c>
      <c r="Y44" s="215" t="s">
        <v>1051</v>
      </c>
      <c r="Z44" s="215" t="s">
        <v>1051</v>
      </c>
      <c r="AA44" s="215" t="s">
        <v>1051</v>
      </c>
      <c r="AB44" s="215" t="s">
        <v>1051</v>
      </c>
      <c r="AO44" s="215" t="s">
        <v>1074</v>
      </c>
      <c r="AP44" s="215" t="s">
        <v>1074</v>
      </c>
      <c r="AQ44" s="215" t="s">
        <v>1074</v>
      </c>
      <c r="AR44" s="215" t="s">
        <v>1074</v>
      </c>
      <c r="AS44" s="215" t="s">
        <v>1074</v>
      </c>
      <c r="AT44" s="215" t="s">
        <v>1074</v>
      </c>
      <c r="AU44" s="215" t="s">
        <v>1074</v>
      </c>
      <c r="AV44" s="215" t="s">
        <v>1072</v>
      </c>
      <c r="AW44" s="215" t="s">
        <v>1072</v>
      </c>
      <c r="AX44" s="215" t="s">
        <v>1074</v>
      </c>
      <c r="AY44" s="215" t="s">
        <v>1074</v>
      </c>
      <c r="AZ44" s="215" t="s">
        <v>1076</v>
      </c>
      <c r="BA44" s="215" t="s">
        <v>1074</v>
      </c>
      <c r="BB44" s="215" t="s">
        <v>1074</v>
      </c>
      <c r="BC44" s="215" t="s">
        <v>1074</v>
      </c>
      <c r="BD44" s="215" t="s">
        <v>1074</v>
      </c>
      <c r="BE44" s="215" t="s">
        <v>1074</v>
      </c>
      <c r="BF44" s="215" t="s">
        <v>1072</v>
      </c>
      <c r="BG44" s="215" t="s">
        <v>1076</v>
      </c>
      <c r="BH44" s="215" t="s">
        <v>1076</v>
      </c>
      <c r="BI44" s="215" t="s">
        <v>1076</v>
      </c>
      <c r="BJ44" s="215" t="s">
        <v>1074</v>
      </c>
      <c r="BK44" s="215" t="s">
        <v>1074</v>
      </c>
      <c r="BL44" s="215" t="s">
        <v>1074</v>
      </c>
      <c r="BM44" s="215" t="s">
        <v>1074</v>
      </c>
      <c r="BN44" s="215" t="s">
        <v>1074</v>
      </c>
      <c r="BO44" s="215" t="s">
        <v>1072</v>
      </c>
      <c r="BP44" s="215" t="s">
        <v>1076</v>
      </c>
      <c r="BQ44" s="215" t="s">
        <v>1076</v>
      </c>
      <c r="BR44" s="215" t="s">
        <v>1076</v>
      </c>
      <c r="BS44" s="215" t="s">
        <v>1074</v>
      </c>
      <c r="BT44" s="215" t="s">
        <v>1074</v>
      </c>
      <c r="BU44" s="215" t="s">
        <v>1074</v>
      </c>
      <c r="BV44" s="215" t="s">
        <v>1076</v>
      </c>
      <c r="BW44" s="215" t="s">
        <v>1074</v>
      </c>
      <c r="BX44" s="215" t="s">
        <v>1074</v>
      </c>
    </row>
    <row r="45" spans="1:76" x14ac:dyDescent="0.3">
      <c r="A45" s="215" t="s">
        <v>389</v>
      </c>
      <c r="B45" s="215" t="s">
        <v>390</v>
      </c>
      <c r="C45" s="215" t="s">
        <v>1450</v>
      </c>
      <c r="D45" s="215" t="s">
        <v>1451</v>
      </c>
      <c r="E45" s="215">
        <v>7824823004</v>
      </c>
      <c r="F45" s="215" t="s">
        <v>1452</v>
      </c>
      <c r="G45" s="215">
        <v>0</v>
      </c>
      <c r="H45" s="215">
        <v>0</v>
      </c>
      <c r="I45" s="215">
        <v>0</v>
      </c>
      <c r="J45" s="215">
        <v>0</v>
      </c>
      <c r="K45" s="215">
        <v>0</v>
      </c>
      <c r="L45" s="215">
        <v>0</v>
      </c>
      <c r="M45" s="215">
        <v>0</v>
      </c>
      <c r="N45" s="215" t="s">
        <v>1020</v>
      </c>
      <c r="O45" s="215" t="s">
        <v>1020</v>
      </c>
      <c r="P45" s="215" t="s">
        <v>1020</v>
      </c>
      <c r="Q45" s="215" t="s">
        <v>1020</v>
      </c>
      <c r="V45" s="215" t="s">
        <v>1020</v>
      </c>
      <c r="X45" s="169" t="s">
        <v>1162</v>
      </c>
      <c r="Y45" s="215" t="s">
        <v>1053</v>
      </c>
      <c r="Z45" s="215" t="s">
        <v>1051</v>
      </c>
      <c r="AA45" s="215" t="s">
        <v>1053</v>
      </c>
      <c r="AB45" s="215" t="s">
        <v>1055</v>
      </c>
      <c r="AO45" s="215" t="s">
        <v>1074</v>
      </c>
      <c r="AP45" s="215" t="s">
        <v>1074</v>
      </c>
      <c r="AQ45" s="215" t="s">
        <v>1074</v>
      </c>
      <c r="AR45" s="215" t="s">
        <v>1074</v>
      </c>
      <c r="AS45" s="215" t="s">
        <v>1072</v>
      </c>
      <c r="AT45" s="215" t="s">
        <v>1074</v>
      </c>
      <c r="AU45" s="215" t="s">
        <v>1074</v>
      </c>
      <c r="AV45" s="215" t="s">
        <v>1074</v>
      </c>
      <c r="AW45" s="215" t="s">
        <v>1074</v>
      </c>
      <c r="AX45" s="215" t="s">
        <v>1074</v>
      </c>
      <c r="AY45" s="215" t="s">
        <v>1074</v>
      </c>
      <c r="AZ45" s="215" t="s">
        <v>1074</v>
      </c>
      <c r="BA45" s="215" t="s">
        <v>1074</v>
      </c>
      <c r="BB45" s="215" t="s">
        <v>1074</v>
      </c>
      <c r="BC45" s="215" t="s">
        <v>1074</v>
      </c>
      <c r="BD45" s="215" t="s">
        <v>1074</v>
      </c>
      <c r="BE45" s="215" t="s">
        <v>1074</v>
      </c>
      <c r="BF45" s="215" t="s">
        <v>1074</v>
      </c>
      <c r="BG45" s="215" t="s">
        <v>1074</v>
      </c>
      <c r="BH45" s="215" t="s">
        <v>1074</v>
      </c>
      <c r="BI45" s="215" t="s">
        <v>1074</v>
      </c>
      <c r="BJ45" s="215" t="s">
        <v>1074</v>
      </c>
      <c r="BK45" s="215" t="s">
        <v>1072</v>
      </c>
      <c r="BL45" s="215" t="s">
        <v>1074</v>
      </c>
      <c r="BM45" s="215" t="s">
        <v>1074</v>
      </c>
      <c r="BN45" s="215" t="s">
        <v>1074</v>
      </c>
      <c r="BO45" s="215" t="s">
        <v>1074</v>
      </c>
      <c r="BP45" s="215" t="s">
        <v>1074</v>
      </c>
      <c r="BQ45" s="215" t="s">
        <v>1074</v>
      </c>
      <c r="BR45" s="215" t="s">
        <v>1074</v>
      </c>
      <c r="BS45" s="215" t="s">
        <v>1074</v>
      </c>
      <c r="BT45" s="215" t="s">
        <v>1072</v>
      </c>
      <c r="BU45" s="215" t="s">
        <v>1074</v>
      </c>
      <c r="BV45" s="215" t="s">
        <v>1074</v>
      </c>
      <c r="BW45" s="215" t="s">
        <v>1074</v>
      </c>
      <c r="BX45" s="215" t="s">
        <v>1074</v>
      </c>
    </row>
    <row r="46" spans="1:76" x14ac:dyDescent="0.3">
      <c r="A46" s="215" t="s">
        <v>391</v>
      </c>
      <c r="B46" s="215" t="s">
        <v>392</v>
      </c>
      <c r="C46" s="215" t="s">
        <v>1453</v>
      </c>
      <c r="D46" s="215" t="s">
        <v>1454</v>
      </c>
      <c r="E46" s="215" t="s">
        <v>1455</v>
      </c>
      <c r="F46" s="215" t="s">
        <v>1456</v>
      </c>
      <c r="G46" s="215">
        <v>0</v>
      </c>
      <c r="H46" s="215">
        <v>0</v>
      </c>
      <c r="I46" s="215">
        <v>0</v>
      </c>
      <c r="J46" s="215">
        <v>0</v>
      </c>
      <c r="K46" s="215">
        <v>0</v>
      </c>
      <c r="L46" s="215">
        <v>0</v>
      </c>
      <c r="M46" s="215">
        <v>0</v>
      </c>
      <c r="N46" s="215" t="s">
        <v>1020</v>
      </c>
      <c r="O46" s="215" t="s">
        <v>1020</v>
      </c>
      <c r="P46" s="215" t="s">
        <v>1020</v>
      </c>
      <c r="Q46" s="215" t="s">
        <v>1020</v>
      </c>
      <c r="V46" s="215" t="s">
        <v>1020</v>
      </c>
      <c r="X46" s="169" t="s">
        <v>1162</v>
      </c>
      <c r="Y46" s="215" t="s">
        <v>1051</v>
      </c>
      <c r="Z46" s="215" t="s">
        <v>1051</v>
      </c>
      <c r="AA46" s="215" t="s">
        <v>1053</v>
      </c>
      <c r="AB46" s="215" t="s">
        <v>1051</v>
      </c>
      <c r="AO46" s="215" t="s">
        <v>1074</v>
      </c>
      <c r="AP46" s="215" t="s">
        <v>1074</v>
      </c>
      <c r="AQ46" s="215" t="s">
        <v>1074</v>
      </c>
      <c r="AR46" s="215" t="s">
        <v>1078</v>
      </c>
      <c r="AS46" s="215" t="s">
        <v>1076</v>
      </c>
      <c r="AT46" s="215" t="s">
        <v>1074</v>
      </c>
      <c r="AU46" s="215" t="s">
        <v>1072</v>
      </c>
      <c r="AV46" s="215" t="s">
        <v>1074</v>
      </c>
      <c r="AW46" s="215" t="s">
        <v>1074</v>
      </c>
      <c r="AX46" s="215" t="s">
        <v>1076</v>
      </c>
      <c r="AY46" s="215" t="s">
        <v>1074</v>
      </c>
      <c r="AZ46" s="215" t="s">
        <v>1076</v>
      </c>
      <c r="BA46" s="215" t="s">
        <v>1078</v>
      </c>
      <c r="BB46" s="215" t="s">
        <v>1076</v>
      </c>
      <c r="BC46" s="215" t="s">
        <v>1074</v>
      </c>
      <c r="BD46" s="215" t="s">
        <v>1074</v>
      </c>
      <c r="BE46" s="215" t="s">
        <v>1074</v>
      </c>
      <c r="BF46" s="215" t="s">
        <v>1074</v>
      </c>
      <c r="BG46" s="215" t="s">
        <v>1076</v>
      </c>
      <c r="BH46" s="215" t="s">
        <v>1074</v>
      </c>
      <c r="BI46" s="215" t="s">
        <v>1076</v>
      </c>
      <c r="BJ46" s="215" t="s">
        <v>1078</v>
      </c>
      <c r="BK46" s="215" t="s">
        <v>1076</v>
      </c>
      <c r="BL46" s="215" t="s">
        <v>1076</v>
      </c>
      <c r="BM46" s="215" t="s">
        <v>1074</v>
      </c>
      <c r="BN46" s="215" t="s">
        <v>1074</v>
      </c>
      <c r="BO46" s="215" t="s">
        <v>1074</v>
      </c>
      <c r="BP46" s="215" t="s">
        <v>1076</v>
      </c>
      <c r="BQ46" s="215" t="s">
        <v>1076</v>
      </c>
      <c r="BR46" s="215" t="s">
        <v>1076</v>
      </c>
      <c r="BS46" s="215" t="s">
        <v>1078</v>
      </c>
      <c r="BT46" s="215" t="s">
        <v>1076</v>
      </c>
      <c r="BU46" s="215" t="s">
        <v>1076</v>
      </c>
      <c r="BV46" s="215" t="s">
        <v>1074</v>
      </c>
      <c r="BW46" s="215" t="s">
        <v>1076</v>
      </c>
      <c r="BX46" s="215" t="s">
        <v>1074</v>
      </c>
    </row>
    <row r="47" spans="1:76" x14ac:dyDescent="0.3">
      <c r="A47" s="215" t="s">
        <v>395</v>
      </c>
      <c r="B47" s="215" t="s">
        <v>396</v>
      </c>
      <c r="C47" s="215" t="s">
        <v>1822</v>
      </c>
      <c r="D47" s="215" t="s">
        <v>1376</v>
      </c>
      <c r="E47" s="215" t="s">
        <v>1377</v>
      </c>
      <c r="F47" s="215" t="s">
        <v>1823</v>
      </c>
      <c r="G47" s="215">
        <v>0</v>
      </c>
      <c r="H47" s="215">
        <v>0</v>
      </c>
      <c r="I47" s="215">
        <v>0</v>
      </c>
      <c r="J47" s="215">
        <v>0</v>
      </c>
      <c r="K47" s="215">
        <v>0</v>
      </c>
      <c r="L47" s="215">
        <v>0</v>
      </c>
      <c r="M47" s="215">
        <v>0</v>
      </c>
      <c r="N47" s="215" t="s">
        <v>1020</v>
      </c>
      <c r="O47" s="215" t="s">
        <v>1020</v>
      </c>
      <c r="P47" s="215" t="s">
        <v>1020</v>
      </c>
      <c r="Q47" s="215" t="s">
        <v>1020</v>
      </c>
      <c r="V47" s="215" t="s">
        <v>1020</v>
      </c>
      <c r="X47" s="169" t="s">
        <v>1162</v>
      </c>
      <c r="Y47" s="215" t="s">
        <v>1051</v>
      </c>
      <c r="Z47" s="215" t="s">
        <v>1051</v>
      </c>
      <c r="AA47" s="215" t="s">
        <v>1055</v>
      </c>
      <c r="AB47" s="215" t="s">
        <v>1051</v>
      </c>
      <c r="AO47" s="215" t="s">
        <v>1074</v>
      </c>
      <c r="AP47" s="215" t="s">
        <v>1074</v>
      </c>
      <c r="AQ47" s="215" t="s">
        <v>1074</v>
      </c>
      <c r="AR47" s="215" t="s">
        <v>1074</v>
      </c>
      <c r="AS47" s="215" t="s">
        <v>1074</v>
      </c>
      <c r="AT47" s="215" t="s">
        <v>1072</v>
      </c>
      <c r="AU47" s="215" t="s">
        <v>1074</v>
      </c>
      <c r="AV47" s="215" t="s">
        <v>1074</v>
      </c>
      <c r="AW47" s="215" t="s">
        <v>1072</v>
      </c>
      <c r="AX47" s="215" t="s">
        <v>1074</v>
      </c>
      <c r="AY47" s="215" t="s">
        <v>1074</v>
      </c>
      <c r="AZ47" s="215" t="s">
        <v>1074</v>
      </c>
      <c r="BA47" s="215" t="s">
        <v>1074</v>
      </c>
      <c r="BB47" s="215" t="s">
        <v>1074</v>
      </c>
      <c r="BC47" s="215" t="s">
        <v>1074</v>
      </c>
      <c r="BD47" s="215" t="s">
        <v>1074</v>
      </c>
      <c r="BE47" s="215" t="s">
        <v>1074</v>
      </c>
      <c r="BF47" s="215" t="s">
        <v>1072</v>
      </c>
      <c r="BG47" s="215" t="s">
        <v>1074</v>
      </c>
      <c r="BH47" s="215" t="s">
        <v>1076</v>
      </c>
      <c r="BI47" s="215" t="s">
        <v>1076</v>
      </c>
      <c r="BJ47" s="215" t="s">
        <v>1076</v>
      </c>
      <c r="BK47" s="215" t="s">
        <v>1074</v>
      </c>
      <c r="BL47" s="215" t="s">
        <v>1074</v>
      </c>
      <c r="BM47" s="215" t="s">
        <v>1074</v>
      </c>
      <c r="BN47" s="215" t="s">
        <v>1076</v>
      </c>
      <c r="BO47" s="215" t="s">
        <v>1072</v>
      </c>
      <c r="BP47" s="215" t="s">
        <v>1076</v>
      </c>
      <c r="BQ47" s="215" t="s">
        <v>1076</v>
      </c>
      <c r="BR47" s="215" t="s">
        <v>1076</v>
      </c>
      <c r="BS47" s="215" t="s">
        <v>1076</v>
      </c>
      <c r="BT47" s="215" t="s">
        <v>1076</v>
      </c>
      <c r="BU47" s="215" t="s">
        <v>1074</v>
      </c>
      <c r="BV47" s="215" t="s">
        <v>1074</v>
      </c>
      <c r="BW47" s="215" t="s">
        <v>1076</v>
      </c>
      <c r="BX47" s="215" t="s">
        <v>1072</v>
      </c>
    </row>
    <row r="48" spans="1:76" x14ac:dyDescent="0.3">
      <c r="A48" s="215" t="s">
        <v>399</v>
      </c>
      <c r="B48" s="215" t="s">
        <v>400</v>
      </c>
      <c r="C48" s="215" t="s">
        <v>1457</v>
      </c>
      <c r="D48" s="215" t="s">
        <v>1824</v>
      </c>
      <c r="E48" s="215" t="s">
        <v>1459</v>
      </c>
      <c r="F48" s="215" t="s">
        <v>1825</v>
      </c>
      <c r="G48" s="215">
        <v>0</v>
      </c>
      <c r="H48" s="215">
        <v>0</v>
      </c>
      <c r="I48" s="215">
        <v>0</v>
      </c>
      <c r="J48" s="215">
        <v>0</v>
      </c>
      <c r="K48" s="215">
        <v>0</v>
      </c>
      <c r="L48" s="215">
        <v>0</v>
      </c>
      <c r="M48" s="215">
        <v>0</v>
      </c>
      <c r="N48" s="215" t="s">
        <v>1020</v>
      </c>
      <c r="O48" s="215" t="s">
        <v>1020</v>
      </c>
      <c r="P48" s="215" t="s">
        <v>1020</v>
      </c>
      <c r="Q48" s="215" t="s">
        <v>1020</v>
      </c>
      <c r="V48" s="215" t="s">
        <v>1020</v>
      </c>
      <c r="X48" s="169" t="s">
        <v>1162</v>
      </c>
      <c r="Y48" s="215" t="s">
        <v>1051</v>
      </c>
      <c r="Z48" s="215" t="s">
        <v>1051</v>
      </c>
      <c r="AA48" s="215" t="s">
        <v>1051</v>
      </c>
      <c r="AB48" s="215" t="s">
        <v>1051</v>
      </c>
      <c r="AO48" s="215" t="s">
        <v>1072</v>
      </c>
      <c r="AP48" s="215" t="s">
        <v>1074</v>
      </c>
      <c r="AQ48" s="215" t="s">
        <v>1074</v>
      </c>
      <c r="AR48" s="215" t="s">
        <v>1072</v>
      </c>
      <c r="AS48" s="215" t="s">
        <v>1074</v>
      </c>
      <c r="AT48" s="215" t="s">
        <v>1072</v>
      </c>
      <c r="AU48" s="215" t="s">
        <v>1074</v>
      </c>
      <c r="AV48" s="215" t="s">
        <v>1074</v>
      </c>
      <c r="AW48" s="215" t="s">
        <v>1072</v>
      </c>
      <c r="AX48" s="215" t="s">
        <v>1072</v>
      </c>
      <c r="AY48" s="215" t="s">
        <v>1074</v>
      </c>
      <c r="AZ48" s="215" t="s">
        <v>1074</v>
      </c>
      <c r="BA48" s="215" t="s">
        <v>1072</v>
      </c>
      <c r="BB48" s="215" t="s">
        <v>1074</v>
      </c>
      <c r="BC48" s="215" t="s">
        <v>1072</v>
      </c>
      <c r="BD48" s="215" t="s">
        <v>1074</v>
      </c>
      <c r="BE48" s="215" t="s">
        <v>1074</v>
      </c>
      <c r="BF48" s="215" t="s">
        <v>1072</v>
      </c>
      <c r="BG48" s="215" t="s">
        <v>1072</v>
      </c>
      <c r="BH48" s="215" t="s">
        <v>1074</v>
      </c>
      <c r="BI48" s="215" t="s">
        <v>1074</v>
      </c>
      <c r="BJ48" s="215" t="s">
        <v>1072</v>
      </c>
      <c r="BK48" s="215" t="s">
        <v>1074</v>
      </c>
      <c r="BL48" s="215" t="s">
        <v>1072</v>
      </c>
      <c r="BM48" s="215" t="s">
        <v>1074</v>
      </c>
      <c r="BN48" s="215" t="s">
        <v>1074</v>
      </c>
      <c r="BO48" s="215" t="s">
        <v>1072</v>
      </c>
      <c r="BP48" s="215" t="s">
        <v>1074</v>
      </c>
      <c r="BQ48" s="215" t="s">
        <v>1074</v>
      </c>
      <c r="BR48" s="215" t="s">
        <v>1074</v>
      </c>
      <c r="BS48" s="215" t="s">
        <v>1074</v>
      </c>
      <c r="BT48" s="215" t="s">
        <v>1074</v>
      </c>
      <c r="BU48" s="215" t="s">
        <v>1072</v>
      </c>
      <c r="BV48" s="215" t="s">
        <v>1074</v>
      </c>
      <c r="BW48" s="215" t="s">
        <v>1074</v>
      </c>
      <c r="BX48" s="215" t="s">
        <v>1074</v>
      </c>
    </row>
    <row r="49" spans="1:76" x14ac:dyDescent="0.3">
      <c r="A49" s="215" t="s">
        <v>401</v>
      </c>
      <c r="B49" s="215" t="s">
        <v>402</v>
      </c>
      <c r="C49" s="215" t="s">
        <v>1461</v>
      </c>
      <c r="D49" s="215" t="s">
        <v>1462</v>
      </c>
      <c r="E49" s="215" t="s">
        <v>1463</v>
      </c>
      <c r="F49" s="215" t="s">
        <v>1826</v>
      </c>
      <c r="G49" s="215">
        <v>0</v>
      </c>
      <c r="H49" s="215">
        <v>0</v>
      </c>
      <c r="I49" s="215">
        <v>0</v>
      </c>
      <c r="J49" s="215">
        <v>0</v>
      </c>
      <c r="K49" s="215">
        <v>0</v>
      </c>
      <c r="L49" s="215">
        <v>0</v>
      </c>
      <c r="M49" s="215">
        <v>0</v>
      </c>
      <c r="N49" s="215" t="s">
        <v>1020</v>
      </c>
      <c r="O49" s="215" t="s">
        <v>1020</v>
      </c>
      <c r="P49" s="215" t="s">
        <v>1020</v>
      </c>
      <c r="Q49" s="215" t="s">
        <v>1020</v>
      </c>
      <c r="V49" s="215" t="s">
        <v>1022</v>
      </c>
      <c r="X49" s="169">
        <v>43343</v>
      </c>
      <c r="Y49" s="215" t="s">
        <v>1055</v>
      </c>
      <c r="Z49" s="215" t="s">
        <v>1051</v>
      </c>
      <c r="AA49" s="215" t="s">
        <v>1051</v>
      </c>
      <c r="AB49" s="215" t="s">
        <v>1051</v>
      </c>
      <c r="AO49" s="215" t="s">
        <v>1074</v>
      </c>
      <c r="AP49" s="215" t="s">
        <v>1074</v>
      </c>
      <c r="AQ49" s="215" t="s">
        <v>1074</v>
      </c>
      <c r="AR49" s="215" t="s">
        <v>1072</v>
      </c>
      <c r="AS49" s="215" t="s">
        <v>1074</v>
      </c>
      <c r="AT49" s="215" t="s">
        <v>1074</v>
      </c>
      <c r="AU49" s="215" t="s">
        <v>1074</v>
      </c>
      <c r="AV49" s="215" t="s">
        <v>1074</v>
      </c>
      <c r="AW49" s="215" t="s">
        <v>1070</v>
      </c>
      <c r="AX49" s="215" t="s">
        <v>1074</v>
      </c>
      <c r="AY49" s="215" t="s">
        <v>1074</v>
      </c>
      <c r="AZ49" s="215" t="s">
        <v>1074</v>
      </c>
      <c r="BA49" s="215" t="s">
        <v>1074</v>
      </c>
      <c r="BB49" s="215" t="s">
        <v>1074</v>
      </c>
      <c r="BC49" s="215" t="s">
        <v>1074</v>
      </c>
      <c r="BD49" s="215" t="s">
        <v>1074</v>
      </c>
      <c r="BE49" s="215" t="s">
        <v>1074</v>
      </c>
      <c r="BF49" s="215" t="s">
        <v>1072</v>
      </c>
      <c r="BG49" s="215" t="s">
        <v>1074</v>
      </c>
      <c r="BH49" s="215" t="s">
        <v>1074</v>
      </c>
      <c r="BI49" s="215" t="s">
        <v>1074</v>
      </c>
      <c r="BJ49" s="215" t="s">
        <v>1074</v>
      </c>
      <c r="BK49" s="215" t="s">
        <v>1074</v>
      </c>
      <c r="BL49" s="215" t="s">
        <v>1074</v>
      </c>
      <c r="BM49" s="215" t="s">
        <v>1074</v>
      </c>
      <c r="BN49" s="215" t="s">
        <v>1074</v>
      </c>
      <c r="BO49" s="215" t="s">
        <v>1072</v>
      </c>
      <c r="BP49" s="215" t="s">
        <v>1074</v>
      </c>
      <c r="BQ49" s="215" t="s">
        <v>1074</v>
      </c>
      <c r="BR49" s="215" t="s">
        <v>1074</v>
      </c>
      <c r="BS49" s="215" t="s">
        <v>1074</v>
      </c>
      <c r="BT49" s="215" t="s">
        <v>1074</v>
      </c>
      <c r="BU49" s="215" t="s">
        <v>1074</v>
      </c>
      <c r="BV49" s="215" t="s">
        <v>1074</v>
      </c>
      <c r="BW49" s="215" t="s">
        <v>1074</v>
      </c>
      <c r="BX49" s="215" t="s">
        <v>1070</v>
      </c>
    </row>
    <row r="50" spans="1:76" x14ac:dyDescent="0.3">
      <c r="A50" s="215" t="s">
        <v>403</v>
      </c>
      <c r="B50" s="215" t="s">
        <v>404</v>
      </c>
      <c r="C50" s="215" t="s">
        <v>1827</v>
      </c>
      <c r="D50" s="215" t="s">
        <v>1194</v>
      </c>
      <c r="E50" s="215" t="s">
        <v>1828</v>
      </c>
      <c r="F50" s="215" t="s">
        <v>1829</v>
      </c>
      <c r="G50" s="215">
        <v>0</v>
      </c>
      <c r="H50" s="215">
        <v>0</v>
      </c>
      <c r="I50" s="215">
        <v>0</v>
      </c>
      <c r="J50" s="215">
        <v>0</v>
      </c>
      <c r="K50" s="215">
        <v>0</v>
      </c>
      <c r="L50" s="215">
        <v>0</v>
      </c>
      <c r="M50" s="215">
        <v>0</v>
      </c>
      <c r="N50" s="215" t="s">
        <v>1020</v>
      </c>
      <c r="O50" s="215" t="s">
        <v>1020</v>
      </c>
      <c r="P50" s="215" t="s">
        <v>1020</v>
      </c>
      <c r="Q50" s="215" t="s">
        <v>1020</v>
      </c>
      <c r="V50" s="215" t="s">
        <v>1020</v>
      </c>
      <c r="X50" s="169" t="s">
        <v>1162</v>
      </c>
      <c r="Y50" s="215" t="s">
        <v>1055</v>
      </c>
      <c r="Z50" s="215" t="s">
        <v>1051</v>
      </c>
      <c r="AA50" s="215" t="s">
        <v>1051</v>
      </c>
      <c r="AB50" s="215" t="s">
        <v>1051</v>
      </c>
      <c r="AO50" s="215" t="s">
        <v>1072</v>
      </c>
      <c r="AP50" s="215" t="s">
        <v>1074</v>
      </c>
      <c r="AQ50" s="215" t="s">
        <v>1072</v>
      </c>
      <c r="AR50" s="215" t="s">
        <v>1074</v>
      </c>
      <c r="AS50" s="215" t="s">
        <v>1072</v>
      </c>
      <c r="AT50" s="215" t="s">
        <v>1072</v>
      </c>
      <c r="AU50" s="215" t="s">
        <v>1074</v>
      </c>
      <c r="AV50" s="215" t="s">
        <v>1076</v>
      </c>
      <c r="AW50" s="215" t="s">
        <v>1072</v>
      </c>
      <c r="AX50" s="215" t="s">
        <v>1072</v>
      </c>
      <c r="AY50" s="215" t="s">
        <v>1074</v>
      </c>
      <c r="AZ50" s="215" t="s">
        <v>1072</v>
      </c>
      <c r="BA50" s="215" t="s">
        <v>1074</v>
      </c>
      <c r="BB50" s="215" t="s">
        <v>1072</v>
      </c>
      <c r="BC50" s="215" t="s">
        <v>1072</v>
      </c>
      <c r="BD50" s="215" t="s">
        <v>1074</v>
      </c>
      <c r="BE50" s="215" t="s">
        <v>1076</v>
      </c>
      <c r="BF50" s="215" t="s">
        <v>1072</v>
      </c>
      <c r="BG50" s="215" t="s">
        <v>1074</v>
      </c>
      <c r="BH50" s="215" t="s">
        <v>1074</v>
      </c>
      <c r="BI50" s="215" t="s">
        <v>1072</v>
      </c>
      <c r="BJ50" s="215" t="s">
        <v>1074</v>
      </c>
      <c r="BK50" s="215" t="s">
        <v>1072</v>
      </c>
      <c r="BL50" s="215" t="s">
        <v>1074</v>
      </c>
      <c r="BM50" s="215" t="s">
        <v>1074</v>
      </c>
      <c r="BN50" s="215" t="s">
        <v>1076</v>
      </c>
      <c r="BO50" s="215" t="s">
        <v>1072</v>
      </c>
      <c r="BP50" s="215" t="s">
        <v>1074</v>
      </c>
      <c r="BQ50" s="215" t="s">
        <v>1074</v>
      </c>
      <c r="BR50" s="215" t="s">
        <v>1074</v>
      </c>
      <c r="BS50" s="215" t="s">
        <v>1074</v>
      </c>
      <c r="BT50" s="215" t="s">
        <v>1074</v>
      </c>
      <c r="BU50" s="215" t="s">
        <v>1074</v>
      </c>
      <c r="BV50" s="215" t="s">
        <v>1074</v>
      </c>
      <c r="BW50" s="215" t="s">
        <v>1076</v>
      </c>
      <c r="BX50" s="215" t="s">
        <v>1074</v>
      </c>
    </row>
    <row r="51" spans="1:76" x14ac:dyDescent="0.3">
      <c r="A51" s="215" t="s">
        <v>407</v>
      </c>
      <c r="B51" s="215" t="s">
        <v>408</v>
      </c>
      <c r="C51" s="215" t="s">
        <v>1830</v>
      </c>
      <c r="D51" s="215" t="s">
        <v>1831</v>
      </c>
      <c r="E51" s="215" t="s">
        <v>1832</v>
      </c>
      <c r="F51" s="215" t="s">
        <v>1833</v>
      </c>
      <c r="G51" s="215">
        <v>0</v>
      </c>
      <c r="H51" s="215">
        <v>0</v>
      </c>
      <c r="I51" s="215">
        <v>0</v>
      </c>
      <c r="J51" s="215">
        <v>0</v>
      </c>
      <c r="K51" s="215">
        <v>0</v>
      </c>
      <c r="L51" s="215">
        <v>0</v>
      </c>
      <c r="M51" s="215">
        <v>0</v>
      </c>
      <c r="N51" s="215" t="s">
        <v>1020</v>
      </c>
      <c r="O51" s="215" t="s">
        <v>1020</v>
      </c>
      <c r="P51" s="215" t="s">
        <v>1020</v>
      </c>
      <c r="Q51" s="215" t="s">
        <v>1020</v>
      </c>
      <c r="V51" s="215" t="s">
        <v>1020</v>
      </c>
      <c r="X51" s="169" t="s">
        <v>1162</v>
      </c>
      <c r="Y51" s="215" t="s">
        <v>1053</v>
      </c>
      <c r="Z51" s="215" t="s">
        <v>1051</v>
      </c>
      <c r="AA51" s="215" t="s">
        <v>1051</v>
      </c>
      <c r="AB51" s="215" t="s">
        <v>1051</v>
      </c>
      <c r="AO51" s="215" t="s">
        <v>1074</v>
      </c>
      <c r="AP51" s="215" t="s">
        <v>1074</v>
      </c>
      <c r="AQ51" s="215" t="s">
        <v>1074</v>
      </c>
      <c r="AR51" s="215" t="s">
        <v>1074</v>
      </c>
      <c r="AS51" s="215" t="s">
        <v>1074</v>
      </c>
      <c r="AT51" s="215" t="s">
        <v>1072</v>
      </c>
      <c r="AU51" s="215" t="s">
        <v>1074</v>
      </c>
      <c r="AV51" s="215" t="s">
        <v>1074</v>
      </c>
      <c r="AW51" s="215" t="s">
        <v>1072</v>
      </c>
      <c r="AX51" s="215" t="s">
        <v>1074</v>
      </c>
      <c r="AY51" s="215" t="s">
        <v>1074</v>
      </c>
      <c r="AZ51" s="215" t="s">
        <v>1074</v>
      </c>
      <c r="BA51" s="215" t="s">
        <v>1074</v>
      </c>
      <c r="BB51" s="215" t="s">
        <v>1076</v>
      </c>
      <c r="BC51" s="215" t="s">
        <v>1072</v>
      </c>
      <c r="BD51" s="215" t="s">
        <v>1074</v>
      </c>
      <c r="BE51" s="215" t="s">
        <v>1074</v>
      </c>
      <c r="BF51" s="215" t="s">
        <v>1074</v>
      </c>
      <c r="BG51" s="215" t="s">
        <v>1074</v>
      </c>
      <c r="BH51" s="215" t="s">
        <v>1074</v>
      </c>
      <c r="BI51" s="215" t="s">
        <v>1074</v>
      </c>
      <c r="BJ51" s="215" t="s">
        <v>1074</v>
      </c>
      <c r="BK51" s="215" t="s">
        <v>1076</v>
      </c>
      <c r="BL51" s="215" t="s">
        <v>1072</v>
      </c>
      <c r="BM51" s="215" t="s">
        <v>1074</v>
      </c>
      <c r="BN51" s="215" t="s">
        <v>1074</v>
      </c>
      <c r="BO51" s="215" t="s">
        <v>1074</v>
      </c>
      <c r="BP51" s="215" t="s">
        <v>1074</v>
      </c>
      <c r="BQ51" s="215" t="s">
        <v>1074</v>
      </c>
      <c r="BR51" s="215" t="s">
        <v>1074</v>
      </c>
      <c r="BS51" s="215" t="s">
        <v>1074</v>
      </c>
      <c r="BT51" s="215" t="s">
        <v>1076</v>
      </c>
      <c r="BU51" s="215" t="s">
        <v>1074</v>
      </c>
      <c r="BV51" s="215" t="s">
        <v>1074</v>
      </c>
      <c r="BW51" s="215" t="s">
        <v>1074</v>
      </c>
      <c r="BX51" s="215" t="s">
        <v>1074</v>
      </c>
    </row>
    <row r="52" spans="1:76" x14ac:dyDescent="0.3">
      <c r="A52" s="215" t="s">
        <v>410</v>
      </c>
      <c r="B52" s="215" t="s">
        <v>411</v>
      </c>
      <c r="C52" s="215" t="s">
        <v>1468</v>
      </c>
      <c r="D52" s="215" t="s">
        <v>1469</v>
      </c>
      <c r="E52" s="215" t="s">
        <v>1470</v>
      </c>
      <c r="F52" s="215" t="s">
        <v>1471</v>
      </c>
      <c r="G52" s="215">
        <v>0</v>
      </c>
      <c r="H52" s="215">
        <v>0</v>
      </c>
      <c r="I52" s="215">
        <v>0</v>
      </c>
      <c r="J52" s="215">
        <v>0</v>
      </c>
      <c r="K52" s="215">
        <v>0</v>
      </c>
      <c r="L52" s="215">
        <v>0</v>
      </c>
      <c r="M52" s="215">
        <v>0</v>
      </c>
      <c r="N52" s="215" t="s">
        <v>1020</v>
      </c>
      <c r="O52" s="215" t="s">
        <v>1020</v>
      </c>
      <c r="P52" s="215" t="s">
        <v>1020</v>
      </c>
      <c r="Q52" s="215" t="s">
        <v>1020</v>
      </c>
      <c r="V52" s="215" t="s">
        <v>1020</v>
      </c>
      <c r="X52" s="169" t="s">
        <v>1162</v>
      </c>
      <c r="Y52" s="215" t="s">
        <v>1051</v>
      </c>
      <c r="Z52" s="215" t="s">
        <v>1051</v>
      </c>
      <c r="AA52" s="215" t="s">
        <v>1051</v>
      </c>
      <c r="AB52" s="215" t="s">
        <v>1053</v>
      </c>
      <c r="AO52" s="215" t="s">
        <v>1076</v>
      </c>
      <c r="AP52" s="215" t="s">
        <v>1076</v>
      </c>
      <c r="AQ52" s="215" t="s">
        <v>1074</v>
      </c>
      <c r="AR52" s="215" t="s">
        <v>1072</v>
      </c>
      <c r="AS52" s="215" t="s">
        <v>1072</v>
      </c>
      <c r="AT52" s="215" t="s">
        <v>1074</v>
      </c>
      <c r="AU52" s="215" t="s">
        <v>1076</v>
      </c>
      <c r="AV52" s="215" t="s">
        <v>1076</v>
      </c>
      <c r="AW52" s="215" t="s">
        <v>1078</v>
      </c>
      <c r="AX52" s="215" t="s">
        <v>1076</v>
      </c>
      <c r="AY52" s="215" t="s">
        <v>1076</v>
      </c>
      <c r="AZ52" s="215" t="s">
        <v>1074</v>
      </c>
      <c r="BA52" s="215" t="s">
        <v>1072</v>
      </c>
      <c r="BB52" s="215" t="s">
        <v>1072</v>
      </c>
      <c r="BC52" s="215" t="s">
        <v>1074</v>
      </c>
      <c r="BD52" s="215" t="s">
        <v>1076</v>
      </c>
      <c r="BE52" s="215" t="s">
        <v>1078</v>
      </c>
      <c r="BF52" s="215" t="s">
        <v>1078</v>
      </c>
      <c r="BG52" s="215" t="s">
        <v>1076</v>
      </c>
      <c r="BH52" s="215" t="s">
        <v>1076</v>
      </c>
      <c r="BI52" s="215" t="s">
        <v>1074</v>
      </c>
      <c r="BJ52" s="215" t="s">
        <v>1074</v>
      </c>
      <c r="BK52" s="215" t="s">
        <v>1072</v>
      </c>
      <c r="BL52" s="215" t="s">
        <v>1074</v>
      </c>
      <c r="BM52" s="215" t="s">
        <v>1076</v>
      </c>
      <c r="BN52" s="215" t="s">
        <v>1078</v>
      </c>
      <c r="BO52" s="215" t="s">
        <v>1078</v>
      </c>
      <c r="BP52" s="215" t="s">
        <v>1076</v>
      </c>
      <c r="BQ52" s="215" t="s">
        <v>1076</v>
      </c>
      <c r="BR52" s="215" t="s">
        <v>1076</v>
      </c>
      <c r="BS52" s="215" t="s">
        <v>1074</v>
      </c>
      <c r="BT52" s="215" t="s">
        <v>1074</v>
      </c>
      <c r="BU52" s="215" t="s">
        <v>1074</v>
      </c>
      <c r="BV52" s="215" t="s">
        <v>1076</v>
      </c>
      <c r="BW52" s="215" t="s">
        <v>1078</v>
      </c>
      <c r="BX52" s="215" t="s">
        <v>1078</v>
      </c>
    </row>
    <row r="53" spans="1:76" x14ac:dyDescent="0.3">
      <c r="A53" s="215" t="s">
        <v>414</v>
      </c>
      <c r="B53" s="215" t="s">
        <v>415</v>
      </c>
      <c r="C53" s="215" t="s">
        <v>1472</v>
      </c>
      <c r="D53" s="215" t="s">
        <v>1473</v>
      </c>
      <c r="E53" s="215" t="s">
        <v>1474</v>
      </c>
      <c r="F53" s="215" t="s">
        <v>1475</v>
      </c>
      <c r="G53" s="215">
        <v>0</v>
      </c>
      <c r="H53" s="215">
        <v>0</v>
      </c>
      <c r="I53" s="215">
        <v>0</v>
      </c>
      <c r="J53" s="215">
        <v>0</v>
      </c>
      <c r="K53" s="215">
        <v>0</v>
      </c>
      <c r="L53" s="215">
        <v>0</v>
      </c>
      <c r="M53" s="215">
        <v>0</v>
      </c>
      <c r="N53" s="215" t="s">
        <v>1020</v>
      </c>
      <c r="O53" s="215" t="s">
        <v>1020</v>
      </c>
      <c r="P53" s="215" t="s">
        <v>1020</v>
      </c>
      <c r="Q53" s="215" t="s">
        <v>1020</v>
      </c>
      <c r="V53" s="215" t="s">
        <v>1020</v>
      </c>
      <c r="X53" s="169" t="s">
        <v>1162</v>
      </c>
      <c r="Y53" s="215" t="s">
        <v>1051</v>
      </c>
      <c r="Z53" s="215" t="s">
        <v>1051</v>
      </c>
      <c r="AA53" s="215" t="s">
        <v>1055</v>
      </c>
      <c r="AB53" s="215" t="s">
        <v>1051</v>
      </c>
      <c r="AO53" s="215" t="s">
        <v>1074</v>
      </c>
      <c r="AP53" s="215" t="s">
        <v>1074</v>
      </c>
      <c r="AQ53" s="215" t="s">
        <v>1074</v>
      </c>
      <c r="AR53" s="215" t="s">
        <v>1074</v>
      </c>
      <c r="AS53" s="215" t="s">
        <v>1074</v>
      </c>
      <c r="AT53" s="215" t="s">
        <v>1074</v>
      </c>
      <c r="AU53" s="215" t="s">
        <v>1074</v>
      </c>
      <c r="AV53" s="215" t="s">
        <v>1076</v>
      </c>
      <c r="AW53" s="215" t="s">
        <v>1074</v>
      </c>
      <c r="AX53" s="215" t="s">
        <v>1074</v>
      </c>
      <c r="AY53" s="215" t="s">
        <v>1074</v>
      </c>
      <c r="AZ53" s="215" t="s">
        <v>1074</v>
      </c>
      <c r="BA53" s="215" t="s">
        <v>1074</v>
      </c>
      <c r="BB53" s="215" t="s">
        <v>1074</v>
      </c>
      <c r="BC53" s="215" t="s">
        <v>1074</v>
      </c>
      <c r="BD53" s="215" t="s">
        <v>1074</v>
      </c>
      <c r="BE53" s="215" t="s">
        <v>1076</v>
      </c>
      <c r="BF53" s="215" t="s">
        <v>1074</v>
      </c>
      <c r="BG53" s="215" t="s">
        <v>1074</v>
      </c>
      <c r="BH53" s="215" t="s">
        <v>1074</v>
      </c>
      <c r="BI53" s="215" t="s">
        <v>1074</v>
      </c>
      <c r="BJ53" s="215" t="s">
        <v>1074</v>
      </c>
      <c r="BK53" s="215" t="s">
        <v>1074</v>
      </c>
      <c r="BL53" s="215" t="s">
        <v>1074</v>
      </c>
      <c r="BM53" s="215" t="s">
        <v>1074</v>
      </c>
      <c r="BN53" s="215" t="s">
        <v>1076</v>
      </c>
      <c r="BO53" s="215" t="s">
        <v>1074</v>
      </c>
      <c r="BP53" s="215" t="s">
        <v>1074</v>
      </c>
      <c r="BQ53" s="215" t="s">
        <v>1074</v>
      </c>
      <c r="BR53" s="215" t="s">
        <v>1074</v>
      </c>
      <c r="BS53" s="215" t="s">
        <v>1074</v>
      </c>
      <c r="BT53" s="215" t="s">
        <v>1074</v>
      </c>
      <c r="BU53" s="215" t="s">
        <v>1074</v>
      </c>
      <c r="BV53" s="215" t="s">
        <v>1074</v>
      </c>
      <c r="BW53" s="215" t="s">
        <v>1076</v>
      </c>
      <c r="BX53" s="215" t="s">
        <v>1074</v>
      </c>
    </row>
    <row r="54" spans="1:76" x14ac:dyDescent="0.3">
      <c r="A54" s="215" t="s">
        <v>416</v>
      </c>
      <c r="B54" s="215" t="s">
        <v>417</v>
      </c>
      <c r="C54" s="215" t="s">
        <v>1834</v>
      </c>
      <c r="D54" s="215" t="s">
        <v>1835</v>
      </c>
      <c r="E54" s="215">
        <v>2020499013</v>
      </c>
      <c r="F54" s="215" t="s">
        <v>1836</v>
      </c>
      <c r="G54" s="215">
        <v>0</v>
      </c>
      <c r="H54" s="215">
        <v>0</v>
      </c>
      <c r="I54" s="215">
        <v>0</v>
      </c>
      <c r="J54" s="215">
        <v>0</v>
      </c>
      <c r="K54" s="215">
        <v>0</v>
      </c>
      <c r="L54" s="215">
        <v>0</v>
      </c>
      <c r="M54" s="215">
        <v>0</v>
      </c>
      <c r="N54" s="215" t="s">
        <v>1020</v>
      </c>
      <c r="O54" s="215" t="s">
        <v>1020</v>
      </c>
      <c r="P54" s="215" t="s">
        <v>1020</v>
      </c>
      <c r="Q54" s="215" t="s">
        <v>1020</v>
      </c>
      <c r="V54" s="215" t="s">
        <v>1020</v>
      </c>
      <c r="X54" s="169" t="s">
        <v>1162</v>
      </c>
      <c r="Y54" s="215" t="s">
        <v>1051</v>
      </c>
      <c r="Z54" s="215" t="s">
        <v>1051</v>
      </c>
      <c r="AA54" s="215" t="s">
        <v>1051</v>
      </c>
      <c r="AB54" s="215" t="s">
        <v>1051</v>
      </c>
      <c r="AO54" s="215" t="s">
        <v>1074</v>
      </c>
      <c r="AP54" s="215" t="s">
        <v>1074</v>
      </c>
      <c r="AQ54" s="215" t="s">
        <v>1074</v>
      </c>
      <c r="AR54" s="215" t="s">
        <v>1074</v>
      </c>
      <c r="AS54" s="215" t="s">
        <v>1074</v>
      </c>
      <c r="AT54" s="215" t="s">
        <v>1074</v>
      </c>
      <c r="AU54" s="215" t="s">
        <v>1074</v>
      </c>
      <c r="AV54" s="215" t="s">
        <v>1074</v>
      </c>
      <c r="AW54" s="215" t="s">
        <v>1074</v>
      </c>
      <c r="AX54" s="215" t="s">
        <v>1074</v>
      </c>
      <c r="AY54" s="215" t="s">
        <v>1074</v>
      </c>
      <c r="AZ54" s="215" t="s">
        <v>1074</v>
      </c>
      <c r="BA54" s="215" t="s">
        <v>1074</v>
      </c>
      <c r="BB54" s="215" t="s">
        <v>1074</v>
      </c>
      <c r="BC54" s="215" t="s">
        <v>1074</v>
      </c>
      <c r="BD54" s="215" t="s">
        <v>1074</v>
      </c>
      <c r="BE54" s="215" t="s">
        <v>1074</v>
      </c>
      <c r="BF54" s="215" t="s">
        <v>1074</v>
      </c>
      <c r="BG54" s="215" t="s">
        <v>1074</v>
      </c>
      <c r="BH54" s="215" t="s">
        <v>1074</v>
      </c>
      <c r="BI54" s="215" t="s">
        <v>1074</v>
      </c>
      <c r="BJ54" s="215" t="s">
        <v>1074</v>
      </c>
      <c r="BK54" s="215" t="s">
        <v>1074</v>
      </c>
      <c r="BL54" s="215" t="s">
        <v>1074</v>
      </c>
      <c r="BM54" s="215" t="s">
        <v>1074</v>
      </c>
      <c r="BN54" s="215" t="s">
        <v>1076</v>
      </c>
      <c r="BO54" s="215" t="s">
        <v>1074</v>
      </c>
      <c r="BP54" s="215" t="s">
        <v>1074</v>
      </c>
      <c r="BQ54" s="215" t="s">
        <v>1074</v>
      </c>
      <c r="BR54" s="215" t="s">
        <v>1074</v>
      </c>
      <c r="BS54" s="215" t="s">
        <v>1076</v>
      </c>
      <c r="BT54" s="215" t="s">
        <v>1074</v>
      </c>
      <c r="BU54" s="215" t="s">
        <v>1074</v>
      </c>
      <c r="BV54" s="215" t="s">
        <v>1074</v>
      </c>
      <c r="BW54" s="215" t="s">
        <v>1074</v>
      </c>
      <c r="BX54" s="215" t="s">
        <v>1074</v>
      </c>
    </row>
    <row r="55" spans="1:76" x14ac:dyDescent="0.3">
      <c r="A55" s="215" t="s">
        <v>418</v>
      </c>
      <c r="B55" s="215" t="s">
        <v>419</v>
      </c>
      <c r="C55" s="215" t="s">
        <v>1837</v>
      </c>
      <c r="D55" s="215" t="s">
        <v>1838</v>
      </c>
      <c r="E55" s="215" t="s">
        <v>1839</v>
      </c>
      <c r="F55" s="215" t="s">
        <v>1840</v>
      </c>
      <c r="G55" s="215">
        <v>0</v>
      </c>
      <c r="H55" s="215">
        <v>0</v>
      </c>
      <c r="I55" s="215">
        <v>0</v>
      </c>
      <c r="J55" s="215">
        <v>0</v>
      </c>
      <c r="K55" s="215">
        <v>0</v>
      </c>
      <c r="L55" s="215">
        <v>0</v>
      </c>
      <c r="M55" s="215">
        <v>0</v>
      </c>
      <c r="N55" s="215" t="s">
        <v>1020</v>
      </c>
      <c r="O55" s="215" t="s">
        <v>1020</v>
      </c>
      <c r="P55" s="215" t="s">
        <v>1020</v>
      </c>
      <c r="Q55" s="215" t="s">
        <v>1020</v>
      </c>
      <c r="V55" s="215" t="s">
        <v>1020</v>
      </c>
      <c r="X55" s="169" t="s">
        <v>1162</v>
      </c>
      <c r="Y55" s="215" t="s">
        <v>1053</v>
      </c>
      <c r="Z55" s="215" t="s">
        <v>1051</v>
      </c>
      <c r="AA55" s="215" t="s">
        <v>1051</v>
      </c>
      <c r="AB55" s="215" t="s">
        <v>1051</v>
      </c>
      <c r="AO55" s="215" t="s">
        <v>1076</v>
      </c>
      <c r="AP55" s="215" t="s">
        <v>1074</v>
      </c>
      <c r="AQ55" s="215" t="s">
        <v>1076</v>
      </c>
      <c r="AR55" s="215" t="s">
        <v>1074</v>
      </c>
      <c r="AS55" s="215" t="s">
        <v>1074</v>
      </c>
      <c r="AT55" s="215" t="s">
        <v>1074</v>
      </c>
      <c r="AU55" s="215" t="s">
        <v>1076</v>
      </c>
      <c r="AV55" s="215" t="s">
        <v>1074</v>
      </c>
      <c r="AW55" s="215" t="s">
        <v>1070</v>
      </c>
      <c r="AX55" s="215" t="s">
        <v>1076</v>
      </c>
      <c r="AY55" s="215" t="s">
        <v>1074</v>
      </c>
      <c r="AZ55" s="215" t="s">
        <v>1076</v>
      </c>
      <c r="BA55" s="215" t="s">
        <v>1074</v>
      </c>
      <c r="BB55" s="215" t="s">
        <v>1074</v>
      </c>
      <c r="BC55" s="215" t="s">
        <v>1074</v>
      </c>
      <c r="BD55" s="215" t="s">
        <v>1076</v>
      </c>
      <c r="BE55" s="215" t="s">
        <v>1074</v>
      </c>
      <c r="BF55" s="215" t="s">
        <v>1070</v>
      </c>
      <c r="BG55" s="215" t="s">
        <v>1076</v>
      </c>
      <c r="BH55" s="215" t="s">
        <v>1076</v>
      </c>
      <c r="BI55" s="215" t="s">
        <v>1076</v>
      </c>
      <c r="BJ55" s="215" t="s">
        <v>1074</v>
      </c>
      <c r="BK55" s="215" t="s">
        <v>1074</v>
      </c>
      <c r="BL55" s="215" t="s">
        <v>1074</v>
      </c>
      <c r="BM55" s="215" t="s">
        <v>1076</v>
      </c>
      <c r="BN55" s="215" t="s">
        <v>1074</v>
      </c>
      <c r="BO55" s="215" t="s">
        <v>1070</v>
      </c>
      <c r="BP55" s="215" t="s">
        <v>1076</v>
      </c>
      <c r="BQ55" s="215" t="s">
        <v>1076</v>
      </c>
      <c r="BR55" s="215" t="s">
        <v>1076</v>
      </c>
      <c r="BS55" s="215" t="s">
        <v>1074</v>
      </c>
      <c r="BT55" s="215" t="s">
        <v>1074</v>
      </c>
      <c r="BU55" s="215" t="s">
        <v>1074</v>
      </c>
      <c r="BV55" s="215" t="s">
        <v>1076</v>
      </c>
      <c r="BW55" s="215" t="s">
        <v>1076</v>
      </c>
      <c r="BX55" s="215" t="s">
        <v>1070</v>
      </c>
    </row>
    <row r="56" spans="1:76" x14ac:dyDescent="0.3">
      <c r="A56" s="215" t="s">
        <v>422</v>
      </c>
      <c r="B56" s="215" t="s">
        <v>423</v>
      </c>
      <c r="C56" s="215" t="s">
        <v>1338</v>
      </c>
      <c r="D56" s="215" t="s">
        <v>1841</v>
      </c>
      <c r="E56" s="215" t="s">
        <v>1340</v>
      </c>
      <c r="F56" s="215" t="s">
        <v>1341</v>
      </c>
      <c r="G56" s="215">
        <v>0</v>
      </c>
      <c r="H56" s="215">
        <v>0</v>
      </c>
      <c r="I56" s="215">
        <v>0</v>
      </c>
      <c r="J56" s="215">
        <v>0</v>
      </c>
      <c r="K56" s="215">
        <v>0</v>
      </c>
      <c r="L56" s="215">
        <v>0</v>
      </c>
      <c r="M56" s="215">
        <v>0</v>
      </c>
      <c r="N56" s="215" t="s">
        <v>1020</v>
      </c>
      <c r="O56" s="215" t="s">
        <v>1020</v>
      </c>
      <c r="P56" s="215" t="s">
        <v>1020</v>
      </c>
      <c r="Q56" s="215" t="s">
        <v>1020</v>
      </c>
      <c r="V56" s="215" t="s">
        <v>1020</v>
      </c>
      <c r="X56" s="169" t="s">
        <v>1162</v>
      </c>
      <c r="Y56" s="215" t="s">
        <v>1053</v>
      </c>
      <c r="Z56" s="215" t="s">
        <v>1051</v>
      </c>
      <c r="AA56" s="215" t="s">
        <v>1055</v>
      </c>
      <c r="AB56" s="215" t="s">
        <v>1055</v>
      </c>
      <c r="AO56" s="215" t="s">
        <v>1076</v>
      </c>
      <c r="AP56" s="215" t="s">
        <v>1074</v>
      </c>
      <c r="AQ56" s="215" t="s">
        <v>1076</v>
      </c>
      <c r="AR56" s="215" t="s">
        <v>1072</v>
      </c>
      <c r="AS56" s="215" t="s">
        <v>1074</v>
      </c>
      <c r="AT56" s="215" t="s">
        <v>1072</v>
      </c>
      <c r="AU56" s="215" t="s">
        <v>1076</v>
      </c>
      <c r="AV56" s="215" t="s">
        <v>1074</v>
      </c>
      <c r="AW56" s="215" t="s">
        <v>1074</v>
      </c>
      <c r="AX56" s="215" t="s">
        <v>1076</v>
      </c>
      <c r="AY56" s="215" t="s">
        <v>1074</v>
      </c>
      <c r="AZ56" s="215" t="s">
        <v>1076</v>
      </c>
      <c r="BA56" s="215" t="s">
        <v>1074</v>
      </c>
      <c r="BB56" s="215" t="s">
        <v>1076</v>
      </c>
      <c r="BC56" s="215" t="s">
        <v>1072</v>
      </c>
      <c r="BD56" s="215" t="s">
        <v>1076</v>
      </c>
      <c r="BE56" s="215" t="s">
        <v>1074</v>
      </c>
      <c r="BF56" s="215" t="s">
        <v>1074</v>
      </c>
      <c r="BG56" s="215" t="s">
        <v>1076</v>
      </c>
      <c r="BH56" s="215" t="s">
        <v>1074</v>
      </c>
      <c r="BI56" s="215" t="s">
        <v>1076</v>
      </c>
      <c r="BJ56" s="215" t="s">
        <v>1074</v>
      </c>
      <c r="BK56" s="215" t="s">
        <v>1076</v>
      </c>
      <c r="BL56" s="215" t="s">
        <v>1074</v>
      </c>
      <c r="BM56" s="215" t="s">
        <v>1076</v>
      </c>
      <c r="BN56" s="215" t="s">
        <v>1074</v>
      </c>
      <c r="BO56" s="215" t="s">
        <v>1076</v>
      </c>
      <c r="BP56" s="215" t="s">
        <v>1076</v>
      </c>
      <c r="BQ56" s="215" t="s">
        <v>1074</v>
      </c>
      <c r="BR56" s="215" t="s">
        <v>1076</v>
      </c>
      <c r="BS56" s="215" t="s">
        <v>1074</v>
      </c>
      <c r="BT56" s="215" t="s">
        <v>1076</v>
      </c>
      <c r="BU56" s="215" t="s">
        <v>1074</v>
      </c>
      <c r="BV56" s="215" t="s">
        <v>1076</v>
      </c>
      <c r="BW56" s="215" t="s">
        <v>1074</v>
      </c>
      <c r="BX56" s="215" t="s">
        <v>1076</v>
      </c>
    </row>
    <row r="57" spans="1:76" x14ac:dyDescent="0.3">
      <c r="A57" s="215" t="s">
        <v>424</v>
      </c>
      <c r="B57" s="215" t="s">
        <v>425</v>
      </c>
      <c r="C57" s="215" t="s">
        <v>1320</v>
      </c>
      <c r="D57" s="215" t="s">
        <v>1321</v>
      </c>
      <c r="E57" s="215">
        <v>7971625133</v>
      </c>
      <c r="F57" s="215" t="s">
        <v>1842</v>
      </c>
      <c r="G57" s="215">
        <v>0</v>
      </c>
      <c r="H57" s="215">
        <v>0</v>
      </c>
      <c r="I57" s="215">
        <v>0</v>
      </c>
      <c r="J57" s="215">
        <v>0</v>
      </c>
      <c r="K57" s="215">
        <v>0</v>
      </c>
      <c r="L57" s="215">
        <v>0</v>
      </c>
      <c r="M57" s="215">
        <v>0</v>
      </c>
      <c r="N57" s="215" t="s">
        <v>1020</v>
      </c>
      <c r="O57" s="215" t="s">
        <v>1020</v>
      </c>
      <c r="P57" s="215" t="s">
        <v>1020</v>
      </c>
      <c r="Q57" s="215" t="s">
        <v>1020</v>
      </c>
      <c r="V57" s="215" t="s">
        <v>1020</v>
      </c>
      <c r="X57" s="169" t="s">
        <v>1162</v>
      </c>
      <c r="Y57" s="215" t="s">
        <v>1053</v>
      </c>
      <c r="Z57" s="215" t="s">
        <v>1051</v>
      </c>
      <c r="AA57" s="215" t="s">
        <v>1051</v>
      </c>
      <c r="AB57" s="215" t="s">
        <v>1051</v>
      </c>
      <c r="AO57" s="215" t="s">
        <v>1074</v>
      </c>
      <c r="AP57" s="215" t="s">
        <v>1074</v>
      </c>
      <c r="AQ57" s="215" t="s">
        <v>1074</v>
      </c>
      <c r="AR57" s="215" t="s">
        <v>1074</v>
      </c>
      <c r="AS57" s="215" t="s">
        <v>1076</v>
      </c>
      <c r="AT57" s="215" t="s">
        <v>1074</v>
      </c>
      <c r="AU57" s="215" t="s">
        <v>1074</v>
      </c>
      <c r="AV57" s="215" t="s">
        <v>1074</v>
      </c>
      <c r="AW57" s="215" t="s">
        <v>1074</v>
      </c>
      <c r="AX57" s="215" t="s">
        <v>1074</v>
      </c>
      <c r="AY57" s="215" t="s">
        <v>1074</v>
      </c>
      <c r="AZ57" s="215" t="s">
        <v>1074</v>
      </c>
      <c r="BA57" s="215" t="s">
        <v>1074</v>
      </c>
      <c r="BB57" s="215" t="s">
        <v>1076</v>
      </c>
      <c r="BC57" s="215" t="s">
        <v>1074</v>
      </c>
      <c r="BD57" s="215" t="s">
        <v>1074</v>
      </c>
      <c r="BE57" s="215" t="s">
        <v>1074</v>
      </c>
      <c r="BF57" s="215" t="s">
        <v>1074</v>
      </c>
      <c r="BG57" s="215" t="s">
        <v>1074</v>
      </c>
      <c r="BH57" s="215" t="s">
        <v>1074</v>
      </c>
      <c r="BI57" s="215" t="s">
        <v>1074</v>
      </c>
      <c r="BJ57" s="215" t="s">
        <v>1074</v>
      </c>
      <c r="BK57" s="215" t="s">
        <v>1076</v>
      </c>
      <c r="BL57" s="215" t="s">
        <v>1074</v>
      </c>
      <c r="BM57" s="215" t="s">
        <v>1076</v>
      </c>
      <c r="BN57" s="215" t="s">
        <v>1074</v>
      </c>
      <c r="BO57" s="215" t="s">
        <v>1074</v>
      </c>
      <c r="BP57" s="215" t="s">
        <v>1074</v>
      </c>
      <c r="BQ57" s="215" t="s">
        <v>1074</v>
      </c>
      <c r="BR57" s="215" t="s">
        <v>1074</v>
      </c>
      <c r="BS57" s="215" t="s">
        <v>1074</v>
      </c>
      <c r="BT57" s="215" t="s">
        <v>1076</v>
      </c>
      <c r="BU57" s="215" t="s">
        <v>1074</v>
      </c>
      <c r="BV57" s="215" t="s">
        <v>1076</v>
      </c>
      <c r="BW57" s="215" t="s">
        <v>1074</v>
      </c>
      <c r="BX57" s="215" t="s">
        <v>1074</v>
      </c>
    </row>
    <row r="58" spans="1:76" x14ac:dyDescent="0.3">
      <c r="A58" s="215" t="s">
        <v>426</v>
      </c>
      <c r="B58" s="215" t="s">
        <v>427</v>
      </c>
      <c r="C58" s="215" t="s">
        <v>1197</v>
      </c>
      <c r="D58" s="215" t="s">
        <v>1198</v>
      </c>
      <c r="E58" s="215" t="s">
        <v>1199</v>
      </c>
      <c r="F58" s="215" t="s">
        <v>1843</v>
      </c>
      <c r="G58" s="215">
        <v>0</v>
      </c>
      <c r="H58" s="215">
        <v>0</v>
      </c>
      <c r="I58" s="215">
        <v>0</v>
      </c>
      <c r="J58" s="215">
        <v>0</v>
      </c>
      <c r="K58" s="215">
        <v>0</v>
      </c>
      <c r="L58" s="215">
        <v>0</v>
      </c>
      <c r="M58" s="215">
        <v>0</v>
      </c>
      <c r="N58" s="215" t="s">
        <v>1020</v>
      </c>
      <c r="O58" s="215" t="s">
        <v>1020</v>
      </c>
      <c r="P58" s="215" t="s">
        <v>1020</v>
      </c>
      <c r="Q58" s="215" t="s">
        <v>1020</v>
      </c>
      <c r="V58" s="215" t="s">
        <v>1020</v>
      </c>
      <c r="X58" s="169" t="s">
        <v>1162</v>
      </c>
      <c r="Y58" s="215" t="s">
        <v>1055</v>
      </c>
      <c r="Z58" s="215" t="s">
        <v>1051</v>
      </c>
      <c r="AA58" s="215" t="s">
        <v>1051</v>
      </c>
      <c r="AB58" s="215" t="s">
        <v>1053</v>
      </c>
      <c r="AO58" s="215" t="s">
        <v>1072</v>
      </c>
      <c r="AP58" s="215" t="s">
        <v>1072</v>
      </c>
      <c r="AQ58" s="215" t="s">
        <v>1074</v>
      </c>
      <c r="AR58" s="215" t="s">
        <v>1072</v>
      </c>
      <c r="AS58" s="215" t="s">
        <v>1072</v>
      </c>
      <c r="AT58" s="215" t="s">
        <v>1074</v>
      </c>
      <c r="AU58" s="215" t="s">
        <v>1074</v>
      </c>
      <c r="AV58" s="215" t="s">
        <v>1072</v>
      </c>
      <c r="AW58" s="215" t="s">
        <v>1072</v>
      </c>
      <c r="AX58" s="215" t="s">
        <v>1074</v>
      </c>
      <c r="AY58" s="215" t="s">
        <v>1072</v>
      </c>
      <c r="AZ58" s="215" t="s">
        <v>1074</v>
      </c>
      <c r="BA58" s="215" t="s">
        <v>1074</v>
      </c>
      <c r="BB58" s="215" t="s">
        <v>1074</v>
      </c>
      <c r="BC58" s="215" t="s">
        <v>1074</v>
      </c>
      <c r="BD58" s="215" t="s">
        <v>1074</v>
      </c>
      <c r="BE58" s="215" t="s">
        <v>1074</v>
      </c>
      <c r="BF58" s="215" t="s">
        <v>1074</v>
      </c>
      <c r="BG58" s="215" t="s">
        <v>1074</v>
      </c>
      <c r="BH58" s="215" t="s">
        <v>1074</v>
      </c>
      <c r="BI58" s="215" t="s">
        <v>1074</v>
      </c>
      <c r="BJ58" s="215" t="s">
        <v>1074</v>
      </c>
      <c r="BK58" s="215" t="s">
        <v>1074</v>
      </c>
      <c r="BL58" s="215" t="s">
        <v>1074</v>
      </c>
      <c r="BM58" s="215" t="s">
        <v>1074</v>
      </c>
      <c r="BN58" s="215" t="s">
        <v>1074</v>
      </c>
      <c r="BO58" s="215" t="s">
        <v>1074</v>
      </c>
      <c r="BP58" s="215" t="s">
        <v>1074</v>
      </c>
      <c r="BQ58" s="215" t="s">
        <v>1074</v>
      </c>
      <c r="BR58" s="215" t="s">
        <v>1074</v>
      </c>
      <c r="BS58" s="215" t="s">
        <v>1074</v>
      </c>
      <c r="BT58" s="215" t="s">
        <v>1074</v>
      </c>
      <c r="BU58" s="215" t="s">
        <v>1074</v>
      </c>
      <c r="BV58" s="215" t="s">
        <v>1074</v>
      </c>
      <c r="BW58" s="215" t="s">
        <v>1074</v>
      </c>
      <c r="BX58" s="215" t="s">
        <v>1074</v>
      </c>
    </row>
    <row r="59" spans="1:76" x14ac:dyDescent="0.3">
      <c r="A59" s="215" t="s">
        <v>428</v>
      </c>
      <c r="B59" s="215" t="s">
        <v>429</v>
      </c>
      <c r="C59" s="215" t="s">
        <v>1479</v>
      </c>
      <c r="D59" s="215" t="s">
        <v>1480</v>
      </c>
      <c r="E59" s="215" t="s">
        <v>1481</v>
      </c>
      <c r="F59" s="215" t="s">
        <v>1482</v>
      </c>
      <c r="G59" s="215">
        <v>0</v>
      </c>
      <c r="H59" s="215">
        <v>0</v>
      </c>
      <c r="I59" s="215">
        <v>0</v>
      </c>
      <c r="J59" s="215">
        <v>0</v>
      </c>
      <c r="K59" s="215">
        <v>0</v>
      </c>
      <c r="L59" s="215">
        <v>0</v>
      </c>
      <c r="M59" s="215">
        <v>0</v>
      </c>
      <c r="N59" s="215" t="s">
        <v>1020</v>
      </c>
      <c r="O59" s="215" t="s">
        <v>1020</v>
      </c>
      <c r="P59" s="215" t="s">
        <v>1020</v>
      </c>
      <c r="Q59" s="215" t="s">
        <v>1020</v>
      </c>
      <c r="V59" s="215" t="s">
        <v>1020</v>
      </c>
      <c r="X59" s="169" t="s">
        <v>1162</v>
      </c>
      <c r="Y59" s="215" t="s">
        <v>1053</v>
      </c>
      <c r="Z59" s="215" t="s">
        <v>1051</v>
      </c>
      <c r="AA59" s="215" t="s">
        <v>1055</v>
      </c>
      <c r="AB59" s="215" t="s">
        <v>1051</v>
      </c>
      <c r="AO59" s="215" t="s">
        <v>1072</v>
      </c>
      <c r="AP59" s="215" t="s">
        <v>1072</v>
      </c>
      <c r="AQ59" s="215" t="s">
        <v>1074</v>
      </c>
      <c r="AR59" s="215" t="s">
        <v>1074</v>
      </c>
      <c r="AS59" s="215" t="s">
        <v>1072</v>
      </c>
      <c r="AT59" s="215" t="s">
        <v>1072</v>
      </c>
      <c r="AU59" s="215" t="s">
        <v>1074</v>
      </c>
      <c r="AV59" s="215" t="s">
        <v>1072</v>
      </c>
      <c r="AW59" s="215" t="s">
        <v>1072</v>
      </c>
      <c r="AX59" s="215" t="s">
        <v>1072</v>
      </c>
      <c r="AY59" s="215" t="s">
        <v>1072</v>
      </c>
      <c r="AZ59" s="215" t="s">
        <v>1074</v>
      </c>
      <c r="BA59" s="215" t="s">
        <v>1074</v>
      </c>
      <c r="BB59" s="215" t="s">
        <v>1072</v>
      </c>
      <c r="BC59" s="215" t="s">
        <v>1072</v>
      </c>
      <c r="BD59" s="215" t="s">
        <v>1074</v>
      </c>
      <c r="BE59" s="215" t="s">
        <v>1072</v>
      </c>
      <c r="BF59" s="215" t="s">
        <v>1072</v>
      </c>
      <c r="BG59" s="215" t="s">
        <v>1072</v>
      </c>
      <c r="BH59" s="215" t="s">
        <v>1072</v>
      </c>
      <c r="BI59" s="215" t="s">
        <v>1074</v>
      </c>
      <c r="BJ59" s="215" t="s">
        <v>1074</v>
      </c>
      <c r="BK59" s="215" t="s">
        <v>1072</v>
      </c>
      <c r="BL59" s="215" t="s">
        <v>1072</v>
      </c>
      <c r="BM59" s="215" t="s">
        <v>1074</v>
      </c>
      <c r="BN59" s="215" t="s">
        <v>1072</v>
      </c>
      <c r="BO59" s="215" t="s">
        <v>1072</v>
      </c>
      <c r="BP59" s="215" t="s">
        <v>1074</v>
      </c>
      <c r="BQ59" s="215" t="s">
        <v>1072</v>
      </c>
      <c r="BR59" s="215" t="s">
        <v>1074</v>
      </c>
      <c r="BS59" s="215" t="s">
        <v>1074</v>
      </c>
      <c r="BT59" s="215" t="s">
        <v>1072</v>
      </c>
      <c r="BU59" s="215" t="s">
        <v>1072</v>
      </c>
      <c r="BV59" s="215" t="s">
        <v>1074</v>
      </c>
      <c r="BW59" s="215" t="s">
        <v>1074</v>
      </c>
      <c r="BX59" s="215" t="s">
        <v>1074</v>
      </c>
    </row>
    <row r="60" spans="1:76" x14ac:dyDescent="0.3">
      <c r="A60" s="215" t="s">
        <v>430</v>
      </c>
      <c r="B60" s="215" t="s">
        <v>431</v>
      </c>
      <c r="C60" s="215" t="s">
        <v>1714</v>
      </c>
      <c r="D60" s="215" t="s">
        <v>1715</v>
      </c>
      <c r="E60" s="215" t="s">
        <v>1844</v>
      </c>
      <c r="F60" s="215" t="s">
        <v>1716</v>
      </c>
      <c r="G60" s="215">
        <v>0</v>
      </c>
      <c r="H60" s="215">
        <v>0</v>
      </c>
      <c r="I60" s="215">
        <v>0</v>
      </c>
      <c r="J60" s="215">
        <v>0</v>
      </c>
      <c r="K60" s="215">
        <v>0</v>
      </c>
      <c r="L60" s="215">
        <v>2</v>
      </c>
      <c r="M60" s="215">
        <v>0</v>
      </c>
      <c r="N60" s="215" t="s">
        <v>1020</v>
      </c>
      <c r="O60" s="215" t="s">
        <v>1020</v>
      </c>
      <c r="P60" s="215" t="s">
        <v>1020</v>
      </c>
      <c r="Q60" s="215" t="s">
        <v>1020</v>
      </c>
      <c r="V60" s="215" t="s">
        <v>1020</v>
      </c>
      <c r="X60" s="169" t="s">
        <v>1162</v>
      </c>
      <c r="Y60" s="215" t="s">
        <v>1051</v>
      </c>
      <c r="Z60" s="215" t="s">
        <v>1051</v>
      </c>
      <c r="AA60" s="215" t="s">
        <v>1055</v>
      </c>
      <c r="AB60" s="215" t="s">
        <v>1051</v>
      </c>
      <c r="AO60" s="215" t="s">
        <v>1074</v>
      </c>
      <c r="AP60" s="215" t="s">
        <v>1074</v>
      </c>
      <c r="AQ60" s="215" t="s">
        <v>1074</v>
      </c>
      <c r="AR60" s="215" t="s">
        <v>1074</v>
      </c>
      <c r="AS60" s="215" t="s">
        <v>1074</v>
      </c>
      <c r="AT60" s="215" t="s">
        <v>1074</v>
      </c>
      <c r="AU60" s="215" t="s">
        <v>1074</v>
      </c>
      <c r="AV60" s="215" t="s">
        <v>1074</v>
      </c>
      <c r="AW60" s="215" t="s">
        <v>1074</v>
      </c>
      <c r="AX60" s="215" t="s">
        <v>1074</v>
      </c>
      <c r="AY60" s="215" t="s">
        <v>1074</v>
      </c>
      <c r="AZ60" s="215" t="s">
        <v>1074</v>
      </c>
      <c r="BA60" s="215" t="s">
        <v>1074</v>
      </c>
      <c r="BB60" s="215" t="s">
        <v>1074</v>
      </c>
      <c r="BC60" s="215" t="s">
        <v>1074</v>
      </c>
      <c r="BD60" s="215" t="s">
        <v>1074</v>
      </c>
      <c r="BE60" s="215" t="s">
        <v>1074</v>
      </c>
      <c r="BF60" s="215" t="s">
        <v>1074</v>
      </c>
      <c r="BG60" s="215" t="s">
        <v>1074</v>
      </c>
      <c r="BH60" s="215" t="s">
        <v>1074</v>
      </c>
      <c r="BI60" s="215" t="s">
        <v>1074</v>
      </c>
      <c r="BJ60" s="215" t="s">
        <v>1074</v>
      </c>
      <c r="BK60" s="215" t="s">
        <v>1074</v>
      </c>
      <c r="BL60" s="215" t="s">
        <v>1074</v>
      </c>
      <c r="BM60" s="215" t="s">
        <v>1074</v>
      </c>
      <c r="BN60" s="215" t="s">
        <v>1074</v>
      </c>
      <c r="BO60" s="215" t="s">
        <v>1074</v>
      </c>
      <c r="BP60" s="215" t="s">
        <v>1074</v>
      </c>
      <c r="BQ60" s="215" t="s">
        <v>1074</v>
      </c>
      <c r="BR60" s="215" t="s">
        <v>1074</v>
      </c>
      <c r="BS60" s="215" t="s">
        <v>1074</v>
      </c>
      <c r="BT60" s="215" t="s">
        <v>1074</v>
      </c>
      <c r="BU60" s="215" t="s">
        <v>1074</v>
      </c>
      <c r="BV60" s="215" t="s">
        <v>1074</v>
      </c>
      <c r="BW60" s="215" t="s">
        <v>1074</v>
      </c>
      <c r="BX60" s="215" t="s">
        <v>1074</v>
      </c>
    </row>
    <row r="61" spans="1:76" x14ac:dyDescent="0.3">
      <c r="A61" s="215" t="s">
        <v>432</v>
      </c>
      <c r="B61" s="215" t="s">
        <v>433</v>
      </c>
      <c r="C61" s="215" t="s">
        <v>1264</v>
      </c>
      <c r="D61" s="215" t="s">
        <v>1265</v>
      </c>
      <c r="E61" s="215" t="s">
        <v>1266</v>
      </c>
      <c r="F61" s="215" t="s">
        <v>1267</v>
      </c>
      <c r="G61" s="215">
        <v>0</v>
      </c>
      <c r="H61" s="215">
        <v>0</v>
      </c>
      <c r="I61" s="215">
        <v>0</v>
      </c>
      <c r="J61" s="215">
        <v>0</v>
      </c>
      <c r="K61" s="215">
        <v>0</v>
      </c>
      <c r="L61" s="215">
        <v>0</v>
      </c>
      <c r="M61" s="215">
        <v>0</v>
      </c>
      <c r="N61" s="215" t="s">
        <v>1020</v>
      </c>
      <c r="O61" s="215" t="s">
        <v>1020</v>
      </c>
      <c r="P61" s="215" t="s">
        <v>1020</v>
      </c>
      <c r="Q61" s="215" t="s">
        <v>1020</v>
      </c>
      <c r="V61" s="215" t="s">
        <v>1020</v>
      </c>
      <c r="X61" s="169" t="s">
        <v>1162</v>
      </c>
      <c r="Y61" s="215" t="s">
        <v>1051</v>
      </c>
      <c r="Z61" s="215" t="s">
        <v>1051</v>
      </c>
      <c r="AA61" s="215" t="s">
        <v>1051</v>
      </c>
      <c r="AB61" s="215" t="s">
        <v>1053</v>
      </c>
      <c r="AO61" s="215" t="s">
        <v>1074</v>
      </c>
      <c r="AP61" s="215" t="s">
        <v>1076</v>
      </c>
      <c r="AQ61" s="215" t="s">
        <v>1076</v>
      </c>
      <c r="AR61" s="215" t="s">
        <v>1074</v>
      </c>
      <c r="AS61" s="215" t="s">
        <v>1072</v>
      </c>
      <c r="AT61" s="215" t="s">
        <v>1074</v>
      </c>
      <c r="AU61" s="215" t="s">
        <v>1076</v>
      </c>
      <c r="AV61" s="215" t="s">
        <v>1076</v>
      </c>
      <c r="AW61" s="215" t="s">
        <v>1072</v>
      </c>
      <c r="AX61" s="215" t="s">
        <v>1074</v>
      </c>
      <c r="AY61" s="215" t="s">
        <v>1076</v>
      </c>
      <c r="AZ61" s="215" t="s">
        <v>1076</v>
      </c>
      <c r="BA61" s="215" t="s">
        <v>1074</v>
      </c>
      <c r="BB61" s="215" t="s">
        <v>1072</v>
      </c>
      <c r="BC61" s="215" t="s">
        <v>1074</v>
      </c>
      <c r="BD61" s="215" t="s">
        <v>1076</v>
      </c>
      <c r="BE61" s="215" t="s">
        <v>1076</v>
      </c>
      <c r="BF61" s="215" t="s">
        <v>1074</v>
      </c>
      <c r="BG61" s="215" t="s">
        <v>1074</v>
      </c>
      <c r="BH61" s="215" t="s">
        <v>1076</v>
      </c>
      <c r="BI61" s="215" t="s">
        <v>1076</v>
      </c>
      <c r="BJ61" s="215" t="s">
        <v>1074</v>
      </c>
      <c r="BK61" s="215" t="s">
        <v>1074</v>
      </c>
      <c r="BL61" s="215" t="s">
        <v>1074</v>
      </c>
      <c r="BM61" s="215" t="s">
        <v>1076</v>
      </c>
      <c r="BN61" s="215" t="s">
        <v>1076</v>
      </c>
      <c r="BO61" s="215" t="s">
        <v>1074</v>
      </c>
      <c r="BP61" s="215" t="s">
        <v>1076</v>
      </c>
      <c r="BQ61" s="215" t="s">
        <v>1076</v>
      </c>
      <c r="BR61" s="215" t="s">
        <v>1078</v>
      </c>
      <c r="BS61" s="215" t="s">
        <v>1076</v>
      </c>
      <c r="BT61" s="215" t="s">
        <v>1074</v>
      </c>
      <c r="BU61" s="215" t="s">
        <v>1076</v>
      </c>
      <c r="BV61" s="215" t="s">
        <v>1076</v>
      </c>
      <c r="BW61" s="215" t="s">
        <v>1076</v>
      </c>
      <c r="BX61" s="215" t="s">
        <v>1074</v>
      </c>
    </row>
    <row r="62" spans="1:76" x14ac:dyDescent="0.3">
      <c r="A62" s="215" t="s">
        <v>434</v>
      </c>
      <c r="B62" s="215" t="s">
        <v>435</v>
      </c>
      <c r="C62" s="215" t="s">
        <v>1483</v>
      </c>
      <c r="D62" s="215" t="s">
        <v>1484</v>
      </c>
      <c r="E62" s="215" t="s">
        <v>1485</v>
      </c>
      <c r="F62" s="215" t="s">
        <v>1845</v>
      </c>
      <c r="G62" s="215">
        <v>0</v>
      </c>
      <c r="H62" s="215">
        <v>0</v>
      </c>
      <c r="I62" s="215">
        <v>0</v>
      </c>
      <c r="J62" s="215">
        <v>0</v>
      </c>
      <c r="K62" s="215">
        <v>0</v>
      </c>
      <c r="L62" s="215">
        <v>0</v>
      </c>
      <c r="M62" s="215">
        <v>0</v>
      </c>
      <c r="N62" s="215" t="s">
        <v>1020</v>
      </c>
      <c r="O62" s="215" t="s">
        <v>1020</v>
      </c>
      <c r="P62" s="215" t="s">
        <v>1020</v>
      </c>
      <c r="Q62" s="215" t="s">
        <v>1020</v>
      </c>
      <c r="V62" s="215" t="s">
        <v>1020</v>
      </c>
      <c r="X62" s="169" t="s">
        <v>1162</v>
      </c>
      <c r="Y62" s="215" t="s">
        <v>1055</v>
      </c>
      <c r="Z62" s="215" t="s">
        <v>1051</v>
      </c>
      <c r="AA62" s="215" t="s">
        <v>1055</v>
      </c>
      <c r="AB62" s="215" t="s">
        <v>1053</v>
      </c>
      <c r="AO62" s="215" t="s">
        <v>1074</v>
      </c>
      <c r="AP62" s="215" t="s">
        <v>1074</v>
      </c>
      <c r="AQ62" s="215" t="s">
        <v>1074</v>
      </c>
      <c r="AR62" s="215" t="s">
        <v>1074</v>
      </c>
      <c r="AS62" s="215" t="s">
        <v>1074</v>
      </c>
      <c r="AT62" s="215" t="s">
        <v>1074</v>
      </c>
      <c r="AU62" s="215" t="s">
        <v>1074</v>
      </c>
      <c r="AV62" s="215" t="s">
        <v>1072</v>
      </c>
      <c r="AW62" s="215" t="s">
        <v>1072</v>
      </c>
      <c r="AX62" s="215" t="s">
        <v>1074</v>
      </c>
      <c r="AY62" s="215" t="s">
        <v>1074</v>
      </c>
      <c r="AZ62" s="215" t="s">
        <v>1074</v>
      </c>
      <c r="BA62" s="215" t="s">
        <v>1074</v>
      </c>
      <c r="BB62" s="215" t="s">
        <v>1074</v>
      </c>
      <c r="BC62" s="215" t="s">
        <v>1074</v>
      </c>
      <c r="BD62" s="215" t="s">
        <v>1074</v>
      </c>
      <c r="BE62" s="215" t="s">
        <v>1074</v>
      </c>
      <c r="BF62" s="215" t="s">
        <v>1074</v>
      </c>
      <c r="BG62" s="215" t="s">
        <v>1074</v>
      </c>
      <c r="BH62" s="215" t="s">
        <v>1074</v>
      </c>
      <c r="BI62" s="215" t="s">
        <v>1074</v>
      </c>
      <c r="BJ62" s="215" t="s">
        <v>1074</v>
      </c>
      <c r="BK62" s="215" t="s">
        <v>1074</v>
      </c>
      <c r="BL62" s="215" t="s">
        <v>1074</v>
      </c>
      <c r="BM62" s="215" t="s">
        <v>1074</v>
      </c>
      <c r="BN62" s="215" t="s">
        <v>1074</v>
      </c>
      <c r="BO62" s="215" t="s">
        <v>1074</v>
      </c>
      <c r="BP62" s="215" t="s">
        <v>1074</v>
      </c>
      <c r="BQ62" s="215" t="s">
        <v>1074</v>
      </c>
      <c r="BR62" s="215" t="s">
        <v>1074</v>
      </c>
      <c r="BS62" s="215" t="s">
        <v>1074</v>
      </c>
      <c r="BT62" s="215" t="s">
        <v>1074</v>
      </c>
      <c r="BU62" s="215" t="s">
        <v>1074</v>
      </c>
      <c r="BV62" s="215" t="s">
        <v>1074</v>
      </c>
      <c r="BW62" s="215" t="s">
        <v>1074</v>
      </c>
      <c r="BX62" s="215" t="s">
        <v>1074</v>
      </c>
    </row>
    <row r="63" spans="1:76" x14ac:dyDescent="0.3">
      <c r="A63" s="215" t="s">
        <v>436</v>
      </c>
      <c r="B63" s="215" t="s">
        <v>437</v>
      </c>
      <c r="C63" s="215" t="s">
        <v>1268</v>
      </c>
      <c r="D63" s="215" t="s">
        <v>1269</v>
      </c>
      <c r="E63" s="215" t="s">
        <v>1270</v>
      </c>
      <c r="F63" s="215" t="s">
        <v>1846</v>
      </c>
      <c r="G63" s="215">
        <v>0</v>
      </c>
      <c r="H63" s="215">
        <v>0</v>
      </c>
      <c r="I63" s="215">
        <v>0</v>
      </c>
      <c r="J63" s="215">
        <v>0</v>
      </c>
      <c r="K63" s="215">
        <v>0</v>
      </c>
      <c r="L63" s="215">
        <v>0</v>
      </c>
      <c r="M63" s="215">
        <v>0</v>
      </c>
      <c r="N63" s="215" t="s">
        <v>1020</v>
      </c>
      <c r="O63" s="215" t="s">
        <v>1020</v>
      </c>
      <c r="P63" s="215" t="s">
        <v>1020</v>
      </c>
      <c r="Q63" s="215" t="s">
        <v>1020</v>
      </c>
      <c r="V63" s="215" t="s">
        <v>1020</v>
      </c>
      <c r="X63" s="169" t="s">
        <v>1162</v>
      </c>
      <c r="Y63" s="215" t="s">
        <v>1051</v>
      </c>
      <c r="Z63" s="215" t="s">
        <v>1051</v>
      </c>
      <c r="AA63" s="215" t="s">
        <v>1053</v>
      </c>
      <c r="AB63" s="215" t="s">
        <v>1053</v>
      </c>
      <c r="AO63" s="215" t="s">
        <v>1074</v>
      </c>
      <c r="AP63" s="215" t="s">
        <v>1072</v>
      </c>
      <c r="AQ63" s="215" t="s">
        <v>1072</v>
      </c>
      <c r="AR63" s="215" t="s">
        <v>1072</v>
      </c>
      <c r="AS63" s="215" t="s">
        <v>1072</v>
      </c>
      <c r="AT63" s="215" t="s">
        <v>1072</v>
      </c>
      <c r="AU63" s="215" t="s">
        <v>1072</v>
      </c>
      <c r="AV63" s="215" t="s">
        <v>1074</v>
      </c>
      <c r="AW63" s="215" t="s">
        <v>1074</v>
      </c>
      <c r="AX63" s="215" t="s">
        <v>1074</v>
      </c>
      <c r="AY63" s="215" t="s">
        <v>1072</v>
      </c>
      <c r="AZ63" s="215" t="s">
        <v>1074</v>
      </c>
      <c r="BA63" s="215" t="s">
        <v>1074</v>
      </c>
      <c r="BB63" s="215" t="s">
        <v>1072</v>
      </c>
      <c r="BC63" s="215" t="s">
        <v>1072</v>
      </c>
      <c r="BD63" s="215" t="s">
        <v>1074</v>
      </c>
      <c r="BE63" s="215" t="s">
        <v>1074</v>
      </c>
      <c r="BF63" s="215" t="s">
        <v>1074</v>
      </c>
      <c r="BG63" s="215" t="s">
        <v>1074</v>
      </c>
      <c r="BH63" s="215" t="s">
        <v>1072</v>
      </c>
      <c r="BI63" s="215" t="s">
        <v>1074</v>
      </c>
      <c r="BJ63" s="215" t="s">
        <v>1074</v>
      </c>
      <c r="BK63" s="215" t="s">
        <v>1072</v>
      </c>
      <c r="BL63" s="215" t="s">
        <v>1072</v>
      </c>
      <c r="BM63" s="215" t="s">
        <v>1074</v>
      </c>
      <c r="BN63" s="215" t="s">
        <v>1074</v>
      </c>
      <c r="BO63" s="215" t="s">
        <v>1074</v>
      </c>
      <c r="BP63" s="215" t="s">
        <v>1076</v>
      </c>
      <c r="BQ63" s="215" t="s">
        <v>1074</v>
      </c>
      <c r="BR63" s="215" t="s">
        <v>1076</v>
      </c>
      <c r="BS63" s="215" t="s">
        <v>1076</v>
      </c>
      <c r="BT63" s="215" t="s">
        <v>1074</v>
      </c>
      <c r="BU63" s="215" t="s">
        <v>1074</v>
      </c>
      <c r="BV63" s="215" t="s">
        <v>1076</v>
      </c>
      <c r="BW63" s="215" t="s">
        <v>1076</v>
      </c>
      <c r="BX63" s="215" t="s">
        <v>1076</v>
      </c>
    </row>
    <row r="64" spans="1:76" x14ac:dyDescent="0.3">
      <c r="A64" s="215" t="s">
        <v>438</v>
      </c>
      <c r="B64" s="215" t="s">
        <v>439</v>
      </c>
      <c r="C64" s="215" t="s">
        <v>1487</v>
      </c>
      <c r="D64" s="215" t="s">
        <v>1488</v>
      </c>
      <c r="E64" s="215" t="s">
        <v>1489</v>
      </c>
      <c r="F64" s="215" t="s">
        <v>1847</v>
      </c>
      <c r="G64" s="215">
        <v>0</v>
      </c>
      <c r="H64" s="215">
        <v>0</v>
      </c>
      <c r="I64" s="215">
        <v>0</v>
      </c>
      <c r="J64" s="215">
        <v>0</v>
      </c>
      <c r="K64" s="215">
        <v>0</v>
      </c>
      <c r="L64" s="215">
        <v>0</v>
      </c>
      <c r="M64" s="215">
        <v>0</v>
      </c>
      <c r="N64" s="215" t="s">
        <v>1020</v>
      </c>
      <c r="O64" s="215" t="s">
        <v>1020</v>
      </c>
      <c r="P64" s="215" t="s">
        <v>1020</v>
      </c>
      <c r="Q64" s="215" t="s">
        <v>1020</v>
      </c>
      <c r="V64" s="215" t="s">
        <v>1020</v>
      </c>
      <c r="X64" s="169" t="s">
        <v>1162</v>
      </c>
      <c r="Y64" s="215" t="s">
        <v>1051</v>
      </c>
      <c r="Z64" s="215" t="s">
        <v>1051</v>
      </c>
      <c r="AA64" s="215" t="s">
        <v>1051</v>
      </c>
      <c r="AB64" s="215" t="s">
        <v>1053</v>
      </c>
      <c r="AO64" s="215" t="s">
        <v>1074</v>
      </c>
      <c r="AP64" s="215" t="s">
        <v>1072</v>
      </c>
      <c r="AQ64" s="215" t="s">
        <v>1074</v>
      </c>
      <c r="AR64" s="215" t="s">
        <v>1074</v>
      </c>
      <c r="AS64" s="215" t="s">
        <v>1074</v>
      </c>
      <c r="AT64" s="215" t="s">
        <v>1074</v>
      </c>
      <c r="AU64" s="215" t="s">
        <v>1074</v>
      </c>
      <c r="AV64" s="215" t="s">
        <v>1074</v>
      </c>
      <c r="AW64" s="215" t="s">
        <v>1074</v>
      </c>
      <c r="AX64" s="215" t="s">
        <v>1076</v>
      </c>
      <c r="AY64" s="215" t="s">
        <v>1074</v>
      </c>
      <c r="AZ64" s="215" t="s">
        <v>1076</v>
      </c>
      <c r="BA64" s="215" t="s">
        <v>1074</v>
      </c>
      <c r="BB64" s="215" t="s">
        <v>1074</v>
      </c>
      <c r="BC64" s="215" t="s">
        <v>1076</v>
      </c>
      <c r="BD64" s="215" t="s">
        <v>1074</v>
      </c>
      <c r="BE64" s="215" t="s">
        <v>1076</v>
      </c>
      <c r="BF64" s="215" t="s">
        <v>1076</v>
      </c>
      <c r="BG64" s="215" t="s">
        <v>1076</v>
      </c>
      <c r="BH64" s="215" t="s">
        <v>1074</v>
      </c>
      <c r="BI64" s="215" t="s">
        <v>1076</v>
      </c>
      <c r="BJ64" s="215" t="s">
        <v>1076</v>
      </c>
      <c r="BK64" s="215" t="s">
        <v>1076</v>
      </c>
      <c r="BL64" s="215" t="s">
        <v>1076</v>
      </c>
      <c r="BM64" s="215" t="s">
        <v>1076</v>
      </c>
      <c r="BN64" s="215" t="s">
        <v>1076</v>
      </c>
      <c r="BO64" s="215" t="s">
        <v>1076</v>
      </c>
      <c r="BP64" s="215" t="s">
        <v>1076</v>
      </c>
      <c r="BQ64" s="215" t="s">
        <v>1076</v>
      </c>
      <c r="BR64" s="215" t="s">
        <v>1076</v>
      </c>
      <c r="BS64" s="215" t="s">
        <v>1076</v>
      </c>
      <c r="BT64" s="215" t="s">
        <v>1076</v>
      </c>
      <c r="BU64" s="215" t="s">
        <v>1076</v>
      </c>
      <c r="BV64" s="215" t="s">
        <v>1076</v>
      </c>
      <c r="BW64" s="215" t="s">
        <v>1078</v>
      </c>
      <c r="BX64" s="215" t="s">
        <v>1076</v>
      </c>
    </row>
    <row r="65" spans="1:76" x14ac:dyDescent="0.3">
      <c r="A65" s="215" t="s">
        <v>441</v>
      </c>
      <c r="B65" s="215" t="s">
        <v>442</v>
      </c>
      <c r="C65" s="215" t="s">
        <v>1685</v>
      </c>
      <c r="D65" s="215" t="s">
        <v>1686</v>
      </c>
      <c r="E65" s="215" t="s">
        <v>1687</v>
      </c>
      <c r="F65" s="215" t="s">
        <v>1848</v>
      </c>
      <c r="G65" s="215">
        <v>0</v>
      </c>
      <c r="H65" s="215">
        <v>0</v>
      </c>
      <c r="I65" s="215">
        <v>0</v>
      </c>
      <c r="J65" s="215">
        <v>0</v>
      </c>
      <c r="K65" s="215">
        <v>0</v>
      </c>
      <c r="L65" s="215">
        <v>0</v>
      </c>
      <c r="M65" s="215">
        <v>0</v>
      </c>
      <c r="N65" s="215" t="s">
        <v>1020</v>
      </c>
      <c r="O65" s="215" t="s">
        <v>1020</v>
      </c>
      <c r="P65" s="215" t="s">
        <v>1020</v>
      </c>
      <c r="Q65" s="215" t="s">
        <v>1020</v>
      </c>
      <c r="V65" s="215" t="s">
        <v>1020</v>
      </c>
      <c r="X65" s="169" t="s">
        <v>1162</v>
      </c>
      <c r="Y65" s="215" t="s">
        <v>1051</v>
      </c>
      <c r="Z65" s="215" t="s">
        <v>1053</v>
      </c>
      <c r="AA65" s="215" t="s">
        <v>1051</v>
      </c>
      <c r="AB65" s="215" t="s">
        <v>1053</v>
      </c>
      <c r="AO65" s="215" t="s">
        <v>1074</v>
      </c>
      <c r="AP65" s="215" t="s">
        <v>1074</v>
      </c>
      <c r="AQ65" s="215" t="s">
        <v>1074</v>
      </c>
      <c r="AR65" s="215" t="s">
        <v>1074</v>
      </c>
      <c r="AS65" s="215" t="s">
        <v>1072</v>
      </c>
      <c r="AT65" s="215" t="s">
        <v>1072</v>
      </c>
      <c r="AU65" s="215" t="s">
        <v>1072</v>
      </c>
      <c r="AV65" s="215" t="s">
        <v>1074</v>
      </c>
      <c r="AW65" s="215" t="s">
        <v>1074</v>
      </c>
      <c r="AX65" s="215" t="s">
        <v>1074</v>
      </c>
      <c r="AY65" s="215" t="s">
        <v>1074</v>
      </c>
      <c r="AZ65" s="215" t="s">
        <v>1074</v>
      </c>
      <c r="BA65" s="215" t="s">
        <v>1074</v>
      </c>
      <c r="BB65" s="215" t="s">
        <v>1072</v>
      </c>
      <c r="BC65" s="215" t="s">
        <v>1072</v>
      </c>
      <c r="BD65" s="215" t="s">
        <v>1072</v>
      </c>
      <c r="BE65" s="215" t="s">
        <v>1074</v>
      </c>
      <c r="BF65" s="215" t="s">
        <v>1076</v>
      </c>
      <c r="BG65" s="215" t="s">
        <v>1074</v>
      </c>
      <c r="BH65" s="215" t="s">
        <v>1074</v>
      </c>
      <c r="BI65" s="215" t="s">
        <v>1074</v>
      </c>
      <c r="BJ65" s="215" t="s">
        <v>1076</v>
      </c>
      <c r="BK65" s="215" t="s">
        <v>1072</v>
      </c>
      <c r="BL65" s="215" t="s">
        <v>1072</v>
      </c>
      <c r="BM65" s="215" t="s">
        <v>1072</v>
      </c>
      <c r="BN65" s="215" t="s">
        <v>1074</v>
      </c>
      <c r="BO65" s="215" t="s">
        <v>1076</v>
      </c>
      <c r="BP65" s="215" t="s">
        <v>1074</v>
      </c>
      <c r="BQ65" s="215" t="s">
        <v>1076</v>
      </c>
      <c r="BR65" s="215" t="s">
        <v>1076</v>
      </c>
      <c r="BS65" s="215" t="s">
        <v>1078</v>
      </c>
      <c r="BT65" s="215" t="s">
        <v>1074</v>
      </c>
      <c r="BU65" s="215" t="s">
        <v>1074</v>
      </c>
      <c r="BV65" s="215" t="s">
        <v>1074</v>
      </c>
      <c r="BW65" s="215" t="s">
        <v>1074</v>
      </c>
      <c r="BX65" s="215" t="s">
        <v>1076</v>
      </c>
    </row>
    <row r="66" spans="1:76" x14ac:dyDescent="0.3">
      <c r="A66" s="215" t="s">
        <v>445</v>
      </c>
      <c r="B66" s="215" t="s">
        <v>446</v>
      </c>
      <c r="C66" s="215" t="s">
        <v>1201</v>
      </c>
      <c r="D66" s="215" t="s">
        <v>1202</v>
      </c>
      <c r="E66" s="215">
        <v>2085833453</v>
      </c>
      <c r="F66" s="215" t="s">
        <v>1849</v>
      </c>
      <c r="G66" s="215">
        <v>0</v>
      </c>
      <c r="H66" s="215">
        <v>0</v>
      </c>
      <c r="I66" s="215">
        <v>0</v>
      </c>
      <c r="J66" s="215">
        <v>0</v>
      </c>
      <c r="K66" s="215">
        <v>0</v>
      </c>
      <c r="L66" s="215">
        <v>0</v>
      </c>
      <c r="M66" s="215">
        <v>0</v>
      </c>
      <c r="N66" s="215" t="s">
        <v>1020</v>
      </c>
      <c r="O66" s="215" t="s">
        <v>1020</v>
      </c>
      <c r="P66" s="215" t="s">
        <v>1020</v>
      </c>
      <c r="Q66" s="215" t="s">
        <v>1020</v>
      </c>
      <c r="V66" s="215" t="s">
        <v>1020</v>
      </c>
      <c r="X66" s="169" t="s">
        <v>1162</v>
      </c>
      <c r="Y66" s="215" t="s">
        <v>1053</v>
      </c>
      <c r="Z66" s="215" t="s">
        <v>1051</v>
      </c>
      <c r="AA66" s="215" t="s">
        <v>1051</v>
      </c>
      <c r="AB66" s="215" t="s">
        <v>1051</v>
      </c>
      <c r="AO66" s="215" t="s">
        <v>1076</v>
      </c>
      <c r="AP66" s="215" t="s">
        <v>1074</v>
      </c>
      <c r="AQ66" s="215" t="s">
        <v>1074</v>
      </c>
      <c r="AR66" s="215" t="s">
        <v>1074</v>
      </c>
      <c r="AS66" s="215" t="s">
        <v>1074</v>
      </c>
      <c r="AT66" s="215" t="s">
        <v>1074</v>
      </c>
      <c r="AU66" s="215" t="s">
        <v>1074</v>
      </c>
      <c r="AV66" s="215" t="s">
        <v>1074</v>
      </c>
      <c r="AW66" s="215" t="s">
        <v>1074</v>
      </c>
      <c r="AX66" s="215" t="s">
        <v>1076</v>
      </c>
      <c r="AY66" s="215" t="s">
        <v>1074</v>
      </c>
      <c r="AZ66" s="215" t="s">
        <v>1074</v>
      </c>
      <c r="BA66" s="215" t="s">
        <v>1074</v>
      </c>
      <c r="BB66" s="215" t="s">
        <v>1076</v>
      </c>
      <c r="BC66" s="215" t="s">
        <v>1074</v>
      </c>
      <c r="BD66" s="215" t="s">
        <v>1074</v>
      </c>
      <c r="BE66" s="215" t="s">
        <v>1074</v>
      </c>
      <c r="BF66" s="215" t="s">
        <v>1074</v>
      </c>
      <c r="BG66" s="215" t="s">
        <v>1076</v>
      </c>
      <c r="BH66" s="215" t="s">
        <v>1074</v>
      </c>
      <c r="BI66" s="215" t="s">
        <v>1074</v>
      </c>
      <c r="BJ66" s="215" t="s">
        <v>1074</v>
      </c>
      <c r="BK66" s="215" t="s">
        <v>1076</v>
      </c>
      <c r="BL66" s="215" t="s">
        <v>1074</v>
      </c>
      <c r="BM66" s="215" t="s">
        <v>1074</v>
      </c>
      <c r="BN66" s="215" t="s">
        <v>1074</v>
      </c>
      <c r="BO66" s="215" t="s">
        <v>1074</v>
      </c>
      <c r="BP66" s="215" t="s">
        <v>1076</v>
      </c>
      <c r="BQ66" s="215" t="s">
        <v>1074</v>
      </c>
      <c r="BR66" s="215" t="s">
        <v>1074</v>
      </c>
      <c r="BS66" s="215" t="s">
        <v>1074</v>
      </c>
      <c r="BT66" s="215" t="s">
        <v>1076</v>
      </c>
      <c r="BU66" s="215" t="s">
        <v>1074</v>
      </c>
      <c r="BV66" s="215" t="s">
        <v>1074</v>
      </c>
      <c r="BW66" s="215" t="s">
        <v>1074</v>
      </c>
      <c r="BX66" s="215" t="s">
        <v>1074</v>
      </c>
    </row>
    <row r="67" spans="1:76" x14ac:dyDescent="0.3">
      <c r="A67" s="215" t="s">
        <v>449</v>
      </c>
      <c r="B67" s="215" t="s">
        <v>450</v>
      </c>
      <c r="C67" s="215" t="s">
        <v>1379</v>
      </c>
      <c r="D67" s="215" t="s">
        <v>1380</v>
      </c>
      <c r="E67" s="215" t="s">
        <v>1381</v>
      </c>
      <c r="F67" s="215" t="s">
        <v>1850</v>
      </c>
      <c r="G67" s="215">
        <v>0</v>
      </c>
      <c r="H67" s="215">
        <v>0</v>
      </c>
      <c r="I67" s="215">
        <v>0</v>
      </c>
      <c r="J67" s="215">
        <v>0</v>
      </c>
      <c r="K67" s="215">
        <v>0</v>
      </c>
      <c r="L67" s="215">
        <v>0</v>
      </c>
      <c r="M67" s="215">
        <v>0</v>
      </c>
      <c r="N67" s="215" t="s">
        <v>1020</v>
      </c>
      <c r="O67" s="215" t="s">
        <v>1020</v>
      </c>
      <c r="P67" s="215" t="s">
        <v>1020</v>
      </c>
      <c r="Q67" s="215" t="s">
        <v>1020</v>
      </c>
      <c r="V67" s="215" t="s">
        <v>1020</v>
      </c>
      <c r="X67" s="169" t="s">
        <v>1162</v>
      </c>
      <c r="Y67" s="215" t="s">
        <v>1053</v>
      </c>
      <c r="Z67" s="215" t="s">
        <v>1051</v>
      </c>
      <c r="AA67" s="215" t="s">
        <v>1053</v>
      </c>
      <c r="AB67" s="215" t="s">
        <v>1051</v>
      </c>
      <c r="AO67" s="215" t="s">
        <v>1072</v>
      </c>
      <c r="AP67" s="215" t="s">
        <v>1072</v>
      </c>
      <c r="AQ67" s="215" t="s">
        <v>1072</v>
      </c>
      <c r="AR67" s="215" t="s">
        <v>1072</v>
      </c>
      <c r="AS67" s="215" t="s">
        <v>1072</v>
      </c>
      <c r="AT67" s="215" t="s">
        <v>1072</v>
      </c>
      <c r="AU67" s="215" t="s">
        <v>1072</v>
      </c>
      <c r="AV67" s="215" t="s">
        <v>1072</v>
      </c>
      <c r="AW67" s="215" t="s">
        <v>1074</v>
      </c>
      <c r="AX67" s="215" t="s">
        <v>1072</v>
      </c>
      <c r="AY67" s="215" t="s">
        <v>1072</v>
      </c>
      <c r="AZ67" s="215" t="s">
        <v>1072</v>
      </c>
      <c r="BA67" s="215" t="s">
        <v>1072</v>
      </c>
      <c r="BB67" s="215" t="s">
        <v>1074</v>
      </c>
      <c r="BC67" s="215" t="s">
        <v>1072</v>
      </c>
      <c r="BD67" s="215" t="s">
        <v>1072</v>
      </c>
      <c r="BE67" s="215" t="s">
        <v>1072</v>
      </c>
      <c r="BF67" s="215" t="s">
        <v>1074</v>
      </c>
      <c r="BG67" s="215" t="s">
        <v>1074</v>
      </c>
      <c r="BH67" s="215" t="s">
        <v>1074</v>
      </c>
      <c r="BI67" s="215" t="s">
        <v>1074</v>
      </c>
      <c r="BJ67" s="215" t="s">
        <v>1074</v>
      </c>
      <c r="BK67" s="215" t="s">
        <v>1074</v>
      </c>
      <c r="BL67" s="215" t="s">
        <v>1074</v>
      </c>
      <c r="BM67" s="215" t="s">
        <v>1074</v>
      </c>
      <c r="BN67" s="215" t="s">
        <v>1074</v>
      </c>
      <c r="BO67" s="215" t="s">
        <v>1076</v>
      </c>
      <c r="BP67" s="215" t="s">
        <v>1074</v>
      </c>
      <c r="BQ67" s="215" t="s">
        <v>1074</v>
      </c>
      <c r="BR67" s="215" t="s">
        <v>1074</v>
      </c>
      <c r="BS67" s="215" t="s">
        <v>1074</v>
      </c>
      <c r="BT67" s="215" t="s">
        <v>1076</v>
      </c>
      <c r="BU67" s="215" t="s">
        <v>1074</v>
      </c>
      <c r="BV67" s="215" t="s">
        <v>1074</v>
      </c>
      <c r="BW67" s="215" t="s">
        <v>1074</v>
      </c>
      <c r="BX67" s="215" t="s">
        <v>1076</v>
      </c>
    </row>
    <row r="68" spans="1:76" x14ac:dyDescent="0.3">
      <c r="A68" s="215" t="s">
        <v>451</v>
      </c>
      <c r="B68" s="215" t="s">
        <v>452</v>
      </c>
      <c r="C68" s="215" t="s">
        <v>1663</v>
      </c>
      <c r="D68" s="215" t="s">
        <v>1664</v>
      </c>
      <c r="E68" s="215" t="s">
        <v>1851</v>
      </c>
      <c r="F68" s="215" t="s">
        <v>1665</v>
      </c>
      <c r="G68" s="215">
        <v>0</v>
      </c>
      <c r="H68" s="215">
        <v>0</v>
      </c>
      <c r="I68" s="215">
        <v>0</v>
      </c>
      <c r="J68" s="215">
        <v>0</v>
      </c>
      <c r="K68" s="215">
        <v>0</v>
      </c>
      <c r="L68" s="215">
        <v>0</v>
      </c>
      <c r="M68" s="215">
        <v>0</v>
      </c>
      <c r="N68" s="215" t="s">
        <v>1020</v>
      </c>
      <c r="O68" s="215" t="s">
        <v>1020</v>
      </c>
      <c r="P68" s="215" t="s">
        <v>1020</v>
      </c>
      <c r="Q68" s="215" t="s">
        <v>1020</v>
      </c>
      <c r="V68" s="215" t="s">
        <v>1020</v>
      </c>
      <c r="X68" s="169" t="s">
        <v>1162</v>
      </c>
      <c r="Y68" s="215" t="s">
        <v>1051</v>
      </c>
      <c r="Z68" s="215" t="s">
        <v>1051</v>
      </c>
      <c r="AA68" s="215" t="s">
        <v>1051</v>
      </c>
      <c r="AB68" s="215" t="s">
        <v>1053</v>
      </c>
      <c r="AO68" s="215" t="s">
        <v>1072</v>
      </c>
      <c r="AP68" s="215" t="s">
        <v>1072</v>
      </c>
      <c r="AQ68" s="215" t="s">
        <v>1076</v>
      </c>
      <c r="AR68" s="215" t="s">
        <v>1074</v>
      </c>
      <c r="AS68" s="215" t="s">
        <v>1072</v>
      </c>
      <c r="AT68" s="215" t="s">
        <v>1072</v>
      </c>
      <c r="AU68" s="215" t="s">
        <v>1072</v>
      </c>
      <c r="AV68" s="215" t="s">
        <v>1074</v>
      </c>
      <c r="AW68" s="215" t="s">
        <v>1076</v>
      </c>
      <c r="AX68" s="215" t="s">
        <v>1074</v>
      </c>
      <c r="AY68" s="215" t="s">
        <v>1074</v>
      </c>
      <c r="AZ68" s="215" t="s">
        <v>1076</v>
      </c>
      <c r="BA68" s="215" t="s">
        <v>1074</v>
      </c>
      <c r="BB68" s="215" t="s">
        <v>1072</v>
      </c>
      <c r="BC68" s="215" t="s">
        <v>1074</v>
      </c>
      <c r="BD68" s="215" t="s">
        <v>1074</v>
      </c>
      <c r="BE68" s="215" t="s">
        <v>1074</v>
      </c>
      <c r="BF68" s="215" t="s">
        <v>1076</v>
      </c>
      <c r="BG68" s="215" t="s">
        <v>1074</v>
      </c>
      <c r="BH68" s="215" t="s">
        <v>1074</v>
      </c>
      <c r="BI68" s="215" t="s">
        <v>1076</v>
      </c>
      <c r="BJ68" s="215" t="s">
        <v>1074</v>
      </c>
      <c r="BK68" s="215" t="s">
        <v>1072</v>
      </c>
      <c r="BL68" s="215" t="s">
        <v>1074</v>
      </c>
      <c r="BM68" s="215" t="s">
        <v>1074</v>
      </c>
      <c r="BN68" s="215" t="s">
        <v>1074</v>
      </c>
      <c r="BO68" s="215" t="s">
        <v>1076</v>
      </c>
      <c r="BP68" s="215" t="s">
        <v>1074</v>
      </c>
      <c r="BQ68" s="215" t="s">
        <v>1074</v>
      </c>
      <c r="BR68" s="215" t="s">
        <v>1076</v>
      </c>
      <c r="BS68" s="215" t="s">
        <v>1074</v>
      </c>
      <c r="BT68" s="215" t="s">
        <v>1074</v>
      </c>
      <c r="BU68" s="215" t="s">
        <v>1074</v>
      </c>
      <c r="BV68" s="215" t="s">
        <v>1074</v>
      </c>
      <c r="BW68" s="215" t="s">
        <v>1074</v>
      </c>
      <c r="BX68" s="215" t="s">
        <v>1076</v>
      </c>
    </row>
    <row r="69" spans="1:76" x14ac:dyDescent="0.3">
      <c r="A69" s="215" t="s">
        <v>453</v>
      </c>
      <c r="B69" s="215" t="s">
        <v>454</v>
      </c>
      <c r="C69" s="215" t="s">
        <v>1320</v>
      </c>
      <c r="D69" s="215" t="s">
        <v>1321</v>
      </c>
      <c r="E69" s="215">
        <v>7971625133</v>
      </c>
      <c r="F69" s="215" t="s">
        <v>1852</v>
      </c>
      <c r="G69" s="215">
        <v>0</v>
      </c>
      <c r="H69" s="215">
        <v>0</v>
      </c>
      <c r="I69" s="215">
        <v>0</v>
      </c>
      <c r="J69" s="215">
        <v>0</v>
      </c>
      <c r="K69" s="215">
        <v>0</v>
      </c>
      <c r="L69" s="215">
        <v>0</v>
      </c>
      <c r="M69" s="215">
        <v>0</v>
      </c>
      <c r="N69" s="215" t="s">
        <v>1020</v>
      </c>
      <c r="O69" s="215" t="s">
        <v>1020</v>
      </c>
      <c r="P69" s="215" t="s">
        <v>1020</v>
      </c>
      <c r="Q69" s="215" t="s">
        <v>1020</v>
      </c>
      <c r="V69" s="215" t="s">
        <v>1020</v>
      </c>
      <c r="X69" s="169" t="s">
        <v>1162</v>
      </c>
      <c r="Y69" s="215" t="s">
        <v>1053</v>
      </c>
      <c r="Z69" s="215" t="s">
        <v>1051</v>
      </c>
      <c r="AA69" s="215" t="s">
        <v>1051</v>
      </c>
      <c r="AB69" s="215" t="s">
        <v>1051</v>
      </c>
      <c r="AO69" s="215" t="s">
        <v>1074</v>
      </c>
      <c r="AP69" s="215" t="s">
        <v>1074</v>
      </c>
      <c r="AQ69" s="215" t="s">
        <v>1074</v>
      </c>
      <c r="AR69" s="215" t="s">
        <v>1074</v>
      </c>
      <c r="AS69" s="215" t="s">
        <v>1076</v>
      </c>
      <c r="AT69" s="215" t="s">
        <v>1074</v>
      </c>
      <c r="AU69" s="215" t="s">
        <v>1074</v>
      </c>
      <c r="AV69" s="215" t="s">
        <v>1074</v>
      </c>
      <c r="AW69" s="215" t="s">
        <v>1074</v>
      </c>
      <c r="AX69" s="215" t="s">
        <v>1074</v>
      </c>
      <c r="AY69" s="215" t="s">
        <v>1074</v>
      </c>
      <c r="AZ69" s="215" t="s">
        <v>1074</v>
      </c>
      <c r="BA69" s="215" t="s">
        <v>1074</v>
      </c>
      <c r="BB69" s="215" t="s">
        <v>1076</v>
      </c>
      <c r="BC69" s="215" t="s">
        <v>1074</v>
      </c>
      <c r="BD69" s="215" t="s">
        <v>1076</v>
      </c>
      <c r="BE69" s="215" t="s">
        <v>1074</v>
      </c>
      <c r="BF69" s="215" t="s">
        <v>1074</v>
      </c>
      <c r="BG69" s="215" t="s">
        <v>1074</v>
      </c>
      <c r="BH69" s="215" t="s">
        <v>1074</v>
      </c>
      <c r="BI69" s="215" t="s">
        <v>1074</v>
      </c>
      <c r="BJ69" s="215" t="s">
        <v>1074</v>
      </c>
      <c r="BK69" s="215" t="s">
        <v>1076</v>
      </c>
      <c r="BL69" s="215" t="s">
        <v>1074</v>
      </c>
      <c r="BM69" s="215" t="s">
        <v>1076</v>
      </c>
      <c r="BN69" s="215" t="s">
        <v>1074</v>
      </c>
      <c r="BO69" s="215" t="s">
        <v>1074</v>
      </c>
      <c r="BP69" s="215" t="s">
        <v>1074</v>
      </c>
      <c r="BQ69" s="215" t="s">
        <v>1074</v>
      </c>
      <c r="BR69" s="215" t="s">
        <v>1074</v>
      </c>
      <c r="BS69" s="215" t="s">
        <v>1074</v>
      </c>
      <c r="BT69" s="215" t="s">
        <v>1076</v>
      </c>
      <c r="BU69" s="215" t="s">
        <v>1074</v>
      </c>
      <c r="BV69" s="215" t="s">
        <v>1076</v>
      </c>
      <c r="BW69" s="215" t="s">
        <v>1074</v>
      </c>
      <c r="BX69" s="215" t="s">
        <v>1074</v>
      </c>
    </row>
    <row r="70" spans="1:76" x14ac:dyDescent="0.3">
      <c r="A70" s="215" t="s">
        <v>457</v>
      </c>
      <c r="B70" s="215" t="s">
        <v>458</v>
      </c>
      <c r="C70" s="215" t="s">
        <v>1491</v>
      </c>
      <c r="D70" s="215" t="s">
        <v>1492</v>
      </c>
      <c r="E70" s="215" t="s">
        <v>1853</v>
      </c>
      <c r="F70" s="215" t="s">
        <v>1854</v>
      </c>
      <c r="G70" s="215">
        <v>0</v>
      </c>
      <c r="H70" s="215">
        <v>0</v>
      </c>
      <c r="I70" s="215">
        <v>0</v>
      </c>
      <c r="J70" s="215">
        <v>0</v>
      </c>
      <c r="K70" s="215">
        <v>0</v>
      </c>
      <c r="L70" s="215">
        <v>0</v>
      </c>
      <c r="M70" s="215">
        <v>0</v>
      </c>
      <c r="N70" s="215" t="s">
        <v>1020</v>
      </c>
      <c r="O70" s="215" t="s">
        <v>1020</v>
      </c>
      <c r="P70" s="215" t="s">
        <v>1020</v>
      </c>
      <c r="Q70" s="215" t="s">
        <v>1020</v>
      </c>
      <c r="V70" s="215" t="s">
        <v>1020</v>
      </c>
      <c r="X70" s="169" t="s">
        <v>1162</v>
      </c>
      <c r="Y70" s="215" t="s">
        <v>1055</v>
      </c>
      <c r="Z70" s="215" t="s">
        <v>1051</v>
      </c>
      <c r="AA70" s="215" t="s">
        <v>1055</v>
      </c>
      <c r="AB70" s="215" t="s">
        <v>1053</v>
      </c>
      <c r="AO70" s="215" t="s">
        <v>1074</v>
      </c>
      <c r="AP70" s="215" t="s">
        <v>1074</v>
      </c>
      <c r="AQ70" s="215" t="s">
        <v>1074</v>
      </c>
      <c r="AR70" s="215" t="s">
        <v>1074</v>
      </c>
      <c r="AS70" s="215" t="s">
        <v>1076</v>
      </c>
      <c r="AT70" s="215" t="s">
        <v>1076</v>
      </c>
      <c r="AU70" s="215" t="s">
        <v>1072</v>
      </c>
      <c r="AV70" s="215" t="s">
        <v>1072</v>
      </c>
      <c r="AW70" s="215" t="s">
        <v>1072</v>
      </c>
      <c r="AX70" s="215" t="s">
        <v>1074</v>
      </c>
      <c r="AY70" s="215" t="s">
        <v>1074</v>
      </c>
      <c r="AZ70" s="215" t="s">
        <v>1074</v>
      </c>
      <c r="BA70" s="215" t="s">
        <v>1074</v>
      </c>
      <c r="BB70" s="215" t="s">
        <v>1076</v>
      </c>
      <c r="BC70" s="215" t="s">
        <v>1074</v>
      </c>
      <c r="BD70" s="215" t="s">
        <v>1072</v>
      </c>
      <c r="BE70" s="215" t="s">
        <v>1072</v>
      </c>
      <c r="BF70" s="215" t="s">
        <v>1072</v>
      </c>
      <c r="BG70" s="215" t="s">
        <v>1074</v>
      </c>
      <c r="BH70" s="215" t="s">
        <v>1076</v>
      </c>
      <c r="BI70" s="215" t="s">
        <v>1074</v>
      </c>
      <c r="BJ70" s="215" t="s">
        <v>1074</v>
      </c>
      <c r="BK70" s="215" t="s">
        <v>1076</v>
      </c>
      <c r="BL70" s="215" t="s">
        <v>1074</v>
      </c>
      <c r="BM70" s="215" t="s">
        <v>1074</v>
      </c>
      <c r="BN70" s="215" t="s">
        <v>1074</v>
      </c>
      <c r="BO70" s="215" t="s">
        <v>1074</v>
      </c>
      <c r="BP70" s="215" t="s">
        <v>1074</v>
      </c>
      <c r="BQ70" s="215" t="s">
        <v>1078</v>
      </c>
      <c r="BR70" s="215" t="s">
        <v>1076</v>
      </c>
      <c r="BS70" s="215" t="s">
        <v>1076</v>
      </c>
      <c r="BT70" s="215" t="s">
        <v>1076</v>
      </c>
      <c r="BU70" s="215" t="s">
        <v>1074</v>
      </c>
      <c r="BV70" s="215" t="s">
        <v>1074</v>
      </c>
      <c r="BW70" s="215" t="s">
        <v>1074</v>
      </c>
      <c r="BX70" s="215" t="s">
        <v>1074</v>
      </c>
    </row>
    <row r="71" spans="1:76" x14ac:dyDescent="0.3">
      <c r="A71" s="215" t="s">
        <v>459</v>
      </c>
      <c r="B71" s="215" t="s">
        <v>460</v>
      </c>
      <c r="C71" s="215" t="s">
        <v>1855</v>
      </c>
      <c r="D71" s="215" t="s">
        <v>1856</v>
      </c>
      <c r="E71" s="215" t="s">
        <v>1857</v>
      </c>
      <c r="F71" s="215" t="s">
        <v>1858</v>
      </c>
      <c r="G71" s="215">
        <v>0</v>
      </c>
      <c r="H71" s="215">
        <v>0</v>
      </c>
      <c r="I71" s="215">
        <v>0</v>
      </c>
      <c r="J71" s="215">
        <v>0</v>
      </c>
      <c r="K71" s="215">
        <v>0</v>
      </c>
      <c r="L71" s="215">
        <v>0</v>
      </c>
      <c r="M71" s="215">
        <v>0</v>
      </c>
      <c r="N71" s="215" t="s">
        <v>1020</v>
      </c>
      <c r="O71" s="215" t="s">
        <v>1020</v>
      </c>
      <c r="P71" s="215" t="s">
        <v>1020</v>
      </c>
      <c r="Q71" s="215" t="s">
        <v>1020</v>
      </c>
      <c r="V71" s="215" t="s">
        <v>1020</v>
      </c>
      <c r="X71" s="169" t="s">
        <v>1162</v>
      </c>
      <c r="Y71" s="215" t="s">
        <v>1055</v>
      </c>
      <c r="Z71" s="215" t="s">
        <v>1055</v>
      </c>
      <c r="AA71" s="215" t="s">
        <v>1055</v>
      </c>
      <c r="AB71" s="215" t="s">
        <v>1055</v>
      </c>
      <c r="AO71" s="215" t="s">
        <v>1072</v>
      </c>
      <c r="AP71" s="215" t="s">
        <v>1074</v>
      </c>
      <c r="AQ71" s="215" t="s">
        <v>1074</v>
      </c>
      <c r="AR71" s="215" t="s">
        <v>1074</v>
      </c>
      <c r="AS71" s="215" t="s">
        <v>1074</v>
      </c>
      <c r="AT71" s="215" t="s">
        <v>1072</v>
      </c>
      <c r="AU71" s="215" t="s">
        <v>1074</v>
      </c>
      <c r="AV71" s="215" t="s">
        <v>1074</v>
      </c>
      <c r="AW71" s="215" t="s">
        <v>1070</v>
      </c>
      <c r="AX71" s="215" t="s">
        <v>1072</v>
      </c>
      <c r="AY71" s="215" t="s">
        <v>1074</v>
      </c>
      <c r="AZ71" s="215" t="s">
        <v>1074</v>
      </c>
      <c r="BA71" s="215" t="s">
        <v>1074</v>
      </c>
      <c r="BB71" s="215" t="s">
        <v>1074</v>
      </c>
      <c r="BC71" s="215" t="s">
        <v>1074</v>
      </c>
      <c r="BD71" s="215" t="s">
        <v>1074</v>
      </c>
      <c r="BE71" s="215" t="s">
        <v>1074</v>
      </c>
      <c r="BF71" s="215" t="s">
        <v>1070</v>
      </c>
      <c r="BG71" s="215" t="s">
        <v>1074</v>
      </c>
      <c r="BH71" s="215" t="s">
        <v>1074</v>
      </c>
      <c r="BI71" s="215" t="s">
        <v>1074</v>
      </c>
      <c r="BJ71" s="215" t="s">
        <v>1074</v>
      </c>
      <c r="BK71" s="215" t="s">
        <v>1074</v>
      </c>
      <c r="BL71" s="215" t="s">
        <v>1074</v>
      </c>
      <c r="BM71" s="215" t="s">
        <v>1074</v>
      </c>
      <c r="BN71" s="215" t="s">
        <v>1074</v>
      </c>
      <c r="BO71" s="215" t="s">
        <v>1070</v>
      </c>
      <c r="BP71" s="215" t="s">
        <v>1074</v>
      </c>
      <c r="BQ71" s="215" t="s">
        <v>1074</v>
      </c>
      <c r="BR71" s="215" t="s">
        <v>1074</v>
      </c>
      <c r="BS71" s="215" t="s">
        <v>1074</v>
      </c>
      <c r="BT71" s="215" t="s">
        <v>1074</v>
      </c>
      <c r="BU71" s="215" t="s">
        <v>1074</v>
      </c>
      <c r="BV71" s="215" t="s">
        <v>1074</v>
      </c>
      <c r="BW71" s="215" t="s">
        <v>1074</v>
      </c>
      <c r="BX71" s="215" t="s">
        <v>1070</v>
      </c>
    </row>
    <row r="72" spans="1:76" x14ac:dyDescent="0.3">
      <c r="A72" s="215" t="s">
        <v>463</v>
      </c>
      <c r="B72" s="215" t="s">
        <v>464</v>
      </c>
      <c r="C72" s="215" t="s">
        <v>1859</v>
      </c>
      <c r="D72" s="215" t="s">
        <v>1860</v>
      </c>
      <c r="E72" s="215">
        <v>7776136576</v>
      </c>
      <c r="F72" s="215" t="s">
        <v>1861</v>
      </c>
      <c r="G72" s="215">
        <v>0</v>
      </c>
      <c r="H72" s="215">
        <v>0</v>
      </c>
      <c r="I72" s="215">
        <v>0</v>
      </c>
      <c r="J72" s="215">
        <v>0</v>
      </c>
      <c r="K72" s="215">
        <v>0</v>
      </c>
      <c r="L72" s="215">
        <v>0</v>
      </c>
      <c r="M72" s="215">
        <v>0</v>
      </c>
      <c r="N72" s="215" t="s">
        <v>1020</v>
      </c>
      <c r="O72" s="215" t="s">
        <v>1020</v>
      </c>
      <c r="P72" s="215" t="s">
        <v>1020</v>
      </c>
      <c r="Q72" s="215" t="s">
        <v>1020</v>
      </c>
      <c r="V72" s="215" t="s">
        <v>1020</v>
      </c>
      <c r="X72" s="169" t="s">
        <v>1162</v>
      </c>
      <c r="Y72" s="215" t="s">
        <v>1051</v>
      </c>
      <c r="Z72" s="215" t="s">
        <v>1051</v>
      </c>
      <c r="AA72" s="215" t="s">
        <v>1055</v>
      </c>
      <c r="AB72" s="215" t="s">
        <v>1055</v>
      </c>
      <c r="AO72" s="215" t="s">
        <v>1076</v>
      </c>
      <c r="AP72" s="215" t="s">
        <v>1072</v>
      </c>
      <c r="AQ72" s="215" t="s">
        <v>1072</v>
      </c>
      <c r="AR72" s="215" t="s">
        <v>1072</v>
      </c>
      <c r="AS72" s="215" t="s">
        <v>1074</v>
      </c>
      <c r="AT72" s="215" t="s">
        <v>1072</v>
      </c>
      <c r="AU72" s="215" t="s">
        <v>1074</v>
      </c>
      <c r="AV72" s="215" t="s">
        <v>1074</v>
      </c>
      <c r="AW72" s="215" t="s">
        <v>1076</v>
      </c>
      <c r="AX72" s="215" t="s">
        <v>1076</v>
      </c>
      <c r="AY72" s="215" t="s">
        <v>1074</v>
      </c>
      <c r="AZ72" s="215" t="s">
        <v>1072</v>
      </c>
      <c r="BA72" s="215" t="s">
        <v>1072</v>
      </c>
      <c r="BB72" s="215" t="s">
        <v>1074</v>
      </c>
      <c r="BC72" s="215" t="s">
        <v>1074</v>
      </c>
      <c r="BD72" s="215" t="s">
        <v>1074</v>
      </c>
      <c r="BE72" s="215" t="s">
        <v>1074</v>
      </c>
      <c r="BF72" s="215" t="s">
        <v>1076</v>
      </c>
      <c r="BG72" s="215" t="s">
        <v>1076</v>
      </c>
      <c r="BH72" s="215" t="s">
        <v>1074</v>
      </c>
      <c r="BI72" s="215" t="s">
        <v>1074</v>
      </c>
      <c r="BJ72" s="215" t="s">
        <v>1074</v>
      </c>
      <c r="BK72" s="215" t="s">
        <v>1074</v>
      </c>
      <c r="BL72" s="215" t="s">
        <v>1074</v>
      </c>
      <c r="BM72" s="215" t="s">
        <v>1076</v>
      </c>
      <c r="BN72" s="215" t="s">
        <v>1074</v>
      </c>
      <c r="BO72" s="215" t="s">
        <v>1078</v>
      </c>
      <c r="BP72" s="215" t="s">
        <v>1076</v>
      </c>
      <c r="BQ72" s="215" t="s">
        <v>1076</v>
      </c>
      <c r="BR72" s="215" t="s">
        <v>1074</v>
      </c>
      <c r="BS72" s="215" t="s">
        <v>1076</v>
      </c>
      <c r="BT72" s="215" t="s">
        <v>1076</v>
      </c>
      <c r="BU72" s="215" t="s">
        <v>1074</v>
      </c>
      <c r="BV72" s="215" t="s">
        <v>1076</v>
      </c>
      <c r="BW72" s="215" t="s">
        <v>1076</v>
      </c>
      <c r="BX72" s="215" t="s">
        <v>1078</v>
      </c>
    </row>
    <row r="73" spans="1:76" x14ac:dyDescent="0.3">
      <c r="A73" s="215" t="s">
        <v>465</v>
      </c>
      <c r="B73" s="215" t="s">
        <v>466</v>
      </c>
      <c r="C73" s="215" t="s">
        <v>1862</v>
      </c>
      <c r="D73" s="215" t="s">
        <v>1667</v>
      </c>
      <c r="E73" s="215" t="s">
        <v>1668</v>
      </c>
      <c r="F73" s="215" t="s">
        <v>1669</v>
      </c>
      <c r="G73" s="215">
        <v>0</v>
      </c>
      <c r="H73" s="215">
        <v>0</v>
      </c>
      <c r="I73" s="215">
        <v>0</v>
      </c>
      <c r="J73" s="215">
        <v>0</v>
      </c>
      <c r="K73" s="215">
        <v>0</v>
      </c>
      <c r="L73" s="215">
        <v>0</v>
      </c>
      <c r="M73" s="215">
        <v>0</v>
      </c>
      <c r="N73" s="215" t="s">
        <v>1020</v>
      </c>
      <c r="O73" s="215" t="s">
        <v>1020</v>
      </c>
      <c r="P73" s="215" t="s">
        <v>1020</v>
      </c>
      <c r="Q73" s="215" t="s">
        <v>1020</v>
      </c>
      <c r="V73" s="215" t="s">
        <v>1020</v>
      </c>
      <c r="X73" s="169" t="s">
        <v>1162</v>
      </c>
      <c r="Y73" s="215" t="s">
        <v>1055</v>
      </c>
      <c r="Z73" s="215" t="s">
        <v>1051</v>
      </c>
      <c r="AA73" s="215" t="s">
        <v>1053</v>
      </c>
      <c r="AB73" s="215" t="s">
        <v>1051</v>
      </c>
      <c r="AO73" s="215" t="s">
        <v>1072</v>
      </c>
      <c r="AP73" s="215" t="s">
        <v>1072</v>
      </c>
      <c r="AQ73" s="215" t="s">
        <v>1074</v>
      </c>
      <c r="AR73" s="215" t="s">
        <v>1072</v>
      </c>
      <c r="AS73" s="215" t="s">
        <v>1072</v>
      </c>
      <c r="AT73" s="215" t="s">
        <v>1072</v>
      </c>
      <c r="AU73" s="215" t="s">
        <v>1076</v>
      </c>
      <c r="AV73" s="215" t="s">
        <v>1072</v>
      </c>
      <c r="AW73" s="215" t="s">
        <v>1072</v>
      </c>
      <c r="AX73" s="215" t="s">
        <v>1074</v>
      </c>
      <c r="AY73" s="215" t="s">
        <v>1074</v>
      </c>
      <c r="AZ73" s="215" t="s">
        <v>1074</v>
      </c>
      <c r="BA73" s="215" t="s">
        <v>1072</v>
      </c>
      <c r="BB73" s="215" t="s">
        <v>1072</v>
      </c>
      <c r="BC73" s="215" t="s">
        <v>1072</v>
      </c>
      <c r="BD73" s="215" t="s">
        <v>1076</v>
      </c>
      <c r="BE73" s="215" t="s">
        <v>1072</v>
      </c>
      <c r="BF73" s="215" t="s">
        <v>1074</v>
      </c>
      <c r="BG73" s="215" t="s">
        <v>1074</v>
      </c>
      <c r="BH73" s="215" t="s">
        <v>1074</v>
      </c>
      <c r="BI73" s="215" t="s">
        <v>1074</v>
      </c>
      <c r="BJ73" s="215" t="s">
        <v>1074</v>
      </c>
      <c r="BK73" s="215" t="s">
        <v>1074</v>
      </c>
      <c r="BL73" s="215" t="s">
        <v>1074</v>
      </c>
      <c r="BM73" s="215" t="s">
        <v>1076</v>
      </c>
      <c r="BN73" s="215" t="s">
        <v>1072</v>
      </c>
      <c r="BO73" s="215" t="s">
        <v>1074</v>
      </c>
      <c r="BP73" s="215" t="s">
        <v>1076</v>
      </c>
      <c r="BQ73" s="215" t="s">
        <v>1076</v>
      </c>
      <c r="BR73" s="215" t="s">
        <v>1076</v>
      </c>
      <c r="BS73" s="215" t="s">
        <v>1074</v>
      </c>
      <c r="BT73" s="215" t="s">
        <v>1074</v>
      </c>
      <c r="BU73" s="215" t="s">
        <v>1074</v>
      </c>
      <c r="BV73" s="215" t="s">
        <v>1076</v>
      </c>
      <c r="BW73" s="215" t="s">
        <v>1072</v>
      </c>
      <c r="BX73" s="215" t="s">
        <v>1076</v>
      </c>
    </row>
    <row r="74" spans="1:76" x14ac:dyDescent="0.3">
      <c r="A74" s="215" t="s">
        <v>467</v>
      </c>
      <c r="B74" s="215" t="s">
        <v>468</v>
      </c>
      <c r="C74" s="215" t="s">
        <v>1342</v>
      </c>
      <c r="D74" s="215" t="s">
        <v>1343</v>
      </c>
      <c r="E74" s="215" t="s">
        <v>1344</v>
      </c>
      <c r="F74" s="215" t="s">
        <v>1863</v>
      </c>
      <c r="G74" s="215">
        <v>0</v>
      </c>
      <c r="H74" s="215">
        <v>0</v>
      </c>
      <c r="I74" s="215">
        <v>0</v>
      </c>
      <c r="J74" s="215">
        <v>0</v>
      </c>
      <c r="K74" s="215">
        <v>0</v>
      </c>
      <c r="L74" s="215">
        <v>0</v>
      </c>
      <c r="M74" s="215">
        <v>0</v>
      </c>
      <c r="N74" s="215" t="s">
        <v>1020</v>
      </c>
      <c r="O74" s="215" t="s">
        <v>1020</v>
      </c>
      <c r="P74" s="215" t="s">
        <v>1020</v>
      </c>
      <c r="Q74" s="215" t="s">
        <v>1020</v>
      </c>
      <c r="V74" s="215" t="s">
        <v>1020</v>
      </c>
      <c r="X74" s="169" t="s">
        <v>1162</v>
      </c>
      <c r="Y74" s="215" t="s">
        <v>1053</v>
      </c>
      <c r="Z74" s="215" t="s">
        <v>1051</v>
      </c>
      <c r="AA74" s="215" t="s">
        <v>1051</v>
      </c>
      <c r="AB74" s="215" t="s">
        <v>1051</v>
      </c>
      <c r="AO74" s="215" t="s">
        <v>1076</v>
      </c>
      <c r="AP74" s="215" t="s">
        <v>1076</v>
      </c>
      <c r="AQ74" s="215" t="s">
        <v>1076</v>
      </c>
      <c r="AR74" s="215" t="s">
        <v>1074</v>
      </c>
      <c r="AS74" s="215" t="s">
        <v>1072</v>
      </c>
      <c r="AT74" s="215" t="s">
        <v>1074</v>
      </c>
      <c r="AU74" s="215" t="s">
        <v>1074</v>
      </c>
      <c r="AV74" s="215" t="s">
        <v>1074</v>
      </c>
      <c r="AW74" s="215" t="s">
        <v>1070</v>
      </c>
      <c r="AX74" s="215" t="s">
        <v>1076</v>
      </c>
      <c r="AY74" s="215" t="s">
        <v>1076</v>
      </c>
      <c r="AZ74" s="215" t="s">
        <v>1076</v>
      </c>
      <c r="BA74" s="215" t="s">
        <v>1074</v>
      </c>
      <c r="BB74" s="215" t="s">
        <v>1072</v>
      </c>
      <c r="BC74" s="215" t="s">
        <v>1074</v>
      </c>
      <c r="BD74" s="215" t="s">
        <v>1074</v>
      </c>
      <c r="BE74" s="215" t="s">
        <v>1074</v>
      </c>
      <c r="BF74" s="215" t="s">
        <v>1072</v>
      </c>
      <c r="BG74" s="215" t="s">
        <v>1076</v>
      </c>
      <c r="BH74" s="215" t="s">
        <v>1076</v>
      </c>
      <c r="BI74" s="215" t="s">
        <v>1076</v>
      </c>
      <c r="BJ74" s="215" t="s">
        <v>1074</v>
      </c>
      <c r="BK74" s="215" t="s">
        <v>1072</v>
      </c>
      <c r="BL74" s="215" t="s">
        <v>1074</v>
      </c>
      <c r="BM74" s="215" t="s">
        <v>1074</v>
      </c>
      <c r="BN74" s="215" t="s">
        <v>1074</v>
      </c>
      <c r="BO74" s="215" t="s">
        <v>1072</v>
      </c>
      <c r="BP74" s="215" t="s">
        <v>1076</v>
      </c>
      <c r="BQ74" s="215" t="s">
        <v>1076</v>
      </c>
      <c r="BR74" s="215" t="s">
        <v>1076</v>
      </c>
      <c r="BS74" s="215" t="s">
        <v>1074</v>
      </c>
      <c r="BT74" s="215" t="s">
        <v>1072</v>
      </c>
      <c r="BU74" s="215" t="s">
        <v>1074</v>
      </c>
      <c r="BV74" s="215" t="s">
        <v>1074</v>
      </c>
      <c r="BW74" s="215" t="s">
        <v>1074</v>
      </c>
      <c r="BX74" s="215" t="s">
        <v>1072</v>
      </c>
    </row>
    <row r="75" spans="1:76" x14ac:dyDescent="0.3">
      <c r="A75" s="215" t="s">
        <v>471</v>
      </c>
      <c r="B75" s="215" t="s">
        <v>472</v>
      </c>
      <c r="C75" s="215" t="s">
        <v>1495</v>
      </c>
      <c r="D75" s="215" t="s">
        <v>1496</v>
      </c>
      <c r="E75" s="215">
        <v>2030494336</v>
      </c>
      <c r="F75" s="215" t="s">
        <v>1497</v>
      </c>
      <c r="G75" s="215">
        <v>0</v>
      </c>
      <c r="H75" s="215">
        <v>0</v>
      </c>
      <c r="I75" s="215">
        <v>0</v>
      </c>
      <c r="J75" s="215">
        <v>0</v>
      </c>
      <c r="K75" s="215">
        <v>0</v>
      </c>
      <c r="L75" s="215">
        <v>0</v>
      </c>
      <c r="M75" s="215">
        <v>0</v>
      </c>
      <c r="N75" s="215" t="s">
        <v>1020</v>
      </c>
      <c r="O75" s="215" t="s">
        <v>1020</v>
      </c>
      <c r="P75" s="215" t="s">
        <v>1020</v>
      </c>
      <c r="Q75" s="215" t="s">
        <v>1020</v>
      </c>
      <c r="V75" s="215" t="s">
        <v>1020</v>
      </c>
      <c r="X75" s="169" t="s">
        <v>1162</v>
      </c>
      <c r="Y75" s="215" t="s">
        <v>1051</v>
      </c>
      <c r="Z75" s="215" t="s">
        <v>1051</v>
      </c>
      <c r="AA75" s="215" t="s">
        <v>1051</v>
      </c>
      <c r="AB75" s="215" t="s">
        <v>1053</v>
      </c>
      <c r="AO75" s="215" t="s">
        <v>1074</v>
      </c>
      <c r="AP75" s="215" t="s">
        <v>1074</v>
      </c>
      <c r="AQ75" s="215" t="s">
        <v>1074</v>
      </c>
      <c r="AR75" s="215" t="s">
        <v>1074</v>
      </c>
      <c r="AS75" s="215" t="s">
        <v>1072</v>
      </c>
      <c r="AT75" s="215" t="s">
        <v>1072</v>
      </c>
      <c r="AU75" s="215" t="s">
        <v>1074</v>
      </c>
      <c r="AV75" s="215" t="s">
        <v>1074</v>
      </c>
      <c r="AW75" s="215" t="s">
        <v>1074</v>
      </c>
      <c r="AX75" s="215" t="s">
        <v>1076</v>
      </c>
      <c r="AY75" s="215" t="s">
        <v>1074</v>
      </c>
      <c r="AZ75" s="215" t="s">
        <v>1074</v>
      </c>
      <c r="BA75" s="215" t="s">
        <v>1074</v>
      </c>
      <c r="BB75" s="215" t="s">
        <v>1072</v>
      </c>
      <c r="BC75" s="215" t="s">
        <v>1072</v>
      </c>
      <c r="BD75" s="215" t="s">
        <v>1074</v>
      </c>
      <c r="BE75" s="215" t="s">
        <v>1074</v>
      </c>
      <c r="BF75" s="215" t="s">
        <v>1074</v>
      </c>
      <c r="BG75" s="215" t="s">
        <v>1076</v>
      </c>
      <c r="BH75" s="215" t="s">
        <v>1076</v>
      </c>
      <c r="BI75" s="215" t="s">
        <v>1076</v>
      </c>
      <c r="BJ75" s="215" t="s">
        <v>1074</v>
      </c>
      <c r="BK75" s="215" t="s">
        <v>1074</v>
      </c>
      <c r="BL75" s="215" t="s">
        <v>1074</v>
      </c>
      <c r="BM75" s="215" t="s">
        <v>1076</v>
      </c>
      <c r="BN75" s="215" t="s">
        <v>1076</v>
      </c>
      <c r="BO75" s="215" t="s">
        <v>1076</v>
      </c>
      <c r="BP75" s="215" t="s">
        <v>1076</v>
      </c>
      <c r="BQ75" s="215" t="s">
        <v>1076</v>
      </c>
      <c r="BR75" s="215" t="s">
        <v>1076</v>
      </c>
      <c r="BS75" s="215" t="s">
        <v>1076</v>
      </c>
      <c r="BT75" s="215" t="s">
        <v>1074</v>
      </c>
      <c r="BU75" s="215" t="s">
        <v>1076</v>
      </c>
      <c r="BV75" s="215" t="s">
        <v>1076</v>
      </c>
      <c r="BW75" s="215" t="s">
        <v>1076</v>
      </c>
      <c r="BX75" s="215" t="s">
        <v>1076</v>
      </c>
    </row>
    <row r="76" spans="1:76" x14ac:dyDescent="0.3">
      <c r="A76" s="215" t="s">
        <v>473</v>
      </c>
      <c r="B76" s="215" t="s">
        <v>474</v>
      </c>
      <c r="C76" s="215" t="s">
        <v>1864</v>
      </c>
      <c r="D76" s="215" t="s">
        <v>1690</v>
      </c>
      <c r="E76" s="215" t="s">
        <v>1865</v>
      </c>
      <c r="F76" s="215" t="s">
        <v>1866</v>
      </c>
      <c r="G76" s="215">
        <v>0</v>
      </c>
      <c r="H76" s="215">
        <v>0</v>
      </c>
      <c r="I76" s="215">
        <v>0</v>
      </c>
      <c r="J76" s="215">
        <v>0</v>
      </c>
      <c r="K76" s="215">
        <v>0</v>
      </c>
      <c r="L76" s="215">
        <v>0</v>
      </c>
      <c r="M76" s="215">
        <v>0</v>
      </c>
      <c r="N76" s="215" t="s">
        <v>1020</v>
      </c>
      <c r="O76" s="215" t="s">
        <v>1020</v>
      </c>
      <c r="P76" s="215" t="s">
        <v>1020</v>
      </c>
      <c r="Q76" s="215" t="s">
        <v>1020</v>
      </c>
      <c r="V76" s="215" t="s">
        <v>1020</v>
      </c>
      <c r="X76" s="169" t="s">
        <v>1162</v>
      </c>
      <c r="Y76" s="215" t="s">
        <v>1051</v>
      </c>
      <c r="Z76" s="215" t="s">
        <v>1051</v>
      </c>
      <c r="AA76" s="215" t="s">
        <v>1051</v>
      </c>
      <c r="AB76" s="215" t="s">
        <v>1053</v>
      </c>
      <c r="AO76" s="215" t="s">
        <v>1074</v>
      </c>
      <c r="AP76" s="215" t="s">
        <v>1074</v>
      </c>
      <c r="AQ76" s="215" t="s">
        <v>1074</v>
      </c>
      <c r="AR76" s="215" t="s">
        <v>1074</v>
      </c>
      <c r="AS76" s="215" t="s">
        <v>1076</v>
      </c>
      <c r="AT76" s="215" t="s">
        <v>1074</v>
      </c>
      <c r="AU76" s="215" t="s">
        <v>1076</v>
      </c>
      <c r="AV76" s="215" t="s">
        <v>1074</v>
      </c>
      <c r="AW76" s="215" t="s">
        <v>1074</v>
      </c>
      <c r="AX76" s="215" t="s">
        <v>1074</v>
      </c>
      <c r="AY76" s="215" t="s">
        <v>1074</v>
      </c>
      <c r="AZ76" s="215" t="s">
        <v>1074</v>
      </c>
      <c r="BA76" s="215" t="s">
        <v>1074</v>
      </c>
      <c r="BB76" s="215" t="s">
        <v>1076</v>
      </c>
      <c r="BC76" s="215" t="s">
        <v>1074</v>
      </c>
      <c r="BD76" s="215" t="s">
        <v>1076</v>
      </c>
      <c r="BE76" s="215" t="s">
        <v>1074</v>
      </c>
      <c r="BF76" s="215" t="s">
        <v>1074</v>
      </c>
      <c r="BG76" s="215" t="s">
        <v>1074</v>
      </c>
      <c r="BH76" s="215" t="s">
        <v>1074</v>
      </c>
      <c r="BI76" s="215" t="s">
        <v>1076</v>
      </c>
      <c r="BJ76" s="215" t="s">
        <v>1074</v>
      </c>
      <c r="BK76" s="215" t="s">
        <v>1076</v>
      </c>
      <c r="BL76" s="215" t="s">
        <v>1076</v>
      </c>
      <c r="BM76" s="215" t="s">
        <v>1076</v>
      </c>
      <c r="BN76" s="215" t="s">
        <v>1076</v>
      </c>
      <c r="BO76" s="215" t="s">
        <v>1074</v>
      </c>
      <c r="BP76" s="215" t="s">
        <v>1076</v>
      </c>
      <c r="BQ76" s="215" t="s">
        <v>1074</v>
      </c>
      <c r="BR76" s="215" t="s">
        <v>1076</v>
      </c>
      <c r="BS76" s="215" t="s">
        <v>1076</v>
      </c>
      <c r="BT76" s="215" t="s">
        <v>1076</v>
      </c>
      <c r="BU76" s="215" t="s">
        <v>1076</v>
      </c>
      <c r="BV76" s="215" t="s">
        <v>1076</v>
      </c>
      <c r="BW76" s="215" t="s">
        <v>1076</v>
      </c>
      <c r="BX76" s="215" t="s">
        <v>1074</v>
      </c>
    </row>
    <row r="77" spans="1:76" x14ac:dyDescent="0.3">
      <c r="A77" s="215" t="s">
        <v>477</v>
      </c>
      <c r="B77" s="215" t="s">
        <v>478</v>
      </c>
      <c r="C77" s="215" t="s">
        <v>1346</v>
      </c>
      <c r="D77" s="215" t="s">
        <v>1347</v>
      </c>
      <c r="E77" s="215" t="s">
        <v>1867</v>
      </c>
      <c r="F77" s="215" t="s">
        <v>1868</v>
      </c>
      <c r="G77" s="215">
        <v>0</v>
      </c>
      <c r="H77" s="215">
        <v>0</v>
      </c>
      <c r="I77" s="215">
        <v>0</v>
      </c>
      <c r="J77" s="215">
        <v>0</v>
      </c>
      <c r="K77" s="215">
        <v>0</v>
      </c>
      <c r="L77" s="215">
        <v>0</v>
      </c>
      <c r="M77" s="215">
        <v>0</v>
      </c>
      <c r="N77" s="215" t="s">
        <v>1020</v>
      </c>
      <c r="O77" s="215" t="s">
        <v>1020</v>
      </c>
      <c r="P77" s="215" t="s">
        <v>1020</v>
      </c>
      <c r="Q77" s="215" t="s">
        <v>1020</v>
      </c>
      <c r="V77" s="215" t="s">
        <v>1020</v>
      </c>
      <c r="X77" s="169" t="s">
        <v>1162</v>
      </c>
      <c r="Y77" s="215" t="s">
        <v>1051</v>
      </c>
      <c r="Z77" s="215" t="s">
        <v>1051</v>
      </c>
      <c r="AA77" s="215" t="s">
        <v>1051</v>
      </c>
      <c r="AB77" s="215" t="s">
        <v>1053</v>
      </c>
      <c r="AO77" s="215" t="s">
        <v>1074</v>
      </c>
      <c r="AP77" s="215" t="s">
        <v>1074</v>
      </c>
      <c r="AQ77" s="215" t="s">
        <v>1074</v>
      </c>
      <c r="AR77" s="215" t="s">
        <v>1074</v>
      </c>
      <c r="AS77" s="215" t="s">
        <v>1070</v>
      </c>
      <c r="AT77" s="215" t="s">
        <v>1074</v>
      </c>
      <c r="AU77" s="215" t="s">
        <v>1076</v>
      </c>
      <c r="AV77" s="215" t="s">
        <v>1074</v>
      </c>
      <c r="AW77" s="215" t="s">
        <v>1074</v>
      </c>
      <c r="AX77" s="215" t="s">
        <v>1074</v>
      </c>
      <c r="AY77" s="215" t="s">
        <v>1074</v>
      </c>
      <c r="AZ77" s="215" t="s">
        <v>1074</v>
      </c>
      <c r="BA77" s="215" t="s">
        <v>1074</v>
      </c>
      <c r="BB77" s="215" t="s">
        <v>1070</v>
      </c>
      <c r="BC77" s="215" t="s">
        <v>1074</v>
      </c>
      <c r="BD77" s="215" t="s">
        <v>1076</v>
      </c>
      <c r="BE77" s="215" t="s">
        <v>1074</v>
      </c>
      <c r="BF77" s="215" t="s">
        <v>1074</v>
      </c>
      <c r="BG77" s="215" t="s">
        <v>1074</v>
      </c>
      <c r="BH77" s="215" t="s">
        <v>1074</v>
      </c>
      <c r="BI77" s="215" t="s">
        <v>1076</v>
      </c>
      <c r="BJ77" s="215" t="s">
        <v>1074</v>
      </c>
      <c r="BK77" s="215" t="s">
        <v>1070</v>
      </c>
      <c r="BL77" s="215" t="s">
        <v>1076</v>
      </c>
      <c r="BM77" s="215" t="s">
        <v>1076</v>
      </c>
      <c r="BN77" s="215" t="s">
        <v>1074</v>
      </c>
      <c r="BO77" s="215" t="s">
        <v>1074</v>
      </c>
      <c r="BP77" s="215" t="s">
        <v>1076</v>
      </c>
      <c r="BQ77" s="215" t="s">
        <v>1076</v>
      </c>
      <c r="BR77" s="215" t="s">
        <v>1076</v>
      </c>
      <c r="BS77" s="215" t="s">
        <v>1074</v>
      </c>
      <c r="BT77" s="215" t="s">
        <v>1072</v>
      </c>
      <c r="BU77" s="215" t="s">
        <v>1076</v>
      </c>
      <c r="BV77" s="215" t="s">
        <v>1076</v>
      </c>
      <c r="BW77" s="215" t="s">
        <v>1074</v>
      </c>
      <c r="BX77" s="215" t="s">
        <v>1074</v>
      </c>
    </row>
    <row r="78" spans="1:76" x14ac:dyDescent="0.3">
      <c r="A78" s="215" t="s">
        <v>481</v>
      </c>
      <c r="B78" s="215" t="s">
        <v>482</v>
      </c>
      <c r="C78" s="215" t="s">
        <v>1869</v>
      </c>
      <c r="D78" s="215" t="s">
        <v>1870</v>
      </c>
      <c r="E78" s="215" t="s">
        <v>1871</v>
      </c>
      <c r="F78" s="215" t="s">
        <v>1210</v>
      </c>
      <c r="G78" s="215">
        <v>0</v>
      </c>
      <c r="H78" s="215">
        <v>0</v>
      </c>
      <c r="I78" s="215">
        <v>0</v>
      </c>
      <c r="J78" s="215">
        <v>0</v>
      </c>
      <c r="K78" s="215">
        <v>0</v>
      </c>
      <c r="L78" s="215">
        <v>0</v>
      </c>
      <c r="M78" s="215">
        <v>0</v>
      </c>
      <c r="N78" s="215" t="s">
        <v>1020</v>
      </c>
      <c r="O78" s="215" t="s">
        <v>1020</v>
      </c>
      <c r="P78" s="215" t="s">
        <v>1020</v>
      </c>
      <c r="Q78" s="215" t="s">
        <v>1020</v>
      </c>
      <c r="V78" s="215" t="s">
        <v>1020</v>
      </c>
      <c r="X78" s="169" t="s">
        <v>1162</v>
      </c>
      <c r="Y78" s="215" t="s">
        <v>1055</v>
      </c>
      <c r="Z78" s="215" t="s">
        <v>1051</v>
      </c>
      <c r="AA78" s="215" t="s">
        <v>1051</v>
      </c>
      <c r="AB78" s="215" t="s">
        <v>1051</v>
      </c>
      <c r="AO78" s="215" t="s">
        <v>1074</v>
      </c>
      <c r="AP78" s="215" t="s">
        <v>1074</v>
      </c>
      <c r="AQ78" s="215" t="s">
        <v>1074</v>
      </c>
      <c r="AR78" s="215" t="s">
        <v>1074</v>
      </c>
      <c r="AS78" s="215" t="s">
        <v>1074</v>
      </c>
      <c r="AT78" s="215" t="s">
        <v>1072</v>
      </c>
      <c r="AU78" s="215" t="s">
        <v>1074</v>
      </c>
      <c r="AV78" s="215" t="s">
        <v>1074</v>
      </c>
      <c r="AW78" s="215" t="s">
        <v>1072</v>
      </c>
      <c r="AX78" s="215" t="s">
        <v>1074</v>
      </c>
      <c r="AY78" s="215" t="s">
        <v>1074</v>
      </c>
      <c r="AZ78" s="215" t="s">
        <v>1074</v>
      </c>
      <c r="BA78" s="215" t="s">
        <v>1074</v>
      </c>
      <c r="BB78" s="215" t="s">
        <v>1074</v>
      </c>
      <c r="BC78" s="215" t="s">
        <v>1072</v>
      </c>
      <c r="BD78" s="215" t="s">
        <v>1076</v>
      </c>
      <c r="BE78" s="215" t="s">
        <v>1074</v>
      </c>
      <c r="BF78" s="215" t="s">
        <v>1074</v>
      </c>
      <c r="BG78" s="215" t="s">
        <v>1074</v>
      </c>
      <c r="BH78" s="215" t="s">
        <v>1074</v>
      </c>
      <c r="BI78" s="215" t="s">
        <v>1074</v>
      </c>
      <c r="BJ78" s="215" t="s">
        <v>1074</v>
      </c>
      <c r="BK78" s="215" t="s">
        <v>1074</v>
      </c>
      <c r="BL78" s="215" t="s">
        <v>1072</v>
      </c>
      <c r="BM78" s="215" t="s">
        <v>1076</v>
      </c>
      <c r="BN78" s="215" t="s">
        <v>1074</v>
      </c>
      <c r="BO78" s="215" t="s">
        <v>1074</v>
      </c>
      <c r="BP78" s="215" t="s">
        <v>1074</v>
      </c>
      <c r="BQ78" s="215" t="s">
        <v>1074</v>
      </c>
      <c r="BR78" s="215" t="s">
        <v>1074</v>
      </c>
      <c r="BS78" s="215" t="s">
        <v>1074</v>
      </c>
      <c r="BT78" s="215" t="s">
        <v>1074</v>
      </c>
      <c r="BU78" s="215" t="s">
        <v>1074</v>
      </c>
      <c r="BV78" s="215" t="s">
        <v>1076</v>
      </c>
      <c r="BW78" s="215" t="s">
        <v>1074</v>
      </c>
      <c r="BX78" s="215" t="s">
        <v>1074</v>
      </c>
    </row>
    <row r="79" spans="1:76" x14ac:dyDescent="0.3">
      <c r="A79" s="215" t="s">
        <v>485</v>
      </c>
      <c r="B79" s="215" t="s">
        <v>486</v>
      </c>
      <c r="C79" s="215" t="s">
        <v>1293</v>
      </c>
      <c r="D79" s="215" t="s">
        <v>1294</v>
      </c>
      <c r="E79" s="215" t="s">
        <v>1295</v>
      </c>
      <c r="F79" s="215" t="s">
        <v>1296</v>
      </c>
      <c r="G79" s="215">
        <v>0</v>
      </c>
      <c r="H79" s="215">
        <v>0</v>
      </c>
      <c r="I79" s="215">
        <v>0</v>
      </c>
      <c r="J79" s="215">
        <v>0</v>
      </c>
      <c r="K79" s="215">
        <v>0</v>
      </c>
      <c r="L79" s="215">
        <v>0</v>
      </c>
      <c r="M79" s="215">
        <v>0</v>
      </c>
      <c r="N79" s="215" t="s">
        <v>1020</v>
      </c>
      <c r="O79" s="215" t="s">
        <v>1020</v>
      </c>
      <c r="P79" s="215" t="s">
        <v>1020</v>
      </c>
      <c r="Q79" s="215" t="s">
        <v>1020</v>
      </c>
      <c r="V79" s="215" t="s">
        <v>1020</v>
      </c>
      <c r="X79" s="169" t="s">
        <v>1162</v>
      </c>
      <c r="Y79" s="215" t="s">
        <v>1053</v>
      </c>
      <c r="Z79" s="215" t="s">
        <v>1051</v>
      </c>
      <c r="AA79" s="215" t="s">
        <v>1051</v>
      </c>
      <c r="AB79" s="215" t="s">
        <v>1051</v>
      </c>
      <c r="AO79" s="215" t="s">
        <v>1072</v>
      </c>
      <c r="AP79" s="215" t="s">
        <v>1074</v>
      </c>
      <c r="AQ79" s="215" t="s">
        <v>1072</v>
      </c>
      <c r="AR79" s="215" t="s">
        <v>1072</v>
      </c>
      <c r="AS79" s="215" t="s">
        <v>1072</v>
      </c>
      <c r="AT79" s="215" t="s">
        <v>1072</v>
      </c>
      <c r="AU79" s="215" t="s">
        <v>1072</v>
      </c>
      <c r="AV79" s="215" t="s">
        <v>1074</v>
      </c>
      <c r="AW79" s="215" t="s">
        <v>1072</v>
      </c>
      <c r="AX79" s="215" t="s">
        <v>1074</v>
      </c>
      <c r="AY79" s="215" t="s">
        <v>1074</v>
      </c>
      <c r="AZ79" s="215" t="s">
        <v>1072</v>
      </c>
      <c r="BA79" s="215" t="s">
        <v>1072</v>
      </c>
      <c r="BB79" s="215" t="s">
        <v>1072</v>
      </c>
      <c r="BC79" s="215" t="s">
        <v>1072</v>
      </c>
      <c r="BD79" s="215" t="s">
        <v>1072</v>
      </c>
      <c r="BE79" s="215" t="s">
        <v>1074</v>
      </c>
      <c r="BF79" s="215" t="s">
        <v>1072</v>
      </c>
      <c r="BG79" s="215" t="s">
        <v>1074</v>
      </c>
      <c r="BH79" s="215" t="s">
        <v>1076</v>
      </c>
      <c r="BI79" s="215" t="s">
        <v>1074</v>
      </c>
      <c r="BJ79" s="215" t="s">
        <v>1074</v>
      </c>
      <c r="BK79" s="215" t="s">
        <v>1074</v>
      </c>
      <c r="BL79" s="215" t="s">
        <v>1072</v>
      </c>
      <c r="BM79" s="215" t="s">
        <v>1074</v>
      </c>
      <c r="BN79" s="215" t="s">
        <v>1074</v>
      </c>
      <c r="BO79" s="215" t="s">
        <v>1074</v>
      </c>
      <c r="BP79" s="215" t="s">
        <v>1076</v>
      </c>
      <c r="BQ79" s="215" t="s">
        <v>1076</v>
      </c>
      <c r="BR79" s="215" t="s">
        <v>1076</v>
      </c>
      <c r="BS79" s="215" t="s">
        <v>1076</v>
      </c>
      <c r="BT79" s="215" t="s">
        <v>1076</v>
      </c>
      <c r="BU79" s="215" t="s">
        <v>1074</v>
      </c>
      <c r="BV79" s="215" t="s">
        <v>1076</v>
      </c>
      <c r="BW79" s="215" t="s">
        <v>1076</v>
      </c>
      <c r="BX79" s="215" t="s">
        <v>1074</v>
      </c>
    </row>
    <row r="80" spans="1:76" x14ac:dyDescent="0.3">
      <c r="A80" s="215" t="s">
        <v>487</v>
      </c>
      <c r="B80" s="215" t="s">
        <v>488</v>
      </c>
      <c r="C80" s="215" t="s">
        <v>1498</v>
      </c>
      <c r="D80" s="215" t="s">
        <v>1499</v>
      </c>
      <c r="E80" s="215" t="s">
        <v>1872</v>
      </c>
      <c r="F80" s="215" t="s">
        <v>1501</v>
      </c>
      <c r="G80" s="215">
        <v>0</v>
      </c>
      <c r="H80" s="215">
        <v>0</v>
      </c>
      <c r="I80" s="215">
        <v>0</v>
      </c>
      <c r="J80" s="215">
        <v>0</v>
      </c>
      <c r="K80" s="215">
        <v>0</v>
      </c>
      <c r="L80" s="215">
        <v>0</v>
      </c>
      <c r="M80" s="215">
        <v>0</v>
      </c>
      <c r="N80" s="215" t="s">
        <v>1020</v>
      </c>
      <c r="O80" s="215" t="s">
        <v>1020</v>
      </c>
      <c r="P80" s="215" t="s">
        <v>1020</v>
      </c>
      <c r="Q80" s="215" t="s">
        <v>1020</v>
      </c>
      <c r="V80" s="215" t="s">
        <v>1020</v>
      </c>
      <c r="X80" s="169" t="s">
        <v>1162</v>
      </c>
      <c r="Y80" s="215" t="s">
        <v>1051</v>
      </c>
      <c r="Z80" s="215" t="s">
        <v>1051</v>
      </c>
      <c r="AA80" s="215" t="s">
        <v>1051</v>
      </c>
      <c r="AB80" s="215" t="s">
        <v>1051</v>
      </c>
      <c r="AO80" s="215" t="s">
        <v>1074</v>
      </c>
      <c r="AP80" s="215" t="s">
        <v>1074</v>
      </c>
      <c r="AQ80" s="215" t="s">
        <v>1074</v>
      </c>
      <c r="AR80" s="215" t="s">
        <v>1074</v>
      </c>
      <c r="AS80" s="215" t="s">
        <v>1074</v>
      </c>
      <c r="AT80" s="215" t="s">
        <v>1074</v>
      </c>
      <c r="AU80" s="215" t="s">
        <v>1074</v>
      </c>
      <c r="AV80" s="215" t="s">
        <v>1074</v>
      </c>
      <c r="AW80" s="215" t="s">
        <v>1074</v>
      </c>
      <c r="AX80" s="215" t="s">
        <v>1074</v>
      </c>
      <c r="AY80" s="215" t="s">
        <v>1074</v>
      </c>
      <c r="AZ80" s="215" t="s">
        <v>1074</v>
      </c>
      <c r="BA80" s="215" t="s">
        <v>1074</v>
      </c>
      <c r="BB80" s="215" t="s">
        <v>1074</v>
      </c>
      <c r="BC80" s="215" t="s">
        <v>1074</v>
      </c>
      <c r="BD80" s="215" t="s">
        <v>1074</v>
      </c>
      <c r="BE80" s="215" t="s">
        <v>1074</v>
      </c>
      <c r="BF80" s="215" t="s">
        <v>1074</v>
      </c>
      <c r="BG80" s="215" t="s">
        <v>1074</v>
      </c>
      <c r="BH80" s="215" t="s">
        <v>1074</v>
      </c>
      <c r="BI80" s="215" t="s">
        <v>1074</v>
      </c>
      <c r="BJ80" s="215" t="s">
        <v>1074</v>
      </c>
      <c r="BK80" s="215" t="s">
        <v>1074</v>
      </c>
      <c r="BL80" s="215" t="s">
        <v>1074</v>
      </c>
      <c r="BM80" s="215" t="s">
        <v>1074</v>
      </c>
      <c r="BN80" s="215" t="s">
        <v>1074</v>
      </c>
      <c r="BO80" s="215" t="s">
        <v>1074</v>
      </c>
      <c r="BP80" s="215" t="s">
        <v>1074</v>
      </c>
      <c r="BQ80" s="215" t="s">
        <v>1074</v>
      </c>
      <c r="BR80" s="215" t="s">
        <v>1074</v>
      </c>
      <c r="BS80" s="215" t="s">
        <v>1074</v>
      </c>
      <c r="BT80" s="215" t="s">
        <v>1074</v>
      </c>
      <c r="BU80" s="215" t="s">
        <v>1074</v>
      </c>
      <c r="BV80" s="215" t="s">
        <v>1074</v>
      </c>
      <c r="BW80" s="215" t="s">
        <v>1074</v>
      </c>
      <c r="BX80" s="215" t="s">
        <v>1074</v>
      </c>
    </row>
    <row r="81" spans="1:76" x14ac:dyDescent="0.3">
      <c r="A81" s="215" t="s">
        <v>491</v>
      </c>
      <c r="B81" s="215" t="s">
        <v>492</v>
      </c>
      <c r="C81" s="215" t="s">
        <v>1383</v>
      </c>
      <c r="D81" s="215" t="s">
        <v>1384</v>
      </c>
      <c r="E81" s="215" t="s">
        <v>1873</v>
      </c>
      <c r="F81" s="215" t="s">
        <v>1874</v>
      </c>
      <c r="G81" s="215">
        <v>0</v>
      </c>
      <c r="H81" s="215">
        <v>0</v>
      </c>
      <c r="I81" s="215">
        <v>0</v>
      </c>
      <c r="J81" s="215">
        <v>0</v>
      </c>
      <c r="K81" s="215">
        <v>0</v>
      </c>
      <c r="L81" s="215">
        <v>0</v>
      </c>
      <c r="M81" s="215">
        <v>0</v>
      </c>
      <c r="N81" s="215" t="s">
        <v>1020</v>
      </c>
      <c r="O81" s="215" t="s">
        <v>1020</v>
      </c>
      <c r="P81" s="215" t="s">
        <v>1020</v>
      </c>
      <c r="Q81" s="215" t="s">
        <v>1020</v>
      </c>
      <c r="V81" s="215" t="s">
        <v>1020</v>
      </c>
      <c r="X81" s="169" t="s">
        <v>1162</v>
      </c>
      <c r="Y81" s="215" t="s">
        <v>1053</v>
      </c>
      <c r="Z81" s="215" t="s">
        <v>1051</v>
      </c>
      <c r="AA81" s="215" t="s">
        <v>1055</v>
      </c>
      <c r="AB81" s="215" t="s">
        <v>1053</v>
      </c>
      <c r="AO81" s="215" t="s">
        <v>1074</v>
      </c>
      <c r="AP81" s="215" t="s">
        <v>1074</v>
      </c>
      <c r="AQ81" s="215" t="s">
        <v>1074</v>
      </c>
      <c r="AR81" s="215" t="s">
        <v>1074</v>
      </c>
      <c r="AS81" s="215" t="s">
        <v>1072</v>
      </c>
      <c r="AT81" s="215" t="s">
        <v>1072</v>
      </c>
      <c r="AU81" s="215" t="s">
        <v>1072</v>
      </c>
      <c r="AV81" s="215" t="s">
        <v>1072</v>
      </c>
      <c r="AW81" s="215" t="s">
        <v>1070</v>
      </c>
      <c r="AX81" s="215" t="s">
        <v>1074</v>
      </c>
      <c r="AY81" s="215" t="s">
        <v>1074</v>
      </c>
      <c r="AZ81" s="215" t="s">
        <v>1074</v>
      </c>
      <c r="BA81" s="215" t="s">
        <v>1074</v>
      </c>
      <c r="BB81" s="215" t="s">
        <v>1072</v>
      </c>
      <c r="BC81" s="215" t="s">
        <v>1072</v>
      </c>
      <c r="BD81" s="215" t="s">
        <v>1072</v>
      </c>
      <c r="BE81" s="215" t="s">
        <v>1072</v>
      </c>
      <c r="BF81" s="215" t="s">
        <v>1072</v>
      </c>
      <c r="BG81" s="215" t="s">
        <v>1074</v>
      </c>
      <c r="BH81" s="215" t="s">
        <v>1074</v>
      </c>
      <c r="BI81" s="215" t="s">
        <v>1074</v>
      </c>
      <c r="BJ81" s="215" t="s">
        <v>1074</v>
      </c>
      <c r="BK81" s="215" t="s">
        <v>1072</v>
      </c>
      <c r="BL81" s="215" t="s">
        <v>1072</v>
      </c>
      <c r="BM81" s="215" t="s">
        <v>1074</v>
      </c>
      <c r="BN81" s="215" t="s">
        <v>1072</v>
      </c>
      <c r="BO81" s="215" t="s">
        <v>1072</v>
      </c>
      <c r="BP81" s="215" t="s">
        <v>1074</v>
      </c>
      <c r="BQ81" s="215" t="s">
        <v>1074</v>
      </c>
      <c r="BR81" s="215" t="s">
        <v>1076</v>
      </c>
      <c r="BS81" s="215" t="s">
        <v>1074</v>
      </c>
      <c r="BT81" s="215" t="s">
        <v>1074</v>
      </c>
      <c r="BU81" s="215" t="s">
        <v>1074</v>
      </c>
      <c r="BV81" s="215" t="s">
        <v>1076</v>
      </c>
      <c r="BW81" s="215" t="s">
        <v>1074</v>
      </c>
      <c r="BX81" s="215" t="s">
        <v>1074</v>
      </c>
    </row>
    <row r="82" spans="1:76" x14ac:dyDescent="0.3">
      <c r="A82" s="215" t="s">
        <v>495</v>
      </c>
      <c r="B82" s="215" t="s">
        <v>496</v>
      </c>
      <c r="C82" s="215" t="s">
        <v>1875</v>
      </c>
      <c r="D82" s="215" t="s">
        <v>1503</v>
      </c>
      <c r="E82" s="215" t="s">
        <v>1876</v>
      </c>
      <c r="F82" s="215" t="s">
        <v>1877</v>
      </c>
      <c r="G82" s="215">
        <v>0</v>
      </c>
      <c r="H82" s="215">
        <v>0</v>
      </c>
      <c r="I82" s="215">
        <v>0</v>
      </c>
      <c r="J82" s="215">
        <v>0</v>
      </c>
      <c r="K82" s="215">
        <v>0</v>
      </c>
      <c r="L82" s="215">
        <v>0</v>
      </c>
      <c r="M82" s="215">
        <v>0</v>
      </c>
      <c r="N82" s="215" t="s">
        <v>1020</v>
      </c>
      <c r="O82" s="215" t="s">
        <v>1020</v>
      </c>
      <c r="P82" s="215" t="s">
        <v>1020</v>
      </c>
      <c r="Q82" s="215" t="s">
        <v>1020</v>
      </c>
      <c r="V82" s="215" t="s">
        <v>1020</v>
      </c>
      <c r="X82" s="169" t="s">
        <v>1162</v>
      </c>
      <c r="Y82" s="215" t="s">
        <v>1055</v>
      </c>
      <c r="Z82" s="215" t="s">
        <v>1055</v>
      </c>
      <c r="AA82" s="215" t="s">
        <v>1055</v>
      </c>
      <c r="AB82" s="215" t="s">
        <v>1055</v>
      </c>
      <c r="AO82" s="215" t="s">
        <v>1072</v>
      </c>
      <c r="AP82" s="215" t="s">
        <v>1074</v>
      </c>
      <c r="AQ82" s="215" t="s">
        <v>1072</v>
      </c>
      <c r="AR82" s="215" t="s">
        <v>1074</v>
      </c>
      <c r="AS82" s="215" t="s">
        <v>1072</v>
      </c>
      <c r="AT82" s="215" t="s">
        <v>1074</v>
      </c>
      <c r="AU82" s="215" t="s">
        <v>1074</v>
      </c>
      <c r="AV82" s="215" t="s">
        <v>1074</v>
      </c>
      <c r="AW82" s="215" t="s">
        <v>1070</v>
      </c>
      <c r="AX82" s="215" t="s">
        <v>1072</v>
      </c>
      <c r="AY82" s="215" t="s">
        <v>1074</v>
      </c>
      <c r="AZ82" s="215" t="s">
        <v>1072</v>
      </c>
      <c r="BA82" s="215" t="s">
        <v>1074</v>
      </c>
      <c r="BB82" s="215" t="s">
        <v>1072</v>
      </c>
      <c r="BC82" s="215" t="s">
        <v>1074</v>
      </c>
      <c r="BD82" s="215" t="s">
        <v>1074</v>
      </c>
      <c r="BE82" s="215" t="s">
        <v>1074</v>
      </c>
      <c r="BF82" s="215" t="s">
        <v>1070</v>
      </c>
      <c r="BG82" s="215" t="s">
        <v>1072</v>
      </c>
      <c r="BH82" s="215" t="s">
        <v>1074</v>
      </c>
      <c r="BI82" s="215" t="s">
        <v>1072</v>
      </c>
      <c r="BJ82" s="215" t="s">
        <v>1074</v>
      </c>
      <c r="BK82" s="215" t="s">
        <v>1072</v>
      </c>
      <c r="BL82" s="215" t="s">
        <v>1074</v>
      </c>
      <c r="BM82" s="215" t="s">
        <v>1074</v>
      </c>
      <c r="BN82" s="215" t="s">
        <v>1074</v>
      </c>
      <c r="BO82" s="215" t="s">
        <v>1070</v>
      </c>
      <c r="BP82" s="215" t="s">
        <v>1074</v>
      </c>
      <c r="BQ82" s="215" t="s">
        <v>1074</v>
      </c>
      <c r="BR82" s="215" t="s">
        <v>1074</v>
      </c>
      <c r="BS82" s="215" t="s">
        <v>1076</v>
      </c>
      <c r="BT82" s="215" t="s">
        <v>1074</v>
      </c>
      <c r="BU82" s="215" t="s">
        <v>1076</v>
      </c>
      <c r="BV82" s="215" t="s">
        <v>1074</v>
      </c>
      <c r="BW82" s="215" t="s">
        <v>1074</v>
      </c>
      <c r="BX82" s="215" t="s">
        <v>1070</v>
      </c>
    </row>
    <row r="83" spans="1:76" x14ac:dyDescent="0.3">
      <c r="A83" s="215" t="s">
        <v>497</v>
      </c>
      <c r="B83" s="215" t="s">
        <v>498</v>
      </c>
      <c r="C83" s="215" t="s">
        <v>1211</v>
      </c>
      <c r="D83" s="215" t="s">
        <v>1878</v>
      </c>
      <c r="E83" s="215" t="s">
        <v>1879</v>
      </c>
      <c r="F83" s="215" t="s">
        <v>1880</v>
      </c>
      <c r="G83" s="215">
        <v>0</v>
      </c>
      <c r="H83" s="215">
        <v>0</v>
      </c>
      <c r="I83" s="215">
        <v>0</v>
      </c>
      <c r="J83" s="215">
        <v>0</v>
      </c>
      <c r="K83" s="215">
        <v>0</v>
      </c>
      <c r="L83" s="215">
        <v>0</v>
      </c>
      <c r="M83" s="215">
        <v>0</v>
      </c>
      <c r="N83" s="215" t="s">
        <v>1020</v>
      </c>
      <c r="O83" s="215" t="s">
        <v>1020</v>
      </c>
      <c r="P83" s="215" t="s">
        <v>1020</v>
      </c>
      <c r="Q83" s="215" t="s">
        <v>1020</v>
      </c>
      <c r="V83" s="215" t="s">
        <v>1020</v>
      </c>
      <c r="X83" s="169" t="s">
        <v>1162</v>
      </c>
      <c r="Y83" s="215" t="s">
        <v>1053</v>
      </c>
      <c r="Z83" s="215" t="s">
        <v>1053</v>
      </c>
      <c r="AA83" s="215" t="s">
        <v>1051</v>
      </c>
      <c r="AB83" s="215" t="s">
        <v>1051</v>
      </c>
      <c r="AO83" s="215" t="s">
        <v>1078</v>
      </c>
      <c r="AP83" s="215" t="s">
        <v>1076</v>
      </c>
      <c r="AQ83" s="215" t="s">
        <v>1078</v>
      </c>
      <c r="AR83" s="215" t="s">
        <v>1078</v>
      </c>
      <c r="AS83" s="215" t="s">
        <v>1076</v>
      </c>
      <c r="AT83" s="215" t="s">
        <v>1072</v>
      </c>
      <c r="AU83" s="215" t="s">
        <v>1078</v>
      </c>
      <c r="AV83" s="215" t="s">
        <v>1074</v>
      </c>
      <c r="AW83" s="215" t="s">
        <v>1074</v>
      </c>
      <c r="AX83" s="215" t="s">
        <v>1078</v>
      </c>
      <c r="AY83" s="215" t="s">
        <v>1076</v>
      </c>
      <c r="AZ83" s="215" t="s">
        <v>1078</v>
      </c>
      <c r="BA83" s="215" t="s">
        <v>1078</v>
      </c>
      <c r="BB83" s="215" t="s">
        <v>1076</v>
      </c>
      <c r="BC83" s="215" t="s">
        <v>1074</v>
      </c>
      <c r="BD83" s="215" t="s">
        <v>1078</v>
      </c>
      <c r="BE83" s="215" t="s">
        <v>1074</v>
      </c>
      <c r="BF83" s="215" t="s">
        <v>1074</v>
      </c>
      <c r="BG83" s="215" t="s">
        <v>1078</v>
      </c>
      <c r="BH83" s="215" t="s">
        <v>1078</v>
      </c>
      <c r="BI83" s="215" t="s">
        <v>1078</v>
      </c>
      <c r="BJ83" s="215" t="s">
        <v>1078</v>
      </c>
      <c r="BK83" s="215" t="s">
        <v>1076</v>
      </c>
      <c r="BL83" s="215" t="s">
        <v>1076</v>
      </c>
      <c r="BM83" s="215" t="s">
        <v>1078</v>
      </c>
      <c r="BN83" s="215" t="s">
        <v>1076</v>
      </c>
      <c r="BO83" s="215" t="s">
        <v>1074</v>
      </c>
      <c r="BP83" s="215" t="s">
        <v>1078</v>
      </c>
      <c r="BQ83" s="215" t="s">
        <v>1078</v>
      </c>
      <c r="BR83" s="215" t="s">
        <v>1078</v>
      </c>
      <c r="BS83" s="215" t="s">
        <v>1078</v>
      </c>
      <c r="BT83" s="215" t="s">
        <v>1078</v>
      </c>
      <c r="BU83" s="215" t="s">
        <v>1076</v>
      </c>
      <c r="BV83" s="215" t="s">
        <v>1078</v>
      </c>
      <c r="BW83" s="215" t="s">
        <v>1076</v>
      </c>
      <c r="BX83" s="215" t="s">
        <v>1076</v>
      </c>
    </row>
    <row r="84" spans="1:76" x14ac:dyDescent="0.3">
      <c r="A84" s="215" t="s">
        <v>501</v>
      </c>
      <c r="B84" s="215" t="s">
        <v>502</v>
      </c>
      <c r="C84" s="215" t="s">
        <v>1506</v>
      </c>
      <c r="D84" s="215" t="s">
        <v>1507</v>
      </c>
      <c r="E84" s="215" t="s">
        <v>1508</v>
      </c>
      <c r="F84" s="215" t="s">
        <v>1509</v>
      </c>
      <c r="G84" s="215">
        <v>0</v>
      </c>
      <c r="H84" s="215">
        <v>0</v>
      </c>
      <c r="I84" s="215">
        <v>0</v>
      </c>
      <c r="J84" s="215">
        <v>0</v>
      </c>
      <c r="K84" s="215">
        <v>0</v>
      </c>
      <c r="L84" s="215">
        <v>0</v>
      </c>
      <c r="M84" s="215">
        <v>0</v>
      </c>
      <c r="N84" s="215" t="s">
        <v>1020</v>
      </c>
      <c r="O84" s="215" t="s">
        <v>1020</v>
      </c>
      <c r="P84" s="215" t="s">
        <v>1020</v>
      </c>
      <c r="Q84" s="215" t="s">
        <v>1020</v>
      </c>
      <c r="V84" s="215" t="s">
        <v>1020</v>
      </c>
      <c r="X84" s="169" t="s">
        <v>1162</v>
      </c>
      <c r="Y84" s="215" t="s">
        <v>1055</v>
      </c>
      <c r="Z84" s="215" t="s">
        <v>1051</v>
      </c>
      <c r="AA84" s="215" t="s">
        <v>1051</v>
      </c>
      <c r="AB84" s="215" t="s">
        <v>1055</v>
      </c>
      <c r="AO84" s="215" t="s">
        <v>1072</v>
      </c>
      <c r="AP84" s="215" t="s">
        <v>1074</v>
      </c>
      <c r="AQ84" s="215" t="s">
        <v>1072</v>
      </c>
      <c r="AR84" s="215" t="s">
        <v>1072</v>
      </c>
      <c r="AS84" s="215" t="s">
        <v>1072</v>
      </c>
      <c r="AT84" s="215" t="s">
        <v>1072</v>
      </c>
      <c r="AU84" s="215" t="s">
        <v>1072</v>
      </c>
      <c r="AV84" s="215" t="s">
        <v>1072</v>
      </c>
      <c r="AW84" s="215" t="s">
        <v>1072</v>
      </c>
      <c r="AX84" s="215" t="s">
        <v>1072</v>
      </c>
      <c r="AY84" s="215" t="s">
        <v>1074</v>
      </c>
      <c r="AZ84" s="215" t="s">
        <v>1072</v>
      </c>
      <c r="BA84" s="215" t="s">
        <v>1072</v>
      </c>
      <c r="BB84" s="215" t="s">
        <v>1072</v>
      </c>
      <c r="BC84" s="215" t="s">
        <v>1072</v>
      </c>
      <c r="BD84" s="215" t="s">
        <v>1072</v>
      </c>
      <c r="BE84" s="215" t="s">
        <v>1072</v>
      </c>
      <c r="BF84" s="215" t="s">
        <v>1072</v>
      </c>
      <c r="BG84" s="215" t="s">
        <v>1072</v>
      </c>
      <c r="BH84" s="215" t="s">
        <v>1074</v>
      </c>
      <c r="BI84" s="215" t="s">
        <v>1072</v>
      </c>
      <c r="BJ84" s="215" t="s">
        <v>1072</v>
      </c>
      <c r="BK84" s="215" t="s">
        <v>1072</v>
      </c>
      <c r="BL84" s="215" t="s">
        <v>1072</v>
      </c>
      <c r="BM84" s="215" t="s">
        <v>1072</v>
      </c>
      <c r="BN84" s="215" t="s">
        <v>1072</v>
      </c>
      <c r="BO84" s="215" t="s">
        <v>1072</v>
      </c>
      <c r="BP84" s="215" t="s">
        <v>1072</v>
      </c>
      <c r="BQ84" s="215" t="s">
        <v>1074</v>
      </c>
      <c r="BR84" s="215" t="s">
        <v>1072</v>
      </c>
      <c r="BS84" s="215" t="s">
        <v>1072</v>
      </c>
      <c r="BT84" s="215" t="s">
        <v>1072</v>
      </c>
      <c r="BU84" s="215" t="s">
        <v>1072</v>
      </c>
      <c r="BV84" s="215" t="s">
        <v>1072</v>
      </c>
      <c r="BW84" s="215" t="s">
        <v>1072</v>
      </c>
      <c r="BX84" s="215" t="s">
        <v>1072</v>
      </c>
    </row>
    <row r="85" spans="1:76" x14ac:dyDescent="0.3">
      <c r="A85" s="215" t="s">
        <v>505</v>
      </c>
      <c r="B85" s="215" t="s">
        <v>506</v>
      </c>
      <c r="C85" s="215" t="s">
        <v>1510</v>
      </c>
      <c r="D85" s="215" t="s">
        <v>1881</v>
      </c>
      <c r="E85" s="215" t="s">
        <v>1512</v>
      </c>
      <c r="F85" s="215" t="s">
        <v>1882</v>
      </c>
      <c r="G85" s="215">
        <v>0</v>
      </c>
      <c r="H85" s="215">
        <v>0</v>
      </c>
      <c r="I85" s="215">
        <v>0</v>
      </c>
      <c r="J85" s="215">
        <v>0</v>
      </c>
      <c r="K85" s="215">
        <v>0</v>
      </c>
      <c r="L85" s="215">
        <v>0</v>
      </c>
      <c r="M85" s="215">
        <v>0</v>
      </c>
      <c r="N85" s="215" t="s">
        <v>1020</v>
      </c>
      <c r="O85" s="215" t="s">
        <v>1020</v>
      </c>
      <c r="P85" s="215" t="s">
        <v>1020</v>
      </c>
      <c r="Q85" s="215" t="s">
        <v>1020</v>
      </c>
      <c r="V85" s="215" t="s">
        <v>1020</v>
      </c>
      <c r="X85" s="169" t="s">
        <v>1162</v>
      </c>
      <c r="Y85" s="215" t="s">
        <v>1055</v>
      </c>
      <c r="Z85" s="215" t="s">
        <v>1051</v>
      </c>
      <c r="AA85" s="215" t="s">
        <v>1053</v>
      </c>
      <c r="AB85" s="215" t="s">
        <v>1051</v>
      </c>
      <c r="AO85" s="215" t="s">
        <v>1074</v>
      </c>
      <c r="AP85" s="215" t="s">
        <v>1074</v>
      </c>
      <c r="AQ85" s="215" t="s">
        <v>1074</v>
      </c>
      <c r="AR85" s="215" t="s">
        <v>1074</v>
      </c>
      <c r="AS85" s="215" t="s">
        <v>1072</v>
      </c>
      <c r="AT85" s="215" t="s">
        <v>1072</v>
      </c>
      <c r="AU85" s="215" t="s">
        <v>1074</v>
      </c>
      <c r="AV85" s="215" t="s">
        <v>1072</v>
      </c>
      <c r="AW85" s="215" t="s">
        <v>1074</v>
      </c>
      <c r="AX85" s="215" t="s">
        <v>1074</v>
      </c>
      <c r="AY85" s="215" t="s">
        <v>1074</v>
      </c>
      <c r="AZ85" s="215" t="s">
        <v>1074</v>
      </c>
      <c r="BA85" s="215" t="s">
        <v>1074</v>
      </c>
      <c r="BB85" s="215" t="s">
        <v>1072</v>
      </c>
      <c r="BC85" s="215" t="s">
        <v>1072</v>
      </c>
      <c r="BD85" s="215" t="s">
        <v>1074</v>
      </c>
      <c r="BE85" s="215" t="s">
        <v>1072</v>
      </c>
      <c r="BF85" s="215" t="s">
        <v>1074</v>
      </c>
      <c r="BG85" s="215" t="s">
        <v>1074</v>
      </c>
      <c r="BH85" s="215" t="s">
        <v>1074</v>
      </c>
      <c r="BI85" s="215" t="s">
        <v>1076</v>
      </c>
      <c r="BJ85" s="215" t="s">
        <v>1074</v>
      </c>
      <c r="BK85" s="215" t="s">
        <v>1072</v>
      </c>
      <c r="BL85" s="215" t="s">
        <v>1072</v>
      </c>
      <c r="BM85" s="215" t="s">
        <v>1076</v>
      </c>
      <c r="BN85" s="215" t="s">
        <v>1074</v>
      </c>
      <c r="BO85" s="215" t="s">
        <v>1076</v>
      </c>
      <c r="BP85" s="215" t="s">
        <v>1076</v>
      </c>
      <c r="BQ85" s="215" t="s">
        <v>1076</v>
      </c>
      <c r="BR85" s="215" t="s">
        <v>1076</v>
      </c>
      <c r="BS85" s="215" t="s">
        <v>1076</v>
      </c>
      <c r="BT85" s="215" t="s">
        <v>1074</v>
      </c>
      <c r="BU85" s="215" t="s">
        <v>1072</v>
      </c>
      <c r="BV85" s="215" t="s">
        <v>1076</v>
      </c>
      <c r="BW85" s="215" t="s">
        <v>1074</v>
      </c>
      <c r="BX85" s="215" t="s">
        <v>1076</v>
      </c>
    </row>
    <row r="86" spans="1:76" x14ac:dyDescent="0.3">
      <c r="A86" s="215" t="s">
        <v>509</v>
      </c>
      <c r="B86" s="215" t="s">
        <v>510</v>
      </c>
      <c r="C86" s="215" t="s">
        <v>1514</v>
      </c>
      <c r="D86" s="215" t="s">
        <v>1515</v>
      </c>
      <c r="E86" s="215" t="s">
        <v>1516</v>
      </c>
      <c r="F86" s="215" t="s">
        <v>1883</v>
      </c>
      <c r="G86" s="215">
        <v>0</v>
      </c>
      <c r="H86" s="215">
        <v>0</v>
      </c>
      <c r="I86" s="215">
        <v>0</v>
      </c>
      <c r="J86" s="215">
        <v>0</v>
      </c>
      <c r="K86" s="215">
        <v>0</v>
      </c>
      <c r="L86" s="215">
        <v>0</v>
      </c>
      <c r="M86" s="215">
        <v>0</v>
      </c>
      <c r="N86" s="215" t="s">
        <v>1020</v>
      </c>
      <c r="O86" s="215" t="s">
        <v>1020</v>
      </c>
      <c r="P86" s="215" t="s">
        <v>1020</v>
      </c>
      <c r="Q86" s="215" t="s">
        <v>1020</v>
      </c>
      <c r="V86" s="215" t="s">
        <v>1020</v>
      </c>
      <c r="X86" s="169" t="s">
        <v>1162</v>
      </c>
      <c r="Y86" s="215" t="s">
        <v>1051</v>
      </c>
      <c r="Z86" s="215" t="s">
        <v>1051</v>
      </c>
      <c r="AA86" s="215" t="s">
        <v>1051</v>
      </c>
      <c r="AB86" s="215" t="s">
        <v>1053</v>
      </c>
      <c r="AO86" s="215" t="s">
        <v>1072</v>
      </c>
      <c r="AP86" s="215" t="s">
        <v>1074</v>
      </c>
      <c r="AQ86" s="215" t="s">
        <v>1074</v>
      </c>
      <c r="AR86" s="215" t="s">
        <v>1074</v>
      </c>
      <c r="AS86" s="215" t="s">
        <v>1072</v>
      </c>
      <c r="AT86" s="215" t="s">
        <v>1072</v>
      </c>
      <c r="AU86" s="215" t="s">
        <v>1072</v>
      </c>
      <c r="AV86" s="215" t="s">
        <v>1074</v>
      </c>
      <c r="AW86" s="215" t="s">
        <v>1074</v>
      </c>
      <c r="AX86" s="215" t="s">
        <v>1072</v>
      </c>
      <c r="AY86" s="215" t="s">
        <v>1074</v>
      </c>
      <c r="AZ86" s="215" t="s">
        <v>1074</v>
      </c>
      <c r="BA86" s="215" t="s">
        <v>1074</v>
      </c>
      <c r="BB86" s="215" t="s">
        <v>1072</v>
      </c>
      <c r="BC86" s="215" t="s">
        <v>1072</v>
      </c>
      <c r="BD86" s="215" t="s">
        <v>1074</v>
      </c>
      <c r="BE86" s="215" t="s">
        <v>1074</v>
      </c>
      <c r="BF86" s="215" t="s">
        <v>1074</v>
      </c>
      <c r="BG86" s="215" t="s">
        <v>1074</v>
      </c>
      <c r="BH86" s="215" t="s">
        <v>1074</v>
      </c>
      <c r="BI86" s="215" t="s">
        <v>1074</v>
      </c>
      <c r="BJ86" s="215" t="s">
        <v>1074</v>
      </c>
      <c r="BK86" s="215" t="s">
        <v>1072</v>
      </c>
      <c r="BL86" s="215" t="s">
        <v>1074</v>
      </c>
      <c r="BM86" s="215" t="s">
        <v>1074</v>
      </c>
      <c r="BN86" s="215" t="s">
        <v>1074</v>
      </c>
      <c r="BO86" s="215" t="s">
        <v>1074</v>
      </c>
      <c r="BP86" s="215" t="s">
        <v>1074</v>
      </c>
      <c r="BQ86" s="215" t="s">
        <v>1074</v>
      </c>
      <c r="BR86" s="215" t="s">
        <v>1074</v>
      </c>
      <c r="BS86" s="215" t="s">
        <v>1074</v>
      </c>
      <c r="BT86" s="215" t="s">
        <v>1074</v>
      </c>
      <c r="BU86" s="215" t="s">
        <v>1074</v>
      </c>
      <c r="BV86" s="215" t="s">
        <v>1074</v>
      </c>
      <c r="BW86" s="215" t="s">
        <v>1074</v>
      </c>
      <c r="BX86" s="215" t="s">
        <v>1074</v>
      </c>
    </row>
    <row r="87" spans="1:76" x14ac:dyDescent="0.3">
      <c r="A87" s="215" t="s">
        <v>513</v>
      </c>
      <c r="B87" s="215" t="s">
        <v>514</v>
      </c>
      <c r="C87" s="215" t="s">
        <v>1518</v>
      </c>
      <c r="D87" s="215" t="s">
        <v>1519</v>
      </c>
      <c r="E87" s="215" t="s">
        <v>1520</v>
      </c>
      <c r="F87" s="215" t="s">
        <v>1521</v>
      </c>
      <c r="G87" s="215">
        <v>0</v>
      </c>
      <c r="H87" s="215">
        <v>0</v>
      </c>
      <c r="I87" s="215">
        <v>0</v>
      </c>
      <c r="J87" s="215">
        <v>0</v>
      </c>
      <c r="K87" s="215">
        <v>0</v>
      </c>
      <c r="L87" s="215">
        <v>0</v>
      </c>
      <c r="M87" s="215">
        <v>0</v>
      </c>
      <c r="N87" s="215" t="s">
        <v>1020</v>
      </c>
      <c r="O87" s="215" t="s">
        <v>1020</v>
      </c>
      <c r="P87" s="215" t="s">
        <v>1020</v>
      </c>
      <c r="Q87" s="215" t="s">
        <v>1020</v>
      </c>
      <c r="V87" s="215" t="s">
        <v>1020</v>
      </c>
      <c r="X87" s="169" t="s">
        <v>1162</v>
      </c>
      <c r="Y87" s="215" t="s">
        <v>1055</v>
      </c>
      <c r="Z87" s="215" t="s">
        <v>1055</v>
      </c>
      <c r="AA87" s="215" t="s">
        <v>1055</v>
      </c>
      <c r="AB87" s="215" t="s">
        <v>1055</v>
      </c>
      <c r="AO87" s="215" t="s">
        <v>1072</v>
      </c>
      <c r="AP87" s="215" t="s">
        <v>1074</v>
      </c>
      <c r="AQ87" s="215" t="s">
        <v>1074</v>
      </c>
      <c r="AR87" s="215" t="s">
        <v>1072</v>
      </c>
      <c r="AS87" s="215" t="s">
        <v>1072</v>
      </c>
      <c r="AT87" s="215" t="s">
        <v>1072</v>
      </c>
      <c r="AU87" s="215" t="s">
        <v>1074</v>
      </c>
      <c r="AV87" s="215" t="s">
        <v>1074</v>
      </c>
      <c r="AW87" s="215" t="s">
        <v>1072</v>
      </c>
      <c r="AX87" s="215" t="s">
        <v>1072</v>
      </c>
      <c r="AY87" s="215" t="s">
        <v>1074</v>
      </c>
      <c r="AZ87" s="215" t="s">
        <v>1074</v>
      </c>
      <c r="BA87" s="215" t="s">
        <v>1074</v>
      </c>
      <c r="BB87" s="215" t="s">
        <v>1072</v>
      </c>
      <c r="BC87" s="215" t="s">
        <v>1072</v>
      </c>
      <c r="BD87" s="215" t="s">
        <v>1074</v>
      </c>
      <c r="BE87" s="215" t="s">
        <v>1074</v>
      </c>
      <c r="BF87" s="215" t="s">
        <v>1074</v>
      </c>
      <c r="BG87" s="215" t="s">
        <v>1072</v>
      </c>
      <c r="BH87" s="215" t="s">
        <v>1074</v>
      </c>
      <c r="BI87" s="215" t="s">
        <v>1074</v>
      </c>
      <c r="BJ87" s="215" t="s">
        <v>1074</v>
      </c>
      <c r="BK87" s="215" t="s">
        <v>1072</v>
      </c>
      <c r="BL87" s="215" t="s">
        <v>1072</v>
      </c>
      <c r="BM87" s="215" t="s">
        <v>1074</v>
      </c>
      <c r="BN87" s="215" t="s">
        <v>1074</v>
      </c>
      <c r="BO87" s="215" t="s">
        <v>1074</v>
      </c>
      <c r="BP87" s="215" t="s">
        <v>1074</v>
      </c>
      <c r="BQ87" s="215" t="s">
        <v>1074</v>
      </c>
      <c r="BR87" s="215" t="s">
        <v>1074</v>
      </c>
      <c r="BS87" s="215" t="s">
        <v>1074</v>
      </c>
      <c r="BT87" s="215" t="s">
        <v>1074</v>
      </c>
      <c r="BU87" s="215" t="s">
        <v>1074</v>
      </c>
      <c r="BV87" s="215" t="s">
        <v>1074</v>
      </c>
      <c r="BW87" s="215" t="s">
        <v>1074</v>
      </c>
      <c r="BX87" s="215" t="s">
        <v>1074</v>
      </c>
    </row>
    <row r="88" spans="1:76" x14ac:dyDescent="0.3">
      <c r="A88" s="215" t="s">
        <v>515</v>
      </c>
      <c r="B88" s="215" t="s">
        <v>516</v>
      </c>
      <c r="C88" s="215" t="s">
        <v>1884</v>
      </c>
      <c r="D88" s="215" t="s">
        <v>1523</v>
      </c>
      <c r="E88" s="215" t="s">
        <v>1524</v>
      </c>
      <c r="F88" s="215" t="s">
        <v>1525</v>
      </c>
      <c r="G88" s="215">
        <v>0</v>
      </c>
      <c r="H88" s="215">
        <v>0</v>
      </c>
      <c r="I88" s="215">
        <v>0</v>
      </c>
      <c r="J88" s="215">
        <v>0</v>
      </c>
      <c r="K88" s="215">
        <v>0</v>
      </c>
      <c r="L88" s="215">
        <v>0</v>
      </c>
      <c r="M88" s="215">
        <v>0</v>
      </c>
      <c r="N88" s="215" t="s">
        <v>1020</v>
      </c>
      <c r="O88" s="215" t="s">
        <v>1020</v>
      </c>
      <c r="P88" s="215" t="s">
        <v>1020</v>
      </c>
      <c r="Q88" s="215" t="s">
        <v>1020</v>
      </c>
      <c r="V88" s="215" t="s">
        <v>1020</v>
      </c>
      <c r="X88" s="169" t="s">
        <v>1162</v>
      </c>
      <c r="Y88" s="215" t="s">
        <v>1055</v>
      </c>
      <c r="Z88" s="215" t="s">
        <v>1051</v>
      </c>
      <c r="AA88" s="215" t="s">
        <v>1051</v>
      </c>
      <c r="AB88" s="215" t="s">
        <v>1053</v>
      </c>
      <c r="AO88" s="215" t="s">
        <v>1072</v>
      </c>
      <c r="AP88" s="215" t="s">
        <v>1074</v>
      </c>
      <c r="AQ88" s="215" t="s">
        <v>1074</v>
      </c>
      <c r="AR88" s="215" t="s">
        <v>1074</v>
      </c>
      <c r="AS88" s="215" t="s">
        <v>1072</v>
      </c>
      <c r="AT88" s="215" t="s">
        <v>1072</v>
      </c>
      <c r="AU88" s="215" t="s">
        <v>1072</v>
      </c>
      <c r="AV88" s="215" t="s">
        <v>1074</v>
      </c>
      <c r="AW88" s="215" t="s">
        <v>1074</v>
      </c>
      <c r="AX88" s="215" t="s">
        <v>1072</v>
      </c>
      <c r="AY88" s="215" t="s">
        <v>1074</v>
      </c>
      <c r="AZ88" s="215" t="s">
        <v>1074</v>
      </c>
      <c r="BA88" s="215" t="s">
        <v>1074</v>
      </c>
      <c r="BB88" s="215" t="s">
        <v>1072</v>
      </c>
      <c r="BC88" s="215" t="s">
        <v>1072</v>
      </c>
      <c r="BD88" s="215" t="s">
        <v>1072</v>
      </c>
      <c r="BE88" s="215" t="s">
        <v>1074</v>
      </c>
      <c r="BF88" s="215" t="s">
        <v>1074</v>
      </c>
      <c r="BG88" s="215" t="s">
        <v>1074</v>
      </c>
      <c r="BH88" s="215" t="s">
        <v>1074</v>
      </c>
      <c r="BI88" s="215" t="s">
        <v>1074</v>
      </c>
      <c r="BJ88" s="215" t="s">
        <v>1074</v>
      </c>
      <c r="BK88" s="215" t="s">
        <v>1074</v>
      </c>
      <c r="BL88" s="215" t="s">
        <v>1074</v>
      </c>
      <c r="BM88" s="215" t="s">
        <v>1074</v>
      </c>
      <c r="BN88" s="215" t="s">
        <v>1074</v>
      </c>
      <c r="BO88" s="215" t="s">
        <v>1074</v>
      </c>
      <c r="BP88" s="215" t="s">
        <v>1074</v>
      </c>
      <c r="BQ88" s="215" t="s">
        <v>1074</v>
      </c>
      <c r="BR88" s="215" t="s">
        <v>1074</v>
      </c>
      <c r="BS88" s="215" t="s">
        <v>1074</v>
      </c>
      <c r="BT88" s="215" t="s">
        <v>1074</v>
      </c>
      <c r="BU88" s="215" t="s">
        <v>1074</v>
      </c>
      <c r="BV88" s="215" t="s">
        <v>1074</v>
      </c>
      <c r="BW88" s="215" t="s">
        <v>1074</v>
      </c>
      <c r="BX88" s="215" t="s">
        <v>1074</v>
      </c>
    </row>
    <row r="89" spans="1:76" x14ac:dyDescent="0.3">
      <c r="A89" s="215" t="s">
        <v>518</v>
      </c>
      <c r="B89" s="215" t="s">
        <v>519</v>
      </c>
      <c r="C89" s="215" t="s">
        <v>1526</v>
      </c>
      <c r="D89" s="215" t="s">
        <v>1469</v>
      </c>
      <c r="E89" s="215" t="s">
        <v>1470</v>
      </c>
      <c r="F89" s="215" t="s">
        <v>1885</v>
      </c>
      <c r="G89" s="215">
        <v>0</v>
      </c>
      <c r="H89" s="215">
        <v>0</v>
      </c>
      <c r="I89" s="215">
        <v>0</v>
      </c>
      <c r="J89" s="215">
        <v>0</v>
      </c>
      <c r="K89" s="215">
        <v>0</v>
      </c>
      <c r="L89" s="215">
        <v>0</v>
      </c>
      <c r="M89" s="215">
        <v>0</v>
      </c>
      <c r="N89" s="215" t="s">
        <v>1020</v>
      </c>
      <c r="O89" s="215" t="s">
        <v>1020</v>
      </c>
      <c r="P89" s="215" t="s">
        <v>1020</v>
      </c>
      <c r="Q89" s="215" t="s">
        <v>1020</v>
      </c>
      <c r="V89" s="215" t="s">
        <v>1020</v>
      </c>
      <c r="X89" s="169" t="s">
        <v>1162</v>
      </c>
      <c r="Y89" s="215" t="s">
        <v>1051</v>
      </c>
      <c r="Z89" s="215" t="s">
        <v>1053</v>
      </c>
      <c r="AA89" s="215" t="s">
        <v>1051</v>
      </c>
      <c r="AB89" s="215" t="s">
        <v>1051</v>
      </c>
      <c r="AO89" s="215" t="s">
        <v>1074</v>
      </c>
      <c r="AP89" s="215" t="s">
        <v>1076</v>
      </c>
      <c r="AQ89" s="215" t="s">
        <v>1076</v>
      </c>
      <c r="AR89" s="215" t="s">
        <v>1074</v>
      </c>
      <c r="AS89" s="215" t="s">
        <v>1072</v>
      </c>
      <c r="AT89" s="215" t="s">
        <v>1072</v>
      </c>
      <c r="AU89" s="215" t="s">
        <v>1072</v>
      </c>
      <c r="AV89" s="215" t="s">
        <v>1074</v>
      </c>
      <c r="AW89" s="215" t="s">
        <v>1074</v>
      </c>
      <c r="AX89" s="215" t="s">
        <v>1074</v>
      </c>
      <c r="AY89" s="215" t="s">
        <v>1076</v>
      </c>
      <c r="AZ89" s="215" t="s">
        <v>1076</v>
      </c>
      <c r="BA89" s="215" t="s">
        <v>1074</v>
      </c>
      <c r="BB89" s="215" t="s">
        <v>1072</v>
      </c>
      <c r="BC89" s="215" t="s">
        <v>1072</v>
      </c>
      <c r="BD89" s="215" t="s">
        <v>1072</v>
      </c>
      <c r="BE89" s="215" t="s">
        <v>1074</v>
      </c>
      <c r="BF89" s="215" t="s">
        <v>1074</v>
      </c>
      <c r="BG89" s="215" t="s">
        <v>1074</v>
      </c>
      <c r="BH89" s="215" t="s">
        <v>1076</v>
      </c>
      <c r="BI89" s="215" t="s">
        <v>1076</v>
      </c>
      <c r="BJ89" s="215" t="s">
        <v>1074</v>
      </c>
      <c r="BK89" s="215" t="s">
        <v>1072</v>
      </c>
      <c r="BL89" s="215" t="s">
        <v>1072</v>
      </c>
      <c r="BM89" s="215" t="s">
        <v>1072</v>
      </c>
      <c r="BN89" s="215" t="s">
        <v>1074</v>
      </c>
      <c r="BO89" s="215" t="s">
        <v>1074</v>
      </c>
      <c r="BP89" s="215" t="s">
        <v>1076</v>
      </c>
      <c r="BQ89" s="215" t="s">
        <v>1076</v>
      </c>
      <c r="BR89" s="215" t="s">
        <v>1076</v>
      </c>
      <c r="BS89" s="215" t="s">
        <v>1074</v>
      </c>
      <c r="BT89" s="215" t="s">
        <v>1074</v>
      </c>
      <c r="BU89" s="215" t="s">
        <v>1074</v>
      </c>
      <c r="BV89" s="215" t="s">
        <v>1074</v>
      </c>
      <c r="BW89" s="215" t="s">
        <v>1074</v>
      </c>
      <c r="BX89" s="215" t="s">
        <v>1076</v>
      </c>
    </row>
    <row r="90" spans="1:76" x14ac:dyDescent="0.3">
      <c r="A90" s="215" t="s">
        <v>520</v>
      </c>
      <c r="B90" s="215" t="s">
        <v>521</v>
      </c>
      <c r="C90" s="215" t="s">
        <v>1528</v>
      </c>
      <c r="D90" s="215" t="s">
        <v>1529</v>
      </c>
      <c r="E90" s="215">
        <v>2033737205</v>
      </c>
      <c r="F90" s="215" t="s">
        <v>1886</v>
      </c>
      <c r="G90" s="215">
        <v>0</v>
      </c>
      <c r="H90" s="215">
        <v>0</v>
      </c>
      <c r="I90" s="215">
        <v>0</v>
      </c>
      <c r="J90" s="215">
        <v>0</v>
      </c>
      <c r="K90" s="215">
        <v>0</v>
      </c>
      <c r="L90" s="215">
        <v>0</v>
      </c>
      <c r="M90" s="215">
        <v>0</v>
      </c>
      <c r="N90" s="215" t="s">
        <v>1020</v>
      </c>
      <c r="O90" s="215" t="s">
        <v>1020</v>
      </c>
      <c r="P90" s="215" t="s">
        <v>1020</v>
      </c>
      <c r="Q90" s="215" t="s">
        <v>1020</v>
      </c>
      <c r="V90" s="215" t="s">
        <v>1020</v>
      </c>
      <c r="X90" s="169" t="s">
        <v>1162</v>
      </c>
      <c r="Y90" s="215" t="s">
        <v>1051</v>
      </c>
      <c r="Z90" s="215" t="s">
        <v>1051</v>
      </c>
      <c r="AA90" s="215" t="s">
        <v>1055</v>
      </c>
      <c r="AB90" s="215" t="s">
        <v>1051</v>
      </c>
      <c r="AO90" s="215" t="s">
        <v>1072</v>
      </c>
      <c r="AP90" s="215" t="s">
        <v>1074</v>
      </c>
      <c r="AQ90" s="215" t="s">
        <v>1074</v>
      </c>
      <c r="AR90" s="215" t="s">
        <v>1074</v>
      </c>
      <c r="AS90" s="215" t="s">
        <v>1074</v>
      </c>
      <c r="AT90" s="215" t="s">
        <v>1072</v>
      </c>
      <c r="AU90" s="215" t="s">
        <v>1074</v>
      </c>
      <c r="AV90" s="215" t="s">
        <v>1074</v>
      </c>
      <c r="AW90" s="215" t="s">
        <v>1072</v>
      </c>
      <c r="AX90" s="215" t="s">
        <v>1072</v>
      </c>
      <c r="AY90" s="215" t="s">
        <v>1074</v>
      </c>
      <c r="AZ90" s="215" t="s">
        <v>1074</v>
      </c>
      <c r="BA90" s="215" t="s">
        <v>1074</v>
      </c>
      <c r="BB90" s="215" t="s">
        <v>1074</v>
      </c>
      <c r="BC90" s="215" t="s">
        <v>1072</v>
      </c>
      <c r="BD90" s="215" t="s">
        <v>1074</v>
      </c>
      <c r="BE90" s="215" t="s">
        <v>1074</v>
      </c>
      <c r="BF90" s="215" t="s">
        <v>1074</v>
      </c>
      <c r="BG90" s="215" t="s">
        <v>1072</v>
      </c>
      <c r="BH90" s="215" t="s">
        <v>1074</v>
      </c>
      <c r="BI90" s="215" t="s">
        <v>1074</v>
      </c>
      <c r="BJ90" s="215" t="s">
        <v>1074</v>
      </c>
      <c r="BK90" s="215" t="s">
        <v>1074</v>
      </c>
      <c r="BL90" s="215" t="s">
        <v>1072</v>
      </c>
      <c r="BM90" s="215" t="s">
        <v>1074</v>
      </c>
      <c r="BN90" s="215" t="s">
        <v>1074</v>
      </c>
      <c r="BO90" s="215" t="s">
        <v>1074</v>
      </c>
      <c r="BP90" s="215" t="s">
        <v>1074</v>
      </c>
      <c r="BQ90" s="215" t="s">
        <v>1074</v>
      </c>
      <c r="BR90" s="215" t="s">
        <v>1074</v>
      </c>
      <c r="BS90" s="215" t="s">
        <v>1074</v>
      </c>
      <c r="BT90" s="215" t="s">
        <v>1074</v>
      </c>
      <c r="BU90" s="215" t="s">
        <v>1074</v>
      </c>
      <c r="BV90" s="215" t="s">
        <v>1074</v>
      </c>
      <c r="BW90" s="215" t="s">
        <v>1074</v>
      </c>
      <c r="BX90" s="215" t="s">
        <v>1074</v>
      </c>
    </row>
    <row r="91" spans="1:76" x14ac:dyDescent="0.3">
      <c r="A91" s="215" t="s">
        <v>522</v>
      </c>
      <c r="B91" s="215" t="s">
        <v>523</v>
      </c>
      <c r="C91" s="215" t="s">
        <v>1297</v>
      </c>
      <c r="D91" s="215" t="s">
        <v>1298</v>
      </c>
      <c r="E91" s="215" t="s">
        <v>1299</v>
      </c>
      <c r="F91" s="215" t="s">
        <v>1300</v>
      </c>
      <c r="G91" s="215">
        <v>0</v>
      </c>
      <c r="H91" s="215">
        <v>0</v>
      </c>
      <c r="I91" s="215">
        <v>0</v>
      </c>
      <c r="J91" s="215">
        <v>0</v>
      </c>
      <c r="K91" s="215">
        <v>0</v>
      </c>
      <c r="L91" s="215">
        <v>0</v>
      </c>
      <c r="M91" s="215">
        <v>0</v>
      </c>
      <c r="N91" s="215" t="s">
        <v>1020</v>
      </c>
      <c r="O91" s="215" t="s">
        <v>1020</v>
      </c>
      <c r="P91" s="215" t="s">
        <v>1020</v>
      </c>
      <c r="Q91" s="215" t="s">
        <v>1020</v>
      </c>
      <c r="V91" s="215" t="s">
        <v>1020</v>
      </c>
      <c r="X91" s="169" t="s">
        <v>1162</v>
      </c>
      <c r="Y91" s="215" t="s">
        <v>1055</v>
      </c>
      <c r="Z91" s="215" t="s">
        <v>1051</v>
      </c>
      <c r="AA91" s="215" t="s">
        <v>1051</v>
      </c>
      <c r="AB91" s="215" t="s">
        <v>1053</v>
      </c>
      <c r="AO91" s="215" t="s">
        <v>1072</v>
      </c>
      <c r="AP91" s="215" t="s">
        <v>1072</v>
      </c>
      <c r="AQ91" s="215" t="s">
        <v>1074</v>
      </c>
      <c r="AR91" s="215" t="s">
        <v>1074</v>
      </c>
      <c r="AS91" s="215" t="s">
        <v>1072</v>
      </c>
      <c r="AT91" s="215" t="s">
        <v>1074</v>
      </c>
      <c r="AU91" s="215" t="s">
        <v>1072</v>
      </c>
      <c r="AV91" s="215" t="s">
        <v>1074</v>
      </c>
      <c r="AW91" s="215" t="s">
        <v>1074</v>
      </c>
      <c r="AX91" s="215" t="s">
        <v>1072</v>
      </c>
      <c r="AY91" s="215" t="s">
        <v>1072</v>
      </c>
      <c r="AZ91" s="215" t="s">
        <v>1074</v>
      </c>
      <c r="BA91" s="215" t="s">
        <v>1074</v>
      </c>
      <c r="BB91" s="215" t="s">
        <v>1072</v>
      </c>
      <c r="BC91" s="215" t="s">
        <v>1074</v>
      </c>
      <c r="BD91" s="215" t="s">
        <v>1072</v>
      </c>
      <c r="BE91" s="215" t="s">
        <v>1074</v>
      </c>
      <c r="BF91" s="215" t="s">
        <v>1074</v>
      </c>
      <c r="BG91" s="215" t="s">
        <v>1074</v>
      </c>
      <c r="BH91" s="215" t="s">
        <v>1074</v>
      </c>
      <c r="BI91" s="215" t="s">
        <v>1074</v>
      </c>
      <c r="BJ91" s="215" t="s">
        <v>1074</v>
      </c>
      <c r="BK91" s="215" t="s">
        <v>1074</v>
      </c>
      <c r="BL91" s="215" t="s">
        <v>1074</v>
      </c>
      <c r="BM91" s="215" t="s">
        <v>1074</v>
      </c>
      <c r="BN91" s="215" t="s">
        <v>1074</v>
      </c>
      <c r="BO91" s="215" t="s">
        <v>1074</v>
      </c>
      <c r="BP91" s="215" t="s">
        <v>1076</v>
      </c>
      <c r="BQ91" s="215" t="s">
        <v>1076</v>
      </c>
      <c r="BR91" s="215" t="s">
        <v>1076</v>
      </c>
      <c r="BS91" s="215" t="s">
        <v>1076</v>
      </c>
      <c r="BT91" s="215" t="s">
        <v>1074</v>
      </c>
      <c r="BU91" s="215" t="s">
        <v>1076</v>
      </c>
      <c r="BV91" s="215" t="s">
        <v>1076</v>
      </c>
      <c r="BW91" s="215" t="s">
        <v>1076</v>
      </c>
      <c r="BX91" s="215" t="s">
        <v>1076</v>
      </c>
    </row>
    <row r="92" spans="1:76" x14ac:dyDescent="0.3">
      <c r="A92" s="215" t="s">
        <v>526</v>
      </c>
      <c r="B92" s="215" t="s">
        <v>527</v>
      </c>
      <c r="C92" s="215" t="s">
        <v>1215</v>
      </c>
      <c r="D92" s="215" t="s">
        <v>1887</v>
      </c>
      <c r="E92" s="215" t="s">
        <v>1217</v>
      </c>
      <c r="F92" s="215" t="s">
        <v>1218</v>
      </c>
      <c r="G92" s="215">
        <v>0</v>
      </c>
      <c r="H92" s="215">
        <v>0</v>
      </c>
      <c r="I92" s="215">
        <v>0</v>
      </c>
      <c r="J92" s="215">
        <v>0</v>
      </c>
      <c r="K92" s="215">
        <v>0</v>
      </c>
      <c r="L92" s="215">
        <v>0</v>
      </c>
      <c r="M92" s="215">
        <v>0</v>
      </c>
      <c r="N92" s="215" t="s">
        <v>1020</v>
      </c>
      <c r="O92" s="215" t="s">
        <v>1020</v>
      </c>
      <c r="P92" s="215" t="s">
        <v>1020</v>
      </c>
      <c r="Q92" s="215" t="s">
        <v>1020</v>
      </c>
      <c r="V92" s="215" t="s">
        <v>1020</v>
      </c>
      <c r="X92" s="169" t="s">
        <v>1162</v>
      </c>
      <c r="Y92" s="215" t="s">
        <v>1051</v>
      </c>
      <c r="Z92" s="215" t="s">
        <v>1051</v>
      </c>
      <c r="AA92" s="215" t="s">
        <v>1051</v>
      </c>
      <c r="AB92" s="215" t="s">
        <v>1051</v>
      </c>
      <c r="AO92" s="215" t="s">
        <v>1074</v>
      </c>
      <c r="AP92" s="215" t="s">
        <v>1074</v>
      </c>
      <c r="AQ92" s="215" t="s">
        <v>1074</v>
      </c>
      <c r="AR92" s="215" t="s">
        <v>1074</v>
      </c>
      <c r="AS92" s="215" t="s">
        <v>1074</v>
      </c>
      <c r="AT92" s="215" t="s">
        <v>1074</v>
      </c>
      <c r="AU92" s="215" t="s">
        <v>1072</v>
      </c>
      <c r="AV92" s="215" t="s">
        <v>1074</v>
      </c>
      <c r="AW92" s="215" t="s">
        <v>1072</v>
      </c>
      <c r="AX92" s="215" t="s">
        <v>1074</v>
      </c>
      <c r="AY92" s="215" t="s">
        <v>1074</v>
      </c>
      <c r="AZ92" s="215" t="s">
        <v>1074</v>
      </c>
      <c r="BA92" s="215" t="s">
        <v>1074</v>
      </c>
      <c r="BB92" s="215" t="s">
        <v>1074</v>
      </c>
      <c r="BC92" s="215" t="s">
        <v>1074</v>
      </c>
      <c r="BD92" s="215" t="s">
        <v>1072</v>
      </c>
      <c r="BE92" s="215" t="s">
        <v>1074</v>
      </c>
      <c r="BF92" s="215" t="s">
        <v>1074</v>
      </c>
      <c r="BG92" s="215" t="s">
        <v>1074</v>
      </c>
      <c r="BH92" s="215" t="s">
        <v>1074</v>
      </c>
      <c r="BI92" s="215" t="s">
        <v>1074</v>
      </c>
      <c r="BJ92" s="215" t="s">
        <v>1074</v>
      </c>
      <c r="BK92" s="215" t="s">
        <v>1074</v>
      </c>
      <c r="BL92" s="215" t="s">
        <v>1074</v>
      </c>
      <c r="BM92" s="215" t="s">
        <v>1070</v>
      </c>
      <c r="BN92" s="215" t="s">
        <v>1074</v>
      </c>
      <c r="BO92" s="215" t="s">
        <v>1074</v>
      </c>
      <c r="BP92" s="215" t="s">
        <v>1074</v>
      </c>
      <c r="BQ92" s="215" t="s">
        <v>1074</v>
      </c>
      <c r="BR92" s="215" t="s">
        <v>1074</v>
      </c>
      <c r="BS92" s="215" t="s">
        <v>1074</v>
      </c>
      <c r="BT92" s="215" t="s">
        <v>1074</v>
      </c>
      <c r="BU92" s="215" t="s">
        <v>1074</v>
      </c>
      <c r="BV92" s="215" t="s">
        <v>1070</v>
      </c>
      <c r="BW92" s="215" t="s">
        <v>1074</v>
      </c>
      <c r="BX92" s="215" t="s">
        <v>1074</v>
      </c>
    </row>
    <row r="93" spans="1:76" x14ac:dyDescent="0.3">
      <c r="A93" s="215" t="s">
        <v>528</v>
      </c>
      <c r="B93" s="215" t="s">
        <v>529</v>
      </c>
      <c r="C93" s="215" t="s">
        <v>1888</v>
      </c>
      <c r="D93" s="215" t="s">
        <v>1889</v>
      </c>
      <c r="E93" s="215" t="s">
        <v>1890</v>
      </c>
      <c r="F93" s="215" t="s">
        <v>1891</v>
      </c>
      <c r="G93" s="215">
        <v>0</v>
      </c>
      <c r="H93" s="215">
        <v>0</v>
      </c>
      <c r="I93" s="215">
        <v>0</v>
      </c>
      <c r="J93" s="215">
        <v>0</v>
      </c>
      <c r="K93" s="215">
        <v>0</v>
      </c>
      <c r="L93" s="215">
        <v>0</v>
      </c>
      <c r="M93" s="215">
        <v>0</v>
      </c>
      <c r="N93" s="215" t="s">
        <v>1020</v>
      </c>
      <c r="O93" s="215" t="s">
        <v>1020</v>
      </c>
      <c r="P93" s="215" t="s">
        <v>1020</v>
      </c>
      <c r="Q93" s="215" t="s">
        <v>1020</v>
      </c>
      <c r="V93" s="215" t="s">
        <v>1020</v>
      </c>
      <c r="X93" s="169" t="s">
        <v>1162</v>
      </c>
      <c r="Y93" s="215" t="s">
        <v>1053</v>
      </c>
      <c r="Z93" s="215" t="s">
        <v>1051</v>
      </c>
      <c r="AA93" s="215" t="s">
        <v>1051</v>
      </c>
      <c r="AB93" s="215" t="s">
        <v>1051</v>
      </c>
      <c r="AO93" s="215" t="s">
        <v>1074</v>
      </c>
      <c r="AP93" s="215" t="s">
        <v>1074</v>
      </c>
      <c r="AQ93" s="215" t="s">
        <v>1074</v>
      </c>
      <c r="AR93" s="215" t="s">
        <v>1074</v>
      </c>
      <c r="AS93" s="215" t="s">
        <v>1074</v>
      </c>
      <c r="AT93" s="215" t="s">
        <v>1074</v>
      </c>
      <c r="AU93" s="215" t="s">
        <v>1074</v>
      </c>
      <c r="AV93" s="215" t="s">
        <v>1074</v>
      </c>
      <c r="AW93" s="215" t="s">
        <v>1072</v>
      </c>
      <c r="AX93" s="215" t="s">
        <v>1074</v>
      </c>
      <c r="AY93" s="215" t="s">
        <v>1074</v>
      </c>
      <c r="AZ93" s="215" t="s">
        <v>1076</v>
      </c>
      <c r="BA93" s="215" t="s">
        <v>1074</v>
      </c>
      <c r="BB93" s="215" t="s">
        <v>1074</v>
      </c>
      <c r="BC93" s="215" t="s">
        <v>1074</v>
      </c>
      <c r="BD93" s="215" t="s">
        <v>1074</v>
      </c>
      <c r="BE93" s="215" t="s">
        <v>1074</v>
      </c>
      <c r="BF93" s="215" t="s">
        <v>1074</v>
      </c>
      <c r="BG93" s="215" t="s">
        <v>1074</v>
      </c>
      <c r="BH93" s="215" t="s">
        <v>1074</v>
      </c>
      <c r="BI93" s="215" t="s">
        <v>1076</v>
      </c>
      <c r="BJ93" s="215" t="s">
        <v>1074</v>
      </c>
      <c r="BK93" s="215" t="s">
        <v>1074</v>
      </c>
      <c r="BL93" s="215" t="s">
        <v>1074</v>
      </c>
      <c r="BM93" s="215" t="s">
        <v>1074</v>
      </c>
      <c r="BN93" s="215" t="s">
        <v>1074</v>
      </c>
      <c r="BO93" s="215" t="s">
        <v>1074</v>
      </c>
      <c r="BP93" s="215" t="s">
        <v>1074</v>
      </c>
      <c r="BQ93" s="215" t="s">
        <v>1074</v>
      </c>
      <c r="BR93" s="215" t="s">
        <v>1076</v>
      </c>
      <c r="BS93" s="215" t="s">
        <v>1074</v>
      </c>
      <c r="BT93" s="215" t="s">
        <v>1074</v>
      </c>
      <c r="BU93" s="215" t="s">
        <v>1074</v>
      </c>
      <c r="BV93" s="215" t="s">
        <v>1074</v>
      </c>
      <c r="BW93" s="215" t="s">
        <v>1074</v>
      </c>
      <c r="BX93" s="215" t="s">
        <v>1074</v>
      </c>
    </row>
    <row r="94" spans="1:76" x14ac:dyDescent="0.3">
      <c r="A94" s="215" t="s">
        <v>530</v>
      </c>
      <c r="B94" s="215" t="s">
        <v>531</v>
      </c>
      <c r="C94" s="215" t="s">
        <v>1301</v>
      </c>
      <c r="D94" s="215" t="s">
        <v>1302</v>
      </c>
      <c r="E94" s="215" t="s">
        <v>1303</v>
      </c>
      <c r="F94" s="215" t="s">
        <v>1304</v>
      </c>
      <c r="G94" s="215">
        <v>0</v>
      </c>
      <c r="H94" s="215">
        <v>0</v>
      </c>
      <c r="I94" s="215">
        <v>0</v>
      </c>
      <c r="J94" s="215">
        <v>0</v>
      </c>
      <c r="K94" s="215">
        <v>0</v>
      </c>
      <c r="L94" s="215">
        <v>0</v>
      </c>
      <c r="M94" s="215">
        <v>0</v>
      </c>
      <c r="N94" s="215" t="s">
        <v>1020</v>
      </c>
      <c r="O94" s="215" t="s">
        <v>1020</v>
      </c>
      <c r="P94" s="215" t="s">
        <v>1020</v>
      </c>
      <c r="Q94" s="215" t="s">
        <v>1020</v>
      </c>
      <c r="V94" s="215" t="s">
        <v>1022</v>
      </c>
      <c r="X94" s="169">
        <v>43313</v>
      </c>
      <c r="Y94" s="215" t="s">
        <v>1053</v>
      </c>
      <c r="Z94" s="215" t="s">
        <v>1051</v>
      </c>
      <c r="AA94" s="215" t="s">
        <v>1051</v>
      </c>
      <c r="AB94" s="215" t="s">
        <v>1051</v>
      </c>
      <c r="AO94" s="215" t="s">
        <v>1074</v>
      </c>
      <c r="AP94" s="215" t="s">
        <v>1074</v>
      </c>
      <c r="AQ94" s="215" t="s">
        <v>1074</v>
      </c>
      <c r="AR94" s="215" t="s">
        <v>1074</v>
      </c>
      <c r="AS94" s="215" t="s">
        <v>1072</v>
      </c>
      <c r="AT94" s="215" t="s">
        <v>1072</v>
      </c>
      <c r="AU94" s="215" t="s">
        <v>1074</v>
      </c>
      <c r="AV94" s="215" t="s">
        <v>1072</v>
      </c>
      <c r="AW94" s="215" t="s">
        <v>1072</v>
      </c>
      <c r="AX94" s="215" t="s">
        <v>1076</v>
      </c>
      <c r="AY94" s="215" t="s">
        <v>1074</v>
      </c>
      <c r="AZ94" s="215" t="s">
        <v>1076</v>
      </c>
      <c r="BA94" s="215" t="s">
        <v>1074</v>
      </c>
      <c r="BB94" s="215" t="s">
        <v>1072</v>
      </c>
      <c r="BC94" s="215" t="s">
        <v>1072</v>
      </c>
      <c r="BD94" s="215" t="s">
        <v>1074</v>
      </c>
      <c r="BE94" s="215" t="s">
        <v>1072</v>
      </c>
      <c r="BF94" s="215" t="s">
        <v>1074</v>
      </c>
      <c r="BG94" s="215" t="s">
        <v>1076</v>
      </c>
      <c r="BH94" s="215" t="s">
        <v>1076</v>
      </c>
      <c r="BI94" s="215" t="s">
        <v>1076</v>
      </c>
      <c r="BJ94" s="215" t="s">
        <v>1074</v>
      </c>
      <c r="BK94" s="215" t="s">
        <v>1072</v>
      </c>
      <c r="BL94" s="215" t="s">
        <v>1072</v>
      </c>
      <c r="BM94" s="215" t="s">
        <v>1074</v>
      </c>
      <c r="BN94" s="215" t="s">
        <v>1072</v>
      </c>
      <c r="BO94" s="215" t="s">
        <v>1074</v>
      </c>
      <c r="BP94" s="215" t="s">
        <v>1076</v>
      </c>
      <c r="BQ94" s="215" t="s">
        <v>1076</v>
      </c>
      <c r="BR94" s="215" t="s">
        <v>1076</v>
      </c>
      <c r="BS94" s="215" t="s">
        <v>1074</v>
      </c>
      <c r="BT94" s="215" t="s">
        <v>1072</v>
      </c>
      <c r="BU94" s="215" t="s">
        <v>1072</v>
      </c>
      <c r="BV94" s="215" t="s">
        <v>1074</v>
      </c>
      <c r="BW94" s="215" t="s">
        <v>1072</v>
      </c>
      <c r="BX94" s="215" t="s">
        <v>1074</v>
      </c>
    </row>
    <row r="95" spans="1:76" x14ac:dyDescent="0.3">
      <c r="A95" s="215" t="s">
        <v>532</v>
      </c>
      <c r="B95" s="215" t="s">
        <v>533</v>
      </c>
      <c r="C95" s="215" t="s">
        <v>1535</v>
      </c>
      <c r="D95" s="215" t="s">
        <v>1536</v>
      </c>
      <c r="E95" s="215" t="s">
        <v>1537</v>
      </c>
      <c r="F95" s="215" t="s">
        <v>1892</v>
      </c>
      <c r="G95" s="215">
        <v>0</v>
      </c>
      <c r="H95" s="215">
        <v>0</v>
      </c>
      <c r="I95" s="215">
        <v>0</v>
      </c>
      <c r="J95" s="215">
        <v>0</v>
      </c>
      <c r="K95" s="215">
        <v>0</v>
      </c>
      <c r="L95" s="215">
        <v>0</v>
      </c>
      <c r="M95" s="215">
        <v>0</v>
      </c>
      <c r="N95" s="215" t="s">
        <v>1020</v>
      </c>
      <c r="O95" s="215" t="s">
        <v>1020</v>
      </c>
      <c r="P95" s="215" t="s">
        <v>1020</v>
      </c>
      <c r="Q95" s="215" t="s">
        <v>1020</v>
      </c>
      <c r="V95" s="215" t="s">
        <v>1022</v>
      </c>
      <c r="X95" s="169">
        <v>43344</v>
      </c>
      <c r="Y95" s="215" t="s">
        <v>1051</v>
      </c>
      <c r="Z95" s="215" t="s">
        <v>1051</v>
      </c>
      <c r="AA95" s="215" t="s">
        <v>1051</v>
      </c>
      <c r="AB95" s="215" t="s">
        <v>1051</v>
      </c>
      <c r="AO95" s="215" t="s">
        <v>1072</v>
      </c>
      <c r="AP95" s="215" t="s">
        <v>1072</v>
      </c>
      <c r="AQ95" s="215" t="s">
        <v>1074</v>
      </c>
      <c r="AR95" s="215" t="s">
        <v>1074</v>
      </c>
      <c r="AS95" s="215" t="s">
        <v>1074</v>
      </c>
      <c r="AT95" s="215" t="s">
        <v>1074</v>
      </c>
      <c r="AU95" s="215" t="s">
        <v>1076</v>
      </c>
      <c r="AV95" s="215" t="s">
        <v>1076</v>
      </c>
      <c r="AW95" s="215" t="s">
        <v>1070</v>
      </c>
      <c r="AX95" s="215" t="s">
        <v>1074</v>
      </c>
      <c r="AY95" s="215" t="s">
        <v>1074</v>
      </c>
      <c r="AZ95" s="215" t="s">
        <v>1074</v>
      </c>
      <c r="BA95" s="215" t="s">
        <v>1074</v>
      </c>
      <c r="BB95" s="215" t="s">
        <v>1074</v>
      </c>
      <c r="BC95" s="215" t="s">
        <v>1074</v>
      </c>
      <c r="BD95" s="215" t="s">
        <v>1074</v>
      </c>
      <c r="BE95" s="215" t="s">
        <v>1074</v>
      </c>
      <c r="BF95" s="215" t="s">
        <v>1070</v>
      </c>
      <c r="BG95" s="215" t="s">
        <v>1074</v>
      </c>
      <c r="BH95" s="215" t="s">
        <v>1074</v>
      </c>
      <c r="BI95" s="215" t="s">
        <v>1074</v>
      </c>
      <c r="BJ95" s="215" t="s">
        <v>1074</v>
      </c>
      <c r="BK95" s="215" t="s">
        <v>1074</v>
      </c>
      <c r="BL95" s="215" t="s">
        <v>1074</v>
      </c>
      <c r="BM95" s="215" t="s">
        <v>1076</v>
      </c>
      <c r="BN95" s="215" t="s">
        <v>1076</v>
      </c>
      <c r="BO95" s="215" t="s">
        <v>1070</v>
      </c>
      <c r="BP95" s="215" t="s">
        <v>1074</v>
      </c>
      <c r="BQ95" s="215" t="s">
        <v>1074</v>
      </c>
      <c r="BR95" s="215" t="s">
        <v>1074</v>
      </c>
      <c r="BS95" s="215" t="s">
        <v>1074</v>
      </c>
      <c r="BT95" s="215" t="s">
        <v>1074</v>
      </c>
      <c r="BU95" s="215" t="s">
        <v>1074</v>
      </c>
      <c r="BV95" s="215" t="s">
        <v>1076</v>
      </c>
      <c r="BW95" s="215" t="s">
        <v>1076</v>
      </c>
      <c r="BX95" s="215" t="s">
        <v>1070</v>
      </c>
    </row>
    <row r="96" spans="1:76" x14ac:dyDescent="0.3">
      <c r="A96" s="215" t="s">
        <v>534</v>
      </c>
      <c r="B96" s="215" t="s">
        <v>535</v>
      </c>
      <c r="C96" s="215" t="s">
        <v>1539</v>
      </c>
      <c r="D96" s="215" t="s">
        <v>1540</v>
      </c>
      <c r="E96" s="215" t="s">
        <v>1541</v>
      </c>
      <c r="F96" s="215" t="s">
        <v>1542</v>
      </c>
      <c r="G96" s="215">
        <v>0</v>
      </c>
      <c r="H96" s="215">
        <v>0</v>
      </c>
      <c r="I96" s="215">
        <v>0</v>
      </c>
      <c r="J96" s="215">
        <v>0</v>
      </c>
      <c r="K96" s="215">
        <v>0</v>
      </c>
      <c r="L96" s="215">
        <v>0</v>
      </c>
      <c r="M96" s="215">
        <v>0</v>
      </c>
      <c r="N96" s="215" t="s">
        <v>1020</v>
      </c>
      <c r="O96" s="215" t="s">
        <v>1020</v>
      </c>
      <c r="P96" s="215" t="s">
        <v>1020</v>
      </c>
      <c r="Q96" s="215" t="s">
        <v>1020</v>
      </c>
      <c r="V96" s="215" t="s">
        <v>1020</v>
      </c>
      <c r="X96" s="169" t="s">
        <v>1162</v>
      </c>
      <c r="Y96" s="215" t="s">
        <v>1051</v>
      </c>
      <c r="Z96" s="215" t="s">
        <v>1051</v>
      </c>
      <c r="AA96" s="215" t="s">
        <v>1055</v>
      </c>
      <c r="AB96" s="215" t="s">
        <v>1053</v>
      </c>
      <c r="AO96" s="215" t="s">
        <v>1074</v>
      </c>
      <c r="AP96" s="215" t="s">
        <v>1076</v>
      </c>
      <c r="AQ96" s="215" t="s">
        <v>1074</v>
      </c>
      <c r="AR96" s="215" t="s">
        <v>1074</v>
      </c>
      <c r="AS96" s="215" t="s">
        <v>1072</v>
      </c>
      <c r="AT96" s="215" t="s">
        <v>1072</v>
      </c>
      <c r="AU96" s="215" t="s">
        <v>1074</v>
      </c>
      <c r="AV96" s="215" t="s">
        <v>1074</v>
      </c>
      <c r="AW96" s="215" t="s">
        <v>1070</v>
      </c>
      <c r="AX96" s="215" t="s">
        <v>1074</v>
      </c>
      <c r="AY96" s="215" t="s">
        <v>1074</v>
      </c>
      <c r="AZ96" s="215" t="s">
        <v>1074</v>
      </c>
      <c r="BA96" s="215" t="s">
        <v>1074</v>
      </c>
      <c r="BB96" s="215" t="s">
        <v>1074</v>
      </c>
      <c r="BC96" s="215" t="s">
        <v>1074</v>
      </c>
      <c r="BD96" s="215" t="s">
        <v>1074</v>
      </c>
      <c r="BE96" s="215" t="s">
        <v>1074</v>
      </c>
      <c r="BF96" s="215" t="s">
        <v>1072</v>
      </c>
      <c r="BG96" s="215" t="s">
        <v>1074</v>
      </c>
      <c r="BH96" s="215" t="s">
        <v>1074</v>
      </c>
      <c r="BI96" s="215" t="s">
        <v>1074</v>
      </c>
      <c r="BJ96" s="215" t="s">
        <v>1074</v>
      </c>
      <c r="BK96" s="215" t="s">
        <v>1074</v>
      </c>
      <c r="BL96" s="215" t="s">
        <v>1074</v>
      </c>
      <c r="BM96" s="215" t="s">
        <v>1074</v>
      </c>
      <c r="BN96" s="215" t="s">
        <v>1074</v>
      </c>
      <c r="BO96" s="215" t="s">
        <v>1072</v>
      </c>
      <c r="BP96" s="215" t="s">
        <v>1074</v>
      </c>
      <c r="BQ96" s="215" t="s">
        <v>1074</v>
      </c>
      <c r="BR96" s="215" t="s">
        <v>1074</v>
      </c>
      <c r="BS96" s="215" t="s">
        <v>1074</v>
      </c>
      <c r="BT96" s="215" t="s">
        <v>1074</v>
      </c>
      <c r="BU96" s="215" t="s">
        <v>1074</v>
      </c>
      <c r="BV96" s="215" t="s">
        <v>1074</v>
      </c>
      <c r="BW96" s="215" t="s">
        <v>1074</v>
      </c>
      <c r="BX96" s="215" t="s">
        <v>1072</v>
      </c>
    </row>
    <row r="97" spans="1:76" x14ac:dyDescent="0.3">
      <c r="A97" s="215" t="s">
        <v>536</v>
      </c>
      <c r="B97" s="215" t="s">
        <v>537</v>
      </c>
      <c r="C97" s="215" t="s">
        <v>1350</v>
      </c>
      <c r="D97" s="215" t="s">
        <v>1351</v>
      </c>
      <c r="E97" s="215" t="s">
        <v>1352</v>
      </c>
      <c r="F97" s="215" t="s">
        <v>1893</v>
      </c>
      <c r="G97" s="215">
        <v>0</v>
      </c>
      <c r="H97" s="215">
        <v>0</v>
      </c>
      <c r="I97" s="215">
        <v>0</v>
      </c>
      <c r="J97" s="215">
        <v>0</v>
      </c>
      <c r="K97" s="215">
        <v>0</v>
      </c>
      <c r="L97" s="215">
        <v>0</v>
      </c>
      <c r="M97" s="215">
        <v>0</v>
      </c>
      <c r="N97" s="215" t="s">
        <v>1020</v>
      </c>
      <c r="O97" s="215" t="s">
        <v>1020</v>
      </c>
      <c r="P97" s="215" t="s">
        <v>1020</v>
      </c>
      <c r="Q97" s="215" t="s">
        <v>1020</v>
      </c>
      <c r="V97" s="215" t="s">
        <v>1022</v>
      </c>
      <c r="X97" s="169">
        <v>43555</v>
      </c>
      <c r="Y97" s="215" t="s">
        <v>1051</v>
      </c>
      <c r="Z97" s="215" t="s">
        <v>1051</v>
      </c>
      <c r="AA97" s="215" t="s">
        <v>1051</v>
      </c>
      <c r="AB97" s="215" t="s">
        <v>1051</v>
      </c>
      <c r="AO97" s="215" t="s">
        <v>1074</v>
      </c>
      <c r="AP97" s="215" t="s">
        <v>1074</v>
      </c>
      <c r="AQ97" s="215" t="s">
        <v>1074</v>
      </c>
      <c r="AR97" s="215" t="s">
        <v>1076</v>
      </c>
      <c r="AS97" s="215" t="s">
        <v>1072</v>
      </c>
      <c r="AT97" s="215" t="s">
        <v>1074</v>
      </c>
      <c r="AU97" s="215" t="s">
        <v>1074</v>
      </c>
      <c r="AV97" s="215" t="s">
        <v>1074</v>
      </c>
      <c r="AW97" s="215" t="s">
        <v>1072</v>
      </c>
      <c r="AX97" s="215" t="s">
        <v>1074</v>
      </c>
      <c r="AY97" s="215" t="s">
        <v>1074</v>
      </c>
      <c r="AZ97" s="215" t="s">
        <v>1074</v>
      </c>
      <c r="BA97" s="215" t="s">
        <v>1076</v>
      </c>
      <c r="BB97" s="215" t="s">
        <v>1072</v>
      </c>
      <c r="BC97" s="215" t="s">
        <v>1074</v>
      </c>
      <c r="BD97" s="215" t="s">
        <v>1074</v>
      </c>
      <c r="BE97" s="215" t="s">
        <v>1074</v>
      </c>
      <c r="BF97" s="215" t="s">
        <v>1072</v>
      </c>
      <c r="BG97" s="215" t="s">
        <v>1074</v>
      </c>
      <c r="BH97" s="215" t="s">
        <v>1074</v>
      </c>
      <c r="BI97" s="215" t="s">
        <v>1074</v>
      </c>
      <c r="BJ97" s="215" t="s">
        <v>1076</v>
      </c>
      <c r="BK97" s="215" t="s">
        <v>1072</v>
      </c>
      <c r="BL97" s="215" t="s">
        <v>1074</v>
      </c>
      <c r="BM97" s="215" t="s">
        <v>1074</v>
      </c>
      <c r="BN97" s="215" t="s">
        <v>1074</v>
      </c>
      <c r="BO97" s="215" t="s">
        <v>1072</v>
      </c>
      <c r="BP97" s="215" t="s">
        <v>1074</v>
      </c>
      <c r="BQ97" s="215" t="s">
        <v>1074</v>
      </c>
      <c r="BR97" s="215" t="s">
        <v>1074</v>
      </c>
      <c r="BS97" s="215" t="s">
        <v>1076</v>
      </c>
      <c r="BT97" s="215" t="s">
        <v>1072</v>
      </c>
      <c r="BU97" s="215" t="s">
        <v>1074</v>
      </c>
      <c r="BV97" s="215" t="s">
        <v>1074</v>
      </c>
      <c r="BW97" s="215" t="s">
        <v>1074</v>
      </c>
      <c r="BX97" s="215" t="s">
        <v>1074</v>
      </c>
    </row>
    <row r="98" spans="1:76" x14ac:dyDescent="0.3">
      <c r="A98" s="215" t="s">
        <v>538</v>
      </c>
      <c r="B98" s="215" t="s">
        <v>539</v>
      </c>
      <c r="C98" s="215" t="s">
        <v>1543</v>
      </c>
      <c r="D98" s="215" t="s">
        <v>1544</v>
      </c>
      <c r="E98" s="215">
        <v>1670335153</v>
      </c>
      <c r="F98" s="215" t="s">
        <v>1545</v>
      </c>
      <c r="G98" s="215">
        <v>0</v>
      </c>
      <c r="H98" s="215">
        <v>0</v>
      </c>
      <c r="I98" s="215">
        <v>0</v>
      </c>
      <c r="J98" s="215">
        <v>0</v>
      </c>
      <c r="K98" s="215">
        <v>0</v>
      </c>
      <c r="L98" s="215">
        <v>0</v>
      </c>
      <c r="M98" s="215">
        <v>0</v>
      </c>
      <c r="N98" s="215" t="s">
        <v>1020</v>
      </c>
      <c r="O98" s="215" t="s">
        <v>1020</v>
      </c>
      <c r="P98" s="215" t="s">
        <v>1020</v>
      </c>
      <c r="Q98" s="215" t="s">
        <v>1020</v>
      </c>
      <c r="V98" s="215" t="s">
        <v>1020</v>
      </c>
      <c r="X98" s="169" t="s">
        <v>1162</v>
      </c>
      <c r="Y98" s="215" t="s">
        <v>1051</v>
      </c>
      <c r="Z98" s="215" t="s">
        <v>1053</v>
      </c>
      <c r="AA98" s="215" t="s">
        <v>1051</v>
      </c>
      <c r="AB98" s="215" t="s">
        <v>1051</v>
      </c>
      <c r="AO98" s="215" t="s">
        <v>1074</v>
      </c>
      <c r="AP98" s="215" t="s">
        <v>1074</v>
      </c>
      <c r="AQ98" s="215" t="s">
        <v>1076</v>
      </c>
      <c r="AR98" s="215" t="s">
        <v>1072</v>
      </c>
      <c r="AS98" s="215" t="s">
        <v>1074</v>
      </c>
      <c r="AT98" s="215" t="s">
        <v>1072</v>
      </c>
      <c r="AU98" s="215" t="s">
        <v>1074</v>
      </c>
      <c r="AV98" s="215" t="s">
        <v>1074</v>
      </c>
      <c r="AW98" s="215" t="s">
        <v>1072</v>
      </c>
      <c r="AX98" s="215" t="s">
        <v>1074</v>
      </c>
      <c r="AY98" s="215" t="s">
        <v>1074</v>
      </c>
      <c r="AZ98" s="215" t="s">
        <v>1076</v>
      </c>
      <c r="BA98" s="215" t="s">
        <v>1072</v>
      </c>
      <c r="BB98" s="215" t="s">
        <v>1074</v>
      </c>
      <c r="BC98" s="215" t="s">
        <v>1072</v>
      </c>
      <c r="BD98" s="215" t="s">
        <v>1074</v>
      </c>
      <c r="BE98" s="215" t="s">
        <v>1074</v>
      </c>
      <c r="BF98" s="215" t="s">
        <v>1072</v>
      </c>
      <c r="BG98" s="215" t="s">
        <v>1074</v>
      </c>
      <c r="BH98" s="215" t="s">
        <v>1074</v>
      </c>
      <c r="BI98" s="215" t="s">
        <v>1076</v>
      </c>
      <c r="BJ98" s="215" t="s">
        <v>1072</v>
      </c>
      <c r="BK98" s="215" t="s">
        <v>1074</v>
      </c>
      <c r="BL98" s="215" t="s">
        <v>1072</v>
      </c>
      <c r="BM98" s="215" t="s">
        <v>1074</v>
      </c>
      <c r="BN98" s="215" t="s">
        <v>1074</v>
      </c>
      <c r="BO98" s="215" t="s">
        <v>1072</v>
      </c>
      <c r="BP98" s="215" t="s">
        <v>1074</v>
      </c>
      <c r="BQ98" s="215" t="s">
        <v>1074</v>
      </c>
      <c r="BR98" s="215" t="s">
        <v>1076</v>
      </c>
      <c r="BS98" s="215" t="s">
        <v>1074</v>
      </c>
      <c r="BT98" s="215" t="s">
        <v>1074</v>
      </c>
      <c r="BU98" s="215" t="s">
        <v>1074</v>
      </c>
      <c r="BV98" s="215" t="s">
        <v>1074</v>
      </c>
      <c r="BW98" s="215" t="s">
        <v>1074</v>
      </c>
      <c r="BX98" s="215" t="s">
        <v>1074</v>
      </c>
    </row>
    <row r="99" spans="1:76" x14ac:dyDescent="0.3">
      <c r="A99" s="215" t="s">
        <v>542</v>
      </c>
      <c r="B99" s="215" t="s">
        <v>543</v>
      </c>
      <c r="C99" s="215" t="s">
        <v>1894</v>
      </c>
      <c r="D99" s="215" t="s">
        <v>1895</v>
      </c>
      <c r="E99" s="215">
        <v>1158839432</v>
      </c>
      <c r="F99" s="215" t="s">
        <v>1222</v>
      </c>
      <c r="G99" s="215">
        <v>0</v>
      </c>
      <c r="H99" s="215">
        <v>0</v>
      </c>
      <c r="I99" s="215">
        <v>0</v>
      </c>
      <c r="J99" s="215">
        <v>0</v>
      </c>
      <c r="K99" s="215">
        <v>0</v>
      </c>
      <c r="L99" s="215">
        <v>0</v>
      </c>
      <c r="M99" s="215">
        <v>0</v>
      </c>
      <c r="N99" s="215" t="s">
        <v>1020</v>
      </c>
      <c r="O99" s="215" t="s">
        <v>1020</v>
      </c>
      <c r="P99" s="215" t="s">
        <v>1020</v>
      </c>
      <c r="Q99" s="215" t="s">
        <v>1020</v>
      </c>
      <c r="V99" s="215" t="s">
        <v>1020</v>
      </c>
      <c r="X99" s="169" t="s">
        <v>1162</v>
      </c>
      <c r="Y99" s="215" t="s">
        <v>1055</v>
      </c>
      <c r="Z99" s="215" t="s">
        <v>1051</v>
      </c>
      <c r="AA99" s="215" t="s">
        <v>1051</v>
      </c>
      <c r="AB99" s="215" t="s">
        <v>1055</v>
      </c>
      <c r="AO99" s="215" t="s">
        <v>1074</v>
      </c>
      <c r="AP99" s="215" t="s">
        <v>1074</v>
      </c>
      <c r="AQ99" s="215" t="s">
        <v>1074</v>
      </c>
      <c r="AR99" s="215" t="s">
        <v>1074</v>
      </c>
      <c r="AS99" s="215" t="s">
        <v>1072</v>
      </c>
      <c r="AT99" s="215" t="s">
        <v>1072</v>
      </c>
      <c r="AU99" s="215" t="s">
        <v>1074</v>
      </c>
      <c r="AV99" s="215" t="s">
        <v>1074</v>
      </c>
      <c r="AW99" s="215" t="s">
        <v>1074</v>
      </c>
      <c r="AX99" s="215" t="s">
        <v>1074</v>
      </c>
      <c r="AY99" s="215" t="s">
        <v>1074</v>
      </c>
      <c r="AZ99" s="215" t="s">
        <v>1074</v>
      </c>
      <c r="BA99" s="215" t="s">
        <v>1074</v>
      </c>
      <c r="BB99" s="215" t="s">
        <v>1072</v>
      </c>
      <c r="BC99" s="215" t="s">
        <v>1072</v>
      </c>
      <c r="BD99" s="215" t="s">
        <v>1074</v>
      </c>
      <c r="BE99" s="215" t="s">
        <v>1074</v>
      </c>
      <c r="BF99" s="215" t="s">
        <v>1074</v>
      </c>
      <c r="BG99" s="215" t="s">
        <v>1074</v>
      </c>
      <c r="BH99" s="215" t="s">
        <v>1074</v>
      </c>
      <c r="BI99" s="215" t="s">
        <v>1074</v>
      </c>
      <c r="BJ99" s="215" t="s">
        <v>1074</v>
      </c>
      <c r="BK99" s="215" t="s">
        <v>1072</v>
      </c>
      <c r="BL99" s="215" t="s">
        <v>1072</v>
      </c>
      <c r="BM99" s="215" t="s">
        <v>1074</v>
      </c>
      <c r="BN99" s="215" t="s">
        <v>1074</v>
      </c>
      <c r="BO99" s="215" t="s">
        <v>1074</v>
      </c>
      <c r="BP99" s="215" t="s">
        <v>1074</v>
      </c>
      <c r="BQ99" s="215" t="s">
        <v>1074</v>
      </c>
      <c r="BR99" s="215" t="s">
        <v>1074</v>
      </c>
      <c r="BS99" s="215" t="s">
        <v>1074</v>
      </c>
      <c r="BT99" s="215" t="s">
        <v>1072</v>
      </c>
      <c r="BU99" s="215" t="s">
        <v>1074</v>
      </c>
      <c r="BV99" s="215" t="s">
        <v>1074</v>
      </c>
      <c r="BW99" s="215" t="s">
        <v>1074</v>
      </c>
      <c r="BX99" s="215" t="s">
        <v>1074</v>
      </c>
    </row>
    <row r="100" spans="1:76" x14ac:dyDescent="0.3">
      <c r="A100" s="215" t="s">
        <v>544</v>
      </c>
      <c r="B100" s="215" t="s">
        <v>545</v>
      </c>
      <c r="C100" s="215" t="s">
        <v>1645</v>
      </c>
      <c r="D100" s="215" t="s">
        <v>1896</v>
      </c>
      <c r="E100" s="215" t="s">
        <v>1897</v>
      </c>
      <c r="F100" s="215" t="s">
        <v>1648</v>
      </c>
      <c r="G100" s="215">
        <v>0</v>
      </c>
      <c r="H100" s="215">
        <v>0</v>
      </c>
      <c r="I100" s="215">
        <v>0</v>
      </c>
      <c r="J100" s="215">
        <v>0</v>
      </c>
      <c r="K100" s="215">
        <v>0</v>
      </c>
      <c r="L100" s="215">
        <v>0</v>
      </c>
      <c r="M100" s="215">
        <v>0</v>
      </c>
      <c r="N100" s="215" t="s">
        <v>1020</v>
      </c>
      <c r="O100" s="215" t="s">
        <v>1020</v>
      </c>
      <c r="P100" s="215" t="s">
        <v>1020</v>
      </c>
      <c r="Q100" s="215" t="s">
        <v>1020</v>
      </c>
      <c r="V100" s="215" t="s">
        <v>1020</v>
      </c>
      <c r="X100" s="169" t="s">
        <v>1162</v>
      </c>
      <c r="Y100" s="215" t="s">
        <v>1055</v>
      </c>
      <c r="Z100" s="215" t="s">
        <v>1055</v>
      </c>
      <c r="AA100" s="215" t="s">
        <v>1055</v>
      </c>
      <c r="AB100" s="215" t="s">
        <v>1055</v>
      </c>
      <c r="AO100" s="215" t="s">
        <v>1074</v>
      </c>
      <c r="AP100" s="215" t="s">
        <v>1074</v>
      </c>
      <c r="AQ100" s="215" t="s">
        <v>1074</v>
      </c>
      <c r="AR100" s="215" t="s">
        <v>1076</v>
      </c>
      <c r="AS100" s="215" t="s">
        <v>1072</v>
      </c>
      <c r="AT100" s="215" t="s">
        <v>1072</v>
      </c>
      <c r="AU100" s="215" t="s">
        <v>1074</v>
      </c>
      <c r="AV100" s="215" t="s">
        <v>1074</v>
      </c>
      <c r="AW100" s="215" t="s">
        <v>1074</v>
      </c>
      <c r="AX100" s="215" t="s">
        <v>1074</v>
      </c>
      <c r="AY100" s="215" t="s">
        <v>1074</v>
      </c>
      <c r="AZ100" s="215" t="s">
        <v>1074</v>
      </c>
      <c r="BA100" s="215" t="s">
        <v>1076</v>
      </c>
      <c r="BB100" s="215" t="s">
        <v>1072</v>
      </c>
      <c r="BC100" s="215" t="s">
        <v>1072</v>
      </c>
      <c r="BD100" s="215" t="s">
        <v>1074</v>
      </c>
      <c r="BE100" s="215" t="s">
        <v>1074</v>
      </c>
      <c r="BF100" s="215" t="s">
        <v>1074</v>
      </c>
      <c r="BG100" s="215" t="s">
        <v>1074</v>
      </c>
      <c r="BH100" s="215" t="s">
        <v>1074</v>
      </c>
      <c r="BI100" s="215" t="s">
        <v>1074</v>
      </c>
      <c r="BJ100" s="215" t="s">
        <v>1076</v>
      </c>
      <c r="BK100" s="215" t="s">
        <v>1072</v>
      </c>
      <c r="BL100" s="215" t="s">
        <v>1072</v>
      </c>
      <c r="BM100" s="215" t="s">
        <v>1074</v>
      </c>
      <c r="BN100" s="215" t="s">
        <v>1074</v>
      </c>
      <c r="BO100" s="215" t="s">
        <v>1074</v>
      </c>
      <c r="BP100" s="215" t="s">
        <v>1074</v>
      </c>
      <c r="BQ100" s="215" t="s">
        <v>1074</v>
      </c>
      <c r="BR100" s="215" t="s">
        <v>1074</v>
      </c>
      <c r="BS100" s="215" t="s">
        <v>1076</v>
      </c>
      <c r="BT100" s="215" t="s">
        <v>1072</v>
      </c>
      <c r="BU100" s="215" t="s">
        <v>1072</v>
      </c>
      <c r="BV100" s="215" t="s">
        <v>1074</v>
      </c>
      <c r="BW100" s="215" t="s">
        <v>1074</v>
      </c>
      <c r="BX100" s="215" t="s">
        <v>1074</v>
      </c>
    </row>
    <row r="101" spans="1:76" x14ac:dyDescent="0.3">
      <c r="A101" s="215" t="s">
        <v>548</v>
      </c>
      <c r="B101" s="215" t="s">
        <v>549</v>
      </c>
      <c r="C101" s="215" t="s">
        <v>1546</v>
      </c>
      <c r="D101" s="215" t="s">
        <v>1547</v>
      </c>
      <c r="E101" s="215" t="s">
        <v>1548</v>
      </c>
      <c r="F101" s="215" t="s">
        <v>1898</v>
      </c>
      <c r="G101" s="215">
        <v>0</v>
      </c>
      <c r="H101" s="215">
        <v>0</v>
      </c>
      <c r="I101" s="215">
        <v>0</v>
      </c>
      <c r="J101" s="215">
        <v>0</v>
      </c>
      <c r="K101" s="215">
        <v>0</v>
      </c>
      <c r="L101" s="215">
        <v>0</v>
      </c>
      <c r="M101" s="215">
        <v>0</v>
      </c>
      <c r="N101" s="215" t="s">
        <v>1020</v>
      </c>
      <c r="O101" s="215" t="s">
        <v>1020</v>
      </c>
      <c r="P101" s="215" t="s">
        <v>1020</v>
      </c>
      <c r="Q101" s="215" t="s">
        <v>1020</v>
      </c>
      <c r="V101" s="215" t="s">
        <v>1020</v>
      </c>
      <c r="X101" s="169" t="s">
        <v>1162</v>
      </c>
      <c r="Y101" s="215" t="s">
        <v>1053</v>
      </c>
      <c r="Z101" s="215" t="s">
        <v>1051</v>
      </c>
      <c r="AA101" s="215" t="s">
        <v>1051</v>
      </c>
      <c r="AB101" s="215" t="s">
        <v>1051</v>
      </c>
      <c r="AO101" s="215" t="s">
        <v>1074</v>
      </c>
      <c r="AP101" s="215" t="s">
        <v>1074</v>
      </c>
      <c r="AQ101" s="215" t="s">
        <v>1074</v>
      </c>
      <c r="AR101" s="215" t="s">
        <v>1074</v>
      </c>
      <c r="AS101" s="215" t="s">
        <v>1072</v>
      </c>
      <c r="AT101" s="215" t="s">
        <v>1072</v>
      </c>
      <c r="AU101" s="215" t="s">
        <v>1074</v>
      </c>
      <c r="AV101" s="215" t="s">
        <v>1072</v>
      </c>
      <c r="AW101" s="215" t="s">
        <v>1070</v>
      </c>
      <c r="AX101" s="215" t="s">
        <v>1074</v>
      </c>
      <c r="AY101" s="215" t="s">
        <v>1074</v>
      </c>
      <c r="AZ101" s="215" t="s">
        <v>1076</v>
      </c>
      <c r="BA101" s="215" t="s">
        <v>1076</v>
      </c>
      <c r="BB101" s="215" t="s">
        <v>1072</v>
      </c>
      <c r="BC101" s="215" t="s">
        <v>1074</v>
      </c>
      <c r="BD101" s="215" t="s">
        <v>1074</v>
      </c>
      <c r="BE101" s="215" t="s">
        <v>1072</v>
      </c>
      <c r="BF101" s="215" t="s">
        <v>1070</v>
      </c>
      <c r="BG101" s="215" t="s">
        <v>1074</v>
      </c>
      <c r="BH101" s="215" t="s">
        <v>1074</v>
      </c>
      <c r="BI101" s="215" t="s">
        <v>1076</v>
      </c>
      <c r="BJ101" s="215" t="s">
        <v>1076</v>
      </c>
      <c r="BK101" s="215" t="s">
        <v>1074</v>
      </c>
      <c r="BL101" s="215" t="s">
        <v>1074</v>
      </c>
      <c r="BM101" s="215" t="s">
        <v>1074</v>
      </c>
      <c r="BN101" s="215" t="s">
        <v>1074</v>
      </c>
      <c r="BO101" s="215" t="s">
        <v>1070</v>
      </c>
      <c r="BP101" s="215" t="s">
        <v>1074</v>
      </c>
      <c r="BQ101" s="215" t="s">
        <v>1074</v>
      </c>
      <c r="BR101" s="215" t="s">
        <v>1076</v>
      </c>
      <c r="BS101" s="215" t="s">
        <v>1076</v>
      </c>
      <c r="BT101" s="215" t="s">
        <v>1074</v>
      </c>
      <c r="BU101" s="215" t="s">
        <v>1074</v>
      </c>
      <c r="BV101" s="215" t="s">
        <v>1076</v>
      </c>
      <c r="BW101" s="215" t="s">
        <v>1074</v>
      </c>
      <c r="BX101" s="215" t="s">
        <v>1070</v>
      </c>
    </row>
    <row r="102" spans="1:76" x14ac:dyDescent="0.3">
      <c r="A102" s="215" t="s">
        <v>550</v>
      </c>
      <c r="B102" s="215" t="s">
        <v>551</v>
      </c>
      <c r="C102" s="215" t="s">
        <v>1899</v>
      </c>
      <c r="D102" s="215" t="s">
        <v>1355</v>
      </c>
      <c r="E102" s="215" t="s">
        <v>1356</v>
      </c>
      <c r="F102" s="215" t="s">
        <v>1357</v>
      </c>
      <c r="G102" s="215">
        <v>0</v>
      </c>
      <c r="H102" s="215">
        <v>0</v>
      </c>
      <c r="I102" s="215">
        <v>0</v>
      </c>
      <c r="J102" s="215">
        <v>0</v>
      </c>
      <c r="K102" s="215">
        <v>0</v>
      </c>
      <c r="L102" s="215">
        <v>0</v>
      </c>
      <c r="M102" s="215">
        <v>0</v>
      </c>
      <c r="N102" s="215" t="s">
        <v>1020</v>
      </c>
      <c r="O102" s="215" t="s">
        <v>1020</v>
      </c>
      <c r="P102" s="215" t="s">
        <v>1020</v>
      </c>
      <c r="Q102" s="215" t="s">
        <v>1020</v>
      </c>
      <c r="V102" s="215" t="s">
        <v>1020</v>
      </c>
      <c r="X102" s="169" t="s">
        <v>1162</v>
      </c>
      <c r="Y102" s="215" t="s">
        <v>1053</v>
      </c>
      <c r="Z102" s="215" t="s">
        <v>1051</v>
      </c>
      <c r="AA102" s="215" t="s">
        <v>1055</v>
      </c>
      <c r="AB102" s="215" t="s">
        <v>1051</v>
      </c>
      <c r="AO102" s="215" t="s">
        <v>1072</v>
      </c>
      <c r="AP102" s="215" t="s">
        <v>1072</v>
      </c>
      <c r="AQ102" s="215" t="s">
        <v>1074</v>
      </c>
      <c r="AR102" s="215" t="s">
        <v>1072</v>
      </c>
      <c r="AS102" s="215" t="s">
        <v>1074</v>
      </c>
      <c r="AT102" s="215" t="s">
        <v>1072</v>
      </c>
      <c r="AU102" s="215" t="s">
        <v>1074</v>
      </c>
      <c r="AV102" s="215" t="s">
        <v>1072</v>
      </c>
      <c r="AW102" s="215" t="s">
        <v>1072</v>
      </c>
      <c r="AX102" s="215" t="s">
        <v>1074</v>
      </c>
      <c r="AY102" s="215" t="s">
        <v>1072</v>
      </c>
      <c r="AZ102" s="215" t="s">
        <v>1074</v>
      </c>
      <c r="BA102" s="215" t="s">
        <v>1072</v>
      </c>
      <c r="BB102" s="215" t="s">
        <v>1074</v>
      </c>
      <c r="BC102" s="215" t="s">
        <v>1072</v>
      </c>
      <c r="BD102" s="215" t="s">
        <v>1074</v>
      </c>
      <c r="BE102" s="215" t="s">
        <v>1072</v>
      </c>
      <c r="BF102" s="215" t="s">
        <v>1072</v>
      </c>
      <c r="BG102" s="215" t="s">
        <v>1076</v>
      </c>
      <c r="BH102" s="215" t="s">
        <v>1076</v>
      </c>
      <c r="BI102" s="215" t="s">
        <v>1076</v>
      </c>
      <c r="BJ102" s="215" t="s">
        <v>1072</v>
      </c>
      <c r="BK102" s="215" t="s">
        <v>1074</v>
      </c>
      <c r="BL102" s="215" t="s">
        <v>1074</v>
      </c>
      <c r="BM102" s="215" t="s">
        <v>1076</v>
      </c>
      <c r="BN102" s="215" t="s">
        <v>1074</v>
      </c>
      <c r="BO102" s="215" t="s">
        <v>1074</v>
      </c>
      <c r="BP102" s="215" t="s">
        <v>1076</v>
      </c>
      <c r="BQ102" s="215" t="s">
        <v>1076</v>
      </c>
      <c r="BR102" s="215" t="s">
        <v>1076</v>
      </c>
      <c r="BS102" s="215" t="s">
        <v>1074</v>
      </c>
      <c r="BT102" s="215" t="s">
        <v>1076</v>
      </c>
      <c r="BU102" s="215" t="s">
        <v>1074</v>
      </c>
      <c r="BV102" s="215" t="s">
        <v>1076</v>
      </c>
      <c r="BW102" s="215" t="s">
        <v>1074</v>
      </c>
      <c r="BX102" s="215" t="s">
        <v>1074</v>
      </c>
    </row>
    <row r="103" spans="1:76" x14ac:dyDescent="0.3">
      <c r="A103" s="215" t="s">
        <v>552</v>
      </c>
      <c r="B103" s="215" t="s">
        <v>553</v>
      </c>
      <c r="C103" s="215" t="s">
        <v>1173</v>
      </c>
      <c r="D103" s="215" t="s">
        <v>1223</v>
      </c>
      <c r="E103" s="215" t="s">
        <v>1175</v>
      </c>
      <c r="F103" s="215" t="s">
        <v>1799</v>
      </c>
      <c r="G103" s="215">
        <v>0</v>
      </c>
      <c r="H103" s="215">
        <v>0</v>
      </c>
      <c r="I103" s="215">
        <v>0</v>
      </c>
      <c r="J103" s="215">
        <v>0</v>
      </c>
      <c r="K103" s="215">
        <v>0</v>
      </c>
      <c r="L103" s="215">
        <v>0</v>
      </c>
      <c r="M103" s="215">
        <v>0</v>
      </c>
      <c r="N103" s="215" t="s">
        <v>1020</v>
      </c>
      <c r="O103" s="215" t="s">
        <v>1020</v>
      </c>
      <c r="P103" s="215" t="s">
        <v>1020</v>
      </c>
      <c r="Q103" s="215" t="s">
        <v>1020</v>
      </c>
      <c r="V103" s="215" t="s">
        <v>1020</v>
      </c>
      <c r="X103" s="169" t="s">
        <v>1162</v>
      </c>
      <c r="Y103" s="215" t="s">
        <v>1053</v>
      </c>
      <c r="Z103" s="215" t="s">
        <v>1051</v>
      </c>
      <c r="AA103" s="215" t="s">
        <v>1051</v>
      </c>
      <c r="AB103" s="215" t="s">
        <v>1053</v>
      </c>
      <c r="AO103" s="215" t="s">
        <v>1076</v>
      </c>
      <c r="AP103" s="215" t="s">
        <v>1074</v>
      </c>
      <c r="AQ103" s="215" t="s">
        <v>1074</v>
      </c>
      <c r="AR103" s="215" t="s">
        <v>1074</v>
      </c>
      <c r="AS103" s="215" t="s">
        <v>1072</v>
      </c>
      <c r="AT103" s="215" t="s">
        <v>1074</v>
      </c>
      <c r="AU103" s="215" t="s">
        <v>1074</v>
      </c>
      <c r="AV103" s="215" t="s">
        <v>1074</v>
      </c>
      <c r="AW103" s="215" t="s">
        <v>1076</v>
      </c>
      <c r="AX103" s="215" t="s">
        <v>1076</v>
      </c>
      <c r="AY103" s="215" t="s">
        <v>1074</v>
      </c>
      <c r="AZ103" s="215" t="s">
        <v>1074</v>
      </c>
      <c r="BA103" s="215" t="s">
        <v>1074</v>
      </c>
      <c r="BB103" s="215" t="s">
        <v>1072</v>
      </c>
      <c r="BC103" s="215" t="s">
        <v>1074</v>
      </c>
      <c r="BD103" s="215" t="s">
        <v>1074</v>
      </c>
      <c r="BE103" s="215" t="s">
        <v>1074</v>
      </c>
      <c r="BF103" s="215" t="s">
        <v>1076</v>
      </c>
      <c r="BG103" s="215" t="s">
        <v>1076</v>
      </c>
      <c r="BH103" s="215" t="s">
        <v>1074</v>
      </c>
      <c r="BI103" s="215" t="s">
        <v>1076</v>
      </c>
      <c r="BJ103" s="215" t="s">
        <v>1074</v>
      </c>
      <c r="BK103" s="215" t="s">
        <v>1074</v>
      </c>
      <c r="BL103" s="215" t="s">
        <v>1074</v>
      </c>
      <c r="BM103" s="215" t="s">
        <v>1076</v>
      </c>
      <c r="BN103" s="215" t="s">
        <v>1074</v>
      </c>
      <c r="BO103" s="215" t="s">
        <v>1076</v>
      </c>
      <c r="BP103" s="215" t="s">
        <v>1076</v>
      </c>
      <c r="BQ103" s="215" t="s">
        <v>1076</v>
      </c>
      <c r="BR103" s="215" t="s">
        <v>1076</v>
      </c>
      <c r="BS103" s="215" t="s">
        <v>1076</v>
      </c>
      <c r="BT103" s="215" t="s">
        <v>1074</v>
      </c>
      <c r="BU103" s="215" t="s">
        <v>1074</v>
      </c>
      <c r="BV103" s="215" t="s">
        <v>1076</v>
      </c>
      <c r="BW103" s="215" t="s">
        <v>1076</v>
      </c>
      <c r="BX103" s="215" t="s">
        <v>1076</v>
      </c>
    </row>
    <row r="104" spans="1:76" x14ac:dyDescent="0.3">
      <c r="A104" s="215" t="s">
        <v>556</v>
      </c>
      <c r="B104" s="215" t="s">
        <v>557</v>
      </c>
      <c r="C104" s="215" t="s">
        <v>1225</v>
      </c>
      <c r="D104" s="215" t="s">
        <v>1226</v>
      </c>
      <c r="E104" s="215" t="s">
        <v>1227</v>
      </c>
      <c r="F104" s="215" t="s">
        <v>1228</v>
      </c>
      <c r="G104" s="215">
        <v>0</v>
      </c>
      <c r="H104" s="215">
        <v>0</v>
      </c>
      <c r="I104" s="215">
        <v>0</v>
      </c>
      <c r="J104" s="215">
        <v>0</v>
      </c>
      <c r="K104" s="215">
        <v>0</v>
      </c>
      <c r="L104" s="215">
        <v>0</v>
      </c>
      <c r="M104" s="215">
        <v>0</v>
      </c>
      <c r="N104" s="215" t="s">
        <v>1020</v>
      </c>
      <c r="O104" s="215" t="s">
        <v>1020</v>
      </c>
      <c r="P104" s="215" t="s">
        <v>1020</v>
      </c>
      <c r="Q104" s="215" t="s">
        <v>1020</v>
      </c>
      <c r="V104" s="215" t="s">
        <v>1020</v>
      </c>
      <c r="X104" s="169" t="s">
        <v>1162</v>
      </c>
      <c r="Y104" s="215" t="s">
        <v>1053</v>
      </c>
      <c r="Z104" s="215" t="s">
        <v>1053</v>
      </c>
      <c r="AA104" s="215" t="s">
        <v>1053</v>
      </c>
      <c r="AB104" s="215" t="s">
        <v>1051</v>
      </c>
      <c r="AO104" s="215" t="s">
        <v>1076</v>
      </c>
      <c r="AP104" s="215" t="s">
        <v>1076</v>
      </c>
      <c r="AQ104" s="215" t="s">
        <v>1076</v>
      </c>
      <c r="AR104" s="215" t="s">
        <v>1074</v>
      </c>
      <c r="AS104" s="215" t="s">
        <v>1072</v>
      </c>
      <c r="AT104" s="215" t="s">
        <v>1076</v>
      </c>
      <c r="AU104" s="215" t="s">
        <v>1072</v>
      </c>
      <c r="AV104" s="215" t="s">
        <v>1074</v>
      </c>
      <c r="AW104" s="215" t="s">
        <v>1074</v>
      </c>
      <c r="AX104" s="215" t="s">
        <v>1076</v>
      </c>
      <c r="AY104" s="215" t="s">
        <v>1078</v>
      </c>
      <c r="AZ104" s="215" t="s">
        <v>1076</v>
      </c>
      <c r="BA104" s="215" t="s">
        <v>1074</v>
      </c>
      <c r="BB104" s="215" t="s">
        <v>1072</v>
      </c>
      <c r="BC104" s="215" t="s">
        <v>1076</v>
      </c>
      <c r="BD104" s="215" t="s">
        <v>1074</v>
      </c>
      <c r="BE104" s="215" t="s">
        <v>1074</v>
      </c>
      <c r="BF104" s="215" t="s">
        <v>1074</v>
      </c>
      <c r="BG104" s="215" t="s">
        <v>1076</v>
      </c>
      <c r="BH104" s="215" t="s">
        <v>1078</v>
      </c>
      <c r="BI104" s="215" t="s">
        <v>1076</v>
      </c>
      <c r="BJ104" s="215" t="s">
        <v>1074</v>
      </c>
      <c r="BK104" s="215" t="s">
        <v>1072</v>
      </c>
      <c r="BL104" s="215" t="s">
        <v>1076</v>
      </c>
      <c r="BM104" s="215" t="s">
        <v>1074</v>
      </c>
      <c r="BN104" s="215" t="s">
        <v>1074</v>
      </c>
      <c r="BO104" s="215" t="s">
        <v>1074</v>
      </c>
      <c r="BP104" s="215" t="s">
        <v>1076</v>
      </c>
      <c r="BQ104" s="215" t="s">
        <v>1078</v>
      </c>
      <c r="BR104" s="215" t="s">
        <v>1076</v>
      </c>
      <c r="BS104" s="215" t="s">
        <v>1074</v>
      </c>
      <c r="BT104" s="215" t="s">
        <v>1072</v>
      </c>
      <c r="BU104" s="215" t="s">
        <v>1076</v>
      </c>
      <c r="BV104" s="215" t="s">
        <v>1074</v>
      </c>
      <c r="BW104" s="215" t="s">
        <v>1074</v>
      </c>
      <c r="BX104" s="215" t="s">
        <v>1074</v>
      </c>
    </row>
    <row r="105" spans="1:76" x14ac:dyDescent="0.3">
      <c r="A105" s="215" t="s">
        <v>560</v>
      </c>
      <c r="B105" s="215" t="s">
        <v>561</v>
      </c>
      <c r="C105" s="215" t="s">
        <v>1900</v>
      </c>
      <c r="D105" s="215" t="s">
        <v>1694</v>
      </c>
      <c r="E105" s="215" t="s">
        <v>1901</v>
      </c>
      <c r="F105" s="215" t="s">
        <v>1696</v>
      </c>
      <c r="G105" s="215">
        <v>0</v>
      </c>
      <c r="H105" s="215">
        <v>0</v>
      </c>
      <c r="I105" s="215">
        <v>0</v>
      </c>
      <c r="J105" s="215">
        <v>0</v>
      </c>
      <c r="K105" s="215">
        <v>0</v>
      </c>
      <c r="L105" s="215">
        <v>0</v>
      </c>
      <c r="M105" s="215">
        <v>0</v>
      </c>
      <c r="N105" s="215" t="s">
        <v>1020</v>
      </c>
      <c r="O105" s="215" t="s">
        <v>1020</v>
      </c>
      <c r="P105" s="215" t="s">
        <v>1020</v>
      </c>
      <c r="Q105" s="215" t="s">
        <v>1020</v>
      </c>
      <c r="V105" s="215" t="s">
        <v>1020</v>
      </c>
      <c r="X105" s="169" t="s">
        <v>1162</v>
      </c>
      <c r="Y105" s="215" t="s">
        <v>1051</v>
      </c>
      <c r="Z105" s="215" t="s">
        <v>1053</v>
      </c>
      <c r="AA105" s="215" t="s">
        <v>1053</v>
      </c>
      <c r="AB105" s="215" t="s">
        <v>1051</v>
      </c>
      <c r="AO105" s="215" t="s">
        <v>1072</v>
      </c>
      <c r="AP105" s="215" t="s">
        <v>1072</v>
      </c>
      <c r="AQ105" s="215" t="s">
        <v>1074</v>
      </c>
      <c r="AR105" s="215" t="s">
        <v>1074</v>
      </c>
      <c r="AS105" s="215" t="s">
        <v>1074</v>
      </c>
      <c r="AT105" s="215" t="s">
        <v>1072</v>
      </c>
      <c r="AU105" s="215" t="s">
        <v>1072</v>
      </c>
      <c r="AV105" s="215" t="s">
        <v>1074</v>
      </c>
      <c r="AW105" s="215" t="s">
        <v>1074</v>
      </c>
      <c r="AX105" s="215" t="s">
        <v>1072</v>
      </c>
      <c r="AY105" s="215" t="s">
        <v>1074</v>
      </c>
      <c r="AZ105" s="215" t="s">
        <v>1074</v>
      </c>
      <c r="BA105" s="215" t="s">
        <v>1074</v>
      </c>
      <c r="BB105" s="215" t="s">
        <v>1074</v>
      </c>
      <c r="BC105" s="215" t="s">
        <v>1072</v>
      </c>
      <c r="BD105" s="215" t="s">
        <v>1072</v>
      </c>
      <c r="BE105" s="215" t="s">
        <v>1074</v>
      </c>
      <c r="BF105" s="215" t="s">
        <v>1074</v>
      </c>
      <c r="BG105" s="215" t="s">
        <v>1072</v>
      </c>
      <c r="BH105" s="215" t="s">
        <v>1074</v>
      </c>
      <c r="BI105" s="215" t="s">
        <v>1074</v>
      </c>
      <c r="BJ105" s="215" t="s">
        <v>1074</v>
      </c>
      <c r="BK105" s="215" t="s">
        <v>1074</v>
      </c>
      <c r="BL105" s="215" t="s">
        <v>1074</v>
      </c>
      <c r="BM105" s="215" t="s">
        <v>1074</v>
      </c>
      <c r="BN105" s="215" t="s">
        <v>1074</v>
      </c>
      <c r="BO105" s="215" t="s">
        <v>1074</v>
      </c>
      <c r="BP105" s="215" t="s">
        <v>1074</v>
      </c>
      <c r="BQ105" s="215" t="s">
        <v>1074</v>
      </c>
      <c r="BR105" s="215" t="s">
        <v>1074</v>
      </c>
      <c r="BS105" s="215" t="s">
        <v>1074</v>
      </c>
      <c r="BT105" s="215" t="s">
        <v>1074</v>
      </c>
      <c r="BU105" s="215" t="s">
        <v>1074</v>
      </c>
      <c r="BV105" s="215" t="s">
        <v>1074</v>
      </c>
      <c r="BW105" s="215" t="s">
        <v>1074</v>
      </c>
      <c r="BX105" s="215" t="s">
        <v>1074</v>
      </c>
    </row>
    <row r="106" spans="1:76" x14ac:dyDescent="0.3">
      <c r="A106" s="215" t="s">
        <v>563</v>
      </c>
      <c r="B106" s="215" t="s">
        <v>564</v>
      </c>
      <c r="C106" s="215" t="s">
        <v>1550</v>
      </c>
      <c r="D106" s="215" t="s">
        <v>1551</v>
      </c>
      <c r="E106" s="215" t="s">
        <v>1552</v>
      </c>
      <c r="F106" s="215" t="s">
        <v>1902</v>
      </c>
      <c r="G106" s="215">
        <v>0</v>
      </c>
      <c r="H106" s="215">
        <v>0</v>
      </c>
      <c r="I106" s="215">
        <v>0</v>
      </c>
      <c r="J106" s="215">
        <v>0</v>
      </c>
      <c r="K106" s="215">
        <v>0</v>
      </c>
      <c r="L106" s="215">
        <v>0</v>
      </c>
      <c r="M106" s="215">
        <v>0</v>
      </c>
      <c r="N106" s="215" t="s">
        <v>1020</v>
      </c>
      <c r="O106" s="215" t="s">
        <v>1020</v>
      </c>
      <c r="P106" s="215" t="s">
        <v>1020</v>
      </c>
      <c r="Q106" s="215" t="s">
        <v>1020</v>
      </c>
      <c r="V106" s="215" t="s">
        <v>1020</v>
      </c>
      <c r="X106" s="169" t="s">
        <v>1162</v>
      </c>
      <c r="Y106" s="215" t="s">
        <v>1053</v>
      </c>
      <c r="Z106" s="215" t="s">
        <v>1051</v>
      </c>
      <c r="AA106" s="215" t="s">
        <v>1051</v>
      </c>
      <c r="AB106" s="215" t="s">
        <v>1051</v>
      </c>
      <c r="AO106" s="215" t="s">
        <v>1070</v>
      </c>
      <c r="AP106" s="215" t="s">
        <v>1070</v>
      </c>
      <c r="AQ106" s="215" t="s">
        <v>1072</v>
      </c>
      <c r="AR106" s="215" t="s">
        <v>1072</v>
      </c>
      <c r="AS106" s="215" t="s">
        <v>1070</v>
      </c>
      <c r="AT106" s="215" t="s">
        <v>1070</v>
      </c>
      <c r="AU106" s="215" t="s">
        <v>1070</v>
      </c>
      <c r="AV106" s="215" t="s">
        <v>1074</v>
      </c>
      <c r="AW106" s="215" t="s">
        <v>1076</v>
      </c>
      <c r="AX106" s="215" t="s">
        <v>1072</v>
      </c>
      <c r="AY106" s="215" t="s">
        <v>1072</v>
      </c>
      <c r="AZ106" s="215" t="s">
        <v>1072</v>
      </c>
      <c r="BA106" s="215" t="s">
        <v>1072</v>
      </c>
      <c r="BB106" s="215" t="s">
        <v>1072</v>
      </c>
      <c r="BC106" s="215" t="s">
        <v>1072</v>
      </c>
      <c r="BD106" s="215" t="s">
        <v>1070</v>
      </c>
      <c r="BE106" s="215" t="s">
        <v>1074</v>
      </c>
      <c r="BF106" s="215" t="s">
        <v>1076</v>
      </c>
      <c r="BG106" s="215" t="s">
        <v>1074</v>
      </c>
      <c r="BH106" s="215" t="s">
        <v>1072</v>
      </c>
      <c r="BI106" s="215" t="s">
        <v>1074</v>
      </c>
      <c r="BJ106" s="215" t="s">
        <v>1072</v>
      </c>
      <c r="BK106" s="215" t="s">
        <v>1072</v>
      </c>
      <c r="BL106" s="215" t="s">
        <v>1074</v>
      </c>
      <c r="BM106" s="215" t="s">
        <v>1072</v>
      </c>
      <c r="BN106" s="215" t="s">
        <v>1076</v>
      </c>
      <c r="BO106" s="215" t="s">
        <v>1076</v>
      </c>
      <c r="BP106" s="215" t="s">
        <v>1076</v>
      </c>
      <c r="BQ106" s="215" t="s">
        <v>1074</v>
      </c>
      <c r="BR106" s="215" t="s">
        <v>1074</v>
      </c>
      <c r="BS106" s="215" t="s">
        <v>1074</v>
      </c>
      <c r="BT106" s="215" t="s">
        <v>1074</v>
      </c>
      <c r="BU106" s="215" t="s">
        <v>1074</v>
      </c>
      <c r="BV106" s="215" t="s">
        <v>1072</v>
      </c>
      <c r="BW106" s="215" t="s">
        <v>1076</v>
      </c>
      <c r="BX106" s="215" t="s">
        <v>1076</v>
      </c>
    </row>
    <row r="107" spans="1:76" x14ac:dyDescent="0.3">
      <c r="A107" s="215" t="s">
        <v>565</v>
      </c>
      <c r="B107" s="215" t="s">
        <v>566</v>
      </c>
      <c r="C107" s="215" t="s">
        <v>1323</v>
      </c>
      <c r="D107" s="215" t="s">
        <v>1324</v>
      </c>
      <c r="E107" s="215" t="s">
        <v>1903</v>
      </c>
      <c r="F107" s="215" t="s">
        <v>1904</v>
      </c>
      <c r="G107" s="215">
        <v>0</v>
      </c>
      <c r="H107" s="215">
        <v>0</v>
      </c>
      <c r="I107" s="215">
        <v>0</v>
      </c>
      <c r="J107" s="215">
        <v>0</v>
      </c>
      <c r="K107" s="215">
        <v>0</v>
      </c>
      <c r="L107" s="215">
        <v>0</v>
      </c>
      <c r="M107" s="215">
        <v>0</v>
      </c>
      <c r="N107" s="215" t="s">
        <v>1020</v>
      </c>
      <c r="O107" s="215" t="s">
        <v>1020</v>
      </c>
      <c r="P107" s="215" t="s">
        <v>1020</v>
      </c>
      <c r="Q107" s="215" t="s">
        <v>1020</v>
      </c>
      <c r="V107" s="215" t="s">
        <v>1020</v>
      </c>
      <c r="X107" s="169" t="s">
        <v>1162</v>
      </c>
      <c r="Y107" s="215" t="s">
        <v>1055</v>
      </c>
      <c r="Z107" s="215" t="s">
        <v>1051</v>
      </c>
      <c r="AA107" s="215" t="s">
        <v>1055</v>
      </c>
      <c r="AB107" s="215" t="s">
        <v>1053</v>
      </c>
      <c r="AO107" s="215" t="s">
        <v>1076</v>
      </c>
      <c r="AP107" s="215" t="s">
        <v>1074</v>
      </c>
      <c r="AQ107" s="215" t="s">
        <v>1072</v>
      </c>
      <c r="AR107" s="215" t="s">
        <v>1074</v>
      </c>
      <c r="AS107" s="215" t="s">
        <v>1076</v>
      </c>
      <c r="AT107" s="215" t="s">
        <v>1072</v>
      </c>
      <c r="AU107" s="215" t="s">
        <v>1076</v>
      </c>
      <c r="AV107" s="215" t="s">
        <v>1072</v>
      </c>
      <c r="AW107" s="215" t="s">
        <v>1072</v>
      </c>
      <c r="AX107" s="215" t="s">
        <v>1076</v>
      </c>
      <c r="AY107" s="215" t="s">
        <v>1076</v>
      </c>
      <c r="AZ107" s="215" t="s">
        <v>1074</v>
      </c>
      <c r="BA107" s="215" t="s">
        <v>1076</v>
      </c>
      <c r="BB107" s="215" t="s">
        <v>1076</v>
      </c>
      <c r="BC107" s="215" t="s">
        <v>1074</v>
      </c>
      <c r="BD107" s="215" t="s">
        <v>1076</v>
      </c>
      <c r="BE107" s="215" t="s">
        <v>1074</v>
      </c>
      <c r="BF107" s="215" t="s">
        <v>1074</v>
      </c>
      <c r="BG107" s="215" t="s">
        <v>1076</v>
      </c>
      <c r="BH107" s="215" t="s">
        <v>1076</v>
      </c>
      <c r="BI107" s="215" t="s">
        <v>1074</v>
      </c>
      <c r="BJ107" s="215" t="s">
        <v>1076</v>
      </c>
      <c r="BK107" s="215" t="s">
        <v>1076</v>
      </c>
      <c r="BL107" s="215" t="s">
        <v>1074</v>
      </c>
      <c r="BM107" s="215" t="s">
        <v>1078</v>
      </c>
      <c r="BN107" s="215" t="s">
        <v>1074</v>
      </c>
      <c r="BO107" s="215" t="s">
        <v>1074</v>
      </c>
      <c r="BP107" s="215" t="s">
        <v>1076</v>
      </c>
      <c r="BQ107" s="215" t="s">
        <v>1076</v>
      </c>
      <c r="BR107" s="215" t="s">
        <v>1076</v>
      </c>
      <c r="BS107" s="215" t="s">
        <v>1076</v>
      </c>
      <c r="BT107" s="215" t="s">
        <v>1076</v>
      </c>
      <c r="BU107" s="215" t="s">
        <v>1076</v>
      </c>
      <c r="BV107" s="215" t="s">
        <v>1078</v>
      </c>
      <c r="BW107" s="215" t="s">
        <v>1076</v>
      </c>
      <c r="BX107" s="215" t="s">
        <v>1074</v>
      </c>
    </row>
    <row r="108" spans="1:76" x14ac:dyDescent="0.3">
      <c r="A108" s="215" t="s">
        <v>567</v>
      </c>
      <c r="B108" s="215" t="s">
        <v>568</v>
      </c>
      <c r="C108" s="215" t="s">
        <v>1518</v>
      </c>
      <c r="D108" s="215" t="s">
        <v>1519</v>
      </c>
      <c r="E108" s="215" t="s">
        <v>1520</v>
      </c>
      <c r="F108" s="215" t="s">
        <v>1554</v>
      </c>
      <c r="G108" s="215">
        <v>0</v>
      </c>
      <c r="H108" s="215">
        <v>0</v>
      </c>
      <c r="I108" s="215">
        <v>0</v>
      </c>
      <c r="J108" s="215">
        <v>0</v>
      </c>
      <c r="K108" s="215">
        <v>0</v>
      </c>
      <c r="L108" s="215">
        <v>0</v>
      </c>
      <c r="M108" s="215">
        <v>0</v>
      </c>
      <c r="N108" s="215" t="s">
        <v>1020</v>
      </c>
      <c r="O108" s="215" t="s">
        <v>1020</v>
      </c>
      <c r="P108" s="215" t="s">
        <v>1020</v>
      </c>
      <c r="Q108" s="215" t="s">
        <v>1020</v>
      </c>
      <c r="V108" s="215" t="s">
        <v>1020</v>
      </c>
      <c r="X108" s="169" t="s">
        <v>1162</v>
      </c>
      <c r="Y108" s="215" t="s">
        <v>1055</v>
      </c>
      <c r="Z108" s="215" t="s">
        <v>1055</v>
      </c>
      <c r="AA108" s="215" t="s">
        <v>1055</v>
      </c>
      <c r="AB108" s="215" t="s">
        <v>1055</v>
      </c>
      <c r="AO108" s="215" t="s">
        <v>1072</v>
      </c>
      <c r="AP108" s="215" t="s">
        <v>1074</v>
      </c>
      <c r="AQ108" s="215" t="s">
        <v>1074</v>
      </c>
      <c r="AR108" s="215" t="s">
        <v>1072</v>
      </c>
      <c r="AS108" s="215" t="s">
        <v>1072</v>
      </c>
      <c r="AT108" s="215" t="s">
        <v>1072</v>
      </c>
      <c r="AU108" s="215" t="s">
        <v>1074</v>
      </c>
      <c r="AV108" s="215" t="s">
        <v>1074</v>
      </c>
      <c r="AW108" s="215" t="s">
        <v>1072</v>
      </c>
      <c r="AX108" s="215" t="s">
        <v>1072</v>
      </c>
      <c r="AY108" s="215" t="s">
        <v>1074</v>
      </c>
      <c r="AZ108" s="215" t="s">
        <v>1074</v>
      </c>
      <c r="BA108" s="215" t="s">
        <v>1074</v>
      </c>
      <c r="BB108" s="215" t="s">
        <v>1072</v>
      </c>
      <c r="BC108" s="215" t="s">
        <v>1074</v>
      </c>
      <c r="BD108" s="215" t="s">
        <v>1074</v>
      </c>
      <c r="BE108" s="215" t="s">
        <v>1074</v>
      </c>
      <c r="BF108" s="215" t="s">
        <v>1074</v>
      </c>
      <c r="BG108" s="215" t="s">
        <v>1072</v>
      </c>
      <c r="BH108" s="215" t="s">
        <v>1074</v>
      </c>
      <c r="BI108" s="215" t="s">
        <v>1074</v>
      </c>
      <c r="BJ108" s="215" t="s">
        <v>1074</v>
      </c>
      <c r="BK108" s="215" t="s">
        <v>1072</v>
      </c>
      <c r="BL108" s="215" t="s">
        <v>1074</v>
      </c>
      <c r="BM108" s="215" t="s">
        <v>1074</v>
      </c>
      <c r="BN108" s="215" t="s">
        <v>1074</v>
      </c>
      <c r="BO108" s="215" t="s">
        <v>1074</v>
      </c>
      <c r="BP108" s="215" t="s">
        <v>1074</v>
      </c>
      <c r="BQ108" s="215" t="s">
        <v>1074</v>
      </c>
      <c r="BR108" s="215" t="s">
        <v>1074</v>
      </c>
      <c r="BS108" s="215" t="s">
        <v>1074</v>
      </c>
      <c r="BT108" s="215" t="s">
        <v>1074</v>
      </c>
      <c r="BU108" s="215" t="s">
        <v>1074</v>
      </c>
      <c r="BV108" s="215" t="s">
        <v>1074</v>
      </c>
      <c r="BW108" s="215" t="s">
        <v>1074</v>
      </c>
      <c r="BX108" s="215" t="s">
        <v>1074</v>
      </c>
    </row>
    <row r="109" spans="1:76" x14ac:dyDescent="0.3">
      <c r="A109" s="215" t="s">
        <v>571</v>
      </c>
      <c r="B109" s="215" t="s">
        <v>572</v>
      </c>
      <c r="C109" s="215" t="s">
        <v>1229</v>
      </c>
      <c r="D109" s="215" t="s">
        <v>1230</v>
      </c>
      <c r="E109" s="215" t="s">
        <v>1231</v>
      </c>
      <c r="F109" s="215" t="s">
        <v>1229</v>
      </c>
      <c r="G109" s="215">
        <v>0</v>
      </c>
      <c r="H109" s="215">
        <v>0</v>
      </c>
      <c r="I109" s="215">
        <v>0</v>
      </c>
      <c r="J109" s="215">
        <v>0</v>
      </c>
      <c r="K109" s="215">
        <v>0</v>
      </c>
      <c r="L109" s="215">
        <v>0</v>
      </c>
      <c r="M109" s="215">
        <v>0</v>
      </c>
      <c r="N109" s="215" t="s">
        <v>1020</v>
      </c>
      <c r="O109" s="215" t="s">
        <v>1020</v>
      </c>
      <c r="P109" s="215" t="s">
        <v>1020</v>
      </c>
      <c r="Q109" s="215" t="s">
        <v>1020</v>
      </c>
      <c r="V109" s="215" t="s">
        <v>1020</v>
      </c>
      <c r="X109" s="169" t="s">
        <v>1162</v>
      </c>
      <c r="Y109" s="215" t="s">
        <v>1051</v>
      </c>
      <c r="Z109" s="215" t="s">
        <v>1051</v>
      </c>
      <c r="AA109" s="215" t="s">
        <v>1055</v>
      </c>
      <c r="AB109" s="215" t="s">
        <v>1053</v>
      </c>
      <c r="AO109" s="215" t="s">
        <v>1074</v>
      </c>
      <c r="AP109" s="215" t="s">
        <v>1074</v>
      </c>
      <c r="AQ109" s="215" t="s">
        <v>1074</v>
      </c>
      <c r="AR109" s="215" t="s">
        <v>1074</v>
      </c>
      <c r="AS109" s="215" t="s">
        <v>1074</v>
      </c>
      <c r="AT109" s="215" t="s">
        <v>1074</v>
      </c>
      <c r="AU109" s="215" t="s">
        <v>1072</v>
      </c>
      <c r="AV109" s="215" t="s">
        <v>1074</v>
      </c>
      <c r="AW109" s="215" t="s">
        <v>1076</v>
      </c>
      <c r="AX109" s="215" t="s">
        <v>1074</v>
      </c>
      <c r="AY109" s="215" t="s">
        <v>1076</v>
      </c>
      <c r="AZ109" s="215" t="s">
        <v>1076</v>
      </c>
      <c r="BA109" s="215" t="s">
        <v>1076</v>
      </c>
      <c r="BB109" s="215" t="s">
        <v>1074</v>
      </c>
      <c r="BC109" s="215" t="s">
        <v>1076</v>
      </c>
      <c r="BD109" s="215" t="s">
        <v>1074</v>
      </c>
      <c r="BE109" s="215" t="s">
        <v>1076</v>
      </c>
      <c r="BF109" s="215" t="s">
        <v>1076</v>
      </c>
      <c r="BG109" s="215" t="s">
        <v>1074</v>
      </c>
      <c r="BH109" s="215" t="s">
        <v>1076</v>
      </c>
      <c r="BI109" s="215" t="s">
        <v>1076</v>
      </c>
      <c r="BJ109" s="215" t="s">
        <v>1076</v>
      </c>
      <c r="BK109" s="215" t="s">
        <v>1074</v>
      </c>
      <c r="BL109" s="215" t="s">
        <v>1076</v>
      </c>
      <c r="BM109" s="215" t="s">
        <v>1074</v>
      </c>
      <c r="BN109" s="215" t="s">
        <v>1076</v>
      </c>
      <c r="BO109" s="215" t="s">
        <v>1078</v>
      </c>
      <c r="BP109" s="215" t="s">
        <v>1076</v>
      </c>
      <c r="BQ109" s="215" t="s">
        <v>1076</v>
      </c>
      <c r="BR109" s="215" t="s">
        <v>1076</v>
      </c>
      <c r="BS109" s="215" t="s">
        <v>1076</v>
      </c>
      <c r="BT109" s="215" t="s">
        <v>1074</v>
      </c>
      <c r="BU109" s="215" t="s">
        <v>1076</v>
      </c>
      <c r="BV109" s="215" t="s">
        <v>1074</v>
      </c>
      <c r="BW109" s="215" t="s">
        <v>1076</v>
      </c>
      <c r="BX109" s="215" t="s">
        <v>1078</v>
      </c>
    </row>
    <row r="110" spans="1:76" x14ac:dyDescent="0.3">
      <c r="A110" s="215" t="s">
        <v>573</v>
      </c>
      <c r="B110" s="215" t="s">
        <v>574</v>
      </c>
      <c r="C110" s="215" t="s">
        <v>1327</v>
      </c>
      <c r="D110" s="215" t="s">
        <v>1328</v>
      </c>
      <c r="E110" s="215">
        <v>7825677058</v>
      </c>
      <c r="F110" s="215" t="s">
        <v>1329</v>
      </c>
      <c r="G110" s="215">
        <v>0</v>
      </c>
      <c r="H110" s="215">
        <v>0</v>
      </c>
      <c r="I110" s="215">
        <v>0</v>
      </c>
      <c r="J110" s="215">
        <v>0</v>
      </c>
      <c r="K110" s="215">
        <v>0</v>
      </c>
      <c r="L110" s="215">
        <v>0</v>
      </c>
      <c r="M110" s="215">
        <v>0</v>
      </c>
      <c r="N110" s="215" t="s">
        <v>1020</v>
      </c>
      <c r="O110" s="215" t="s">
        <v>1020</v>
      </c>
      <c r="P110" s="215" t="s">
        <v>1020</v>
      </c>
      <c r="Q110" s="215" t="s">
        <v>1020</v>
      </c>
      <c r="V110" s="215" t="s">
        <v>1020</v>
      </c>
      <c r="X110" s="169" t="s">
        <v>1162</v>
      </c>
      <c r="Y110" s="215" t="s">
        <v>1051</v>
      </c>
      <c r="Z110" s="215" t="s">
        <v>1051</v>
      </c>
      <c r="AA110" s="215" t="s">
        <v>1051</v>
      </c>
      <c r="AB110" s="215" t="s">
        <v>1053</v>
      </c>
      <c r="AO110" s="215" t="s">
        <v>1074</v>
      </c>
      <c r="AP110" s="215" t="s">
        <v>1074</v>
      </c>
      <c r="AQ110" s="215" t="s">
        <v>1074</v>
      </c>
      <c r="AR110" s="215" t="s">
        <v>1076</v>
      </c>
      <c r="AS110" s="215" t="s">
        <v>1074</v>
      </c>
      <c r="AT110" s="215" t="s">
        <v>1074</v>
      </c>
      <c r="AU110" s="215" t="s">
        <v>1074</v>
      </c>
      <c r="AV110" s="215" t="s">
        <v>1074</v>
      </c>
      <c r="AW110" s="215" t="s">
        <v>1072</v>
      </c>
      <c r="AX110" s="215" t="s">
        <v>1074</v>
      </c>
      <c r="AY110" s="215" t="s">
        <v>1074</v>
      </c>
      <c r="AZ110" s="215" t="s">
        <v>1074</v>
      </c>
      <c r="BA110" s="215" t="s">
        <v>1076</v>
      </c>
      <c r="BB110" s="215" t="s">
        <v>1074</v>
      </c>
      <c r="BC110" s="215" t="s">
        <v>1074</v>
      </c>
      <c r="BD110" s="215" t="s">
        <v>1074</v>
      </c>
      <c r="BE110" s="215" t="s">
        <v>1074</v>
      </c>
      <c r="BF110" s="215" t="s">
        <v>1072</v>
      </c>
      <c r="BG110" s="215" t="s">
        <v>1074</v>
      </c>
      <c r="BH110" s="215" t="s">
        <v>1074</v>
      </c>
      <c r="BI110" s="215" t="s">
        <v>1074</v>
      </c>
      <c r="BJ110" s="215" t="s">
        <v>1076</v>
      </c>
      <c r="BK110" s="215" t="s">
        <v>1074</v>
      </c>
      <c r="BL110" s="215" t="s">
        <v>1074</v>
      </c>
      <c r="BM110" s="215" t="s">
        <v>1074</v>
      </c>
      <c r="BN110" s="215" t="s">
        <v>1074</v>
      </c>
      <c r="BO110" s="215" t="s">
        <v>1072</v>
      </c>
      <c r="BP110" s="215" t="s">
        <v>1074</v>
      </c>
      <c r="BQ110" s="215" t="s">
        <v>1074</v>
      </c>
      <c r="BR110" s="215" t="s">
        <v>1074</v>
      </c>
      <c r="BS110" s="215" t="s">
        <v>1076</v>
      </c>
      <c r="BT110" s="215" t="s">
        <v>1074</v>
      </c>
      <c r="BU110" s="215" t="s">
        <v>1074</v>
      </c>
      <c r="BV110" s="215" t="s">
        <v>1074</v>
      </c>
      <c r="BW110" s="215" t="s">
        <v>1074</v>
      </c>
      <c r="BX110" s="215" t="s">
        <v>1072</v>
      </c>
    </row>
    <row r="111" spans="1:76" x14ac:dyDescent="0.3">
      <c r="A111" s="215" t="s">
        <v>575</v>
      </c>
      <c r="B111" s="215" t="s">
        <v>576</v>
      </c>
      <c r="C111" s="215" t="s">
        <v>1371</v>
      </c>
      <c r="D111" s="215" t="s">
        <v>1905</v>
      </c>
      <c r="E111" s="215" t="s">
        <v>1556</v>
      </c>
      <c r="F111" s="215" t="s">
        <v>1906</v>
      </c>
      <c r="G111" s="215">
        <v>0</v>
      </c>
      <c r="H111" s="215">
        <v>0</v>
      </c>
      <c r="I111" s="215">
        <v>0</v>
      </c>
      <c r="J111" s="215">
        <v>0</v>
      </c>
      <c r="K111" s="215">
        <v>0</v>
      </c>
      <c r="L111" s="215">
        <v>0</v>
      </c>
      <c r="M111" s="215">
        <v>0</v>
      </c>
      <c r="N111" s="215" t="s">
        <v>1020</v>
      </c>
      <c r="O111" s="215" t="s">
        <v>1020</v>
      </c>
      <c r="P111" s="215" t="s">
        <v>1020</v>
      </c>
      <c r="Q111" s="215" t="s">
        <v>1020</v>
      </c>
      <c r="V111" s="215" t="s">
        <v>1020</v>
      </c>
      <c r="X111" s="169" t="s">
        <v>1162</v>
      </c>
      <c r="Y111" s="215" t="s">
        <v>1053</v>
      </c>
      <c r="Z111" s="215" t="s">
        <v>1051</v>
      </c>
      <c r="AA111" s="215" t="s">
        <v>1055</v>
      </c>
      <c r="AB111" s="215" t="s">
        <v>1051</v>
      </c>
      <c r="AO111" s="215" t="s">
        <v>1074</v>
      </c>
      <c r="AP111" s="215" t="s">
        <v>1076</v>
      </c>
      <c r="AQ111" s="215" t="s">
        <v>1076</v>
      </c>
      <c r="AR111" s="215" t="s">
        <v>1074</v>
      </c>
      <c r="AS111" s="215" t="s">
        <v>1074</v>
      </c>
      <c r="AT111" s="215" t="s">
        <v>1074</v>
      </c>
      <c r="AU111" s="215" t="s">
        <v>1074</v>
      </c>
      <c r="AV111" s="215" t="s">
        <v>1074</v>
      </c>
      <c r="AW111" s="215" t="s">
        <v>1076</v>
      </c>
      <c r="AX111" s="215" t="s">
        <v>1076</v>
      </c>
      <c r="AY111" s="215" t="s">
        <v>1076</v>
      </c>
      <c r="AZ111" s="215" t="s">
        <v>1076</v>
      </c>
      <c r="BA111" s="215" t="s">
        <v>1074</v>
      </c>
      <c r="BB111" s="215" t="s">
        <v>1074</v>
      </c>
      <c r="BC111" s="215" t="s">
        <v>1076</v>
      </c>
      <c r="BD111" s="215" t="s">
        <v>1074</v>
      </c>
      <c r="BE111" s="215" t="s">
        <v>1076</v>
      </c>
      <c r="BF111" s="215" t="s">
        <v>1076</v>
      </c>
      <c r="BG111" s="215" t="s">
        <v>1076</v>
      </c>
      <c r="BH111" s="215" t="s">
        <v>1076</v>
      </c>
      <c r="BI111" s="215" t="s">
        <v>1076</v>
      </c>
      <c r="BJ111" s="215" t="s">
        <v>1074</v>
      </c>
      <c r="BK111" s="215" t="s">
        <v>1074</v>
      </c>
      <c r="BL111" s="215" t="s">
        <v>1076</v>
      </c>
      <c r="BM111" s="215" t="s">
        <v>1074</v>
      </c>
      <c r="BN111" s="215" t="s">
        <v>1076</v>
      </c>
      <c r="BO111" s="215" t="s">
        <v>1076</v>
      </c>
      <c r="BP111" s="215" t="s">
        <v>1076</v>
      </c>
      <c r="BQ111" s="215" t="s">
        <v>1076</v>
      </c>
      <c r="BR111" s="215" t="s">
        <v>1076</v>
      </c>
      <c r="BS111" s="215" t="s">
        <v>1076</v>
      </c>
      <c r="BT111" s="215" t="s">
        <v>1076</v>
      </c>
      <c r="BU111" s="215" t="s">
        <v>1076</v>
      </c>
      <c r="BV111" s="215" t="s">
        <v>1076</v>
      </c>
      <c r="BW111" s="215" t="s">
        <v>1076</v>
      </c>
      <c r="BX111" s="215" t="s">
        <v>1076</v>
      </c>
    </row>
    <row r="112" spans="1:76" x14ac:dyDescent="0.3">
      <c r="A112" s="215" t="s">
        <v>577</v>
      </c>
      <c r="B112" s="215" t="s">
        <v>578</v>
      </c>
      <c r="C112" s="215" t="s">
        <v>1232</v>
      </c>
      <c r="D112" s="215" t="s">
        <v>1233</v>
      </c>
      <c r="E112" s="215" t="s">
        <v>1907</v>
      </c>
      <c r="F112" s="215" t="s">
        <v>1235</v>
      </c>
      <c r="G112" s="215">
        <v>0</v>
      </c>
      <c r="H112" s="215">
        <v>0</v>
      </c>
      <c r="I112" s="215">
        <v>0</v>
      </c>
      <c r="J112" s="215">
        <v>0</v>
      </c>
      <c r="K112" s="215">
        <v>0</v>
      </c>
      <c r="L112" s="215">
        <v>0</v>
      </c>
      <c r="M112" s="215">
        <v>0</v>
      </c>
      <c r="N112" s="215" t="s">
        <v>1020</v>
      </c>
      <c r="O112" s="215" t="s">
        <v>1020</v>
      </c>
      <c r="P112" s="215" t="s">
        <v>1020</v>
      </c>
      <c r="Q112" s="215" t="s">
        <v>1020</v>
      </c>
      <c r="V112" s="215" t="s">
        <v>1020</v>
      </c>
      <c r="X112" s="169" t="s">
        <v>1162</v>
      </c>
      <c r="Y112" s="215" t="s">
        <v>1053</v>
      </c>
      <c r="Z112" s="215" t="s">
        <v>1051</v>
      </c>
      <c r="AA112" s="215" t="s">
        <v>1051</v>
      </c>
      <c r="AB112" s="215" t="s">
        <v>1053</v>
      </c>
      <c r="AO112" s="215" t="s">
        <v>1076</v>
      </c>
      <c r="AP112" s="215" t="s">
        <v>1076</v>
      </c>
      <c r="AQ112" s="215" t="s">
        <v>1078</v>
      </c>
      <c r="AR112" s="215" t="s">
        <v>1076</v>
      </c>
      <c r="AS112" s="215" t="s">
        <v>1076</v>
      </c>
      <c r="AT112" s="215" t="s">
        <v>1074</v>
      </c>
      <c r="AU112" s="215" t="s">
        <v>1074</v>
      </c>
      <c r="AV112" s="215" t="s">
        <v>1074</v>
      </c>
      <c r="AW112" s="215" t="s">
        <v>1072</v>
      </c>
      <c r="AX112" s="215" t="s">
        <v>1076</v>
      </c>
      <c r="AY112" s="215" t="s">
        <v>1076</v>
      </c>
      <c r="AZ112" s="215" t="s">
        <v>1078</v>
      </c>
      <c r="BA112" s="215" t="s">
        <v>1076</v>
      </c>
      <c r="BB112" s="215" t="s">
        <v>1076</v>
      </c>
      <c r="BC112" s="215" t="s">
        <v>1074</v>
      </c>
      <c r="BD112" s="215" t="s">
        <v>1074</v>
      </c>
      <c r="BE112" s="215" t="s">
        <v>1074</v>
      </c>
      <c r="BF112" s="215" t="s">
        <v>1074</v>
      </c>
      <c r="BG112" s="215" t="s">
        <v>1076</v>
      </c>
      <c r="BH112" s="215" t="s">
        <v>1076</v>
      </c>
      <c r="BI112" s="215" t="s">
        <v>1078</v>
      </c>
      <c r="BJ112" s="215" t="s">
        <v>1076</v>
      </c>
      <c r="BK112" s="215" t="s">
        <v>1076</v>
      </c>
      <c r="BL112" s="215" t="s">
        <v>1076</v>
      </c>
      <c r="BM112" s="215" t="s">
        <v>1074</v>
      </c>
      <c r="BN112" s="215" t="s">
        <v>1076</v>
      </c>
      <c r="BO112" s="215" t="s">
        <v>1074</v>
      </c>
      <c r="BP112" s="215" t="s">
        <v>1078</v>
      </c>
      <c r="BQ112" s="215" t="s">
        <v>1076</v>
      </c>
      <c r="BR112" s="215" t="s">
        <v>1078</v>
      </c>
      <c r="BS112" s="215" t="s">
        <v>1076</v>
      </c>
      <c r="BT112" s="215" t="s">
        <v>1076</v>
      </c>
      <c r="BU112" s="215" t="s">
        <v>1076</v>
      </c>
      <c r="BV112" s="215" t="s">
        <v>1076</v>
      </c>
      <c r="BW112" s="215" t="s">
        <v>1076</v>
      </c>
      <c r="BX112" s="215" t="s">
        <v>1074</v>
      </c>
    </row>
    <row r="113" spans="1:76" x14ac:dyDescent="0.3">
      <c r="A113" s="215" t="s">
        <v>579</v>
      </c>
      <c r="B113" s="215" t="s">
        <v>580</v>
      </c>
      <c r="C113" s="215" t="s">
        <v>1236</v>
      </c>
      <c r="D113" s="215" t="s">
        <v>1237</v>
      </c>
      <c r="E113" s="215" t="s">
        <v>1238</v>
      </c>
      <c r="F113" s="215" t="s">
        <v>1239</v>
      </c>
      <c r="G113" s="215">
        <v>0</v>
      </c>
      <c r="H113" s="215">
        <v>0</v>
      </c>
      <c r="I113" s="215">
        <v>0</v>
      </c>
      <c r="J113" s="215">
        <v>0</v>
      </c>
      <c r="K113" s="215">
        <v>0</v>
      </c>
      <c r="L113" s="215">
        <v>0</v>
      </c>
      <c r="M113" s="215">
        <v>0</v>
      </c>
      <c r="N113" s="215" t="s">
        <v>1020</v>
      </c>
      <c r="O113" s="215" t="s">
        <v>1020</v>
      </c>
      <c r="P113" s="215" t="s">
        <v>1020</v>
      </c>
      <c r="Q113" s="215" t="s">
        <v>1020</v>
      </c>
      <c r="V113" s="215" t="s">
        <v>1020</v>
      </c>
      <c r="X113" s="169" t="s">
        <v>1162</v>
      </c>
      <c r="Y113" s="215" t="s">
        <v>1053</v>
      </c>
      <c r="Z113" s="215" t="s">
        <v>1053</v>
      </c>
      <c r="AA113" s="215" t="s">
        <v>1051</v>
      </c>
      <c r="AB113" s="215" t="s">
        <v>1051</v>
      </c>
      <c r="AO113" s="215" t="s">
        <v>1074</v>
      </c>
      <c r="AP113" s="215" t="s">
        <v>1074</v>
      </c>
      <c r="AQ113" s="215" t="s">
        <v>1074</v>
      </c>
      <c r="AR113" s="215" t="s">
        <v>1074</v>
      </c>
      <c r="AS113" s="215" t="s">
        <v>1074</v>
      </c>
      <c r="AT113" s="215" t="s">
        <v>1072</v>
      </c>
      <c r="AU113" s="215" t="s">
        <v>1072</v>
      </c>
      <c r="AV113" s="215" t="s">
        <v>1074</v>
      </c>
      <c r="AW113" s="215" t="s">
        <v>1072</v>
      </c>
      <c r="AX113" s="215" t="s">
        <v>1074</v>
      </c>
      <c r="AY113" s="215" t="s">
        <v>1074</v>
      </c>
      <c r="AZ113" s="215" t="s">
        <v>1074</v>
      </c>
      <c r="BA113" s="215" t="s">
        <v>1074</v>
      </c>
      <c r="BB113" s="215" t="s">
        <v>1074</v>
      </c>
      <c r="BC113" s="215" t="s">
        <v>1072</v>
      </c>
      <c r="BD113" s="215" t="s">
        <v>1072</v>
      </c>
      <c r="BE113" s="215" t="s">
        <v>1074</v>
      </c>
      <c r="BF113" s="215" t="s">
        <v>1072</v>
      </c>
      <c r="BG113" s="215" t="s">
        <v>1074</v>
      </c>
      <c r="BH113" s="215" t="s">
        <v>1074</v>
      </c>
      <c r="BI113" s="215" t="s">
        <v>1074</v>
      </c>
      <c r="BJ113" s="215" t="s">
        <v>1074</v>
      </c>
      <c r="BK113" s="215" t="s">
        <v>1074</v>
      </c>
      <c r="BL113" s="215" t="s">
        <v>1074</v>
      </c>
      <c r="BM113" s="215" t="s">
        <v>1074</v>
      </c>
      <c r="BN113" s="215" t="s">
        <v>1074</v>
      </c>
      <c r="BO113" s="215" t="s">
        <v>1072</v>
      </c>
      <c r="BP113" s="215" t="s">
        <v>1074</v>
      </c>
      <c r="BQ113" s="215" t="s">
        <v>1074</v>
      </c>
      <c r="BR113" s="215" t="s">
        <v>1074</v>
      </c>
      <c r="BS113" s="215" t="s">
        <v>1074</v>
      </c>
      <c r="BT113" s="215" t="s">
        <v>1074</v>
      </c>
      <c r="BU113" s="215" t="s">
        <v>1074</v>
      </c>
      <c r="BV113" s="215" t="s">
        <v>1074</v>
      </c>
      <c r="BW113" s="215" t="s">
        <v>1074</v>
      </c>
      <c r="BX113" s="215" t="s">
        <v>1074</v>
      </c>
    </row>
    <row r="114" spans="1:76" x14ac:dyDescent="0.3">
      <c r="A114" s="215" t="s">
        <v>581</v>
      </c>
      <c r="B114" s="215" t="s">
        <v>582</v>
      </c>
      <c r="C114" s="215" t="s">
        <v>1305</v>
      </c>
      <c r="D114" s="215" t="s">
        <v>1306</v>
      </c>
      <c r="E114" s="215" t="s">
        <v>1908</v>
      </c>
      <c r="F114" s="215" t="s">
        <v>1308</v>
      </c>
      <c r="G114" s="215">
        <v>0</v>
      </c>
      <c r="H114" s="215">
        <v>0</v>
      </c>
      <c r="I114" s="215">
        <v>0</v>
      </c>
      <c r="J114" s="215">
        <v>0</v>
      </c>
      <c r="K114" s="215">
        <v>0</v>
      </c>
      <c r="L114" s="215">
        <v>0</v>
      </c>
      <c r="M114" s="215">
        <v>0</v>
      </c>
      <c r="N114" s="215" t="s">
        <v>1020</v>
      </c>
      <c r="O114" s="215" t="s">
        <v>1020</v>
      </c>
      <c r="P114" s="215" t="s">
        <v>1020</v>
      </c>
      <c r="Q114" s="215" t="s">
        <v>1020</v>
      </c>
      <c r="V114" s="215" t="s">
        <v>1020</v>
      </c>
      <c r="X114" s="169" t="s">
        <v>1162</v>
      </c>
      <c r="Y114" s="215" t="s">
        <v>1051</v>
      </c>
      <c r="Z114" s="215" t="s">
        <v>1053</v>
      </c>
      <c r="AA114" s="215" t="s">
        <v>1053</v>
      </c>
      <c r="AB114" s="215" t="s">
        <v>1051</v>
      </c>
      <c r="AO114" s="215" t="s">
        <v>1074</v>
      </c>
      <c r="AP114" s="215" t="s">
        <v>1074</v>
      </c>
      <c r="AQ114" s="215" t="s">
        <v>1074</v>
      </c>
      <c r="AR114" s="215" t="s">
        <v>1074</v>
      </c>
      <c r="AS114" s="215" t="s">
        <v>1074</v>
      </c>
      <c r="AT114" s="215" t="s">
        <v>1074</v>
      </c>
      <c r="AU114" s="215" t="s">
        <v>1072</v>
      </c>
      <c r="AV114" s="215" t="s">
        <v>1074</v>
      </c>
      <c r="AW114" s="215" t="s">
        <v>1072</v>
      </c>
      <c r="AX114" s="215" t="s">
        <v>1076</v>
      </c>
      <c r="AY114" s="215" t="s">
        <v>1076</v>
      </c>
      <c r="AZ114" s="215" t="s">
        <v>1076</v>
      </c>
      <c r="BA114" s="215" t="s">
        <v>1076</v>
      </c>
      <c r="BB114" s="215" t="s">
        <v>1074</v>
      </c>
      <c r="BC114" s="215" t="s">
        <v>1074</v>
      </c>
      <c r="BD114" s="215" t="s">
        <v>1074</v>
      </c>
      <c r="BE114" s="215" t="s">
        <v>1074</v>
      </c>
      <c r="BF114" s="215" t="s">
        <v>1074</v>
      </c>
      <c r="BG114" s="215" t="s">
        <v>1076</v>
      </c>
      <c r="BH114" s="215" t="s">
        <v>1076</v>
      </c>
      <c r="BI114" s="215" t="s">
        <v>1076</v>
      </c>
      <c r="BJ114" s="215" t="s">
        <v>1076</v>
      </c>
      <c r="BK114" s="215" t="s">
        <v>1074</v>
      </c>
      <c r="BL114" s="215" t="s">
        <v>1076</v>
      </c>
      <c r="BM114" s="215" t="s">
        <v>1074</v>
      </c>
      <c r="BN114" s="215" t="s">
        <v>1076</v>
      </c>
      <c r="BO114" s="215" t="s">
        <v>1074</v>
      </c>
      <c r="BP114" s="215" t="s">
        <v>1076</v>
      </c>
      <c r="BQ114" s="215" t="s">
        <v>1076</v>
      </c>
      <c r="BR114" s="215" t="s">
        <v>1076</v>
      </c>
      <c r="BS114" s="215" t="s">
        <v>1076</v>
      </c>
      <c r="BT114" s="215" t="s">
        <v>1074</v>
      </c>
      <c r="BU114" s="215" t="s">
        <v>1076</v>
      </c>
      <c r="BV114" s="215" t="s">
        <v>1074</v>
      </c>
      <c r="BW114" s="215" t="s">
        <v>1076</v>
      </c>
      <c r="BX114" s="215" t="s">
        <v>1076</v>
      </c>
    </row>
    <row r="115" spans="1:76" x14ac:dyDescent="0.3">
      <c r="A115" s="215" t="s">
        <v>583</v>
      </c>
      <c r="B115" s="215" t="s">
        <v>584</v>
      </c>
      <c r="C115" s="215" t="s">
        <v>1558</v>
      </c>
      <c r="D115" s="215" t="s">
        <v>1909</v>
      </c>
      <c r="E115" s="215" t="s">
        <v>1910</v>
      </c>
      <c r="F115" s="215" t="s">
        <v>1911</v>
      </c>
      <c r="G115" s="215">
        <v>0</v>
      </c>
      <c r="H115" s="215">
        <v>0</v>
      </c>
      <c r="I115" s="215">
        <v>0</v>
      </c>
      <c r="J115" s="215">
        <v>0</v>
      </c>
      <c r="K115" s="215">
        <v>0</v>
      </c>
      <c r="L115" s="215">
        <v>0</v>
      </c>
      <c r="M115" s="215">
        <v>0</v>
      </c>
      <c r="N115" s="215" t="s">
        <v>1020</v>
      </c>
      <c r="O115" s="215" t="s">
        <v>1020</v>
      </c>
      <c r="P115" s="215" t="s">
        <v>1020</v>
      </c>
      <c r="Q115" s="215" t="s">
        <v>1020</v>
      </c>
      <c r="V115" s="215" t="s">
        <v>1020</v>
      </c>
      <c r="X115" s="169" t="s">
        <v>1162</v>
      </c>
      <c r="Y115" s="215" t="s">
        <v>1051</v>
      </c>
      <c r="Z115" s="215" t="s">
        <v>1051</v>
      </c>
      <c r="AA115" s="215" t="s">
        <v>1055</v>
      </c>
      <c r="AB115" s="215" t="s">
        <v>1053</v>
      </c>
      <c r="AO115" s="215" t="s">
        <v>1072</v>
      </c>
      <c r="AP115" s="215" t="s">
        <v>1072</v>
      </c>
      <c r="AQ115" s="215" t="s">
        <v>1072</v>
      </c>
      <c r="AR115" s="215" t="s">
        <v>1074</v>
      </c>
      <c r="AS115" s="215" t="s">
        <v>1072</v>
      </c>
      <c r="AT115" s="215" t="s">
        <v>1072</v>
      </c>
      <c r="AU115" s="215" t="s">
        <v>1070</v>
      </c>
      <c r="AV115" s="215" t="s">
        <v>1072</v>
      </c>
      <c r="AW115" s="215" t="s">
        <v>1074</v>
      </c>
      <c r="AX115" s="215" t="s">
        <v>1072</v>
      </c>
      <c r="AY115" s="215" t="s">
        <v>1072</v>
      </c>
      <c r="AZ115" s="215" t="s">
        <v>1072</v>
      </c>
      <c r="BA115" s="215" t="s">
        <v>1074</v>
      </c>
      <c r="BB115" s="215" t="s">
        <v>1072</v>
      </c>
      <c r="BC115" s="215" t="s">
        <v>1072</v>
      </c>
      <c r="BD115" s="215" t="s">
        <v>1072</v>
      </c>
      <c r="BE115" s="215" t="s">
        <v>1072</v>
      </c>
      <c r="BF115" s="215" t="s">
        <v>1074</v>
      </c>
      <c r="BG115" s="215" t="s">
        <v>1074</v>
      </c>
      <c r="BH115" s="215" t="s">
        <v>1072</v>
      </c>
      <c r="BI115" s="215" t="s">
        <v>1074</v>
      </c>
      <c r="BJ115" s="215" t="s">
        <v>1074</v>
      </c>
      <c r="BK115" s="215" t="s">
        <v>1072</v>
      </c>
      <c r="BL115" s="215" t="s">
        <v>1072</v>
      </c>
      <c r="BM115" s="215" t="s">
        <v>1072</v>
      </c>
      <c r="BN115" s="215" t="s">
        <v>1072</v>
      </c>
      <c r="BO115" s="215" t="s">
        <v>1074</v>
      </c>
      <c r="BP115" s="215" t="s">
        <v>1076</v>
      </c>
      <c r="BQ115" s="215" t="s">
        <v>1076</v>
      </c>
      <c r="BR115" s="215" t="s">
        <v>1076</v>
      </c>
      <c r="BS115" s="215" t="s">
        <v>1076</v>
      </c>
      <c r="BT115" s="215" t="s">
        <v>1074</v>
      </c>
      <c r="BU115" s="215" t="s">
        <v>1074</v>
      </c>
      <c r="BV115" s="215" t="s">
        <v>1074</v>
      </c>
      <c r="BW115" s="215" t="s">
        <v>1074</v>
      </c>
      <c r="BX115" s="215" t="s">
        <v>1076</v>
      </c>
    </row>
    <row r="116" spans="1:76" x14ac:dyDescent="0.3">
      <c r="A116" s="215" t="s">
        <v>585</v>
      </c>
      <c r="B116" s="215" t="s">
        <v>586</v>
      </c>
      <c r="C116" s="215" t="s">
        <v>1243</v>
      </c>
      <c r="D116" s="215" t="s">
        <v>1912</v>
      </c>
      <c r="E116" s="215" t="s">
        <v>1913</v>
      </c>
      <c r="F116" s="215" t="s">
        <v>1240</v>
      </c>
      <c r="G116" s="215">
        <v>0</v>
      </c>
      <c r="H116" s="215">
        <v>0</v>
      </c>
      <c r="I116" s="215">
        <v>0</v>
      </c>
      <c r="J116" s="215">
        <v>0</v>
      </c>
      <c r="K116" s="215">
        <v>0</v>
      </c>
      <c r="L116" s="215">
        <v>0</v>
      </c>
      <c r="M116" s="215">
        <v>0</v>
      </c>
      <c r="N116" s="215" t="s">
        <v>1020</v>
      </c>
      <c r="O116" s="215" t="s">
        <v>1020</v>
      </c>
      <c r="P116" s="215" t="s">
        <v>1020</v>
      </c>
      <c r="Q116" s="215" t="s">
        <v>1020</v>
      </c>
      <c r="V116" s="215" t="s">
        <v>1020</v>
      </c>
      <c r="X116" s="169" t="s">
        <v>1162</v>
      </c>
      <c r="Y116" s="215" t="s">
        <v>1053</v>
      </c>
      <c r="Z116" s="215" t="s">
        <v>1051</v>
      </c>
      <c r="AA116" s="215" t="s">
        <v>1051</v>
      </c>
      <c r="AB116" s="215" t="s">
        <v>1053</v>
      </c>
      <c r="AO116" s="215" t="s">
        <v>1074</v>
      </c>
      <c r="AP116" s="215" t="s">
        <v>1076</v>
      </c>
      <c r="AQ116" s="215" t="s">
        <v>1076</v>
      </c>
      <c r="AR116" s="215" t="s">
        <v>1076</v>
      </c>
      <c r="AS116" s="215" t="s">
        <v>1074</v>
      </c>
      <c r="AT116" s="215" t="s">
        <v>1074</v>
      </c>
      <c r="AU116" s="215" t="s">
        <v>1074</v>
      </c>
      <c r="AV116" s="215" t="s">
        <v>1074</v>
      </c>
      <c r="AW116" s="215" t="s">
        <v>1076</v>
      </c>
      <c r="AX116" s="215" t="s">
        <v>1074</v>
      </c>
      <c r="AY116" s="215" t="s">
        <v>1076</v>
      </c>
      <c r="AZ116" s="215" t="s">
        <v>1076</v>
      </c>
      <c r="BA116" s="215" t="s">
        <v>1076</v>
      </c>
      <c r="BB116" s="215" t="s">
        <v>1074</v>
      </c>
      <c r="BC116" s="215" t="s">
        <v>1074</v>
      </c>
      <c r="BD116" s="215" t="s">
        <v>1074</v>
      </c>
      <c r="BE116" s="215" t="s">
        <v>1074</v>
      </c>
      <c r="BF116" s="215" t="s">
        <v>1076</v>
      </c>
      <c r="BG116" s="215" t="s">
        <v>1076</v>
      </c>
      <c r="BH116" s="215" t="s">
        <v>1076</v>
      </c>
      <c r="BI116" s="215" t="s">
        <v>1076</v>
      </c>
      <c r="BJ116" s="215" t="s">
        <v>1076</v>
      </c>
      <c r="BK116" s="215" t="s">
        <v>1074</v>
      </c>
      <c r="BL116" s="215" t="s">
        <v>1076</v>
      </c>
      <c r="BM116" s="215" t="s">
        <v>1074</v>
      </c>
      <c r="BN116" s="215" t="s">
        <v>1074</v>
      </c>
      <c r="BO116" s="215" t="s">
        <v>1076</v>
      </c>
      <c r="BP116" s="215" t="s">
        <v>1076</v>
      </c>
      <c r="BQ116" s="215" t="s">
        <v>1076</v>
      </c>
      <c r="BR116" s="215" t="s">
        <v>1076</v>
      </c>
      <c r="BS116" s="215" t="s">
        <v>1076</v>
      </c>
      <c r="BT116" s="215" t="s">
        <v>1074</v>
      </c>
      <c r="BU116" s="215" t="s">
        <v>1076</v>
      </c>
      <c r="BV116" s="215" t="s">
        <v>1076</v>
      </c>
      <c r="BW116" s="215" t="s">
        <v>1074</v>
      </c>
      <c r="BX116" s="215" t="s">
        <v>1076</v>
      </c>
    </row>
    <row r="117" spans="1:76" x14ac:dyDescent="0.3">
      <c r="A117" s="215" t="s">
        <v>589</v>
      </c>
      <c r="B117" s="215" t="s">
        <v>590</v>
      </c>
      <c r="C117" s="215" t="s">
        <v>1914</v>
      </c>
      <c r="D117" s="215" t="s">
        <v>1915</v>
      </c>
      <c r="E117" s="215">
        <v>1743252767</v>
      </c>
      <c r="F117" s="215" t="s">
        <v>1916</v>
      </c>
      <c r="G117" s="215">
        <v>0</v>
      </c>
      <c r="H117" s="215">
        <v>0</v>
      </c>
      <c r="I117" s="215">
        <v>0</v>
      </c>
      <c r="J117" s="215">
        <v>0</v>
      </c>
      <c r="K117" s="215">
        <v>0</v>
      </c>
      <c r="L117" s="215">
        <v>0</v>
      </c>
      <c r="M117" s="215">
        <v>0</v>
      </c>
      <c r="N117" s="215" t="s">
        <v>1020</v>
      </c>
      <c r="O117" s="215" t="s">
        <v>1020</v>
      </c>
      <c r="P117" s="215" t="s">
        <v>1020</v>
      </c>
      <c r="Q117" s="215" t="s">
        <v>1020</v>
      </c>
      <c r="V117" s="215" t="s">
        <v>1020</v>
      </c>
      <c r="X117" s="169" t="s">
        <v>1162</v>
      </c>
      <c r="Y117" s="215" t="s">
        <v>1051</v>
      </c>
      <c r="Z117" s="215" t="s">
        <v>1051</v>
      </c>
      <c r="AA117" s="215" t="s">
        <v>1051</v>
      </c>
      <c r="AB117" s="215" t="s">
        <v>1051</v>
      </c>
      <c r="AO117" s="215" t="s">
        <v>1074</v>
      </c>
      <c r="AP117" s="215" t="s">
        <v>1074</v>
      </c>
      <c r="AQ117" s="215" t="s">
        <v>1076</v>
      </c>
      <c r="AR117" s="215" t="s">
        <v>1076</v>
      </c>
      <c r="AS117" s="215" t="s">
        <v>1070</v>
      </c>
      <c r="AT117" s="215" t="s">
        <v>1074</v>
      </c>
      <c r="AU117" s="215" t="s">
        <v>1072</v>
      </c>
      <c r="AV117" s="215" t="s">
        <v>1074</v>
      </c>
      <c r="AW117" s="215" t="s">
        <v>1070</v>
      </c>
      <c r="AX117" s="215" t="s">
        <v>1074</v>
      </c>
      <c r="AY117" s="215" t="s">
        <v>1074</v>
      </c>
      <c r="AZ117" s="215" t="s">
        <v>1076</v>
      </c>
      <c r="BA117" s="215" t="s">
        <v>1076</v>
      </c>
      <c r="BB117" s="215" t="s">
        <v>1070</v>
      </c>
      <c r="BC117" s="215" t="s">
        <v>1076</v>
      </c>
      <c r="BD117" s="215" t="s">
        <v>1074</v>
      </c>
      <c r="BE117" s="215" t="s">
        <v>1074</v>
      </c>
      <c r="BF117" s="215" t="s">
        <v>1070</v>
      </c>
      <c r="BG117" s="215" t="s">
        <v>1074</v>
      </c>
      <c r="BH117" s="215" t="s">
        <v>1076</v>
      </c>
      <c r="BI117" s="215" t="s">
        <v>1076</v>
      </c>
      <c r="BJ117" s="215" t="s">
        <v>1076</v>
      </c>
      <c r="BK117" s="215" t="s">
        <v>1070</v>
      </c>
      <c r="BL117" s="215" t="s">
        <v>1076</v>
      </c>
      <c r="BM117" s="215" t="s">
        <v>1074</v>
      </c>
      <c r="BN117" s="215" t="s">
        <v>1076</v>
      </c>
      <c r="BO117" s="215" t="s">
        <v>1072</v>
      </c>
      <c r="BP117" s="215" t="s">
        <v>1076</v>
      </c>
      <c r="BQ117" s="215" t="s">
        <v>1076</v>
      </c>
      <c r="BR117" s="215" t="s">
        <v>1076</v>
      </c>
      <c r="BS117" s="215" t="s">
        <v>1076</v>
      </c>
      <c r="BT117" s="215" t="s">
        <v>1072</v>
      </c>
      <c r="BU117" s="215" t="s">
        <v>1076</v>
      </c>
      <c r="BV117" s="215" t="s">
        <v>1076</v>
      </c>
      <c r="BW117" s="215" t="s">
        <v>1076</v>
      </c>
      <c r="BX117" s="215" t="s">
        <v>1074</v>
      </c>
    </row>
    <row r="118" spans="1:76" x14ac:dyDescent="0.3">
      <c r="A118" s="215" t="s">
        <v>591</v>
      </c>
      <c r="B118" s="215" t="s">
        <v>592</v>
      </c>
      <c r="C118" s="215" t="s">
        <v>1562</v>
      </c>
      <c r="D118" s="215" t="s">
        <v>1563</v>
      </c>
      <c r="E118" s="215" t="s">
        <v>1564</v>
      </c>
      <c r="F118" s="215" t="s">
        <v>1565</v>
      </c>
      <c r="G118" s="215">
        <v>0</v>
      </c>
      <c r="H118" s="215">
        <v>0</v>
      </c>
      <c r="I118" s="215">
        <v>0</v>
      </c>
      <c r="J118" s="215">
        <v>0</v>
      </c>
      <c r="K118" s="215">
        <v>0</v>
      </c>
      <c r="L118" s="215">
        <v>0</v>
      </c>
      <c r="M118" s="215">
        <v>0</v>
      </c>
      <c r="N118" s="215" t="s">
        <v>1020</v>
      </c>
      <c r="O118" s="215" t="s">
        <v>1020</v>
      </c>
      <c r="P118" s="215" t="s">
        <v>1020</v>
      </c>
      <c r="Q118" s="215" t="s">
        <v>1020</v>
      </c>
      <c r="V118" s="215" t="s">
        <v>1020</v>
      </c>
      <c r="X118" s="169" t="s">
        <v>1162</v>
      </c>
      <c r="Y118" s="215" t="s">
        <v>1051</v>
      </c>
      <c r="Z118" s="215" t="s">
        <v>1051</v>
      </c>
      <c r="AA118" s="215" t="s">
        <v>1055</v>
      </c>
      <c r="AB118" s="215" t="s">
        <v>1053</v>
      </c>
      <c r="AO118" s="215" t="s">
        <v>1074</v>
      </c>
      <c r="AP118" s="215" t="s">
        <v>1074</v>
      </c>
      <c r="AQ118" s="215" t="s">
        <v>1074</v>
      </c>
      <c r="AR118" s="215" t="s">
        <v>1072</v>
      </c>
      <c r="AS118" s="215" t="s">
        <v>1072</v>
      </c>
      <c r="AT118" s="215" t="s">
        <v>1072</v>
      </c>
      <c r="AU118" s="215" t="s">
        <v>1074</v>
      </c>
      <c r="AV118" s="215" t="s">
        <v>1074</v>
      </c>
      <c r="AW118" s="215" t="s">
        <v>1074</v>
      </c>
      <c r="AX118" s="215" t="s">
        <v>1074</v>
      </c>
      <c r="AY118" s="215" t="s">
        <v>1074</v>
      </c>
      <c r="AZ118" s="215" t="s">
        <v>1074</v>
      </c>
      <c r="BA118" s="215" t="s">
        <v>1074</v>
      </c>
      <c r="BB118" s="215" t="s">
        <v>1072</v>
      </c>
      <c r="BC118" s="215" t="s">
        <v>1072</v>
      </c>
      <c r="BD118" s="215" t="s">
        <v>1074</v>
      </c>
      <c r="BE118" s="215" t="s">
        <v>1074</v>
      </c>
      <c r="BF118" s="215" t="s">
        <v>1074</v>
      </c>
      <c r="BG118" s="215" t="s">
        <v>1074</v>
      </c>
      <c r="BH118" s="215" t="s">
        <v>1074</v>
      </c>
      <c r="BI118" s="215" t="s">
        <v>1074</v>
      </c>
      <c r="BJ118" s="215" t="s">
        <v>1074</v>
      </c>
      <c r="BK118" s="215" t="s">
        <v>1074</v>
      </c>
      <c r="BL118" s="215" t="s">
        <v>1074</v>
      </c>
      <c r="BM118" s="215" t="s">
        <v>1074</v>
      </c>
      <c r="BN118" s="215" t="s">
        <v>1074</v>
      </c>
      <c r="BO118" s="215" t="s">
        <v>1074</v>
      </c>
      <c r="BP118" s="215" t="s">
        <v>1076</v>
      </c>
      <c r="BQ118" s="215" t="s">
        <v>1074</v>
      </c>
      <c r="BR118" s="215" t="s">
        <v>1074</v>
      </c>
      <c r="BS118" s="215" t="s">
        <v>1074</v>
      </c>
      <c r="BT118" s="215" t="s">
        <v>1074</v>
      </c>
      <c r="BU118" s="215" t="s">
        <v>1074</v>
      </c>
      <c r="BV118" s="215" t="s">
        <v>1076</v>
      </c>
      <c r="BW118" s="215" t="s">
        <v>1076</v>
      </c>
      <c r="BX118" s="215" t="s">
        <v>1074</v>
      </c>
    </row>
    <row r="119" spans="1:76" x14ac:dyDescent="0.3">
      <c r="A119" s="215" t="s">
        <v>593</v>
      </c>
      <c r="B119" s="215" t="s">
        <v>594</v>
      </c>
      <c r="C119" s="215" t="s">
        <v>1358</v>
      </c>
      <c r="D119" s="215" t="s">
        <v>1359</v>
      </c>
      <c r="E119" s="215" t="s">
        <v>1360</v>
      </c>
      <c r="F119" s="215" t="s">
        <v>1917</v>
      </c>
      <c r="G119" s="215">
        <v>0</v>
      </c>
      <c r="H119" s="215">
        <v>0</v>
      </c>
      <c r="I119" s="215">
        <v>0</v>
      </c>
      <c r="J119" s="215">
        <v>0</v>
      </c>
      <c r="K119" s="215">
        <v>0</v>
      </c>
      <c r="L119" s="215">
        <v>0</v>
      </c>
      <c r="M119" s="215">
        <v>0</v>
      </c>
      <c r="N119" s="215" t="s">
        <v>1020</v>
      </c>
      <c r="O119" s="215" t="s">
        <v>1020</v>
      </c>
      <c r="P119" s="215" t="s">
        <v>1020</v>
      </c>
      <c r="Q119" s="215" t="s">
        <v>1020</v>
      </c>
      <c r="V119" s="215" t="s">
        <v>1020</v>
      </c>
      <c r="X119" s="169" t="s">
        <v>1162</v>
      </c>
      <c r="Y119" s="215" t="s">
        <v>1053</v>
      </c>
      <c r="Z119" s="215" t="s">
        <v>1051</v>
      </c>
      <c r="AA119" s="215" t="s">
        <v>1051</v>
      </c>
      <c r="AB119" s="215" t="s">
        <v>1051</v>
      </c>
      <c r="AO119" s="215" t="s">
        <v>1072</v>
      </c>
      <c r="AP119" s="215" t="s">
        <v>1072</v>
      </c>
      <c r="AQ119" s="215" t="s">
        <v>1074</v>
      </c>
      <c r="AR119" s="215" t="s">
        <v>1074</v>
      </c>
      <c r="AS119" s="215" t="s">
        <v>1072</v>
      </c>
      <c r="AT119" s="215" t="s">
        <v>1072</v>
      </c>
      <c r="AU119" s="215" t="s">
        <v>1074</v>
      </c>
      <c r="AV119" s="215" t="s">
        <v>1074</v>
      </c>
      <c r="AW119" s="215" t="s">
        <v>1074</v>
      </c>
      <c r="AX119" s="215" t="s">
        <v>1072</v>
      </c>
      <c r="AY119" s="215" t="s">
        <v>1072</v>
      </c>
      <c r="AZ119" s="215" t="s">
        <v>1074</v>
      </c>
      <c r="BA119" s="215" t="s">
        <v>1074</v>
      </c>
      <c r="BB119" s="215" t="s">
        <v>1074</v>
      </c>
      <c r="BC119" s="215" t="s">
        <v>1074</v>
      </c>
      <c r="BD119" s="215" t="s">
        <v>1074</v>
      </c>
      <c r="BE119" s="215" t="s">
        <v>1074</v>
      </c>
      <c r="BF119" s="215" t="s">
        <v>1074</v>
      </c>
      <c r="BG119" s="215" t="s">
        <v>1072</v>
      </c>
      <c r="BH119" s="215" t="s">
        <v>1072</v>
      </c>
      <c r="BI119" s="215" t="s">
        <v>1074</v>
      </c>
      <c r="BJ119" s="215" t="s">
        <v>1074</v>
      </c>
      <c r="BK119" s="215" t="s">
        <v>1074</v>
      </c>
      <c r="BL119" s="215" t="s">
        <v>1074</v>
      </c>
      <c r="BM119" s="215" t="s">
        <v>1074</v>
      </c>
      <c r="BN119" s="215" t="s">
        <v>1076</v>
      </c>
      <c r="BO119" s="215" t="s">
        <v>1076</v>
      </c>
      <c r="BP119" s="215" t="s">
        <v>1074</v>
      </c>
      <c r="BQ119" s="215" t="s">
        <v>1074</v>
      </c>
      <c r="BR119" s="215" t="s">
        <v>1076</v>
      </c>
      <c r="BS119" s="215" t="s">
        <v>1076</v>
      </c>
      <c r="BT119" s="215" t="s">
        <v>1076</v>
      </c>
      <c r="BU119" s="215" t="s">
        <v>1076</v>
      </c>
      <c r="BV119" s="215" t="s">
        <v>1076</v>
      </c>
      <c r="BW119" s="215" t="s">
        <v>1078</v>
      </c>
      <c r="BX119" s="215" t="s">
        <v>1076</v>
      </c>
    </row>
    <row r="120" spans="1:76" x14ac:dyDescent="0.3">
      <c r="A120" s="215" t="s">
        <v>595</v>
      </c>
      <c r="B120" s="215" t="s">
        <v>596</v>
      </c>
      <c r="C120" s="215" t="s">
        <v>1566</v>
      </c>
      <c r="D120" s="215" t="s">
        <v>1567</v>
      </c>
      <c r="E120" s="215" t="s">
        <v>1568</v>
      </c>
      <c r="F120" s="215" t="s">
        <v>1569</v>
      </c>
      <c r="G120" s="215">
        <v>0</v>
      </c>
      <c r="H120" s="215">
        <v>0</v>
      </c>
      <c r="I120" s="215">
        <v>0</v>
      </c>
      <c r="J120" s="215">
        <v>0</v>
      </c>
      <c r="K120" s="215">
        <v>0</v>
      </c>
      <c r="L120" s="215">
        <v>0</v>
      </c>
      <c r="M120" s="215">
        <v>0</v>
      </c>
      <c r="N120" s="215" t="s">
        <v>1020</v>
      </c>
      <c r="O120" s="215" t="s">
        <v>1020</v>
      </c>
      <c r="P120" s="215" t="s">
        <v>1020</v>
      </c>
      <c r="Q120" s="215" t="s">
        <v>1020</v>
      </c>
      <c r="V120" s="215" t="s">
        <v>1020</v>
      </c>
      <c r="X120" s="169" t="s">
        <v>1162</v>
      </c>
      <c r="Y120" s="215" t="s">
        <v>1053</v>
      </c>
      <c r="Z120" s="215" t="s">
        <v>1051</v>
      </c>
      <c r="AA120" s="215" t="s">
        <v>1055</v>
      </c>
      <c r="AB120" s="215" t="s">
        <v>1051</v>
      </c>
      <c r="AO120" s="215" t="s">
        <v>1074</v>
      </c>
      <c r="AP120" s="215" t="s">
        <v>1076</v>
      </c>
      <c r="AQ120" s="215" t="s">
        <v>1074</v>
      </c>
      <c r="AR120" s="215" t="s">
        <v>1076</v>
      </c>
      <c r="AS120" s="215" t="s">
        <v>1074</v>
      </c>
      <c r="AT120" s="215" t="s">
        <v>1074</v>
      </c>
      <c r="AU120" s="215" t="s">
        <v>1076</v>
      </c>
      <c r="AV120" s="215" t="s">
        <v>1074</v>
      </c>
      <c r="AW120" s="215" t="s">
        <v>1074</v>
      </c>
      <c r="AX120" s="215" t="s">
        <v>1076</v>
      </c>
      <c r="AY120" s="215" t="s">
        <v>1076</v>
      </c>
      <c r="AZ120" s="215" t="s">
        <v>1076</v>
      </c>
      <c r="BA120" s="215" t="s">
        <v>1076</v>
      </c>
      <c r="BB120" s="215" t="s">
        <v>1074</v>
      </c>
      <c r="BC120" s="215" t="s">
        <v>1074</v>
      </c>
      <c r="BD120" s="215" t="s">
        <v>1076</v>
      </c>
      <c r="BE120" s="215" t="s">
        <v>1074</v>
      </c>
      <c r="BF120" s="215" t="s">
        <v>1074</v>
      </c>
      <c r="BG120" s="215" t="s">
        <v>1076</v>
      </c>
      <c r="BH120" s="215" t="s">
        <v>1076</v>
      </c>
      <c r="BI120" s="215" t="s">
        <v>1076</v>
      </c>
      <c r="BJ120" s="215" t="s">
        <v>1076</v>
      </c>
      <c r="BK120" s="215" t="s">
        <v>1074</v>
      </c>
      <c r="BL120" s="215" t="s">
        <v>1074</v>
      </c>
      <c r="BM120" s="215" t="s">
        <v>1076</v>
      </c>
      <c r="BN120" s="215" t="s">
        <v>1074</v>
      </c>
      <c r="BO120" s="215" t="s">
        <v>1074</v>
      </c>
      <c r="BP120" s="215" t="s">
        <v>1076</v>
      </c>
      <c r="BQ120" s="215" t="s">
        <v>1076</v>
      </c>
      <c r="BR120" s="215" t="s">
        <v>1076</v>
      </c>
      <c r="BS120" s="215" t="s">
        <v>1076</v>
      </c>
      <c r="BT120" s="215" t="s">
        <v>1074</v>
      </c>
      <c r="BU120" s="215" t="s">
        <v>1074</v>
      </c>
      <c r="BV120" s="215" t="s">
        <v>1076</v>
      </c>
      <c r="BW120" s="215" t="s">
        <v>1074</v>
      </c>
      <c r="BX120" s="215" t="s">
        <v>1074</v>
      </c>
    </row>
    <row r="121" spans="1:76" x14ac:dyDescent="0.3">
      <c r="A121" s="215" t="s">
        <v>597</v>
      </c>
      <c r="B121" s="215" t="s">
        <v>598</v>
      </c>
      <c r="C121" s="215" t="s">
        <v>1289</v>
      </c>
      <c r="D121" s="215" t="s">
        <v>1290</v>
      </c>
      <c r="E121" s="215" t="s">
        <v>1291</v>
      </c>
      <c r="F121" s="215" t="s">
        <v>1309</v>
      </c>
      <c r="G121" s="215">
        <v>0</v>
      </c>
      <c r="H121" s="215">
        <v>0</v>
      </c>
      <c r="I121" s="215">
        <v>0</v>
      </c>
      <c r="J121" s="215">
        <v>0</v>
      </c>
      <c r="K121" s="215">
        <v>0</v>
      </c>
      <c r="L121" s="215">
        <v>0</v>
      </c>
      <c r="M121" s="215">
        <v>0</v>
      </c>
      <c r="N121" s="215" t="s">
        <v>1020</v>
      </c>
      <c r="O121" s="215" t="s">
        <v>1020</v>
      </c>
      <c r="P121" s="215" t="s">
        <v>1020</v>
      </c>
      <c r="Q121" s="215" t="s">
        <v>1020</v>
      </c>
      <c r="V121" s="215" t="s">
        <v>1022</v>
      </c>
      <c r="X121" s="169">
        <v>43313</v>
      </c>
      <c r="Y121" s="215" t="s">
        <v>1053</v>
      </c>
      <c r="Z121" s="215" t="s">
        <v>1051</v>
      </c>
      <c r="AA121" s="215" t="s">
        <v>1051</v>
      </c>
      <c r="AB121" s="215" t="s">
        <v>1051</v>
      </c>
      <c r="AO121" s="215" t="s">
        <v>1074</v>
      </c>
      <c r="AP121" s="215" t="s">
        <v>1074</v>
      </c>
      <c r="AQ121" s="215" t="s">
        <v>1074</v>
      </c>
      <c r="AR121" s="215" t="s">
        <v>1074</v>
      </c>
      <c r="AS121" s="215" t="s">
        <v>1072</v>
      </c>
      <c r="AT121" s="215" t="s">
        <v>1072</v>
      </c>
      <c r="AU121" s="215" t="s">
        <v>1074</v>
      </c>
      <c r="AV121" s="215" t="s">
        <v>1072</v>
      </c>
      <c r="AW121" s="215" t="s">
        <v>1072</v>
      </c>
      <c r="AX121" s="215" t="s">
        <v>1076</v>
      </c>
      <c r="AY121" s="215" t="s">
        <v>1074</v>
      </c>
      <c r="AZ121" s="215" t="s">
        <v>1076</v>
      </c>
      <c r="BA121" s="215" t="s">
        <v>1074</v>
      </c>
      <c r="BB121" s="215" t="s">
        <v>1072</v>
      </c>
      <c r="BC121" s="215" t="s">
        <v>1072</v>
      </c>
      <c r="BD121" s="215" t="s">
        <v>1074</v>
      </c>
      <c r="BE121" s="215" t="s">
        <v>1072</v>
      </c>
      <c r="BF121" s="215" t="s">
        <v>1074</v>
      </c>
      <c r="BG121" s="215" t="s">
        <v>1076</v>
      </c>
      <c r="BH121" s="215" t="s">
        <v>1076</v>
      </c>
      <c r="BI121" s="215" t="s">
        <v>1076</v>
      </c>
      <c r="BJ121" s="215" t="s">
        <v>1074</v>
      </c>
      <c r="BK121" s="215" t="s">
        <v>1072</v>
      </c>
      <c r="BL121" s="215" t="s">
        <v>1072</v>
      </c>
      <c r="BM121" s="215" t="s">
        <v>1074</v>
      </c>
      <c r="BN121" s="215" t="s">
        <v>1072</v>
      </c>
      <c r="BO121" s="215" t="s">
        <v>1074</v>
      </c>
      <c r="BP121" s="215" t="s">
        <v>1076</v>
      </c>
      <c r="BQ121" s="215" t="s">
        <v>1076</v>
      </c>
      <c r="BR121" s="215" t="s">
        <v>1076</v>
      </c>
      <c r="BS121" s="215" t="s">
        <v>1074</v>
      </c>
      <c r="BT121" s="215" t="s">
        <v>1072</v>
      </c>
      <c r="BU121" s="215" t="s">
        <v>1072</v>
      </c>
      <c r="BV121" s="215" t="s">
        <v>1074</v>
      </c>
      <c r="BW121" s="215" t="s">
        <v>1072</v>
      </c>
      <c r="BX121" s="215" t="s">
        <v>1074</v>
      </c>
    </row>
    <row r="122" spans="1:76" x14ac:dyDescent="0.3">
      <c r="A122" s="215" t="s">
        <v>599</v>
      </c>
      <c r="B122" s="215" t="s">
        <v>600</v>
      </c>
      <c r="C122" s="215" t="s">
        <v>1918</v>
      </c>
      <c r="D122" s="215" t="s">
        <v>1919</v>
      </c>
      <c r="E122" s="215" t="s">
        <v>1920</v>
      </c>
      <c r="F122" s="215" t="s">
        <v>1921</v>
      </c>
      <c r="G122" s="215">
        <v>0</v>
      </c>
      <c r="H122" s="215">
        <v>0</v>
      </c>
      <c r="I122" s="215">
        <v>0</v>
      </c>
      <c r="J122" s="215">
        <v>0</v>
      </c>
      <c r="K122" s="215">
        <v>0</v>
      </c>
      <c r="L122" s="215">
        <v>0</v>
      </c>
      <c r="M122" s="215">
        <v>0</v>
      </c>
      <c r="N122" s="215" t="s">
        <v>1020</v>
      </c>
      <c r="O122" s="215" t="s">
        <v>1020</v>
      </c>
      <c r="P122" s="215" t="s">
        <v>1020</v>
      </c>
      <c r="Q122" s="215" t="s">
        <v>1020</v>
      </c>
      <c r="V122" s="215" t="s">
        <v>1020</v>
      </c>
      <c r="X122" s="169" t="s">
        <v>1162</v>
      </c>
      <c r="Y122" s="215" t="s">
        <v>1055</v>
      </c>
      <c r="Z122" s="215" t="s">
        <v>1051</v>
      </c>
      <c r="AA122" s="215" t="s">
        <v>1051</v>
      </c>
      <c r="AB122" s="215" t="s">
        <v>1051</v>
      </c>
      <c r="AO122" s="215" t="s">
        <v>1076</v>
      </c>
      <c r="AP122" s="215" t="s">
        <v>1076</v>
      </c>
      <c r="AQ122" s="215" t="s">
        <v>1074</v>
      </c>
      <c r="AR122" s="215" t="s">
        <v>1074</v>
      </c>
      <c r="AS122" s="215" t="s">
        <v>1074</v>
      </c>
      <c r="AT122" s="215" t="s">
        <v>1072</v>
      </c>
      <c r="AU122" s="215" t="s">
        <v>1074</v>
      </c>
      <c r="AV122" s="215" t="s">
        <v>1072</v>
      </c>
      <c r="AW122" s="215" t="s">
        <v>1074</v>
      </c>
      <c r="AX122" s="215" t="s">
        <v>1076</v>
      </c>
      <c r="AY122" s="215" t="s">
        <v>1076</v>
      </c>
      <c r="AZ122" s="215" t="s">
        <v>1074</v>
      </c>
      <c r="BA122" s="215" t="s">
        <v>1076</v>
      </c>
      <c r="BB122" s="215" t="s">
        <v>1074</v>
      </c>
      <c r="BC122" s="215" t="s">
        <v>1074</v>
      </c>
      <c r="BD122" s="215" t="s">
        <v>1074</v>
      </c>
      <c r="BE122" s="215" t="s">
        <v>1074</v>
      </c>
      <c r="BF122" s="215" t="s">
        <v>1076</v>
      </c>
      <c r="BG122" s="215" t="s">
        <v>1076</v>
      </c>
      <c r="BH122" s="215" t="s">
        <v>1076</v>
      </c>
      <c r="BI122" s="215" t="s">
        <v>1076</v>
      </c>
      <c r="BJ122" s="215" t="s">
        <v>1076</v>
      </c>
      <c r="BK122" s="215" t="s">
        <v>1076</v>
      </c>
      <c r="BL122" s="215" t="s">
        <v>1074</v>
      </c>
      <c r="BM122" s="215" t="s">
        <v>1076</v>
      </c>
      <c r="BN122" s="215" t="s">
        <v>1076</v>
      </c>
      <c r="BO122" s="215" t="s">
        <v>1076</v>
      </c>
      <c r="BP122" s="215" t="s">
        <v>1078</v>
      </c>
      <c r="BQ122" s="215" t="s">
        <v>1078</v>
      </c>
      <c r="BR122" s="215" t="s">
        <v>1076</v>
      </c>
      <c r="BS122" s="215" t="s">
        <v>1076</v>
      </c>
      <c r="BT122" s="215" t="s">
        <v>1076</v>
      </c>
      <c r="BU122" s="215" t="s">
        <v>1076</v>
      </c>
      <c r="BV122" s="215" t="s">
        <v>1076</v>
      </c>
      <c r="BW122" s="215" t="s">
        <v>1076</v>
      </c>
      <c r="BX122" s="215" t="s">
        <v>1078</v>
      </c>
    </row>
    <row r="123" spans="1:76" x14ac:dyDescent="0.3">
      <c r="A123" s="215" t="s">
        <v>603</v>
      </c>
      <c r="B123" s="215" t="s">
        <v>604</v>
      </c>
      <c r="C123" s="215" t="s">
        <v>1334</v>
      </c>
      <c r="D123" s="215" t="s">
        <v>1335</v>
      </c>
      <c r="E123" s="215" t="s">
        <v>1336</v>
      </c>
      <c r="F123" s="215" t="s">
        <v>1337</v>
      </c>
      <c r="G123" s="215">
        <v>0</v>
      </c>
      <c r="H123" s="215">
        <v>0</v>
      </c>
      <c r="I123" s="215">
        <v>0</v>
      </c>
      <c r="J123" s="215">
        <v>0</v>
      </c>
      <c r="K123" s="215">
        <v>0</v>
      </c>
      <c r="L123" s="215">
        <v>0</v>
      </c>
      <c r="M123" s="215">
        <v>0</v>
      </c>
      <c r="N123" s="215" t="s">
        <v>1020</v>
      </c>
      <c r="O123" s="215" t="s">
        <v>1020</v>
      </c>
      <c r="P123" s="215" t="s">
        <v>1020</v>
      </c>
      <c r="Q123" s="215" t="s">
        <v>1020</v>
      </c>
      <c r="V123" s="215" t="s">
        <v>1020</v>
      </c>
      <c r="X123" s="169" t="s">
        <v>1162</v>
      </c>
      <c r="Y123" s="215" t="s">
        <v>1051</v>
      </c>
      <c r="Z123" s="215" t="s">
        <v>1051</v>
      </c>
      <c r="AA123" s="215" t="s">
        <v>1055</v>
      </c>
      <c r="AB123" s="215" t="s">
        <v>1053</v>
      </c>
      <c r="AO123" s="215" t="s">
        <v>1074</v>
      </c>
      <c r="AP123" s="215" t="s">
        <v>1074</v>
      </c>
      <c r="AQ123" s="215" t="s">
        <v>1076</v>
      </c>
      <c r="AR123" s="215" t="s">
        <v>1076</v>
      </c>
      <c r="AS123" s="215" t="s">
        <v>1072</v>
      </c>
      <c r="AT123" s="215" t="s">
        <v>1074</v>
      </c>
      <c r="AU123" s="215" t="s">
        <v>1076</v>
      </c>
      <c r="AV123" s="215" t="s">
        <v>1074</v>
      </c>
      <c r="AW123" s="215" t="s">
        <v>1072</v>
      </c>
      <c r="AX123" s="215" t="s">
        <v>1074</v>
      </c>
      <c r="AY123" s="215" t="s">
        <v>1074</v>
      </c>
      <c r="AZ123" s="215" t="s">
        <v>1076</v>
      </c>
      <c r="BA123" s="215" t="s">
        <v>1076</v>
      </c>
      <c r="BB123" s="215" t="s">
        <v>1072</v>
      </c>
      <c r="BC123" s="215" t="s">
        <v>1074</v>
      </c>
      <c r="BD123" s="215" t="s">
        <v>1076</v>
      </c>
      <c r="BE123" s="215" t="s">
        <v>1076</v>
      </c>
      <c r="BF123" s="215" t="s">
        <v>1074</v>
      </c>
      <c r="BG123" s="215" t="s">
        <v>1074</v>
      </c>
      <c r="BH123" s="215" t="s">
        <v>1074</v>
      </c>
      <c r="BI123" s="215" t="s">
        <v>1076</v>
      </c>
      <c r="BJ123" s="215" t="s">
        <v>1076</v>
      </c>
      <c r="BK123" s="215" t="s">
        <v>1072</v>
      </c>
      <c r="BL123" s="215" t="s">
        <v>1074</v>
      </c>
      <c r="BM123" s="215" t="s">
        <v>1076</v>
      </c>
      <c r="BN123" s="215" t="s">
        <v>1076</v>
      </c>
      <c r="BO123" s="215" t="s">
        <v>1074</v>
      </c>
      <c r="BP123" s="215" t="s">
        <v>1076</v>
      </c>
      <c r="BQ123" s="215" t="s">
        <v>1074</v>
      </c>
      <c r="BR123" s="215" t="s">
        <v>1076</v>
      </c>
      <c r="BS123" s="215" t="s">
        <v>1076</v>
      </c>
      <c r="BT123" s="215" t="s">
        <v>1074</v>
      </c>
      <c r="BU123" s="215" t="s">
        <v>1074</v>
      </c>
      <c r="BV123" s="215" t="s">
        <v>1076</v>
      </c>
      <c r="BW123" s="215" t="s">
        <v>1076</v>
      </c>
      <c r="BX123" s="215" t="s">
        <v>1074</v>
      </c>
    </row>
    <row r="124" spans="1:76" x14ac:dyDescent="0.3">
      <c r="A124" s="215" t="s">
        <v>607</v>
      </c>
      <c r="B124" s="215" t="s">
        <v>608</v>
      </c>
      <c r="C124" s="215" t="s">
        <v>1570</v>
      </c>
      <c r="D124" s="215" t="s">
        <v>1571</v>
      </c>
      <c r="E124" s="215" t="s">
        <v>1572</v>
      </c>
      <c r="F124" s="215" t="s">
        <v>1573</v>
      </c>
      <c r="G124" s="215">
        <v>0</v>
      </c>
      <c r="H124" s="215">
        <v>0</v>
      </c>
      <c r="I124" s="215">
        <v>0</v>
      </c>
      <c r="J124" s="215">
        <v>0</v>
      </c>
      <c r="K124" s="215">
        <v>0</v>
      </c>
      <c r="L124" s="215">
        <v>0</v>
      </c>
      <c r="M124" s="215">
        <v>0</v>
      </c>
      <c r="N124" s="215" t="s">
        <v>1020</v>
      </c>
      <c r="O124" s="215" t="s">
        <v>1020</v>
      </c>
      <c r="P124" s="215" t="s">
        <v>1020</v>
      </c>
      <c r="Q124" s="215" t="s">
        <v>1020</v>
      </c>
      <c r="V124" s="215" t="s">
        <v>1020</v>
      </c>
      <c r="X124" s="169" t="s">
        <v>1162</v>
      </c>
      <c r="Y124" s="215" t="s">
        <v>1051</v>
      </c>
      <c r="Z124" s="215" t="s">
        <v>1051</v>
      </c>
      <c r="AA124" s="215" t="s">
        <v>1051</v>
      </c>
      <c r="AB124" s="215" t="s">
        <v>1051</v>
      </c>
      <c r="AO124" s="215" t="s">
        <v>1074</v>
      </c>
      <c r="AP124" s="215" t="s">
        <v>1074</v>
      </c>
      <c r="AQ124" s="215" t="s">
        <v>1074</v>
      </c>
      <c r="AR124" s="215" t="s">
        <v>1074</v>
      </c>
      <c r="AS124" s="215" t="s">
        <v>1072</v>
      </c>
      <c r="AT124" s="215" t="s">
        <v>1072</v>
      </c>
      <c r="AU124" s="215" t="s">
        <v>1072</v>
      </c>
      <c r="AV124" s="215" t="s">
        <v>1072</v>
      </c>
      <c r="AW124" s="215" t="s">
        <v>1074</v>
      </c>
      <c r="AX124" s="215" t="s">
        <v>1074</v>
      </c>
      <c r="AY124" s="215" t="s">
        <v>1074</v>
      </c>
      <c r="AZ124" s="215" t="s">
        <v>1074</v>
      </c>
      <c r="BA124" s="215" t="s">
        <v>1074</v>
      </c>
      <c r="BB124" s="215" t="s">
        <v>1072</v>
      </c>
      <c r="BC124" s="215" t="s">
        <v>1074</v>
      </c>
      <c r="BD124" s="215" t="s">
        <v>1072</v>
      </c>
      <c r="BE124" s="215" t="s">
        <v>1074</v>
      </c>
      <c r="BF124" s="215" t="s">
        <v>1074</v>
      </c>
      <c r="BG124" s="215" t="s">
        <v>1076</v>
      </c>
      <c r="BH124" s="215" t="s">
        <v>1076</v>
      </c>
      <c r="BI124" s="215" t="s">
        <v>1076</v>
      </c>
      <c r="BJ124" s="215" t="s">
        <v>1076</v>
      </c>
      <c r="BK124" s="215" t="s">
        <v>1074</v>
      </c>
      <c r="BL124" s="215" t="s">
        <v>1074</v>
      </c>
      <c r="BM124" s="215" t="s">
        <v>1074</v>
      </c>
      <c r="BN124" s="215" t="s">
        <v>1074</v>
      </c>
      <c r="BO124" s="215" t="s">
        <v>1074</v>
      </c>
      <c r="BP124" s="215" t="s">
        <v>1076</v>
      </c>
      <c r="BQ124" s="215" t="s">
        <v>1076</v>
      </c>
      <c r="BR124" s="215" t="s">
        <v>1076</v>
      </c>
      <c r="BS124" s="215" t="s">
        <v>1076</v>
      </c>
      <c r="BT124" s="215" t="s">
        <v>1074</v>
      </c>
      <c r="BU124" s="215" t="s">
        <v>1074</v>
      </c>
      <c r="BV124" s="215" t="s">
        <v>1074</v>
      </c>
      <c r="BW124" s="215" t="s">
        <v>1074</v>
      </c>
      <c r="BX124" s="215" t="s">
        <v>1076</v>
      </c>
    </row>
    <row r="125" spans="1:76" x14ac:dyDescent="0.3">
      <c r="A125" s="215" t="s">
        <v>609</v>
      </c>
      <c r="B125" s="215" t="s">
        <v>610</v>
      </c>
      <c r="C125" s="215" t="s">
        <v>1922</v>
      </c>
      <c r="D125" s="215" t="s">
        <v>1671</v>
      </c>
      <c r="E125" s="215">
        <v>2075253345</v>
      </c>
      <c r="F125" s="215" t="s">
        <v>1923</v>
      </c>
      <c r="G125" s="215">
        <v>0</v>
      </c>
      <c r="H125" s="215">
        <v>0</v>
      </c>
      <c r="I125" s="215">
        <v>0</v>
      </c>
      <c r="J125" s="215">
        <v>0</v>
      </c>
      <c r="K125" s="215">
        <v>0</v>
      </c>
      <c r="L125" s="215">
        <v>0</v>
      </c>
      <c r="M125" s="215">
        <v>0</v>
      </c>
      <c r="N125" s="215" t="s">
        <v>1020</v>
      </c>
      <c r="O125" s="215" t="s">
        <v>1020</v>
      </c>
      <c r="P125" s="215" t="s">
        <v>1020</v>
      </c>
      <c r="Q125" s="215" t="s">
        <v>1020</v>
      </c>
      <c r="V125" s="215" t="s">
        <v>1020</v>
      </c>
      <c r="X125" s="169" t="s">
        <v>1162</v>
      </c>
      <c r="Y125" s="215" t="s">
        <v>1055</v>
      </c>
      <c r="Z125" s="215" t="s">
        <v>1053</v>
      </c>
      <c r="AA125" s="215" t="s">
        <v>1053</v>
      </c>
      <c r="AB125" s="215" t="s">
        <v>1051</v>
      </c>
      <c r="AO125" s="215" t="s">
        <v>1072</v>
      </c>
      <c r="AP125" s="215" t="s">
        <v>1072</v>
      </c>
      <c r="AQ125" s="215" t="s">
        <v>1074</v>
      </c>
      <c r="AR125" s="215" t="s">
        <v>1074</v>
      </c>
      <c r="AS125" s="215" t="s">
        <v>1074</v>
      </c>
      <c r="AT125" s="215" t="s">
        <v>1072</v>
      </c>
      <c r="AU125" s="215" t="s">
        <v>1072</v>
      </c>
      <c r="AV125" s="215" t="s">
        <v>1074</v>
      </c>
      <c r="AW125" s="215" t="s">
        <v>1072</v>
      </c>
      <c r="AX125" s="215" t="s">
        <v>1072</v>
      </c>
      <c r="AY125" s="215" t="s">
        <v>1072</v>
      </c>
      <c r="AZ125" s="215" t="s">
        <v>1074</v>
      </c>
      <c r="BA125" s="215" t="s">
        <v>1074</v>
      </c>
      <c r="BB125" s="215" t="s">
        <v>1074</v>
      </c>
      <c r="BC125" s="215" t="s">
        <v>1074</v>
      </c>
      <c r="BD125" s="215" t="s">
        <v>1072</v>
      </c>
      <c r="BE125" s="215" t="s">
        <v>1074</v>
      </c>
      <c r="BF125" s="215" t="s">
        <v>1072</v>
      </c>
      <c r="BG125" s="215" t="s">
        <v>1072</v>
      </c>
      <c r="BH125" s="215" t="s">
        <v>1074</v>
      </c>
      <c r="BI125" s="215" t="s">
        <v>1074</v>
      </c>
      <c r="BJ125" s="215" t="s">
        <v>1074</v>
      </c>
      <c r="BK125" s="215" t="s">
        <v>1074</v>
      </c>
      <c r="BL125" s="215" t="s">
        <v>1074</v>
      </c>
      <c r="BM125" s="215" t="s">
        <v>1072</v>
      </c>
      <c r="BN125" s="215" t="s">
        <v>1074</v>
      </c>
      <c r="BO125" s="215" t="s">
        <v>1074</v>
      </c>
      <c r="BP125" s="215" t="s">
        <v>1072</v>
      </c>
      <c r="BQ125" s="215" t="s">
        <v>1076</v>
      </c>
      <c r="BR125" s="215" t="s">
        <v>1074</v>
      </c>
      <c r="BS125" s="215" t="s">
        <v>1074</v>
      </c>
      <c r="BT125" s="215" t="s">
        <v>1076</v>
      </c>
      <c r="BU125" s="215" t="s">
        <v>1076</v>
      </c>
      <c r="BV125" s="215" t="s">
        <v>1074</v>
      </c>
      <c r="BW125" s="215" t="s">
        <v>1074</v>
      </c>
      <c r="BX125" s="215" t="s">
        <v>1074</v>
      </c>
    </row>
    <row r="126" spans="1:76" x14ac:dyDescent="0.3">
      <c r="A126" s="215" t="s">
        <v>611</v>
      </c>
      <c r="B126" s="215" t="s">
        <v>612</v>
      </c>
      <c r="C126" s="215" t="s">
        <v>1924</v>
      </c>
      <c r="D126" s="215" t="s">
        <v>1575</v>
      </c>
      <c r="E126" s="215" t="s">
        <v>1925</v>
      </c>
      <c r="F126" s="215" t="s">
        <v>1926</v>
      </c>
      <c r="G126" s="215">
        <v>0</v>
      </c>
      <c r="H126" s="215">
        <v>0</v>
      </c>
      <c r="I126" s="215">
        <v>0</v>
      </c>
      <c r="J126" s="215">
        <v>0</v>
      </c>
      <c r="K126" s="215">
        <v>0</v>
      </c>
      <c r="L126" s="215">
        <v>0</v>
      </c>
      <c r="M126" s="215">
        <v>0</v>
      </c>
      <c r="N126" s="215" t="s">
        <v>1020</v>
      </c>
      <c r="O126" s="215" t="s">
        <v>1020</v>
      </c>
      <c r="P126" s="215" t="s">
        <v>1020</v>
      </c>
      <c r="Q126" s="215" t="s">
        <v>1020</v>
      </c>
      <c r="V126" s="215" t="s">
        <v>1020</v>
      </c>
      <c r="X126" s="169" t="s">
        <v>1162</v>
      </c>
      <c r="Y126" s="215" t="s">
        <v>1053</v>
      </c>
      <c r="Z126" s="215" t="s">
        <v>1051</v>
      </c>
      <c r="AA126" s="215" t="s">
        <v>1053</v>
      </c>
      <c r="AB126" s="215" t="s">
        <v>1051</v>
      </c>
      <c r="AO126" s="215" t="s">
        <v>1076</v>
      </c>
      <c r="AP126" s="215" t="s">
        <v>1074</v>
      </c>
      <c r="AQ126" s="215" t="s">
        <v>1076</v>
      </c>
      <c r="AR126" s="215" t="s">
        <v>1074</v>
      </c>
      <c r="AS126" s="215" t="s">
        <v>1074</v>
      </c>
      <c r="AT126" s="215" t="s">
        <v>1074</v>
      </c>
      <c r="AU126" s="215" t="s">
        <v>1076</v>
      </c>
      <c r="AV126" s="215" t="s">
        <v>1076</v>
      </c>
      <c r="AW126" s="215" t="s">
        <v>1074</v>
      </c>
      <c r="AX126" s="215" t="s">
        <v>1076</v>
      </c>
      <c r="AY126" s="215" t="s">
        <v>1074</v>
      </c>
      <c r="AZ126" s="215" t="s">
        <v>1076</v>
      </c>
      <c r="BA126" s="215" t="s">
        <v>1074</v>
      </c>
      <c r="BB126" s="215" t="s">
        <v>1074</v>
      </c>
      <c r="BC126" s="215" t="s">
        <v>1074</v>
      </c>
      <c r="BD126" s="215" t="s">
        <v>1076</v>
      </c>
      <c r="BE126" s="215" t="s">
        <v>1076</v>
      </c>
      <c r="BF126" s="215" t="s">
        <v>1074</v>
      </c>
      <c r="BG126" s="215" t="s">
        <v>1076</v>
      </c>
      <c r="BH126" s="215" t="s">
        <v>1074</v>
      </c>
      <c r="BI126" s="215" t="s">
        <v>1076</v>
      </c>
      <c r="BJ126" s="215" t="s">
        <v>1074</v>
      </c>
      <c r="BK126" s="215" t="s">
        <v>1074</v>
      </c>
      <c r="BL126" s="215" t="s">
        <v>1074</v>
      </c>
      <c r="BM126" s="215" t="s">
        <v>1076</v>
      </c>
      <c r="BN126" s="215" t="s">
        <v>1076</v>
      </c>
      <c r="BO126" s="215" t="s">
        <v>1074</v>
      </c>
      <c r="BP126" s="215" t="s">
        <v>1076</v>
      </c>
      <c r="BQ126" s="215" t="s">
        <v>1074</v>
      </c>
      <c r="BR126" s="215" t="s">
        <v>1076</v>
      </c>
      <c r="BS126" s="215" t="s">
        <v>1074</v>
      </c>
      <c r="BT126" s="215" t="s">
        <v>1074</v>
      </c>
      <c r="BU126" s="215" t="s">
        <v>1074</v>
      </c>
      <c r="BV126" s="215" t="s">
        <v>1076</v>
      </c>
      <c r="BW126" s="215" t="s">
        <v>1076</v>
      </c>
      <c r="BX126" s="215" t="s">
        <v>1074</v>
      </c>
    </row>
    <row r="127" spans="1:76" x14ac:dyDescent="0.3">
      <c r="A127" s="215" t="s">
        <v>613</v>
      </c>
      <c r="B127" s="215" t="s">
        <v>614</v>
      </c>
      <c r="C127" s="215" t="s">
        <v>1578</v>
      </c>
      <c r="D127" s="215" t="s">
        <v>1579</v>
      </c>
      <c r="E127" s="215">
        <v>7462671689</v>
      </c>
      <c r="F127" s="215" t="s">
        <v>1927</v>
      </c>
      <c r="G127" s="215">
        <v>0</v>
      </c>
      <c r="H127" s="215">
        <v>0</v>
      </c>
      <c r="I127" s="215">
        <v>0</v>
      </c>
      <c r="J127" s="215">
        <v>0</v>
      </c>
      <c r="K127" s="215">
        <v>0</v>
      </c>
      <c r="L127" s="215">
        <v>0</v>
      </c>
      <c r="M127" s="215">
        <v>0</v>
      </c>
      <c r="N127" s="215" t="s">
        <v>1020</v>
      </c>
      <c r="O127" s="215" t="s">
        <v>1020</v>
      </c>
      <c r="P127" s="215" t="s">
        <v>1020</v>
      </c>
      <c r="Q127" s="215" t="s">
        <v>1020</v>
      </c>
      <c r="V127" s="215" t="s">
        <v>1020</v>
      </c>
      <c r="X127" s="169" t="s">
        <v>1162</v>
      </c>
      <c r="Y127" s="215" t="s">
        <v>1051</v>
      </c>
      <c r="Z127" s="215" t="s">
        <v>1051</v>
      </c>
      <c r="AA127" s="215" t="s">
        <v>1051</v>
      </c>
      <c r="AB127" s="215" t="s">
        <v>1051</v>
      </c>
      <c r="AO127" s="215" t="s">
        <v>1074</v>
      </c>
      <c r="AP127" s="215" t="s">
        <v>1074</v>
      </c>
      <c r="AQ127" s="215" t="s">
        <v>1074</v>
      </c>
      <c r="AR127" s="215" t="s">
        <v>1074</v>
      </c>
      <c r="AS127" s="215" t="s">
        <v>1074</v>
      </c>
      <c r="AT127" s="215" t="s">
        <v>1072</v>
      </c>
      <c r="AU127" s="215" t="s">
        <v>1074</v>
      </c>
      <c r="AV127" s="215" t="s">
        <v>1074</v>
      </c>
      <c r="AW127" s="215" t="s">
        <v>1072</v>
      </c>
      <c r="AX127" s="215" t="s">
        <v>1074</v>
      </c>
      <c r="AY127" s="215" t="s">
        <v>1074</v>
      </c>
      <c r="AZ127" s="215" t="s">
        <v>1074</v>
      </c>
      <c r="BA127" s="215" t="s">
        <v>1074</v>
      </c>
      <c r="BB127" s="215" t="s">
        <v>1074</v>
      </c>
      <c r="BC127" s="215" t="s">
        <v>1074</v>
      </c>
      <c r="BD127" s="215" t="s">
        <v>1074</v>
      </c>
      <c r="BE127" s="215" t="s">
        <v>1074</v>
      </c>
      <c r="BF127" s="215" t="s">
        <v>1072</v>
      </c>
      <c r="BG127" s="215" t="s">
        <v>1074</v>
      </c>
      <c r="BH127" s="215" t="s">
        <v>1074</v>
      </c>
      <c r="BI127" s="215" t="s">
        <v>1074</v>
      </c>
      <c r="BJ127" s="215" t="s">
        <v>1074</v>
      </c>
      <c r="BK127" s="215" t="s">
        <v>1074</v>
      </c>
      <c r="BL127" s="215" t="s">
        <v>1074</v>
      </c>
      <c r="BM127" s="215" t="s">
        <v>1074</v>
      </c>
      <c r="BN127" s="215" t="s">
        <v>1074</v>
      </c>
      <c r="BO127" s="215" t="s">
        <v>1072</v>
      </c>
      <c r="BP127" s="215" t="s">
        <v>1074</v>
      </c>
      <c r="BQ127" s="215" t="s">
        <v>1074</v>
      </c>
      <c r="BR127" s="215" t="s">
        <v>1074</v>
      </c>
      <c r="BS127" s="215" t="s">
        <v>1076</v>
      </c>
      <c r="BT127" s="215" t="s">
        <v>1074</v>
      </c>
      <c r="BU127" s="215" t="s">
        <v>1076</v>
      </c>
      <c r="BV127" s="215" t="s">
        <v>1074</v>
      </c>
      <c r="BW127" s="215" t="s">
        <v>1074</v>
      </c>
      <c r="BX127" s="215" t="s">
        <v>1074</v>
      </c>
    </row>
    <row r="128" spans="1:76" x14ac:dyDescent="0.3">
      <c r="A128" s="215" t="s">
        <v>616</v>
      </c>
      <c r="B128" s="215" t="s">
        <v>617</v>
      </c>
      <c r="C128" s="215" t="s">
        <v>1276</v>
      </c>
      <c r="D128" s="215" t="s">
        <v>1277</v>
      </c>
      <c r="E128" s="215" t="s">
        <v>1928</v>
      </c>
      <c r="F128" s="215" t="s">
        <v>1929</v>
      </c>
      <c r="G128" s="215">
        <v>0</v>
      </c>
      <c r="H128" s="215">
        <v>0</v>
      </c>
      <c r="I128" s="215">
        <v>0</v>
      </c>
      <c r="J128" s="215">
        <v>0</v>
      </c>
      <c r="K128" s="215">
        <v>0</v>
      </c>
      <c r="L128" s="215">
        <v>0</v>
      </c>
      <c r="M128" s="215">
        <v>0</v>
      </c>
      <c r="N128" s="215" t="s">
        <v>1020</v>
      </c>
      <c r="O128" s="215" t="s">
        <v>1020</v>
      </c>
      <c r="P128" s="215" t="s">
        <v>1020</v>
      </c>
      <c r="Q128" s="215" t="s">
        <v>1020</v>
      </c>
      <c r="V128" s="215" t="s">
        <v>1020</v>
      </c>
      <c r="X128" s="169" t="s">
        <v>1162</v>
      </c>
      <c r="Y128" s="215" t="s">
        <v>1053</v>
      </c>
      <c r="Z128" s="215" t="s">
        <v>1053</v>
      </c>
      <c r="AA128" s="215" t="s">
        <v>1051</v>
      </c>
      <c r="AB128" s="215" t="s">
        <v>1053</v>
      </c>
      <c r="AO128" s="215" t="s">
        <v>1072</v>
      </c>
      <c r="AP128" s="215" t="s">
        <v>1074</v>
      </c>
      <c r="AQ128" s="215" t="s">
        <v>1074</v>
      </c>
      <c r="AR128" s="215" t="s">
        <v>1074</v>
      </c>
      <c r="AS128" s="215" t="s">
        <v>1074</v>
      </c>
      <c r="AT128" s="215" t="s">
        <v>1074</v>
      </c>
      <c r="AU128" s="215" t="s">
        <v>1074</v>
      </c>
      <c r="AV128" s="215" t="s">
        <v>1074</v>
      </c>
      <c r="AW128" s="215" t="s">
        <v>1072</v>
      </c>
      <c r="AX128" s="215" t="s">
        <v>1072</v>
      </c>
      <c r="AY128" s="215" t="s">
        <v>1074</v>
      </c>
      <c r="AZ128" s="215" t="s">
        <v>1074</v>
      </c>
      <c r="BA128" s="215" t="s">
        <v>1074</v>
      </c>
      <c r="BB128" s="215" t="s">
        <v>1074</v>
      </c>
      <c r="BC128" s="215" t="s">
        <v>1074</v>
      </c>
      <c r="BD128" s="215" t="s">
        <v>1074</v>
      </c>
      <c r="BE128" s="215" t="s">
        <v>1074</v>
      </c>
      <c r="BF128" s="215" t="s">
        <v>1074</v>
      </c>
      <c r="BG128" s="215" t="s">
        <v>1072</v>
      </c>
      <c r="BH128" s="215" t="s">
        <v>1074</v>
      </c>
      <c r="BI128" s="215" t="s">
        <v>1074</v>
      </c>
      <c r="BJ128" s="215" t="s">
        <v>1074</v>
      </c>
      <c r="BK128" s="215" t="s">
        <v>1074</v>
      </c>
      <c r="BL128" s="215" t="s">
        <v>1074</v>
      </c>
      <c r="BM128" s="215" t="s">
        <v>1074</v>
      </c>
      <c r="BN128" s="215" t="s">
        <v>1074</v>
      </c>
      <c r="BO128" s="215" t="s">
        <v>1074</v>
      </c>
      <c r="BP128" s="215" t="s">
        <v>1072</v>
      </c>
      <c r="BQ128" s="215" t="s">
        <v>1074</v>
      </c>
      <c r="BR128" s="215" t="s">
        <v>1074</v>
      </c>
      <c r="BS128" s="215" t="s">
        <v>1074</v>
      </c>
      <c r="BT128" s="215" t="s">
        <v>1074</v>
      </c>
      <c r="BU128" s="215" t="s">
        <v>1074</v>
      </c>
      <c r="BV128" s="215" t="s">
        <v>1074</v>
      </c>
      <c r="BW128" s="215" t="s">
        <v>1074</v>
      </c>
      <c r="BX128" s="215" t="s">
        <v>1074</v>
      </c>
    </row>
    <row r="129" spans="1:76" x14ac:dyDescent="0.3">
      <c r="A129" s="215" t="s">
        <v>618</v>
      </c>
      <c r="B129" s="215" t="s">
        <v>619</v>
      </c>
      <c r="C129" s="215" t="s">
        <v>1244</v>
      </c>
      <c r="D129" s="215" t="s">
        <v>1245</v>
      </c>
      <c r="E129" s="215" t="s">
        <v>1246</v>
      </c>
      <c r="F129" s="215" t="s">
        <v>1247</v>
      </c>
      <c r="G129" s="215">
        <v>0</v>
      </c>
      <c r="H129" s="215">
        <v>0</v>
      </c>
      <c r="I129" s="215">
        <v>0</v>
      </c>
      <c r="J129" s="215">
        <v>0</v>
      </c>
      <c r="K129" s="215">
        <v>0</v>
      </c>
      <c r="L129" s="215">
        <v>0</v>
      </c>
      <c r="M129" s="215">
        <v>0</v>
      </c>
      <c r="N129" s="215" t="s">
        <v>1020</v>
      </c>
      <c r="O129" s="215" t="s">
        <v>1020</v>
      </c>
      <c r="P129" s="215" t="s">
        <v>1020</v>
      </c>
      <c r="Q129" s="215" t="s">
        <v>1020</v>
      </c>
      <c r="V129" s="215" t="s">
        <v>1020</v>
      </c>
      <c r="X129" s="169" t="s">
        <v>1162</v>
      </c>
      <c r="Y129" s="215" t="s">
        <v>1051</v>
      </c>
      <c r="Z129" s="215" t="s">
        <v>1053</v>
      </c>
      <c r="AA129" s="215" t="s">
        <v>1053</v>
      </c>
      <c r="AB129" s="215" t="s">
        <v>1051</v>
      </c>
      <c r="AO129" s="215" t="s">
        <v>1074</v>
      </c>
      <c r="AP129" s="215" t="s">
        <v>1076</v>
      </c>
      <c r="AQ129" s="215" t="s">
        <v>1076</v>
      </c>
      <c r="AR129" s="215" t="s">
        <v>1074</v>
      </c>
      <c r="AS129" s="215" t="s">
        <v>1072</v>
      </c>
      <c r="AT129" s="215" t="s">
        <v>1074</v>
      </c>
      <c r="AU129" s="215" t="s">
        <v>1076</v>
      </c>
      <c r="AV129" s="215" t="s">
        <v>1076</v>
      </c>
      <c r="AW129" s="215" t="s">
        <v>1072</v>
      </c>
      <c r="AX129" s="215" t="s">
        <v>1074</v>
      </c>
      <c r="AY129" s="215" t="s">
        <v>1076</v>
      </c>
      <c r="AZ129" s="215" t="s">
        <v>1076</v>
      </c>
      <c r="BA129" s="215" t="s">
        <v>1074</v>
      </c>
      <c r="BB129" s="215" t="s">
        <v>1072</v>
      </c>
      <c r="BC129" s="215" t="s">
        <v>1074</v>
      </c>
      <c r="BD129" s="215" t="s">
        <v>1076</v>
      </c>
      <c r="BE129" s="215" t="s">
        <v>1076</v>
      </c>
      <c r="BF129" s="215" t="s">
        <v>1074</v>
      </c>
      <c r="BG129" s="215" t="s">
        <v>1074</v>
      </c>
      <c r="BH129" s="215" t="s">
        <v>1076</v>
      </c>
      <c r="BI129" s="215" t="s">
        <v>1076</v>
      </c>
      <c r="BJ129" s="215" t="s">
        <v>1074</v>
      </c>
      <c r="BK129" s="215" t="s">
        <v>1074</v>
      </c>
      <c r="BL129" s="215" t="s">
        <v>1074</v>
      </c>
      <c r="BM129" s="215" t="s">
        <v>1076</v>
      </c>
      <c r="BN129" s="215" t="s">
        <v>1076</v>
      </c>
      <c r="BO129" s="215" t="s">
        <v>1074</v>
      </c>
      <c r="BP129" s="215" t="s">
        <v>1076</v>
      </c>
      <c r="BQ129" s="215" t="s">
        <v>1076</v>
      </c>
      <c r="BR129" s="215" t="s">
        <v>1078</v>
      </c>
      <c r="BS129" s="215" t="s">
        <v>1076</v>
      </c>
      <c r="BT129" s="215" t="s">
        <v>1074</v>
      </c>
      <c r="BU129" s="215" t="s">
        <v>1076</v>
      </c>
      <c r="BV129" s="215" t="s">
        <v>1076</v>
      </c>
      <c r="BW129" s="215" t="s">
        <v>1076</v>
      </c>
      <c r="BX129" s="215" t="s">
        <v>1074</v>
      </c>
    </row>
    <row r="130" spans="1:76" x14ac:dyDescent="0.3">
      <c r="A130" s="215" t="s">
        <v>622</v>
      </c>
      <c r="B130" s="215" t="s">
        <v>623</v>
      </c>
      <c r="C130" s="215" t="s">
        <v>1387</v>
      </c>
      <c r="D130" s="215" t="s">
        <v>1388</v>
      </c>
      <c r="E130" s="215" t="s">
        <v>1389</v>
      </c>
      <c r="F130" s="215" t="s">
        <v>1930</v>
      </c>
      <c r="G130" s="215">
        <v>0</v>
      </c>
      <c r="H130" s="215">
        <v>0</v>
      </c>
      <c r="I130" s="215">
        <v>0</v>
      </c>
      <c r="J130" s="215">
        <v>0</v>
      </c>
      <c r="K130" s="215">
        <v>0</v>
      </c>
      <c r="L130" s="215">
        <v>0</v>
      </c>
      <c r="M130" s="215">
        <v>0</v>
      </c>
      <c r="N130" s="215" t="s">
        <v>1020</v>
      </c>
      <c r="O130" s="215" t="s">
        <v>1020</v>
      </c>
      <c r="P130" s="215" t="s">
        <v>1020</v>
      </c>
      <c r="Q130" s="215" t="s">
        <v>1020</v>
      </c>
      <c r="V130" s="215" t="s">
        <v>1020</v>
      </c>
      <c r="X130" s="169" t="s">
        <v>1162</v>
      </c>
      <c r="Y130" s="215" t="s">
        <v>1053</v>
      </c>
      <c r="Z130" s="215" t="s">
        <v>1051</v>
      </c>
      <c r="AA130" s="215" t="s">
        <v>1055</v>
      </c>
      <c r="AB130" s="215" t="s">
        <v>1051</v>
      </c>
      <c r="AO130" s="215" t="s">
        <v>1074</v>
      </c>
      <c r="AP130" s="215" t="s">
        <v>1074</v>
      </c>
      <c r="AQ130" s="215" t="s">
        <v>1074</v>
      </c>
      <c r="AR130" s="215" t="s">
        <v>1074</v>
      </c>
      <c r="AS130" s="215" t="s">
        <v>1074</v>
      </c>
      <c r="AT130" s="215" t="s">
        <v>1072</v>
      </c>
      <c r="AU130" s="215" t="s">
        <v>1074</v>
      </c>
      <c r="AV130" s="215" t="s">
        <v>1074</v>
      </c>
      <c r="AW130" s="215" t="s">
        <v>1072</v>
      </c>
      <c r="AX130" s="215" t="s">
        <v>1076</v>
      </c>
      <c r="AY130" s="215" t="s">
        <v>1076</v>
      </c>
      <c r="AZ130" s="215" t="s">
        <v>1076</v>
      </c>
      <c r="BA130" s="215" t="s">
        <v>1076</v>
      </c>
      <c r="BB130" s="215" t="s">
        <v>1074</v>
      </c>
      <c r="BC130" s="215" t="s">
        <v>1072</v>
      </c>
      <c r="BD130" s="215" t="s">
        <v>1076</v>
      </c>
      <c r="BE130" s="215" t="s">
        <v>1074</v>
      </c>
      <c r="BF130" s="215" t="s">
        <v>1074</v>
      </c>
      <c r="BG130" s="215" t="s">
        <v>1076</v>
      </c>
      <c r="BH130" s="215" t="s">
        <v>1076</v>
      </c>
      <c r="BI130" s="215" t="s">
        <v>1076</v>
      </c>
      <c r="BJ130" s="215" t="s">
        <v>1076</v>
      </c>
      <c r="BK130" s="215" t="s">
        <v>1076</v>
      </c>
      <c r="BL130" s="215" t="s">
        <v>1072</v>
      </c>
      <c r="BM130" s="215" t="s">
        <v>1076</v>
      </c>
      <c r="BN130" s="215" t="s">
        <v>1076</v>
      </c>
      <c r="BO130" s="215" t="s">
        <v>1074</v>
      </c>
      <c r="BP130" s="215" t="s">
        <v>1076</v>
      </c>
      <c r="BQ130" s="215" t="s">
        <v>1076</v>
      </c>
      <c r="BR130" s="215" t="s">
        <v>1076</v>
      </c>
      <c r="BS130" s="215" t="s">
        <v>1076</v>
      </c>
      <c r="BT130" s="215" t="s">
        <v>1076</v>
      </c>
      <c r="BU130" s="215" t="s">
        <v>1074</v>
      </c>
      <c r="BV130" s="215" t="s">
        <v>1076</v>
      </c>
      <c r="BW130" s="215" t="s">
        <v>1076</v>
      </c>
      <c r="BX130" s="215" t="s">
        <v>1076</v>
      </c>
    </row>
    <row r="131" spans="1:76" x14ac:dyDescent="0.3">
      <c r="A131" s="215" t="s">
        <v>624</v>
      </c>
      <c r="B131" s="215" t="s">
        <v>625</v>
      </c>
      <c r="C131" s="215" t="s">
        <v>1931</v>
      </c>
      <c r="D131" s="215" t="s">
        <v>1932</v>
      </c>
      <c r="E131" s="215" t="s">
        <v>1250</v>
      </c>
      <c r="F131" s="215" t="s">
        <v>1251</v>
      </c>
      <c r="G131" s="215">
        <v>0</v>
      </c>
      <c r="H131" s="215">
        <v>0</v>
      </c>
      <c r="I131" s="215">
        <v>0</v>
      </c>
      <c r="J131" s="215">
        <v>0</v>
      </c>
      <c r="K131" s="215">
        <v>0</v>
      </c>
      <c r="L131" s="215">
        <v>0</v>
      </c>
      <c r="M131" s="215">
        <v>0</v>
      </c>
      <c r="N131" s="215" t="s">
        <v>1020</v>
      </c>
      <c r="O131" s="215" t="s">
        <v>1020</v>
      </c>
      <c r="P131" s="215" t="s">
        <v>1020</v>
      </c>
      <c r="Q131" s="215" t="s">
        <v>1020</v>
      </c>
      <c r="V131" s="215" t="s">
        <v>1020</v>
      </c>
      <c r="X131" s="169" t="s">
        <v>1162</v>
      </c>
      <c r="Y131" s="215" t="s">
        <v>1051</v>
      </c>
      <c r="Z131" s="215" t="s">
        <v>1051</v>
      </c>
      <c r="AA131" s="215" t="s">
        <v>1053</v>
      </c>
      <c r="AB131" s="215" t="s">
        <v>1053</v>
      </c>
      <c r="AO131" s="215" t="s">
        <v>1072</v>
      </c>
      <c r="AP131" s="215" t="s">
        <v>1072</v>
      </c>
      <c r="AQ131" s="215" t="s">
        <v>1072</v>
      </c>
      <c r="AR131" s="215" t="s">
        <v>1072</v>
      </c>
      <c r="AS131" s="215" t="s">
        <v>1072</v>
      </c>
      <c r="AT131" s="215" t="s">
        <v>1072</v>
      </c>
      <c r="AU131" s="215" t="s">
        <v>1074</v>
      </c>
      <c r="AV131" s="215" t="s">
        <v>1074</v>
      </c>
      <c r="AW131" s="215" t="s">
        <v>1072</v>
      </c>
      <c r="AX131" s="215" t="s">
        <v>1072</v>
      </c>
      <c r="AY131" s="215" t="s">
        <v>1072</v>
      </c>
      <c r="AZ131" s="215" t="s">
        <v>1072</v>
      </c>
      <c r="BA131" s="215" t="s">
        <v>1072</v>
      </c>
      <c r="BB131" s="215" t="s">
        <v>1072</v>
      </c>
      <c r="BC131" s="215" t="s">
        <v>1072</v>
      </c>
      <c r="BD131" s="215" t="s">
        <v>1074</v>
      </c>
      <c r="BE131" s="215" t="s">
        <v>1074</v>
      </c>
      <c r="BF131" s="215" t="s">
        <v>1074</v>
      </c>
      <c r="BG131" s="215" t="s">
        <v>1074</v>
      </c>
      <c r="BH131" s="215" t="s">
        <v>1074</v>
      </c>
      <c r="BI131" s="215" t="s">
        <v>1074</v>
      </c>
      <c r="BJ131" s="215" t="s">
        <v>1074</v>
      </c>
      <c r="BK131" s="215" t="s">
        <v>1072</v>
      </c>
      <c r="BL131" s="215" t="s">
        <v>1072</v>
      </c>
      <c r="BM131" s="215" t="s">
        <v>1074</v>
      </c>
      <c r="BN131" s="215" t="s">
        <v>1074</v>
      </c>
      <c r="BO131" s="215" t="s">
        <v>1074</v>
      </c>
      <c r="BP131" s="215" t="s">
        <v>1074</v>
      </c>
      <c r="BQ131" s="215" t="s">
        <v>1074</v>
      </c>
      <c r="BR131" s="215" t="s">
        <v>1074</v>
      </c>
      <c r="BS131" s="215" t="s">
        <v>1074</v>
      </c>
      <c r="BT131" s="215" t="s">
        <v>1074</v>
      </c>
      <c r="BU131" s="215" t="s">
        <v>1072</v>
      </c>
      <c r="BV131" s="215" t="s">
        <v>1074</v>
      </c>
      <c r="BW131" s="215" t="s">
        <v>1074</v>
      </c>
      <c r="BX131" s="215" t="s">
        <v>1074</v>
      </c>
    </row>
    <row r="132" spans="1:76" x14ac:dyDescent="0.3">
      <c r="A132" s="215" t="s">
        <v>626</v>
      </c>
      <c r="B132" s="215" t="s">
        <v>627</v>
      </c>
      <c r="C132" s="215" t="s">
        <v>1581</v>
      </c>
      <c r="D132" s="215" t="s">
        <v>1933</v>
      </c>
      <c r="E132" s="215" t="s">
        <v>1934</v>
      </c>
      <c r="F132" s="215" t="s">
        <v>1935</v>
      </c>
      <c r="G132" s="215">
        <v>0</v>
      </c>
      <c r="H132" s="215">
        <v>0</v>
      </c>
      <c r="I132" s="215">
        <v>0</v>
      </c>
      <c r="J132" s="215">
        <v>0</v>
      </c>
      <c r="K132" s="215">
        <v>0</v>
      </c>
      <c r="L132" s="215">
        <v>0</v>
      </c>
      <c r="M132" s="215">
        <v>0</v>
      </c>
      <c r="N132" s="215" t="s">
        <v>1020</v>
      </c>
      <c r="O132" s="215" t="s">
        <v>1020</v>
      </c>
      <c r="P132" s="215" t="s">
        <v>1020</v>
      </c>
      <c r="Q132" s="215" t="s">
        <v>1020</v>
      </c>
      <c r="V132" s="215" t="s">
        <v>1020</v>
      </c>
      <c r="X132" s="169" t="s">
        <v>1162</v>
      </c>
      <c r="Y132" s="215" t="s">
        <v>1053</v>
      </c>
      <c r="Z132" s="215" t="s">
        <v>1053</v>
      </c>
      <c r="AA132" s="215" t="s">
        <v>1053</v>
      </c>
      <c r="AB132" s="215" t="s">
        <v>1051</v>
      </c>
      <c r="AO132" s="215" t="s">
        <v>1072</v>
      </c>
      <c r="AP132" s="215" t="s">
        <v>1076</v>
      </c>
      <c r="AQ132" s="215" t="s">
        <v>1076</v>
      </c>
      <c r="AR132" s="215" t="s">
        <v>1078</v>
      </c>
      <c r="AS132" s="215" t="s">
        <v>1076</v>
      </c>
      <c r="AT132" s="215" t="s">
        <v>1074</v>
      </c>
      <c r="AU132" s="215" t="s">
        <v>1074</v>
      </c>
      <c r="AV132" s="215" t="s">
        <v>1076</v>
      </c>
      <c r="AW132" s="215" t="s">
        <v>1074</v>
      </c>
      <c r="AX132" s="215" t="s">
        <v>1072</v>
      </c>
      <c r="AY132" s="215" t="s">
        <v>1076</v>
      </c>
      <c r="AZ132" s="215" t="s">
        <v>1076</v>
      </c>
      <c r="BA132" s="215" t="s">
        <v>1078</v>
      </c>
      <c r="BB132" s="215" t="s">
        <v>1076</v>
      </c>
      <c r="BC132" s="215" t="s">
        <v>1074</v>
      </c>
      <c r="BD132" s="215" t="s">
        <v>1074</v>
      </c>
      <c r="BE132" s="215" t="s">
        <v>1076</v>
      </c>
      <c r="BF132" s="215" t="s">
        <v>1074</v>
      </c>
      <c r="BG132" s="215" t="s">
        <v>1072</v>
      </c>
      <c r="BH132" s="215" t="s">
        <v>1076</v>
      </c>
      <c r="BI132" s="215" t="s">
        <v>1076</v>
      </c>
      <c r="BJ132" s="215" t="s">
        <v>1078</v>
      </c>
      <c r="BK132" s="215" t="s">
        <v>1076</v>
      </c>
      <c r="BL132" s="215" t="s">
        <v>1074</v>
      </c>
      <c r="BM132" s="215" t="s">
        <v>1074</v>
      </c>
      <c r="BN132" s="215" t="s">
        <v>1076</v>
      </c>
      <c r="BO132" s="215" t="s">
        <v>1074</v>
      </c>
      <c r="BP132" s="215" t="s">
        <v>1072</v>
      </c>
      <c r="BQ132" s="215" t="s">
        <v>1076</v>
      </c>
      <c r="BR132" s="215" t="s">
        <v>1076</v>
      </c>
      <c r="BS132" s="215" t="s">
        <v>1078</v>
      </c>
      <c r="BT132" s="215" t="s">
        <v>1076</v>
      </c>
      <c r="BU132" s="215" t="s">
        <v>1074</v>
      </c>
      <c r="BV132" s="215" t="s">
        <v>1074</v>
      </c>
      <c r="BW132" s="215" t="s">
        <v>1076</v>
      </c>
      <c r="BX132" s="215" t="s">
        <v>1074</v>
      </c>
    </row>
    <row r="133" spans="1:76" x14ac:dyDescent="0.3">
      <c r="A133" s="215" t="s">
        <v>628</v>
      </c>
      <c r="B133" s="215" t="s">
        <v>629</v>
      </c>
      <c r="C133" s="215" t="s">
        <v>1936</v>
      </c>
      <c r="D133" s="215" t="s">
        <v>1937</v>
      </c>
      <c r="E133" s="215">
        <v>1737737108</v>
      </c>
      <c r="F133" s="215" t="s">
        <v>1938</v>
      </c>
      <c r="G133" s="215">
        <v>0</v>
      </c>
      <c r="H133" s="215">
        <v>0</v>
      </c>
      <c r="I133" s="215">
        <v>0</v>
      </c>
      <c r="J133" s="215">
        <v>0</v>
      </c>
      <c r="K133" s="215">
        <v>0</v>
      </c>
      <c r="L133" s="215">
        <v>0</v>
      </c>
      <c r="M133" s="215">
        <v>0</v>
      </c>
      <c r="N133" s="215" t="s">
        <v>1020</v>
      </c>
      <c r="O133" s="215" t="s">
        <v>1020</v>
      </c>
      <c r="P133" s="215" t="s">
        <v>1020</v>
      </c>
      <c r="Q133" s="215" t="s">
        <v>1020</v>
      </c>
      <c r="V133" s="215" t="s">
        <v>1020</v>
      </c>
      <c r="X133" s="169" t="s">
        <v>1162</v>
      </c>
      <c r="Y133" s="215" t="s">
        <v>1053</v>
      </c>
      <c r="Z133" s="215" t="s">
        <v>1053</v>
      </c>
      <c r="AA133" s="215" t="s">
        <v>1051</v>
      </c>
      <c r="AB133" s="215" t="s">
        <v>1051</v>
      </c>
      <c r="AO133" s="215" t="s">
        <v>1074</v>
      </c>
      <c r="AP133" s="215" t="s">
        <v>1076</v>
      </c>
      <c r="AQ133" s="215" t="s">
        <v>1074</v>
      </c>
      <c r="AR133" s="215" t="s">
        <v>1074</v>
      </c>
      <c r="AS133" s="215" t="s">
        <v>1074</v>
      </c>
      <c r="AT133" s="215" t="s">
        <v>1072</v>
      </c>
      <c r="AU133" s="215" t="s">
        <v>1076</v>
      </c>
      <c r="AV133" s="215" t="s">
        <v>1074</v>
      </c>
      <c r="AW133" s="215" t="s">
        <v>1074</v>
      </c>
      <c r="AX133" s="215" t="s">
        <v>1074</v>
      </c>
      <c r="AY133" s="215" t="s">
        <v>1076</v>
      </c>
      <c r="AZ133" s="215" t="s">
        <v>1074</v>
      </c>
      <c r="BA133" s="215" t="s">
        <v>1074</v>
      </c>
      <c r="BB133" s="215" t="s">
        <v>1074</v>
      </c>
      <c r="BC133" s="215" t="s">
        <v>1072</v>
      </c>
      <c r="BD133" s="215" t="s">
        <v>1076</v>
      </c>
      <c r="BE133" s="215" t="s">
        <v>1074</v>
      </c>
      <c r="BF133" s="215" t="s">
        <v>1074</v>
      </c>
      <c r="BG133" s="215" t="s">
        <v>1074</v>
      </c>
      <c r="BH133" s="215" t="s">
        <v>1076</v>
      </c>
      <c r="BI133" s="215" t="s">
        <v>1074</v>
      </c>
      <c r="BJ133" s="215" t="s">
        <v>1074</v>
      </c>
      <c r="BK133" s="215" t="s">
        <v>1074</v>
      </c>
      <c r="BL133" s="215" t="s">
        <v>1072</v>
      </c>
      <c r="BM133" s="215" t="s">
        <v>1076</v>
      </c>
      <c r="BN133" s="215" t="s">
        <v>1074</v>
      </c>
      <c r="BO133" s="215" t="s">
        <v>1074</v>
      </c>
      <c r="BP133" s="215" t="s">
        <v>1074</v>
      </c>
      <c r="BQ133" s="215" t="s">
        <v>1076</v>
      </c>
      <c r="BR133" s="215" t="s">
        <v>1074</v>
      </c>
      <c r="BS133" s="215" t="s">
        <v>1074</v>
      </c>
      <c r="BT133" s="215" t="s">
        <v>1074</v>
      </c>
      <c r="BU133" s="215" t="s">
        <v>1074</v>
      </c>
      <c r="BV133" s="215" t="s">
        <v>1076</v>
      </c>
      <c r="BW133" s="215" t="s">
        <v>1074</v>
      </c>
      <c r="BX133" s="215" t="s">
        <v>1074</v>
      </c>
    </row>
    <row r="134" spans="1:76" x14ac:dyDescent="0.3">
      <c r="A134" s="215" t="s">
        <v>630</v>
      </c>
      <c r="B134" s="215" t="s">
        <v>631</v>
      </c>
      <c r="C134" s="215" t="s">
        <v>1362</v>
      </c>
      <c r="D134" s="215" t="s">
        <v>1939</v>
      </c>
      <c r="E134" s="215" t="s">
        <v>1940</v>
      </c>
      <c r="F134" s="215" t="s">
        <v>1941</v>
      </c>
      <c r="G134" s="215">
        <v>0</v>
      </c>
      <c r="H134" s="215">
        <v>0</v>
      </c>
      <c r="I134" s="215">
        <v>0</v>
      </c>
      <c r="J134" s="215">
        <v>0</v>
      </c>
      <c r="K134" s="215">
        <v>0</v>
      </c>
      <c r="L134" s="215">
        <v>0</v>
      </c>
      <c r="M134" s="215">
        <v>0</v>
      </c>
      <c r="N134" s="215" t="s">
        <v>1020</v>
      </c>
      <c r="O134" s="215" t="s">
        <v>1020</v>
      </c>
      <c r="P134" s="215" t="s">
        <v>1020</v>
      </c>
      <c r="Q134" s="215" t="s">
        <v>1020</v>
      </c>
      <c r="V134" s="215" t="s">
        <v>1020</v>
      </c>
      <c r="X134" s="169" t="s">
        <v>1162</v>
      </c>
      <c r="Y134" s="215" t="s">
        <v>1053</v>
      </c>
      <c r="Z134" s="215" t="s">
        <v>1051</v>
      </c>
      <c r="AA134" s="215" t="s">
        <v>1051</v>
      </c>
      <c r="AB134" s="215" t="s">
        <v>1053</v>
      </c>
      <c r="AO134" s="215" t="s">
        <v>1074</v>
      </c>
      <c r="AP134" s="215" t="s">
        <v>1074</v>
      </c>
      <c r="AQ134" s="215" t="s">
        <v>1074</v>
      </c>
      <c r="AR134" s="215" t="s">
        <v>1074</v>
      </c>
      <c r="AS134" s="215" t="s">
        <v>1074</v>
      </c>
      <c r="AT134" s="215" t="s">
        <v>1074</v>
      </c>
      <c r="AU134" s="215" t="s">
        <v>1074</v>
      </c>
      <c r="AV134" s="215" t="s">
        <v>1078</v>
      </c>
      <c r="AW134" s="215" t="s">
        <v>1078</v>
      </c>
      <c r="AX134" s="215" t="s">
        <v>1074</v>
      </c>
      <c r="AY134" s="215" t="s">
        <v>1076</v>
      </c>
      <c r="AZ134" s="215" t="s">
        <v>1076</v>
      </c>
      <c r="BA134" s="215" t="s">
        <v>1074</v>
      </c>
      <c r="BB134" s="215" t="s">
        <v>1076</v>
      </c>
      <c r="BC134" s="215" t="s">
        <v>1076</v>
      </c>
      <c r="BD134" s="215" t="s">
        <v>1074</v>
      </c>
      <c r="BE134" s="215" t="s">
        <v>1078</v>
      </c>
      <c r="BF134" s="215" t="s">
        <v>1078</v>
      </c>
      <c r="BG134" s="215" t="s">
        <v>1076</v>
      </c>
      <c r="BH134" s="215" t="s">
        <v>1076</v>
      </c>
      <c r="BI134" s="215" t="s">
        <v>1076</v>
      </c>
      <c r="BJ134" s="215" t="s">
        <v>1076</v>
      </c>
      <c r="BK134" s="215" t="s">
        <v>1076</v>
      </c>
      <c r="BL134" s="215" t="s">
        <v>1076</v>
      </c>
      <c r="BM134" s="215" t="s">
        <v>1076</v>
      </c>
      <c r="BN134" s="215" t="s">
        <v>1078</v>
      </c>
      <c r="BO134" s="215" t="s">
        <v>1078</v>
      </c>
      <c r="BP134" s="215" t="s">
        <v>1078</v>
      </c>
      <c r="BQ134" s="215" t="s">
        <v>1078</v>
      </c>
      <c r="BR134" s="215" t="s">
        <v>1078</v>
      </c>
      <c r="BS134" s="215" t="s">
        <v>1076</v>
      </c>
      <c r="BT134" s="215" t="s">
        <v>1078</v>
      </c>
      <c r="BU134" s="215" t="s">
        <v>1078</v>
      </c>
      <c r="BV134" s="215" t="s">
        <v>1078</v>
      </c>
      <c r="BW134" s="215" t="s">
        <v>1078</v>
      </c>
      <c r="BX134" s="215" t="s">
        <v>1078</v>
      </c>
    </row>
    <row r="135" spans="1:76" x14ac:dyDescent="0.3">
      <c r="A135" s="215" t="s">
        <v>632</v>
      </c>
      <c r="B135" s="215" t="s">
        <v>633</v>
      </c>
      <c r="C135" s="215" t="s">
        <v>1585</v>
      </c>
      <c r="D135" s="215" t="s">
        <v>1586</v>
      </c>
      <c r="E135" s="215">
        <v>7824550407</v>
      </c>
      <c r="F135" s="215" t="s">
        <v>1942</v>
      </c>
      <c r="G135" s="215">
        <v>0</v>
      </c>
      <c r="H135" s="215">
        <v>0</v>
      </c>
      <c r="I135" s="215">
        <v>0</v>
      </c>
      <c r="J135" s="215">
        <v>0</v>
      </c>
      <c r="K135" s="215">
        <v>0</v>
      </c>
      <c r="L135" s="215">
        <v>0</v>
      </c>
      <c r="M135" s="215">
        <v>0</v>
      </c>
      <c r="N135" s="215" t="s">
        <v>1020</v>
      </c>
      <c r="O135" s="215" t="s">
        <v>1020</v>
      </c>
      <c r="P135" s="215" t="s">
        <v>1020</v>
      </c>
      <c r="Q135" s="215" t="s">
        <v>1020</v>
      </c>
      <c r="V135" s="215" t="s">
        <v>1020</v>
      </c>
      <c r="X135" s="169" t="s">
        <v>1162</v>
      </c>
      <c r="Y135" s="215" t="s">
        <v>1053</v>
      </c>
      <c r="Z135" s="215" t="s">
        <v>1051</v>
      </c>
      <c r="AA135" s="215" t="s">
        <v>1051</v>
      </c>
      <c r="AB135" s="215" t="s">
        <v>1051</v>
      </c>
      <c r="AO135" s="215" t="s">
        <v>1074</v>
      </c>
      <c r="AP135" s="215" t="s">
        <v>1074</v>
      </c>
      <c r="AQ135" s="215" t="s">
        <v>1074</v>
      </c>
      <c r="AR135" s="215" t="s">
        <v>1076</v>
      </c>
      <c r="AS135" s="215" t="s">
        <v>1074</v>
      </c>
      <c r="AT135" s="215" t="s">
        <v>1074</v>
      </c>
      <c r="AU135" s="215" t="s">
        <v>1074</v>
      </c>
      <c r="AV135" s="215" t="s">
        <v>1074</v>
      </c>
      <c r="AW135" s="215" t="s">
        <v>1072</v>
      </c>
      <c r="AX135" s="215" t="s">
        <v>1074</v>
      </c>
      <c r="AY135" s="215" t="s">
        <v>1074</v>
      </c>
      <c r="AZ135" s="215" t="s">
        <v>1074</v>
      </c>
      <c r="BA135" s="215" t="s">
        <v>1076</v>
      </c>
      <c r="BB135" s="215" t="s">
        <v>1074</v>
      </c>
      <c r="BC135" s="215" t="s">
        <v>1074</v>
      </c>
      <c r="BD135" s="215" t="s">
        <v>1074</v>
      </c>
      <c r="BE135" s="215" t="s">
        <v>1074</v>
      </c>
      <c r="BF135" s="215" t="s">
        <v>1072</v>
      </c>
      <c r="BG135" s="215" t="s">
        <v>1074</v>
      </c>
      <c r="BH135" s="215" t="s">
        <v>1074</v>
      </c>
      <c r="BI135" s="215" t="s">
        <v>1074</v>
      </c>
      <c r="BJ135" s="215" t="s">
        <v>1076</v>
      </c>
      <c r="BK135" s="215" t="s">
        <v>1074</v>
      </c>
      <c r="BL135" s="215" t="s">
        <v>1074</v>
      </c>
      <c r="BM135" s="215" t="s">
        <v>1074</v>
      </c>
      <c r="BN135" s="215" t="s">
        <v>1074</v>
      </c>
      <c r="BO135" s="215" t="s">
        <v>1074</v>
      </c>
      <c r="BP135" s="215" t="s">
        <v>1074</v>
      </c>
      <c r="BQ135" s="215" t="s">
        <v>1074</v>
      </c>
      <c r="BR135" s="215" t="s">
        <v>1074</v>
      </c>
      <c r="BS135" s="215" t="s">
        <v>1076</v>
      </c>
      <c r="BT135" s="215" t="s">
        <v>1074</v>
      </c>
      <c r="BU135" s="215" t="s">
        <v>1074</v>
      </c>
      <c r="BV135" s="215" t="s">
        <v>1074</v>
      </c>
      <c r="BW135" s="215" t="s">
        <v>1074</v>
      </c>
      <c r="BX135" s="215" t="s">
        <v>1074</v>
      </c>
    </row>
    <row r="136" spans="1:76" x14ac:dyDescent="0.3">
      <c r="A136" s="215" t="s">
        <v>634</v>
      </c>
      <c r="B136" s="215" t="s">
        <v>635</v>
      </c>
      <c r="C136" s="215" t="s">
        <v>1943</v>
      </c>
      <c r="D136" s="215" t="s">
        <v>1944</v>
      </c>
      <c r="E136" s="215" t="s">
        <v>1254</v>
      </c>
      <c r="F136" s="215" t="s">
        <v>1255</v>
      </c>
      <c r="G136" s="215">
        <v>0</v>
      </c>
      <c r="H136" s="215">
        <v>0</v>
      </c>
      <c r="I136" s="215">
        <v>0</v>
      </c>
      <c r="J136" s="215">
        <v>0</v>
      </c>
      <c r="K136" s="215">
        <v>0</v>
      </c>
      <c r="L136" s="215">
        <v>0</v>
      </c>
      <c r="M136" s="215">
        <v>0</v>
      </c>
      <c r="N136" s="215" t="s">
        <v>1020</v>
      </c>
      <c r="O136" s="215" t="s">
        <v>1020</v>
      </c>
      <c r="P136" s="215" t="s">
        <v>1020</v>
      </c>
      <c r="Q136" s="215" t="s">
        <v>1020</v>
      </c>
      <c r="V136" s="215" t="s">
        <v>1020</v>
      </c>
      <c r="X136" s="169" t="s">
        <v>1162</v>
      </c>
      <c r="Y136" s="215" t="s">
        <v>1053</v>
      </c>
      <c r="Z136" s="215" t="s">
        <v>1051</v>
      </c>
      <c r="AA136" s="215" t="s">
        <v>1051</v>
      </c>
      <c r="AB136" s="215" t="s">
        <v>1053</v>
      </c>
      <c r="AO136" s="215" t="s">
        <v>1072</v>
      </c>
      <c r="AP136" s="215" t="s">
        <v>1076</v>
      </c>
      <c r="AQ136" s="215" t="s">
        <v>1076</v>
      </c>
      <c r="AR136" s="215" t="s">
        <v>1076</v>
      </c>
      <c r="AS136" s="215" t="s">
        <v>1074</v>
      </c>
      <c r="AT136" s="215" t="s">
        <v>1076</v>
      </c>
      <c r="AU136" s="215" t="s">
        <v>1076</v>
      </c>
      <c r="AV136" s="215" t="s">
        <v>1076</v>
      </c>
      <c r="AW136" s="215" t="s">
        <v>1072</v>
      </c>
      <c r="AX136" s="215" t="s">
        <v>1072</v>
      </c>
      <c r="AY136" s="215" t="s">
        <v>1076</v>
      </c>
      <c r="AZ136" s="215" t="s">
        <v>1076</v>
      </c>
      <c r="BA136" s="215" t="s">
        <v>1076</v>
      </c>
      <c r="BB136" s="215" t="s">
        <v>1074</v>
      </c>
      <c r="BC136" s="215" t="s">
        <v>1076</v>
      </c>
      <c r="BD136" s="215" t="s">
        <v>1076</v>
      </c>
      <c r="BE136" s="215" t="s">
        <v>1076</v>
      </c>
      <c r="BF136" s="215" t="s">
        <v>1074</v>
      </c>
      <c r="BG136" s="215" t="s">
        <v>1072</v>
      </c>
      <c r="BH136" s="215" t="s">
        <v>1076</v>
      </c>
      <c r="BI136" s="215" t="s">
        <v>1076</v>
      </c>
      <c r="BJ136" s="215" t="s">
        <v>1076</v>
      </c>
      <c r="BK136" s="215" t="s">
        <v>1074</v>
      </c>
      <c r="BL136" s="215" t="s">
        <v>1076</v>
      </c>
      <c r="BM136" s="215" t="s">
        <v>1076</v>
      </c>
      <c r="BN136" s="215" t="s">
        <v>1076</v>
      </c>
      <c r="BO136" s="215" t="s">
        <v>1076</v>
      </c>
      <c r="BP136" s="215" t="s">
        <v>1072</v>
      </c>
      <c r="BQ136" s="215" t="s">
        <v>1076</v>
      </c>
      <c r="BR136" s="215" t="s">
        <v>1076</v>
      </c>
      <c r="BS136" s="215" t="s">
        <v>1076</v>
      </c>
      <c r="BT136" s="215" t="s">
        <v>1074</v>
      </c>
      <c r="BU136" s="215" t="s">
        <v>1076</v>
      </c>
      <c r="BV136" s="215" t="s">
        <v>1076</v>
      </c>
      <c r="BW136" s="215" t="s">
        <v>1076</v>
      </c>
      <c r="BX136" s="215" t="s">
        <v>1076</v>
      </c>
    </row>
    <row r="137" spans="1:76" x14ac:dyDescent="0.3">
      <c r="A137" s="215" t="s">
        <v>638</v>
      </c>
      <c r="B137" s="215" t="s">
        <v>639</v>
      </c>
      <c r="C137" s="215" t="s">
        <v>1652</v>
      </c>
      <c r="D137" s="215" t="s">
        <v>1653</v>
      </c>
      <c r="E137" s="215" t="s">
        <v>1945</v>
      </c>
      <c r="F137" s="215" t="s">
        <v>1946</v>
      </c>
      <c r="G137" s="215">
        <v>0</v>
      </c>
      <c r="H137" s="215">
        <v>0</v>
      </c>
      <c r="I137" s="215">
        <v>0</v>
      </c>
      <c r="J137" s="215">
        <v>0</v>
      </c>
      <c r="K137" s="215">
        <v>0</v>
      </c>
      <c r="L137" s="215">
        <v>0</v>
      </c>
      <c r="M137" s="215">
        <v>0</v>
      </c>
      <c r="N137" s="215" t="s">
        <v>1020</v>
      </c>
      <c r="O137" s="215" t="s">
        <v>1020</v>
      </c>
      <c r="P137" s="215" t="s">
        <v>1020</v>
      </c>
      <c r="Q137" s="215" t="s">
        <v>1020</v>
      </c>
      <c r="V137" s="215" t="s">
        <v>1022</v>
      </c>
      <c r="X137" s="169">
        <v>43312</v>
      </c>
      <c r="Y137" s="215" t="s">
        <v>1053</v>
      </c>
      <c r="Z137" s="215" t="s">
        <v>1051</v>
      </c>
      <c r="AA137" s="215" t="s">
        <v>1051</v>
      </c>
      <c r="AB137" s="215" t="s">
        <v>1051</v>
      </c>
      <c r="AO137" s="215" t="s">
        <v>1072</v>
      </c>
      <c r="AP137" s="215" t="s">
        <v>1074</v>
      </c>
      <c r="AQ137" s="215" t="s">
        <v>1076</v>
      </c>
      <c r="AR137" s="215" t="s">
        <v>1076</v>
      </c>
      <c r="AS137" s="215" t="s">
        <v>1074</v>
      </c>
      <c r="AT137" s="215" t="s">
        <v>1074</v>
      </c>
      <c r="AU137" s="215" t="s">
        <v>1074</v>
      </c>
      <c r="AV137" s="215" t="s">
        <v>1074</v>
      </c>
      <c r="AW137" s="215" t="s">
        <v>1074</v>
      </c>
      <c r="AX137" s="215" t="s">
        <v>1072</v>
      </c>
      <c r="AY137" s="215" t="s">
        <v>1074</v>
      </c>
      <c r="AZ137" s="215" t="s">
        <v>1076</v>
      </c>
      <c r="BA137" s="215" t="s">
        <v>1076</v>
      </c>
      <c r="BB137" s="215" t="s">
        <v>1074</v>
      </c>
      <c r="BC137" s="215" t="s">
        <v>1074</v>
      </c>
      <c r="BD137" s="215" t="s">
        <v>1074</v>
      </c>
      <c r="BE137" s="215" t="s">
        <v>1074</v>
      </c>
      <c r="BF137" s="215" t="s">
        <v>1072</v>
      </c>
      <c r="BG137" s="215" t="s">
        <v>1074</v>
      </c>
      <c r="BH137" s="215" t="s">
        <v>1076</v>
      </c>
      <c r="BI137" s="215" t="s">
        <v>1076</v>
      </c>
      <c r="BJ137" s="215" t="s">
        <v>1076</v>
      </c>
      <c r="BK137" s="215" t="s">
        <v>1074</v>
      </c>
      <c r="BL137" s="215" t="s">
        <v>1074</v>
      </c>
      <c r="BM137" s="215" t="s">
        <v>1076</v>
      </c>
      <c r="BN137" s="215" t="s">
        <v>1076</v>
      </c>
      <c r="BO137" s="215" t="s">
        <v>1076</v>
      </c>
      <c r="BP137" s="215" t="s">
        <v>1076</v>
      </c>
      <c r="BQ137" s="215" t="s">
        <v>1076</v>
      </c>
      <c r="BR137" s="215" t="s">
        <v>1078</v>
      </c>
      <c r="BS137" s="215" t="s">
        <v>1076</v>
      </c>
      <c r="BT137" s="215" t="s">
        <v>1074</v>
      </c>
      <c r="BU137" s="215" t="s">
        <v>1076</v>
      </c>
      <c r="BV137" s="215" t="s">
        <v>1076</v>
      </c>
      <c r="BW137" s="215" t="s">
        <v>1076</v>
      </c>
      <c r="BX137" s="215" t="s">
        <v>1076</v>
      </c>
    </row>
    <row r="138" spans="1:76" x14ac:dyDescent="0.3">
      <c r="A138" s="215" t="s">
        <v>640</v>
      </c>
      <c r="B138" s="215" t="s">
        <v>641</v>
      </c>
      <c r="C138" s="215" t="s">
        <v>1947</v>
      </c>
      <c r="D138" s="215" t="s">
        <v>1311</v>
      </c>
      <c r="E138" s="215">
        <v>0.1375659699</v>
      </c>
      <c r="F138" s="215" t="s">
        <v>1948</v>
      </c>
      <c r="G138" s="215">
        <v>0</v>
      </c>
      <c r="H138" s="215">
        <v>0</v>
      </c>
      <c r="I138" s="215">
        <v>0</v>
      </c>
      <c r="J138" s="215">
        <v>0</v>
      </c>
      <c r="K138" s="215">
        <v>0</v>
      </c>
      <c r="L138" s="215">
        <v>0</v>
      </c>
      <c r="M138" s="215">
        <v>0</v>
      </c>
      <c r="N138" s="215" t="s">
        <v>1020</v>
      </c>
      <c r="O138" s="215" t="s">
        <v>1020</v>
      </c>
      <c r="P138" s="215" t="s">
        <v>1020</v>
      </c>
      <c r="Q138" s="215" t="s">
        <v>1020</v>
      </c>
      <c r="V138" s="215" t="s">
        <v>1020</v>
      </c>
      <c r="X138" s="169" t="s">
        <v>1162</v>
      </c>
      <c r="Y138" s="215" t="s">
        <v>1055</v>
      </c>
      <c r="Z138" s="215" t="s">
        <v>1051</v>
      </c>
      <c r="AA138" s="215" t="s">
        <v>1051</v>
      </c>
      <c r="AB138" s="215" t="s">
        <v>1051</v>
      </c>
      <c r="AO138" s="215" t="s">
        <v>1074</v>
      </c>
      <c r="AP138" s="215" t="s">
        <v>1074</v>
      </c>
      <c r="AQ138" s="215" t="s">
        <v>1074</v>
      </c>
      <c r="AR138" s="215" t="s">
        <v>1072</v>
      </c>
      <c r="AS138" s="215" t="s">
        <v>1074</v>
      </c>
      <c r="AT138" s="215" t="s">
        <v>1070</v>
      </c>
      <c r="AU138" s="215" t="s">
        <v>1072</v>
      </c>
      <c r="AV138" s="215" t="s">
        <v>1074</v>
      </c>
      <c r="AW138" s="215" t="s">
        <v>1072</v>
      </c>
      <c r="AX138" s="215" t="s">
        <v>1074</v>
      </c>
      <c r="AY138" s="215" t="s">
        <v>1074</v>
      </c>
      <c r="AZ138" s="215" t="s">
        <v>1074</v>
      </c>
      <c r="BA138" s="215" t="s">
        <v>1072</v>
      </c>
      <c r="BB138" s="215" t="s">
        <v>1074</v>
      </c>
      <c r="BC138" s="215" t="s">
        <v>1072</v>
      </c>
      <c r="BD138" s="215" t="s">
        <v>1074</v>
      </c>
      <c r="BE138" s="215" t="s">
        <v>1074</v>
      </c>
      <c r="BF138" s="215" t="s">
        <v>1072</v>
      </c>
      <c r="BG138" s="215" t="s">
        <v>1074</v>
      </c>
      <c r="BH138" s="215" t="s">
        <v>1076</v>
      </c>
      <c r="BI138" s="215" t="s">
        <v>1074</v>
      </c>
      <c r="BJ138" s="215" t="s">
        <v>1072</v>
      </c>
      <c r="BK138" s="215" t="s">
        <v>1074</v>
      </c>
      <c r="BL138" s="215" t="s">
        <v>1072</v>
      </c>
      <c r="BM138" s="215" t="s">
        <v>1074</v>
      </c>
      <c r="BN138" s="215" t="s">
        <v>1074</v>
      </c>
      <c r="BO138" s="215" t="s">
        <v>1074</v>
      </c>
      <c r="BP138" s="215" t="s">
        <v>1076</v>
      </c>
      <c r="BQ138" s="215" t="s">
        <v>1076</v>
      </c>
      <c r="BR138" s="215" t="s">
        <v>1074</v>
      </c>
      <c r="BS138" s="215" t="s">
        <v>1074</v>
      </c>
      <c r="BT138" s="215" t="s">
        <v>1074</v>
      </c>
      <c r="BU138" s="215" t="s">
        <v>1074</v>
      </c>
      <c r="BV138" s="215" t="s">
        <v>1074</v>
      </c>
      <c r="BW138" s="215" t="s">
        <v>1074</v>
      </c>
      <c r="BX138" s="215" t="s">
        <v>1074</v>
      </c>
    </row>
    <row r="139" spans="1:76" x14ac:dyDescent="0.3">
      <c r="A139" s="215" t="s">
        <v>644</v>
      </c>
      <c r="B139" s="215" t="s">
        <v>645</v>
      </c>
      <c r="C139" s="215" t="s">
        <v>1949</v>
      </c>
      <c r="D139" s="215" t="s">
        <v>1950</v>
      </c>
      <c r="E139" s="215" t="s">
        <v>1951</v>
      </c>
      <c r="F139" s="215" t="s">
        <v>1952</v>
      </c>
      <c r="G139" s="215">
        <v>0</v>
      </c>
      <c r="H139" s="215">
        <v>0</v>
      </c>
      <c r="I139" s="215">
        <v>0</v>
      </c>
      <c r="J139" s="215">
        <v>0</v>
      </c>
      <c r="K139" s="215">
        <v>0</v>
      </c>
      <c r="L139" s="215">
        <v>0</v>
      </c>
      <c r="M139" s="215">
        <v>0</v>
      </c>
      <c r="N139" s="215" t="s">
        <v>1020</v>
      </c>
      <c r="O139" s="215" t="s">
        <v>1020</v>
      </c>
      <c r="P139" s="215" t="s">
        <v>1020</v>
      </c>
      <c r="Q139" s="215" t="s">
        <v>1020</v>
      </c>
      <c r="V139" s="215" t="s">
        <v>1020</v>
      </c>
      <c r="X139" s="169" t="s">
        <v>1162</v>
      </c>
      <c r="Y139" s="215" t="s">
        <v>1051</v>
      </c>
      <c r="Z139" s="215" t="s">
        <v>1051</v>
      </c>
      <c r="AA139" s="215" t="s">
        <v>1055</v>
      </c>
      <c r="AB139" s="215" t="s">
        <v>1051</v>
      </c>
      <c r="AO139" s="215" t="s">
        <v>1078</v>
      </c>
      <c r="AP139" s="215" t="s">
        <v>1076</v>
      </c>
      <c r="AQ139" s="215" t="s">
        <v>1076</v>
      </c>
      <c r="AR139" s="215" t="s">
        <v>1074</v>
      </c>
      <c r="AS139" s="215" t="s">
        <v>1074</v>
      </c>
      <c r="AT139" s="215" t="s">
        <v>1078</v>
      </c>
      <c r="AU139" s="215" t="s">
        <v>1076</v>
      </c>
      <c r="AV139" s="215" t="s">
        <v>1074</v>
      </c>
      <c r="AW139" s="215" t="s">
        <v>1072</v>
      </c>
      <c r="AX139" s="215" t="s">
        <v>1078</v>
      </c>
      <c r="AY139" s="215" t="s">
        <v>1076</v>
      </c>
      <c r="AZ139" s="215" t="s">
        <v>1076</v>
      </c>
      <c r="BA139" s="215" t="s">
        <v>1074</v>
      </c>
      <c r="BB139" s="215" t="s">
        <v>1074</v>
      </c>
      <c r="BC139" s="215" t="s">
        <v>1078</v>
      </c>
      <c r="BD139" s="215" t="s">
        <v>1074</v>
      </c>
      <c r="BE139" s="215" t="s">
        <v>1074</v>
      </c>
      <c r="BF139" s="215" t="s">
        <v>1072</v>
      </c>
      <c r="BG139" s="215" t="s">
        <v>1078</v>
      </c>
      <c r="BH139" s="215" t="s">
        <v>1076</v>
      </c>
      <c r="BI139" s="215" t="s">
        <v>1076</v>
      </c>
      <c r="BJ139" s="215" t="s">
        <v>1074</v>
      </c>
      <c r="BK139" s="215" t="s">
        <v>1074</v>
      </c>
      <c r="BL139" s="215" t="s">
        <v>1078</v>
      </c>
      <c r="BM139" s="215" t="s">
        <v>1076</v>
      </c>
      <c r="BN139" s="215" t="s">
        <v>1074</v>
      </c>
      <c r="BO139" s="215" t="s">
        <v>1072</v>
      </c>
      <c r="BP139" s="215" t="s">
        <v>1078</v>
      </c>
      <c r="BQ139" s="215" t="s">
        <v>1076</v>
      </c>
      <c r="BR139" s="215" t="s">
        <v>1076</v>
      </c>
      <c r="BS139" s="215" t="s">
        <v>1074</v>
      </c>
      <c r="BT139" s="215" t="s">
        <v>1074</v>
      </c>
      <c r="BU139" s="215" t="s">
        <v>1078</v>
      </c>
      <c r="BV139" s="215" t="s">
        <v>1076</v>
      </c>
      <c r="BW139" s="215" t="s">
        <v>1074</v>
      </c>
      <c r="BX139" s="215" t="s">
        <v>1072</v>
      </c>
    </row>
    <row r="140" spans="1:76" x14ac:dyDescent="0.3">
      <c r="A140" s="215" t="s">
        <v>646</v>
      </c>
      <c r="B140" s="215" t="s">
        <v>647</v>
      </c>
      <c r="C140" s="215" t="s">
        <v>1953</v>
      </c>
      <c r="D140" s="215" t="s">
        <v>1396</v>
      </c>
      <c r="E140" s="215" t="s">
        <v>1397</v>
      </c>
      <c r="F140" s="215" t="s">
        <v>1398</v>
      </c>
      <c r="G140" s="215">
        <v>0</v>
      </c>
      <c r="H140" s="215">
        <v>0</v>
      </c>
      <c r="I140" s="215">
        <v>0</v>
      </c>
      <c r="J140" s="215">
        <v>0</v>
      </c>
      <c r="K140" s="215">
        <v>0</v>
      </c>
      <c r="L140" s="215">
        <v>0</v>
      </c>
      <c r="M140" s="215">
        <v>0</v>
      </c>
      <c r="N140" s="215" t="s">
        <v>1020</v>
      </c>
      <c r="O140" s="215" t="s">
        <v>1020</v>
      </c>
      <c r="P140" s="215" t="s">
        <v>1020</v>
      </c>
      <c r="Q140" s="215" t="s">
        <v>1020</v>
      </c>
      <c r="V140" s="215" t="s">
        <v>1020</v>
      </c>
      <c r="X140" s="169" t="s">
        <v>1162</v>
      </c>
      <c r="Y140" s="215" t="s">
        <v>1053</v>
      </c>
      <c r="Z140" s="215" t="s">
        <v>1051</v>
      </c>
      <c r="AA140" s="215" t="s">
        <v>1051</v>
      </c>
      <c r="AB140" s="215" t="s">
        <v>1053</v>
      </c>
      <c r="AO140" s="215" t="s">
        <v>1074</v>
      </c>
      <c r="AP140" s="215" t="s">
        <v>1076</v>
      </c>
      <c r="AQ140" s="215" t="s">
        <v>1074</v>
      </c>
      <c r="AR140" s="215" t="s">
        <v>1074</v>
      </c>
      <c r="AS140" s="215" t="s">
        <v>1074</v>
      </c>
      <c r="AT140" s="215" t="s">
        <v>1074</v>
      </c>
      <c r="AU140" s="215" t="s">
        <v>1074</v>
      </c>
      <c r="AV140" s="215" t="s">
        <v>1074</v>
      </c>
      <c r="AW140" s="215" t="s">
        <v>1074</v>
      </c>
      <c r="AX140" s="215" t="s">
        <v>1074</v>
      </c>
      <c r="AY140" s="215" t="s">
        <v>1076</v>
      </c>
      <c r="AZ140" s="215" t="s">
        <v>1074</v>
      </c>
      <c r="BA140" s="215" t="s">
        <v>1074</v>
      </c>
      <c r="BB140" s="215" t="s">
        <v>1074</v>
      </c>
      <c r="BC140" s="215" t="s">
        <v>1074</v>
      </c>
      <c r="BD140" s="215" t="s">
        <v>1074</v>
      </c>
      <c r="BE140" s="215" t="s">
        <v>1074</v>
      </c>
      <c r="BF140" s="215" t="s">
        <v>1074</v>
      </c>
      <c r="BG140" s="215" t="s">
        <v>1074</v>
      </c>
      <c r="BH140" s="215" t="s">
        <v>1076</v>
      </c>
      <c r="BI140" s="215" t="s">
        <v>1074</v>
      </c>
      <c r="BJ140" s="215" t="s">
        <v>1074</v>
      </c>
      <c r="BK140" s="215" t="s">
        <v>1074</v>
      </c>
      <c r="BL140" s="215" t="s">
        <v>1074</v>
      </c>
      <c r="BM140" s="215" t="s">
        <v>1076</v>
      </c>
      <c r="BN140" s="215" t="s">
        <v>1074</v>
      </c>
      <c r="BO140" s="215" t="s">
        <v>1074</v>
      </c>
      <c r="BP140" s="215" t="s">
        <v>1076</v>
      </c>
      <c r="BQ140" s="215" t="s">
        <v>1076</v>
      </c>
      <c r="BR140" s="215" t="s">
        <v>1076</v>
      </c>
      <c r="BS140" s="215" t="s">
        <v>1076</v>
      </c>
      <c r="BT140" s="215" t="s">
        <v>1076</v>
      </c>
      <c r="BU140" s="215" t="s">
        <v>1076</v>
      </c>
      <c r="BV140" s="215" t="s">
        <v>1076</v>
      </c>
      <c r="BW140" s="215" t="s">
        <v>1076</v>
      </c>
      <c r="BX140" s="215" t="s">
        <v>1076</v>
      </c>
    </row>
    <row r="141" spans="1:76" x14ac:dyDescent="0.3">
      <c r="A141" s="215" t="s">
        <v>648</v>
      </c>
      <c r="B141" s="215" t="s">
        <v>649</v>
      </c>
      <c r="C141" s="215" t="s">
        <v>1588</v>
      </c>
      <c r="D141" s="215" t="s">
        <v>1954</v>
      </c>
      <c r="E141" s="215" t="s">
        <v>1590</v>
      </c>
      <c r="F141" s="215" t="s">
        <v>1591</v>
      </c>
      <c r="G141" s="215">
        <v>0</v>
      </c>
      <c r="H141" s="215">
        <v>0</v>
      </c>
      <c r="I141" s="215">
        <v>0</v>
      </c>
      <c r="J141" s="215">
        <v>0</v>
      </c>
      <c r="K141" s="215">
        <v>0</v>
      </c>
      <c r="L141" s="215">
        <v>0</v>
      </c>
      <c r="M141" s="215">
        <v>0</v>
      </c>
      <c r="N141" s="215" t="s">
        <v>1020</v>
      </c>
      <c r="O141" s="215" t="s">
        <v>1020</v>
      </c>
      <c r="P141" s="215" t="s">
        <v>1020</v>
      </c>
      <c r="Q141" s="215" t="s">
        <v>1020</v>
      </c>
      <c r="V141" s="215" t="s">
        <v>1022</v>
      </c>
      <c r="X141" s="169">
        <v>43465</v>
      </c>
      <c r="Y141" s="215" t="s">
        <v>1051</v>
      </c>
      <c r="Z141" s="215" t="s">
        <v>1051</v>
      </c>
      <c r="AA141" s="215" t="s">
        <v>1053</v>
      </c>
      <c r="AB141" s="215" t="s">
        <v>1051</v>
      </c>
      <c r="AO141" s="215" t="s">
        <v>1074</v>
      </c>
      <c r="AP141" s="215" t="s">
        <v>1074</v>
      </c>
      <c r="AQ141" s="215" t="s">
        <v>1074</v>
      </c>
      <c r="AR141" s="215" t="s">
        <v>1074</v>
      </c>
      <c r="AS141" s="215" t="s">
        <v>1074</v>
      </c>
      <c r="AT141" s="215" t="s">
        <v>1072</v>
      </c>
      <c r="AU141" s="215" t="s">
        <v>1074</v>
      </c>
      <c r="AV141" s="215" t="s">
        <v>1074</v>
      </c>
      <c r="AW141" s="215" t="s">
        <v>1072</v>
      </c>
      <c r="AX141" s="215" t="s">
        <v>1074</v>
      </c>
      <c r="AY141" s="215" t="s">
        <v>1076</v>
      </c>
      <c r="AZ141" s="215" t="s">
        <v>1074</v>
      </c>
      <c r="BA141" s="215" t="s">
        <v>1074</v>
      </c>
      <c r="BB141" s="215" t="s">
        <v>1074</v>
      </c>
      <c r="BC141" s="215" t="s">
        <v>1074</v>
      </c>
      <c r="BD141" s="215" t="s">
        <v>1074</v>
      </c>
      <c r="BE141" s="215" t="s">
        <v>1074</v>
      </c>
      <c r="BF141" s="215" t="s">
        <v>1072</v>
      </c>
      <c r="BG141" s="215" t="s">
        <v>1074</v>
      </c>
      <c r="BH141" s="215" t="s">
        <v>1076</v>
      </c>
      <c r="BI141" s="215" t="s">
        <v>1074</v>
      </c>
      <c r="BJ141" s="215" t="s">
        <v>1074</v>
      </c>
      <c r="BK141" s="215" t="s">
        <v>1074</v>
      </c>
      <c r="BL141" s="215" t="s">
        <v>1074</v>
      </c>
      <c r="BM141" s="215" t="s">
        <v>1074</v>
      </c>
      <c r="BN141" s="215" t="s">
        <v>1074</v>
      </c>
      <c r="BO141" s="215" t="s">
        <v>1072</v>
      </c>
      <c r="BP141" s="215" t="s">
        <v>1074</v>
      </c>
      <c r="BQ141" s="215" t="s">
        <v>1076</v>
      </c>
      <c r="BR141" s="215" t="s">
        <v>1074</v>
      </c>
      <c r="BS141" s="215" t="s">
        <v>1074</v>
      </c>
      <c r="BT141" s="215" t="s">
        <v>1074</v>
      </c>
      <c r="BU141" s="215" t="s">
        <v>1074</v>
      </c>
      <c r="BV141" s="215" t="s">
        <v>1074</v>
      </c>
      <c r="BW141" s="215" t="s">
        <v>1074</v>
      </c>
      <c r="BX141" s="215" t="s">
        <v>1072</v>
      </c>
    </row>
    <row r="142" spans="1:76" x14ac:dyDescent="0.3">
      <c r="A142" s="215" t="s">
        <v>650</v>
      </c>
      <c r="B142" s="215" t="s">
        <v>651</v>
      </c>
      <c r="C142" s="215" t="s">
        <v>1955</v>
      </c>
      <c r="D142" s="215" t="s">
        <v>1956</v>
      </c>
      <c r="E142" s="215" t="s">
        <v>1957</v>
      </c>
      <c r="F142" s="215" t="s">
        <v>1676</v>
      </c>
      <c r="G142" s="215">
        <v>0</v>
      </c>
      <c r="H142" s="215">
        <v>0</v>
      </c>
      <c r="I142" s="215">
        <v>0</v>
      </c>
      <c r="J142" s="215">
        <v>0</v>
      </c>
      <c r="K142" s="215">
        <v>0</v>
      </c>
      <c r="L142" s="215">
        <v>0</v>
      </c>
      <c r="M142" s="215">
        <v>0</v>
      </c>
      <c r="N142" s="215" t="s">
        <v>1020</v>
      </c>
      <c r="O142" s="215" t="s">
        <v>1020</v>
      </c>
      <c r="P142" s="215" t="s">
        <v>1020</v>
      </c>
      <c r="Q142" s="215" t="s">
        <v>1020</v>
      </c>
      <c r="V142" s="215" t="s">
        <v>1020</v>
      </c>
      <c r="X142" s="169" t="s">
        <v>1162</v>
      </c>
      <c r="Y142" s="215" t="s">
        <v>1051</v>
      </c>
      <c r="Z142" s="215" t="s">
        <v>1051</v>
      </c>
      <c r="AA142" s="215" t="s">
        <v>1051</v>
      </c>
      <c r="AB142" s="215" t="s">
        <v>1053</v>
      </c>
      <c r="AO142" s="215" t="s">
        <v>1074</v>
      </c>
      <c r="AP142" s="215" t="s">
        <v>1072</v>
      </c>
      <c r="AQ142" s="215" t="s">
        <v>1072</v>
      </c>
      <c r="AR142" s="215" t="s">
        <v>1072</v>
      </c>
      <c r="AS142" s="215" t="s">
        <v>1072</v>
      </c>
      <c r="AT142" s="215" t="s">
        <v>1072</v>
      </c>
      <c r="AU142" s="215" t="s">
        <v>1072</v>
      </c>
      <c r="AV142" s="215" t="s">
        <v>1074</v>
      </c>
      <c r="AW142" s="215" t="s">
        <v>1074</v>
      </c>
      <c r="AX142" s="215" t="s">
        <v>1074</v>
      </c>
      <c r="AY142" s="215" t="s">
        <v>1074</v>
      </c>
      <c r="AZ142" s="215" t="s">
        <v>1072</v>
      </c>
      <c r="BA142" s="215" t="s">
        <v>1074</v>
      </c>
      <c r="BB142" s="215" t="s">
        <v>1072</v>
      </c>
      <c r="BC142" s="215" t="s">
        <v>1074</v>
      </c>
      <c r="BD142" s="215" t="s">
        <v>1074</v>
      </c>
      <c r="BE142" s="215" t="s">
        <v>1074</v>
      </c>
      <c r="BF142" s="215" t="s">
        <v>1074</v>
      </c>
      <c r="BG142" s="215" t="s">
        <v>1074</v>
      </c>
      <c r="BH142" s="215" t="s">
        <v>1074</v>
      </c>
      <c r="BI142" s="215" t="s">
        <v>1072</v>
      </c>
      <c r="BJ142" s="215" t="s">
        <v>1074</v>
      </c>
      <c r="BK142" s="215" t="s">
        <v>1072</v>
      </c>
      <c r="BL142" s="215" t="s">
        <v>1074</v>
      </c>
      <c r="BM142" s="215" t="s">
        <v>1074</v>
      </c>
      <c r="BN142" s="215" t="s">
        <v>1074</v>
      </c>
      <c r="BO142" s="215" t="s">
        <v>1074</v>
      </c>
      <c r="BP142" s="215" t="s">
        <v>1074</v>
      </c>
      <c r="BQ142" s="215" t="s">
        <v>1074</v>
      </c>
      <c r="BR142" s="215" t="s">
        <v>1072</v>
      </c>
      <c r="BS142" s="215" t="s">
        <v>1074</v>
      </c>
      <c r="BT142" s="215" t="s">
        <v>1072</v>
      </c>
      <c r="BU142" s="215" t="s">
        <v>1074</v>
      </c>
      <c r="BV142" s="215" t="s">
        <v>1074</v>
      </c>
      <c r="BW142" s="215" t="s">
        <v>1074</v>
      </c>
      <c r="BX142" s="215" t="s">
        <v>1074</v>
      </c>
    </row>
    <row r="143" spans="1:76" x14ac:dyDescent="0.3">
      <c r="A143" s="215" t="s">
        <v>652</v>
      </c>
      <c r="B143" s="215" t="s">
        <v>653</v>
      </c>
      <c r="C143" s="215" t="s">
        <v>1958</v>
      </c>
      <c r="D143" s="215" t="s">
        <v>1959</v>
      </c>
      <c r="E143" s="215">
        <v>7983611418</v>
      </c>
      <c r="F143" s="215" t="s">
        <v>1316</v>
      </c>
      <c r="G143" s="215">
        <v>0</v>
      </c>
      <c r="H143" s="215">
        <v>0</v>
      </c>
      <c r="I143" s="215">
        <v>0</v>
      </c>
      <c r="J143" s="215">
        <v>0</v>
      </c>
      <c r="K143" s="215">
        <v>0</v>
      </c>
      <c r="L143" s="215">
        <v>0</v>
      </c>
      <c r="M143" s="215">
        <v>0</v>
      </c>
      <c r="N143" s="215" t="s">
        <v>1020</v>
      </c>
      <c r="O143" s="215" t="s">
        <v>1020</v>
      </c>
      <c r="P143" s="215" t="s">
        <v>1020</v>
      </c>
      <c r="Q143" s="215" t="s">
        <v>1020</v>
      </c>
      <c r="V143" s="215" t="s">
        <v>1020</v>
      </c>
      <c r="X143" s="169" t="s">
        <v>1162</v>
      </c>
      <c r="Y143" s="215" t="s">
        <v>1053</v>
      </c>
      <c r="Z143" s="215" t="s">
        <v>1051</v>
      </c>
      <c r="AA143" s="215" t="s">
        <v>1051</v>
      </c>
      <c r="AB143" s="215" t="s">
        <v>1053</v>
      </c>
      <c r="AO143" s="215" t="s">
        <v>1074</v>
      </c>
      <c r="AP143" s="215" t="s">
        <v>1074</v>
      </c>
      <c r="AQ143" s="215" t="s">
        <v>1074</v>
      </c>
      <c r="AR143" s="215" t="s">
        <v>1074</v>
      </c>
      <c r="AS143" s="215" t="s">
        <v>1074</v>
      </c>
      <c r="AT143" s="215" t="s">
        <v>1072</v>
      </c>
      <c r="AU143" s="215" t="s">
        <v>1074</v>
      </c>
      <c r="AV143" s="215" t="s">
        <v>1076</v>
      </c>
      <c r="AW143" s="215" t="s">
        <v>1072</v>
      </c>
      <c r="AX143" s="215" t="s">
        <v>1074</v>
      </c>
      <c r="AY143" s="215" t="s">
        <v>1074</v>
      </c>
      <c r="AZ143" s="215" t="s">
        <v>1074</v>
      </c>
      <c r="BA143" s="215" t="s">
        <v>1074</v>
      </c>
      <c r="BB143" s="215" t="s">
        <v>1074</v>
      </c>
      <c r="BC143" s="215" t="s">
        <v>1072</v>
      </c>
      <c r="BD143" s="215" t="s">
        <v>1074</v>
      </c>
      <c r="BE143" s="215" t="s">
        <v>1076</v>
      </c>
      <c r="BF143" s="215" t="s">
        <v>1072</v>
      </c>
      <c r="BG143" s="215" t="s">
        <v>1074</v>
      </c>
      <c r="BH143" s="215" t="s">
        <v>1074</v>
      </c>
      <c r="BI143" s="215" t="s">
        <v>1074</v>
      </c>
      <c r="BJ143" s="215" t="s">
        <v>1076</v>
      </c>
      <c r="BK143" s="215" t="s">
        <v>1074</v>
      </c>
      <c r="BL143" s="215" t="s">
        <v>1074</v>
      </c>
      <c r="BM143" s="215" t="s">
        <v>1074</v>
      </c>
      <c r="BN143" s="215" t="s">
        <v>1076</v>
      </c>
      <c r="BO143" s="215" t="s">
        <v>1074</v>
      </c>
      <c r="BP143" s="215" t="s">
        <v>1074</v>
      </c>
      <c r="BQ143" s="215" t="s">
        <v>1074</v>
      </c>
      <c r="BR143" s="215" t="s">
        <v>1074</v>
      </c>
      <c r="BS143" s="215" t="s">
        <v>1076</v>
      </c>
      <c r="BT143" s="215" t="s">
        <v>1074</v>
      </c>
      <c r="BU143" s="215" t="s">
        <v>1074</v>
      </c>
      <c r="BV143" s="215" t="s">
        <v>1074</v>
      </c>
      <c r="BW143" s="215" t="s">
        <v>1076</v>
      </c>
      <c r="BX143" s="215" t="s">
        <v>1074</v>
      </c>
    </row>
    <row r="144" spans="1:76" x14ac:dyDescent="0.3">
      <c r="A144" s="215" t="s">
        <v>656</v>
      </c>
      <c r="B144" s="215" t="s">
        <v>657</v>
      </c>
      <c r="C144" s="215" t="s">
        <v>1960</v>
      </c>
      <c r="D144" s="215" t="s">
        <v>1961</v>
      </c>
      <c r="E144" s="215" t="s">
        <v>1962</v>
      </c>
      <c r="F144" s="215" t="s">
        <v>1963</v>
      </c>
      <c r="G144" s="215">
        <v>0</v>
      </c>
      <c r="H144" s="215">
        <v>0</v>
      </c>
      <c r="I144" s="215">
        <v>0</v>
      </c>
      <c r="J144" s="215">
        <v>0</v>
      </c>
      <c r="K144" s="215">
        <v>0</v>
      </c>
      <c r="L144" s="215">
        <v>0</v>
      </c>
      <c r="M144" s="215">
        <v>0</v>
      </c>
      <c r="N144" s="215" t="s">
        <v>1020</v>
      </c>
      <c r="O144" s="215" t="s">
        <v>1020</v>
      </c>
      <c r="P144" s="215" t="s">
        <v>1020</v>
      </c>
      <c r="Q144" s="215" t="s">
        <v>1020</v>
      </c>
      <c r="V144" s="215" t="s">
        <v>1020</v>
      </c>
      <c r="X144" s="169" t="s">
        <v>1162</v>
      </c>
      <c r="Y144" s="215" t="s">
        <v>1051</v>
      </c>
      <c r="Z144" s="215" t="s">
        <v>1051</v>
      </c>
      <c r="AA144" s="215" t="s">
        <v>1055</v>
      </c>
      <c r="AB144" s="215" t="s">
        <v>1053</v>
      </c>
      <c r="AO144" s="215" t="s">
        <v>1074</v>
      </c>
      <c r="AP144" s="215" t="s">
        <v>1074</v>
      </c>
      <c r="AQ144" s="215" t="s">
        <v>1074</v>
      </c>
      <c r="AR144" s="215" t="s">
        <v>1074</v>
      </c>
      <c r="AS144" s="215" t="s">
        <v>1072</v>
      </c>
      <c r="AT144" s="215" t="s">
        <v>1072</v>
      </c>
      <c r="AU144" s="215" t="s">
        <v>1074</v>
      </c>
      <c r="AV144" s="215" t="s">
        <v>1074</v>
      </c>
      <c r="AW144" s="215" t="s">
        <v>1074</v>
      </c>
      <c r="AX144" s="215" t="s">
        <v>1074</v>
      </c>
      <c r="AY144" s="215" t="s">
        <v>1074</v>
      </c>
      <c r="AZ144" s="215" t="s">
        <v>1074</v>
      </c>
      <c r="BA144" s="215" t="s">
        <v>1074</v>
      </c>
      <c r="BB144" s="215" t="s">
        <v>1072</v>
      </c>
      <c r="BC144" s="215" t="s">
        <v>1074</v>
      </c>
      <c r="BD144" s="215" t="s">
        <v>1076</v>
      </c>
      <c r="BE144" s="215" t="s">
        <v>1076</v>
      </c>
      <c r="BF144" s="215" t="s">
        <v>1074</v>
      </c>
      <c r="BG144" s="215" t="s">
        <v>1076</v>
      </c>
      <c r="BH144" s="215" t="s">
        <v>1076</v>
      </c>
      <c r="BI144" s="215" t="s">
        <v>1076</v>
      </c>
      <c r="BJ144" s="215" t="s">
        <v>1074</v>
      </c>
      <c r="BK144" s="215" t="s">
        <v>1074</v>
      </c>
      <c r="BL144" s="215" t="s">
        <v>1074</v>
      </c>
      <c r="BM144" s="215" t="s">
        <v>1076</v>
      </c>
      <c r="BN144" s="215" t="s">
        <v>1076</v>
      </c>
      <c r="BO144" s="215" t="s">
        <v>1074</v>
      </c>
      <c r="BP144" s="215" t="s">
        <v>1076</v>
      </c>
      <c r="BQ144" s="215" t="s">
        <v>1076</v>
      </c>
      <c r="BR144" s="215" t="s">
        <v>1076</v>
      </c>
      <c r="BS144" s="215" t="s">
        <v>1076</v>
      </c>
      <c r="BT144" s="215" t="s">
        <v>1074</v>
      </c>
      <c r="BU144" s="215" t="s">
        <v>1076</v>
      </c>
      <c r="BV144" s="215" t="s">
        <v>1076</v>
      </c>
      <c r="BW144" s="215" t="s">
        <v>1076</v>
      </c>
      <c r="BX144" s="215" t="s">
        <v>1074</v>
      </c>
    </row>
    <row r="145" spans="1:76" x14ac:dyDescent="0.3">
      <c r="A145" s="215" t="s">
        <v>658</v>
      </c>
      <c r="B145" s="215" t="s">
        <v>659</v>
      </c>
      <c r="C145" s="215" t="s">
        <v>1592</v>
      </c>
      <c r="D145" s="215" t="s">
        <v>1593</v>
      </c>
      <c r="E145" s="215">
        <v>2088126731</v>
      </c>
      <c r="F145" s="215" t="s">
        <v>1595</v>
      </c>
      <c r="G145" s="215">
        <v>0</v>
      </c>
      <c r="H145" s="215">
        <v>0</v>
      </c>
      <c r="I145" s="215">
        <v>0</v>
      </c>
      <c r="J145" s="215">
        <v>0</v>
      </c>
      <c r="K145" s="215">
        <v>0</v>
      </c>
      <c r="L145" s="215">
        <v>0</v>
      </c>
      <c r="M145" s="215">
        <v>0</v>
      </c>
      <c r="N145" s="215" t="s">
        <v>1020</v>
      </c>
      <c r="O145" s="215" t="s">
        <v>1020</v>
      </c>
      <c r="P145" s="215" t="s">
        <v>1020</v>
      </c>
      <c r="Q145" s="215" t="s">
        <v>1020</v>
      </c>
      <c r="V145" s="215" t="s">
        <v>1020</v>
      </c>
      <c r="X145" s="169" t="s">
        <v>1162</v>
      </c>
      <c r="Y145" s="215" t="s">
        <v>1051</v>
      </c>
      <c r="Z145" s="215" t="s">
        <v>1051</v>
      </c>
      <c r="AA145" s="215" t="s">
        <v>1055</v>
      </c>
      <c r="AB145" s="215" t="s">
        <v>1053</v>
      </c>
      <c r="AO145" s="215" t="s">
        <v>1072</v>
      </c>
      <c r="AP145" s="215" t="s">
        <v>1074</v>
      </c>
      <c r="AQ145" s="215" t="s">
        <v>1072</v>
      </c>
      <c r="AR145" s="215" t="s">
        <v>1072</v>
      </c>
      <c r="AS145" s="215" t="s">
        <v>1072</v>
      </c>
      <c r="AT145" s="215" t="s">
        <v>1072</v>
      </c>
      <c r="AU145" s="215" t="s">
        <v>1072</v>
      </c>
      <c r="AV145" s="215" t="s">
        <v>1072</v>
      </c>
      <c r="AW145" s="215" t="s">
        <v>1074</v>
      </c>
      <c r="AX145" s="215" t="s">
        <v>1072</v>
      </c>
      <c r="AY145" s="215" t="s">
        <v>1074</v>
      </c>
      <c r="AZ145" s="215" t="s">
        <v>1072</v>
      </c>
      <c r="BA145" s="215" t="s">
        <v>1072</v>
      </c>
      <c r="BB145" s="215" t="s">
        <v>1072</v>
      </c>
      <c r="BC145" s="215" t="s">
        <v>1072</v>
      </c>
      <c r="BD145" s="215" t="s">
        <v>1072</v>
      </c>
      <c r="BE145" s="215" t="s">
        <v>1072</v>
      </c>
      <c r="BF145" s="215" t="s">
        <v>1076</v>
      </c>
      <c r="BG145" s="215" t="s">
        <v>1074</v>
      </c>
      <c r="BH145" s="215" t="s">
        <v>1076</v>
      </c>
      <c r="BI145" s="215" t="s">
        <v>1074</v>
      </c>
      <c r="BJ145" s="215" t="s">
        <v>1074</v>
      </c>
      <c r="BK145" s="215" t="s">
        <v>1072</v>
      </c>
      <c r="BL145" s="215" t="s">
        <v>1074</v>
      </c>
      <c r="BM145" s="215" t="s">
        <v>1074</v>
      </c>
      <c r="BN145" s="215" t="s">
        <v>1074</v>
      </c>
      <c r="BO145" s="215" t="s">
        <v>1076</v>
      </c>
      <c r="BP145" s="215" t="s">
        <v>1074</v>
      </c>
      <c r="BQ145" s="215" t="s">
        <v>1076</v>
      </c>
      <c r="BR145" s="215" t="s">
        <v>1074</v>
      </c>
      <c r="BS145" s="215" t="s">
        <v>1074</v>
      </c>
      <c r="BT145" s="215" t="s">
        <v>1074</v>
      </c>
      <c r="BU145" s="215" t="s">
        <v>1074</v>
      </c>
      <c r="BV145" s="215" t="s">
        <v>1074</v>
      </c>
      <c r="BW145" s="215" t="s">
        <v>1074</v>
      </c>
      <c r="BX145" s="215" t="s">
        <v>1078</v>
      </c>
    </row>
    <row r="146" spans="1:76" x14ac:dyDescent="0.3">
      <c r="A146" s="215" t="s">
        <v>660</v>
      </c>
      <c r="B146" s="215" t="s">
        <v>661</v>
      </c>
      <c r="C146" s="215" t="s">
        <v>1964</v>
      </c>
      <c r="D146" s="215" t="s">
        <v>1965</v>
      </c>
      <c r="E146" s="215" t="s">
        <v>1598</v>
      </c>
      <c r="F146" s="215" t="s">
        <v>1964</v>
      </c>
      <c r="G146" s="215">
        <v>0</v>
      </c>
      <c r="H146" s="215">
        <v>0</v>
      </c>
      <c r="I146" s="215">
        <v>0</v>
      </c>
      <c r="J146" s="215">
        <v>0</v>
      </c>
      <c r="K146" s="215">
        <v>0</v>
      </c>
      <c r="L146" s="215">
        <v>0</v>
      </c>
      <c r="M146" s="215">
        <v>0</v>
      </c>
      <c r="N146" s="215" t="s">
        <v>1020</v>
      </c>
      <c r="O146" s="215" t="s">
        <v>1020</v>
      </c>
      <c r="P146" s="215" t="s">
        <v>1020</v>
      </c>
      <c r="Q146" s="215" t="s">
        <v>1020</v>
      </c>
      <c r="V146" s="215" t="s">
        <v>1020</v>
      </c>
      <c r="X146" s="169" t="s">
        <v>1162</v>
      </c>
      <c r="Y146" s="215" t="s">
        <v>1051</v>
      </c>
      <c r="Z146" s="215" t="s">
        <v>1051</v>
      </c>
      <c r="AA146" s="215" t="s">
        <v>1051</v>
      </c>
      <c r="AB146" s="215" t="s">
        <v>1053</v>
      </c>
      <c r="AO146" s="215" t="s">
        <v>1074</v>
      </c>
      <c r="AP146" s="215" t="s">
        <v>1074</v>
      </c>
      <c r="AQ146" s="215" t="s">
        <v>1074</v>
      </c>
      <c r="AR146" s="215" t="s">
        <v>1072</v>
      </c>
      <c r="AS146" s="215" t="s">
        <v>1074</v>
      </c>
      <c r="AT146" s="215" t="s">
        <v>1072</v>
      </c>
      <c r="AU146" s="215" t="s">
        <v>1074</v>
      </c>
      <c r="AV146" s="215" t="s">
        <v>1074</v>
      </c>
      <c r="AW146" s="215" t="s">
        <v>1074</v>
      </c>
      <c r="AX146" s="215" t="s">
        <v>1074</v>
      </c>
      <c r="AY146" s="215" t="s">
        <v>1074</v>
      </c>
      <c r="AZ146" s="215" t="s">
        <v>1074</v>
      </c>
      <c r="BA146" s="215" t="s">
        <v>1072</v>
      </c>
      <c r="BB146" s="215" t="s">
        <v>1074</v>
      </c>
      <c r="BC146" s="215" t="s">
        <v>1074</v>
      </c>
      <c r="BD146" s="215" t="s">
        <v>1074</v>
      </c>
      <c r="BE146" s="215" t="s">
        <v>1074</v>
      </c>
      <c r="BF146" s="215" t="s">
        <v>1074</v>
      </c>
      <c r="BG146" s="215" t="s">
        <v>1076</v>
      </c>
      <c r="BH146" s="215" t="s">
        <v>1074</v>
      </c>
      <c r="BI146" s="215" t="s">
        <v>1076</v>
      </c>
      <c r="BJ146" s="215" t="s">
        <v>1074</v>
      </c>
      <c r="BK146" s="215" t="s">
        <v>1074</v>
      </c>
      <c r="BL146" s="215" t="s">
        <v>1074</v>
      </c>
      <c r="BM146" s="215" t="s">
        <v>1074</v>
      </c>
      <c r="BN146" s="215" t="s">
        <v>1076</v>
      </c>
      <c r="BO146" s="215" t="s">
        <v>1074</v>
      </c>
      <c r="BP146" s="215" t="s">
        <v>1076</v>
      </c>
      <c r="BQ146" s="215" t="s">
        <v>1076</v>
      </c>
      <c r="BR146" s="215" t="s">
        <v>1076</v>
      </c>
      <c r="BS146" s="215" t="s">
        <v>1074</v>
      </c>
      <c r="BT146" s="215" t="s">
        <v>1074</v>
      </c>
      <c r="BU146" s="215" t="s">
        <v>1076</v>
      </c>
      <c r="BV146" s="215" t="s">
        <v>1074</v>
      </c>
      <c r="BW146" s="215" t="s">
        <v>1076</v>
      </c>
      <c r="BX146" s="215" t="s">
        <v>1074</v>
      </c>
    </row>
    <row r="147" spans="1:76" x14ac:dyDescent="0.3">
      <c r="A147" s="215" t="s">
        <v>662</v>
      </c>
      <c r="B147" s="215" t="s">
        <v>663</v>
      </c>
      <c r="C147" s="215" t="s">
        <v>1600</v>
      </c>
      <c r="D147" s="215" t="s">
        <v>1601</v>
      </c>
      <c r="E147" s="215" t="s">
        <v>1602</v>
      </c>
      <c r="F147" s="215" t="s">
        <v>1966</v>
      </c>
      <c r="G147" s="215">
        <v>0</v>
      </c>
      <c r="H147" s="215">
        <v>0</v>
      </c>
      <c r="I147" s="215">
        <v>0</v>
      </c>
      <c r="J147" s="215">
        <v>0</v>
      </c>
      <c r="K147" s="215">
        <v>0</v>
      </c>
      <c r="L147" s="215">
        <v>0</v>
      </c>
      <c r="M147" s="215">
        <v>0</v>
      </c>
      <c r="N147" s="215" t="s">
        <v>1020</v>
      </c>
      <c r="O147" s="215" t="s">
        <v>1020</v>
      </c>
      <c r="P147" s="215" t="s">
        <v>1020</v>
      </c>
      <c r="Q147" s="215" t="s">
        <v>1020</v>
      </c>
      <c r="V147" s="215" t="s">
        <v>1020</v>
      </c>
      <c r="X147" s="169" t="s">
        <v>1162</v>
      </c>
      <c r="Y147" s="215" t="s">
        <v>1053</v>
      </c>
      <c r="Z147" s="215" t="s">
        <v>1053</v>
      </c>
      <c r="AA147" s="215" t="s">
        <v>1051</v>
      </c>
      <c r="AB147" s="215" t="s">
        <v>1051</v>
      </c>
      <c r="AO147" s="215" t="s">
        <v>1074</v>
      </c>
      <c r="AP147" s="215" t="s">
        <v>1074</v>
      </c>
      <c r="AQ147" s="215" t="s">
        <v>1074</v>
      </c>
      <c r="AR147" s="215" t="s">
        <v>1074</v>
      </c>
      <c r="AS147" s="215" t="s">
        <v>1074</v>
      </c>
      <c r="AT147" s="215" t="s">
        <v>1072</v>
      </c>
      <c r="AU147" s="215" t="s">
        <v>1074</v>
      </c>
      <c r="AV147" s="215" t="s">
        <v>1072</v>
      </c>
      <c r="AW147" s="215" t="s">
        <v>1072</v>
      </c>
      <c r="AX147" s="215" t="s">
        <v>1074</v>
      </c>
      <c r="AY147" s="215" t="s">
        <v>1074</v>
      </c>
      <c r="AZ147" s="215" t="s">
        <v>1074</v>
      </c>
      <c r="BA147" s="215" t="s">
        <v>1074</v>
      </c>
      <c r="BB147" s="215" t="s">
        <v>1074</v>
      </c>
      <c r="BC147" s="215" t="s">
        <v>1074</v>
      </c>
      <c r="BD147" s="215" t="s">
        <v>1074</v>
      </c>
      <c r="BE147" s="215" t="s">
        <v>1072</v>
      </c>
      <c r="BF147" s="215" t="s">
        <v>1072</v>
      </c>
      <c r="BG147" s="215" t="s">
        <v>1074</v>
      </c>
      <c r="BH147" s="215" t="s">
        <v>1074</v>
      </c>
      <c r="BI147" s="215" t="s">
        <v>1074</v>
      </c>
      <c r="BJ147" s="215" t="s">
        <v>1074</v>
      </c>
      <c r="BK147" s="215" t="s">
        <v>1074</v>
      </c>
      <c r="BL147" s="215" t="s">
        <v>1074</v>
      </c>
      <c r="BM147" s="215" t="s">
        <v>1074</v>
      </c>
      <c r="BN147" s="215" t="s">
        <v>1074</v>
      </c>
      <c r="BO147" s="215" t="s">
        <v>1074</v>
      </c>
      <c r="BP147" s="215" t="s">
        <v>1076</v>
      </c>
      <c r="BQ147" s="215" t="s">
        <v>1076</v>
      </c>
      <c r="BR147" s="215" t="s">
        <v>1076</v>
      </c>
      <c r="BS147" s="215" t="s">
        <v>1074</v>
      </c>
      <c r="BT147" s="215" t="s">
        <v>1074</v>
      </c>
      <c r="BU147" s="215" t="s">
        <v>1074</v>
      </c>
      <c r="BV147" s="215" t="s">
        <v>1074</v>
      </c>
      <c r="BW147" s="215" t="s">
        <v>1074</v>
      </c>
      <c r="BX147" s="215" t="s">
        <v>1074</v>
      </c>
    </row>
    <row r="148" spans="1:76" x14ac:dyDescent="0.3">
      <c r="A148" s="215" t="s">
        <v>665</v>
      </c>
      <c r="B148" s="215" t="s">
        <v>666</v>
      </c>
      <c r="C148" s="215" t="s">
        <v>1604</v>
      </c>
      <c r="D148" s="215" t="s">
        <v>1967</v>
      </c>
      <c r="E148" s="215" t="s">
        <v>1606</v>
      </c>
      <c r="F148" s="215" t="s">
        <v>1607</v>
      </c>
      <c r="G148" s="215">
        <v>0</v>
      </c>
      <c r="H148" s="215">
        <v>0</v>
      </c>
      <c r="I148" s="215">
        <v>0</v>
      </c>
      <c r="J148" s="215">
        <v>0</v>
      </c>
      <c r="K148" s="215">
        <v>0</v>
      </c>
      <c r="L148" s="215">
        <v>0</v>
      </c>
      <c r="M148" s="215">
        <v>0</v>
      </c>
      <c r="N148" s="215" t="s">
        <v>1020</v>
      </c>
      <c r="O148" s="215" t="s">
        <v>1020</v>
      </c>
      <c r="P148" s="215" t="s">
        <v>1020</v>
      </c>
      <c r="Q148" s="215" t="s">
        <v>1020</v>
      </c>
      <c r="V148" s="215" t="s">
        <v>1020</v>
      </c>
      <c r="X148" s="169" t="s">
        <v>1162</v>
      </c>
      <c r="Y148" s="215" t="s">
        <v>1051</v>
      </c>
      <c r="Z148" s="215" t="s">
        <v>1055</v>
      </c>
      <c r="AA148" s="215" t="s">
        <v>1051</v>
      </c>
      <c r="AB148" s="215" t="s">
        <v>1051</v>
      </c>
      <c r="AO148" s="215" t="s">
        <v>1070</v>
      </c>
      <c r="AP148" s="215" t="s">
        <v>1070</v>
      </c>
      <c r="AQ148" s="215" t="s">
        <v>1072</v>
      </c>
      <c r="AR148" s="215" t="s">
        <v>1072</v>
      </c>
      <c r="AS148" s="215" t="s">
        <v>1070</v>
      </c>
      <c r="AT148" s="215" t="s">
        <v>1070</v>
      </c>
      <c r="AU148" s="215" t="s">
        <v>1070</v>
      </c>
      <c r="AV148" s="215" t="s">
        <v>1074</v>
      </c>
      <c r="AW148" s="215" t="s">
        <v>1074</v>
      </c>
      <c r="AX148" s="215" t="s">
        <v>1072</v>
      </c>
      <c r="AY148" s="215" t="s">
        <v>1072</v>
      </c>
      <c r="AZ148" s="215" t="s">
        <v>1072</v>
      </c>
      <c r="BA148" s="215" t="s">
        <v>1072</v>
      </c>
      <c r="BB148" s="215" t="s">
        <v>1072</v>
      </c>
      <c r="BC148" s="215" t="s">
        <v>1072</v>
      </c>
      <c r="BD148" s="215" t="s">
        <v>1070</v>
      </c>
      <c r="BE148" s="215" t="s">
        <v>1074</v>
      </c>
      <c r="BF148" s="215" t="s">
        <v>1074</v>
      </c>
      <c r="BG148" s="215" t="s">
        <v>1074</v>
      </c>
      <c r="BH148" s="215" t="s">
        <v>1072</v>
      </c>
      <c r="BI148" s="215" t="s">
        <v>1074</v>
      </c>
      <c r="BJ148" s="215" t="s">
        <v>1072</v>
      </c>
      <c r="BK148" s="215" t="s">
        <v>1072</v>
      </c>
      <c r="BL148" s="215" t="s">
        <v>1074</v>
      </c>
      <c r="BM148" s="215" t="s">
        <v>1072</v>
      </c>
      <c r="BN148" s="215" t="s">
        <v>1076</v>
      </c>
      <c r="BO148" s="215" t="s">
        <v>1074</v>
      </c>
      <c r="BP148" s="215" t="s">
        <v>1076</v>
      </c>
      <c r="BQ148" s="215" t="s">
        <v>1074</v>
      </c>
      <c r="BR148" s="215" t="s">
        <v>1074</v>
      </c>
      <c r="BS148" s="215" t="s">
        <v>1074</v>
      </c>
      <c r="BT148" s="215" t="s">
        <v>1074</v>
      </c>
      <c r="BU148" s="215" t="s">
        <v>1074</v>
      </c>
      <c r="BV148" s="215" t="s">
        <v>1072</v>
      </c>
      <c r="BW148" s="215" t="s">
        <v>1076</v>
      </c>
      <c r="BX148" s="215" t="s">
        <v>1074</v>
      </c>
    </row>
    <row r="149" spans="1:76" x14ac:dyDescent="0.3">
      <c r="A149" s="215" t="s">
        <v>667</v>
      </c>
      <c r="B149" s="215" t="s">
        <v>668</v>
      </c>
      <c r="C149" s="215" t="s">
        <v>1968</v>
      </c>
      <c r="D149" s="215" t="s">
        <v>1609</v>
      </c>
      <c r="E149" s="215" t="s">
        <v>1610</v>
      </c>
      <c r="F149" s="215" t="s">
        <v>1611</v>
      </c>
      <c r="G149" s="215">
        <v>0</v>
      </c>
      <c r="H149" s="215">
        <v>0</v>
      </c>
      <c r="I149" s="215">
        <v>0</v>
      </c>
      <c r="J149" s="215">
        <v>0</v>
      </c>
      <c r="K149" s="215">
        <v>0</v>
      </c>
      <c r="L149" s="215">
        <v>0</v>
      </c>
      <c r="M149" s="215">
        <v>0</v>
      </c>
      <c r="N149" s="215" t="s">
        <v>1020</v>
      </c>
      <c r="O149" s="215" t="s">
        <v>1020</v>
      </c>
      <c r="P149" s="215" t="s">
        <v>1020</v>
      </c>
      <c r="Q149" s="215" t="s">
        <v>1020</v>
      </c>
      <c r="V149" s="215" t="s">
        <v>1022</v>
      </c>
      <c r="X149" s="169">
        <v>43343</v>
      </c>
      <c r="Y149" s="215" t="s">
        <v>1053</v>
      </c>
      <c r="Z149" s="215" t="s">
        <v>1051</v>
      </c>
      <c r="AA149" s="215" t="s">
        <v>1055</v>
      </c>
      <c r="AB149" s="215" t="s">
        <v>1051</v>
      </c>
      <c r="AO149" s="215" t="s">
        <v>1074</v>
      </c>
      <c r="AP149" s="215" t="s">
        <v>1074</v>
      </c>
      <c r="AQ149" s="215" t="s">
        <v>1072</v>
      </c>
      <c r="AR149" s="215" t="s">
        <v>1072</v>
      </c>
      <c r="AS149" s="215" t="s">
        <v>1072</v>
      </c>
      <c r="AT149" s="215" t="s">
        <v>1074</v>
      </c>
      <c r="AU149" s="215" t="s">
        <v>1074</v>
      </c>
      <c r="AV149" s="215" t="s">
        <v>1074</v>
      </c>
      <c r="AW149" s="215" t="s">
        <v>1070</v>
      </c>
      <c r="AX149" s="215" t="s">
        <v>1074</v>
      </c>
      <c r="AY149" s="215" t="s">
        <v>1074</v>
      </c>
      <c r="AZ149" s="215" t="s">
        <v>1072</v>
      </c>
      <c r="BA149" s="215" t="s">
        <v>1072</v>
      </c>
      <c r="BB149" s="215" t="s">
        <v>1072</v>
      </c>
      <c r="BC149" s="215" t="s">
        <v>1074</v>
      </c>
      <c r="BD149" s="215" t="s">
        <v>1074</v>
      </c>
      <c r="BE149" s="215" t="s">
        <v>1074</v>
      </c>
      <c r="BF149" s="215" t="s">
        <v>1070</v>
      </c>
      <c r="BG149" s="215" t="s">
        <v>1074</v>
      </c>
      <c r="BH149" s="215" t="s">
        <v>1074</v>
      </c>
      <c r="BI149" s="215" t="s">
        <v>1074</v>
      </c>
      <c r="BJ149" s="215" t="s">
        <v>1074</v>
      </c>
      <c r="BK149" s="215" t="s">
        <v>1072</v>
      </c>
      <c r="BL149" s="215" t="s">
        <v>1074</v>
      </c>
      <c r="BM149" s="215" t="s">
        <v>1074</v>
      </c>
      <c r="BN149" s="215" t="s">
        <v>1074</v>
      </c>
      <c r="BO149" s="215" t="s">
        <v>1070</v>
      </c>
      <c r="BP149" s="215" t="s">
        <v>1074</v>
      </c>
      <c r="BQ149" s="215" t="s">
        <v>1074</v>
      </c>
      <c r="BR149" s="215" t="s">
        <v>1074</v>
      </c>
      <c r="BS149" s="215" t="s">
        <v>1074</v>
      </c>
      <c r="BT149" s="215" t="s">
        <v>1072</v>
      </c>
      <c r="BU149" s="215" t="s">
        <v>1074</v>
      </c>
      <c r="BV149" s="215" t="s">
        <v>1074</v>
      </c>
      <c r="BW149" s="215" t="s">
        <v>1074</v>
      </c>
      <c r="BX149" s="215" t="s">
        <v>1070</v>
      </c>
    </row>
    <row r="150" spans="1:76" x14ac:dyDescent="0.3">
      <c r="A150" s="215" t="s">
        <v>669</v>
      </c>
      <c r="B150" s="215" t="s">
        <v>670</v>
      </c>
      <c r="C150" s="215" t="s">
        <v>1320</v>
      </c>
      <c r="D150" s="215" t="s">
        <v>1321</v>
      </c>
      <c r="E150" s="215">
        <v>7971625133</v>
      </c>
      <c r="F150" s="215" t="s">
        <v>1852</v>
      </c>
      <c r="G150" s="215">
        <v>0</v>
      </c>
      <c r="H150" s="215">
        <v>0</v>
      </c>
      <c r="I150" s="215">
        <v>0</v>
      </c>
      <c r="J150" s="215">
        <v>0</v>
      </c>
      <c r="K150" s="215">
        <v>0</v>
      </c>
      <c r="L150" s="215">
        <v>0</v>
      </c>
      <c r="M150" s="215">
        <v>0</v>
      </c>
      <c r="N150" s="215" t="s">
        <v>1020</v>
      </c>
      <c r="O150" s="215" t="s">
        <v>1020</v>
      </c>
      <c r="P150" s="215" t="s">
        <v>1020</v>
      </c>
      <c r="Q150" s="215" t="s">
        <v>1020</v>
      </c>
      <c r="V150" s="215" t="s">
        <v>1020</v>
      </c>
      <c r="X150" s="169" t="s">
        <v>1162</v>
      </c>
      <c r="Y150" s="215" t="s">
        <v>1053</v>
      </c>
      <c r="Z150" s="215" t="s">
        <v>1051</v>
      </c>
      <c r="AA150" s="215" t="s">
        <v>1051</v>
      </c>
      <c r="AB150" s="215" t="s">
        <v>1053</v>
      </c>
      <c r="AO150" s="215" t="s">
        <v>1074</v>
      </c>
      <c r="AP150" s="215" t="s">
        <v>1074</v>
      </c>
      <c r="AQ150" s="215" t="s">
        <v>1074</v>
      </c>
      <c r="AR150" s="215" t="s">
        <v>1074</v>
      </c>
      <c r="AS150" s="215" t="s">
        <v>1076</v>
      </c>
      <c r="AT150" s="215" t="s">
        <v>1074</v>
      </c>
      <c r="AU150" s="215" t="s">
        <v>1074</v>
      </c>
      <c r="AV150" s="215" t="s">
        <v>1074</v>
      </c>
      <c r="AW150" s="215" t="s">
        <v>1074</v>
      </c>
      <c r="AX150" s="215" t="s">
        <v>1074</v>
      </c>
      <c r="AY150" s="215" t="s">
        <v>1074</v>
      </c>
      <c r="AZ150" s="215" t="s">
        <v>1074</v>
      </c>
      <c r="BA150" s="215" t="s">
        <v>1074</v>
      </c>
      <c r="BB150" s="215" t="s">
        <v>1076</v>
      </c>
      <c r="BC150" s="215" t="s">
        <v>1076</v>
      </c>
      <c r="BD150" s="215" t="s">
        <v>1074</v>
      </c>
      <c r="BE150" s="215" t="s">
        <v>1074</v>
      </c>
      <c r="BF150" s="215" t="s">
        <v>1074</v>
      </c>
      <c r="BG150" s="215" t="s">
        <v>1074</v>
      </c>
      <c r="BH150" s="215" t="s">
        <v>1074</v>
      </c>
      <c r="BI150" s="215" t="s">
        <v>1074</v>
      </c>
      <c r="BJ150" s="215" t="s">
        <v>1074</v>
      </c>
      <c r="BK150" s="215" t="s">
        <v>1076</v>
      </c>
      <c r="BL150" s="215" t="s">
        <v>1076</v>
      </c>
      <c r="BM150" s="215" t="s">
        <v>1074</v>
      </c>
      <c r="BN150" s="215" t="s">
        <v>1074</v>
      </c>
      <c r="BO150" s="215" t="s">
        <v>1074</v>
      </c>
      <c r="BP150" s="215" t="s">
        <v>1074</v>
      </c>
      <c r="BQ150" s="215" t="s">
        <v>1074</v>
      </c>
      <c r="BR150" s="215" t="s">
        <v>1074</v>
      </c>
      <c r="BS150" s="215" t="s">
        <v>1074</v>
      </c>
      <c r="BT150" s="215" t="s">
        <v>1076</v>
      </c>
      <c r="BU150" s="215" t="s">
        <v>1076</v>
      </c>
      <c r="BV150" s="215" t="s">
        <v>1076</v>
      </c>
      <c r="BW150" s="215" t="s">
        <v>1074</v>
      </c>
      <c r="BX150" s="215" t="s">
        <v>1074</v>
      </c>
    </row>
    <row r="151" spans="1:76" x14ac:dyDescent="0.3">
      <c r="A151" s="215" t="s">
        <v>671</v>
      </c>
      <c r="B151" s="215" t="s">
        <v>672</v>
      </c>
      <c r="C151" s="215" t="s">
        <v>1612</v>
      </c>
      <c r="D151" s="215" t="s">
        <v>1613</v>
      </c>
      <c r="E151" s="215" t="s">
        <v>1969</v>
      </c>
      <c r="F151" s="215" t="s">
        <v>1615</v>
      </c>
      <c r="G151" s="215">
        <v>0</v>
      </c>
      <c r="H151" s="215">
        <v>0</v>
      </c>
      <c r="I151" s="215">
        <v>0</v>
      </c>
      <c r="J151" s="215">
        <v>0</v>
      </c>
      <c r="K151" s="215">
        <v>0</v>
      </c>
      <c r="L151" s="215">
        <v>0</v>
      </c>
      <c r="M151" s="215">
        <v>0</v>
      </c>
      <c r="N151" s="215" t="s">
        <v>1020</v>
      </c>
      <c r="O151" s="215" t="s">
        <v>1020</v>
      </c>
      <c r="P151" s="215" t="s">
        <v>1020</v>
      </c>
      <c r="Q151" s="215" t="s">
        <v>1020</v>
      </c>
      <c r="V151" s="215" t="s">
        <v>1020</v>
      </c>
      <c r="X151" s="169" t="s">
        <v>1162</v>
      </c>
      <c r="Y151" s="215" t="s">
        <v>1053</v>
      </c>
      <c r="Z151" s="215" t="s">
        <v>1055</v>
      </c>
      <c r="AA151" s="215" t="s">
        <v>1055</v>
      </c>
      <c r="AB151" s="215" t="s">
        <v>1051</v>
      </c>
      <c r="AO151" s="215" t="s">
        <v>1074</v>
      </c>
      <c r="AP151" s="215" t="s">
        <v>1074</v>
      </c>
      <c r="AQ151" s="215" t="s">
        <v>1078</v>
      </c>
      <c r="AR151" s="215" t="s">
        <v>1074</v>
      </c>
      <c r="AS151" s="215" t="s">
        <v>1074</v>
      </c>
      <c r="AT151" s="215" t="s">
        <v>1072</v>
      </c>
      <c r="AU151" s="215" t="s">
        <v>1074</v>
      </c>
      <c r="AV151" s="215" t="s">
        <v>1074</v>
      </c>
      <c r="AW151" s="215" t="s">
        <v>1072</v>
      </c>
      <c r="AX151" s="215" t="s">
        <v>1074</v>
      </c>
      <c r="AY151" s="215" t="s">
        <v>1074</v>
      </c>
      <c r="AZ151" s="215" t="s">
        <v>1078</v>
      </c>
      <c r="BA151" s="215" t="s">
        <v>1074</v>
      </c>
      <c r="BB151" s="215" t="s">
        <v>1074</v>
      </c>
      <c r="BC151" s="215" t="s">
        <v>1072</v>
      </c>
      <c r="BD151" s="215" t="s">
        <v>1074</v>
      </c>
      <c r="BE151" s="215" t="s">
        <v>1074</v>
      </c>
      <c r="BF151" s="215" t="s">
        <v>1072</v>
      </c>
      <c r="BG151" s="215" t="s">
        <v>1074</v>
      </c>
      <c r="BH151" s="215" t="s">
        <v>1074</v>
      </c>
      <c r="BI151" s="215" t="s">
        <v>1078</v>
      </c>
      <c r="BJ151" s="215" t="s">
        <v>1074</v>
      </c>
      <c r="BK151" s="215" t="s">
        <v>1074</v>
      </c>
      <c r="BL151" s="215" t="s">
        <v>1072</v>
      </c>
      <c r="BM151" s="215" t="s">
        <v>1074</v>
      </c>
      <c r="BN151" s="215" t="s">
        <v>1074</v>
      </c>
      <c r="BO151" s="215" t="s">
        <v>1072</v>
      </c>
      <c r="BP151" s="215" t="s">
        <v>1074</v>
      </c>
      <c r="BQ151" s="215" t="s">
        <v>1074</v>
      </c>
      <c r="BR151" s="215" t="s">
        <v>1078</v>
      </c>
      <c r="BS151" s="215" t="s">
        <v>1074</v>
      </c>
      <c r="BT151" s="215" t="s">
        <v>1074</v>
      </c>
      <c r="BU151" s="215" t="s">
        <v>1072</v>
      </c>
      <c r="BV151" s="215" t="s">
        <v>1074</v>
      </c>
      <c r="BW151" s="215" t="s">
        <v>1074</v>
      </c>
      <c r="BX151" s="215" t="s">
        <v>1072</v>
      </c>
    </row>
    <row r="152" spans="1:76" x14ac:dyDescent="0.3">
      <c r="A152" s="215" t="s">
        <v>673</v>
      </c>
      <c r="B152" s="215" t="s">
        <v>674</v>
      </c>
      <c r="C152" s="215" t="s">
        <v>1616</v>
      </c>
      <c r="D152" s="215" t="s">
        <v>1617</v>
      </c>
      <c r="E152" s="215" t="s">
        <v>1618</v>
      </c>
      <c r="F152" s="215" t="s">
        <v>1970</v>
      </c>
      <c r="G152" s="215">
        <v>0</v>
      </c>
      <c r="H152" s="215">
        <v>0</v>
      </c>
      <c r="I152" s="215">
        <v>0</v>
      </c>
      <c r="J152" s="215">
        <v>0</v>
      </c>
      <c r="K152" s="215">
        <v>0</v>
      </c>
      <c r="L152" s="215">
        <v>0</v>
      </c>
      <c r="M152" s="215">
        <v>0</v>
      </c>
      <c r="N152" s="215" t="s">
        <v>1020</v>
      </c>
      <c r="O152" s="215" t="s">
        <v>1020</v>
      </c>
      <c r="P152" s="215" t="s">
        <v>1020</v>
      </c>
      <c r="Q152" s="215" t="s">
        <v>1020</v>
      </c>
      <c r="V152" s="215" t="s">
        <v>1020</v>
      </c>
      <c r="X152" s="169" t="s">
        <v>1162</v>
      </c>
      <c r="Y152" s="215" t="s">
        <v>1053</v>
      </c>
      <c r="Z152" s="215" t="s">
        <v>1051</v>
      </c>
      <c r="AA152" s="215" t="s">
        <v>1055</v>
      </c>
      <c r="AB152" s="215" t="s">
        <v>1053</v>
      </c>
      <c r="AO152" s="215" t="s">
        <v>1076</v>
      </c>
      <c r="AP152" s="215" t="s">
        <v>1074</v>
      </c>
      <c r="AQ152" s="215" t="s">
        <v>1074</v>
      </c>
      <c r="AR152" s="215" t="s">
        <v>1074</v>
      </c>
      <c r="AS152" s="215" t="s">
        <v>1072</v>
      </c>
      <c r="AT152" s="215" t="s">
        <v>1074</v>
      </c>
      <c r="AU152" s="215" t="s">
        <v>1074</v>
      </c>
      <c r="AV152" s="215" t="s">
        <v>1074</v>
      </c>
      <c r="AW152" s="215" t="s">
        <v>1070</v>
      </c>
      <c r="AX152" s="215" t="s">
        <v>1076</v>
      </c>
      <c r="AY152" s="215" t="s">
        <v>1074</v>
      </c>
      <c r="AZ152" s="215" t="s">
        <v>1074</v>
      </c>
      <c r="BA152" s="215" t="s">
        <v>1076</v>
      </c>
      <c r="BB152" s="215" t="s">
        <v>1074</v>
      </c>
      <c r="BC152" s="215" t="s">
        <v>1074</v>
      </c>
      <c r="BD152" s="215" t="s">
        <v>1076</v>
      </c>
      <c r="BE152" s="215" t="s">
        <v>1074</v>
      </c>
      <c r="BF152" s="215" t="s">
        <v>1072</v>
      </c>
      <c r="BG152" s="215" t="s">
        <v>1076</v>
      </c>
      <c r="BH152" s="215" t="s">
        <v>1074</v>
      </c>
      <c r="BI152" s="215" t="s">
        <v>1074</v>
      </c>
      <c r="BJ152" s="215" t="s">
        <v>1076</v>
      </c>
      <c r="BK152" s="215" t="s">
        <v>1074</v>
      </c>
      <c r="BL152" s="215" t="s">
        <v>1074</v>
      </c>
      <c r="BM152" s="215" t="s">
        <v>1076</v>
      </c>
      <c r="BN152" s="215" t="s">
        <v>1074</v>
      </c>
      <c r="BO152" s="215" t="s">
        <v>1072</v>
      </c>
      <c r="BP152" s="215" t="s">
        <v>1076</v>
      </c>
      <c r="BQ152" s="215" t="s">
        <v>1076</v>
      </c>
      <c r="BR152" s="215" t="s">
        <v>1076</v>
      </c>
      <c r="BS152" s="215" t="s">
        <v>1076</v>
      </c>
      <c r="BT152" s="215" t="s">
        <v>1074</v>
      </c>
      <c r="BU152" s="215" t="s">
        <v>1076</v>
      </c>
      <c r="BV152" s="215" t="s">
        <v>1076</v>
      </c>
      <c r="BW152" s="215" t="s">
        <v>1076</v>
      </c>
      <c r="BX152" s="215" t="s">
        <v>1074</v>
      </c>
    </row>
    <row r="153" spans="1:76" x14ac:dyDescent="0.3">
      <c r="A153" s="215" t="s">
        <v>675</v>
      </c>
      <c r="B153" s="215" t="s">
        <v>676</v>
      </c>
      <c r="C153" s="215" t="s">
        <v>1971</v>
      </c>
      <c r="D153" s="215" t="s">
        <v>1682</v>
      </c>
      <c r="E153" s="215" t="s">
        <v>1683</v>
      </c>
      <c r="F153" s="215" t="s">
        <v>1972</v>
      </c>
      <c r="G153" s="215">
        <v>0</v>
      </c>
      <c r="H153" s="215">
        <v>0</v>
      </c>
      <c r="I153" s="215">
        <v>0</v>
      </c>
      <c r="J153" s="215">
        <v>0</v>
      </c>
      <c r="K153" s="215">
        <v>0</v>
      </c>
      <c r="L153" s="215">
        <v>0</v>
      </c>
      <c r="M153" s="215">
        <v>0</v>
      </c>
      <c r="N153" s="215" t="s">
        <v>1020</v>
      </c>
      <c r="O153" s="215" t="s">
        <v>1020</v>
      </c>
      <c r="P153" s="215" t="s">
        <v>1020</v>
      </c>
      <c r="Q153" s="215" t="s">
        <v>1020</v>
      </c>
      <c r="V153" s="215" t="s">
        <v>1020</v>
      </c>
      <c r="X153" s="169" t="s">
        <v>1162</v>
      </c>
      <c r="Y153" s="215" t="s">
        <v>1051</v>
      </c>
      <c r="Z153" s="215" t="s">
        <v>1051</v>
      </c>
      <c r="AA153" s="215" t="s">
        <v>1051</v>
      </c>
      <c r="AB153" s="215" t="s">
        <v>1053</v>
      </c>
      <c r="AO153" s="215" t="s">
        <v>1074</v>
      </c>
      <c r="AP153" s="215" t="s">
        <v>1074</v>
      </c>
      <c r="AQ153" s="215" t="s">
        <v>1074</v>
      </c>
      <c r="AR153" s="215" t="s">
        <v>1074</v>
      </c>
      <c r="AS153" s="215" t="s">
        <v>1072</v>
      </c>
      <c r="AT153" s="215" t="s">
        <v>1072</v>
      </c>
      <c r="AU153" s="215" t="s">
        <v>1074</v>
      </c>
      <c r="AV153" s="215" t="s">
        <v>1074</v>
      </c>
      <c r="AW153" s="215" t="s">
        <v>1074</v>
      </c>
      <c r="AX153" s="215" t="s">
        <v>1074</v>
      </c>
      <c r="AY153" s="215" t="s">
        <v>1074</v>
      </c>
      <c r="AZ153" s="215" t="s">
        <v>1074</v>
      </c>
      <c r="BA153" s="215" t="s">
        <v>1074</v>
      </c>
      <c r="BB153" s="215" t="s">
        <v>1072</v>
      </c>
      <c r="BC153" s="215" t="s">
        <v>1072</v>
      </c>
      <c r="BD153" s="215" t="s">
        <v>1074</v>
      </c>
      <c r="BE153" s="215" t="s">
        <v>1074</v>
      </c>
      <c r="BF153" s="215" t="s">
        <v>1074</v>
      </c>
      <c r="BG153" s="215" t="s">
        <v>1074</v>
      </c>
      <c r="BH153" s="215" t="s">
        <v>1074</v>
      </c>
      <c r="BI153" s="215" t="s">
        <v>1074</v>
      </c>
      <c r="BJ153" s="215" t="s">
        <v>1074</v>
      </c>
      <c r="BK153" s="215" t="s">
        <v>1074</v>
      </c>
      <c r="BL153" s="215" t="s">
        <v>1074</v>
      </c>
      <c r="BM153" s="215" t="s">
        <v>1076</v>
      </c>
      <c r="BN153" s="215" t="s">
        <v>1074</v>
      </c>
      <c r="BO153" s="215" t="s">
        <v>1074</v>
      </c>
      <c r="BP153" s="215" t="s">
        <v>1076</v>
      </c>
      <c r="BQ153" s="215" t="s">
        <v>1074</v>
      </c>
      <c r="BR153" s="215" t="s">
        <v>1074</v>
      </c>
      <c r="BS153" s="215" t="s">
        <v>1074</v>
      </c>
      <c r="BT153" s="215" t="s">
        <v>1074</v>
      </c>
      <c r="BU153" s="215" t="s">
        <v>1074</v>
      </c>
      <c r="BV153" s="215" t="s">
        <v>1076</v>
      </c>
      <c r="BW153" s="215" t="s">
        <v>1076</v>
      </c>
      <c r="BX153" s="215" t="s">
        <v>1076</v>
      </c>
    </row>
    <row r="154" spans="1:76" x14ac:dyDescent="0.3">
      <c r="A154" s="215" t="s">
        <v>679</v>
      </c>
      <c r="B154" s="215" t="s">
        <v>680</v>
      </c>
      <c r="C154" s="215" t="s">
        <v>1399</v>
      </c>
      <c r="D154" s="215" t="s">
        <v>1400</v>
      </c>
      <c r="E154" s="215" t="s">
        <v>1401</v>
      </c>
      <c r="F154" s="215" t="s">
        <v>1402</v>
      </c>
      <c r="G154" s="215">
        <v>0</v>
      </c>
      <c r="H154" s="215">
        <v>0</v>
      </c>
      <c r="I154" s="215">
        <v>0</v>
      </c>
      <c r="J154" s="215">
        <v>0</v>
      </c>
      <c r="K154" s="215">
        <v>0</v>
      </c>
      <c r="L154" s="215">
        <v>0</v>
      </c>
      <c r="M154" s="215">
        <v>0</v>
      </c>
      <c r="N154" s="215" t="s">
        <v>1020</v>
      </c>
      <c r="O154" s="215" t="s">
        <v>1020</v>
      </c>
      <c r="P154" s="215" t="s">
        <v>1020</v>
      </c>
      <c r="Q154" s="215" t="s">
        <v>1020</v>
      </c>
      <c r="V154" s="215" t="s">
        <v>1020</v>
      </c>
      <c r="X154" s="169" t="s">
        <v>1162</v>
      </c>
      <c r="Y154" s="215" t="s">
        <v>1053</v>
      </c>
      <c r="Z154" s="215" t="s">
        <v>1051</v>
      </c>
      <c r="AA154" s="215" t="s">
        <v>1051</v>
      </c>
      <c r="AB154" s="215" t="s">
        <v>1051</v>
      </c>
      <c r="AO154" s="215" t="s">
        <v>1074</v>
      </c>
      <c r="AP154" s="215" t="s">
        <v>1074</v>
      </c>
      <c r="AQ154" s="215" t="s">
        <v>1074</v>
      </c>
      <c r="AR154" s="215" t="s">
        <v>1074</v>
      </c>
      <c r="AS154" s="215" t="s">
        <v>1074</v>
      </c>
      <c r="AT154" s="215" t="s">
        <v>1074</v>
      </c>
      <c r="AU154" s="215" t="s">
        <v>1074</v>
      </c>
      <c r="AV154" s="215" t="s">
        <v>1074</v>
      </c>
      <c r="AW154" s="215" t="s">
        <v>1074</v>
      </c>
      <c r="AX154" s="215" t="s">
        <v>1076</v>
      </c>
      <c r="AY154" s="215" t="s">
        <v>1076</v>
      </c>
      <c r="AZ154" s="215" t="s">
        <v>1076</v>
      </c>
      <c r="BA154" s="215" t="s">
        <v>1076</v>
      </c>
      <c r="BB154" s="215" t="s">
        <v>1076</v>
      </c>
      <c r="BC154" s="215" t="s">
        <v>1076</v>
      </c>
      <c r="BD154" s="215" t="s">
        <v>1076</v>
      </c>
      <c r="BE154" s="215" t="s">
        <v>1076</v>
      </c>
      <c r="BF154" s="215" t="s">
        <v>1074</v>
      </c>
      <c r="BG154" s="215" t="s">
        <v>1076</v>
      </c>
      <c r="BH154" s="215" t="s">
        <v>1076</v>
      </c>
      <c r="BI154" s="215" t="s">
        <v>1076</v>
      </c>
      <c r="BJ154" s="215" t="s">
        <v>1076</v>
      </c>
      <c r="BK154" s="215" t="s">
        <v>1076</v>
      </c>
      <c r="BL154" s="215" t="s">
        <v>1076</v>
      </c>
      <c r="BM154" s="215" t="s">
        <v>1076</v>
      </c>
      <c r="BN154" s="215" t="s">
        <v>1076</v>
      </c>
      <c r="BO154" s="215" t="s">
        <v>1074</v>
      </c>
      <c r="BP154" s="215" t="s">
        <v>1076</v>
      </c>
      <c r="BQ154" s="215" t="s">
        <v>1076</v>
      </c>
      <c r="BR154" s="215" t="s">
        <v>1076</v>
      </c>
      <c r="BS154" s="215" t="s">
        <v>1076</v>
      </c>
      <c r="BT154" s="215" t="s">
        <v>1076</v>
      </c>
      <c r="BU154" s="215" t="s">
        <v>1076</v>
      </c>
      <c r="BV154" s="215" t="s">
        <v>1076</v>
      </c>
      <c r="BW154" s="215" t="s">
        <v>1076</v>
      </c>
      <c r="BX154" s="215" t="s">
        <v>1074</v>
      </c>
    </row>
    <row r="155" spans="1:76" x14ac:dyDescent="0.3">
      <c r="A155" s="215" t="s">
        <v>681</v>
      </c>
      <c r="B155" s="215" t="s">
        <v>682</v>
      </c>
      <c r="C155" s="215" t="s">
        <v>1256</v>
      </c>
      <c r="D155" s="215" t="s">
        <v>1257</v>
      </c>
      <c r="E155" s="215" t="s">
        <v>1258</v>
      </c>
      <c r="F155" s="215" t="s">
        <v>1973</v>
      </c>
      <c r="G155" s="215">
        <v>0</v>
      </c>
      <c r="H155" s="215">
        <v>0</v>
      </c>
      <c r="I155" s="215">
        <v>0</v>
      </c>
      <c r="J155" s="215">
        <v>0</v>
      </c>
      <c r="K155" s="215">
        <v>0</v>
      </c>
      <c r="L155" s="215">
        <v>0</v>
      </c>
      <c r="M155" s="215">
        <v>0</v>
      </c>
      <c r="N155" s="215" t="s">
        <v>1020</v>
      </c>
      <c r="O155" s="215" t="s">
        <v>1020</v>
      </c>
      <c r="P155" s="215" t="s">
        <v>1020</v>
      </c>
      <c r="Q155" s="215" t="s">
        <v>1020</v>
      </c>
      <c r="V155" s="215" t="s">
        <v>1020</v>
      </c>
      <c r="X155" s="169" t="s">
        <v>1162</v>
      </c>
      <c r="Y155" s="215" t="s">
        <v>1053</v>
      </c>
      <c r="Z155" s="215" t="s">
        <v>1051</v>
      </c>
      <c r="AA155" s="215" t="s">
        <v>1051</v>
      </c>
      <c r="AB155" s="215" t="s">
        <v>1051</v>
      </c>
      <c r="AO155" s="215" t="s">
        <v>1070</v>
      </c>
      <c r="AP155" s="215" t="s">
        <v>1070</v>
      </c>
      <c r="AQ155" s="215" t="s">
        <v>1072</v>
      </c>
      <c r="AR155" s="215" t="s">
        <v>1072</v>
      </c>
      <c r="AS155" s="215" t="s">
        <v>1070</v>
      </c>
      <c r="AT155" s="215" t="s">
        <v>1070</v>
      </c>
      <c r="AU155" s="215" t="s">
        <v>1070</v>
      </c>
      <c r="AV155" s="215" t="s">
        <v>1074</v>
      </c>
      <c r="AW155" s="215" t="s">
        <v>1074</v>
      </c>
      <c r="AX155" s="215" t="s">
        <v>1072</v>
      </c>
      <c r="AY155" s="215" t="s">
        <v>1072</v>
      </c>
      <c r="AZ155" s="215" t="s">
        <v>1072</v>
      </c>
      <c r="BA155" s="215" t="s">
        <v>1072</v>
      </c>
      <c r="BB155" s="215" t="s">
        <v>1072</v>
      </c>
      <c r="BC155" s="215" t="s">
        <v>1072</v>
      </c>
      <c r="BD155" s="215" t="s">
        <v>1070</v>
      </c>
      <c r="BE155" s="215" t="s">
        <v>1074</v>
      </c>
      <c r="BF155" s="215" t="s">
        <v>1074</v>
      </c>
      <c r="BG155" s="215" t="s">
        <v>1074</v>
      </c>
      <c r="BH155" s="215" t="s">
        <v>1072</v>
      </c>
      <c r="BI155" s="215" t="s">
        <v>1074</v>
      </c>
      <c r="BJ155" s="215" t="s">
        <v>1072</v>
      </c>
      <c r="BK155" s="215" t="s">
        <v>1072</v>
      </c>
      <c r="BL155" s="215" t="s">
        <v>1074</v>
      </c>
      <c r="BM155" s="215" t="s">
        <v>1072</v>
      </c>
      <c r="BN155" s="215" t="s">
        <v>1076</v>
      </c>
      <c r="BO155" s="215" t="s">
        <v>1074</v>
      </c>
      <c r="BP155" s="215" t="s">
        <v>1076</v>
      </c>
      <c r="BQ155" s="215" t="s">
        <v>1074</v>
      </c>
      <c r="BR155" s="215" t="s">
        <v>1074</v>
      </c>
      <c r="BS155" s="215" t="s">
        <v>1074</v>
      </c>
      <c r="BT155" s="215" t="s">
        <v>1074</v>
      </c>
      <c r="BU155" s="215" t="s">
        <v>1074</v>
      </c>
      <c r="BV155" s="215" t="s">
        <v>1072</v>
      </c>
      <c r="BW155" s="215" t="s">
        <v>1076</v>
      </c>
      <c r="BX155" s="215" t="s">
        <v>1076</v>
      </c>
    </row>
    <row r="156" spans="1:76" x14ac:dyDescent="0.3">
      <c r="A156" s="215" t="s">
        <v>685</v>
      </c>
      <c r="B156" s="215" t="s">
        <v>686</v>
      </c>
      <c r="C156" s="215" t="s">
        <v>1284</v>
      </c>
      <c r="D156" s="215" t="s">
        <v>1285</v>
      </c>
      <c r="E156" s="215" t="s">
        <v>1286</v>
      </c>
      <c r="F156" s="215" t="s">
        <v>1974</v>
      </c>
      <c r="G156" s="215">
        <v>0</v>
      </c>
      <c r="H156" s="215">
        <v>0</v>
      </c>
      <c r="I156" s="215">
        <v>0</v>
      </c>
      <c r="J156" s="215">
        <v>0</v>
      </c>
      <c r="K156" s="215">
        <v>0</v>
      </c>
      <c r="L156" s="215">
        <v>0</v>
      </c>
      <c r="M156" s="215">
        <v>0</v>
      </c>
      <c r="N156" s="215" t="s">
        <v>1020</v>
      </c>
      <c r="O156" s="215" t="s">
        <v>1020</v>
      </c>
      <c r="P156" s="215" t="s">
        <v>1020</v>
      </c>
      <c r="Q156" s="215" t="s">
        <v>1020</v>
      </c>
      <c r="V156" s="215" t="s">
        <v>1020</v>
      </c>
      <c r="X156" s="169" t="s">
        <v>1162</v>
      </c>
      <c r="Y156" s="215" t="s">
        <v>1051</v>
      </c>
      <c r="Z156" s="215" t="s">
        <v>1053</v>
      </c>
      <c r="AA156" s="215" t="s">
        <v>1055</v>
      </c>
      <c r="AB156" s="215" t="s">
        <v>1051</v>
      </c>
      <c r="AO156" s="215" t="s">
        <v>1074</v>
      </c>
      <c r="AP156" s="215" t="s">
        <v>1074</v>
      </c>
      <c r="AQ156" s="215" t="s">
        <v>1074</v>
      </c>
      <c r="AR156" s="215" t="s">
        <v>1074</v>
      </c>
      <c r="AS156" s="215" t="s">
        <v>1074</v>
      </c>
      <c r="AT156" s="215" t="s">
        <v>1074</v>
      </c>
      <c r="AU156" s="215" t="s">
        <v>1076</v>
      </c>
      <c r="AV156" s="215" t="s">
        <v>1074</v>
      </c>
      <c r="AW156" s="215" t="s">
        <v>1074</v>
      </c>
      <c r="AX156" s="215" t="s">
        <v>1074</v>
      </c>
      <c r="AY156" s="215" t="s">
        <v>1074</v>
      </c>
      <c r="AZ156" s="215" t="s">
        <v>1074</v>
      </c>
      <c r="BA156" s="215" t="s">
        <v>1074</v>
      </c>
      <c r="BB156" s="215" t="s">
        <v>1074</v>
      </c>
      <c r="BC156" s="215" t="s">
        <v>1074</v>
      </c>
      <c r="BD156" s="215" t="s">
        <v>1076</v>
      </c>
      <c r="BE156" s="215" t="s">
        <v>1074</v>
      </c>
      <c r="BF156" s="215" t="s">
        <v>1074</v>
      </c>
      <c r="BG156" s="215" t="s">
        <v>1074</v>
      </c>
      <c r="BH156" s="215" t="s">
        <v>1074</v>
      </c>
      <c r="BI156" s="215" t="s">
        <v>1074</v>
      </c>
      <c r="BJ156" s="215" t="s">
        <v>1074</v>
      </c>
      <c r="BK156" s="215" t="s">
        <v>1074</v>
      </c>
      <c r="BL156" s="215" t="s">
        <v>1074</v>
      </c>
      <c r="BM156" s="215" t="s">
        <v>1076</v>
      </c>
      <c r="BN156" s="215" t="s">
        <v>1074</v>
      </c>
      <c r="BO156" s="215" t="s">
        <v>1074</v>
      </c>
      <c r="BP156" s="215" t="s">
        <v>1076</v>
      </c>
      <c r="BQ156" s="215" t="s">
        <v>1076</v>
      </c>
      <c r="BR156" s="215" t="s">
        <v>1076</v>
      </c>
      <c r="BS156" s="215" t="s">
        <v>1076</v>
      </c>
      <c r="BT156" s="215" t="s">
        <v>1076</v>
      </c>
      <c r="BU156" s="215" t="s">
        <v>1076</v>
      </c>
      <c r="BV156" s="215" t="s">
        <v>1078</v>
      </c>
      <c r="BW156" s="215" t="s">
        <v>1076</v>
      </c>
      <c r="BX156" s="215" t="s">
        <v>1076</v>
      </c>
    </row>
    <row r="157" spans="1:76" x14ac:dyDescent="0.3">
      <c r="A157" s="215" t="s">
        <v>687</v>
      </c>
      <c r="B157" s="215" t="s">
        <v>688</v>
      </c>
      <c r="C157" s="215" t="s">
        <v>1655</v>
      </c>
      <c r="D157" s="215" t="s">
        <v>1656</v>
      </c>
      <c r="E157" s="215" t="s">
        <v>1975</v>
      </c>
      <c r="F157" s="215" t="s">
        <v>1976</v>
      </c>
      <c r="G157" s="215">
        <v>0</v>
      </c>
      <c r="H157" s="215">
        <v>0</v>
      </c>
      <c r="I157" s="215">
        <v>0</v>
      </c>
      <c r="J157" s="215">
        <v>0</v>
      </c>
      <c r="K157" s="215">
        <v>0</v>
      </c>
      <c r="L157" s="215">
        <v>0</v>
      </c>
      <c r="M157" s="215">
        <v>0</v>
      </c>
      <c r="N157" s="215" t="s">
        <v>1020</v>
      </c>
      <c r="O157" s="215" t="s">
        <v>1020</v>
      </c>
      <c r="P157" s="215" t="s">
        <v>1020</v>
      </c>
      <c r="Q157" s="215" t="s">
        <v>1020</v>
      </c>
      <c r="V157" s="215" t="s">
        <v>1020</v>
      </c>
      <c r="X157" s="169" t="s">
        <v>1162</v>
      </c>
      <c r="Y157" s="215" t="s">
        <v>1055</v>
      </c>
      <c r="Z157" s="215" t="s">
        <v>1051</v>
      </c>
      <c r="AA157" s="215" t="s">
        <v>1053</v>
      </c>
      <c r="AB157" s="215" t="s">
        <v>1053</v>
      </c>
      <c r="AO157" s="215" t="s">
        <v>1072</v>
      </c>
      <c r="AP157" s="215" t="s">
        <v>1076</v>
      </c>
      <c r="AQ157" s="215" t="s">
        <v>1072</v>
      </c>
      <c r="AR157" s="215" t="s">
        <v>1074</v>
      </c>
      <c r="AS157" s="215" t="s">
        <v>1072</v>
      </c>
      <c r="AT157" s="215" t="s">
        <v>1074</v>
      </c>
      <c r="AU157" s="215" t="s">
        <v>1072</v>
      </c>
      <c r="AV157" s="215" t="s">
        <v>1072</v>
      </c>
      <c r="AW157" s="215" t="s">
        <v>1074</v>
      </c>
      <c r="AX157" s="215" t="s">
        <v>1072</v>
      </c>
      <c r="AY157" s="215" t="s">
        <v>1076</v>
      </c>
      <c r="AZ157" s="215" t="s">
        <v>1072</v>
      </c>
      <c r="BA157" s="215" t="s">
        <v>1074</v>
      </c>
      <c r="BB157" s="215" t="s">
        <v>1072</v>
      </c>
      <c r="BC157" s="215" t="s">
        <v>1074</v>
      </c>
      <c r="BD157" s="215" t="s">
        <v>1072</v>
      </c>
      <c r="BE157" s="215" t="s">
        <v>1072</v>
      </c>
      <c r="BF157" s="215" t="s">
        <v>1074</v>
      </c>
      <c r="BG157" s="215" t="s">
        <v>1072</v>
      </c>
      <c r="BH157" s="215" t="s">
        <v>1076</v>
      </c>
      <c r="BI157" s="215" t="s">
        <v>1072</v>
      </c>
      <c r="BJ157" s="215" t="s">
        <v>1074</v>
      </c>
      <c r="BK157" s="215" t="s">
        <v>1072</v>
      </c>
      <c r="BL157" s="215" t="s">
        <v>1074</v>
      </c>
      <c r="BM157" s="215" t="s">
        <v>1072</v>
      </c>
      <c r="BN157" s="215" t="s">
        <v>1072</v>
      </c>
      <c r="BO157" s="215" t="s">
        <v>1074</v>
      </c>
      <c r="BP157" s="215" t="s">
        <v>1072</v>
      </c>
      <c r="BQ157" s="215" t="s">
        <v>1076</v>
      </c>
      <c r="BR157" s="215" t="s">
        <v>1072</v>
      </c>
      <c r="BS157" s="215" t="s">
        <v>1074</v>
      </c>
      <c r="BT157" s="215" t="s">
        <v>1072</v>
      </c>
      <c r="BU157" s="215" t="s">
        <v>1074</v>
      </c>
      <c r="BV157" s="215" t="s">
        <v>1072</v>
      </c>
      <c r="BW157" s="215" t="s">
        <v>1072</v>
      </c>
      <c r="BX157" s="215" t="s">
        <v>1074</v>
      </c>
    </row>
    <row r="158" spans="1:76" x14ac:dyDescent="0.3">
      <c r="A158" s="215" t="s">
        <v>691</v>
      </c>
      <c r="B158" s="215" t="s">
        <v>692</v>
      </c>
      <c r="C158" s="215" t="s">
        <v>1620</v>
      </c>
      <c r="D158" s="215" t="s">
        <v>1621</v>
      </c>
      <c r="E158" s="215" t="s">
        <v>1622</v>
      </c>
      <c r="F158" s="215" t="s">
        <v>1977</v>
      </c>
      <c r="G158" s="215">
        <v>0</v>
      </c>
      <c r="H158" s="215">
        <v>0</v>
      </c>
      <c r="I158" s="215">
        <v>0</v>
      </c>
      <c r="J158" s="215">
        <v>0</v>
      </c>
      <c r="K158" s="215">
        <v>0</v>
      </c>
      <c r="L158" s="215">
        <v>0</v>
      </c>
      <c r="M158" s="215">
        <v>0</v>
      </c>
      <c r="N158" s="215" t="s">
        <v>1020</v>
      </c>
      <c r="O158" s="215" t="s">
        <v>1020</v>
      </c>
      <c r="P158" s="215" t="s">
        <v>1020</v>
      </c>
      <c r="Q158" s="215" t="s">
        <v>1020</v>
      </c>
      <c r="V158" s="215" t="s">
        <v>1020</v>
      </c>
      <c r="X158" s="169" t="s">
        <v>1162</v>
      </c>
      <c r="Y158" s="215" t="s">
        <v>1053</v>
      </c>
      <c r="Z158" s="215" t="s">
        <v>1053</v>
      </c>
      <c r="AA158" s="215" t="s">
        <v>1051</v>
      </c>
      <c r="AB158" s="215" t="s">
        <v>1053</v>
      </c>
      <c r="AO158" s="215" t="s">
        <v>1074</v>
      </c>
      <c r="AP158" s="215" t="s">
        <v>1072</v>
      </c>
      <c r="AQ158" s="215" t="s">
        <v>1074</v>
      </c>
      <c r="AR158" s="215" t="s">
        <v>1074</v>
      </c>
      <c r="AS158" s="215" t="s">
        <v>1072</v>
      </c>
      <c r="AT158" s="215" t="s">
        <v>1072</v>
      </c>
      <c r="AU158" s="215" t="s">
        <v>1072</v>
      </c>
      <c r="AV158" s="215" t="s">
        <v>1074</v>
      </c>
      <c r="AW158" s="215" t="s">
        <v>1072</v>
      </c>
      <c r="AX158" s="215" t="s">
        <v>1074</v>
      </c>
      <c r="AY158" s="215" t="s">
        <v>1072</v>
      </c>
      <c r="AZ158" s="215" t="s">
        <v>1074</v>
      </c>
      <c r="BA158" s="215" t="s">
        <v>1074</v>
      </c>
      <c r="BB158" s="215" t="s">
        <v>1072</v>
      </c>
      <c r="BC158" s="215" t="s">
        <v>1072</v>
      </c>
      <c r="BD158" s="215" t="s">
        <v>1072</v>
      </c>
      <c r="BE158" s="215" t="s">
        <v>1074</v>
      </c>
      <c r="BF158" s="215" t="s">
        <v>1072</v>
      </c>
      <c r="BG158" s="215" t="s">
        <v>1074</v>
      </c>
      <c r="BH158" s="215" t="s">
        <v>1072</v>
      </c>
      <c r="BI158" s="215" t="s">
        <v>1074</v>
      </c>
      <c r="BJ158" s="215" t="s">
        <v>1074</v>
      </c>
      <c r="BK158" s="215" t="s">
        <v>1072</v>
      </c>
      <c r="BL158" s="215" t="s">
        <v>1072</v>
      </c>
      <c r="BM158" s="215" t="s">
        <v>1072</v>
      </c>
      <c r="BN158" s="215" t="s">
        <v>1074</v>
      </c>
      <c r="BO158" s="215" t="s">
        <v>1072</v>
      </c>
      <c r="BP158" s="215" t="s">
        <v>1074</v>
      </c>
      <c r="BQ158" s="215" t="s">
        <v>1072</v>
      </c>
      <c r="BR158" s="215" t="s">
        <v>1074</v>
      </c>
      <c r="BS158" s="215" t="s">
        <v>1074</v>
      </c>
      <c r="BT158" s="215" t="s">
        <v>1072</v>
      </c>
      <c r="BU158" s="215" t="s">
        <v>1072</v>
      </c>
      <c r="BV158" s="215" t="s">
        <v>1072</v>
      </c>
      <c r="BW158" s="215" t="s">
        <v>1074</v>
      </c>
      <c r="BX158" s="215" t="s">
        <v>1072</v>
      </c>
    </row>
    <row r="159" spans="1:76" x14ac:dyDescent="0.3">
      <c r="X159" s="169"/>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C156"/>
  <sheetViews>
    <sheetView zoomScale="80" zoomScaleNormal="80" workbookViewId="0"/>
  </sheetViews>
  <sheetFormatPr defaultRowHeight="14.4" x14ac:dyDescent="0.3"/>
  <sheetData>
    <row r="1" spans="1:29" x14ac:dyDescent="0.3">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row>
    <row r="3" spans="1:29" x14ac:dyDescent="0.3">
      <c r="C3">
        <v>13</v>
      </c>
      <c r="D3">
        <v>14</v>
      </c>
      <c r="E3">
        <v>15</v>
      </c>
      <c r="F3">
        <v>16</v>
      </c>
      <c r="G3">
        <v>21</v>
      </c>
      <c r="H3">
        <v>23</v>
      </c>
      <c r="I3">
        <v>17</v>
      </c>
      <c r="J3">
        <v>18</v>
      </c>
      <c r="K3">
        <v>19</v>
      </c>
      <c r="L3">
        <v>20</v>
      </c>
      <c r="M3">
        <v>22</v>
      </c>
      <c r="N3">
        <v>24</v>
      </c>
      <c r="O3">
        <v>25</v>
      </c>
      <c r="P3">
        <v>26</v>
      </c>
      <c r="Q3">
        <v>27</v>
      </c>
      <c r="R3">
        <v>28</v>
      </c>
      <c r="S3">
        <v>29</v>
      </c>
      <c r="T3">
        <v>30</v>
      </c>
      <c r="U3">
        <v>31</v>
      </c>
      <c r="V3">
        <v>32</v>
      </c>
      <c r="W3">
        <v>33</v>
      </c>
      <c r="X3">
        <v>34</v>
      </c>
      <c r="Y3">
        <v>35</v>
      </c>
      <c r="Z3">
        <v>36</v>
      </c>
      <c r="AA3">
        <v>37</v>
      </c>
      <c r="AB3">
        <v>38</v>
      </c>
      <c r="AC3">
        <v>39</v>
      </c>
    </row>
    <row r="5" spans="1:29" x14ac:dyDescent="0.3">
      <c r="C5" s="259" t="s">
        <v>897</v>
      </c>
      <c r="D5" s="259"/>
      <c r="E5" s="259"/>
      <c r="F5" s="259"/>
      <c r="G5" s="259"/>
      <c r="H5" s="259"/>
      <c r="I5" s="259"/>
      <c r="J5" s="259"/>
      <c r="K5" s="259"/>
      <c r="L5" s="259"/>
      <c r="M5" s="259"/>
      <c r="N5" s="259" t="s">
        <v>900</v>
      </c>
      <c r="O5" s="259"/>
      <c r="P5" s="259"/>
      <c r="Q5" s="259"/>
      <c r="R5" s="259"/>
      <c r="S5" s="259"/>
      <c r="T5" s="259"/>
      <c r="U5" s="259"/>
      <c r="V5" s="259"/>
      <c r="W5" s="259"/>
      <c r="X5" s="259"/>
      <c r="Y5" s="259"/>
      <c r="Z5" s="259"/>
      <c r="AA5" s="259"/>
      <c r="AB5" s="259"/>
      <c r="AC5" s="259"/>
    </row>
    <row r="6" spans="1:29" x14ac:dyDescent="0.3">
      <c r="A6" t="s">
        <v>195</v>
      </c>
      <c r="B6" t="s">
        <v>219</v>
      </c>
      <c r="C6" t="s">
        <v>12</v>
      </c>
      <c r="D6" t="s">
        <v>13</v>
      </c>
      <c r="E6" t="s">
        <v>14</v>
      </c>
      <c r="F6" t="s">
        <v>15</v>
      </c>
      <c r="G6" t="s">
        <v>20</v>
      </c>
      <c r="H6" t="s">
        <v>22</v>
      </c>
      <c r="I6" t="s">
        <v>16</v>
      </c>
      <c r="J6" t="s">
        <v>17</v>
      </c>
      <c r="K6" t="s">
        <v>18</v>
      </c>
      <c r="L6" t="s">
        <v>19</v>
      </c>
      <c r="M6" t="s">
        <v>899</v>
      </c>
      <c r="N6" t="s">
        <v>23</v>
      </c>
      <c r="O6" t="s">
        <v>24</v>
      </c>
      <c r="P6" t="s">
        <v>25</v>
      </c>
      <c r="Q6" t="s">
        <v>26</v>
      </c>
      <c r="R6" t="s">
        <v>27</v>
      </c>
      <c r="S6" t="s">
        <v>28</v>
      </c>
      <c r="T6" t="s">
        <v>29</v>
      </c>
      <c r="U6" t="s">
        <v>30</v>
      </c>
      <c r="V6" t="s">
        <v>901</v>
      </c>
      <c r="W6" t="s">
        <v>902</v>
      </c>
      <c r="X6" t="s">
        <v>903</v>
      </c>
      <c r="Y6" t="s">
        <v>904</v>
      </c>
      <c r="Z6" t="s">
        <v>905</v>
      </c>
      <c r="AA6" t="s">
        <v>906</v>
      </c>
      <c r="AB6" t="s">
        <v>907</v>
      </c>
      <c r="AC6" t="s">
        <v>908</v>
      </c>
    </row>
    <row r="7" spans="1:29" x14ac:dyDescent="0.3">
      <c r="A7" t="s">
        <v>218</v>
      </c>
      <c r="B7" t="s">
        <v>214</v>
      </c>
      <c r="C7" t="str">
        <f>IFERROR(IF((VLOOKUP($A7,'Q2 Raw Data'!$A$9:$DA$158,C$3,FALSE))="","",(VLOOKUP($A7,'Q2 Raw Data'!$A$9:$DA$158,C$3,FALSE))),"")</f>
        <v>Yes</v>
      </c>
      <c r="D7" t="str">
        <f>IFERROR(IF((VLOOKUP($A7,'Q2 Raw Data'!$A$9:$DA$158,D$3,FALSE))="","",(VLOOKUP($A7,'Q2 Raw Data'!$A$9:$DA$158,D$3,FALSE))),"")</f>
        <v>Yes</v>
      </c>
      <c r="E7" t="str">
        <f>IFERROR(IF((VLOOKUP($A7,'Q2 Raw Data'!$A$9:$DA$158,E$3,FALSE))="","",(VLOOKUP($A7,'Q2 Raw Data'!$A$9:$DA$158,E$3,FALSE))),"")</f>
        <v>Yes</v>
      </c>
      <c r="F7" t="str">
        <f>IFERROR(IF((VLOOKUP($A7,'Q2 Raw Data'!$A$9:$DA$158,F$3,FALSE))="","",(VLOOKUP($A7,'Q2 Raw Data'!$A$9:$DA$158,F$3,FALSE))),"")</f>
        <v>Yes</v>
      </c>
      <c r="G7" t="str">
        <f>IFERROR(IF((VLOOKUP($A7,'Q2 Raw Data'!$A$9:$DA$158,G$3,FALSE))="","",(VLOOKUP($A7,'Q2 Raw Data'!$A$9:$DA$158,G$3,FALSE))),"")</f>
        <v>Yes</v>
      </c>
      <c r="H7" t="str">
        <f>IFERROR(IF((VLOOKUP($A7,'Q2 Raw Data'!$A$9:$DA$158,H$3,FALSE))="","",(VLOOKUP($A7,'Q2 Raw Data'!$A$9:$DA$158,H$3,FALSE))),"")</f>
        <v/>
      </c>
      <c r="N7" t="str">
        <f>IFERROR(IF((VLOOKUP($A7,'Q2 Raw Data'!$A$9:$DA$158,N$3,FALSE))="","",(VLOOKUP($A7,'Q2 Raw Data'!$A$9:$DA$158,N$3,FALSE))),"")</f>
        <v>Not on track to meet target</v>
      </c>
      <c r="O7" t="str">
        <f>IFERROR(IF((VLOOKUP($A7,'Q2 Raw Data'!$A$9:$DA$158,O$3,FALSE))="","",(VLOOKUP($A7,'Q2 Raw Data'!$A$9:$DA$158,O$3,FALSE))),"")</f>
        <v>On track to meet target</v>
      </c>
      <c r="P7" t="str">
        <f>IFERROR(IF((VLOOKUP($A7,'Q2 Raw Data'!$A$9:$DA$158,P$3,FALSE))="","",(VLOOKUP($A7,'Q2 Raw Data'!$A$9:$DA$158,P$3,FALSE))),"")</f>
        <v>On track to meet target</v>
      </c>
      <c r="Q7" t="str">
        <f>IFERROR(IF((VLOOKUP($A7,'Q2 Raw Data'!$A$9:$DA$158,Q$3,FALSE))="","",(VLOOKUP($A7,'Q2 Raw Data'!$A$9:$DA$158,Q$3,FALSE))),"")</f>
        <v>On track to meet target</v>
      </c>
    </row>
    <row r="8" spans="1:29" x14ac:dyDescent="0.3">
      <c r="A8" t="s">
        <v>230</v>
      </c>
      <c r="B8" t="s">
        <v>231</v>
      </c>
      <c r="C8" t="str">
        <f>IFERROR(IF((VLOOKUP($A8,'Q2 Raw Data'!$A$9:$DA$158,C$3,FALSE))="","",(VLOOKUP($A8,'Q2 Raw Data'!$A$9:$DA$158,C$3,FALSE))),"")</f>
        <v>Yes</v>
      </c>
      <c r="D8" t="str">
        <f>IFERROR(IF((VLOOKUP($A8,'Q2 Raw Data'!$A$9:$DA$158,D$3,FALSE))="","",(VLOOKUP($A8,'Q2 Raw Data'!$A$9:$DA$158,D$3,FALSE))),"")</f>
        <v>Yes</v>
      </c>
      <c r="E8" t="str">
        <f>IFERROR(IF((VLOOKUP($A8,'Q2 Raw Data'!$A$9:$DA$158,E$3,FALSE))="","",(VLOOKUP($A8,'Q2 Raw Data'!$A$9:$DA$158,E$3,FALSE))),"")</f>
        <v>Yes</v>
      </c>
      <c r="F8" t="str">
        <f>IFERROR(IF((VLOOKUP($A8,'Q2 Raw Data'!$A$9:$DA$158,F$3,FALSE))="","",(VLOOKUP($A8,'Q2 Raw Data'!$A$9:$DA$158,F$3,FALSE))),"")</f>
        <v>Yes</v>
      </c>
      <c r="G8" t="str">
        <f>IFERROR(IF((VLOOKUP($A8,'Q2 Raw Data'!$A$9:$DA$158,G$3,FALSE))="","",(VLOOKUP($A8,'Q2 Raw Data'!$A$9:$DA$158,G$3,FALSE))),"")</f>
        <v>Yes</v>
      </c>
      <c r="H8" t="str">
        <f>IFERROR(IF((VLOOKUP($A8,'Q2 Raw Data'!$A$9:$DA$158,H$3,FALSE))="","",(VLOOKUP($A8,'Q2 Raw Data'!$A$9:$DA$158,H$3,FALSE))),"")</f>
        <v/>
      </c>
      <c r="N8" t="str">
        <f>IFERROR(IF((VLOOKUP($A8,'Q2 Raw Data'!$A$9:$DA$158,N$3,FALSE))="","",(VLOOKUP($A8,'Q2 Raw Data'!$A$9:$DA$158,N$3,FALSE))),"")</f>
        <v>Not on track to meet target</v>
      </c>
      <c r="O8" t="str">
        <f>IFERROR(IF((VLOOKUP($A8,'Q2 Raw Data'!$A$9:$DA$158,O$3,FALSE))="","",(VLOOKUP($A8,'Q2 Raw Data'!$A$9:$DA$158,O$3,FALSE))),"")</f>
        <v>On track to meet target</v>
      </c>
      <c r="P8" t="str">
        <f>IFERROR(IF((VLOOKUP($A8,'Q2 Raw Data'!$A$9:$DA$158,P$3,FALSE))="","",(VLOOKUP($A8,'Q2 Raw Data'!$A$9:$DA$158,P$3,FALSE))),"")</f>
        <v>Data not available to assess progress</v>
      </c>
      <c r="Q8" t="str">
        <f>IFERROR(IF((VLOOKUP($A8,'Q2 Raw Data'!$A$9:$DA$158,Q$3,FALSE))="","",(VLOOKUP($A8,'Q2 Raw Data'!$A$9:$DA$158,Q$3,FALSE))),"")</f>
        <v>On track to meet target</v>
      </c>
    </row>
    <row r="9" spans="1:29" x14ac:dyDescent="0.3">
      <c r="A9" t="s">
        <v>239</v>
      </c>
      <c r="B9" t="s">
        <v>240</v>
      </c>
      <c r="C9" t="str">
        <f>IFERROR(IF((VLOOKUP($A9,'Q2 Raw Data'!$A$9:$DA$158,C$3,FALSE))="","",(VLOOKUP($A9,'Q2 Raw Data'!$A$9:$DA$158,C$3,FALSE))),"")</f>
        <v>Yes</v>
      </c>
      <c r="D9" t="str">
        <f>IFERROR(IF((VLOOKUP($A9,'Q2 Raw Data'!$A$9:$DA$158,D$3,FALSE))="","",(VLOOKUP($A9,'Q2 Raw Data'!$A$9:$DA$158,D$3,FALSE))),"")</f>
        <v>Yes</v>
      </c>
      <c r="E9" t="str">
        <f>IFERROR(IF((VLOOKUP($A9,'Q2 Raw Data'!$A$9:$DA$158,E$3,FALSE))="","",(VLOOKUP($A9,'Q2 Raw Data'!$A$9:$DA$158,E$3,FALSE))),"")</f>
        <v>Yes</v>
      </c>
      <c r="F9" t="str">
        <f>IFERROR(IF((VLOOKUP($A9,'Q2 Raw Data'!$A$9:$DA$158,F$3,FALSE))="","",(VLOOKUP($A9,'Q2 Raw Data'!$A$9:$DA$158,F$3,FALSE))),"")</f>
        <v>Yes</v>
      </c>
      <c r="G9" t="str">
        <f>IFERROR(IF((VLOOKUP($A9,'Q2 Raw Data'!$A$9:$DA$158,G$3,FALSE))="","",(VLOOKUP($A9,'Q2 Raw Data'!$A$9:$DA$158,G$3,FALSE))),"")</f>
        <v>Yes</v>
      </c>
      <c r="H9" t="str">
        <f>IFERROR(IF((VLOOKUP($A9,'Q2 Raw Data'!$A$9:$DA$158,H$3,FALSE))="","",(VLOOKUP($A9,'Q2 Raw Data'!$A$9:$DA$158,H$3,FALSE))),"")</f>
        <v/>
      </c>
      <c r="N9" t="str">
        <f>IFERROR(IF((VLOOKUP($A9,'Q2 Raw Data'!$A$9:$DA$158,N$3,FALSE))="","",(VLOOKUP($A9,'Q2 Raw Data'!$A$9:$DA$158,N$3,FALSE))),"")</f>
        <v>On track to meet target</v>
      </c>
      <c r="O9" t="str">
        <f>IFERROR(IF((VLOOKUP($A9,'Q2 Raw Data'!$A$9:$DA$158,O$3,FALSE))="","",(VLOOKUP($A9,'Q2 Raw Data'!$A$9:$DA$158,O$3,FALSE))),"")</f>
        <v>On track to meet target</v>
      </c>
      <c r="P9" t="str">
        <f>IFERROR(IF((VLOOKUP($A9,'Q2 Raw Data'!$A$9:$DA$158,P$3,FALSE))="","",(VLOOKUP($A9,'Q2 Raw Data'!$A$9:$DA$158,P$3,FALSE))),"")</f>
        <v>On track to meet target</v>
      </c>
      <c r="Q9" t="str">
        <f>IFERROR(IF((VLOOKUP($A9,'Q2 Raw Data'!$A$9:$DA$158,Q$3,FALSE))="","",(VLOOKUP($A9,'Q2 Raw Data'!$A$9:$DA$158,Q$3,FALSE))),"")</f>
        <v>On track to meet target</v>
      </c>
    </row>
    <row r="10" spans="1:29" x14ac:dyDescent="0.3">
      <c r="A10" t="s">
        <v>248</v>
      </c>
      <c r="B10" t="s">
        <v>249</v>
      </c>
      <c r="C10" t="str">
        <f>IFERROR(IF((VLOOKUP($A10,'Q2 Raw Data'!$A$9:$DA$158,C$3,FALSE))="","",(VLOOKUP($A10,'Q2 Raw Data'!$A$9:$DA$158,C$3,FALSE))),"")</f>
        <v>Yes</v>
      </c>
      <c r="D10" t="str">
        <f>IFERROR(IF((VLOOKUP($A10,'Q2 Raw Data'!$A$9:$DA$158,D$3,FALSE))="","",(VLOOKUP($A10,'Q2 Raw Data'!$A$9:$DA$158,D$3,FALSE))),"")</f>
        <v>Yes</v>
      </c>
      <c r="E10" t="str">
        <f>IFERROR(IF((VLOOKUP($A10,'Q2 Raw Data'!$A$9:$DA$158,E$3,FALSE))="","",(VLOOKUP($A10,'Q2 Raw Data'!$A$9:$DA$158,E$3,FALSE))),"")</f>
        <v>Yes</v>
      </c>
      <c r="F10" t="str">
        <f>IFERROR(IF((VLOOKUP($A10,'Q2 Raw Data'!$A$9:$DA$158,F$3,FALSE))="","",(VLOOKUP($A10,'Q2 Raw Data'!$A$9:$DA$158,F$3,FALSE))),"")</f>
        <v>Yes</v>
      </c>
      <c r="G10" t="str">
        <f>IFERROR(IF((VLOOKUP($A10,'Q2 Raw Data'!$A$9:$DA$158,G$3,FALSE))="","",(VLOOKUP($A10,'Q2 Raw Data'!$A$9:$DA$158,G$3,FALSE))),"")</f>
        <v>Yes</v>
      </c>
      <c r="H10" t="str">
        <f>IFERROR(IF((VLOOKUP($A10,'Q2 Raw Data'!$A$9:$DA$158,H$3,FALSE))="","",(VLOOKUP($A10,'Q2 Raw Data'!$A$9:$DA$158,H$3,FALSE))),"")</f>
        <v/>
      </c>
      <c r="N10" t="str">
        <f>IFERROR(IF((VLOOKUP($A10,'Q2 Raw Data'!$A$9:$DA$158,N$3,FALSE))="","",(VLOOKUP($A10,'Q2 Raw Data'!$A$9:$DA$158,N$3,FALSE))),"")</f>
        <v>Not on track to meet target</v>
      </c>
      <c r="O10" t="str">
        <f>IFERROR(IF((VLOOKUP($A10,'Q2 Raw Data'!$A$9:$DA$158,O$3,FALSE))="","",(VLOOKUP($A10,'Q2 Raw Data'!$A$9:$DA$158,O$3,FALSE))),"")</f>
        <v>Not on track to meet target</v>
      </c>
      <c r="P10" t="str">
        <f>IFERROR(IF((VLOOKUP($A10,'Q2 Raw Data'!$A$9:$DA$158,P$3,FALSE))="","",(VLOOKUP($A10,'Q2 Raw Data'!$A$9:$DA$158,P$3,FALSE))),"")</f>
        <v>Data not available to assess progress</v>
      </c>
      <c r="Q10" t="str">
        <f>IFERROR(IF((VLOOKUP($A10,'Q2 Raw Data'!$A$9:$DA$158,Q$3,FALSE))="","",(VLOOKUP($A10,'Q2 Raw Data'!$A$9:$DA$158,Q$3,FALSE))),"")</f>
        <v>Not on track to meet target</v>
      </c>
    </row>
    <row r="11" spans="1:29" x14ac:dyDescent="0.3">
      <c r="A11" t="s">
        <v>257</v>
      </c>
      <c r="B11" t="s">
        <v>258</v>
      </c>
      <c r="C11" t="str">
        <f>IFERROR(IF((VLOOKUP($A11,'Q2 Raw Data'!$A$9:$DA$158,C$3,FALSE))="","",(VLOOKUP($A11,'Q2 Raw Data'!$A$9:$DA$158,C$3,FALSE))),"")</f>
        <v>Yes</v>
      </c>
      <c r="D11" t="str">
        <f>IFERROR(IF((VLOOKUP($A11,'Q2 Raw Data'!$A$9:$DA$158,D$3,FALSE))="","",(VLOOKUP($A11,'Q2 Raw Data'!$A$9:$DA$158,D$3,FALSE))),"")</f>
        <v>Yes</v>
      </c>
      <c r="E11" t="str">
        <f>IFERROR(IF((VLOOKUP($A11,'Q2 Raw Data'!$A$9:$DA$158,E$3,FALSE))="","",(VLOOKUP($A11,'Q2 Raw Data'!$A$9:$DA$158,E$3,FALSE))),"")</f>
        <v>Yes</v>
      </c>
      <c r="F11" t="str">
        <f>IFERROR(IF((VLOOKUP($A11,'Q2 Raw Data'!$A$9:$DA$158,F$3,FALSE))="","",(VLOOKUP($A11,'Q2 Raw Data'!$A$9:$DA$158,F$3,FALSE))),"")</f>
        <v>Yes</v>
      </c>
      <c r="G11" t="str">
        <f>IFERROR(IF((VLOOKUP($A11,'Q2 Raw Data'!$A$9:$DA$158,G$3,FALSE))="","",(VLOOKUP($A11,'Q2 Raw Data'!$A$9:$DA$158,G$3,FALSE))),"")</f>
        <v>Yes</v>
      </c>
      <c r="H11" t="str">
        <f>IFERROR(IF((VLOOKUP($A11,'Q2 Raw Data'!$A$9:$DA$158,H$3,FALSE))="","",(VLOOKUP($A11,'Q2 Raw Data'!$A$9:$DA$158,H$3,FALSE))),"")</f>
        <v/>
      </c>
      <c r="N11" t="str">
        <f>IFERROR(IF((VLOOKUP($A11,'Q2 Raw Data'!$A$9:$DA$158,N$3,FALSE))="","",(VLOOKUP($A11,'Q2 Raw Data'!$A$9:$DA$158,N$3,FALSE))),"")</f>
        <v>Not on track to meet target</v>
      </c>
      <c r="O11" t="str">
        <f>IFERROR(IF((VLOOKUP($A11,'Q2 Raw Data'!$A$9:$DA$158,O$3,FALSE))="","",(VLOOKUP($A11,'Q2 Raw Data'!$A$9:$DA$158,O$3,FALSE))),"")</f>
        <v>On track to meet target</v>
      </c>
      <c r="P11" t="str">
        <f>IFERROR(IF((VLOOKUP($A11,'Q2 Raw Data'!$A$9:$DA$158,P$3,FALSE))="","",(VLOOKUP($A11,'Q2 Raw Data'!$A$9:$DA$158,P$3,FALSE))),"")</f>
        <v>On track to meet target</v>
      </c>
      <c r="Q11" t="str">
        <f>IFERROR(IF((VLOOKUP($A11,'Q2 Raw Data'!$A$9:$DA$158,Q$3,FALSE))="","",(VLOOKUP($A11,'Q2 Raw Data'!$A$9:$DA$158,Q$3,FALSE))),"")</f>
        <v>Not on track to meet target</v>
      </c>
    </row>
    <row r="12" spans="1:29" x14ac:dyDescent="0.3">
      <c r="A12" t="s">
        <v>266</v>
      </c>
      <c r="B12" t="s">
        <v>267</v>
      </c>
      <c r="C12" t="str">
        <f>IFERROR(IF((VLOOKUP($A12,'Q2 Raw Data'!$A$9:$DA$158,C$3,FALSE))="","",(VLOOKUP($A12,'Q2 Raw Data'!$A$9:$DA$158,C$3,FALSE))),"")</f>
        <v>Yes</v>
      </c>
      <c r="D12" t="str">
        <f>IFERROR(IF((VLOOKUP($A12,'Q2 Raw Data'!$A$9:$DA$158,D$3,FALSE))="","",(VLOOKUP($A12,'Q2 Raw Data'!$A$9:$DA$158,D$3,FALSE))),"")</f>
        <v>Yes</v>
      </c>
      <c r="E12" t="str">
        <f>IFERROR(IF((VLOOKUP($A12,'Q2 Raw Data'!$A$9:$DA$158,E$3,FALSE))="","",(VLOOKUP($A12,'Q2 Raw Data'!$A$9:$DA$158,E$3,FALSE))),"")</f>
        <v>Yes</v>
      </c>
      <c r="F12" t="str">
        <f>IFERROR(IF((VLOOKUP($A12,'Q2 Raw Data'!$A$9:$DA$158,F$3,FALSE))="","",(VLOOKUP($A12,'Q2 Raw Data'!$A$9:$DA$158,F$3,FALSE))),"")</f>
        <v>Yes</v>
      </c>
      <c r="G12" t="str">
        <f>IFERROR(IF((VLOOKUP($A12,'Q2 Raw Data'!$A$9:$DA$158,G$3,FALSE))="","",(VLOOKUP($A12,'Q2 Raw Data'!$A$9:$DA$158,G$3,FALSE))),"")</f>
        <v>Yes</v>
      </c>
      <c r="H12" t="str">
        <f>IFERROR(IF((VLOOKUP($A12,'Q2 Raw Data'!$A$9:$DA$158,H$3,FALSE))="","",(VLOOKUP($A12,'Q2 Raw Data'!$A$9:$DA$158,H$3,FALSE))),"")</f>
        <v/>
      </c>
      <c r="N12" t="str">
        <f>IFERROR(IF((VLOOKUP($A12,'Q2 Raw Data'!$A$9:$DA$158,N$3,FALSE))="","",(VLOOKUP($A12,'Q2 Raw Data'!$A$9:$DA$158,N$3,FALSE))),"")</f>
        <v>On track to meet target</v>
      </c>
      <c r="O12" t="str">
        <f>IFERROR(IF((VLOOKUP($A12,'Q2 Raw Data'!$A$9:$DA$158,O$3,FALSE))="","",(VLOOKUP($A12,'Q2 Raw Data'!$A$9:$DA$158,O$3,FALSE))),"")</f>
        <v>On track to meet target</v>
      </c>
      <c r="P12" t="str">
        <f>IFERROR(IF((VLOOKUP($A12,'Q2 Raw Data'!$A$9:$DA$158,P$3,FALSE))="","",(VLOOKUP($A12,'Q2 Raw Data'!$A$9:$DA$158,P$3,FALSE))),"")</f>
        <v>On track to meet target</v>
      </c>
      <c r="Q12" t="str">
        <f>IFERROR(IF((VLOOKUP($A12,'Q2 Raw Data'!$A$9:$DA$158,Q$3,FALSE))="","",(VLOOKUP($A12,'Q2 Raw Data'!$A$9:$DA$158,Q$3,FALSE))),"")</f>
        <v>On track to meet target</v>
      </c>
    </row>
    <row r="13" spans="1:29" x14ac:dyDescent="0.3">
      <c r="A13" t="s">
        <v>272</v>
      </c>
      <c r="B13" t="s">
        <v>273</v>
      </c>
      <c r="C13" t="str">
        <f>IFERROR(IF((VLOOKUP($A13,'Q2 Raw Data'!$A$9:$DA$158,C$3,FALSE))="","",(VLOOKUP($A13,'Q2 Raw Data'!$A$9:$DA$158,C$3,FALSE))),"")</f>
        <v>Yes</v>
      </c>
      <c r="D13" t="str">
        <f>IFERROR(IF((VLOOKUP($A13,'Q2 Raw Data'!$A$9:$DA$158,D$3,FALSE))="","",(VLOOKUP($A13,'Q2 Raw Data'!$A$9:$DA$158,D$3,FALSE))),"")</f>
        <v>Yes</v>
      </c>
      <c r="E13" t="str">
        <f>IFERROR(IF((VLOOKUP($A13,'Q2 Raw Data'!$A$9:$DA$158,E$3,FALSE))="","",(VLOOKUP($A13,'Q2 Raw Data'!$A$9:$DA$158,E$3,FALSE))),"")</f>
        <v>Yes</v>
      </c>
      <c r="F13" t="str">
        <f>IFERROR(IF((VLOOKUP($A13,'Q2 Raw Data'!$A$9:$DA$158,F$3,FALSE))="","",(VLOOKUP($A13,'Q2 Raw Data'!$A$9:$DA$158,F$3,FALSE))),"")</f>
        <v>Yes</v>
      </c>
      <c r="G13" t="str">
        <f>IFERROR(IF((VLOOKUP($A13,'Q2 Raw Data'!$A$9:$DA$158,G$3,FALSE))="","",(VLOOKUP($A13,'Q2 Raw Data'!$A$9:$DA$158,G$3,FALSE))),"")</f>
        <v>Yes</v>
      </c>
      <c r="H13" t="str">
        <f>IFERROR(IF((VLOOKUP($A13,'Q2 Raw Data'!$A$9:$DA$158,H$3,FALSE))="","",(VLOOKUP($A13,'Q2 Raw Data'!$A$9:$DA$158,H$3,FALSE))),"")</f>
        <v/>
      </c>
      <c r="N13" t="str">
        <f>IFERROR(IF((VLOOKUP($A13,'Q2 Raw Data'!$A$9:$DA$158,N$3,FALSE))="","",(VLOOKUP($A13,'Q2 Raw Data'!$A$9:$DA$158,N$3,FALSE))),"")</f>
        <v>Not on track to meet target</v>
      </c>
      <c r="O13" t="str">
        <f>IFERROR(IF((VLOOKUP($A13,'Q2 Raw Data'!$A$9:$DA$158,O$3,FALSE))="","",(VLOOKUP($A13,'Q2 Raw Data'!$A$9:$DA$158,O$3,FALSE))),"")</f>
        <v>On track to meet target</v>
      </c>
      <c r="P13" t="str">
        <f>IFERROR(IF((VLOOKUP($A13,'Q2 Raw Data'!$A$9:$DA$158,P$3,FALSE))="","",(VLOOKUP($A13,'Q2 Raw Data'!$A$9:$DA$158,P$3,FALSE))),"")</f>
        <v>Data not available to assess progress</v>
      </c>
      <c r="Q13" t="str">
        <f>IFERROR(IF((VLOOKUP($A13,'Q2 Raw Data'!$A$9:$DA$158,Q$3,FALSE))="","",(VLOOKUP($A13,'Q2 Raw Data'!$A$9:$DA$158,Q$3,FALSE))),"")</f>
        <v>Not on track to meet target</v>
      </c>
    </row>
    <row r="14" spans="1:29" x14ac:dyDescent="0.3">
      <c r="A14" t="s">
        <v>279</v>
      </c>
      <c r="B14" t="s">
        <v>280</v>
      </c>
      <c r="C14" t="str">
        <f>IFERROR(IF((VLOOKUP($A14,'Q2 Raw Data'!$A$9:$DA$158,C$3,FALSE))="","",(VLOOKUP($A14,'Q2 Raw Data'!$A$9:$DA$158,C$3,FALSE))),"")</f>
        <v>Yes</v>
      </c>
      <c r="D14" t="str">
        <f>IFERROR(IF((VLOOKUP($A14,'Q2 Raw Data'!$A$9:$DA$158,D$3,FALSE))="","",(VLOOKUP($A14,'Q2 Raw Data'!$A$9:$DA$158,D$3,FALSE))),"")</f>
        <v>Yes</v>
      </c>
      <c r="E14" t="str">
        <f>IFERROR(IF((VLOOKUP($A14,'Q2 Raw Data'!$A$9:$DA$158,E$3,FALSE))="","",(VLOOKUP($A14,'Q2 Raw Data'!$A$9:$DA$158,E$3,FALSE))),"")</f>
        <v>Yes</v>
      </c>
      <c r="F14" t="str">
        <f>IFERROR(IF((VLOOKUP($A14,'Q2 Raw Data'!$A$9:$DA$158,F$3,FALSE))="","",(VLOOKUP($A14,'Q2 Raw Data'!$A$9:$DA$158,F$3,FALSE))),"")</f>
        <v>Yes</v>
      </c>
      <c r="G14" t="str">
        <f>IFERROR(IF((VLOOKUP($A14,'Q2 Raw Data'!$A$9:$DA$158,G$3,FALSE))="","",(VLOOKUP($A14,'Q2 Raw Data'!$A$9:$DA$158,G$3,FALSE))),"")</f>
        <v>Yes</v>
      </c>
      <c r="H14" t="str">
        <f>IFERROR(IF((VLOOKUP($A14,'Q2 Raw Data'!$A$9:$DA$158,H$3,FALSE))="","",(VLOOKUP($A14,'Q2 Raw Data'!$A$9:$DA$158,H$3,FALSE))),"")</f>
        <v/>
      </c>
      <c r="N14" t="str">
        <f>IFERROR(IF((VLOOKUP($A14,'Q2 Raw Data'!$A$9:$DA$158,N$3,FALSE))="","",(VLOOKUP($A14,'Q2 Raw Data'!$A$9:$DA$158,N$3,FALSE))),"")</f>
        <v>On track to meet target</v>
      </c>
      <c r="O14" t="str">
        <f>IFERROR(IF((VLOOKUP($A14,'Q2 Raw Data'!$A$9:$DA$158,O$3,FALSE))="","",(VLOOKUP($A14,'Q2 Raw Data'!$A$9:$DA$158,O$3,FALSE))),"")</f>
        <v>Not on track to meet target</v>
      </c>
      <c r="P14" t="str">
        <f>IFERROR(IF((VLOOKUP($A14,'Q2 Raw Data'!$A$9:$DA$158,P$3,FALSE))="","",(VLOOKUP($A14,'Q2 Raw Data'!$A$9:$DA$158,P$3,FALSE))),"")</f>
        <v>On track to meet target</v>
      </c>
      <c r="Q14" t="str">
        <f>IFERROR(IF((VLOOKUP($A14,'Q2 Raw Data'!$A$9:$DA$158,Q$3,FALSE))="","",(VLOOKUP($A14,'Q2 Raw Data'!$A$9:$DA$158,Q$3,FALSE))),"")</f>
        <v>Not on track to meet target</v>
      </c>
    </row>
    <row r="15" spans="1:29" x14ac:dyDescent="0.3">
      <c r="A15" t="s">
        <v>287</v>
      </c>
      <c r="B15" t="s">
        <v>288</v>
      </c>
      <c r="C15" t="str">
        <f>IFERROR(IF((VLOOKUP($A15,'Q2 Raw Data'!$A$9:$DA$158,C$3,FALSE))="","",(VLOOKUP($A15,'Q2 Raw Data'!$A$9:$DA$158,C$3,FALSE))),"")</f>
        <v>Yes</v>
      </c>
      <c r="D15" t="str">
        <f>IFERROR(IF((VLOOKUP($A15,'Q2 Raw Data'!$A$9:$DA$158,D$3,FALSE))="","",(VLOOKUP($A15,'Q2 Raw Data'!$A$9:$DA$158,D$3,FALSE))),"")</f>
        <v>Yes</v>
      </c>
      <c r="E15" t="str">
        <f>IFERROR(IF((VLOOKUP($A15,'Q2 Raw Data'!$A$9:$DA$158,E$3,FALSE))="","",(VLOOKUP($A15,'Q2 Raw Data'!$A$9:$DA$158,E$3,FALSE))),"")</f>
        <v>Yes</v>
      </c>
      <c r="F15" t="str">
        <f>IFERROR(IF((VLOOKUP($A15,'Q2 Raw Data'!$A$9:$DA$158,F$3,FALSE))="","",(VLOOKUP($A15,'Q2 Raw Data'!$A$9:$DA$158,F$3,FALSE))),"")</f>
        <v>Yes</v>
      </c>
      <c r="G15" t="str">
        <f>IFERROR(IF((VLOOKUP($A15,'Q2 Raw Data'!$A$9:$DA$158,G$3,FALSE))="","",(VLOOKUP($A15,'Q2 Raw Data'!$A$9:$DA$158,G$3,FALSE))),"")</f>
        <v>Yes</v>
      </c>
      <c r="H15" t="str">
        <f>IFERROR(IF((VLOOKUP($A15,'Q2 Raw Data'!$A$9:$DA$158,H$3,FALSE))="","",(VLOOKUP($A15,'Q2 Raw Data'!$A$9:$DA$158,H$3,FALSE))),"")</f>
        <v/>
      </c>
      <c r="N15" t="str">
        <f>IFERROR(IF((VLOOKUP($A15,'Q2 Raw Data'!$A$9:$DA$158,N$3,FALSE))="","",(VLOOKUP($A15,'Q2 Raw Data'!$A$9:$DA$158,N$3,FALSE))),"")</f>
        <v>On track to meet target</v>
      </c>
      <c r="O15" t="str">
        <f>IFERROR(IF((VLOOKUP($A15,'Q2 Raw Data'!$A$9:$DA$158,O$3,FALSE))="","",(VLOOKUP($A15,'Q2 Raw Data'!$A$9:$DA$158,O$3,FALSE))),"")</f>
        <v>On track to meet target</v>
      </c>
      <c r="P15" t="str">
        <f>IFERROR(IF((VLOOKUP($A15,'Q2 Raw Data'!$A$9:$DA$158,P$3,FALSE))="","",(VLOOKUP($A15,'Q2 Raw Data'!$A$9:$DA$158,P$3,FALSE))),"")</f>
        <v>Data not available to assess progress</v>
      </c>
      <c r="Q15" t="str">
        <f>IFERROR(IF((VLOOKUP($A15,'Q2 Raw Data'!$A$9:$DA$158,Q$3,FALSE))="","",(VLOOKUP($A15,'Q2 Raw Data'!$A$9:$DA$158,Q$3,FALSE))),"")</f>
        <v>Not on track to meet target</v>
      </c>
    </row>
    <row r="16" spans="1:29" x14ac:dyDescent="0.3">
      <c r="A16" t="s">
        <v>294</v>
      </c>
      <c r="B16" t="s">
        <v>295</v>
      </c>
      <c r="C16" t="str">
        <f>IFERROR(IF((VLOOKUP($A16,'Q2 Raw Data'!$A$9:$DA$158,C$3,FALSE))="","",(VLOOKUP($A16,'Q2 Raw Data'!$A$9:$DA$158,C$3,FALSE))),"")</f>
        <v>Yes</v>
      </c>
      <c r="D16" t="str">
        <f>IFERROR(IF((VLOOKUP($A16,'Q2 Raw Data'!$A$9:$DA$158,D$3,FALSE))="","",(VLOOKUP($A16,'Q2 Raw Data'!$A$9:$DA$158,D$3,FALSE))),"")</f>
        <v>Yes</v>
      </c>
      <c r="E16" t="str">
        <f>IFERROR(IF((VLOOKUP($A16,'Q2 Raw Data'!$A$9:$DA$158,E$3,FALSE))="","",(VLOOKUP($A16,'Q2 Raw Data'!$A$9:$DA$158,E$3,FALSE))),"")</f>
        <v>Yes</v>
      </c>
      <c r="F16" t="str">
        <f>IFERROR(IF((VLOOKUP($A16,'Q2 Raw Data'!$A$9:$DA$158,F$3,FALSE))="","",(VLOOKUP($A16,'Q2 Raw Data'!$A$9:$DA$158,F$3,FALSE))),"")</f>
        <v>Yes</v>
      </c>
      <c r="G16" t="str">
        <f>IFERROR(IF((VLOOKUP($A16,'Q2 Raw Data'!$A$9:$DA$158,G$3,FALSE))="","",(VLOOKUP($A16,'Q2 Raw Data'!$A$9:$DA$158,G$3,FALSE))),"")</f>
        <v>Yes</v>
      </c>
      <c r="H16" t="str">
        <f>IFERROR(IF((VLOOKUP($A16,'Q2 Raw Data'!$A$9:$DA$158,H$3,FALSE))="","",(VLOOKUP($A16,'Q2 Raw Data'!$A$9:$DA$158,H$3,FALSE))),"")</f>
        <v/>
      </c>
      <c r="N16" t="str">
        <f>IFERROR(IF((VLOOKUP($A16,'Q2 Raw Data'!$A$9:$DA$158,N$3,FALSE))="","",(VLOOKUP($A16,'Q2 Raw Data'!$A$9:$DA$158,N$3,FALSE))),"")</f>
        <v>Not on track to meet target</v>
      </c>
      <c r="O16" t="str">
        <f>IFERROR(IF((VLOOKUP($A16,'Q2 Raw Data'!$A$9:$DA$158,O$3,FALSE))="","",(VLOOKUP($A16,'Q2 Raw Data'!$A$9:$DA$158,O$3,FALSE))),"")</f>
        <v>Not on track to meet target</v>
      </c>
      <c r="P16" t="str">
        <f>IFERROR(IF((VLOOKUP($A16,'Q2 Raw Data'!$A$9:$DA$158,P$3,FALSE))="","",(VLOOKUP($A16,'Q2 Raw Data'!$A$9:$DA$158,P$3,FALSE))),"")</f>
        <v>On track to meet target</v>
      </c>
      <c r="Q16" t="str">
        <f>IFERROR(IF((VLOOKUP($A16,'Q2 Raw Data'!$A$9:$DA$158,Q$3,FALSE))="","",(VLOOKUP($A16,'Q2 Raw Data'!$A$9:$DA$158,Q$3,FALSE))),"")</f>
        <v>On track to meet target</v>
      </c>
    </row>
    <row r="17" spans="1:17" x14ac:dyDescent="0.3">
      <c r="A17" t="s">
        <v>300</v>
      </c>
      <c r="B17" t="s">
        <v>301</v>
      </c>
      <c r="C17" t="str">
        <f>IFERROR(IF((VLOOKUP($A17,'Q2 Raw Data'!$A$9:$DA$158,C$3,FALSE))="","",(VLOOKUP($A17,'Q2 Raw Data'!$A$9:$DA$158,C$3,FALSE))),"")</f>
        <v>Yes</v>
      </c>
      <c r="D17" t="str">
        <f>IFERROR(IF((VLOOKUP($A17,'Q2 Raw Data'!$A$9:$DA$158,D$3,FALSE))="","",(VLOOKUP($A17,'Q2 Raw Data'!$A$9:$DA$158,D$3,FALSE))),"")</f>
        <v>Yes</v>
      </c>
      <c r="E17" t="str">
        <f>IFERROR(IF((VLOOKUP($A17,'Q2 Raw Data'!$A$9:$DA$158,E$3,FALSE))="","",(VLOOKUP($A17,'Q2 Raw Data'!$A$9:$DA$158,E$3,FALSE))),"")</f>
        <v>Yes</v>
      </c>
      <c r="F17" t="str">
        <f>IFERROR(IF((VLOOKUP($A17,'Q2 Raw Data'!$A$9:$DA$158,F$3,FALSE))="","",(VLOOKUP($A17,'Q2 Raw Data'!$A$9:$DA$158,F$3,FALSE))),"")</f>
        <v>Yes</v>
      </c>
      <c r="G17" t="str">
        <f>IFERROR(IF((VLOOKUP($A17,'Q2 Raw Data'!$A$9:$DA$158,G$3,FALSE))="","",(VLOOKUP($A17,'Q2 Raw Data'!$A$9:$DA$158,G$3,FALSE))),"")</f>
        <v>Yes</v>
      </c>
      <c r="H17" t="str">
        <f>IFERROR(IF((VLOOKUP($A17,'Q2 Raw Data'!$A$9:$DA$158,H$3,FALSE))="","",(VLOOKUP($A17,'Q2 Raw Data'!$A$9:$DA$158,H$3,FALSE))),"")</f>
        <v/>
      </c>
      <c r="N17" t="str">
        <f>IFERROR(IF((VLOOKUP($A17,'Q2 Raw Data'!$A$9:$DA$158,N$3,FALSE))="","",(VLOOKUP($A17,'Q2 Raw Data'!$A$9:$DA$158,N$3,FALSE))),"")</f>
        <v>Not on track to meet target</v>
      </c>
      <c r="O17" t="str">
        <f>IFERROR(IF((VLOOKUP($A17,'Q2 Raw Data'!$A$9:$DA$158,O$3,FALSE))="","",(VLOOKUP($A17,'Q2 Raw Data'!$A$9:$DA$158,O$3,FALSE))),"")</f>
        <v>Not on track to meet target</v>
      </c>
      <c r="P17" t="str">
        <f>IFERROR(IF((VLOOKUP($A17,'Q2 Raw Data'!$A$9:$DA$158,P$3,FALSE))="","",(VLOOKUP($A17,'Q2 Raw Data'!$A$9:$DA$158,P$3,FALSE))),"")</f>
        <v>Data not available to assess progress</v>
      </c>
      <c r="Q17" t="str">
        <f>IFERROR(IF((VLOOKUP($A17,'Q2 Raw Data'!$A$9:$DA$158,Q$3,FALSE))="","",(VLOOKUP($A17,'Q2 Raw Data'!$A$9:$DA$158,Q$3,FALSE))),"")</f>
        <v>On track to meet target</v>
      </c>
    </row>
    <row r="18" spans="1:17" x14ac:dyDescent="0.3">
      <c r="A18" t="s">
        <v>305</v>
      </c>
      <c r="B18" t="s">
        <v>306</v>
      </c>
      <c r="C18" t="str">
        <f>IFERROR(IF((VLOOKUP($A18,'Q2 Raw Data'!$A$9:$DA$158,C$3,FALSE))="","",(VLOOKUP($A18,'Q2 Raw Data'!$A$9:$DA$158,C$3,FALSE))),"")</f>
        <v>Yes</v>
      </c>
      <c r="D18" t="str">
        <f>IFERROR(IF((VLOOKUP($A18,'Q2 Raw Data'!$A$9:$DA$158,D$3,FALSE))="","",(VLOOKUP($A18,'Q2 Raw Data'!$A$9:$DA$158,D$3,FALSE))),"")</f>
        <v>Yes</v>
      </c>
      <c r="E18" t="str">
        <f>IFERROR(IF((VLOOKUP($A18,'Q2 Raw Data'!$A$9:$DA$158,E$3,FALSE))="","",(VLOOKUP($A18,'Q2 Raw Data'!$A$9:$DA$158,E$3,FALSE))),"")</f>
        <v>Yes</v>
      </c>
      <c r="F18" t="str">
        <f>IFERROR(IF((VLOOKUP($A18,'Q2 Raw Data'!$A$9:$DA$158,F$3,FALSE))="","",(VLOOKUP($A18,'Q2 Raw Data'!$A$9:$DA$158,F$3,FALSE))),"")</f>
        <v>Yes</v>
      </c>
      <c r="G18" t="str">
        <f>IFERROR(IF((VLOOKUP($A18,'Q2 Raw Data'!$A$9:$DA$158,G$3,FALSE))="","",(VLOOKUP($A18,'Q2 Raw Data'!$A$9:$DA$158,G$3,FALSE))),"")</f>
        <v>Yes</v>
      </c>
      <c r="H18" t="str">
        <f>IFERROR(IF((VLOOKUP($A18,'Q2 Raw Data'!$A$9:$DA$158,H$3,FALSE))="","",(VLOOKUP($A18,'Q2 Raw Data'!$A$9:$DA$158,H$3,FALSE))),"")</f>
        <v/>
      </c>
      <c r="N18" t="str">
        <f>IFERROR(IF((VLOOKUP($A18,'Q2 Raw Data'!$A$9:$DA$158,N$3,FALSE))="","",(VLOOKUP($A18,'Q2 Raw Data'!$A$9:$DA$158,N$3,FALSE))),"")</f>
        <v>On track to meet target</v>
      </c>
      <c r="O18" t="str">
        <f>IFERROR(IF((VLOOKUP($A18,'Q2 Raw Data'!$A$9:$DA$158,O$3,FALSE))="","",(VLOOKUP($A18,'Q2 Raw Data'!$A$9:$DA$158,O$3,FALSE))),"")</f>
        <v>On track to meet target</v>
      </c>
      <c r="P18" t="str">
        <f>IFERROR(IF((VLOOKUP($A18,'Q2 Raw Data'!$A$9:$DA$158,P$3,FALSE))="","",(VLOOKUP($A18,'Q2 Raw Data'!$A$9:$DA$158,P$3,FALSE))),"")</f>
        <v>Data not available to assess progress</v>
      </c>
      <c r="Q18" t="str">
        <f>IFERROR(IF((VLOOKUP($A18,'Q2 Raw Data'!$A$9:$DA$158,Q$3,FALSE))="","",(VLOOKUP($A18,'Q2 Raw Data'!$A$9:$DA$158,Q$3,FALSE))),"")</f>
        <v>On track to meet target</v>
      </c>
    </row>
    <row r="19" spans="1:17" x14ac:dyDescent="0.3">
      <c r="A19" t="s">
        <v>311</v>
      </c>
      <c r="B19" t="s">
        <v>312</v>
      </c>
      <c r="C19" t="str">
        <f>IFERROR(IF((VLOOKUP($A19,'Q2 Raw Data'!$A$9:$DA$158,C$3,FALSE))="","",(VLOOKUP($A19,'Q2 Raw Data'!$A$9:$DA$158,C$3,FALSE))),"")</f>
        <v>Yes</v>
      </c>
      <c r="D19" t="str">
        <f>IFERROR(IF((VLOOKUP($A19,'Q2 Raw Data'!$A$9:$DA$158,D$3,FALSE))="","",(VLOOKUP($A19,'Q2 Raw Data'!$A$9:$DA$158,D$3,FALSE))),"")</f>
        <v>Yes</v>
      </c>
      <c r="E19" t="str">
        <f>IFERROR(IF((VLOOKUP($A19,'Q2 Raw Data'!$A$9:$DA$158,E$3,FALSE))="","",(VLOOKUP($A19,'Q2 Raw Data'!$A$9:$DA$158,E$3,FALSE))),"")</f>
        <v>Yes</v>
      </c>
      <c r="F19" t="str">
        <f>IFERROR(IF((VLOOKUP($A19,'Q2 Raw Data'!$A$9:$DA$158,F$3,FALSE))="","",(VLOOKUP($A19,'Q2 Raw Data'!$A$9:$DA$158,F$3,FALSE))),"")</f>
        <v>Yes</v>
      </c>
      <c r="G19" t="str">
        <f>IFERROR(IF((VLOOKUP($A19,'Q2 Raw Data'!$A$9:$DA$158,G$3,FALSE))="","",(VLOOKUP($A19,'Q2 Raw Data'!$A$9:$DA$158,G$3,FALSE))),"")</f>
        <v>Yes</v>
      </c>
      <c r="H19" t="str">
        <f>IFERROR(IF((VLOOKUP($A19,'Q2 Raw Data'!$A$9:$DA$158,H$3,FALSE))="","",(VLOOKUP($A19,'Q2 Raw Data'!$A$9:$DA$158,H$3,FALSE))),"")</f>
        <v/>
      </c>
      <c r="N19" t="str">
        <f>IFERROR(IF((VLOOKUP($A19,'Q2 Raw Data'!$A$9:$DA$158,N$3,FALSE))="","",(VLOOKUP($A19,'Q2 Raw Data'!$A$9:$DA$158,N$3,FALSE))),"")</f>
        <v>Data not available to assess progress</v>
      </c>
      <c r="O19" t="str">
        <f>IFERROR(IF((VLOOKUP($A19,'Q2 Raw Data'!$A$9:$DA$158,O$3,FALSE))="","",(VLOOKUP($A19,'Q2 Raw Data'!$A$9:$DA$158,O$3,FALSE))),"")</f>
        <v>On track to meet target</v>
      </c>
      <c r="P19" t="str">
        <f>IFERROR(IF((VLOOKUP($A19,'Q2 Raw Data'!$A$9:$DA$158,P$3,FALSE))="","",(VLOOKUP($A19,'Q2 Raw Data'!$A$9:$DA$158,P$3,FALSE))),"")</f>
        <v>On track to meet target</v>
      </c>
      <c r="Q19" t="str">
        <f>IFERROR(IF((VLOOKUP($A19,'Q2 Raw Data'!$A$9:$DA$158,Q$3,FALSE))="","",(VLOOKUP($A19,'Q2 Raw Data'!$A$9:$DA$158,Q$3,FALSE))),"")</f>
        <v>On track to meet target</v>
      </c>
    </row>
    <row r="20" spans="1:17" x14ac:dyDescent="0.3">
      <c r="A20" t="s">
        <v>315</v>
      </c>
      <c r="B20" t="s">
        <v>316</v>
      </c>
      <c r="C20" t="str">
        <f>IFERROR(IF((VLOOKUP($A20,'Q2 Raw Data'!$A$9:$DA$158,C$3,FALSE))="","",(VLOOKUP($A20,'Q2 Raw Data'!$A$9:$DA$158,C$3,FALSE))),"")</f>
        <v>Yes</v>
      </c>
      <c r="D20" t="str">
        <f>IFERROR(IF((VLOOKUP($A20,'Q2 Raw Data'!$A$9:$DA$158,D$3,FALSE))="","",(VLOOKUP($A20,'Q2 Raw Data'!$A$9:$DA$158,D$3,FALSE))),"")</f>
        <v>Yes</v>
      </c>
      <c r="E20" t="str">
        <f>IFERROR(IF((VLOOKUP($A20,'Q2 Raw Data'!$A$9:$DA$158,E$3,FALSE))="","",(VLOOKUP($A20,'Q2 Raw Data'!$A$9:$DA$158,E$3,FALSE))),"")</f>
        <v>Yes</v>
      </c>
      <c r="F20" t="str">
        <f>IFERROR(IF((VLOOKUP($A20,'Q2 Raw Data'!$A$9:$DA$158,F$3,FALSE))="","",(VLOOKUP($A20,'Q2 Raw Data'!$A$9:$DA$158,F$3,FALSE))),"")</f>
        <v>Yes</v>
      </c>
      <c r="G20" t="str">
        <f>IFERROR(IF((VLOOKUP($A20,'Q2 Raw Data'!$A$9:$DA$158,G$3,FALSE))="","",(VLOOKUP($A20,'Q2 Raw Data'!$A$9:$DA$158,G$3,FALSE))),"")</f>
        <v>Yes</v>
      </c>
      <c r="H20" t="str">
        <f>IFERROR(IF((VLOOKUP($A20,'Q2 Raw Data'!$A$9:$DA$158,H$3,FALSE))="","",(VLOOKUP($A20,'Q2 Raw Data'!$A$9:$DA$158,H$3,FALSE))),"")</f>
        <v/>
      </c>
      <c r="N20" t="str">
        <f>IFERROR(IF((VLOOKUP($A20,'Q2 Raw Data'!$A$9:$DA$158,N$3,FALSE))="","",(VLOOKUP($A20,'Q2 Raw Data'!$A$9:$DA$158,N$3,FALSE))),"")</f>
        <v>On track to meet target</v>
      </c>
      <c r="O20" t="str">
        <f>IFERROR(IF((VLOOKUP($A20,'Q2 Raw Data'!$A$9:$DA$158,O$3,FALSE))="","",(VLOOKUP($A20,'Q2 Raw Data'!$A$9:$DA$158,O$3,FALSE))),"")</f>
        <v>On track to meet target</v>
      </c>
      <c r="P20" t="str">
        <f>IFERROR(IF((VLOOKUP($A20,'Q2 Raw Data'!$A$9:$DA$158,P$3,FALSE))="","",(VLOOKUP($A20,'Q2 Raw Data'!$A$9:$DA$158,P$3,FALSE))),"")</f>
        <v>On track to meet target</v>
      </c>
      <c r="Q20" t="str">
        <f>IFERROR(IF((VLOOKUP($A20,'Q2 Raw Data'!$A$9:$DA$158,Q$3,FALSE))="","",(VLOOKUP($A20,'Q2 Raw Data'!$A$9:$DA$158,Q$3,FALSE))),"")</f>
        <v>On track to meet target</v>
      </c>
    </row>
    <row r="21" spans="1:17" x14ac:dyDescent="0.3">
      <c r="A21" t="s">
        <v>321</v>
      </c>
      <c r="B21" t="s">
        <v>322</v>
      </c>
      <c r="C21" t="str">
        <f>IFERROR(IF((VLOOKUP($A21,'Q2 Raw Data'!$A$9:$DA$158,C$3,FALSE))="","",(VLOOKUP($A21,'Q2 Raw Data'!$A$9:$DA$158,C$3,FALSE))),"")</f>
        <v>Yes</v>
      </c>
      <c r="D21" t="str">
        <f>IFERROR(IF((VLOOKUP($A21,'Q2 Raw Data'!$A$9:$DA$158,D$3,FALSE))="","",(VLOOKUP($A21,'Q2 Raw Data'!$A$9:$DA$158,D$3,FALSE))),"")</f>
        <v>Yes</v>
      </c>
      <c r="E21" t="str">
        <f>IFERROR(IF((VLOOKUP($A21,'Q2 Raw Data'!$A$9:$DA$158,E$3,FALSE))="","",(VLOOKUP($A21,'Q2 Raw Data'!$A$9:$DA$158,E$3,FALSE))),"")</f>
        <v>Yes</v>
      </c>
      <c r="F21" t="str">
        <f>IFERROR(IF((VLOOKUP($A21,'Q2 Raw Data'!$A$9:$DA$158,F$3,FALSE))="","",(VLOOKUP($A21,'Q2 Raw Data'!$A$9:$DA$158,F$3,FALSE))),"")</f>
        <v>Yes</v>
      </c>
      <c r="G21" t="str">
        <f>IFERROR(IF((VLOOKUP($A21,'Q2 Raw Data'!$A$9:$DA$158,G$3,FALSE))="","",(VLOOKUP($A21,'Q2 Raw Data'!$A$9:$DA$158,G$3,FALSE))),"")</f>
        <v>Yes</v>
      </c>
      <c r="H21" t="str">
        <f>IFERROR(IF((VLOOKUP($A21,'Q2 Raw Data'!$A$9:$DA$158,H$3,FALSE))="","",(VLOOKUP($A21,'Q2 Raw Data'!$A$9:$DA$158,H$3,FALSE))),"")</f>
        <v/>
      </c>
      <c r="N21" t="str">
        <f>IFERROR(IF((VLOOKUP($A21,'Q2 Raw Data'!$A$9:$DA$158,N$3,FALSE))="","",(VLOOKUP($A21,'Q2 Raw Data'!$A$9:$DA$158,N$3,FALSE))),"")</f>
        <v>On track to meet target</v>
      </c>
      <c r="O21" t="str">
        <f>IFERROR(IF((VLOOKUP($A21,'Q2 Raw Data'!$A$9:$DA$158,O$3,FALSE))="","",(VLOOKUP($A21,'Q2 Raw Data'!$A$9:$DA$158,O$3,FALSE))),"")</f>
        <v>Not on track to meet target</v>
      </c>
      <c r="P21" t="str">
        <f>IFERROR(IF((VLOOKUP($A21,'Q2 Raw Data'!$A$9:$DA$158,P$3,FALSE))="","",(VLOOKUP($A21,'Q2 Raw Data'!$A$9:$DA$158,P$3,FALSE))),"")</f>
        <v>Data not available to assess progress</v>
      </c>
      <c r="Q21" t="str">
        <f>IFERROR(IF((VLOOKUP($A21,'Q2 Raw Data'!$A$9:$DA$158,Q$3,FALSE))="","",(VLOOKUP($A21,'Q2 Raw Data'!$A$9:$DA$158,Q$3,FALSE))),"")</f>
        <v>Not on track to meet target</v>
      </c>
    </row>
    <row r="22" spans="1:17" x14ac:dyDescent="0.3">
      <c r="A22" t="s">
        <v>324</v>
      </c>
      <c r="B22" t="s">
        <v>325</v>
      </c>
      <c r="C22" t="str">
        <f>IFERROR(IF((VLOOKUP($A22,'Q2 Raw Data'!$A$9:$DA$158,C$3,FALSE))="","",(VLOOKUP($A22,'Q2 Raw Data'!$A$9:$DA$158,C$3,FALSE))),"")</f>
        <v>Yes</v>
      </c>
      <c r="D22" t="str">
        <f>IFERROR(IF((VLOOKUP($A22,'Q2 Raw Data'!$A$9:$DA$158,D$3,FALSE))="","",(VLOOKUP($A22,'Q2 Raw Data'!$A$9:$DA$158,D$3,FALSE))),"")</f>
        <v>Yes</v>
      </c>
      <c r="E22" t="str">
        <f>IFERROR(IF((VLOOKUP($A22,'Q2 Raw Data'!$A$9:$DA$158,E$3,FALSE))="","",(VLOOKUP($A22,'Q2 Raw Data'!$A$9:$DA$158,E$3,FALSE))),"")</f>
        <v>Yes</v>
      </c>
      <c r="F22" t="str">
        <f>IFERROR(IF((VLOOKUP($A22,'Q2 Raw Data'!$A$9:$DA$158,F$3,FALSE))="","",(VLOOKUP($A22,'Q2 Raw Data'!$A$9:$DA$158,F$3,FALSE))),"")</f>
        <v>Yes</v>
      </c>
      <c r="G22" t="str">
        <f>IFERROR(IF((VLOOKUP($A22,'Q2 Raw Data'!$A$9:$DA$158,G$3,FALSE))="","",(VLOOKUP($A22,'Q2 Raw Data'!$A$9:$DA$158,G$3,FALSE))),"")</f>
        <v>No</v>
      </c>
      <c r="H22">
        <f>IFERROR(IF((VLOOKUP($A22,'Q2 Raw Data'!$A$9:$DA$158,H$3,FALSE))="","",(VLOOKUP($A22,'Q2 Raw Data'!$A$9:$DA$158,H$3,FALSE))),"")</f>
        <v>43435</v>
      </c>
      <c r="N22" t="str">
        <f>IFERROR(IF((VLOOKUP($A22,'Q2 Raw Data'!$A$9:$DA$158,N$3,FALSE))="","",(VLOOKUP($A22,'Q2 Raw Data'!$A$9:$DA$158,N$3,FALSE))),"")</f>
        <v>Not on track to meet target</v>
      </c>
      <c r="O22" t="str">
        <f>IFERROR(IF((VLOOKUP($A22,'Q2 Raw Data'!$A$9:$DA$158,O$3,FALSE))="","",(VLOOKUP($A22,'Q2 Raw Data'!$A$9:$DA$158,O$3,FALSE))),"")</f>
        <v>On track to meet target</v>
      </c>
      <c r="P22" t="str">
        <f>IFERROR(IF((VLOOKUP($A22,'Q2 Raw Data'!$A$9:$DA$158,P$3,FALSE))="","",(VLOOKUP($A22,'Q2 Raw Data'!$A$9:$DA$158,P$3,FALSE))),"")</f>
        <v>On track to meet target</v>
      </c>
      <c r="Q22" t="str">
        <f>IFERROR(IF((VLOOKUP($A22,'Q2 Raw Data'!$A$9:$DA$158,Q$3,FALSE))="","",(VLOOKUP($A22,'Q2 Raw Data'!$A$9:$DA$158,Q$3,FALSE))),"")</f>
        <v>Not on track to meet target</v>
      </c>
    </row>
    <row r="23" spans="1:17" x14ac:dyDescent="0.3">
      <c r="A23" t="s">
        <v>326</v>
      </c>
      <c r="B23" t="s">
        <v>327</v>
      </c>
      <c r="C23" t="str">
        <f>IFERROR(IF((VLOOKUP($A23,'Q2 Raw Data'!$A$9:$DA$158,C$3,FALSE))="","",(VLOOKUP($A23,'Q2 Raw Data'!$A$9:$DA$158,C$3,FALSE))),"")</f>
        <v>Yes</v>
      </c>
      <c r="D23" t="str">
        <f>IFERROR(IF((VLOOKUP($A23,'Q2 Raw Data'!$A$9:$DA$158,D$3,FALSE))="","",(VLOOKUP($A23,'Q2 Raw Data'!$A$9:$DA$158,D$3,FALSE))),"")</f>
        <v>Yes</v>
      </c>
      <c r="E23" t="str">
        <f>IFERROR(IF((VLOOKUP($A23,'Q2 Raw Data'!$A$9:$DA$158,E$3,FALSE))="","",(VLOOKUP($A23,'Q2 Raw Data'!$A$9:$DA$158,E$3,FALSE))),"")</f>
        <v>Yes</v>
      </c>
      <c r="F23" t="str">
        <f>IFERROR(IF((VLOOKUP($A23,'Q2 Raw Data'!$A$9:$DA$158,F$3,FALSE))="","",(VLOOKUP($A23,'Q2 Raw Data'!$A$9:$DA$158,F$3,FALSE))),"")</f>
        <v>Yes</v>
      </c>
      <c r="G23" t="str">
        <f>IFERROR(IF((VLOOKUP($A23,'Q2 Raw Data'!$A$9:$DA$158,G$3,FALSE))="","",(VLOOKUP($A23,'Q2 Raw Data'!$A$9:$DA$158,G$3,FALSE))),"")</f>
        <v>Yes</v>
      </c>
      <c r="H23" t="str">
        <f>IFERROR(IF((VLOOKUP($A23,'Q2 Raw Data'!$A$9:$DA$158,H$3,FALSE))="","",(VLOOKUP($A23,'Q2 Raw Data'!$A$9:$DA$158,H$3,FALSE))),"")</f>
        <v/>
      </c>
      <c r="N23" t="str">
        <f>IFERROR(IF((VLOOKUP($A23,'Q2 Raw Data'!$A$9:$DA$158,N$3,FALSE))="","",(VLOOKUP($A23,'Q2 Raw Data'!$A$9:$DA$158,N$3,FALSE))),"")</f>
        <v>On track to meet target</v>
      </c>
      <c r="O23" t="str">
        <f>IFERROR(IF((VLOOKUP($A23,'Q2 Raw Data'!$A$9:$DA$158,O$3,FALSE))="","",(VLOOKUP($A23,'Q2 Raw Data'!$A$9:$DA$158,O$3,FALSE))),"")</f>
        <v>Not on track to meet target</v>
      </c>
      <c r="P23" t="str">
        <f>IFERROR(IF((VLOOKUP($A23,'Q2 Raw Data'!$A$9:$DA$158,P$3,FALSE))="","",(VLOOKUP($A23,'Q2 Raw Data'!$A$9:$DA$158,P$3,FALSE))),"")</f>
        <v>On track to meet target</v>
      </c>
      <c r="Q23" t="str">
        <f>IFERROR(IF((VLOOKUP($A23,'Q2 Raw Data'!$A$9:$DA$158,Q$3,FALSE))="","",(VLOOKUP($A23,'Q2 Raw Data'!$A$9:$DA$158,Q$3,FALSE))),"")</f>
        <v>On track to meet target</v>
      </c>
    </row>
    <row r="24" spans="1:17" x14ac:dyDescent="0.3">
      <c r="A24" t="s">
        <v>329</v>
      </c>
      <c r="B24" t="s">
        <v>330</v>
      </c>
      <c r="C24" t="str">
        <f>IFERROR(IF((VLOOKUP($A24,'Q2 Raw Data'!$A$9:$DA$158,C$3,FALSE))="","",(VLOOKUP($A24,'Q2 Raw Data'!$A$9:$DA$158,C$3,FALSE))),"")</f>
        <v>Yes</v>
      </c>
      <c r="D24" t="str">
        <f>IFERROR(IF((VLOOKUP($A24,'Q2 Raw Data'!$A$9:$DA$158,D$3,FALSE))="","",(VLOOKUP($A24,'Q2 Raw Data'!$A$9:$DA$158,D$3,FALSE))),"")</f>
        <v>Yes</v>
      </c>
      <c r="E24" t="str">
        <f>IFERROR(IF((VLOOKUP($A24,'Q2 Raw Data'!$A$9:$DA$158,E$3,FALSE))="","",(VLOOKUP($A24,'Q2 Raw Data'!$A$9:$DA$158,E$3,FALSE))),"")</f>
        <v>Yes</v>
      </c>
      <c r="F24" t="str">
        <f>IFERROR(IF((VLOOKUP($A24,'Q2 Raw Data'!$A$9:$DA$158,F$3,FALSE))="","",(VLOOKUP($A24,'Q2 Raw Data'!$A$9:$DA$158,F$3,FALSE))),"")</f>
        <v>Yes</v>
      </c>
      <c r="G24" t="str">
        <f>IFERROR(IF((VLOOKUP($A24,'Q2 Raw Data'!$A$9:$DA$158,G$3,FALSE))="","",(VLOOKUP($A24,'Q2 Raw Data'!$A$9:$DA$158,G$3,FALSE))),"")</f>
        <v>Yes</v>
      </c>
      <c r="H24" t="str">
        <f>IFERROR(IF((VLOOKUP($A24,'Q2 Raw Data'!$A$9:$DA$158,H$3,FALSE))="","",(VLOOKUP($A24,'Q2 Raw Data'!$A$9:$DA$158,H$3,FALSE))),"")</f>
        <v/>
      </c>
      <c r="N24" t="str">
        <f>IFERROR(IF((VLOOKUP($A24,'Q2 Raw Data'!$A$9:$DA$158,N$3,FALSE))="","",(VLOOKUP($A24,'Q2 Raw Data'!$A$9:$DA$158,N$3,FALSE))),"")</f>
        <v>Not on track to meet target</v>
      </c>
      <c r="O24" t="str">
        <f>IFERROR(IF((VLOOKUP($A24,'Q2 Raw Data'!$A$9:$DA$158,O$3,FALSE))="","",(VLOOKUP($A24,'Q2 Raw Data'!$A$9:$DA$158,O$3,FALSE))),"")</f>
        <v>On track to meet target</v>
      </c>
      <c r="P24" t="str">
        <f>IFERROR(IF((VLOOKUP($A24,'Q2 Raw Data'!$A$9:$DA$158,P$3,FALSE))="","",(VLOOKUP($A24,'Q2 Raw Data'!$A$9:$DA$158,P$3,FALSE))),"")</f>
        <v>Data not available to assess progress</v>
      </c>
      <c r="Q24" t="str">
        <f>IFERROR(IF((VLOOKUP($A24,'Q2 Raw Data'!$A$9:$DA$158,Q$3,FALSE))="","",(VLOOKUP($A24,'Q2 Raw Data'!$A$9:$DA$158,Q$3,FALSE))),"")</f>
        <v>Not on track to meet target</v>
      </c>
    </row>
    <row r="25" spans="1:17" x14ac:dyDescent="0.3">
      <c r="A25" t="s">
        <v>331</v>
      </c>
      <c r="B25" t="s">
        <v>332</v>
      </c>
      <c r="C25" t="str">
        <f>IFERROR(IF((VLOOKUP($A25,'Q2 Raw Data'!$A$9:$DA$158,C$3,FALSE))="","",(VLOOKUP($A25,'Q2 Raw Data'!$A$9:$DA$158,C$3,FALSE))),"")</f>
        <v>Yes</v>
      </c>
      <c r="D25" t="str">
        <f>IFERROR(IF((VLOOKUP($A25,'Q2 Raw Data'!$A$9:$DA$158,D$3,FALSE))="","",(VLOOKUP($A25,'Q2 Raw Data'!$A$9:$DA$158,D$3,FALSE))),"")</f>
        <v>Yes</v>
      </c>
      <c r="E25" t="str">
        <f>IFERROR(IF((VLOOKUP($A25,'Q2 Raw Data'!$A$9:$DA$158,E$3,FALSE))="","",(VLOOKUP($A25,'Q2 Raw Data'!$A$9:$DA$158,E$3,FALSE))),"")</f>
        <v>Yes</v>
      </c>
      <c r="F25" t="str">
        <f>IFERROR(IF((VLOOKUP($A25,'Q2 Raw Data'!$A$9:$DA$158,F$3,FALSE))="","",(VLOOKUP($A25,'Q2 Raw Data'!$A$9:$DA$158,F$3,FALSE))),"")</f>
        <v>Yes</v>
      </c>
      <c r="G25" t="str">
        <f>IFERROR(IF((VLOOKUP($A25,'Q2 Raw Data'!$A$9:$DA$158,G$3,FALSE))="","",(VLOOKUP($A25,'Q2 Raw Data'!$A$9:$DA$158,G$3,FALSE))),"")</f>
        <v>Yes</v>
      </c>
      <c r="H25" t="str">
        <f>IFERROR(IF((VLOOKUP($A25,'Q2 Raw Data'!$A$9:$DA$158,H$3,FALSE))="","",(VLOOKUP($A25,'Q2 Raw Data'!$A$9:$DA$158,H$3,FALSE))),"")</f>
        <v/>
      </c>
      <c r="N25" t="str">
        <f>IFERROR(IF((VLOOKUP($A25,'Q2 Raw Data'!$A$9:$DA$158,N$3,FALSE))="","",(VLOOKUP($A25,'Q2 Raw Data'!$A$9:$DA$158,N$3,FALSE))),"")</f>
        <v>Not on track to meet target</v>
      </c>
      <c r="O25" t="str">
        <f>IFERROR(IF((VLOOKUP($A25,'Q2 Raw Data'!$A$9:$DA$158,O$3,FALSE))="","",(VLOOKUP($A25,'Q2 Raw Data'!$A$9:$DA$158,O$3,FALSE))),"")</f>
        <v>On track to meet target</v>
      </c>
      <c r="P25" t="str">
        <f>IFERROR(IF((VLOOKUP($A25,'Q2 Raw Data'!$A$9:$DA$158,P$3,FALSE))="","",(VLOOKUP($A25,'Q2 Raw Data'!$A$9:$DA$158,P$3,FALSE))),"")</f>
        <v>On track to meet target</v>
      </c>
      <c r="Q25" t="str">
        <f>IFERROR(IF((VLOOKUP($A25,'Q2 Raw Data'!$A$9:$DA$158,Q$3,FALSE))="","",(VLOOKUP($A25,'Q2 Raw Data'!$A$9:$DA$158,Q$3,FALSE))),"")</f>
        <v>Not on track to meet target</v>
      </c>
    </row>
    <row r="26" spans="1:17" x14ac:dyDescent="0.3">
      <c r="A26" t="s">
        <v>335</v>
      </c>
      <c r="B26" t="s">
        <v>336</v>
      </c>
      <c r="C26" t="str">
        <f>IFERROR(IF((VLOOKUP($A26,'Q2 Raw Data'!$A$9:$DA$158,C$3,FALSE))="","",(VLOOKUP($A26,'Q2 Raw Data'!$A$9:$DA$158,C$3,FALSE))),"")</f>
        <v>Yes</v>
      </c>
      <c r="D26" t="str">
        <f>IFERROR(IF((VLOOKUP($A26,'Q2 Raw Data'!$A$9:$DA$158,D$3,FALSE))="","",(VLOOKUP($A26,'Q2 Raw Data'!$A$9:$DA$158,D$3,FALSE))),"")</f>
        <v>Yes</v>
      </c>
      <c r="E26" t="str">
        <f>IFERROR(IF((VLOOKUP($A26,'Q2 Raw Data'!$A$9:$DA$158,E$3,FALSE))="","",(VLOOKUP($A26,'Q2 Raw Data'!$A$9:$DA$158,E$3,FALSE))),"")</f>
        <v>Yes</v>
      </c>
      <c r="F26" t="str">
        <f>IFERROR(IF((VLOOKUP($A26,'Q2 Raw Data'!$A$9:$DA$158,F$3,FALSE))="","",(VLOOKUP($A26,'Q2 Raw Data'!$A$9:$DA$158,F$3,FALSE))),"")</f>
        <v>Yes</v>
      </c>
      <c r="G26" t="str">
        <f>IFERROR(IF((VLOOKUP($A26,'Q2 Raw Data'!$A$9:$DA$158,G$3,FALSE))="","",(VLOOKUP($A26,'Q2 Raw Data'!$A$9:$DA$158,G$3,FALSE))),"")</f>
        <v>Yes</v>
      </c>
      <c r="H26" t="str">
        <f>IFERROR(IF((VLOOKUP($A26,'Q2 Raw Data'!$A$9:$DA$158,H$3,FALSE))="","",(VLOOKUP($A26,'Q2 Raw Data'!$A$9:$DA$158,H$3,FALSE))),"")</f>
        <v/>
      </c>
      <c r="N26" t="str">
        <f>IFERROR(IF((VLOOKUP($A26,'Q2 Raw Data'!$A$9:$DA$158,N$3,FALSE))="","",(VLOOKUP($A26,'Q2 Raw Data'!$A$9:$DA$158,N$3,FALSE))),"")</f>
        <v>Not on track to meet target</v>
      </c>
      <c r="O26" t="str">
        <f>IFERROR(IF((VLOOKUP($A26,'Q2 Raw Data'!$A$9:$DA$158,O$3,FALSE))="","",(VLOOKUP($A26,'Q2 Raw Data'!$A$9:$DA$158,O$3,FALSE))),"")</f>
        <v>On track to meet target</v>
      </c>
      <c r="P26" t="str">
        <f>IFERROR(IF((VLOOKUP($A26,'Q2 Raw Data'!$A$9:$DA$158,P$3,FALSE))="","",(VLOOKUP($A26,'Q2 Raw Data'!$A$9:$DA$158,P$3,FALSE))),"")</f>
        <v>On track to meet target</v>
      </c>
      <c r="Q26" t="str">
        <f>IFERROR(IF((VLOOKUP($A26,'Q2 Raw Data'!$A$9:$DA$158,Q$3,FALSE))="","",(VLOOKUP($A26,'Q2 Raw Data'!$A$9:$DA$158,Q$3,FALSE))),"")</f>
        <v>On track to meet target</v>
      </c>
    </row>
    <row r="27" spans="1:17" x14ac:dyDescent="0.3">
      <c r="A27" t="s">
        <v>337</v>
      </c>
      <c r="B27" t="s">
        <v>338</v>
      </c>
      <c r="C27" t="str">
        <f>IFERROR(IF((VLOOKUP($A27,'Q2 Raw Data'!$A$9:$DA$158,C$3,FALSE))="","",(VLOOKUP($A27,'Q2 Raw Data'!$A$9:$DA$158,C$3,FALSE))),"")</f>
        <v>Yes</v>
      </c>
      <c r="D27" t="str">
        <f>IFERROR(IF((VLOOKUP($A27,'Q2 Raw Data'!$A$9:$DA$158,D$3,FALSE))="","",(VLOOKUP($A27,'Q2 Raw Data'!$A$9:$DA$158,D$3,FALSE))),"")</f>
        <v>Yes</v>
      </c>
      <c r="E27" t="str">
        <f>IFERROR(IF((VLOOKUP($A27,'Q2 Raw Data'!$A$9:$DA$158,E$3,FALSE))="","",(VLOOKUP($A27,'Q2 Raw Data'!$A$9:$DA$158,E$3,FALSE))),"")</f>
        <v>Yes</v>
      </c>
      <c r="F27" t="str">
        <f>IFERROR(IF((VLOOKUP($A27,'Q2 Raw Data'!$A$9:$DA$158,F$3,FALSE))="","",(VLOOKUP($A27,'Q2 Raw Data'!$A$9:$DA$158,F$3,FALSE))),"")</f>
        <v>Yes</v>
      </c>
      <c r="G27" t="str">
        <f>IFERROR(IF((VLOOKUP($A27,'Q2 Raw Data'!$A$9:$DA$158,G$3,FALSE))="","",(VLOOKUP($A27,'Q2 Raw Data'!$A$9:$DA$158,G$3,FALSE))),"")</f>
        <v>Yes</v>
      </c>
      <c r="H27" t="str">
        <f>IFERROR(IF((VLOOKUP($A27,'Q2 Raw Data'!$A$9:$DA$158,H$3,FALSE))="","",(VLOOKUP($A27,'Q2 Raw Data'!$A$9:$DA$158,H$3,FALSE))),"")</f>
        <v/>
      </c>
      <c r="N27" t="str">
        <f>IFERROR(IF((VLOOKUP($A27,'Q2 Raw Data'!$A$9:$DA$158,N$3,FALSE))="","",(VLOOKUP($A27,'Q2 Raw Data'!$A$9:$DA$158,N$3,FALSE))),"")</f>
        <v>On track to meet target</v>
      </c>
      <c r="O27" t="str">
        <f>IFERROR(IF((VLOOKUP($A27,'Q2 Raw Data'!$A$9:$DA$158,O$3,FALSE))="","",(VLOOKUP($A27,'Q2 Raw Data'!$A$9:$DA$158,O$3,FALSE))),"")</f>
        <v>On track to meet target</v>
      </c>
      <c r="P27" t="str">
        <f>IFERROR(IF((VLOOKUP($A27,'Q2 Raw Data'!$A$9:$DA$158,P$3,FALSE))="","",(VLOOKUP($A27,'Q2 Raw Data'!$A$9:$DA$158,P$3,FALSE))),"")</f>
        <v>Not on track to meet target</v>
      </c>
      <c r="Q27" t="str">
        <f>IFERROR(IF((VLOOKUP($A27,'Q2 Raw Data'!$A$9:$DA$158,Q$3,FALSE))="","",(VLOOKUP($A27,'Q2 Raw Data'!$A$9:$DA$158,Q$3,FALSE))),"")</f>
        <v>Not on track to meet target</v>
      </c>
    </row>
    <row r="28" spans="1:17" x14ac:dyDescent="0.3">
      <c r="A28" t="s">
        <v>339</v>
      </c>
      <c r="B28" t="s">
        <v>340</v>
      </c>
      <c r="C28" t="str">
        <f>IFERROR(IF((VLOOKUP($A28,'Q2 Raw Data'!$A$9:$DA$158,C$3,FALSE))="","",(VLOOKUP($A28,'Q2 Raw Data'!$A$9:$DA$158,C$3,FALSE))),"")</f>
        <v>Yes</v>
      </c>
      <c r="D28" t="str">
        <f>IFERROR(IF((VLOOKUP($A28,'Q2 Raw Data'!$A$9:$DA$158,D$3,FALSE))="","",(VLOOKUP($A28,'Q2 Raw Data'!$A$9:$DA$158,D$3,FALSE))),"")</f>
        <v>Yes</v>
      </c>
      <c r="E28" t="str">
        <f>IFERROR(IF((VLOOKUP($A28,'Q2 Raw Data'!$A$9:$DA$158,E$3,FALSE))="","",(VLOOKUP($A28,'Q2 Raw Data'!$A$9:$DA$158,E$3,FALSE))),"")</f>
        <v>Yes</v>
      </c>
      <c r="F28" t="str">
        <f>IFERROR(IF((VLOOKUP($A28,'Q2 Raw Data'!$A$9:$DA$158,F$3,FALSE))="","",(VLOOKUP($A28,'Q2 Raw Data'!$A$9:$DA$158,F$3,FALSE))),"")</f>
        <v>Yes</v>
      </c>
      <c r="G28" t="str">
        <f>IFERROR(IF((VLOOKUP($A28,'Q2 Raw Data'!$A$9:$DA$158,G$3,FALSE))="","",(VLOOKUP($A28,'Q2 Raw Data'!$A$9:$DA$158,G$3,FALSE))),"")</f>
        <v>Yes</v>
      </c>
      <c r="H28" t="str">
        <f>IFERROR(IF((VLOOKUP($A28,'Q2 Raw Data'!$A$9:$DA$158,H$3,FALSE))="","",(VLOOKUP($A28,'Q2 Raw Data'!$A$9:$DA$158,H$3,FALSE))),"")</f>
        <v/>
      </c>
      <c r="N28" t="str">
        <f>IFERROR(IF((VLOOKUP($A28,'Q2 Raw Data'!$A$9:$DA$158,N$3,FALSE))="","",(VLOOKUP($A28,'Q2 Raw Data'!$A$9:$DA$158,N$3,FALSE))),"")</f>
        <v>Not on track to meet target</v>
      </c>
      <c r="O28" t="str">
        <f>IFERROR(IF((VLOOKUP($A28,'Q2 Raw Data'!$A$9:$DA$158,O$3,FALSE))="","",(VLOOKUP($A28,'Q2 Raw Data'!$A$9:$DA$158,O$3,FALSE))),"")</f>
        <v>On track to meet target</v>
      </c>
      <c r="P28" t="str">
        <f>IFERROR(IF((VLOOKUP($A28,'Q2 Raw Data'!$A$9:$DA$158,P$3,FALSE))="","",(VLOOKUP($A28,'Q2 Raw Data'!$A$9:$DA$158,P$3,FALSE))),"")</f>
        <v>Data not available to assess progress</v>
      </c>
      <c r="Q28" t="str">
        <f>IFERROR(IF((VLOOKUP($A28,'Q2 Raw Data'!$A$9:$DA$158,Q$3,FALSE))="","",(VLOOKUP($A28,'Q2 Raw Data'!$A$9:$DA$158,Q$3,FALSE))),"")</f>
        <v>On track to meet target</v>
      </c>
    </row>
    <row r="29" spans="1:17" x14ac:dyDescent="0.3">
      <c r="A29" t="s">
        <v>341</v>
      </c>
      <c r="B29" t="s">
        <v>342</v>
      </c>
      <c r="C29" t="str">
        <f>IFERROR(IF((VLOOKUP($A29,'Q2 Raw Data'!$A$9:$DA$158,C$3,FALSE))="","",(VLOOKUP($A29,'Q2 Raw Data'!$A$9:$DA$158,C$3,FALSE))),"")</f>
        <v>Yes</v>
      </c>
      <c r="D29" t="str">
        <f>IFERROR(IF((VLOOKUP($A29,'Q2 Raw Data'!$A$9:$DA$158,D$3,FALSE))="","",(VLOOKUP($A29,'Q2 Raw Data'!$A$9:$DA$158,D$3,FALSE))),"")</f>
        <v>Yes</v>
      </c>
      <c r="E29" t="str">
        <f>IFERROR(IF((VLOOKUP($A29,'Q2 Raw Data'!$A$9:$DA$158,E$3,FALSE))="","",(VLOOKUP($A29,'Q2 Raw Data'!$A$9:$DA$158,E$3,FALSE))),"")</f>
        <v>Yes</v>
      </c>
      <c r="F29" t="str">
        <f>IFERROR(IF((VLOOKUP($A29,'Q2 Raw Data'!$A$9:$DA$158,F$3,FALSE))="","",(VLOOKUP($A29,'Q2 Raw Data'!$A$9:$DA$158,F$3,FALSE))),"")</f>
        <v>Yes</v>
      </c>
      <c r="G29" t="str">
        <f>IFERROR(IF((VLOOKUP($A29,'Q2 Raw Data'!$A$9:$DA$158,G$3,FALSE))="","",(VLOOKUP($A29,'Q2 Raw Data'!$A$9:$DA$158,G$3,FALSE))),"")</f>
        <v>Yes</v>
      </c>
      <c r="H29" t="str">
        <f>IFERROR(IF((VLOOKUP($A29,'Q2 Raw Data'!$A$9:$DA$158,H$3,FALSE))="","",(VLOOKUP($A29,'Q2 Raw Data'!$A$9:$DA$158,H$3,FALSE))),"")</f>
        <v/>
      </c>
      <c r="N29" t="str">
        <f>IFERROR(IF((VLOOKUP($A29,'Q2 Raw Data'!$A$9:$DA$158,N$3,FALSE))="","",(VLOOKUP($A29,'Q2 Raw Data'!$A$9:$DA$158,N$3,FALSE))),"")</f>
        <v>Not on track to meet target</v>
      </c>
      <c r="O29" t="str">
        <f>IFERROR(IF((VLOOKUP($A29,'Q2 Raw Data'!$A$9:$DA$158,O$3,FALSE))="","",(VLOOKUP($A29,'Q2 Raw Data'!$A$9:$DA$158,O$3,FALSE))),"")</f>
        <v>On track to meet target</v>
      </c>
      <c r="P29" t="str">
        <f>IFERROR(IF((VLOOKUP($A29,'Q2 Raw Data'!$A$9:$DA$158,P$3,FALSE))="","",(VLOOKUP($A29,'Q2 Raw Data'!$A$9:$DA$158,P$3,FALSE))),"")</f>
        <v>Data not available to assess progress</v>
      </c>
      <c r="Q29" t="str">
        <f>IFERROR(IF((VLOOKUP($A29,'Q2 Raw Data'!$A$9:$DA$158,Q$3,FALSE))="","",(VLOOKUP($A29,'Q2 Raw Data'!$A$9:$DA$158,Q$3,FALSE))),"")</f>
        <v>On track to meet target</v>
      </c>
    </row>
    <row r="30" spans="1:17" x14ac:dyDescent="0.3">
      <c r="A30" t="s">
        <v>345</v>
      </c>
      <c r="B30" t="s">
        <v>346</v>
      </c>
      <c r="C30" t="str">
        <f>IFERROR(IF((VLOOKUP($A30,'Q2 Raw Data'!$A$9:$DA$158,C$3,FALSE))="","",(VLOOKUP($A30,'Q2 Raw Data'!$A$9:$DA$158,C$3,FALSE))),"")</f>
        <v>Yes</v>
      </c>
      <c r="D30" t="str">
        <f>IFERROR(IF((VLOOKUP($A30,'Q2 Raw Data'!$A$9:$DA$158,D$3,FALSE))="","",(VLOOKUP($A30,'Q2 Raw Data'!$A$9:$DA$158,D$3,FALSE))),"")</f>
        <v>Yes</v>
      </c>
      <c r="E30" t="str">
        <f>IFERROR(IF((VLOOKUP($A30,'Q2 Raw Data'!$A$9:$DA$158,E$3,FALSE))="","",(VLOOKUP($A30,'Q2 Raw Data'!$A$9:$DA$158,E$3,FALSE))),"")</f>
        <v>Yes</v>
      </c>
      <c r="F30" t="str">
        <f>IFERROR(IF((VLOOKUP($A30,'Q2 Raw Data'!$A$9:$DA$158,F$3,FALSE))="","",(VLOOKUP($A30,'Q2 Raw Data'!$A$9:$DA$158,F$3,FALSE))),"")</f>
        <v>Yes</v>
      </c>
      <c r="G30" t="str">
        <f>IFERROR(IF((VLOOKUP($A30,'Q2 Raw Data'!$A$9:$DA$158,G$3,FALSE))="","",(VLOOKUP($A30,'Q2 Raw Data'!$A$9:$DA$158,G$3,FALSE))),"")</f>
        <v>Yes</v>
      </c>
      <c r="H30" t="str">
        <f>IFERROR(IF((VLOOKUP($A30,'Q2 Raw Data'!$A$9:$DA$158,H$3,FALSE))="","",(VLOOKUP($A30,'Q2 Raw Data'!$A$9:$DA$158,H$3,FALSE))),"")</f>
        <v/>
      </c>
      <c r="N30" t="str">
        <f>IFERROR(IF((VLOOKUP($A30,'Q2 Raw Data'!$A$9:$DA$158,N$3,FALSE))="","",(VLOOKUP($A30,'Q2 Raw Data'!$A$9:$DA$158,N$3,FALSE))),"")</f>
        <v>Not on track to meet target</v>
      </c>
      <c r="O30" t="str">
        <f>IFERROR(IF((VLOOKUP($A30,'Q2 Raw Data'!$A$9:$DA$158,O$3,FALSE))="","",(VLOOKUP($A30,'Q2 Raw Data'!$A$9:$DA$158,O$3,FALSE))),"")</f>
        <v>On track to meet target</v>
      </c>
      <c r="P30" t="str">
        <f>IFERROR(IF((VLOOKUP($A30,'Q2 Raw Data'!$A$9:$DA$158,P$3,FALSE))="","",(VLOOKUP($A30,'Q2 Raw Data'!$A$9:$DA$158,P$3,FALSE))),"")</f>
        <v>Not on track to meet target</v>
      </c>
      <c r="Q30" t="str">
        <f>IFERROR(IF((VLOOKUP($A30,'Q2 Raw Data'!$A$9:$DA$158,Q$3,FALSE))="","",(VLOOKUP($A30,'Q2 Raw Data'!$A$9:$DA$158,Q$3,FALSE))),"")</f>
        <v>Not on track to meet target</v>
      </c>
    </row>
    <row r="31" spans="1:17" x14ac:dyDescent="0.3">
      <c r="A31" t="s">
        <v>347</v>
      </c>
      <c r="B31" t="s">
        <v>348</v>
      </c>
      <c r="C31" t="str">
        <f>IFERROR(IF((VLOOKUP($A31,'Q2 Raw Data'!$A$9:$DA$158,C$3,FALSE))="","",(VLOOKUP($A31,'Q2 Raw Data'!$A$9:$DA$158,C$3,FALSE))),"")</f>
        <v>Yes</v>
      </c>
      <c r="D31" t="str">
        <f>IFERROR(IF((VLOOKUP($A31,'Q2 Raw Data'!$A$9:$DA$158,D$3,FALSE))="","",(VLOOKUP($A31,'Q2 Raw Data'!$A$9:$DA$158,D$3,FALSE))),"")</f>
        <v>Yes</v>
      </c>
      <c r="E31" t="str">
        <f>IFERROR(IF((VLOOKUP($A31,'Q2 Raw Data'!$A$9:$DA$158,E$3,FALSE))="","",(VLOOKUP($A31,'Q2 Raw Data'!$A$9:$DA$158,E$3,FALSE))),"")</f>
        <v>Yes</v>
      </c>
      <c r="F31" t="str">
        <f>IFERROR(IF((VLOOKUP($A31,'Q2 Raw Data'!$A$9:$DA$158,F$3,FALSE))="","",(VLOOKUP($A31,'Q2 Raw Data'!$A$9:$DA$158,F$3,FALSE))),"")</f>
        <v>Yes</v>
      </c>
      <c r="G31" t="str">
        <f>IFERROR(IF((VLOOKUP($A31,'Q2 Raw Data'!$A$9:$DA$158,G$3,FALSE))="","",(VLOOKUP($A31,'Q2 Raw Data'!$A$9:$DA$158,G$3,FALSE))),"")</f>
        <v>Yes</v>
      </c>
      <c r="H31" t="str">
        <f>IFERROR(IF((VLOOKUP($A31,'Q2 Raw Data'!$A$9:$DA$158,H$3,FALSE))="","",(VLOOKUP($A31,'Q2 Raw Data'!$A$9:$DA$158,H$3,FALSE))),"")</f>
        <v/>
      </c>
      <c r="N31" t="str">
        <f>IFERROR(IF((VLOOKUP($A31,'Q2 Raw Data'!$A$9:$DA$158,N$3,FALSE))="","",(VLOOKUP($A31,'Q2 Raw Data'!$A$9:$DA$158,N$3,FALSE))),"")</f>
        <v>On track to meet target</v>
      </c>
      <c r="O31" t="str">
        <f>IFERROR(IF((VLOOKUP($A31,'Q2 Raw Data'!$A$9:$DA$158,O$3,FALSE))="","",(VLOOKUP($A31,'Q2 Raw Data'!$A$9:$DA$158,O$3,FALSE))),"")</f>
        <v>Not on track to meet target</v>
      </c>
      <c r="P31" t="str">
        <f>IFERROR(IF((VLOOKUP($A31,'Q2 Raw Data'!$A$9:$DA$158,P$3,FALSE))="","",(VLOOKUP($A31,'Q2 Raw Data'!$A$9:$DA$158,P$3,FALSE))),"")</f>
        <v>Not on track to meet target</v>
      </c>
      <c r="Q31" t="str">
        <f>IFERROR(IF((VLOOKUP($A31,'Q2 Raw Data'!$A$9:$DA$158,Q$3,FALSE))="","",(VLOOKUP($A31,'Q2 Raw Data'!$A$9:$DA$158,Q$3,FALSE))),"")</f>
        <v>Data not available to assess progress</v>
      </c>
    </row>
    <row r="32" spans="1:17" x14ac:dyDescent="0.3">
      <c r="A32" t="s">
        <v>351</v>
      </c>
      <c r="B32" t="s">
        <v>352</v>
      </c>
      <c r="C32" t="str">
        <f>IFERROR(IF((VLOOKUP($A32,'Q2 Raw Data'!$A$9:$DA$158,C$3,FALSE))="","",(VLOOKUP($A32,'Q2 Raw Data'!$A$9:$DA$158,C$3,FALSE))),"")</f>
        <v>Yes</v>
      </c>
      <c r="D32" t="str">
        <f>IFERROR(IF((VLOOKUP($A32,'Q2 Raw Data'!$A$9:$DA$158,D$3,FALSE))="","",(VLOOKUP($A32,'Q2 Raw Data'!$A$9:$DA$158,D$3,FALSE))),"")</f>
        <v>Yes</v>
      </c>
      <c r="E32" t="str">
        <f>IFERROR(IF((VLOOKUP($A32,'Q2 Raw Data'!$A$9:$DA$158,E$3,FALSE))="","",(VLOOKUP($A32,'Q2 Raw Data'!$A$9:$DA$158,E$3,FALSE))),"")</f>
        <v>Yes</v>
      </c>
      <c r="F32" t="str">
        <f>IFERROR(IF((VLOOKUP($A32,'Q2 Raw Data'!$A$9:$DA$158,F$3,FALSE))="","",(VLOOKUP($A32,'Q2 Raw Data'!$A$9:$DA$158,F$3,FALSE))),"")</f>
        <v>Yes</v>
      </c>
      <c r="G32" t="str">
        <f>IFERROR(IF((VLOOKUP($A32,'Q2 Raw Data'!$A$9:$DA$158,G$3,FALSE))="","",(VLOOKUP($A32,'Q2 Raw Data'!$A$9:$DA$158,G$3,FALSE))),"")</f>
        <v>Yes</v>
      </c>
      <c r="H32" t="str">
        <f>IFERROR(IF((VLOOKUP($A32,'Q2 Raw Data'!$A$9:$DA$158,H$3,FALSE))="","",(VLOOKUP($A32,'Q2 Raw Data'!$A$9:$DA$158,H$3,FALSE))),"")</f>
        <v/>
      </c>
      <c r="N32" t="str">
        <f>IFERROR(IF((VLOOKUP($A32,'Q2 Raw Data'!$A$9:$DA$158,N$3,FALSE))="","",(VLOOKUP($A32,'Q2 Raw Data'!$A$9:$DA$158,N$3,FALSE))),"")</f>
        <v>On track to meet target</v>
      </c>
      <c r="O32" t="str">
        <f>IFERROR(IF((VLOOKUP($A32,'Q2 Raw Data'!$A$9:$DA$158,O$3,FALSE))="","",(VLOOKUP($A32,'Q2 Raw Data'!$A$9:$DA$158,O$3,FALSE))),"")</f>
        <v>On track to meet target</v>
      </c>
      <c r="P32" t="str">
        <f>IFERROR(IF((VLOOKUP($A32,'Q2 Raw Data'!$A$9:$DA$158,P$3,FALSE))="","",(VLOOKUP($A32,'Q2 Raw Data'!$A$9:$DA$158,P$3,FALSE))),"")</f>
        <v>On track to meet target</v>
      </c>
      <c r="Q32" t="str">
        <f>IFERROR(IF((VLOOKUP($A32,'Q2 Raw Data'!$A$9:$DA$158,Q$3,FALSE))="","",(VLOOKUP($A32,'Q2 Raw Data'!$A$9:$DA$158,Q$3,FALSE))),"")</f>
        <v>Not on track to meet target</v>
      </c>
    </row>
    <row r="33" spans="1:17" x14ac:dyDescent="0.3">
      <c r="A33" t="s">
        <v>355</v>
      </c>
      <c r="B33" t="s">
        <v>356</v>
      </c>
      <c r="C33" t="str">
        <f>IFERROR(IF((VLOOKUP($A33,'Q2 Raw Data'!$A$9:$DA$158,C$3,FALSE))="","",(VLOOKUP($A33,'Q2 Raw Data'!$A$9:$DA$158,C$3,FALSE))),"")</f>
        <v>Yes</v>
      </c>
      <c r="D33" t="str">
        <f>IFERROR(IF((VLOOKUP($A33,'Q2 Raw Data'!$A$9:$DA$158,D$3,FALSE))="","",(VLOOKUP($A33,'Q2 Raw Data'!$A$9:$DA$158,D$3,FALSE))),"")</f>
        <v>Yes</v>
      </c>
      <c r="E33" t="str">
        <f>IFERROR(IF((VLOOKUP($A33,'Q2 Raw Data'!$A$9:$DA$158,E$3,FALSE))="","",(VLOOKUP($A33,'Q2 Raw Data'!$A$9:$DA$158,E$3,FALSE))),"")</f>
        <v>Yes</v>
      </c>
      <c r="F33" t="str">
        <f>IFERROR(IF((VLOOKUP($A33,'Q2 Raw Data'!$A$9:$DA$158,F$3,FALSE))="","",(VLOOKUP($A33,'Q2 Raw Data'!$A$9:$DA$158,F$3,FALSE))),"")</f>
        <v>Yes</v>
      </c>
      <c r="G33" t="str">
        <f>IFERROR(IF((VLOOKUP($A33,'Q2 Raw Data'!$A$9:$DA$158,G$3,FALSE))="","",(VLOOKUP($A33,'Q2 Raw Data'!$A$9:$DA$158,G$3,FALSE))),"")</f>
        <v>Yes</v>
      </c>
      <c r="H33" t="str">
        <f>IFERROR(IF((VLOOKUP($A33,'Q2 Raw Data'!$A$9:$DA$158,H$3,FALSE))="","",(VLOOKUP($A33,'Q2 Raw Data'!$A$9:$DA$158,H$3,FALSE))),"")</f>
        <v/>
      </c>
      <c r="N33" t="str">
        <f>IFERROR(IF((VLOOKUP($A33,'Q2 Raw Data'!$A$9:$DA$158,N$3,FALSE))="","",(VLOOKUP($A33,'Q2 Raw Data'!$A$9:$DA$158,N$3,FALSE))),"")</f>
        <v>Not on track to meet target</v>
      </c>
      <c r="O33" t="str">
        <f>IFERROR(IF((VLOOKUP($A33,'Q2 Raw Data'!$A$9:$DA$158,O$3,FALSE))="","",(VLOOKUP($A33,'Q2 Raw Data'!$A$9:$DA$158,O$3,FALSE))),"")</f>
        <v>Not on track to meet target</v>
      </c>
      <c r="P33" t="str">
        <f>IFERROR(IF((VLOOKUP($A33,'Q2 Raw Data'!$A$9:$DA$158,P$3,FALSE))="","",(VLOOKUP($A33,'Q2 Raw Data'!$A$9:$DA$158,P$3,FALSE))),"")</f>
        <v>On track to meet target</v>
      </c>
      <c r="Q33" t="str">
        <f>IFERROR(IF((VLOOKUP($A33,'Q2 Raw Data'!$A$9:$DA$158,Q$3,FALSE))="","",(VLOOKUP($A33,'Q2 Raw Data'!$A$9:$DA$158,Q$3,FALSE))),"")</f>
        <v>Not on track to meet target</v>
      </c>
    </row>
    <row r="34" spans="1:17" x14ac:dyDescent="0.3">
      <c r="A34" t="s">
        <v>359</v>
      </c>
      <c r="B34" t="s">
        <v>360</v>
      </c>
      <c r="C34" t="str">
        <f>IFERROR(IF((VLOOKUP($A34,'Q2 Raw Data'!$A$9:$DA$158,C$3,FALSE))="","",(VLOOKUP($A34,'Q2 Raw Data'!$A$9:$DA$158,C$3,FALSE))),"")</f>
        <v>Yes</v>
      </c>
      <c r="D34" t="str">
        <f>IFERROR(IF((VLOOKUP($A34,'Q2 Raw Data'!$A$9:$DA$158,D$3,FALSE))="","",(VLOOKUP($A34,'Q2 Raw Data'!$A$9:$DA$158,D$3,FALSE))),"")</f>
        <v>Yes</v>
      </c>
      <c r="E34" t="str">
        <f>IFERROR(IF((VLOOKUP($A34,'Q2 Raw Data'!$A$9:$DA$158,E$3,FALSE))="","",(VLOOKUP($A34,'Q2 Raw Data'!$A$9:$DA$158,E$3,FALSE))),"")</f>
        <v>Yes</v>
      </c>
      <c r="F34" t="str">
        <f>IFERROR(IF((VLOOKUP($A34,'Q2 Raw Data'!$A$9:$DA$158,F$3,FALSE))="","",(VLOOKUP($A34,'Q2 Raw Data'!$A$9:$DA$158,F$3,FALSE))),"")</f>
        <v>Yes</v>
      </c>
      <c r="G34" t="str">
        <f>IFERROR(IF((VLOOKUP($A34,'Q2 Raw Data'!$A$9:$DA$158,G$3,FALSE))="","",(VLOOKUP($A34,'Q2 Raw Data'!$A$9:$DA$158,G$3,FALSE))),"")</f>
        <v>Yes</v>
      </c>
      <c r="H34" t="str">
        <f>IFERROR(IF((VLOOKUP($A34,'Q2 Raw Data'!$A$9:$DA$158,H$3,FALSE))="","",(VLOOKUP($A34,'Q2 Raw Data'!$A$9:$DA$158,H$3,FALSE))),"")</f>
        <v/>
      </c>
      <c r="N34" t="str">
        <f>IFERROR(IF((VLOOKUP($A34,'Q2 Raw Data'!$A$9:$DA$158,N$3,FALSE))="","",(VLOOKUP($A34,'Q2 Raw Data'!$A$9:$DA$158,N$3,FALSE))),"")</f>
        <v>Not on track to meet target</v>
      </c>
      <c r="O34" t="str">
        <f>IFERROR(IF((VLOOKUP($A34,'Q2 Raw Data'!$A$9:$DA$158,O$3,FALSE))="","",(VLOOKUP($A34,'Q2 Raw Data'!$A$9:$DA$158,O$3,FALSE))),"")</f>
        <v>Not on track to meet target</v>
      </c>
      <c r="P34" t="str">
        <f>IFERROR(IF((VLOOKUP($A34,'Q2 Raw Data'!$A$9:$DA$158,P$3,FALSE))="","",(VLOOKUP($A34,'Q2 Raw Data'!$A$9:$DA$158,P$3,FALSE))),"")</f>
        <v>On track to meet target</v>
      </c>
      <c r="Q34" t="str">
        <f>IFERROR(IF((VLOOKUP($A34,'Q2 Raw Data'!$A$9:$DA$158,Q$3,FALSE))="","",(VLOOKUP($A34,'Q2 Raw Data'!$A$9:$DA$158,Q$3,FALSE))),"")</f>
        <v>On track to meet target</v>
      </c>
    </row>
    <row r="35" spans="1:17" x14ac:dyDescent="0.3">
      <c r="A35" t="s">
        <v>363</v>
      </c>
      <c r="B35" t="s">
        <v>364</v>
      </c>
      <c r="C35" t="str">
        <f>IFERROR(IF((VLOOKUP($A35,'Q2 Raw Data'!$A$9:$DA$158,C$3,FALSE))="","",(VLOOKUP($A35,'Q2 Raw Data'!$A$9:$DA$158,C$3,FALSE))),"")</f>
        <v>Yes</v>
      </c>
      <c r="D35" t="str">
        <f>IFERROR(IF((VLOOKUP($A35,'Q2 Raw Data'!$A$9:$DA$158,D$3,FALSE))="","",(VLOOKUP($A35,'Q2 Raw Data'!$A$9:$DA$158,D$3,FALSE))),"")</f>
        <v>Yes</v>
      </c>
      <c r="E35" t="str">
        <f>IFERROR(IF((VLOOKUP($A35,'Q2 Raw Data'!$A$9:$DA$158,E$3,FALSE))="","",(VLOOKUP($A35,'Q2 Raw Data'!$A$9:$DA$158,E$3,FALSE))),"")</f>
        <v>Yes</v>
      </c>
      <c r="F35" t="str">
        <f>IFERROR(IF((VLOOKUP($A35,'Q2 Raw Data'!$A$9:$DA$158,F$3,FALSE))="","",(VLOOKUP($A35,'Q2 Raw Data'!$A$9:$DA$158,F$3,FALSE))),"")</f>
        <v>Yes</v>
      </c>
      <c r="G35" t="str">
        <f>IFERROR(IF((VLOOKUP($A35,'Q2 Raw Data'!$A$9:$DA$158,G$3,FALSE))="","",(VLOOKUP($A35,'Q2 Raw Data'!$A$9:$DA$158,G$3,FALSE))),"")</f>
        <v>Yes</v>
      </c>
      <c r="H35" t="str">
        <f>IFERROR(IF((VLOOKUP($A35,'Q2 Raw Data'!$A$9:$DA$158,H$3,FALSE))="","",(VLOOKUP($A35,'Q2 Raw Data'!$A$9:$DA$158,H$3,FALSE))),"")</f>
        <v/>
      </c>
      <c r="N35" t="str">
        <f>IFERROR(IF((VLOOKUP($A35,'Q2 Raw Data'!$A$9:$DA$158,N$3,FALSE))="","",(VLOOKUP($A35,'Q2 Raw Data'!$A$9:$DA$158,N$3,FALSE))),"")</f>
        <v>Not on track to meet target</v>
      </c>
      <c r="O35" t="str">
        <f>IFERROR(IF((VLOOKUP($A35,'Q2 Raw Data'!$A$9:$DA$158,O$3,FALSE))="","",(VLOOKUP($A35,'Q2 Raw Data'!$A$9:$DA$158,O$3,FALSE))),"")</f>
        <v>Not on track to meet target</v>
      </c>
      <c r="P35" t="str">
        <f>IFERROR(IF((VLOOKUP($A35,'Q2 Raw Data'!$A$9:$DA$158,P$3,FALSE))="","",(VLOOKUP($A35,'Q2 Raw Data'!$A$9:$DA$158,P$3,FALSE))),"")</f>
        <v>Data not available to assess progress</v>
      </c>
      <c r="Q35" t="str">
        <f>IFERROR(IF((VLOOKUP($A35,'Q2 Raw Data'!$A$9:$DA$158,Q$3,FALSE))="","",(VLOOKUP($A35,'Q2 Raw Data'!$A$9:$DA$158,Q$3,FALSE))),"")</f>
        <v>Not on track to meet target</v>
      </c>
    </row>
    <row r="36" spans="1:17" x14ac:dyDescent="0.3">
      <c r="A36" t="s">
        <v>367</v>
      </c>
      <c r="B36" t="s">
        <v>368</v>
      </c>
      <c r="C36" t="str">
        <f>IFERROR(IF((VLOOKUP($A36,'Q2 Raw Data'!$A$9:$DA$158,C$3,FALSE))="","",(VLOOKUP($A36,'Q2 Raw Data'!$A$9:$DA$158,C$3,FALSE))),"")</f>
        <v>Yes</v>
      </c>
      <c r="D36" t="str">
        <f>IFERROR(IF((VLOOKUP($A36,'Q2 Raw Data'!$A$9:$DA$158,D$3,FALSE))="","",(VLOOKUP($A36,'Q2 Raw Data'!$A$9:$DA$158,D$3,FALSE))),"")</f>
        <v>Yes</v>
      </c>
      <c r="E36" t="str">
        <f>IFERROR(IF((VLOOKUP($A36,'Q2 Raw Data'!$A$9:$DA$158,E$3,FALSE))="","",(VLOOKUP($A36,'Q2 Raw Data'!$A$9:$DA$158,E$3,FALSE))),"")</f>
        <v>Yes</v>
      </c>
      <c r="F36" t="str">
        <f>IFERROR(IF((VLOOKUP($A36,'Q2 Raw Data'!$A$9:$DA$158,F$3,FALSE))="","",(VLOOKUP($A36,'Q2 Raw Data'!$A$9:$DA$158,F$3,FALSE))),"")</f>
        <v>Yes</v>
      </c>
      <c r="G36" t="str">
        <f>IFERROR(IF((VLOOKUP($A36,'Q2 Raw Data'!$A$9:$DA$158,G$3,FALSE))="","",(VLOOKUP($A36,'Q2 Raw Data'!$A$9:$DA$158,G$3,FALSE))),"")</f>
        <v>Yes</v>
      </c>
      <c r="H36" t="str">
        <f>IFERROR(IF((VLOOKUP($A36,'Q2 Raw Data'!$A$9:$DA$158,H$3,FALSE))="","",(VLOOKUP($A36,'Q2 Raw Data'!$A$9:$DA$158,H$3,FALSE))),"")</f>
        <v/>
      </c>
      <c r="N36" t="str">
        <f>IFERROR(IF((VLOOKUP($A36,'Q2 Raw Data'!$A$9:$DA$158,N$3,FALSE))="","",(VLOOKUP($A36,'Q2 Raw Data'!$A$9:$DA$158,N$3,FALSE))),"")</f>
        <v>On track to meet target</v>
      </c>
      <c r="O36" t="str">
        <f>IFERROR(IF((VLOOKUP($A36,'Q2 Raw Data'!$A$9:$DA$158,O$3,FALSE))="","",(VLOOKUP($A36,'Q2 Raw Data'!$A$9:$DA$158,O$3,FALSE))),"")</f>
        <v>On track to meet target</v>
      </c>
      <c r="P36" t="str">
        <f>IFERROR(IF((VLOOKUP($A36,'Q2 Raw Data'!$A$9:$DA$158,P$3,FALSE))="","",(VLOOKUP($A36,'Q2 Raw Data'!$A$9:$DA$158,P$3,FALSE))),"")</f>
        <v>On track to meet target</v>
      </c>
      <c r="Q36" t="str">
        <f>IFERROR(IF((VLOOKUP($A36,'Q2 Raw Data'!$A$9:$DA$158,Q$3,FALSE))="","",(VLOOKUP($A36,'Q2 Raw Data'!$A$9:$DA$158,Q$3,FALSE))),"")</f>
        <v>Not on track to meet target</v>
      </c>
    </row>
    <row r="37" spans="1:17" x14ac:dyDescent="0.3">
      <c r="A37" t="s">
        <v>371</v>
      </c>
      <c r="B37" t="s">
        <v>372</v>
      </c>
      <c r="C37" t="str">
        <f>IFERROR(IF((VLOOKUP($A37,'Q2 Raw Data'!$A$9:$DA$158,C$3,FALSE))="","",(VLOOKUP($A37,'Q2 Raw Data'!$A$9:$DA$158,C$3,FALSE))),"")</f>
        <v>Yes</v>
      </c>
      <c r="D37" t="str">
        <f>IFERROR(IF((VLOOKUP($A37,'Q2 Raw Data'!$A$9:$DA$158,D$3,FALSE))="","",(VLOOKUP($A37,'Q2 Raw Data'!$A$9:$DA$158,D$3,FALSE))),"")</f>
        <v>Yes</v>
      </c>
      <c r="E37" t="str">
        <f>IFERROR(IF((VLOOKUP($A37,'Q2 Raw Data'!$A$9:$DA$158,E$3,FALSE))="","",(VLOOKUP($A37,'Q2 Raw Data'!$A$9:$DA$158,E$3,FALSE))),"")</f>
        <v>Yes</v>
      </c>
      <c r="F37" t="str">
        <f>IFERROR(IF((VLOOKUP($A37,'Q2 Raw Data'!$A$9:$DA$158,F$3,FALSE))="","",(VLOOKUP($A37,'Q2 Raw Data'!$A$9:$DA$158,F$3,FALSE))),"")</f>
        <v>Yes</v>
      </c>
      <c r="G37" t="str">
        <f>IFERROR(IF((VLOOKUP($A37,'Q2 Raw Data'!$A$9:$DA$158,G$3,FALSE))="","",(VLOOKUP($A37,'Q2 Raw Data'!$A$9:$DA$158,G$3,FALSE))),"")</f>
        <v>Yes</v>
      </c>
      <c r="H37" t="str">
        <f>IFERROR(IF((VLOOKUP($A37,'Q2 Raw Data'!$A$9:$DA$158,H$3,FALSE))="","",(VLOOKUP($A37,'Q2 Raw Data'!$A$9:$DA$158,H$3,FALSE))),"")</f>
        <v/>
      </c>
      <c r="N37" t="str">
        <f>IFERROR(IF((VLOOKUP($A37,'Q2 Raw Data'!$A$9:$DA$158,N$3,FALSE))="","",(VLOOKUP($A37,'Q2 Raw Data'!$A$9:$DA$158,N$3,FALSE))),"")</f>
        <v>On track to meet target</v>
      </c>
      <c r="O37" t="str">
        <f>IFERROR(IF((VLOOKUP($A37,'Q2 Raw Data'!$A$9:$DA$158,O$3,FALSE))="","",(VLOOKUP($A37,'Q2 Raw Data'!$A$9:$DA$158,O$3,FALSE))),"")</f>
        <v>On track to meet target</v>
      </c>
      <c r="P37" t="str">
        <f>IFERROR(IF((VLOOKUP($A37,'Q2 Raw Data'!$A$9:$DA$158,P$3,FALSE))="","",(VLOOKUP($A37,'Q2 Raw Data'!$A$9:$DA$158,P$3,FALSE))),"")</f>
        <v>Not on track to meet target</v>
      </c>
      <c r="Q37" t="str">
        <f>IFERROR(IF((VLOOKUP($A37,'Q2 Raw Data'!$A$9:$DA$158,Q$3,FALSE))="","",(VLOOKUP($A37,'Q2 Raw Data'!$A$9:$DA$158,Q$3,FALSE))),"")</f>
        <v>Data not available to assess progress</v>
      </c>
    </row>
    <row r="38" spans="1:17" x14ac:dyDescent="0.3">
      <c r="A38" t="s">
        <v>375</v>
      </c>
      <c r="B38" t="s">
        <v>376</v>
      </c>
      <c r="C38" t="str">
        <f>IFERROR(IF((VLOOKUP($A38,'Q2 Raw Data'!$A$9:$DA$158,C$3,FALSE))="","",(VLOOKUP($A38,'Q2 Raw Data'!$A$9:$DA$158,C$3,FALSE))),"")</f>
        <v>Yes</v>
      </c>
      <c r="D38" t="str">
        <f>IFERROR(IF((VLOOKUP($A38,'Q2 Raw Data'!$A$9:$DA$158,D$3,FALSE))="","",(VLOOKUP($A38,'Q2 Raw Data'!$A$9:$DA$158,D$3,FALSE))),"")</f>
        <v>Yes</v>
      </c>
      <c r="E38" t="str">
        <f>IFERROR(IF((VLOOKUP($A38,'Q2 Raw Data'!$A$9:$DA$158,E$3,FALSE))="","",(VLOOKUP($A38,'Q2 Raw Data'!$A$9:$DA$158,E$3,FALSE))),"")</f>
        <v>Yes</v>
      </c>
      <c r="F38" t="str">
        <f>IFERROR(IF((VLOOKUP($A38,'Q2 Raw Data'!$A$9:$DA$158,F$3,FALSE))="","",(VLOOKUP($A38,'Q2 Raw Data'!$A$9:$DA$158,F$3,FALSE))),"")</f>
        <v>Yes</v>
      </c>
      <c r="G38" t="str">
        <f>IFERROR(IF((VLOOKUP($A38,'Q2 Raw Data'!$A$9:$DA$158,G$3,FALSE))="","",(VLOOKUP($A38,'Q2 Raw Data'!$A$9:$DA$158,G$3,FALSE))),"")</f>
        <v>Yes</v>
      </c>
      <c r="H38" t="str">
        <f>IFERROR(IF((VLOOKUP($A38,'Q2 Raw Data'!$A$9:$DA$158,H$3,FALSE))="","",(VLOOKUP($A38,'Q2 Raw Data'!$A$9:$DA$158,H$3,FALSE))),"")</f>
        <v/>
      </c>
      <c r="N38" t="str">
        <f>IFERROR(IF((VLOOKUP($A38,'Q2 Raw Data'!$A$9:$DA$158,N$3,FALSE))="","",(VLOOKUP($A38,'Q2 Raw Data'!$A$9:$DA$158,N$3,FALSE))),"")</f>
        <v>Not on track to meet target</v>
      </c>
      <c r="O38" t="str">
        <f>IFERROR(IF((VLOOKUP($A38,'Q2 Raw Data'!$A$9:$DA$158,O$3,FALSE))="","",(VLOOKUP($A38,'Q2 Raw Data'!$A$9:$DA$158,O$3,FALSE))),"")</f>
        <v>On track to meet target</v>
      </c>
      <c r="P38" t="str">
        <f>IFERROR(IF((VLOOKUP($A38,'Q2 Raw Data'!$A$9:$DA$158,P$3,FALSE))="","",(VLOOKUP($A38,'Q2 Raw Data'!$A$9:$DA$158,P$3,FALSE))),"")</f>
        <v>Not on track to meet target</v>
      </c>
      <c r="Q38" t="str">
        <f>IFERROR(IF((VLOOKUP($A38,'Q2 Raw Data'!$A$9:$DA$158,Q$3,FALSE))="","",(VLOOKUP($A38,'Q2 Raw Data'!$A$9:$DA$158,Q$3,FALSE))),"")</f>
        <v>Not on track to meet target</v>
      </c>
    </row>
    <row r="39" spans="1:17" x14ac:dyDescent="0.3">
      <c r="A39" t="s">
        <v>379</v>
      </c>
      <c r="B39" t="s">
        <v>380</v>
      </c>
      <c r="C39" t="str">
        <f>IFERROR(IF((VLOOKUP($A39,'Q2 Raw Data'!$A$9:$DA$158,C$3,FALSE))="","",(VLOOKUP($A39,'Q2 Raw Data'!$A$9:$DA$158,C$3,FALSE))),"")</f>
        <v>Yes</v>
      </c>
      <c r="D39" t="str">
        <f>IFERROR(IF((VLOOKUP($A39,'Q2 Raw Data'!$A$9:$DA$158,D$3,FALSE))="","",(VLOOKUP($A39,'Q2 Raw Data'!$A$9:$DA$158,D$3,FALSE))),"")</f>
        <v>Yes</v>
      </c>
      <c r="E39" t="str">
        <f>IFERROR(IF((VLOOKUP($A39,'Q2 Raw Data'!$A$9:$DA$158,E$3,FALSE))="","",(VLOOKUP($A39,'Q2 Raw Data'!$A$9:$DA$158,E$3,FALSE))),"")</f>
        <v>Yes</v>
      </c>
      <c r="F39" t="str">
        <f>IFERROR(IF((VLOOKUP($A39,'Q2 Raw Data'!$A$9:$DA$158,F$3,FALSE))="","",(VLOOKUP($A39,'Q2 Raw Data'!$A$9:$DA$158,F$3,FALSE))),"")</f>
        <v>Yes</v>
      </c>
      <c r="G39" t="str">
        <f>IFERROR(IF((VLOOKUP($A39,'Q2 Raw Data'!$A$9:$DA$158,G$3,FALSE))="","",(VLOOKUP($A39,'Q2 Raw Data'!$A$9:$DA$158,G$3,FALSE))),"")</f>
        <v>Yes</v>
      </c>
      <c r="H39" t="str">
        <f>IFERROR(IF((VLOOKUP($A39,'Q2 Raw Data'!$A$9:$DA$158,H$3,FALSE))="","",(VLOOKUP($A39,'Q2 Raw Data'!$A$9:$DA$158,H$3,FALSE))),"")</f>
        <v/>
      </c>
      <c r="N39" t="str">
        <f>IFERROR(IF((VLOOKUP($A39,'Q2 Raw Data'!$A$9:$DA$158,N$3,FALSE))="","",(VLOOKUP($A39,'Q2 Raw Data'!$A$9:$DA$158,N$3,FALSE))),"")</f>
        <v>On track to meet target</v>
      </c>
      <c r="O39" t="str">
        <f>IFERROR(IF((VLOOKUP($A39,'Q2 Raw Data'!$A$9:$DA$158,O$3,FALSE))="","",(VLOOKUP($A39,'Q2 Raw Data'!$A$9:$DA$158,O$3,FALSE))),"")</f>
        <v>On track to meet target</v>
      </c>
      <c r="P39" t="str">
        <f>IFERROR(IF((VLOOKUP($A39,'Q2 Raw Data'!$A$9:$DA$158,P$3,FALSE))="","",(VLOOKUP($A39,'Q2 Raw Data'!$A$9:$DA$158,P$3,FALSE))),"")</f>
        <v>Not on track to meet target</v>
      </c>
      <c r="Q39" t="str">
        <f>IFERROR(IF((VLOOKUP($A39,'Q2 Raw Data'!$A$9:$DA$158,Q$3,FALSE))="","",(VLOOKUP($A39,'Q2 Raw Data'!$A$9:$DA$158,Q$3,FALSE))),"")</f>
        <v>On track to meet target</v>
      </c>
    </row>
    <row r="40" spans="1:17" x14ac:dyDescent="0.3">
      <c r="A40" t="s">
        <v>383</v>
      </c>
      <c r="B40" t="s">
        <v>384</v>
      </c>
      <c r="C40" t="str">
        <f>IFERROR(IF((VLOOKUP($A40,'Q2 Raw Data'!$A$9:$DA$158,C$3,FALSE))="","",(VLOOKUP($A40,'Q2 Raw Data'!$A$9:$DA$158,C$3,FALSE))),"")</f>
        <v>Yes</v>
      </c>
      <c r="D40" t="str">
        <f>IFERROR(IF((VLOOKUP($A40,'Q2 Raw Data'!$A$9:$DA$158,D$3,FALSE))="","",(VLOOKUP($A40,'Q2 Raw Data'!$A$9:$DA$158,D$3,FALSE))),"")</f>
        <v>Yes</v>
      </c>
      <c r="E40" t="str">
        <f>IFERROR(IF((VLOOKUP($A40,'Q2 Raw Data'!$A$9:$DA$158,E$3,FALSE))="","",(VLOOKUP($A40,'Q2 Raw Data'!$A$9:$DA$158,E$3,FALSE))),"")</f>
        <v>Yes</v>
      </c>
      <c r="F40" t="str">
        <f>IFERROR(IF((VLOOKUP($A40,'Q2 Raw Data'!$A$9:$DA$158,F$3,FALSE))="","",(VLOOKUP($A40,'Q2 Raw Data'!$A$9:$DA$158,F$3,FALSE))),"")</f>
        <v>Yes</v>
      </c>
      <c r="G40" t="str">
        <f>IFERROR(IF((VLOOKUP($A40,'Q2 Raw Data'!$A$9:$DA$158,G$3,FALSE))="","",(VLOOKUP($A40,'Q2 Raw Data'!$A$9:$DA$158,G$3,FALSE))),"")</f>
        <v>Yes</v>
      </c>
      <c r="H40" t="str">
        <f>IFERROR(IF((VLOOKUP($A40,'Q2 Raw Data'!$A$9:$DA$158,H$3,FALSE))="","",(VLOOKUP($A40,'Q2 Raw Data'!$A$9:$DA$158,H$3,FALSE))),"")</f>
        <v/>
      </c>
      <c r="N40" t="str">
        <f>IFERROR(IF((VLOOKUP($A40,'Q2 Raw Data'!$A$9:$DA$158,N$3,FALSE))="","",(VLOOKUP($A40,'Q2 Raw Data'!$A$9:$DA$158,N$3,FALSE))),"")</f>
        <v>Not on track to meet target</v>
      </c>
      <c r="O40" t="str">
        <f>IFERROR(IF((VLOOKUP($A40,'Q2 Raw Data'!$A$9:$DA$158,O$3,FALSE))="","",(VLOOKUP($A40,'Q2 Raw Data'!$A$9:$DA$158,O$3,FALSE))),"")</f>
        <v>On track to meet target</v>
      </c>
      <c r="P40" t="str">
        <f>IFERROR(IF((VLOOKUP($A40,'Q2 Raw Data'!$A$9:$DA$158,P$3,FALSE))="","",(VLOOKUP($A40,'Q2 Raw Data'!$A$9:$DA$158,P$3,FALSE))),"")</f>
        <v>Not on track to meet target</v>
      </c>
      <c r="Q40" t="str">
        <f>IFERROR(IF((VLOOKUP($A40,'Q2 Raw Data'!$A$9:$DA$158,Q$3,FALSE))="","",(VLOOKUP($A40,'Q2 Raw Data'!$A$9:$DA$158,Q$3,FALSE))),"")</f>
        <v>On track to meet target</v>
      </c>
    </row>
    <row r="41" spans="1:17" x14ac:dyDescent="0.3">
      <c r="A41" t="s">
        <v>385</v>
      </c>
      <c r="B41" t="s">
        <v>386</v>
      </c>
      <c r="C41" t="str">
        <f>IFERROR(IF((VLOOKUP($A41,'Q2 Raw Data'!$A$9:$DA$158,C$3,FALSE))="","",(VLOOKUP($A41,'Q2 Raw Data'!$A$9:$DA$158,C$3,FALSE))),"")</f>
        <v>Yes</v>
      </c>
      <c r="D41" t="str">
        <f>IFERROR(IF((VLOOKUP($A41,'Q2 Raw Data'!$A$9:$DA$158,D$3,FALSE))="","",(VLOOKUP($A41,'Q2 Raw Data'!$A$9:$DA$158,D$3,FALSE))),"")</f>
        <v>Yes</v>
      </c>
      <c r="E41" t="str">
        <f>IFERROR(IF((VLOOKUP($A41,'Q2 Raw Data'!$A$9:$DA$158,E$3,FALSE))="","",(VLOOKUP($A41,'Q2 Raw Data'!$A$9:$DA$158,E$3,FALSE))),"")</f>
        <v>Yes</v>
      </c>
      <c r="F41" t="str">
        <f>IFERROR(IF((VLOOKUP($A41,'Q2 Raw Data'!$A$9:$DA$158,F$3,FALSE))="","",(VLOOKUP($A41,'Q2 Raw Data'!$A$9:$DA$158,F$3,FALSE))),"")</f>
        <v>Yes</v>
      </c>
      <c r="G41" t="str">
        <f>IFERROR(IF((VLOOKUP($A41,'Q2 Raw Data'!$A$9:$DA$158,G$3,FALSE))="","",(VLOOKUP($A41,'Q2 Raw Data'!$A$9:$DA$158,G$3,FALSE))),"")</f>
        <v>Yes</v>
      </c>
      <c r="H41" t="str">
        <f>IFERROR(IF((VLOOKUP($A41,'Q2 Raw Data'!$A$9:$DA$158,H$3,FALSE))="","",(VLOOKUP($A41,'Q2 Raw Data'!$A$9:$DA$158,H$3,FALSE))),"")</f>
        <v/>
      </c>
      <c r="N41" t="str">
        <f>IFERROR(IF((VLOOKUP($A41,'Q2 Raw Data'!$A$9:$DA$158,N$3,FALSE))="","",(VLOOKUP($A41,'Q2 Raw Data'!$A$9:$DA$158,N$3,FALSE))),"")</f>
        <v>On track to meet target</v>
      </c>
      <c r="O41" t="str">
        <f>IFERROR(IF((VLOOKUP($A41,'Q2 Raw Data'!$A$9:$DA$158,O$3,FALSE))="","",(VLOOKUP($A41,'Q2 Raw Data'!$A$9:$DA$158,O$3,FALSE))),"")</f>
        <v>On track to meet target</v>
      </c>
      <c r="P41" t="str">
        <f>IFERROR(IF((VLOOKUP($A41,'Q2 Raw Data'!$A$9:$DA$158,P$3,FALSE))="","",(VLOOKUP($A41,'Q2 Raw Data'!$A$9:$DA$158,P$3,FALSE))),"")</f>
        <v>On track to meet target</v>
      </c>
      <c r="Q41" t="str">
        <f>IFERROR(IF((VLOOKUP($A41,'Q2 Raw Data'!$A$9:$DA$158,Q$3,FALSE))="","",(VLOOKUP($A41,'Q2 Raw Data'!$A$9:$DA$158,Q$3,FALSE))),"")</f>
        <v>Not on track to meet target</v>
      </c>
    </row>
    <row r="42" spans="1:17" x14ac:dyDescent="0.3">
      <c r="A42" t="s">
        <v>387</v>
      </c>
      <c r="B42" t="s">
        <v>388</v>
      </c>
      <c r="C42" t="str">
        <f>IFERROR(IF((VLOOKUP($A42,'Q2 Raw Data'!$A$9:$DA$158,C$3,FALSE))="","",(VLOOKUP($A42,'Q2 Raw Data'!$A$9:$DA$158,C$3,FALSE))),"")</f>
        <v>Yes</v>
      </c>
      <c r="D42" t="str">
        <f>IFERROR(IF((VLOOKUP($A42,'Q2 Raw Data'!$A$9:$DA$158,D$3,FALSE))="","",(VLOOKUP($A42,'Q2 Raw Data'!$A$9:$DA$158,D$3,FALSE))),"")</f>
        <v>Yes</v>
      </c>
      <c r="E42" t="str">
        <f>IFERROR(IF((VLOOKUP($A42,'Q2 Raw Data'!$A$9:$DA$158,E$3,FALSE))="","",(VLOOKUP($A42,'Q2 Raw Data'!$A$9:$DA$158,E$3,FALSE))),"")</f>
        <v>Yes</v>
      </c>
      <c r="F42" t="str">
        <f>IFERROR(IF((VLOOKUP($A42,'Q2 Raw Data'!$A$9:$DA$158,F$3,FALSE))="","",(VLOOKUP($A42,'Q2 Raw Data'!$A$9:$DA$158,F$3,FALSE))),"")</f>
        <v>Yes</v>
      </c>
      <c r="G42" t="str">
        <f>IFERROR(IF((VLOOKUP($A42,'Q2 Raw Data'!$A$9:$DA$158,G$3,FALSE))="","",(VLOOKUP($A42,'Q2 Raw Data'!$A$9:$DA$158,G$3,FALSE))),"")</f>
        <v>Yes</v>
      </c>
      <c r="H42" t="str">
        <f>IFERROR(IF((VLOOKUP($A42,'Q2 Raw Data'!$A$9:$DA$158,H$3,FALSE))="","",(VLOOKUP($A42,'Q2 Raw Data'!$A$9:$DA$158,H$3,FALSE))),"")</f>
        <v/>
      </c>
      <c r="N42" t="str">
        <f>IFERROR(IF((VLOOKUP($A42,'Q2 Raw Data'!$A$9:$DA$158,N$3,FALSE))="","",(VLOOKUP($A42,'Q2 Raw Data'!$A$9:$DA$158,N$3,FALSE))),"")</f>
        <v>On track to meet target</v>
      </c>
      <c r="O42" t="str">
        <f>IFERROR(IF((VLOOKUP($A42,'Q2 Raw Data'!$A$9:$DA$158,O$3,FALSE))="","",(VLOOKUP($A42,'Q2 Raw Data'!$A$9:$DA$158,O$3,FALSE))),"")</f>
        <v>On track to meet target</v>
      </c>
      <c r="P42" t="str">
        <f>IFERROR(IF((VLOOKUP($A42,'Q2 Raw Data'!$A$9:$DA$158,P$3,FALSE))="","",(VLOOKUP($A42,'Q2 Raw Data'!$A$9:$DA$158,P$3,FALSE))),"")</f>
        <v>On track to meet target</v>
      </c>
      <c r="Q42" t="str">
        <f>IFERROR(IF((VLOOKUP($A42,'Q2 Raw Data'!$A$9:$DA$158,Q$3,FALSE))="","",(VLOOKUP($A42,'Q2 Raw Data'!$A$9:$DA$158,Q$3,FALSE))),"")</f>
        <v>On track to meet target</v>
      </c>
    </row>
    <row r="43" spans="1:17" x14ac:dyDescent="0.3">
      <c r="A43" t="s">
        <v>389</v>
      </c>
      <c r="B43" t="s">
        <v>390</v>
      </c>
      <c r="C43" t="str">
        <f>IFERROR(IF((VLOOKUP($A43,'Q2 Raw Data'!$A$9:$DA$158,C$3,FALSE))="","",(VLOOKUP($A43,'Q2 Raw Data'!$A$9:$DA$158,C$3,FALSE))),"")</f>
        <v>Yes</v>
      </c>
      <c r="D43" t="str">
        <f>IFERROR(IF((VLOOKUP($A43,'Q2 Raw Data'!$A$9:$DA$158,D$3,FALSE))="","",(VLOOKUP($A43,'Q2 Raw Data'!$A$9:$DA$158,D$3,FALSE))),"")</f>
        <v>Yes</v>
      </c>
      <c r="E43" t="str">
        <f>IFERROR(IF((VLOOKUP($A43,'Q2 Raw Data'!$A$9:$DA$158,E$3,FALSE))="","",(VLOOKUP($A43,'Q2 Raw Data'!$A$9:$DA$158,E$3,FALSE))),"")</f>
        <v>Yes</v>
      </c>
      <c r="F43" t="str">
        <f>IFERROR(IF((VLOOKUP($A43,'Q2 Raw Data'!$A$9:$DA$158,F$3,FALSE))="","",(VLOOKUP($A43,'Q2 Raw Data'!$A$9:$DA$158,F$3,FALSE))),"")</f>
        <v>Yes</v>
      </c>
      <c r="G43" t="str">
        <f>IFERROR(IF((VLOOKUP($A43,'Q2 Raw Data'!$A$9:$DA$158,G$3,FALSE))="","",(VLOOKUP($A43,'Q2 Raw Data'!$A$9:$DA$158,G$3,FALSE))),"")</f>
        <v>Yes</v>
      </c>
      <c r="H43" t="str">
        <f>IFERROR(IF((VLOOKUP($A43,'Q2 Raw Data'!$A$9:$DA$158,H$3,FALSE))="","",(VLOOKUP($A43,'Q2 Raw Data'!$A$9:$DA$158,H$3,FALSE))),"")</f>
        <v/>
      </c>
      <c r="N43" t="str">
        <f>IFERROR(IF((VLOOKUP($A43,'Q2 Raw Data'!$A$9:$DA$158,N$3,FALSE))="","",(VLOOKUP($A43,'Q2 Raw Data'!$A$9:$DA$158,N$3,FALSE))),"")</f>
        <v>Not on track to meet target</v>
      </c>
      <c r="O43" t="str">
        <f>IFERROR(IF((VLOOKUP($A43,'Q2 Raw Data'!$A$9:$DA$158,O$3,FALSE))="","",(VLOOKUP($A43,'Q2 Raw Data'!$A$9:$DA$158,O$3,FALSE))),"")</f>
        <v>Not on track to meet target</v>
      </c>
      <c r="P43" t="str">
        <f>IFERROR(IF((VLOOKUP($A43,'Q2 Raw Data'!$A$9:$DA$158,P$3,FALSE))="","",(VLOOKUP($A43,'Q2 Raw Data'!$A$9:$DA$158,P$3,FALSE))),"")</f>
        <v>On track to meet target</v>
      </c>
      <c r="Q43" t="str">
        <f>IFERROR(IF((VLOOKUP($A43,'Q2 Raw Data'!$A$9:$DA$158,Q$3,FALSE))="","",(VLOOKUP($A43,'Q2 Raw Data'!$A$9:$DA$158,Q$3,FALSE))),"")</f>
        <v>Not on track to meet target</v>
      </c>
    </row>
    <row r="44" spans="1:17" x14ac:dyDescent="0.3">
      <c r="A44" t="s">
        <v>391</v>
      </c>
      <c r="B44" t="s">
        <v>392</v>
      </c>
      <c r="C44" t="str">
        <f>IFERROR(IF((VLOOKUP($A44,'Q2 Raw Data'!$A$9:$DA$158,C$3,FALSE))="","",(VLOOKUP($A44,'Q2 Raw Data'!$A$9:$DA$158,C$3,FALSE))),"")</f>
        <v>Yes</v>
      </c>
      <c r="D44" t="str">
        <f>IFERROR(IF((VLOOKUP($A44,'Q2 Raw Data'!$A$9:$DA$158,D$3,FALSE))="","",(VLOOKUP($A44,'Q2 Raw Data'!$A$9:$DA$158,D$3,FALSE))),"")</f>
        <v>Yes</v>
      </c>
      <c r="E44" t="str">
        <f>IFERROR(IF((VLOOKUP($A44,'Q2 Raw Data'!$A$9:$DA$158,E$3,FALSE))="","",(VLOOKUP($A44,'Q2 Raw Data'!$A$9:$DA$158,E$3,FALSE))),"")</f>
        <v>Yes</v>
      </c>
      <c r="F44" t="str">
        <f>IFERROR(IF((VLOOKUP($A44,'Q2 Raw Data'!$A$9:$DA$158,F$3,FALSE))="","",(VLOOKUP($A44,'Q2 Raw Data'!$A$9:$DA$158,F$3,FALSE))),"")</f>
        <v>Yes</v>
      </c>
      <c r="G44" t="str">
        <f>IFERROR(IF((VLOOKUP($A44,'Q2 Raw Data'!$A$9:$DA$158,G$3,FALSE))="","",(VLOOKUP($A44,'Q2 Raw Data'!$A$9:$DA$158,G$3,FALSE))),"")</f>
        <v>Yes</v>
      </c>
      <c r="H44" t="str">
        <f>IFERROR(IF((VLOOKUP($A44,'Q2 Raw Data'!$A$9:$DA$158,H$3,FALSE))="","",(VLOOKUP($A44,'Q2 Raw Data'!$A$9:$DA$158,H$3,FALSE))),"")</f>
        <v/>
      </c>
      <c r="N44" t="str">
        <f>IFERROR(IF((VLOOKUP($A44,'Q2 Raw Data'!$A$9:$DA$158,N$3,FALSE))="","",(VLOOKUP($A44,'Q2 Raw Data'!$A$9:$DA$158,N$3,FALSE))),"")</f>
        <v>On track to meet target</v>
      </c>
      <c r="O44" t="str">
        <f>IFERROR(IF((VLOOKUP($A44,'Q2 Raw Data'!$A$9:$DA$158,O$3,FALSE))="","",(VLOOKUP($A44,'Q2 Raw Data'!$A$9:$DA$158,O$3,FALSE))),"")</f>
        <v>On track to meet target</v>
      </c>
      <c r="P44" t="str">
        <f>IFERROR(IF((VLOOKUP($A44,'Q2 Raw Data'!$A$9:$DA$158,P$3,FALSE))="","",(VLOOKUP($A44,'Q2 Raw Data'!$A$9:$DA$158,P$3,FALSE))),"")</f>
        <v>On track to meet target</v>
      </c>
      <c r="Q44" t="str">
        <f>IFERROR(IF((VLOOKUP($A44,'Q2 Raw Data'!$A$9:$DA$158,Q$3,FALSE))="","",(VLOOKUP($A44,'Q2 Raw Data'!$A$9:$DA$158,Q$3,FALSE))),"")</f>
        <v>On track to meet target</v>
      </c>
    </row>
    <row r="45" spans="1:17" x14ac:dyDescent="0.3">
      <c r="A45" t="s">
        <v>395</v>
      </c>
      <c r="B45" t="s">
        <v>396</v>
      </c>
      <c r="C45" t="str">
        <f>IFERROR(IF((VLOOKUP($A45,'Q2 Raw Data'!$A$9:$DA$158,C$3,FALSE))="","",(VLOOKUP($A45,'Q2 Raw Data'!$A$9:$DA$158,C$3,FALSE))),"")</f>
        <v>Yes</v>
      </c>
      <c r="D45" t="str">
        <f>IFERROR(IF((VLOOKUP($A45,'Q2 Raw Data'!$A$9:$DA$158,D$3,FALSE))="","",(VLOOKUP($A45,'Q2 Raw Data'!$A$9:$DA$158,D$3,FALSE))),"")</f>
        <v>Yes</v>
      </c>
      <c r="E45" t="str">
        <f>IFERROR(IF((VLOOKUP($A45,'Q2 Raw Data'!$A$9:$DA$158,E$3,FALSE))="","",(VLOOKUP($A45,'Q2 Raw Data'!$A$9:$DA$158,E$3,FALSE))),"")</f>
        <v>Yes</v>
      </c>
      <c r="F45" t="str">
        <f>IFERROR(IF((VLOOKUP($A45,'Q2 Raw Data'!$A$9:$DA$158,F$3,FALSE))="","",(VLOOKUP($A45,'Q2 Raw Data'!$A$9:$DA$158,F$3,FALSE))),"")</f>
        <v>Yes</v>
      </c>
      <c r="G45" t="str">
        <f>IFERROR(IF((VLOOKUP($A45,'Q2 Raw Data'!$A$9:$DA$158,G$3,FALSE))="","",(VLOOKUP($A45,'Q2 Raw Data'!$A$9:$DA$158,G$3,FALSE))),"")</f>
        <v>Yes</v>
      </c>
      <c r="H45" t="str">
        <f>IFERROR(IF((VLOOKUP($A45,'Q2 Raw Data'!$A$9:$DA$158,H$3,FALSE))="","",(VLOOKUP($A45,'Q2 Raw Data'!$A$9:$DA$158,H$3,FALSE))),"")</f>
        <v/>
      </c>
      <c r="N45" t="str">
        <f>IFERROR(IF((VLOOKUP($A45,'Q2 Raw Data'!$A$9:$DA$158,N$3,FALSE))="","",(VLOOKUP($A45,'Q2 Raw Data'!$A$9:$DA$158,N$3,FALSE))),"")</f>
        <v>On track to meet target</v>
      </c>
      <c r="O45" t="str">
        <f>IFERROR(IF((VLOOKUP($A45,'Q2 Raw Data'!$A$9:$DA$158,O$3,FALSE))="","",(VLOOKUP($A45,'Q2 Raw Data'!$A$9:$DA$158,O$3,FALSE))),"")</f>
        <v>On track to meet target</v>
      </c>
      <c r="P45" t="str">
        <f>IFERROR(IF((VLOOKUP($A45,'Q2 Raw Data'!$A$9:$DA$158,P$3,FALSE))="","",(VLOOKUP($A45,'Q2 Raw Data'!$A$9:$DA$158,P$3,FALSE))),"")</f>
        <v>Data not available to assess progress</v>
      </c>
      <c r="Q45" t="str">
        <f>IFERROR(IF((VLOOKUP($A45,'Q2 Raw Data'!$A$9:$DA$158,Q$3,FALSE))="","",(VLOOKUP($A45,'Q2 Raw Data'!$A$9:$DA$158,Q$3,FALSE))),"")</f>
        <v>On track to meet target</v>
      </c>
    </row>
    <row r="46" spans="1:17" x14ac:dyDescent="0.3">
      <c r="A46" t="s">
        <v>399</v>
      </c>
      <c r="B46" t="s">
        <v>400</v>
      </c>
      <c r="C46" t="str">
        <f>IFERROR(IF((VLOOKUP($A46,'Q2 Raw Data'!$A$9:$DA$158,C$3,FALSE))="","",(VLOOKUP($A46,'Q2 Raw Data'!$A$9:$DA$158,C$3,FALSE))),"")</f>
        <v>Yes</v>
      </c>
      <c r="D46" t="str">
        <f>IFERROR(IF((VLOOKUP($A46,'Q2 Raw Data'!$A$9:$DA$158,D$3,FALSE))="","",(VLOOKUP($A46,'Q2 Raw Data'!$A$9:$DA$158,D$3,FALSE))),"")</f>
        <v>Yes</v>
      </c>
      <c r="E46" t="str">
        <f>IFERROR(IF((VLOOKUP($A46,'Q2 Raw Data'!$A$9:$DA$158,E$3,FALSE))="","",(VLOOKUP($A46,'Q2 Raw Data'!$A$9:$DA$158,E$3,FALSE))),"")</f>
        <v>Yes</v>
      </c>
      <c r="F46" t="str">
        <f>IFERROR(IF((VLOOKUP($A46,'Q2 Raw Data'!$A$9:$DA$158,F$3,FALSE))="","",(VLOOKUP($A46,'Q2 Raw Data'!$A$9:$DA$158,F$3,FALSE))),"")</f>
        <v>Yes</v>
      </c>
      <c r="G46" t="str">
        <f>IFERROR(IF((VLOOKUP($A46,'Q2 Raw Data'!$A$9:$DA$158,G$3,FALSE))="","",(VLOOKUP($A46,'Q2 Raw Data'!$A$9:$DA$158,G$3,FALSE))),"")</f>
        <v>Yes</v>
      </c>
      <c r="H46" t="str">
        <f>IFERROR(IF((VLOOKUP($A46,'Q2 Raw Data'!$A$9:$DA$158,H$3,FALSE))="","",(VLOOKUP($A46,'Q2 Raw Data'!$A$9:$DA$158,H$3,FALSE))),"")</f>
        <v/>
      </c>
      <c r="N46" t="str">
        <f>IFERROR(IF((VLOOKUP($A46,'Q2 Raw Data'!$A$9:$DA$158,N$3,FALSE))="","",(VLOOKUP($A46,'Q2 Raw Data'!$A$9:$DA$158,N$3,FALSE))),"")</f>
        <v>Not on track to meet target</v>
      </c>
      <c r="O46" t="str">
        <f>IFERROR(IF((VLOOKUP($A46,'Q2 Raw Data'!$A$9:$DA$158,O$3,FALSE))="","",(VLOOKUP($A46,'Q2 Raw Data'!$A$9:$DA$158,O$3,FALSE))),"")</f>
        <v>On track to meet target</v>
      </c>
      <c r="P46" t="str">
        <f>IFERROR(IF((VLOOKUP($A46,'Q2 Raw Data'!$A$9:$DA$158,P$3,FALSE))="","",(VLOOKUP($A46,'Q2 Raw Data'!$A$9:$DA$158,P$3,FALSE))),"")</f>
        <v>On track to meet target</v>
      </c>
      <c r="Q46" t="str">
        <f>IFERROR(IF((VLOOKUP($A46,'Q2 Raw Data'!$A$9:$DA$158,Q$3,FALSE))="","",(VLOOKUP($A46,'Q2 Raw Data'!$A$9:$DA$158,Q$3,FALSE))),"")</f>
        <v>On track to meet target</v>
      </c>
    </row>
    <row r="47" spans="1:17" x14ac:dyDescent="0.3">
      <c r="A47" t="s">
        <v>401</v>
      </c>
      <c r="B47" t="s">
        <v>402</v>
      </c>
      <c r="C47" t="str">
        <f>IFERROR(IF((VLOOKUP($A47,'Q2 Raw Data'!$A$9:$DA$158,C$3,FALSE))="","",(VLOOKUP($A47,'Q2 Raw Data'!$A$9:$DA$158,C$3,FALSE))),"")</f>
        <v>Yes</v>
      </c>
      <c r="D47" t="str">
        <f>IFERROR(IF((VLOOKUP($A47,'Q2 Raw Data'!$A$9:$DA$158,D$3,FALSE))="","",(VLOOKUP($A47,'Q2 Raw Data'!$A$9:$DA$158,D$3,FALSE))),"")</f>
        <v>Yes</v>
      </c>
      <c r="E47" t="str">
        <f>IFERROR(IF((VLOOKUP($A47,'Q2 Raw Data'!$A$9:$DA$158,E$3,FALSE))="","",(VLOOKUP($A47,'Q2 Raw Data'!$A$9:$DA$158,E$3,FALSE))),"")</f>
        <v>Yes</v>
      </c>
      <c r="F47" t="str">
        <f>IFERROR(IF((VLOOKUP($A47,'Q2 Raw Data'!$A$9:$DA$158,F$3,FALSE))="","",(VLOOKUP($A47,'Q2 Raw Data'!$A$9:$DA$158,F$3,FALSE))),"")</f>
        <v>Yes</v>
      </c>
      <c r="G47" t="str">
        <f>IFERROR(IF((VLOOKUP($A47,'Q2 Raw Data'!$A$9:$DA$158,G$3,FALSE))="","",(VLOOKUP($A47,'Q2 Raw Data'!$A$9:$DA$158,G$3,FALSE))),"")</f>
        <v>No</v>
      </c>
      <c r="H47">
        <f>IFERROR(IF((VLOOKUP($A47,'Q2 Raw Data'!$A$9:$DA$158,H$3,FALSE))="","",(VLOOKUP($A47,'Q2 Raw Data'!$A$9:$DA$158,H$3,FALSE))),"")</f>
        <v>43496</v>
      </c>
      <c r="N47" t="str">
        <f>IFERROR(IF((VLOOKUP($A47,'Q2 Raw Data'!$A$9:$DA$158,N$3,FALSE))="","",(VLOOKUP($A47,'Q2 Raw Data'!$A$9:$DA$158,N$3,FALSE))),"")</f>
        <v>Data not available to assess progress</v>
      </c>
      <c r="O47" t="str">
        <f>IFERROR(IF((VLOOKUP($A47,'Q2 Raw Data'!$A$9:$DA$158,O$3,FALSE))="","",(VLOOKUP($A47,'Q2 Raw Data'!$A$9:$DA$158,O$3,FALSE))),"")</f>
        <v>On track to meet target</v>
      </c>
      <c r="P47" t="str">
        <f>IFERROR(IF((VLOOKUP($A47,'Q2 Raw Data'!$A$9:$DA$158,P$3,FALSE))="","",(VLOOKUP($A47,'Q2 Raw Data'!$A$9:$DA$158,P$3,FALSE))),"")</f>
        <v>On track to meet target</v>
      </c>
      <c r="Q47" t="str">
        <f>IFERROR(IF((VLOOKUP($A47,'Q2 Raw Data'!$A$9:$DA$158,Q$3,FALSE))="","",(VLOOKUP($A47,'Q2 Raw Data'!$A$9:$DA$158,Q$3,FALSE))),"")</f>
        <v>On track to meet target</v>
      </c>
    </row>
    <row r="48" spans="1:17" x14ac:dyDescent="0.3">
      <c r="A48" t="s">
        <v>403</v>
      </c>
      <c r="B48" t="s">
        <v>404</v>
      </c>
      <c r="C48" t="str">
        <f>IFERROR(IF((VLOOKUP($A48,'Q2 Raw Data'!$A$9:$DA$158,C$3,FALSE))="","",(VLOOKUP($A48,'Q2 Raw Data'!$A$9:$DA$158,C$3,FALSE))),"")</f>
        <v>Yes</v>
      </c>
      <c r="D48" t="str">
        <f>IFERROR(IF((VLOOKUP($A48,'Q2 Raw Data'!$A$9:$DA$158,D$3,FALSE))="","",(VLOOKUP($A48,'Q2 Raw Data'!$A$9:$DA$158,D$3,FALSE))),"")</f>
        <v>Yes</v>
      </c>
      <c r="E48" t="str">
        <f>IFERROR(IF((VLOOKUP($A48,'Q2 Raw Data'!$A$9:$DA$158,E$3,FALSE))="","",(VLOOKUP($A48,'Q2 Raw Data'!$A$9:$DA$158,E$3,FALSE))),"")</f>
        <v>Yes</v>
      </c>
      <c r="F48" t="str">
        <f>IFERROR(IF((VLOOKUP($A48,'Q2 Raw Data'!$A$9:$DA$158,F$3,FALSE))="","",(VLOOKUP($A48,'Q2 Raw Data'!$A$9:$DA$158,F$3,FALSE))),"")</f>
        <v>Yes</v>
      </c>
      <c r="G48" t="str">
        <f>IFERROR(IF((VLOOKUP($A48,'Q2 Raw Data'!$A$9:$DA$158,G$3,FALSE))="","",(VLOOKUP($A48,'Q2 Raw Data'!$A$9:$DA$158,G$3,FALSE))),"")</f>
        <v>Yes</v>
      </c>
      <c r="H48" t="str">
        <f>IFERROR(IF((VLOOKUP($A48,'Q2 Raw Data'!$A$9:$DA$158,H$3,FALSE))="","",(VLOOKUP($A48,'Q2 Raw Data'!$A$9:$DA$158,H$3,FALSE))),"")</f>
        <v/>
      </c>
      <c r="N48" t="str">
        <f>IFERROR(IF((VLOOKUP($A48,'Q2 Raw Data'!$A$9:$DA$158,N$3,FALSE))="","",(VLOOKUP($A48,'Q2 Raw Data'!$A$9:$DA$158,N$3,FALSE))),"")</f>
        <v>On track to meet target</v>
      </c>
      <c r="O48" t="str">
        <f>IFERROR(IF((VLOOKUP($A48,'Q2 Raw Data'!$A$9:$DA$158,O$3,FALSE))="","",(VLOOKUP($A48,'Q2 Raw Data'!$A$9:$DA$158,O$3,FALSE))),"")</f>
        <v>On track to meet target</v>
      </c>
      <c r="P48" t="str">
        <f>IFERROR(IF((VLOOKUP($A48,'Q2 Raw Data'!$A$9:$DA$158,P$3,FALSE))="","",(VLOOKUP($A48,'Q2 Raw Data'!$A$9:$DA$158,P$3,FALSE))),"")</f>
        <v>On track to meet target</v>
      </c>
      <c r="Q48" t="str">
        <f>IFERROR(IF((VLOOKUP($A48,'Q2 Raw Data'!$A$9:$DA$158,Q$3,FALSE))="","",(VLOOKUP($A48,'Q2 Raw Data'!$A$9:$DA$158,Q$3,FALSE))),"")</f>
        <v>On track to meet target</v>
      </c>
    </row>
    <row r="49" spans="1:17" x14ac:dyDescent="0.3">
      <c r="A49" t="s">
        <v>407</v>
      </c>
      <c r="B49" t="s">
        <v>408</v>
      </c>
      <c r="C49" t="str">
        <f>IFERROR(IF((VLOOKUP($A49,'Q2 Raw Data'!$A$9:$DA$158,C$3,FALSE))="","",(VLOOKUP($A49,'Q2 Raw Data'!$A$9:$DA$158,C$3,FALSE))),"")</f>
        <v>Yes</v>
      </c>
      <c r="D49" t="str">
        <f>IFERROR(IF((VLOOKUP($A49,'Q2 Raw Data'!$A$9:$DA$158,D$3,FALSE))="","",(VLOOKUP($A49,'Q2 Raw Data'!$A$9:$DA$158,D$3,FALSE))),"")</f>
        <v>Yes</v>
      </c>
      <c r="E49" t="str">
        <f>IFERROR(IF((VLOOKUP($A49,'Q2 Raw Data'!$A$9:$DA$158,E$3,FALSE))="","",(VLOOKUP($A49,'Q2 Raw Data'!$A$9:$DA$158,E$3,FALSE))),"")</f>
        <v>Yes</v>
      </c>
      <c r="F49" t="str">
        <f>IFERROR(IF((VLOOKUP($A49,'Q2 Raw Data'!$A$9:$DA$158,F$3,FALSE))="","",(VLOOKUP($A49,'Q2 Raw Data'!$A$9:$DA$158,F$3,FALSE))),"")</f>
        <v>Yes</v>
      </c>
      <c r="G49" t="str">
        <f>IFERROR(IF((VLOOKUP($A49,'Q2 Raw Data'!$A$9:$DA$158,G$3,FALSE))="","",(VLOOKUP($A49,'Q2 Raw Data'!$A$9:$DA$158,G$3,FALSE))),"")</f>
        <v>Yes</v>
      </c>
      <c r="H49" t="str">
        <f>IFERROR(IF((VLOOKUP($A49,'Q2 Raw Data'!$A$9:$DA$158,H$3,FALSE))="","",(VLOOKUP($A49,'Q2 Raw Data'!$A$9:$DA$158,H$3,FALSE))),"")</f>
        <v/>
      </c>
      <c r="N49" t="str">
        <f>IFERROR(IF((VLOOKUP($A49,'Q2 Raw Data'!$A$9:$DA$158,N$3,FALSE))="","",(VLOOKUP($A49,'Q2 Raw Data'!$A$9:$DA$158,N$3,FALSE))),"")</f>
        <v>Data not available to assess progress</v>
      </c>
      <c r="O49" t="str">
        <f>IFERROR(IF((VLOOKUP($A49,'Q2 Raw Data'!$A$9:$DA$158,O$3,FALSE))="","",(VLOOKUP($A49,'Q2 Raw Data'!$A$9:$DA$158,O$3,FALSE))),"")</f>
        <v>On track to meet target</v>
      </c>
      <c r="P49" t="str">
        <f>IFERROR(IF((VLOOKUP($A49,'Q2 Raw Data'!$A$9:$DA$158,P$3,FALSE))="","",(VLOOKUP($A49,'Q2 Raw Data'!$A$9:$DA$158,P$3,FALSE))),"")</f>
        <v>On track to meet target</v>
      </c>
      <c r="Q49" t="str">
        <f>IFERROR(IF((VLOOKUP($A49,'Q2 Raw Data'!$A$9:$DA$158,Q$3,FALSE))="","",(VLOOKUP($A49,'Q2 Raw Data'!$A$9:$DA$158,Q$3,FALSE))),"")</f>
        <v>On track to meet target</v>
      </c>
    </row>
    <row r="50" spans="1:17" x14ac:dyDescent="0.3">
      <c r="A50" t="s">
        <v>410</v>
      </c>
      <c r="B50" t="s">
        <v>411</v>
      </c>
      <c r="C50" t="str">
        <f>IFERROR(IF((VLOOKUP($A50,'Q2 Raw Data'!$A$9:$DA$158,C$3,FALSE))="","",(VLOOKUP($A50,'Q2 Raw Data'!$A$9:$DA$158,C$3,FALSE))),"")</f>
        <v>Yes</v>
      </c>
      <c r="D50" t="str">
        <f>IFERROR(IF((VLOOKUP($A50,'Q2 Raw Data'!$A$9:$DA$158,D$3,FALSE))="","",(VLOOKUP($A50,'Q2 Raw Data'!$A$9:$DA$158,D$3,FALSE))),"")</f>
        <v>Yes</v>
      </c>
      <c r="E50" t="str">
        <f>IFERROR(IF((VLOOKUP($A50,'Q2 Raw Data'!$A$9:$DA$158,E$3,FALSE))="","",(VLOOKUP($A50,'Q2 Raw Data'!$A$9:$DA$158,E$3,FALSE))),"")</f>
        <v>Yes</v>
      </c>
      <c r="F50" t="str">
        <f>IFERROR(IF((VLOOKUP($A50,'Q2 Raw Data'!$A$9:$DA$158,F$3,FALSE))="","",(VLOOKUP($A50,'Q2 Raw Data'!$A$9:$DA$158,F$3,FALSE))),"")</f>
        <v>Yes</v>
      </c>
      <c r="G50" t="str">
        <f>IFERROR(IF((VLOOKUP($A50,'Q2 Raw Data'!$A$9:$DA$158,G$3,FALSE))="","",(VLOOKUP($A50,'Q2 Raw Data'!$A$9:$DA$158,G$3,FALSE))),"")</f>
        <v>Yes</v>
      </c>
      <c r="H50" t="str">
        <f>IFERROR(IF((VLOOKUP($A50,'Q2 Raw Data'!$A$9:$DA$158,H$3,FALSE))="","",(VLOOKUP($A50,'Q2 Raw Data'!$A$9:$DA$158,H$3,FALSE))),"")</f>
        <v/>
      </c>
      <c r="N50" t="str">
        <f>IFERROR(IF((VLOOKUP($A50,'Q2 Raw Data'!$A$9:$DA$158,N$3,FALSE))="","",(VLOOKUP($A50,'Q2 Raw Data'!$A$9:$DA$158,N$3,FALSE))),"")</f>
        <v>On track to meet target</v>
      </c>
      <c r="O50" t="str">
        <f>IFERROR(IF((VLOOKUP($A50,'Q2 Raw Data'!$A$9:$DA$158,O$3,FALSE))="","",(VLOOKUP($A50,'Q2 Raw Data'!$A$9:$DA$158,O$3,FALSE))),"")</f>
        <v>On track to meet target</v>
      </c>
      <c r="P50" t="str">
        <f>IFERROR(IF((VLOOKUP($A50,'Q2 Raw Data'!$A$9:$DA$158,P$3,FALSE))="","",(VLOOKUP($A50,'Q2 Raw Data'!$A$9:$DA$158,P$3,FALSE))),"")</f>
        <v>On track to meet target</v>
      </c>
      <c r="Q50" t="str">
        <f>IFERROR(IF((VLOOKUP($A50,'Q2 Raw Data'!$A$9:$DA$158,Q$3,FALSE))="","",(VLOOKUP($A50,'Q2 Raw Data'!$A$9:$DA$158,Q$3,FALSE))),"")</f>
        <v>Not on track to meet target</v>
      </c>
    </row>
    <row r="51" spans="1:17" x14ac:dyDescent="0.3">
      <c r="A51" t="s">
        <v>414</v>
      </c>
      <c r="B51" t="s">
        <v>415</v>
      </c>
      <c r="C51" t="str">
        <f>IFERROR(IF((VLOOKUP($A51,'Q2 Raw Data'!$A$9:$DA$158,C$3,FALSE))="","",(VLOOKUP($A51,'Q2 Raw Data'!$A$9:$DA$158,C$3,FALSE))),"")</f>
        <v>Yes</v>
      </c>
      <c r="D51" t="str">
        <f>IFERROR(IF((VLOOKUP($A51,'Q2 Raw Data'!$A$9:$DA$158,D$3,FALSE))="","",(VLOOKUP($A51,'Q2 Raw Data'!$A$9:$DA$158,D$3,FALSE))),"")</f>
        <v>Yes</v>
      </c>
      <c r="E51" t="str">
        <f>IFERROR(IF((VLOOKUP($A51,'Q2 Raw Data'!$A$9:$DA$158,E$3,FALSE))="","",(VLOOKUP($A51,'Q2 Raw Data'!$A$9:$DA$158,E$3,FALSE))),"")</f>
        <v>Yes</v>
      </c>
      <c r="F51" t="str">
        <f>IFERROR(IF((VLOOKUP($A51,'Q2 Raw Data'!$A$9:$DA$158,F$3,FALSE))="","",(VLOOKUP($A51,'Q2 Raw Data'!$A$9:$DA$158,F$3,FALSE))),"")</f>
        <v>Yes</v>
      </c>
      <c r="G51" t="str">
        <f>IFERROR(IF((VLOOKUP($A51,'Q2 Raw Data'!$A$9:$DA$158,G$3,FALSE))="","",(VLOOKUP($A51,'Q2 Raw Data'!$A$9:$DA$158,G$3,FALSE))),"")</f>
        <v>Yes</v>
      </c>
      <c r="H51" t="str">
        <f>IFERROR(IF((VLOOKUP($A51,'Q2 Raw Data'!$A$9:$DA$158,H$3,FALSE))="","",(VLOOKUP($A51,'Q2 Raw Data'!$A$9:$DA$158,H$3,FALSE))),"")</f>
        <v/>
      </c>
      <c r="N51" t="str">
        <f>IFERROR(IF((VLOOKUP($A51,'Q2 Raw Data'!$A$9:$DA$158,N$3,FALSE))="","",(VLOOKUP($A51,'Q2 Raw Data'!$A$9:$DA$158,N$3,FALSE))),"")</f>
        <v>On track to meet target</v>
      </c>
      <c r="O51" t="str">
        <f>IFERROR(IF((VLOOKUP($A51,'Q2 Raw Data'!$A$9:$DA$158,O$3,FALSE))="","",(VLOOKUP($A51,'Q2 Raw Data'!$A$9:$DA$158,O$3,FALSE))),"")</f>
        <v>On track to meet target</v>
      </c>
      <c r="P51" t="str">
        <f>IFERROR(IF((VLOOKUP($A51,'Q2 Raw Data'!$A$9:$DA$158,P$3,FALSE))="","",(VLOOKUP($A51,'Q2 Raw Data'!$A$9:$DA$158,P$3,FALSE))),"")</f>
        <v>Data not available to assess progress</v>
      </c>
      <c r="Q51" t="str">
        <f>IFERROR(IF((VLOOKUP($A51,'Q2 Raw Data'!$A$9:$DA$158,Q$3,FALSE))="","",(VLOOKUP($A51,'Q2 Raw Data'!$A$9:$DA$158,Q$3,FALSE))),"")</f>
        <v>Data not available to assess progress</v>
      </c>
    </row>
    <row r="52" spans="1:17" x14ac:dyDescent="0.3">
      <c r="A52" t="s">
        <v>416</v>
      </c>
      <c r="B52" t="s">
        <v>417</v>
      </c>
      <c r="C52" t="str">
        <f>IFERROR(IF((VLOOKUP($A52,'Q2 Raw Data'!$A$9:$DA$158,C$3,FALSE))="","",(VLOOKUP($A52,'Q2 Raw Data'!$A$9:$DA$158,C$3,FALSE))),"")</f>
        <v>Yes</v>
      </c>
      <c r="D52" t="str">
        <f>IFERROR(IF((VLOOKUP($A52,'Q2 Raw Data'!$A$9:$DA$158,D$3,FALSE))="","",(VLOOKUP($A52,'Q2 Raw Data'!$A$9:$DA$158,D$3,FALSE))),"")</f>
        <v>Yes</v>
      </c>
      <c r="E52" t="str">
        <f>IFERROR(IF((VLOOKUP($A52,'Q2 Raw Data'!$A$9:$DA$158,E$3,FALSE))="","",(VLOOKUP($A52,'Q2 Raw Data'!$A$9:$DA$158,E$3,FALSE))),"")</f>
        <v>Yes</v>
      </c>
      <c r="F52" t="str">
        <f>IFERROR(IF((VLOOKUP($A52,'Q2 Raw Data'!$A$9:$DA$158,F$3,FALSE))="","",(VLOOKUP($A52,'Q2 Raw Data'!$A$9:$DA$158,F$3,FALSE))),"")</f>
        <v>Yes</v>
      </c>
      <c r="G52" t="str">
        <f>IFERROR(IF((VLOOKUP($A52,'Q2 Raw Data'!$A$9:$DA$158,G$3,FALSE))="","",(VLOOKUP($A52,'Q2 Raw Data'!$A$9:$DA$158,G$3,FALSE))),"")</f>
        <v>Yes</v>
      </c>
      <c r="H52" t="str">
        <f>IFERROR(IF((VLOOKUP($A52,'Q2 Raw Data'!$A$9:$DA$158,H$3,FALSE))="","",(VLOOKUP($A52,'Q2 Raw Data'!$A$9:$DA$158,H$3,FALSE))),"")</f>
        <v/>
      </c>
      <c r="N52" t="str">
        <f>IFERROR(IF((VLOOKUP($A52,'Q2 Raw Data'!$A$9:$DA$158,N$3,FALSE))="","",(VLOOKUP($A52,'Q2 Raw Data'!$A$9:$DA$158,N$3,FALSE))),"")</f>
        <v>On track to meet target</v>
      </c>
      <c r="O52" t="str">
        <f>IFERROR(IF((VLOOKUP($A52,'Q2 Raw Data'!$A$9:$DA$158,O$3,FALSE))="","",(VLOOKUP($A52,'Q2 Raw Data'!$A$9:$DA$158,O$3,FALSE))),"")</f>
        <v>On track to meet target</v>
      </c>
      <c r="P52" t="str">
        <f>IFERROR(IF((VLOOKUP($A52,'Q2 Raw Data'!$A$9:$DA$158,P$3,FALSE))="","",(VLOOKUP($A52,'Q2 Raw Data'!$A$9:$DA$158,P$3,FALSE))),"")</f>
        <v>On track to meet target</v>
      </c>
      <c r="Q52" t="str">
        <f>IFERROR(IF((VLOOKUP($A52,'Q2 Raw Data'!$A$9:$DA$158,Q$3,FALSE))="","",(VLOOKUP($A52,'Q2 Raw Data'!$A$9:$DA$158,Q$3,FALSE))),"")</f>
        <v>On track to meet target</v>
      </c>
    </row>
    <row r="53" spans="1:17" x14ac:dyDescent="0.3">
      <c r="A53" t="s">
        <v>418</v>
      </c>
      <c r="B53" t="s">
        <v>419</v>
      </c>
      <c r="C53" t="str">
        <f>IFERROR(IF((VLOOKUP($A53,'Q2 Raw Data'!$A$9:$DA$158,C$3,FALSE))="","",(VLOOKUP($A53,'Q2 Raw Data'!$A$9:$DA$158,C$3,FALSE))),"")</f>
        <v>Yes</v>
      </c>
      <c r="D53" t="str">
        <f>IFERROR(IF((VLOOKUP($A53,'Q2 Raw Data'!$A$9:$DA$158,D$3,FALSE))="","",(VLOOKUP($A53,'Q2 Raw Data'!$A$9:$DA$158,D$3,FALSE))),"")</f>
        <v>Yes</v>
      </c>
      <c r="E53" t="str">
        <f>IFERROR(IF((VLOOKUP($A53,'Q2 Raw Data'!$A$9:$DA$158,E$3,FALSE))="","",(VLOOKUP($A53,'Q2 Raw Data'!$A$9:$DA$158,E$3,FALSE))),"")</f>
        <v>Yes</v>
      </c>
      <c r="F53" t="str">
        <f>IFERROR(IF((VLOOKUP($A53,'Q2 Raw Data'!$A$9:$DA$158,F$3,FALSE))="","",(VLOOKUP($A53,'Q2 Raw Data'!$A$9:$DA$158,F$3,FALSE))),"")</f>
        <v>Yes</v>
      </c>
      <c r="G53" t="str">
        <f>IFERROR(IF((VLOOKUP($A53,'Q2 Raw Data'!$A$9:$DA$158,G$3,FALSE))="","",(VLOOKUP($A53,'Q2 Raw Data'!$A$9:$DA$158,G$3,FALSE))),"")</f>
        <v>Yes</v>
      </c>
      <c r="H53" t="str">
        <f>IFERROR(IF((VLOOKUP($A53,'Q2 Raw Data'!$A$9:$DA$158,H$3,FALSE))="","",(VLOOKUP($A53,'Q2 Raw Data'!$A$9:$DA$158,H$3,FALSE))),"")</f>
        <v/>
      </c>
      <c r="N53" t="str">
        <f>IFERROR(IF((VLOOKUP($A53,'Q2 Raw Data'!$A$9:$DA$158,N$3,FALSE))="","",(VLOOKUP($A53,'Q2 Raw Data'!$A$9:$DA$158,N$3,FALSE))),"")</f>
        <v>Not on track to meet target</v>
      </c>
      <c r="O53" t="str">
        <f>IFERROR(IF((VLOOKUP($A53,'Q2 Raw Data'!$A$9:$DA$158,O$3,FALSE))="","",(VLOOKUP($A53,'Q2 Raw Data'!$A$9:$DA$158,O$3,FALSE))),"")</f>
        <v>Not on track to meet target</v>
      </c>
      <c r="P53" t="str">
        <f>IFERROR(IF((VLOOKUP($A53,'Q2 Raw Data'!$A$9:$DA$158,P$3,FALSE))="","",(VLOOKUP($A53,'Q2 Raw Data'!$A$9:$DA$158,P$3,FALSE))),"")</f>
        <v>On track to meet target</v>
      </c>
      <c r="Q53" t="str">
        <f>IFERROR(IF((VLOOKUP($A53,'Q2 Raw Data'!$A$9:$DA$158,Q$3,FALSE))="","",(VLOOKUP($A53,'Q2 Raw Data'!$A$9:$DA$158,Q$3,FALSE))),"")</f>
        <v>On track to meet target</v>
      </c>
    </row>
    <row r="54" spans="1:17" x14ac:dyDescent="0.3">
      <c r="A54" t="s">
        <v>422</v>
      </c>
      <c r="B54" t="s">
        <v>423</v>
      </c>
      <c r="C54" t="str">
        <f>IFERROR(IF((VLOOKUP($A54,'Q2 Raw Data'!$A$9:$DA$158,C$3,FALSE))="","",(VLOOKUP($A54,'Q2 Raw Data'!$A$9:$DA$158,C$3,FALSE))),"")</f>
        <v>Yes</v>
      </c>
      <c r="D54" t="str">
        <f>IFERROR(IF((VLOOKUP($A54,'Q2 Raw Data'!$A$9:$DA$158,D$3,FALSE))="","",(VLOOKUP($A54,'Q2 Raw Data'!$A$9:$DA$158,D$3,FALSE))),"")</f>
        <v>Yes</v>
      </c>
      <c r="E54" t="str">
        <f>IFERROR(IF((VLOOKUP($A54,'Q2 Raw Data'!$A$9:$DA$158,E$3,FALSE))="","",(VLOOKUP($A54,'Q2 Raw Data'!$A$9:$DA$158,E$3,FALSE))),"")</f>
        <v>Yes</v>
      </c>
      <c r="F54" t="str">
        <f>IFERROR(IF((VLOOKUP($A54,'Q2 Raw Data'!$A$9:$DA$158,F$3,FALSE))="","",(VLOOKUP($A54,'Q2 Raw Data'!$A$9:$DA$158,F$3,FALSE))),"")</f>
        <v>Yes</v>
      </c>
      <c r="G54" t="str">
        <f>IFERROR(IF((VLOOKUP($A54,'Q2 Raw Data'!$A$9:$DA$158,G$3,FALSE))="","",(VLOOKUP($A54,'Q2 Raw Data'!$A$9:$DA$158,G$3,FALSE))),"")</f>
        <v>Yes</v>
      </c>
      <c r="H54" t="str">
        <f>IFERROR(IF((VLOOKUP($A54,'Q2 Raw Data'!$A$9:$DA$158,H$3,FALSE))="","",(VLOOKUP($A54,'Q2 Raw Data'!$A$9:$DA$158,H$3,FALSE))),"")</f>
        <v/>
      </c>
      <c r="N54" t="str">
        <f>IFERROR(IF((VLOOKUP($A54,'Q2 Raw Data'!$A$9:$DA$158,N$3,FALSE))="","",(VLOOKUP($A54,'Q2 Raw Data'!$A$9:$DA$158,N$3,FALSE))),"")</f>
        <v>Not on track to meet target</v>
      </c>
      <c r="O54" t="str">
        <f>IFERROR(IF((VLOOKUP($A54,'Q2 Raw Data'!$A$9:$DA$158,O$3,FALSE))="","",(VLOOKUP($A54,'Q2 Raw Data'!$A$9:$DA$158,O$3,FALSE))),"")</f>
        <v>On track to meet target</v>
      </c>
      <c r="P54" t="str">
        <f>IFERROR(IF((VLOOKUP($A54,'Q2 Raw Data'!$A$9:$DA$158,P$3,FALSE))="","",(VLOOKUP($A54,'Q2 Raw Data'!$A$9:$DA$158,P$3,FALSE))),"")</f>
        <v>Data not available to assess progress</v>
      </c>
      <c r="Q54" t="str">
        <f>IFERROR(IF((VLOOKUP($A54,'Q2 Raw Data'!$A$9:$DA$158,Q$3,FALSE))="","",(VLOOKUP($A54,'Q2 Raw Data'!$A$9:$DA$158,Q$3,FALSE))),"")</f>
        <v>Data not available to assess progress</v>
      </c>
    </row>
    <row r="55" spans="1:17" x14ac:dyDescent="0.3">
      <c r="A55" t="s">
        <v>424</v>
      </c>
      <c r="B55" t="s">
        <v>425</v>
      </c>
      <c r="C55" t="str">
        <f>IFERROR(IF((VLOOKUP($A55,'Q2 Raw Data'!$A$9:$DA$158,C$3,FALSE))="","",(VLOOKUP($A55,'Q2 Raw Data'!$A$9:$DA$158,C$3,FALSE))),"")</f>
        <v>Yes</v>
      </c>
      <c r="D55" t="str">
        <f>IFERROR(IF((VLOOKUP($A55,'Q2 Raw Data'!$A$9:$DA$158,D$3,FALSE))="","",(VLOOKUP($A55,'Q2 Raw Data'!$A$9:$DA$158,D$3,FALSE))),"")</f>
        <v>Yes</v>
      </c>
      <c r="E55" t="str">
        <f>IFERROR(IF((VLOOKUP($A55,'Q2 Raw Data'!$A$9:$DA$158,E$3,FALSE))="","",(VLOOKUP($A55,'Q2 Raw Data'!$A$9:$DA$158,E$3,FALSE))),"")</f>
        <v>Yes</v>
      </c>
      <c r="F55" t="str">
        <f>IFERROR(IF((VLOOKUP($A55,'Q2 Raw Data'!$A$9:$DA$158,F$3,FALSE))="","",(VLOOKUP($A55,'Q2 Raw Data'!$A$9:$DA$158,F$3,FALSE))),"")</f>
        <v>Yes</v>
      </c>
      <c r="G55" t="str">
        <f>IFERROR(IF((VLOOKUP($A55,'Q2 Raw Data'!$A$9:$DA$158,G$3,FALSE))="","",(VLOOKUP($A55,'Q2 Raw Data'!$A$9:$DA$158,G$3,FALSE))),"")</f>
        <v>Yes</v>
      </c>
      <c r="H55" t="str">
        <f>IFERROR(IF((VLOOKUP($A55,'Q2 Raw Data'!$A$9:$DA$158,H$3,FALSE))="","",(VLOOKUP($A55,'Q2 Raw Data'!$A$9:$DA$158,H$3,FALSE))),"")</f>
        <v/>
      </c>
      <c r="N55" t="str">
        <f>IFERROR(IF((VLOOKUP($A55,'Q2 Raw Data'!$A$9:$DA$158,N$3,FALSE))="","",(VLOOKUP($A55,'Q2 Raw Data'!$A$9:$DA$158,N$3,FALSE))),"")</f>
        <v>Not on track to meet target</v>
      </c>
      <c r="O55" t="str">
        <f>IFERROR(IF((VLOOKUP($A55,'Q2 Raw Data'!$A$9:$DA$158,O$3,FALSE))="","",(VLOOKUP($A55,'Q2 Raw Data'!$A$9:$DA$158,O$3,FALSE))),"")</f>
        <v>On track to meet target</v>
      </c>
      <c r="P55" t="str">
        <f>IFERROR(IF((VLOOKUP($A55,'Q2 Raw Data'!$A$9:$DA$158,P$3,FALSE))="","",(VLOOKUP($A55,'Q2 Raw Data'!$A$9:$DA$158,P$3,FALSE))),"")</f>
        <v>Data not available to assess progress</v>
      </c>
      <c r="Q55" t="str">
        <f>IFERROR(IF((VLOOKUP($A55,'Q2 Raw Data'!$A$9:$DA$158,Q$3,FALSE))="","",(VLOOKUP($A55,'Q2 Raw Data'!$A$9:$DA$158,Q$3,FALSE))),"")</f>
        <v>Not on track to meet target</v>
      </c>
    </row>
    <row r="56" spans="1:17" x14ac:dyDescent="0.3">
      <c r="A56" t="s">
        <v>426</v>
      </c>
      <c r="B56" t="s">
        <v>427</v>
      </c>
      <c r="C56" t="str">
        <f>IFERROR(IF((VLOOKUP($A56,'Q2 Raw Data'!$A$9:$DA$158,C$3,FALSE))="","",(VLOOKUP($A56,'Q2 Raw Data'!$A$9:$DA$158,C$3,FALSE))),"")</f>
        <v>Yes</v>
      </c>
      <c r="D56" t="str">
        <f>IFERROR(IF((VLOOKUP($A56,'Q2 Raw Data'!$A$9:$DA$158,D$3,FALSE))="","",(VLOOKUP($A56,'Q2 Raw Data'!$A$9:$DA$158,D$3,FALSE))),"")</f>
        <v>Yes</v>
      </c>
      <c r="E56" t="str">
        <f>IFERROR(IF((VLOOKUP($A56,'Q2 Raw Data'!$A$9:$DA$158,E$3,FALSE))="","",(VLOOKUP($A56,'Q2 Raw Data'!$A$9:$DA$158,E$3,FALSE))),"")</f>
        <v>Yes</v>
      </c>
      <c r="F56" t="str">
        <f>IFERROR(IF((VLOOKUP($A56,'Q2 Raw Data'!$A$9:$DA$158,F$3,FALSE))="","",(VLOOKUP($A56,'Q2 Raw Data'!$A$9:$DA$158,F$3,FALSE))),"")</f>
        <v>Yes</v>
      </c>
      <c r="G56" t="str">
        <f>IFERROR(IF((VLOOKUP($A56,'Q2 Raw Data'!$A$9:$DA$158,G$3,FALSE))="","",(VLOOKUP($A56,'Q2 Raw Data'!$A$9:$DA$158,G$3,FALSE))),"")</f>
        <v>Yes</v>
      </c>
      <c r="H56" t="str">
        <f>IFERROR(IF((VLOOKUP($A56,'Q2 Raw Data'!$A$9:$DA$158,H$3,FALSE))="","",(VLOOKUP($A56,'Q2 Raw Data'!$A$9:$DA$158,H$3,FALSE))),"")</f>
        <v/>
      </c>
      <c r="N56" t="str">
        <f>IFERROR(IF((VLOOKUP($A56,'Q2 Raw Data'!$A$9:$DA$158,N$3,FALSE))="","",(VLOOKUP($A56,'Q2 Raw Data'!$A$9:$DA$158,N$3,FALSE))),"")</f>
        <v>Not on track to meet target</v>
      </c>
      <c r="O56" t="str">
        <f>IFERROR(IF((VLOOKUP($A56,'Q2 Raw Data'!$A$9:$DA$158,O$3,FALSE))="","",(VLOOKUP($A56,'Q2 Raw Data'!$A$9:$DA$158,O$3,FALSE))),"")</f>
        <v>On track to meet target</v>
      </c>
      <c r="P56" t="str">
        <f>IFERROR(IF((VLOOKUP($A56,'Q2 Raw Data'!$A$9:$DA$158,P$3,FALSE))="","",(VLOOKUP($A56,'Q2 Raw Data'!$A$9:$DA$158,P$3,FALSE))),"")</f>
        <v>On track to meet target</v>
      </c>
      <c r="Q56" t="str">
        <f>IFERROR(IF((VLOOKUP($A56,'Q2 Raw Data'!$A$9:$DA$158,Q$3,FALSE))="","",(VLOOKUP($A56,'Q2 Raw Data'!$A$9:$DA$158,Q$3,FALSE))),"")</f>
        <v>Not on track to meet target</v>
      </c>
    </row>
    <row r="57" spans="1:17" x14ac:dyDescent="0.3">
      <c r="A57" t="s">
        <v>428</v>
      </c>
      <c r="B57" t="s">
        <v>429</v>
      </c>
      <c r="C57" t="str">
        <f>IFERROR(IF((VLOOKUP($A57,'Q2 Raw Data'!$A$9:$DA$158,C$3,FALSE))="","",(VLOOKUP($A57,'Q2 Raw Data'!$A$9:$DA$158,C$3,FALSE))),"")</f>
        <v>Yes</v>
      </c>
      <c r="D57" t="str">
        <f>IFERROR(IF((VLOOKUP($A57,'Q2 Raw Data'!$A$9:$DA$158,D$3,FALSE))="","",(VLOOKUP($A57,'Q2 Raw Data'!$A$9:$DA$158,D$3,FALSE))),"")</f>
        <v>Yes</v>
      </c>
      <c r="E57" t="str">
        <f>IFERROR(IF((VLOOKUP($A57,'Q2 Raw Data'!$A$9:$DA$158,E$3,FALSE))="","",(VLOOKUP($A57,'Q2 Raw Data'!$A$9:$DA$158,E$3,FALSE))),"")</f>
        <v>Yes</v>
      </c>
      <c r="F57" t="str">
        <f>IFERROR(IF((VLOOKUP($A57,'Q2 Raw Data'!$A$9:$DA$158,F$3,FALSE))="","",(VLOOKUP($A57,'Q2 Raw Data'!$A$9:$DA$158,F$3,FALSE))),"")</f>
        <v>Yes</v>
      </c>
      <c r="G57" t="str">
        <f>IFERROR(IF((VLOOKUP($A57,'Q2 Raw Data'!$A$9:$DA$158,G$3,FALSE))="","",(VLOOKUP($A57,'Q2 Raw Data'!$A$9:$DA$158,G$3,FALSE))),"")</f>
        <v>Yes</v>
      </c>
      <c r="H57" t="str">
        <f>IFERROR(IF((VLOOKUP($A57,'Q2 Raw Data'!$A$9:$DA$158,H$3,FALSE))="","",(VLOOKUP($A57,'Q2 Raw Data'!$A$9:$DA$158,H$3,FALSE))),"")</f>
        <v/>
      </c>
      <c r="N57" t="str">
        <f>IFERROR(IF((VLOOKUP($A57,'Q2 Raw Data'!$A$9:$DA$158,N$3,FALSE))="","",(VLOOKUP($A57,'Q2 Raw Data'!$A$9:$DA$158,N$3,FALSE))),"")</f>
        <v>Not on track to meet target</v>
      </c>
      <c r="O57" t="str">
        <f>IFERROR(IF((VLOOKUP($A57,'Q2 Raw Data'!$A$9:$DA$158,O$3,FALSE))="","",(VLOOKUP($A57,'Q2 Raw Data'!$A$9:$DA$158,O$3,FALSE))),"")</f>
        <v>Not on track to meet target</v>
      </c>
      <c r="P57" t="str">
        <f>IFERROR(IF((VLOOKUP($A57,'Q2 Raw Data'!$A$9:$DA$158,P$3,FALSE))="","",(VLOOKUP($A57,'Q2 Raw Data'!$A$9:$DA$158,P$3,FALSE))),"")</f>
        <v>Data not available to assess progress</v>
      </c>
      <c r="Q57" t="str">
        <f>IFERROR(IF((VLOOKUP($A57,'Q2 Raw Data'!$A$9:$DA$158,Q$3,FALSE))="","",(VLOOKUP($A57,'Q2 Raw Data'!$A$9:$DA$158,Q$3,FALSE))),"")</f>
        <v>On track to meet target</v>
      </c>
    </row>
    <row r="58" spans="1:17" x14ac:dyDescent="0.3">
      <c r="A58" t="s">
        <v>430</v>
      </c>
      <c r="B58" t="s">
        <v>431</v>
      </c>
      <c r="C58" t="str">
        <f>IFERROR(IF((VLOOKUP($A58,'Q2 Raw Data'!$A$9:$DA$158,C$3,FALSE))="","",(VLOOKUP($A58,'Q2 Raw Data'!$A$9:$DA$158,C$3,FALSE))),"")</f>
        <v>Yes</v>
      </c>
      <c r="D58" t="str">
        <f>IFERROR(IF((VLOOKUP($A58,'Q2 Raw Data'!$A$9:$DA$158,D$3,FALSE))="","",(VLOOKUP($A58,'Q2 Raw Data'!$A$9:$DA$158,D$3,FALSE))),"")</f>
        <v>Yes</v>
      </c>
      <c r="E58" t="str">
        <f>IFERROR(IF((VLOOKUP($A58,'Q2 Raw Data'!$A$9:$DA$158,E$3,FALSE))="","",(VLOOKUP($A58,'Q2 Raw Data'!$A$9:$DA$158,E$3,FALSE))),"")</f>
        <v>Yes</v>
      </c>
      <c r="F58" t="str">
        <f>IFERROR(IF((VLOOKUP($A58,'Q2 Raw Data'!$A$9:$DA$158,F$3,FALSE))="","",(VLOOKUP($A58,'Q2 Raw Data'!$A$9:$DA$158,F$3,FALSE))),"")</f>
        <v>Yes</v>
      </c>
      <c r="G58" t="str">
        <f>IFERROR(IF((VLOOKUP($A58,'Q2 Raw Data'!$A$9:$DA$158,G$3,FALSE))="","",(VLOOKUP($A58,'Q2 Raw Data'!$A$9:$DA$158,G$3,FALSE))),"")</f>
        <v>Yes</v>
      </c>
      <c r="H58" t="str">
        <f>IFERROR(IF((VLOOKUP($A58,'Q2 Raw Data'!$A$9:$DA$158,H$3,FALSE))="","",(VLOOKUP($A58,'Q2 Raw Data'!$A$9:$DA$158,H$3,FALSE))),"")</f>
        <v/>
      </c>
      <c r="N58" t="str">
        <f>IFERROR(IF((VLOOKUP($A58,'Q2 Raw Data'!$A$9:$DA$158,N$3,FALSE))="","",(VLOOKUP($A58,'Q2 Raw Data'!$A$9:$DA$158,N$3,FALSE))),"")</f>
        <v>On track to meet target</v>
      </c>
      <c r="O58" t="str">
        <f>IFERROR(IF((VLOOKUP($A58,'Q2 Raw Data'!$A$9:$DA$158,O$3,FALSE))="","",(VLOOKUP($A58,'Q2 Raw Data'!$A$9:$DA$158,O$3,FALSE))),"")</f>
        <v>On track to meet target</v>
      </c>
      <c r="P58" t="str">
        <f>IFERROR(IF((VLOOKUP($A58,'Q2 Raw Data'!$A$9:$DA$158,P$3,FALSE))="","",(VLOOKUP($A58,'Q2 Raw Data'!$A$9:$DA$158,P$3,FALSE))),"")</f>
        <v>Data not available to assess progress</v>
      </c>
      <c r="Q58" t="str">
        <f>IFERROR(IF((VLOOKUP($A58,'Q2 Raw Data'!$A$9:$DA$158,Q$3,FALSE))="","",(VLOOKUP($A58,'Q2 Raw Data'!$A$9:$DA$158,Q$3,FALSE))),"")</f>
        <v>Not on track to meet target</v>
      </c>
    </row>
    <row r="59" spans="1:17" x14ac:dyDescent="0.3">
      <c r="A59" t="s">
        <v>432</v>
      </c>
      <c r="B59" t="s">
        <v>433</v>
      </c>
      <c r="C59" t="str">
        <f>IFERROR(IF((VLOOKUP($A59,'Q2 Raw Data'!$A$9:$DA$158,C$3,FALSE))="","",(VLOOKUP($A59,'Q2 Raw Data'!$A$9:$DA$158,C$3,FALSE))),"")</f>
        <v>Yes</v>
      </c>
      <c r="D59" t="str">
        <f>IFERROR(IF((VLOOKUP($A59,'Q2 Raw Data'!$A$9:$DA$158,D$3,FALSE))="","",(VLOOKUP($A59,'Q2 Raw Data'!$A$9:$DA$158,D$3,FALSE))),"")</f>
        <v>Yes</v>
      </c>
      <c r="E59" t="str">
        <f>IFERROR(IF((VLOOKUP($A59,'Q2 Raw Data'!$A$9:$DA$158,E$3,FALSE))="","",(VLOOKUP($A59,'Q2 Raw Data'!$A$9:$DA$158,E$3,FALSE))),"")</f>
        <v>Yes</v>
      </c>
      <c r="F59" t="str">
        <f>IFERROR(IF((VLOOKUP($A59,'Q2 Raw Data'!$A$9:$DA$158,F$3,FALSE))="","",(VLOOKUP($A59,'Q2 Raw Data'!$A$9:$DA$158,F$3,FALSE))),"")</f>
        <v>Yes</v>
      </c>
      <c r="G59" t="str">
        <f>IFERROR(IF((VLOOKUP($A59,'Q2 Raw Data'!$A$9:$DA$158,G$3,FALSE))="","",(VLOOKUP($A59,'Q2 Raw Data'!$A$9:$DA$158,G$3,FALSE))),"")</f>
        <v>Yes</v>
      </c>
      <c r="H59" t="str">
        <f>IFERROR(IF((VLOOKUP($A59,'Q2 Raw Data'!$A$9:$DA$158,H$3,FALSE))="","",(VLOOKUP($A59,'Q2 Raw Data'!$A$9:$DA$158,H$3,FALSE))),"")</f>
        <v/>
      </c>
      <c r="N59" t="str">
        <f>IFERROR(IF((VLOOKUP($A59,'Q2 Raw Data'!$A$9:$DA$158,N$3,FALSE))="","",(VLOOKUP($A59,'Q2 Raw Data'!$A$9:$DA$158,N$3,FALSE))),"")</f>
        <v>Not on track to meet target</v>
      </c>
      <c r="O59" t="str">
        <f>IFERROR(IF((VLOOKUP($A59,'Q2 Raw Data'!$A$9:$DA$158,O$3,FALSE))="","",(VLOOKUP($A59,'Q2 Raw Data'!$A$9:$DA$158,O$3,FALSE))),"")</f>
        <v>On track to meet target</v>
      </c>
      <c r="P59" t="str">
        <f>IFERROR(IF((VLOOKUP($A59,'Q2 Raw Data'!$A$9:$DA$158,P$3,FALSE))="","",(VLOOKUP($A59,'Q2 Raw Data'!$A$9:$DA$158,P$3,FALSE))),"")</f>
        <v>On track to meet target</v>
      </c>
      <c r="Q59" t="str">
        <f>IFERROR(IF((VLOOKUP($A59,'Q2 Raw Data'!$A$9:$DA$158,Q$3,FALSE))="","",(VLOOKUP($A59,'Q2 Raw Data'!$A$9:$DA$158,Q$3,FALSE))),"")</f>
        <v>Not on track to meet target</v>
      </c>
    </row>
    <row r="60" spans="1:17" x14ac:dyDescent="0.3">
      <c r="A60" t="s">
        <v>434</v>
      </c>
      <c r="B60" t="s">
        <v>435</v>
      </c>
      <c r="C60" t="str">
        <f>IFERROR(IF((VLOOKUP($A60,'Q2 Raw Data'!$A$9:$DA$158,C$3,FALSE))="","",(VLOOKUP($A60,'Q2 Raw Data'!$A$9:$DA$158,C$3,FALSE))),"")</f>
        <v>Yes</v>
      </c>
      <c r="D60" t="str">
        <f>IFERROR(IF((VLOOKUP($A60,'Q2 Raw Data'!$A$9:$DA$158,D$3,FALSE))="","",(VLOOKUP($A60,'Q2 Raw Data'!$A$9:$DA$158,D$3,FALSE))),"")</f>
        <v>Yes</v>
      </c>
      <c r="E60" t="str">
        <f>IFERROR(IF((VLOOKUP($A60,'Q2 Raw Data'!$A$9:$DA$158,E$3,FALSE))="","",(VLOOKUP($A60,'Q2 Raw Data'!$A$9:$DA$158,E$3,FALSE))),"")</f>
        <v>Yes</v>
      </c>
      <c r="F60" t="str">
        <f>IFERROR(IF((VLOOKUP($A60,'Q2 Raw Data'!$A$9:$DA$158,F$3,FALSE))="","",(VLOOKUP($A60,'Q2 Raw Data'!$A$9:$DA$158,F$3,FALSE))),"")</f>
        <v>Yes</v>
      </c>
      <c r="G60" t="str">
        <f>IFERROR(IF((VLOOKUP($A60,'Q2 Raw Data'!$A$9:$DA$158,G$3,FALSE))="","",(VLOOKUP($A60,'Q2 Raw Data'!$A$9:$DA$158,G$3,FALSE))),"")</f>
        <v>Yes</v>
      </c>
      <c r="H60" t="str">
        <f>IFERROR(IF((VLOOKUP($A60,'Q2 Raw Data'!$A$9:$DA$158,H$3,FALSE))="","",(VLOOKUP($A60,'Q2 Raw Data'!$A$9:$DA$158,H$3,FALSE))),"")</f>
        <v/>
      </c>
      <c r="N60" t="str">
        <f>IFERROR(IF((VLOOKUP($A60,'Q2 Raw Data'!$A$9:$DA$158,N$3,FALSE))="","",(VLOOKUP($A60,'Q2 Raw Data'!$A$9:$DA$158,N$3,FALSE))),"")</f>
        <v>On track to meet target</v>
      </c>
      <c r="O60" t="str">
        <f>IFERROR(IF((VLOOKUP($A60,'Q2 Raw Data'!$A$9:$DA$158,O$3,FALSE))="","",(VLOOKUP($A60,'Q2 Raw Data'!$A$9:$DA$158,O$3,FALSE))),"")</f>
        <v>On track to meet target</v>
      </c>
      <c r="P60" t="str">
        <f>IFERROR(IF((VLOOKUP($A60,'Q2 Raw Data'!$A$9:$DA$158,P$3,FALSE))="","",(VLOOKUP($A60,'Q2 Raw Data'!$A$9:$DA$158,P$3,FALSE))),"")</f>
        <v>Data not available to assess progress</v>
      </c>
      <c r="Q60" t="str">
        <f>IFERROR(IF((VLOOKUP($A60,'Q2 Raw Data'!$A$9:$DA$158,Q$3,FALSE))="","",(VLOOKUP($A60,'Q2 Raw Data'!$A$9:$DA$158,Q$3,FALSE))),"")</f>
        <v>Not on track to meet target</v>
      </c>
    </row>
    <row r="61" spans="1:17" x14ac:dyDescent="0.3">
      <c r="A61" t="s">
        <v>436</v>
      </c>
      <c r="B61" t="s">
        <v>437</v>
      </c>
      <c r="C61" t="str">
        <f>IFERROR(IF((VLOOKUP($A61,'Q2 Raw Data'!$A$9:$DA$158,C$3,FALSE))="","",(VLOOKUP($A61,'Q2 Raw Data'!$A$9:$DA$158,C$3,FALSE))),"")</f>
        <v>Yes</v>
      </c>
      <c r="D61" t="str">
        <f>IFERROR(IF((VLOOKUP($A61,'Q2 Raw Data'!$A$9:$DA$158,D$3,FALSE))="","",(VLOOKUP($A61,'Q2 Raw Data'!$A$9:$DA$158,D$3,FALSE))),"")</f>
        <v>Yes</v>
      </c>
      <c r="E61" t="str">
        <f>IFERROR(IF((VLOOKUP($A61,'Q2 Raw Data'!$A$9:$DA$158,E$3,FALSE))="","",(VLOOKUP($A61,'Q2 Raw Data'!$A$9:$DA$158,E$3,FALSE))),"")</f>
        <v>Yes</v>
      </c>
      <c r="F61" t="str">
        <f>IFERROR(IF((VLOOKUP($A61,'Q2 Raw Data'!$A$9:$DA$158,F$3,FALSE))="","",(VLOOKUP($A61,'Q2 Raw Data'!$A$9:$DA$158,F$3,FALSE))),"")</f>
        <v>Yes</v>
      </c>
      <c r="G61" t="str">
        <f>IFERROR(IF((VLOOKUP($A61,'Q2 Raw Data'!$A$9:$DA$158,G$3,FALSE))="","",(VLOOKUP($A61,'Q2 Raw Data'!$A$9:$DA$158,G$3,FALSE))),"")</f>
        <v>Yes</v>
      </c>
      <c r="H61" t="str">
        <f>IFERROR(IF((VLOOKUP($A61,'Q2 Raw Data'!$A$9:$DA$158,H$3,FALSE))="","",(VLOOKUP($A61,'Q2 Raw Data'!$A$9:$DA$158,H$3,FALSE))),"")</f>
        <v/>
      </c>
      <c r="N61" t="str">
        <f>IFERROR(IF((VLOOKUP($A61,'Q2 Raw Data'!$A$9:$DA$158,N$3,FALSE))="","",(VLOOKUP($A61,'Q2 Raw Data'!$A$9:$DA$158,N$3,FALSE))),"")</f>
        <v>On track to meet target</v>
      </c>
      <c r="O61" t="str">
        <f>IFERROR(IF((VLOOKUP($A61,'Q2 Raw Data'!$A$9:$DA$158,O$3,FALSE))="","",(VLOOKUP($A61,'Q2 Raw Data'!$A$9:$DA$158,O$3,FALSE))),"")</f>
        <v>Not on track to meet target</v>
      </c>
      <c r="P61" t="str">
        <f>IFERROR(IF((VLOOKUP($A61,'Q2 Raw Data'!$A$9:$DA$158,P$3,FALSE))="","",(VLOOKUP($A61,'Q2 Raw Data'!$A$9:$DA$158,P$3,FALSE))),"")</f>
        <v>Not on track to meet target</v>
      </c>
      <c r="Q61" t="str">
        <f>IFERROR(IF((VLOOKUP($A61,'Q2 Raw Data'!$A$9:$DA$158,Q$3,FALSE))="","",(VLOOKUP($A61,'Q2 Raw Data'!$A$9:$DA$158,Q$3,FALSE))),"")</f>
        <v>Not on track to meet target</v>
      </c>
    </row>
    <row r="62" spans="1:17" x14ac:dyDescent="0.3">
      <c r="A62" t="s">
        <v>438</v>
      </c>
      <c r="B62" t="s">
        <v>439</v>
      </c>
      <c r="C62" t="str">
        <f>IFERROR(IF((VLOOKUP($A62,'Q2 Raw Data'!$A$9:$DA$158,C$3,FALSE))="","",(VLOOKUP($A62,'Q2 Raw Data'!$A$9:$DA$158,C$3,FALSE))),"")</f>
        <v>Yes</v>
      </c>
      <c r="D62" t="str">
        <f>IFERROR(IF((VLOOKUP($A62,'Q2 Raw Data'!$A$9:$DA$158,D$3,FALSE))="","",(VLOOKUP($A62,'Q2 Raw Data'!$A$9:$DA$158,D$3,FALSE))),"")</f>
        <v>Yes</v>
      </c>
      <c r="E62" t="str">
        <f>IFERROR(IF((VLOOKUP($A62,'Q2 Raw Data'!$A$9:$DA$158,E$3,FALSE))="","",(VLOOKUP($A62,'Q2 Raw Data'!$A$9:$DA$158,E$3,FALSE))),"")</f>
        <v>Yes</v>
      </c>
      <c r="F62" t="str">
        <f>IFERROR(IF((VLOOKUP($A62,'Q2 Raw Data'!$A$9:$DA$158,F$3,FALSE))="","",(VLOOKUP($A62,'Q2 Raw Data'!$A$9:$DA$158,F$3,FALSE))),"")</f>
        <v>Yes</v>
      </c>
      <c r="G62" t="str">
        <f>IFERROR(IF((VLOOKUP($A62,'Q2 Raw Data'!$A$9:$DA$158,G$3,FALSE))="","",(VLOOKUP($A62,'Q2 Raw Data'!$A$9:$DA$158,G$3,FALSE))),"")</f>
        <v>Yes</v>
      </c>
      <c r="H62" t="str">
        <f>IFERROR(IF((VLOOKUP($A62,'Q2 Raw Data'!$A$9:$DA$158,H$3,FALSE))="","",(VLOOKUP($A62,'Q2 Raw Data'!$A$9:$DA$158,H$3,FALSE))),"")</f>
        <v/>
      </c>
      <c r="N62" t="str">
        <f>IFERROR(IF((VLOOKUP($A62,'Q2 Raw Data'!$A$9:$DA$158,N$3,FALSE))="","",(VLOOKUP($A62,'Q2 Raw Data'!$A$9:$DA$158,N$3,FALSE))),"")</f>
        <v>On track to meet target</v>
      </c>
      <c r="O62" t="str">
        <f>IFERROR(IF((VLOOKUP($A62,'Q2 Raw Data'!$A$9:$DA$158,O$3,FALSE))="","",(VLOOKUP($A62,'Q2 Raw Data'!$A$9:$DA$158,O$3,FALSE))),"")</f>
        <v>On track to meet target</v>
      </c>
      <c r="P62" t="str">
        <f>IFERROR(IF((VLOOKUP($A62,'Q2 Raw Data'!$A$9:$DA$158,P$3,FALSE))="","",(VLOOKUP($A62,'Q2 Raw Data'!$A$9:$DA$158,P$3,FALSE))),"")</f>
        <v>On track to meet target</v>
      </c>
      <c r="Q62" t="str">
        <f>IFERROR(IF((VLOOKUP($A62,'Q2 Raw Data'!$A$9:$DA$158,Q$3,FALSE))="","",(VLOOKUP($A62,'Q2 Raw Data'!$A$9:$DA$158,Q$3,FALSE))),"")</f>
        <v>Not on track to meet target</v>
      </c>
    </row>
    <row r="63" spans="1:17" x14ac:dyDescent="0.3">
      <c r="A63" t="s">
        <v>441</v>
      </c>
      <c r="B63" t="s">
        <v>442</v>
      </c>
      <c r="C63" t="str">
        <f>IFERROR(IF((VLOOKUP($A63,'Q2 Raw Data'!$A$9:$DA$158,C$3,FALSE))="","",(VLOOKUP($A63,'Q2 Raw Data'!$A$9:$DA$158,C$3,FALSE))),"")</f>
        <v>Yes</v>
      </c>
      <c r="D63" t="str">
        <f>IFERROR(IF((VLOOKUP($A63,'Q2 Raw Data'!$A$9:$DA$158,D$3,FALSE))="","",(VLOOKUP($A63,'Q2 Raw Data'!$A$9:$DA$158,D$3,FALSE))),"")</f>
        <v>Yes</v>
      </c>
      <c r="E63" t="str">
        <f>IFERROR(IF((VLOOKUP($A63,'Q2 Raw Data'!$A$9:$DA$158,E$3,FALSE))="","",(VLOOKUP($A63,'Q2 Raw Data'!$A$9:$DA$158,E$3,FALSE))),"")</f>
        <v>Yes</v>
      </c>
      <c r="F63" t="str">
        <f>IFERROR(IF((VLOOKUP($A63,'Q2 Raw Data'!$A$9:$DA$158,F$3,FALSE))="","",(VLOOKUP($A63,'Q2 Raw Data'!$A$9:$DA$158,F$3,FALSE))),"")</f>
        <v>Yes</v>
      </c>
      <c r="G63" t="str">
        <f>IFERROR(IF((VLOOKUP($A63,'Q2 Raw Data'!$A$9:$DA$158,G$3,FALSE))="","",(VLOOKUP($A63,'Q2 Raw Data'!$A$9:$DA$158,G$3,FALSE))),"")</f>
        <v>Yes</v>
      </c>
      <c r="H63" t="str">
        <f>IFERROR(IF((VLOOKUP($A63,'Q2 Raw Data'!$A$9:$DA$158,H$3,FALSE))="","",(VLOOKUP($A63,'Q2 Raw Data'!$A$9:$DA$158,H$3,FALSE))),"")</f>
        <v/>
      </c>
      <c r="N63" t="str">
        <f>IFERROR(IF((VLOOKUP($A63,'Q2 Raw Data'!$A$9:$DA$158,N$3,FALSE))="","",(VLOOKUP($A63,'Q2 Raw Data'!$A$9:$DA$158,N$3,FALSE))),"")</f>
        <v>Data not available to assess progress</v>
      </c>
      <c r="O63" t="str">
        <f>IFERROR(IF((VLOOKUP($A63,'Q2 Raw Data'!$A$9:$DA$158,O$3,FALSE))="","",(VLOOKUP($A63,'Q2 Raw Data'!$A$9:$DA$158,O$3,FALSE))),"")</f>
        <v>Not on track to meet target</v>
      </c>
      <c r="P63" t="str">
        <f>IFERROR(IF((VLOOKUP($A63,'Q2 Raw Data'!$A$9:$DA$158,P$3,FALSE))="","",(VLOOKUP($A63,'Q2 Raw Data'!$A$9:$DA$158,P$3,FALSE))),"")</f>
        <v>On track to meet target</v>
      </c>
      <c r="Q63" t="str">
        <f>IFERROR(IF((VLOOKUP($A63,'Q2 Raw Data'!$A$9:$DA$158,Q$3,FALSE))="","",(VLOOKUP($A63,'Q2 Raw Data'!$A$9:$DA$158,Q$3,FALSE))),"")</f>
        <v>Not on track to meet target</v>
      </c>
    </row>
    <row r="64" spans="1:17" x14ac:dyDescent="0.3">
      <c r="A64" t="s">
        <v>445</v>
      </c>
      <c r="B64" t="s">
        <v>446</v>
      </c>
      <c r="C64" t="str">
        <f>IFERROR(IF((VLOOKUP($A64,'Q2 Raw Data'!$A$9:$DA$158,C$3,FALSE))="","",(VLOOKUP($A64,'Q2 Raw Data'!$A$9:$DA$158,C$3,FALSE))),"")</f>
        <v>Yes</v>
      </c>
      <c r="D64" t="str">
        <f>IFERROR(IF((VLOOKUP($A64,'Q2 Raw Data'!$A$9:$DA$158,D$3,FALSE))="","",(VLOOKUP($A64,'Q2 Raw Data'!$A$9:$DA$158,D$3,FALSE))),"")</f>
        <v>Yes</v>
      </c>
      <c r="E64" t="str">
        <f>IFERROR(IF((VLOOKUP($A64,'Q2 Raw Data'!$A$9:$DA$158,E$3,FALSE))="","",(VLOOKUP($A64,'Q2 Raw Data'!$A$9:$DA$158,E$3,FALSE))),"")</f>
        <v>Yes</v>
      </c>
      <c r="F64" t="str">
        <f>IFERROR(IF((VLOOKUP($A64,'Q2 Raw Data'!$A$9:$DA$158,F$3,FALSE))="","",(VLOOKUP($A64,'Q2 Raw Data'!$A$9:$DA$158,F$3,FALSE))),"")</f>
        <v>Yes</v>
      </c>
      <c r="G64" t="str">
        <f>IFERROR(IF((VLOOKUP($A64,'Q2 Raw Data'!$A$9:$DA$158,G$3,FALSE))="","",(VLOOKUP($A64,'Q2 Raw Data'!$A$9:$DA$158,G$3,FALSE))),"")</f>
        <v>Yes</v>
      </c>
      <c r="H64" t="str">
        <f>IFERROR(IF((VLOOKUP($A64,'Q2 Raw Data'!$A$9:$DA$158,H$3,FALSE))="","",(VLOOKUP($A64,'Q2 Raw Data'!$A$9:$DA$158,H$3,FALSE))),"")</f>
        <v/>
      </c>
      <c r="N64" t="str">
        <f>IFERROR(IF((VLOOKUP($A64,'Q2 Raw Data'!$A$9:$DA$158,N$3,FALSE))="","",(VLOOKUP($A64,'Q2 Raw Data'!$A$9:$DA$158,N$3,FALSE))),"")</f>
        <v>Not on track to meet target</v>
      </c>
      <c r="O64" t="str">
        <f>IFERROR(IF((VLOOKUP($A64,'Q2 Raw Data'!$A$9:$DA$158,O$3,FALSE))="","",(VLOOKUP($A64,'Q2 Raw Data'!$A$9:$DA$158,O$3,FALSE))),"")</f>
        <v>On track to meet target</v>
      </c>
      <c r="P64" t="str">
        <f>IFERROR(IF((VLOOKUP($A64,'Q2 Raw Data'!$A$9:$DA$158,P$3,FALSE))="","",(VLOOKUP($A64,'Q2 Raw Data'!$A$9:$DA$158,P$3,FALSE))),"")</f>
        <v>On track to meet target</v>
      </c>
      <c r="Q64" t="str">
        <f>IFERROR(IF((VLOOKUP($A64,'Q2 Raw Data'!$A$9:$DA$158,Q$3,FALSE))="","",(VLOOKUP($A64,'Q2 Raw Data'!$A$9:$DA$158,Q$3,FALSE))),"")</f>
        <v>Not on track to meet target</v>
      </c>
    </row>
    <row r="65" spans="1:17" x14ac:dyDescent="0.3">
      <c r="A65" t="s">
        <v>449</v>
      </c>
      <c r="B65" t="s">
        <v>450</v>
      </c>
      <c r="C65" t="str">
        <f>IFERROR(IF((VLOOKUP($A65,'Q2 Raw Data'!$A$9:$DA$158,C$3,FALSE))="","",(VLOOKUP($A65,'Q2 Raw Data'!$A$9:$DA$158,C$3,FALSE))),"")</f>
        <v>Yes</v>
      </c>
      <c r="D65" t="str">
        <f>IFERROR(IF((VLOOKUP($A65,'Q2 Raw Data'!$A$9:$DA$158,D$3,FALSE))="","",(VLOOKUP($A65,'Q2 Raw Data'!$A$9:$DA$158,D$3,FALSE))),"")</f>
        <v>Yes</v>
      </c>
      <c r="E65" t="str">
        <f>IFERROR(IF((VLOOKUP($A65,'Q2 Raw Data'!$A$9:$DA$158,E$3,FALSE))="","",(VLOOKUP($A65,'Q2 Raw Data'!$A$9:$DA$158,E$3,FALSE))),"")</f>
        <v>Yes</v>
      </c>
      <c r="F65" t="str">
        <f>IFERROR(IF((VLOOKUP($A65,'Q2 Raw Data'!$A$9:$DA$158,F$3,FALSE))="","",(VLOOKUP($A65,'Q2 Raw Data'!$A$9:$DA$158,F$3,FALSE))),"")</f>
        <v>Yes</v>
      </c>
      <c r="G65" t="str">
        <f>IFERROR(IF((VLOOKUP($A65,'Q2 Raw Data'!$A$9:$DA$158,G$3,FALSE))="","",(VLOOKUP($A65,'Q2 Raw Data'!$A$9:$DA$158,G$3,FALSE))),"")</f>
        <v>Yes</v>
      </c>
      <c r="H65" t="str">
        <f>IFERROR(IF((VLOOKUP($A65,'Q2 Raw Data'!$A$9:$DA$158,H$3,FALSE))="","",(VLOOKUP($A65,'Q2 Raw Data'!$A$9:$DA$158,H$3,FALSE))),"")</f>
        <v/>
      </c>
      <c r="N65" t="str">
        <f>IFERROR(IF((VLOOKUP($A65,'Q2 Raw Data'!$A$9:$DA$158,N$3,FALSE))="","",(VLOOKUP($A65,'Q2 Raw Data'!$A$9:$DA$158,N$3,FALSE))),"")</f>
        <v>Not on track to meet target</v>
      </c>
      <c r="O65" t="str">
        <f>IFERROR(IF((VLOOKUP($A65,'Q2 Raw Data'!$A$9:$DA$158,O$3,FALSE))="","",(VLOOKUP($A65,'Q2 Raw Data'!$A$9:$DA$158,O$3,FALSE))),"")</f>
        <v>On track to meet target</v>
      </c>
      <c r="P65" t="str">
        <f>IFERROR(IF((VLOOKUP($A65,'Q2 Raw Data'!$A$9:$DA$158,P$3,FALSE))="","",(VLOOKUP($A65,'Q2 Raw Data'!$A$9:$DA$158,P$3,FALSE))),"")</f>
        <v>Not on track to meet target</v>
      </c>
      <c r="Q65" t="str">
        <f>IFERROR(IF((VLOOKUP($A65,'Q2 Raw Data'!$A$9:$DA$158,Q$3,FALSE))="","",(VLOOKUP($A65,'Q2 Raw Data'!$A$9:$DA$158,Q$3,FALSE))),"")</f>
        <v>On track to meet target</v>
      </c>
    </row>
    <row r="66" spans="1:17" x14ac:dyDescent="0.3">
      <c r="A66" t="s">
        <v>451</v>
      </c>
      <c r="B66" t="s">
        <v>452</v>
      </c>
      <c r="C66" t="str">
        <f>IFERROR(IF((VLOOKUP($A66,'Q2 Raw Data'!$A$9:$DA$158,C$3,FALSE))="","",(VLOOKUP($A66,'Q2 Raw Data'!$A$9:$DA$158,C$3,FALSE))),"")</f>
        <v>Yes</v>
      </c>
      <c r="D66" t="str">
        <f>IFERROR(IF((VLOOKUP($A66,'Q2 Raw Data'!$A$9:$DA$158,D$3,FALSE))="","",(VLOOKUP($A66,'Q2 Raw Data'!$A$9:$DA$158,D$3,FALSE))),"")</f>
        <v>Yes</v>
      </c>
      <c r="E66" t="str">
        <f>IFERROR(IF((VLOOKUP($A66,'Q2 Raw Data'!$A$9:$DA$158,E$3,FALSE))="","",(VLOOKUP($A66,'Q2 Raw Data'!$A$9:$DA$158,E$3,FALSE))),"")</f>
        <v>Yes</v>
      </c>
      <c r="F66" t="str">
        <f>IFERROR(IF((VLOOKUP($A66,'Q2 Raw Data'!$A$9:$DA$158,F$3,FALSE))="","",(VLOOKUP($A66,'Q2 Raw Data'!$A$9:$DA$158,F$3,FALSE))),"")</f>
        <v>Yes</v>
      </c>
      <c r="G66" t="str">
        <f>IFERROR(IF((VLOOKUP($A66,'Q2 Raw Data'!$A$9:$DA$158,G$3,FALSE))="","",(VLOOKUP($A66,'Q2 Raw Data'!$A$9:$DA$158,G$3,FALSE))),"")</f>
        <v>Yes</v>
      </c>
      <c r="H66" t="str">
        <f>IFERROR(IF((VLOOKUP($A66,'Q2 Raw Data'!$A$9:$DA$158,H$3,FALSE))="","",(VLOOKUP($A66,'Q2 Raw Data'!$A$9:$DA$158,H$3,FALSE))),"")</f>
        <v/>
      </c>
      <c r="N66" t="str">
        <f>IFERROR(IF((VLOOKUP($A66,'Q2 Raw Data'!$A$9:$DA$158,N$3,FALSE))="","",(VLOOKUP($A66,'Q2 Raw Data'!$A$9:$DA$158,N$3,FALSE))),"")</f>
        <v>On track to meet target</v>
      </c>
      <c r="O66" t="str">
        <f>IFERROR(IF((VLOOKUP($A66,'Q2 Raw Data'!$A$9:$DA$158,O$3,FALSE))="","",(VLOOKUP($A66,'Q2 Raw Data'!$A$9:$DA$158,O$3,FALSE))),"")</f>
        <v>On track to meet target</v>
      </c>
      <c r="P66" t="str">
        <f>IFERROR(IF((VLOOKUP($A66,'Q2 Raw Data'!$A$9:$DA$158,P$3,FALSE))="","",(VLOOKUP($A66,'Q2 Raw Data'!$A$9:$DA$158,P$3,FALSE))),"")</f>
        <v>On track to meet target</v>
      </c>
      <c r="Q66" t="str">
        <f>IFERROR(IF((VLOOKUP($A66,'Q2 Raw Data'!$A$9:$DA$158,Q$3,FALSE))="","",(VLOOKUP($A66,'Q2 Raw Data'!$A$9:$DA$158,Q$3,FALSE))),"")</f>
        <v>Not on track to meet target</v>
      </c>
    </row>
    <row r="67" spans="1:17" x14ac:dyDescent="0.3">
      <c r="A67" t="s">
        <v>453</v>
      </c>
      <c r="B67" t="s">
        <v>454</v>
      </c>
      <c r="C67" t="str">
        <f>IFERROR(IF((VLOOKUP($A67,'Q2 Raw Data'!$A$9:$DA$158,C$3,FALSE))="","",(VLOOKUP($A67,'Q2 Raw Data'!$A$9:$DA$158,C$3,FALSE))),"")</f>
        <v>Yes</v>
      </c>
      <c r="D67" t="str">
        <f>IFERROR(IF((VLOOKUP($A67,'Q2 Raw Data'!$A$9:$DA$158,D$3,FALSE))="","",(VLOOKUP($A67,'Q2 Raw Data'!$A$9:$DA$158,D$3,FALSE))),"")</f>
        <v>Yes</v>
      </c>
      <c r="E67" t="str">
        <f>IFERROR(IF((VLOOKUP($A67,'Q2 Raw Data'!$A$9:$DA$158,E$3,FALSE))="","",(VLOOKUP($A67,'Q2 Raw Data'!$A$9:$DA$158,E$3,FALSE))),"")</f>
        <v>Yes</v>
      </c>
      <c r="F67" t="str">
        <f>IFERROR(IF((VLOOKUP($A67,'Q2 Raw Data'!$A$9:$DA$158,F$3,FALSE))="","",(VLOOKUP($A67,'Q2 Raw Data'!$A$9:$DA$158,F$3,FALSE))),"")</f>
        <v>Yes</v>
      </c>
      <c r="G67" t="str">
        <f>IFERROR(IF((VLOOKUP($A67,'Q2 Raw Data'!$A$9:$DA$158,G$3,FALSE))="","",(VLOOKUP($A67,'Q2 Raw Data'!$A$9:$DA$158,G$3,FALSE))),"")</f>
        <v>Yes</v>
      </c>
      <c r="H67" t="str">
        <f>IFERROR(IF((VLOOKUP($A67,'Q2 Raw Data'!$A$9:$DA$158,H$3,FALSE))="","",(VLOOKUP($A67,'Q2 Raw Data'!$A$9:$DA$158,H$3,FALSE))),"")</f>
        <v/>
      </c>
      <c r="N67" t="str">
        <f>IFERROR(IF((VLOOKUP($A67,'Q2 Raw Data'!$A$9:$DA$158,N$3,FALSE))="","",(VLOOKUP($A67,'Q2 Raw Data'!$A$9:$DA$158,N$3,FALSE))),"")</f>
        <v>Not on track to meet target</v>
      </c>
      <c r="O67" t="str">
        <f>IFERROR(IF((VLOOKUP($A67,'Q2 Raw Data'!$A$9:$DA$158,O$3,FALSE))="","",(VLOOKUP($A67,'Q2 Raw Data'!$A$9:$DA$158,O$3,FALSE))),"")</f>
        <v>On track to meet target</v>
      </c>
      <c r="P67" t="str">
        <f>IFERROR(IF((VLOOKUP($A67,'Q2 Raw Data'!$A$9:$DA$158,P$3,FALSE))="","",(VLOOKUP($A67,'Q2 Raw Data'!$A$9:$DA$158,P$3,FALSE))),"")</f>
        <v>On track to meet target</v>
      </c>
      <c r="Q67" t="str">
        <f>IFERROR(IF((VLOOKUP($A67,'Q2 Raw Data'!$A$9:$DA$158,Q$3,FALSE))="","",(VLOOKUP($A67,'Q2 Raw Data'!$A$9:$DA$158,Q$3,FALSE))),"")</f>
        <v>On track to meet target</v>
      </c>
    </row>
    <row r="68" spans="1:17" x14ac:dyDescent="0.3">
      <c r="A68" t="s">
        <v>457</v>
      </c>
      <c r="B68" t="s">
        <v>458</v>
      </c>
      <c r="C68" t="str">
        <f>IFERROR(IF((VLOOKUP($A68,'Q2 Raw Data'!$A$9:$DA$158,C$3,FALSE))="","",(VLOOKUP($A68,'Q2 Raw Data'!$A$9:$DA$158,C$3,FALSE))),"")</f>
        <v>Yes</v>
      </c>
      <c r="D68" t="str">
        <f>IFERROR(IF((VLOOKUP($A68,'Q2 Raw Data'!$A$9:$DA$158,D$3,FALSE))="","",(VLOOKUP($A68,'Q2 Raw Data'!$A$9:$DA$158,D$3,FALSE))),"")</f>
        <v>Yes</v>
      </c>
      <c r="E68" t="str">
        <f>IFERROR(IF((VLOOKUP($A68,'Q2 Raw Data'!$A$9:$DA$158,E$3,FALSE))="","",(VLOOKUP($A68,'Q2 Raw Data'!$A$9:$DA$158,E$3,FALSE))),"")</f>
        <v>Yes</v>
      </c>
      <c r="F68" t="str">
        <f>IFERROR(IF((VLOOKUP($A68,'Q2 Raw Data'!$A$9:$DA$158,F$3,FALSE))="","",(VLOOKUP($A68,'Q2 Raw Data'!$A$9:$DA$158,F$3,FALSE))),"")</f>
        <v>Yes</v>
      </c>
      <c r="G68" t="str">
        <f>IFERROR(IF((VLOOKUP($A68,'Q2 Raw Data'!$A$9:$DA$158,G$3,FALSE))="","",(VLOOKUP($A68,'Q2 Raw Data'!$A$9:$DA$158,G$3,FALSE))),"")</f>
        <v>Yes</v>
      </c>
      <c r="H68" t="str">
        <f>IFERROR(IF((VLOOKUP($A68,'Q2 Raw Data'!$A$9:$DA$158,H$3,FALSE))="","",(VLOOKUP($A68,'Q2 Raw Data'!$A$9:$DA$158,H$3,FALSE))),"")</f>
        <v/>
      </c>
      <c r="N68" t="str">
        <f>IFERROR(IF((VLOOKUP($A68,'Q2 Raw Data'!$A$9:$DA$158,N$3,FALSE))="","",(VLOOKUP($A68,'Q2 Raw Data'!$A$9:$DA$158,N$3,FALSE))),"")</f>
        <v>On track to meet target</v>
      </c>
      <c r="O68" t="str">
        <f>IFERROR(IF((VLOOKUP($A68,'Q2 Raw Data'!$A$9:$DA$158,O$3,FALSE))="","",(VLOOKUP($A68,'Q2 Raw Data'!$A$9:$DA$158,O$3,FALSE))),"")</f>
        <v>On track to meet target</v>
      </c>
      <c r="P68" t="str">
        <f>IFERROR(IF((VLOOKUP($A68,'Q2 Raw Data'!$A$9:$DA$158,P$3,FALSE))="","",(VLOOKUP($A68,'Q2 Raw Data'!$A$9:$DA$158,P$3,FALSE))),"")</f>
        <v>Data not available to assess progress</v>
      </c>
      <c r="Q68" t="str">
        <f>IFERROR(IF((VLOOKUP($A68,'Q2 Raw Data'!$A$9:$DA$158,Q$3,FALSE))="","",(VLOOKUP($A68,'Q2 Raw Data'!$A$9:$DA$158,Q$3,FALSE))),"")</f>
        <v>Not on track to meet target</v>
      </c>
    </row>
    <row r="69" spans="1:17" x14ac:dyDescent="0.3">
      <c r="A69" t="s">
        <v>459</v>
      </c>
      <c r="B69" t="s">
        <v>460</v>
      </c>
      <c r="C69" t="str">
        <f>IFERROR(IF((VLOOKUP($A69,'Q2 Raw Data'!$A$9:$DA$158,C$3,FALSE))="","",(VLOOKUP($A69,'Q2 Raw Data'!$A$9:$DA$158,C$3,FALSE))),"")</f>
        <v>Yes</v>
      </c>
      <c r="D69" t="str">
        <f>IFERROR(IF((VLOOKUP($A69,'Q2 Raw Data'!$A$9:$DA$158,D$3,FALSE))="","",(VLOOKUP($A69,'Q2 Raw Data'!$A$9:$DA$158,D$3,FALSE))),"")</f>
        <v>Yes</v>
      </c>
      <c r="E69" t="str">
        <f>IFERROR(IF((VLOOKUP($A69,'Q2 Raw Data'!$A$9:$DA$158,E$3,FALSE))="","",(VLOOKUP($A69,'Q2 Raw Data'!$A$9:$DA$158,E$3,FALSE))),"")</f>
        <v>Yes</v>
      </c>
      <c r="F69" t="str">
        <f>IFERROR(IF((VLOOKUP($A69,'Q2 Raw Data'!$A$9:$DA$158,F$3,FALSE))="","",(VLOOKUP($A69,'Q2 Raw Data'!$A$9:$DA$158,F$3,FALSE))),"")</f>
        <v>Yes</v>
      </c>
      <c r="G69" t="str">
        <f>IFERROR(IF((VLOOKUP($A69,'Q2 Raw Data'!$A$9:$DA$158,G$3,FALSE))="","",(VLOOKUP($A69,'Q2 Raw Data'!$A$9:$DA$158,G$3,FALSE))),"")</f>
        <v>Yes</v>
      </c>
      <c r="H69" t="str">
        <f>IFERROR(IF((VLOOKUP($A69,'Q2 Raw Data'!$A$9:$DA$158,H$3,FALSE))="","",(VLOOKUP($A69,'Q2 Raw Data'!$A$9:$DA$158,H$3,FALSE))),"")</f>
        <v/>
      </c>
      <c r="N69" t="str">
        <f>IFERROR(IF((VLOOKUP($A69,'Q2 Raw Data'!$A$9:$DA$158,N$3,FALSE))="","",(VLOOKUP($A69,'Q2 Raw Data'!$A$9:$DA$158,N$3,FALSE))),"")</f>
        <v>On track to meet target</v>
      </c>
      <c r="O69" t="str">
        <f>IFERROR(IF((VLOOKUP($A69,'Q2 Raw Data'!$A$9:$DA$158,O$3,FALSE))="","",(VLOOKUP($A69,'Q2 Raw Data'!$A$9:$DA$158,O$3,FALSE))),"")</f>
        <v>On track to meet target</v>
      </c>
      <c r="P69" t="str">
        <f>IFERROR(IF((VLOOKUP($A69,'Q2 Raw Data'!$A$9:$DA$158,P$3,FALSE))="","",(VLOOKUP($A69,'Q2 Raw Data'!$A$9:$DA$158,P$3,FALSE))),"")</f>
        <v>Data not available to assess progress</v>
      </c>
      <c r="Q69" t="str">
        <f>IFERROR(IF((VLOOKUP($A69,'Q2 Raw Data'!$A$9:$DA$158,Q$3,FALSE))="","",(VLOOKUP($A69,'Q2 Raw Data'!$A$9:$DA$158,Q$3,FALSE))),"")</f>
        <v>On track to meet target</v>
      </c>
    </row>
    <row r="70" spans="1:17" x14ac:dyDescent="0.3">
      <c r="A70" t="s">
        <v>463</v>
      </c>
      <c r="B70" t="s">
        <v>464</v>
      </c>
      <c r="C70" t="str">
        <f>IFERROR(IF((VLOOKUP($A70,'Q2 Raw Data'!$A$9:$DA$158,C$3,FALSE))="","",(VLOOKUP($A70,'Q2 Raw Data'!$A$9:$DA$158,C$3,FALSE))),"")</f>
        <v>Yes</v>
      </c>
      <c r="D70" t="str">
        <f>IFERROR(IF((VLOOKUP($A70,'Q2 Raw Data'!$A$9:$DA$158,D$3,FALSE))="","",(VLOOKUP($A70,'Q2 Raw Data'!$A$9:$DA$158,D$3,FALSE))),"")</f>
        <v>Yes</v>
      </c>
      <c r="E70" t="str">
        <f>IFERROR(IF((VLOOKUP($A70,'Q2 Raw Data'!$A$9:$DA$158,E$3,FALSE))="","",(VLOOKUP($A70,'Q2 Raw Data'!$A$9:$DA$158,E$3,FALSE))),"")</f>
        <v>Yes</v>
      </c>
      <c r="F70" t="str">
        <f>IFERROR(IF((VLOOKUP($A70,'Q2 Raw Data'!$A$9:$DA$158,F$3,FALSE))="","",(VLOOKUP($A70,'Q2 Raw Data'!$A$9:$DA$158,F$3,FALSE))),"")</f>
        <v>Yes</v>
      </c>
      <c r="G70" t="str">
        <f>IFERROR(IF((VLOOKUP($A70,'Q2 Raw Data'!$A$9:$DA$158,G$3,FALSE))="","",(VLOOKUP($A70,'Q2 Raw Data'!$A$9:$DA$158,G$3,FALSE))),"")</f>
        <v>Yes</v>
      </c>
      <c r="H70" t="str">
        <f>IFERROR(IF((VLOOKUP($A70,'Q2 Raw Data'!$A$9:$DA$158,H$3,FALSE))="","",(VLOOKUP($A70,'Q2 Raw Data'!$A$9:$DA$158,H$3,FALSE))),"")</f>
        <v/>
      </c>
      <c r="N70" t="str">
        <f>IFERROR(IF((VLOOKUP($A70,'Q2 Raw Data'!$A$9:$DA$158,N$3,FALSE))="","",(VLOOKUP($A70,'Q2 Raw Data'!$A$9:$DA$158,N$3,FALSE))),"")</f>
        <v>On track to meet target</v>
      </c>
      <c r="O70" t="str">
        <f>IFERROR(IF((VLOOKUP($A70,'Q2 Raw Data'!$A$9:$DA$158,O$3,FALSE))="","",(VLOOKUP($A70,'Q2 Raw Data'!$A$9:$DA$158,O$3,FALSE))),"")</f>
        <v>On track to meet target</v>
      </c>
      <c r="P70" t="str">
        <f>IFERROR(IF((VLOOKUP($A70,'Q2 Raw Data'!$A$9:$DA$158,P$3,FALSE))="","",(VLOOKUP($A70,'Q2 Raw Data'!$A$9:$DA$158,P$3,FALSE))),"")</f>
        <v>Data not available to assess progress</v>
      </c>
      <c r="Q70" t="str">
        <f>IFERROR(IF((VLOOKUP($A70,'Q2 Raw Data'!$A$9:$DA$158,Q$3,FALSE))="","",(VLOOKUP($A70,'Q2 Raw Data'!$A$9:$DA$158,Q$3,FALSE))),"")</f>
        <v>On track to meet target</v>
      </c>
    </row>
    <row r="71" spans="1:17" x14ac:dyDescent="0.3">
      <c r="A71" t="s">
        <v>465</v>
      </c>
      <c r="B71" t="s">
        <v>466</v>
      </c>
      <c r="C71" t="str">
        <f>IFERROR(IF((VLOOKUP($A71,'Q2 Raw Data'!$A$9:$DA$158,C$3,FALSE))="","",(VLOOKUP($A71,'Q2 Raw Data'!$A$9:$DA$158,C$3,FALSE))),"")</f>
        <v>Yes</v>
      </c>
      <c r="D71" t="str">
        <f>IFERROR(IF((VLOOKUP($A71,'Q2 Raw Data'!$A$9:$DA$158,D$3,FALSE))="","",(VLOOKUP($A71,'Q2 Raw Data'!$A$9:$DA$158,D$3,FALSE))),"")</f>
        <v>Yes</v>
      </c>
      <c r="E71" t="str">
        <f>IFERROR(IF((VLOOKUP($A71,'Q2 Raw Data'!$A$9:$DA$158,E$3,FALSE))="","",(VLOOKUP($A71,'Q2 Raw Data'!$A$9:$DA$158,E$3,FALSE))),"")</f>
        <v>Yes</v>
      </c>
      <c r="F71" t="str">
        <f>IFERROR(IF((VLOOKUP($A71,'Q2 Raw Data'!$A$9:$DA$158,F$3,FALSE))="","",(VLOOKUP($A71,'Q2 Raw Data'!$A$9:$DA$158,F$3,FALSE))),"")</f>
        <v>Yes</v>
      </c>
      <c r="G71" t="str">
        <f>IFERROR(IF((VLOOKUP($A71,'Q2 Raw Data'!$A$9:$DA$158,G$3,FALSE))="","",(VLOOKUP($A71,'Q2 Raw Data'!$A$9:$DA$158,G$3,FALSE))),"")</f>
        <v>Yes</v>
      </c>
      <c r="H71" t="str">
        <f>IFERROR(IF((VLOOKUP($A71,'Q2 Raw Data'!$A$9:$DA$158,H$3,FALSE))="","",(VLOOKUP($A71,'Q2 Raw Data'!$A$9:$DA$158,H$3,FALSE))),"")</f>
        <v/>
      </c>
      <c r="N71" t="str">
        <f>IFERROR(IF((VLOOKUP($A71,'Q2 Raw Data'!$A$9:$DA$158,N$3,FALSE))="","",(VLOOKUP($A71,'Q2 Raw Data'!$A$9:$DA$158,N$3,FALSE))),"")</f>
        <v>Data not available to assess progress</v>
      </c>
      <c r="O71" t="str">
        <f>IFERROR(IF((VLOOKUP($A71,'Q2 Raw Data'!$A$9:$DA$158,O$3,FALSE))="","",(VLOOKUP($A71,'Q2 Raw Data'!$A$9:$DA$158,O$3,FALSE))),"")</f>
        <v>On track to meet target</v>
      </c>
      <c r="P71" t="str">
        <f>IFERROR(IF((VLOOKUP($A71,'Q2 Raw Data'!$A$9:$DA$158,P$3,FALSE))="","",(VLOOKUP($A71,'Q2 Raw Data'!$A$9:$DA$158,P$3,FALSE))),"")</f>
        <v>Not on track to meet target</v>
      </c>
      <c r="Q71" t="str">
        <f>IFERROR(IF((VLOOKUP($A71,'Q2 Raw Data'!$A$9:$DA$158,Q$3,FALSE))="","",(VLOOKUP($A71,'Q2 Raw Data'!$A$9:$DA$158,Q$3,FALSE))),"")</f>
        <v>On track to meet target</v>
      </c>
    </row>
    <row r="72" spans="1:17" x14ac:dyDescent="0.3">
      <c r="A72" t="s">
        <v>467</v>
      </c>
      <c r="B72" t="s">
        <v>468</v>
      </c>
      <c r="C72" t="str">
        <f>IFERROR(IF((VLOOKUP($A72,'Q2 Raw Data'!$A$9:$DA$158,C$3,FALSE))="","",(VLOOKUP($A72,'Q2 Raw Data'!$A$9:$DA$158,C$3,FALSE))),"")</f>
        <v>Yes</v>
      </c>
      <c r="D72" t="str">
        <f>IFERROR(IF((VLOOKUP($A72,'Q2 Raw Data'!$A$9:$DA$158,D$3,FALSE))="","",(VLOOKUP($A72,'Q2 Raw Data'!$A$9:$DA$158,D$3,FALSE))),"")</f>
        <v>Yes</v>
      </c>
      <c r="E72" t="str">
        <f>IFERROR(IF((VLOOKUP($A72,'Q2 Raw Data'!$A$9:$DA$158,E$3,FALSE))="","",(VLOOKUP($A72,'Q2 Raw Data'!$A$9:$DA$158,E$3,FALSE))),"")</f>
        <v>Yes</v>
      </c>
      <c r="F72" t="str">
        <f>IFERROR(IF((VLOOKUP($A72,'Q2 Raw Data'!$A$9:$DA$158,F$3,FALSE))="","",(VLOOKUP($A72,'Q2 Raw Data'!$A$9:$DA$158,F$3,FALSE))),"")</f>
        <v>Yes</v>
      </c>
      <c r="G72" t="str">
        <f>IFERROR(IF((VLOOKUP($A72,'Q2 Raw Data'!$A$9:$DA$158,G$3,FALSE))="","",(VLOOKUP($A72,'Q2 Raw Data'!$A$9:$DA$158,G$3,FALSE))),"")</f>
        <v>Yes</v>
      </c>
      <c r="H72" t="str">
        <f>IFERROR(IF((VLOOKUP($A72,'Q2 Raw Data'!$A$9:$DA$158,H$3,FALSE))="","",(VLOOKUP($A72,'Q2 Raw Data'!$A$9:$DA$158,H$3,FALSE))),"")</f>
        <v/>
      </c>
      <c r="N72" t="str">
        <f>IFERROR(IF((VLOOKUP($A72,'Q2 Raw Data'!$A$9:$DA$158,N$3,FALSE))="","",(VLOOKUP($A72,'Q2 Raw Data'!$A$9:$DA$158,N$3,FALSE))),"")</f>
        <v>Not on track to meet target</v>
      </c>
      <c r="O72" t="str">
        <f>IFERROR(IF((VLOOKUP($A72,'Q2 Raw Data'!$A$9:$DA$158,O$3,FALSE))="","",(VLOOKUP($A72,'Q2 Raw Data'!$A$9:$DA$158,O$3,FALSE))),"")</f>
        <v>On track to meet target</v>
      </c>
      <c r="P72" t="str">
        <f>IFERROR(IF((VLOOKUP($A72,'Q2 Raw Data'!$A$9:$DA$158,P$3,FALSE))="","",(VLOOKUP($A72,'Q2 Raw Data'!$A$9:$DA$158,P$3,FALSE))),"")</f>
        <v>On track to meet target</v>
      </c>
      <c r="Q72" t="str">
        <f>IFERROR(IF((VLOOKUP($A72,'Q2 Raw Data'!$A$9:$DA$158,Q$3,FALSE))="","",(VLOOKUP($A72,'Q2 Raw Data'!$A$9:$DA$158,Q$3,FALSE))),"")</f>
        <v>Not on track to meet target</v>
      </c>
    </row>
    <row r="73" spans="1:17" x14ac:dyDescent="0.3">
      <c r="A73" t="s">
        <v>471</v>
      </c>
      <c r="B73" t="s">
        <v>472</v>
      </c>
      <c r="C73" t="str">
        <f>IFERROR(IF((VLOOKUP($A73,'Q2 Raw Data'!$A$9:$DA$158,C$3,FALSE))="","",(VLOOKUP($A73,'Q2 Raw Data'!$A$9:$DA$158,C$3,FALSE))),"")</f>
        <v>Yes</v>
      </c>
      <c r="D73" t="str">
        <f>IFERROR(IF((VLOOKUP($A73,'Q2 Raw Data'!$A$9:$DA$158,D$3,FALSE))="","",(VLOOKUP($A73,'Q2 Raw Data'!$A$9:$DA$158,D$3,FALSE))),"")</f>
        <v>Yes</v>
      </c>
      <c r="E73" t="str">
        <f>IFERROR(IF((VLOOKUP($A73,'Q2 Raw Data'!$A$9:$DA$158,E$3,FALSE))="","",(VLOOKUP($A73,'Q2 Raw Data'!$A$9:$DA$158,E$3,FALSE))),"")</f>
        <v>Yes</v>
      </c>
      <c r="F73" t="str">
        <f>IFERROR(IF((VLOOKUP($A73,'Q2 Raw Data'!$A$9:$DA$158,F$3,FALSE))="","",(VLOOKUP($A73,'Q2 Raw Data'!$A$9:$DA$158,F$3,FALSE))),"")</f>
        <v>Yes</v>
      </c>
      <c r="G73" t="str">
        <f>IFERROR(IF((VLOOKUP($A73,'Q2 Raw Data'!$A$9:$DA$158,G$3,FALSE))="","",(VLOOKUP($A73,'Q2 Raw Data'!$A$9:$DA$158,G$3,FALSE))),"")</f>
        <v>Yes</v>
      </c>
      <c r="H73" t="str">
        <f>IFERROR(IF((VLOOKUP($A73,'Q2 Raw Data'!$A$9:$DA$158,H$3,FALSE))="","",(VLOOKUP($A73,'Q2 Raw Data'!$A$9:$DA$158,H$3,FALSE))),"")</f>
        <v/>
      </c>
      <c r="N73" t="str">
        <f>IFERROR(IF((VLOOKUP($A73,'Q2 Raw Data'!$A$9:$DA$158,N$3,FALSE))="","",(VLOOKUP($A73,'Q2 Raw Data'!$A$9:$DA$158,N$3,FALSE))),"")</f>
        <v>On track to meet target</v>
      </c>
      <c r="O73" t="str">
        <f>IFERROR(IF((VLOOKUP($A73,'Q2 Raw Data'!$A$9:$DA$158,O$3,FALSE))="","",(VLOOKUP($A73,'Q2 Raw Data'!$A$9:$DA$158,O$3,FALSE))),"")</f>
        <v>On track to meet target</v>
      </c>
      <c r="P73" t="str">
        <f>IFERROR(IF((VLOOKUP($A73,'Q2 Raw Data'!$A$9:$DA$158,P$3,FALSE))="","",(VLOOKUP($A73,'Q2 Raw Data'!$A$9:$DA$158,P$3,FALSE))),"")</f>
        <v>On track to meet target</v>
      </c>
      <c r="Q73" t="str">
        <f>IFERROR(IF((VLOOKUP($A73,'Q2 Raw Data'!$A$9:$DA$158,Q$3,FALSE))="","",(VLOOKUP($A73,'Q2 Raw Data'!$A$9:$DA$158,Q$3,FALSE))),"")</f>
        <v>On track to meet target</v>
      </c>
    </row>
    <row r="74" spans="1:17" x14ac:dyDescent="0.3">
      <c r="A74" t="s">
        <v>473</v>
      </c>
      <c r="B74" t="s">
        <v>474</v>
      </c>
      <c r="C74" t="str">
        <f>IFERROR(IF((VLOOKUP($A74,'Q2 Raw Data'!$A$9:$DA$158,C$3,FALSE))="","",(VLOOKUP($A74,'Q2 Raw Data'!$A$9:$DA$158,C$3,FALSE))),"")</f>
        <v>Yes</v>
      </c>
      <c r="D74" t="str">
        <f>IFERROR(IF((VLOOKUP($A74,'Q2 Raw Data'!$A$9:$DA$158,D$3,FALSE))="","",(VLOOKUP($A74,'Q2 Raw Data'!$A$9:$DA$158,D$3,FALSE))),"")</f>
        <v>Yes</v>
      </c>
      <c r="E74" t="str">
        <f>IFERROR(IF((VLOOKUP($A74,'Q2 Raw Data'!$A$9:$DA$158,E$3,FALSE))="","",(VLOOKUP($A74,'Q2 Raw Data'!$A$9:$DA$158,E$3,FALSE))),"")</f>
        <v>Yes</v>
      </c>
      <c r="F74" t="str">
        <f>IFERROR(IF((VLOOKUP($A74,'Q2 Raw Data'!$A$9:$DA$158,F$3,FALSE))="","",(VLOOKUP($A74,'Q2 Raw Data'!$A$9:$DA$158,F$3,FALSE))),"")</f>
        <v>Yes</v>
      </c>
      <c r="G74" t="str">
        <f>IFERROR(IF((VLOOKUP($A74,'Q2 Raw Data'!$A$9:$DA$158,G$3,FALSE))="","",(VLOOKUP($A74,'Q2 Raw Data'!$A$9:$DA$158,G$3,FALSE))),"")</f>
        <v>Yes</v>
      </c>
      <c r="H74" t="str">
        <f>IFERROR(IF((VLOOKUP($A74,'Q2 Raw Data'!$A$9:$DA$158,H$3,FALSE))="","",(VLOOKUP($A74,'Q2 Raw Data'!$A$9:$DA$158,H$3,FALSE))),"")</f>
        <v/>
      </c>
      <c r="N74" t="str">
        <f>IFERROR(IF((VLOOKUP($A74,'Q2 Raw Data'!$A$9:$DA$158,N$3,FALSE))="","",(VLOOKUP($A74,'Q2 Raw Data'!$A$9:$DA$158,N$3,FALSE))),"")</f>
        <v>On track to meet target</v>
      </c>
      <c r="O74" t="str">
        <f>IFERROR(IF((VLOOKUP($A74,'Q2 Raw Data'!$A$9:$DA$158,O$3,FALSE))="","",(VLOOKUP($A74,'Q2 Raw Data'!$A$9:$DA$158,O$3,FALSE))),"")</f>
        <v>On track to meet target</v>
      </c>
      <c r="P74" t="str">
        <f>IFERROR(IF((VLOOKUP($A74,'Q2 Raw Data'!$A$9:$DA$158,P$3,FALSE))="","",(VLOOKUP($A74,'Q2 Raw Data'!$A$9:$DA$158,P$3,FALSE))),"")</f>
        <v>On track to meet target</v>
      </c>
      <c r="Q74" t="str">
        <f>IFERROR(IF((VLOOKUP($A74,'Q2 Raw Data'!$A$9:$DA$158,Q$3,FALSE))="","",(VLOOKUP($A74,'Q2 Raw Data'!$A$9:$DA$158,Q$3,FALSE))),"")</f>
        <v>On track to meet target</v>
      </c>
    </row>
    <row r="75" spans="1:17" x14ac:dyDescent="0.3">
      <c r="A75" t="s">
        <v>477</v>
      </c>
      <c r="B75" t="s">
        <v>478</v>
      </c>
      <c r="C75" t="str">
        <f>IFERROR(IF((VLOOKUP($A75,'Q2 Raw Data'!$A$9:$DA$158,C$3,FALSE))="","",(VLOOKUP($A75,'Q2 Raw Data'!$A$9:$DA$158,C$3,FALSE))),"")</f>
        <v>Yes</v>
      </c>
      <c r="D75" t="str">
        <f>IFERROR(IF((VLOOKUP($A75,'Q2 Raw Data'!$A$9:$DA$158,D$3,FALSE))="","",(VLOOKUP($A75,'Q2 Raw Data'!$A$9:$DA$158,D$3,FALSE))),"")</f>
        <v>Yes</v>
      </c>
      <c r="E75" t="str">
        <f>IFERROR(IF((VLOOKUP($A75,'Q2 Raw Data'!$A$9:$DA$158,E$3,FALSE))="","",(VLOOKUP($A75,'Q2 Raw Data'!$A$9:$DA$158,E$3,FALSE))),"")</f>
        <v>Yes</v>
      </c>
      <c r="F75" t="str">
        <f>IFERROR(IF((VLOOKUP($A75,'Q2 Raw Data'!$A$9:$DA$158,F$3,FALSE))="","",(VLOOKUP($A75,'Q2 Raw Data'!$A$9:$DA$158,F$3,FALSE))),"")</f>
        <v>Yes</v>
      </c>
      <c r="G75" t="str">
        <f>IFERROR(IF((VLOOKUP($A75,'Q2 Raw Data'!$A$9:$DA$158,G$3,FALSE))="","",(VLOOKUP($A75,'Q2 Raw Data'!$A$9:$DA$158,G$3,FALSE))),"")</f>
        <v>Yes</v>
      </c>
      <c r="H75" t="str">
        <f>IFERROR(IF((VLOOKUP($A75,'Q2 Raw Data'!$A$9:$DA$158,H$3,FALSE))="","",(VLOOKUP($A75,'Q2 Raw Data'!$A$9:$DA$158,H$3,FALSE))),"")</f>
        <v/>
      </c>
      <c r="N75" t="str">
        <f>IFERROR(IF((VLOOKUP($A75,'Q2 Raw Data'!$A$9:$DA$158,N$3,FALSE))="","",(VLOOKUP($A75,'Q2 Raw Data'!$A$9:$DA$158,N$3,FALSE))),"")</f>
        <v>On track to meet target</v>
      </c>
      <c r="O75" t="str">
        <f>IFERROR(IF((VLOOKUP($A75,'Q2 Raw Data'!$A$9:$DA$158,O$3,FALSE))="","",(VLOOKUP($A75,'Q2 Raw Data'!$A$9:$DA$158,O$3,FALSE))),"")</f>
        <v>On track to meet target</v>
      </c>
      <c r="P75" t="str">
        <f>IFERROR(IF((VLOOKUP($A75,'Q2 Raw Data'!$A$9:$DA$158,P$3,FALSE))="","",(VLOOKUP($A75,'Q2 Raw Data'!$A$9:$DA$158,P$3,FALSE))),"")</f>
        <v>On track to meet target</v>
      </c>
      <c r="Q75" t="str">
        <f>IFERROR(IF((VLOOKUP($A75,'Q2 Raw Data'!$A$9:$DA$158,Q$3,FALSE))="","",(VLOOKUP($A75,'Q2 Raw Data'!$A$9:$DA$158,Q$3,FALSE))),"")</f>
        <v>Not on track to meet target</v>
      </c>
    </row>
    <row r="76" spans="1:17" x14ac:dyDescent="0.3">
      <c r="A76" t="s">
        <v>481</v>
      </c>
      <c r="B76" t="s">
        <v>482</v>
      </c>
      <c r="C76" t="str">
        <f>IFERROR(IF((VLOOKUP($A76,'Q2 Raw Data'!$A$9:$DA$158,C$3,FALSE))="","",(VLOOKUP($A76,'Q2 Raw Data'!$A$9:$DA$158,C$3,FALSE))),"")</f>
        <v>Yes</v>
      </c>
      <c r="D76" t="str">
        <f>IFERROR(IF((VLOOKUP($A76,'Q2 Raw Data'!$A$9:$DA$158,D$3,FALSE))="","",(VLOOKUP($A76,'Q2 Raw Data'!$A$9:$DA$158,D$3,FALSE))),"")</f>
        <v>Yes</v>
      </c>
      <c r="E76" t="str">
        <f>IFERROR(IF((VLOOKUP($A76,'Q2 Raw Data'!$A$9:$DA$158,E$3,FALSE))="","",(VLOOKUP($A76,'Q2 Raw Data'!$A$9:$DA$158,E$3,FALSE))),"")</f>
        <v>Yes</v>
      </c>
      <c r="F76" t="str">
        <f>IFERROR(IF((VLOOKUP($A76,'Q2 Raw Data'!$A$9:$DA$158,F$3,FALSE))="","",(VLOOKUP($A76,'Q2 Raw Data'!$A$9:$DA$158,F$3,FALSE))),"")</f>
        <v>Yes</v>
      </c>
      <c r="G76" t="str">
        <f>IFERROR(IF((VLOOKUP($A76,'Q2 Raw Data'!$A$9:$DA$158,G$3,FALSE))="","",(VLOOKUP($A76,'Q2 Raw Data'!$A$9:$DA$158,G$3,FALSE))),"")</f>
        <v>Yes</v>
      </c>
      <c r="H76" t="str">
        <f>IFERROR(IF((VLOOKUP($A76,'Q2 Raw Data'!$A$9:$DA$158,H$3,FALSE))="","",(VLOOKUP($A76,'Q2 Raw Data'!$A$9:$DA$158,H$3,FALSE))),"")</f>
        <v/>
      </c>
      <c r="N76" t="str">
        <f>IFERROR(IF((VLOOKUP($A76,'Q2 Raw Data'!$A$9:$DA$158,N$3,FALSE))="","",(VLOOKUP($A76,'Q2 Raw Data'!$A$9:$DA$158,N$3,FALSE))),"")</f>
        <v>On track to meet target</v>
      </c>
      <c r="O76" t="str">
        <f>IFERROR(IF((VLOOKUP($A76,'Q2 Raw Data'!$A$9:$DA$158,O$3,FALSE))="","",(VLOOKUP($A76,'Q2 Raw Data'!$A$9:$DA$158,O$3,FALSE))),"")</f>
        <v>On track to meet target</v>
      </c>
      <c r="P76" t="str">
        <f>IFERROR(IF((VLOOKUP($A76,'Q2 Raw Data'!$A$9:$DA$158,P$3,FALSE))="","",(VLOOKUP($A76,'Q2 Raw Data'!$A$9:$DA$158,P$3,FALSE))),"")</f>
        <v>Not on track to meet target</v>
      </c>
      <c r="Q76" t="str">
        <f>IFERROR(IF((VLOOKUP($A76,'Q2 Raw Data'!$A$9:$DA$158,Q$3,FALSE))="","",(VLOOKUP($A76,'Q2 Raw Data'!$A$9:$DA$158,Q$3,FALSE))),"")</f>
        <v>On track to meet target</v>
      </c>
    </row>
    <row r="77" spans="1:17" x14ac:dyDescent="0.3">
      <c r="A77" t="s">
        <v>485</v>
      </c>
      <c r="B77" t="s">
        <v>486</v>
      </c>
      <c r="C77" t="str">
        <f>IFERROR(IF((VLOOKUP($A77,'Q2 Raw Data'!$A$9:$DA$158,C$3,FALSE))="","",(VLOOKUP($A77,'Q2 Raw Data'!$A$9:$DA$158,C$3,FALSE))),"")</f>
        <v>Yes</v>
      </c>
      <c r="D77" t="str">
        <f>IFERROR(IF((VLOOKUP($A77,'Q2 Raw Data'!$A$9:$DA$158,D$3,FALSE))="","",(VLOOKUP($A77,'Q2 Raw Data'!$A$9:$DA$158,D$3,FALSE))),"")</f>
        <v>Yes</v>
      </c>
      <c r="E77" t="str">
        <f>IFERROR(IF((VLOOKUP($A77,'Q2 Raw Data'!$A$9:$DA$158,E$3,FALSE))="","",(VLOOKUP($A77,'Q2 Raw Data'!$A$9:$DA$158,E$3,FALSE))),"")</f>
        <v>Yes</v>
      </c>
      <c r="F77" t="str">
        <f>IFERROR(IF((VLOOKUP($A77,'Q2 Raw Data'!$A$9:$DA$158,F$3,FALSE))="","",(VLOOKUP($A77,'Q2 Raw Data'!$A$9:$DA$158,F$3,FALSE))),"")</f>
        <v>Yes</v>
      </c>
      <c r="G77" t="str">
        <f>IFERROR(IF((VLOOKUP($A77,'Q2 Raw Data'!$A$9:$DA$158,G$3,FALSE))="","",(VLOOKUP($A77,'Q2 Raw Data'!$A$9:$DA$158,G$3,FALSE))),"")</f>
        <v>Yes</v>
      </c>
      <c r="H77" t="str">
        <f>IFERROR(IF((VLOOKUP($A77,'Q2 Raw Data'!$A$9:$DA$158,H$3,FALSE))="","",(VLOOKUP($A77,'Q2 Raw Data'!$A$9:$DA$158,H$3,FALSE))),"")</f>
        <v/>
      </c>
      <c r="N77" t="str">
        <f>IFERROR(IF((VLOOKUP($A77,'Q2 Raw Data'!$A$9:$DA$158,N$3,FALSE))="","",(VLOOKUP($A77,'Q2 Raw Data'!$A$9:$DA$158,N$3,FALSE))),"")</f>
        <v>On track to meet target</v>
      </c>
      <c r="O77" t="str">
        <f>IFERROR(IF((VLOOKUP($A77,'Q2 Raw Data'!$A$9:$DA$158,O$3,FALSE))="","",(VLOOKUP($A77,'Q2 Raw Data'!$A$9:$DA$158,O$3,FALSE))),"")</f>
        <v>Not on track to meet target</v>
      </c>
      <c r="P77" t="str">
        <f>IFERROR(IF((VLOOKUP($A77,'Q2 Raw Data'!$A$9:$DA$158,P$3,FALSE))="","",(VLOOKUP($A77,'Q2 Raw Data'!$A$9:$DA$158,P$3,FALSE))),"")</f>
        <v>On track to meet target</v>
      </c>
      <c r="Q77" t="str">
        <f>IFERROR(IF((VLOOKUP($A77,'Q2 Raw Data'!$A$9:$DA$158,Q$3,FALSE))="","",(VLOOKUP($A77,'Q2 Raw Data'!$A$9:$DA$158,Q$3,FALSE))),"")</f>
        <v>On track to meet target</v>
      </c>
    </row>
    <row r="78" spans="1:17" x14ac:dyDescent="0.3">
      <c r="A78" t="s">
        <v>487</v>
      </c>
      <c r="B78" t="s">
        <v>488</v>
      </c>
      <c r="C78" t="str">
        <f>IFERROR(IF((VLOOKUP($A78,'Q2 Raw Data'!$A$9:$DA$158,C$3,FALSE))="","",(VLOOKUP($A78,'Q2 Raw Data'!$A$9:$DA$158,C$3,FALSE))),"")</f>
        <v>Yes</v>
      </c>
      <c r="D78" t="str">
        <f>IFERROR(IF((VLOOKUP($A78,'Q2 Raw Data'!$A$9:$DA$158,D$3,FALSE))="","",(VLOOKUP($A78,'Q2 Raw Data'!$A$9:$DA$158,D$3,FALSE))),"")</f>
        <v>Yes</v>
      </c>
      <c r="E78" t="str">
        <f>IFERROR(IF((VLOOKUP($A78,'Q2 Raw Data'!$A$9:$DA$158,E$3,FALSE))="","",(VLOOKUP($A78,'Q2 Raw Data'!$A$9:$DA$158,E$3,FALSE))),"")</f>
        <v>Yes</v>
      </c>
      <c r="F78" t="str">
        <f>IFERROR(IF((VLOOKUP($A78,'Q2 Raw Data'!$A$9:$DA$158,F$3,FALSE))="","",(VLOOKUP($A78,'Q2 Raw Data'!$A$9:$DA$158,F$3,FALSE))),"")</f>
        <v>Yes</v>
      </c>
      <c r="G78" t="str">
        <f>IFERROR(IF((VLOOKUP($A78,'Q2 Raw Data'!$A$9:$DA$158,G$3,FALSE))="","",(VLOOKUP($A78,'Q2 Raw Data'!$A$9:$DA$158,G$3,FALSE))),"")</f>
        <v>Yes</v>
      </c>
      <c r="H78" t="str">
        <f>IFERROR(IF((VLOOKUP($A78,'Q2 Raw Data'!$A$9:$DA$158,H$3,FALSE))="","",(VLOOKUP($A78,'Q2 Raw Data'!$A$9:$DA$158,H$3,FALSE))),"")</f>
        <v/>
      </c>
      <c r="N78" t="str">
        <f>IFERROR(IF((VLOOKUP($A78,'Q2 Raw Data'!$A$9:$DA$158,N$3,FALSE))="","",(VLOOKUP($A78,'Q2 Raw Data'!$A$9:$DA$158,N$3,FALSE))),"")</f>
        <v>On track to meet target</v>
      </c>
      <c r="O78" t="str">
        <f>IFERROR(IF((VLOOKUP($A78,'Q2 Raw Data'!$A$9:$DA$158,O$3,FALSE))="","",(VLOOKUP($A78,'Q2 Raw Data'!$A$9:$DA$158,O$3,FALSE))),"")</f>
        <v>On track to meet target</v>
      </c>
      <c r="P78" t="str">
        <f>IFERROR(IF((VLOOKUP($A78,'Q2 Raw Data'!$A$9:$DA$158,P$3,FALSE))="","",(VLOOKUP($A78,'Q2 Raw Data'!$A$9:$DA$158,P$3,FALSE))),"")</f>
        <v>On track to meet target</v>
      </c>
      <c r="Q78" t="str">
        <f>IFERROR(IF((VLOOKUP($A78,'Q2 Raw Data'!$A$9:$DA$158,Q$3,FALSE))="","",(VLOOKUP($A78,'Q2 Raw Data'!$A$9:$DA$158,Q$3,FALSE))),"")</f>
        <v>On track to meet target</v>
      </c>
    </row>
    <row r="79" spans="1:17" x14ac:dyDescent="0.3">
      <c r="A79" t="s">
        <v>491</v>
      </c>
      <c r="B79" t="s">
        <v>492</v>
      </c>
      <c r="C79" t="str">
        <f>IFERROR(IF((VLOOKUP($A79,'Q2 Raw Data'!$A$9:$DA$158,C$3,FALSE))="","",(VLOOKUP($A79,'Q2 Raw Data'!$A$9:$DA$158,C$3,FALSE))),"")</f>
        <v>Yes</v>
      </c>
      <c r="D79" t="str">
        <f>IFERROR(IF((VLOOKUP($A79,'Q2 Raw Data'!$A$9:$DA$158,D$3,FALSE))="","",(VLOOKUP($A79,'Q2 Raw Data'!$A$9:$DA$158,D$3,FALSE))),"")</f>
        <v>Yes</v>
      </c>
      <c r="E79" t="str">
        <f>IFERROR(IF((VLOOKUP($A79,'Q2 Raw Data'!$A$9:$DA$158,E$3,FALSE))="","",(VLOOKUP($A79,'Q2 Raw Data'!$A$9:$DA$158,E$3,FALSE))),"")</f>
        <v>Yes</v>
      </c>
      <c r="F79" t="str">
        <f>IFERROR(IF((VLOOKUP($A79,'Q2 Raw Data'!$A$9:$DA$158,F$3,FALSE))="","",(VLOOKUP($A79,'Q2 Raw Data'!$A$9:$DA$158,F$3,FALSE))),"")</f>
        <v>Yes</v>
      </c>
      <c r="G79" t="str">
        <f>IFERROR(IF((VLOOKUP($A79,'Q2 Raw Data'!$A$9:$DA$158,G$3,FALSE))="","",(VLOOKUP($A79,'Q2 Raw Data'!$A$9:$DA$158,G$3,FALSE))),"")</f>
        <v>Yes</v>
      </c>
      <c r="H79" t="str">
        <f>IFERROR(IF((VLOOKUP($A79,'Q2 Raw Data'!$A$9:$DA$158,H$3,FALSE))="","",(VLOOKUP($A79,'Q2 Raw Data'!$A$9:$DA$158,H$3,FALSE))),"")</f>
        <v/>
      </c>
      <c r="N79" t="str">
        <f>IFERROR(IF((VLOOKUP($A79,'Q2 Raw Data'!$A$9:$DA$158,N$3,FALSE))="","",(VLOOKUP($A79,'Q2 Raw Data'!$A$9:$DA$158,N$3,FALSE))),"")</f>
        <v>Not on track to meet target</v>
      </c>
      <c r="O79" t="str">
        <f>IFERROR(IF((VLOOKUP($A79,'Q2 Raw Data'!$A$9:$DA$158,O$3,FALSE))="","",(VLOOKUP($A79,'Q2 Raw Data'!$A$9:$DA$158,O$3,FALSE))),"")</f>
        <v>On track to meet target</v>
      </c>
      <c r="P79" t="str">
        <f>IFERROR(IF((VLOOKUP($A79,'Q2 Raw Data'!$A$9:$DA$158,P$3,FALSE))="","",(VLOOKUP($A79,'Q2 Raw Data'!$A$9:$DA$158,P$3,FALSE))),"")</f>
        <v>Data not available to assess progress</v>
      </c>
      <c r="Q79" t="str">
        <f>IFERROR(IF((VLOOKUP($A79,'Q2 Raw Data'!$A$9:$DA$158,Q$3,FALSE))="","",(VLOOKUP($A79,'Q2 Raw Data'!$A$9:$DA$158,Q$3,FALSE))),"")</f>
        <v>Not on track to meet target</v>
      </c>
    </row>
    <row r="80" spans="1:17" x14ac:dyDescent="0.3">
      <c r="A80" t="s">
        <v>495</v>
      </c>
      <c r="B80" t="s">
        <v>496</v>
      </c>
      <c r="C80" t="str">
        <f>IFERROR(IF((VLOOKUP($A80,'Q2 Raw Data'!$A$9:$DA$158,C$3,FALSE))="","",(VLOOKUP($A80,'Q2 Raw Data'!$A$9:$DA$158,C$3,FALSE))),"")</f>
        <v>Yes</v>
      </c>
      <c r="D80" t="str">
        <f>IFERROR(IF((VLOOKUP($A80,'Q2 Raw Data'!$A$9:$DA$158,D$3,FALSE))="","",(VLOOKUP($A80,'Q2 Raw Data'!$A$9:$DA$158,D$3,FALSE))),"")</f>
        <v>Yes</v>
      </c>
      <c r="E80" t="str">
        <f>IFERROR(IF((VLOOKUP($A80,'Q2 Raw Data'!$A$9:$DA$158,E$3,FALSE))="","",(VLOOKUP($A80,'Q2 Raw Data'!$A$9:$DA$158,E$3,FALSE))),"")</f>
        <v>Yes</v>
      </c>
      <c r="F80" t="str">
        <f>IFERROR(IF((VLOOKUP($A80,'Q2 Raw Data'!$A$9:$DA$158,F$3,FALSE))="","",(VLOOKUP($A80,'Q2 Raw Data'!$A$9:$DA$158,F$3,FALSE))),"")</f>
        <v>Yes</v>
      </c>
      <c r="G80" t="str">
        <f>IFERROR(IF((VLOOKUP($A80,'Q2 Raw Data'!$A$9:$DA$158,G$3,FALSE))="","",(VLOOKUP($A80,'Q2 Raw Data'!$A$9:$DA$158,G$3,FALSE))),"")</f>
        <v>Yes</v>
      </c>
      <c r="H80" t="str">
        <f>IFERROR(IF((VLOOKUP($A80,'Q2 Raw Data'!$A$9:$DA$158,H$3,FALSE))="","",(VLOOKUP($A80,'Q2 Raw Data'!$A$9:$DA$158,H$3,FALSE))),"")</f>
        <v/>
      </c>
      <c r="N80" t="str">
        <f>IFERROR(IF((VLOOKUP($A80,'Q2 Raw Data'!$A$9:$DA$158,N$3,FALSE))="","",(VLOOKUP($A80,'Q2 Raw Data'!$A$9:$DA$158,N$3,FALSE))),"")</f>
        <v>Not on track to meet target</v>
      </c>
      <c r="O80" t="str">
        <f>IFERROR(IF((VLOOKUP($A80,'Q2 Raw Data'!$A$9:$DA$158,O$3,FALSE))="","",(VLOOKUP($A80,'Q2 Raw Data'!$A$9:$DA$158,O$3,FALSE))),"")</f>
        <v>On track to meet target</v>
      </c>
      <c r="P80" t="str">
        <f>IFERROR(IF((VLOOKUP($A80,'Q2 Raw Data'!$A$9:$DA$158,P$3,FALSE))="","",(VLOOKUP($A80,'Q2 Raw Data'!$A$9:$DA$158,P$3,FALSE))),"")</f>
        <v>On track to meet target</v>
      </c>
      <c r="Q80" t="str">
        <f>IFERROR(IF((VLOOKUP($A80,'Q2 Raw Data'!$A$9:$DA$158,Q$3,FALSE))="","",(VLOOKUP($A80,'Q2 Raw Data'!$A$9:$DA$158,Q$3,FALSE))),"")</f>
        <v>Not on track to meet target</v>
      </c>
    </row>
    <row r="81" spans="1:17" x14ac:dyDescent="0.3">
      <c r="A81" t="s">
        <v>497</v>
      </c>
      <c r="B81" t="s">
        <v>498</v>
      </c>
      <c r="C81" t="str">
        <f>IFERROR(IF((VLOOKUP($A81,'Q2 Raw Data'!$A$9:$DA$158,C$3,FALSE))="","",(VLOOKUP($A81,'Q2 Raw Data'!$A$9:$DA$158,C$3,FALSE))),"")</f>
        <v>Yes</v>
      </c>
      <c r="D81" t="str">
        <f>IFERROR(IF((VLOOKUP($A81,'Q2 Raw Data'!$A$9:$DA$158,D$3,FALSE))="","",(VLOOKUP($A81,'Q2 Raw Data'!$A$9:$DA$158,D$3,FALSE))),"")</f>
        <v>Yes</v>
      </c>
      <c r="E81" t="str">
        <f>IFERROR(IF((VLOOKUP($A81,'Q2 Raw Data'!$A$9:$DA$158,E$3,FALSE))="","",(VLOOKUP($A81,'Q2 Raw Data'!$A$9:$DA$158,E$3,FALSE))),"")</f>
        <v>Yes</v>
      </c>
      <c r="F81" t="str">
        <f>IFERROR(IF((VLOOKUP($A81,'Q2 Raw Data'!$A$9:$DA$158,F$3,FALSE))="","",(VLOOKUP($A81,'Q2 Raw Data'!$A$9:$DA$158,F$3,FALSE))),"")</f>
        <v>Yes</v>
      </c>
      <c r="G81" t="str">
        <f>IFERROR(IF((VLOOKUP($A81,'Q2 Raw Data'!$A$9:$DA$158,G$3,FALSE))="","",(VLOOKUP($A81,'Q2 Raw Data'!$A$9:$DA$158,G$3,FALSE))),"")</f>
        <v>Yes</v>
      </c>
      <c r="H81" t="str">
        <f>IFERROR(IF((VLOOKUP($A81,'Q2 Raw Data'!$A$9:$DA$158,H$3,FALSE))="","",(VLOOKUP($A81,'Q2 Raw Data'!$A$9:$DA$158,H$3,FALSE))),"")</f>
        <v/>
      </c>
      <c r="N81" t="str">
        <f>IFERROR(IF((VLOOKUP($A81,'Q2 Raw Data'!$A$9:$DA$158,N$3,FALSE))="","",(VLOOKUP($A81,'Q2 Raw Data'!$A$9:$DA$158,N$3,FALSE))),"")</f>
        <v>On track to meet target</v>
      </c>
      <c r="O81" t="str">
        <f>IFERROR(IF((VLOOKUP($A81,'Q2 Raw Data'!$A$9:$DA$158,O$3,FALSE))="","",(VLOOKUP($A81,'Q2 Raw Data'!$A$9:$DA$158,O$3,FALSE))),"")</f>
        <v>On track to meet target</v>
      </c>
      <c r="P81" t="str">
        <f>IFERROR(IF((VLOOKUP($A81,'Q2 Raw Data'!$A$9:$DA$158,P$3,FALSE))="","",(VLOOKUP($A81,'Q2 Raw Data'!$A$9:$DA$158,P$3,FALSE))),"")</f>
        <v>On track to meet target</v>
      </c>
      <c r="Q81" t="str">
        <f>IFERROR(IF((VLOOKUP($A81,'Q2 Raw Data'!$A$9:$DA$158,Q$3,FALSE))="","",(VLOOKUP($A81,'Q2 Raw Data'!$A$9:$DA$158,Q$3,FALSE))),"")</f>
        <v>Not on track to meet target</v>
      </c>
    </row>
    <row r="82" spans="1:17" x14ac:dyDescent="0.3">
      <c r="A82" t="s">
        <v>501</v>
      </c>
      <c r="B82" t="s">
        <v>502</v>
      </c>
      <c r="C82" t="str">
        <f>IFERROR(IF((VLOOKUP($A82,'Q2 Raw Data'!$A$9:$DA$158,C$3,FALSE))="","",(VLOOKUP($A82,'Q2 Raw Data'!$A$9:$DA$158,C$3,FALSE))),"")</f>
        <v>Yes</v>
      </c>
      <c r="D82" t="str">
        <f>IFERROR(IF((VLOOKUP($A82,'Q2 Raw Data'!$A$9:$DA$158,D$3,FALSE))="","",(VLOOKUP($A82,'Q2 Raw Data'!$A$9:$DA$158,D$3,FALSE))),"")</f>
        <v>Yes</v>
      </c>
      <c r="E82" t="str">
        <f>IFERROR(IF((VLOOKUP($A82,'Q2 Raw Data'!$A$9:$DA$158,E$3,FALSE))="","",(VLOOKUP($A82,'Q2 Raw Data'!$A$9:$DA$158,E$3,FALSE))),"")</f>
        <v>Yes</v>
      </c>
      <c r="F82" t="str">
        <f>IFERROR(IF((VLOOKUP($A82,'Q2 Raw Data'!$A$9:$DA$158,F$3,FALSE))="","",(VLOOKUP($A82,'Q2 Raw Data'!$A$9:$DA$158,F$3,FALSE))),"")</f>
        <v>Yes</v>
      </c>
      <c r="G82" t="str">
        <f>IFERROR(IF((VLOOKUP($A82,'Q2 Raw Data'!$A$9:$DA$158,G$3,FALSE))="","",(VLOOKUP($A82,'Q2 Raw Data'!$A$9:$DA$158,G$3,FALSE))),"")</f>
        <v>Yes</v>
      </c>
      <c r="H82" t="str">
        <f>IFERROR(IF((VLOOKUP($A82,'Q2 Raw Data'!$A$9:$DA$158,H$3,FALSE))="","",(VLOOKUP($A82,'Q2 Raw Data'!$A$9:$DA$158,H$3,FALSE))),"")</f>
        <v/>
      </c>
      <c r="N82" t="str">
        <f>IFERROR(IF((VLOOKUP($A82,'Q2 Raw Data'!$A$9:$DA$158,N$3,FALSE))="","",(VLOOKUP($A82,'Q2 Raw Data'!$A$9:$DA$158,N$3,FALSE))),"")</f>
        <v>Not on track to meet target</v>
      </c>
      <c r="O82" t="str">
        <f>IFERROR(IF((VLOOKUP($A82,'Q2 Raw Data'!$A$9:$DA$158,O$3,FALSE))="","",(VLOOKUP($A82,'Q2 Raw Data'!$A$9:$DA$158,O$3,FALSE))),"")</f>
        <v>On track to meet target</v>
      </c>
      <c r="P82" t="str">
        <f>IFERROR(IF((VLOOKUP($A82,'Q2 Raw Data'!$A$9:$DA$158,P$3,FALSE))="","",(VLOOKUP($A82,'Q2 Raw Data'!$A$9:$DA$158,P$3,FALSE))),"")</f>
        <v>On track to meet target</v>
      </c>
      <c r="Q82" t="str">
        <f>IFERROR(IF((VLOOKUP($A82,'Q2 Raw Data'!$A$9:$DA$158,Q$3,FALSE))="","",(VLOOKUP($A82,'Q2 Raw Data'!$A$9:$DA$158,Q$3,FALSE))),"")</f>
        <v>Not on track to meet target</v>
      </c>
    </row>
    <row r="83" spans="1:17" x14ac:dyDescent="0.3">
      <c r="A83" t="s">
        <v>505</v>
      </c>
      <c r="B83" t="s">
        <v>506</v>
      </c>
      <c r="C83" t="str">
        <f>IFERROR(IF((VLOOKUP($A83,'Q2 Raw Data'!$A$9:$DA$158,C$3,FALSE))="","",(VLOOKUP($A83,'Q2 Raw Data'!$A$9:$DA$158,C$3,FALSE))),"")</f>
        <v>Yes</v>
      </c>
      <c r="D83" t="str">
        <f>IFERROR(IF((VLOOKUP($A83,'Q2 Raw Data'!$A$9:$DA$158,D$3,FALSE))="","",(VLOOKUP($A83,'Q2 Raw Data'!$A$9:$DA$158,D$3,FALSE))),"")</f>
        <v>Yes</v>
      </c>
      <c r="E83" t="str">
        <f>IFERROR(IF((VLOOKUP($A83,'Q2 Raw Data'!$A$9:$DA$158,E$3,FALSE))="","",(VLOOKUP($A83,'Q2 Raw Data'!$A$9:$DA$158,E$3,FALSE))),"")</f>
        <v>Yes</v>
      </c>
      <c r="F83" t="str">
        <f>IFERROR(IF((VLOOKUP($A83,'Q2 Raw Data'!$A$9:$DA$158,F$3,FALSE))="","",(VLOOKUP($A83,'Q2 Raw Data'!$A$9:$DA$158,F$3,FALSE))),"")</f>
        <v>Yes</v>
      </c>
      <c r="G83" t="str">
        <f>IFERROR(IF((VLOOKUP($A83,'Q2 Raw Data'!$A$9:$DA$158,G$3,FALSE))="","",(VLOOKUP($A83,'Q2 Raw Data'!$A$9:$DA$158,G$3,FALSE))),"")</f>
        <v>Yes</v>
      </c>
      <c r="H83" t="str">
        <f>IFERROR(IF((VLOOKUP($A83,'Q2 Raw Data'!$A$9:$DA$158,H$3,FALSE))="","",(VLOOKUP($A83,'Q2 Raw Data'!$A$9:$DA$158,H$3,FALSE))),"")</f>
        <v/>
      </c>
      <c r="N83" t="str">
        <f>IFERROR(IF((VLOOKUP($A83,'Q2 Raw Data'!$A$9:$DA$158,N$3,FALSE))="","",(VLOOKUP($A83,'Q2 Raw Data'!$A$9:$DA$158,N$3,FALSE))),"")</f>
        <v>Data not available to assess progress</v>
      </c>
      <c r="O83" t="str">
        <f>IFERROR(IF((VLOOKUP($A83,'Q2 Raw Data'!$A$9:$DA$158,O$3,FALSE))="","",(VLOOKUP($A83,'Q2 Raw Data'!$A$9:$DA$158,O$3,FALSE))),"")</f>
        <v>On track to meet target</v>
      </c>
      <c r="P83" t="str">
        <f>IFERROR(IF((VLOOKUP($A83,'Q2 Raw Data'!$A$9:$DA$158,P$3,FALSE))="","",(VLOOKUP($A83,'Q2 Raw Data'!$A$9:$DA$158,P$3,FALSE))),"")</f>
        <v>Not on track to meet target</v>
      </c>
      <c r="Q83" t="str">
        <f>IFERROR(IF((VLOOKUP($A83,'Q2 Raw Data'!$A$9:$DA$158,Q$3,FALSE))="","",(VLOOKUP($A83,'Q2 Raw Data'!$A$9:$DA$158,Q$3,FALSE))),"")</f>
        <v>On track to meet target</v>
      </c>
    </row>
    <row r="84" spans="1:17" x14ac:dyDescent="0.3">
      <c r="A84" t="s">
        <v>509</v>
      </c>
      <c r="B84" t="s">
        <v>510</v>
      </c>
      <c r="C84" t="str">
        <f>IFERROR(IF((VLOOKUP($A84,'Q2 Raw Data'!$A$9:$DA$158,C$3,FALSE))="","",(VLOOKUP($A84,'Q2 Raw Data'!$A$9:$DA$158,C$3,FALSE))),"")</f>
        <v>Yes</v>
      </c>
      <c r="D84" t="str">
        <f>IFERROR(IF((VLOOKUP($A84,'Q2 Raw Data'!$A$9:$DA$158,D$3,FALSE))="","",(VLOOKUP($A84,'Q2 Raw Data'!$A$9:$DA$158,D$3,FALSE))),"")</f>
        <v>Yes</v>
      </c>
      <c r="E84" t="str">
        <f>IFERROR(IF((VLOOKUP($A84,'Q2 Raw Data'!$A$9:$DA$158,E$3,FALSE))="","",(VLOOKUP($A84,'Q2 Raw Data'!$A$9:$DA$158,E$3,FALSE))),"")</f>
        <v>Yes</v>
      </c>
      <c r="F84" t="str">
        <f>IFERROR(IF((VLOOKUP($A84,'Q2 Raw Data'!$A$9:$DA$158,F$3,FALSE))="","",(VLOOKUP($A84,'Q2 Raw Data'!$A$9:$DA$158,F$3,FALSE))),"")</f>
        <v>Yes</v>
      </c>
      <c r="G84" t="str">
        <f>IFERROR(IF((VLOOKUP($A84,'Q2 Raw Data'!$A$9:$DA$158,G$3,FALSE))="","",(VLOOKUP($A84,'Q2 Raw Data'!$A$9:$DA$158,G$3,FALSE))),"")</f>
        <v>Yes</v>
      </c>
      <c r="H84" t="str">
        <f>IFERROR(IF((VLOOKUP($A84,'Q2 Raw Data'!$A$9:$DA$158,H$3,FALSE))="","",(VLOOKUP($A84,'Q2 Raw Data'!$A$9:$DA$158,H$3,FALSE))),"")</f>
        <v/>
      </c>
      <c r="N84" t="str">
        <f>IFERROR(IF((VLOOKUP($A84,'Q2 Raw Data'!$A$9:$DA$158,N$3,FALSE))="","",(VLOOKUP($A84,'Q2 Raw Data'!$A$9:$DA$158,N$3,FALSE))),"")</f>
        <v>On track to meet target</v>
      </c>
      <c r="O84" t="str">
        <f>IFERROR(IF((VLOOKUP($A84,'Q2 Raw Data'!$A$9:$DA$158,O$3,FALSE))="","",(VLOOKUP($A84,'Q2 Raw Data'!$A$9:$DA$158,O$3,FALSE))),"")</f>
        <v>On track to meet target</v>
      </c>
      <c r="P84" t="str">
        <f>IFERROR(IF((VLOOKUP($A84,'Q2 Raw Data'!$A$9:$DA$158,P$3,FALSE))="","",(VLOOKUP($A84,'Q2 Raw Data'!$A$9:$DA$158,P$3,FALSE))),"")</f>
        <v>On track to meet target</v>
      </c>
      <c r="Q84" t="str">
        <f>IFERROR(IF((VLOOKUP($A84,'Q2 Raw Data'!$A$9:$DA$158,Q$3,FALSE))="","",(VLOOKUP($A84,'Q2 Raw Data'!$A$9:$DA$158,Q$3,FALSE))),"")</f>
        <v>On track to meet target</v>
      </c>
    </row>
    <row r="85" spans="1:17" x14ac:dyDescent="0.3">
      <c r="A85" t="s">
        <v>513</v>
      </c>
      <c r="B85" t="s">
        <v>514</v>
      </c>
      <c r="C85" t="str">
        <f>IFERROR(IF((VLOOKUP($A85,'Q2 Raw Data'!$A$9:$DA$158,C$3,FALSE))="","",(VLOOKUP($A85,'Q2 Raw Data'!$A$9:$DA$158,C$3,FALSE))),"")</f>
        <v>Yes</v>
      </c>
      <c r="D85" t="str">
        <f>IFERROR(IF((VLOOKUP($A85,'Q2 Raw Data'!$A$9:$DA$158,D$3,FALSE))="","",(VLOOKUP($A85,'Q2 Raw Data'!$A$9:$DA$158,D$3,FALSE))),"")</f>
        <v>Yes</v>
      </c>
      <c r="E85" t="str">
        <f>IFERROR(IF((VLOOKUP($A85,'Q2 Raw Data'!$A$9:$DA$158,E$3,FALSE))="","",(VLOOKUP($A85,'Q2 Raw Data'!$A$9:$DA$158,E$3,FALSE))),"")</f>
        <v>Yes</v>
      </c>
      <c r="F85" t="str">
        <f>IFERROR(IF((VLOOKUP($A85,'Q2 Raw Data'!$A$9:$DA$158,F$3,FALSE))="","",(VLOOKUP($A85,'Q2 Raw Data'!$A$9:$DA$158,F$3,FALSE))),"")</f>
        <v>Yes</v>
      </c>
      <c r="G85" t="str">
        <f>IFERROR(IF((VLOOKUP($A85,'Q2 Raw Data'!$A$9:$DA$158,G$3,FALSE))="","",(VLOOKUP($A85,'Q2 Raw Data'!$A$9:$DA$158,G$3,FALSE))),"")</f>
        <v>Yes</v>
      </c>
      <c r="H85" t="str">
        <f>IFERROR(IF((VLOOKUP($A85,'Q2 Raw Data'!$A$9:$DA$158,H$3,FALSE))="","",(VLOOKUP($A85,'Q2 Raw Data'!$A$9:$DA$158,H$3,FALSE))),"")</f>
        <v/>
      </c>
      <c r="N85" t="str">
        <f>IFERROR(IF((VLOOKUP($A85,'Q2 Raw Data'!$A$9:$DA$158,N$3,FALSE))="","",(VLOOKUP($A85,'Q2 Raw Data'!$A$9:$DA$158,N$3,FALSE))),"")</f>
        <v>Not on track to meet target</v>
      </c>
      <c r="O85" t="str">
        <f>IFERROR(IF((VLOOKUP($A85,'Q2 Raw Data'!$A$9:$DA$158,O$3,FALSE))="","",(VLOOKUP($A85,'Q2 Raw Data'!$A$9:$DA$158,O$3,FALSE))),"")</f>
        <v>On track to meet target</v>
      </c>
      <c r="P85" t="str">
        <f>IFERROR(IF((VLOOKUP($A85,'Q2 Raw Data'!$A$9:$DA$158,P$3,FALSE))="","",(VLOOKUP($A85,'Q2 Raw Data'!$A$9:$DA$158,P$3,FALSE))),"")</f>
        <v>Data not available to assess progress</v>
      </c>
      <c r="Q85" t="str">
        <f>IFERROR(IF((VLOOKUP($A85,'Q2 Raw Data'!$A$9:$DA$158,Q$3,FALSE))="","",(VLOOKUP($A85,'Q2 Raw Data'!$A$9:$DA$158,Q$3,FALSE))),"")</f>
        <v>Not on track to meet target</v>
      </c>
    </row>
    <row r="86" spans="1:17" x14ac:dyDescent="0.3">
      <c r="A86" t="s">
        <v>515</v>
      </c>
      <c r="B86" t="s">
        <v>516</v>
      </c>
      <c r="C86" t="str">
        <f>IFERROR(IF((VLOOKUP($A86,'Q2 Raw Data'!$A$9:$DA$158,C$3,FALSE))="","",(VLOOKUP($A86,'Q2 Raw Data'!$A$9:$DA$158,C$3,FALSE))),"")</f>
        <v>Yes</v>
      </c>
      <c r="D86" t="str">
        <f>IFERROR(IF((VLOOKUP($A86,'Q2 Raw Data'!$A$9:$DA$158,D$3,FALSE))="","",(VLOOKUP($A86,'Q2 Raw Data'!$A$9:$DA$158,D$3,FALSE))),"")</f>
        <v>Yes</v>
      </c>
      <c r="E86" t="str">
        <f>IFERROR(IF((VLOOKUP($A86,'Q2 Raw Data'!$A$9:$DA$158,E$3,FALSE))="","",(VLOOKUP($A86,'Q2 Raw Data'!$A$9:$DA$158,E$3,FALSE))),"")</f>
        <v>Yes</v>
      </c>
      <c r="F86" t="str">
        <f>IFERROR(IF((VLOOKUP($A86,'Q2 Raw Data'!$A$9:$DA$158,F$3,FALSE))="","",(VLOOKUP($A86,'Q2 Raw Data'!$A$9:$DA$158,F$3,FALSE))),"")</f>
        <v>Yes</v>
      </c>
      <c r="G86" t="str">
        <f>IFERROR(IF((VLOOKUP($A86,'Q2 Raw Data'!$A$9:$DA$158,G$3,FALSE))="","",(VLOOKUP($A86,'Q2 Raw Data'!$A$9:$DA$158,G$3,FALSE))),"")</f>
        <v>Yes</v>
      </c>
      <c r="H86" t="str">
        <f>IFERROR(IF((VLOOKUP($A86,'Q2 Raw Data'!$A$9:$DA$158,H$3,FALSE))="","",(VLOOKUP($A86,'Q2 Raw Data'!$A$9:$DA$158,H$3,FALSE))),"")</f>
        <v/>
      </c>
      <c r="N86" t="str">
        <f>IFERROR(IF((VLOOKUP($A86,'Q2 Raw Data'!$A$9:$DA$158,N$3,FALSE))="","",(VLOOKUP($A86,'Q2 Raw Data'!$A$9:$DA$158,N$3,FALSE))),"")</f>
        <v>Data not available to assess progress</v>
      </c>
      <c r="O86" t="str">
        <f>IFERROR(IF((VLOOKUP($A86,'Q2 Raw Data'!$A$9:$DA$158,O$3,FALSE))="","",(VLOOKUP($A86,'Q2 Raw Data'!$A$9:$DA$158,O$3,FALSE))),"")</f>
        <v>On track to meet target</v>
      </c>
      <c r="P86" t="str">
        <f>IFERROR(IF((VLOOKUP($A86,'Q2 Raw Data'!$A$9:$DA$158,P$3,FALSE))="","",(VLOOKUP($A86,'Q2 Raw Data'!$A$9:$DA$158,P$3,FALSE))),"")</f>
        <v>On track to meet target</v>
      </c>
      <c r="Q86" t="str">
        <f>IFERROR(IF((VLOOKUP($A86,'Q2 Raw Data'!$A$9:$DA$158,Q$3,FALSE))="","",(VLOOKUP($A86,'Q2 Raw Data'!$A$9:$DA$158,Q$3,FALSE))),"")</f>
        <v>Not on track to meet target</v>
      </c>
    </row>
    <row r="87" spans="1:17" x14ac:dyDescent="0.3">
      <c r="A87" t="s">
        <v>518</v>
      </c>
      <c r="B87" t="s">
        <v>519</v>
      </c>
      <c r="C87" t="str">
        <f>IFERROR(IF((VLOOKUP($A87,'Q2 Raw Data'!$A$9:$DA$158,C$3,FALSE))="","",(VLOOKUP($A87,'Q2 Raw Data'!$A$9:$DA$158,C$3,FALSE))),"")</f>
        <v>Yes</v>
      </c>
      <c r="D87" t="str">
        <f>IFERROR(IF((VLOOKUP($A87,'Q2 Raw Data'!$A$9:$DA$158,D$3,FALSE))="","",(VLOOKUP($A87,'Q2 Raw Data'!$A$9:$DA$158,D$3,FALSE))),"")</f>
        <v>Yes</v>
      </c>
      <c r="E87" t="str">
        <f>IFERROR(IF((VLOOKUP($A87,'Q2 Raw Data'!$A$9:$DA$158,E$3,FALSE))="","",(VLOOKUP($A87,'Q2 Raw Data'!$A$9:$DA$158,E$3,FALSE))),"")</f>
        <v>Yes</v>
      </c>
      <c r="F87" t="str">
        <f>IFERROR(IF((VLOOKUP($A87,'Q2 Raw Data'!$A$9:$DA$158,F$3,FALSE))="","",(VLOOKUP($A87,'Q2 Raw Data'!$A$9:$DA$158,F$3,FALSE))),"")</f>
        <v>Yes</v>
      </c>
      <c r="G87" t="str">
        <f>IFERROR(IF((VLOOKUP($A87,'Q2 Raw Data'!$A$9:$DA$158,G$3,FALSE))="","",(VLOOKUP($A87,'Q2 Raw Data'!$A$9:$DA$158,G$3,FALSE))),"")</f>
        <v>Yes</v>
      </c>
      <c r="H87" t="str">
        <f>IFERROR(IF((VLOOKUP($A87,'Q2 Raw Data'!$A$9:$DA$158,H$3,FALSE))="","",(VLOOKUP($A87,'Q2 Raw Data'!$A$9:$DA$158,H$3,FALSE))),"")</f>
        <v/>
      </c>
      <c r="N87" t="str">
        <f>IFERROR(IF((VLOOKUP($A87,'Q2 Raw Data'!$A$9:$DA$158,N$3,FALSE))="","",(VLOOKUP($A87,'Q2 Raw Data'!$A$9:$DA$158,N$3,FALSE))),"")</f>
        <v>On track to meet target</v>
      </c>
      <c r="O87" t="str">
        <f>IFERROR(IF((VLOOKUP($A87,'Q2 Raw Data'!$A$9:$DA$158,O$3,FALSE))="","",(VLOOKUP($A87,'Q2 Raw Data'!$A$9:$DA$158,O$3,FALSE))),"")</f>
        <v>Not on track to meet target</v>
      </c>
      <c r="P87" t="str">
        <f>IFERROR(IF((VLOOKUP($A87,'Q2 Raw Data'!$A$9:$DA$158,P$3,FALSE))="","",(VLOOKUP($A87,'Q2 Raw Data'!$A$9:$DA$158,P$3,FALSE))),"")</f>
        <v>Not on track to meet target</v>
      </c>
      <c r="Q87" t="str">
        <f>IFERROR(IF((VLOOKUP($A87,'Q2 Raw Data'!$A$9:$DA$158,Q$3,FALSE))="","",(VLOOKUP($A87,'Q2 Raw Data'!$A$9:$DA$158,Q$3,FALSE))),"")</f>
        <v>On track to meet target</v>
      </c>
    </row>
    <row r="88" spans="1:17" x14ac:dyDescent="0.3">
      <c r="A88" t="s">
        <v>520</v>
      </c>
      <c r="B88" t="s">
        <v>521</v>
      </c>
      <c r="C88" t="str">
        <f>IFERROR(IF((VLOOKUP($A88,'Q2 Raw Data'!$A$9:$DA$158,C$3,FALSE))="","",(VLOOKUP($A88,'Q2 Raw Data'!$A$9:$DA$158,C$3,FALSE))),"")</f>
        <v>Yes</v>
      </c>
      <c r="D88" t="str">
        <f>IFERROR(IF((VLOOKUP($A88,'Q2 Raw Data'!$A$9:$DA$158,D$3,FALSE))="","",(VLOOKUP($A88,'Q2 Raw Data'!$A$9:$DA$158,D$3,FALSE))),"")</f>
        <v>Yes</v>
      </c>
      <c r="E88" t="str">
        <f>IFERROR(IF((VLOOKUP($A88,'Q2 Raw Data'!$A$9:$DA$158,E$3,FALSE))="","",(VLOOKUP($A88,'Q2 Raw Data'!$A$9:$DA$158,E$3,FALSE))),"")</f>
        <v>Yes</v>
      </c>
      <c r="F88" t="str">
        <f>IFERROR(IF((VLOOKUP($A88,'Q2 Raw Data'!$A$9:$DA$158,F$3,FALSE))="","",(VLOOKUP($A88,'Q2 Raw Data'!$A$9:$DA$158,F$3,FALSE))),"")</f>
        <v>Yes</v>
      </c>
      <c r="G88" t="str">
        <f>IFERROR(IF((VLOOKUP($A88,'Q2 Raw Data'!$A$9:$DA$158,G$3,FALSE))="","",(VLOOKUP($A88,'Q2 Raw Data'!$A$9:$DA$158,G$3,FALSE))),"")</f>
        <v>Yes</v>
      </c>
      <c r="H88" t="str">
        <f>IFERROR(IF((VLOOKUP($A88,'Q2 Raw Data'!$A$9:$DA$158,H$3,FALSE))="","",(VLOOKUP($A88,'Q2 Raw Data'!$A$9:$DA$158,H$3,FALSE))),"")</f>
        <v/>
      </c>
      <c r="N88" t="str">
        <f>IFERROR(IF((VLOOKUP($A88,'Q2 Raw Data'!$A$9:$DA$158,N$3,FALSE))="","",(VLOOKUP($A88,'Q2 Raw Data'!$A$9:$DA$158,N$3,FALSE))),"")</f>
        <v>On track to meet target</v>
      </c>
      <c r="O88" t="str">
        <f>IFERROR(IF((VLOOKUP($A88,'Q2 Raw Data'!$A$9:$DA$158,O$3,FALSE))="","",(VLOOKUP($A88,'Q2 Raw Data'!$A$9:$DA$158,O$3,FALSE))),"")</f>
        <v>On track to meet target</v>
      </c>
      <c r="P88" t="str">
        <f>IFERROR(IF((VLOOKUP($A88,'Q2 Raw Data'!$A$9:$DA$158,P$3,FALSE))="","",(VLOOKUP($A88,'Q2 Raw Data'!$A$9:$DA$158,P$3,FALSE))),"")</f>
        <v>Data not available to assess progress</v>
      </c>
      <c r="Q88" t="str">
        <f>IFERROR(IF((VLOOKUP($A88,'Q2 Raw Data'!$A$9:$DA$158,Q$3,FALSE))="","",(VLOOKUP($A88,'Q2 Raw Data'!$A$9:$DA$158,Q$3,FALSE))),"")</f>
        <v>On track to meet target</v>
      </c>
    </row>
    <row r="89" spans="1:17" x14ac:dyDescent="0.3">
      <c r="A89" t="s">
        <v>522</v>
      </c>
      <c r="B89" t="s">
        <v>523</v>
      </c>
      <c r="C89" t="str">
        <f>IFERROR(IF((VLOOKUP($A89,'Q2 Raw Data'!$A$9:$DA$158,C$3,FALSE))="","",(VLOOKUP($A89,'Q2 Raw Data'!$A$9:$DA$158,C$3,FALSE))),"")</f>
        <v>Yes</v>
      </c>
      <c r="D89" t="str">
        <f>IFERROR(IF((VLOOKUP($A89,'Q2 Raw Data'!$A$9:$DA$158,D$3,FALSE))="","",(VLOOKUP($A89,'Q2 Raw Data'!$A$9:$DA$158,D$3,FALSE))),"")</f>
        <v>Yes</v>
      </c>
      <c r="E89" t="str">
        <f>IFERROR(IF((VLOOKUP($A89,'Q2 Raw Data'!$A$9:$DA$158,E$3,FALSE))="","",(VLOOKUP($A89,'Q2 Raw Data'!$A$9:$DA$158,E$3,FALSE))),"")</f>
        <v>Yes</v>
      </c>
      <c r="F89" t="str">
        <f>IFERROR(IF((VLOOKUP($A89,'Q2 Raw Data'!$A$9:$DA$158,F$3,FALSE))="","",(VLOOKUP($A89,'Q2 Raw Data'!$A$9:$DA$158,F$3,FALSE))),"")</f>
        <v>Yes</v>
      </c>
      <c r="G89" t="str">
        <f>IFERROR(IF((VLOOKUP($A89,'Q2 Raw Data'!$A$9:$DA$158,G$3,FALSE))="","",(VLOOKUP($A89,'Q2 Raw Data'!$A$9:$DA$158,G$3,FALSE))),"")</f>
        <v>Yes</v>
      </c>
      <c r="H89" t="str">
        <f>IFERROR(IF((VLOOKUP($A89,'Q2 Raw Data'!$A$9:$DA$158,H$3,FALSE))="","",(VLOOKUP($A89,'Q2 Raw Data'!$A$9:$DA$158,H$3,FALSE))),"")</f>
        <v/>
      </c>
      <c r="N89" t="str">
        <f>IFERROR(IF((VLOOKUP($A89,'Q2 Raw Data'!$A$9:$DA$158,N$3,FALSE))="","",(VLOOKUP($A89,'Q2 Raw Data'!$A$9:$DA$158,N$3,FALSE))),"")</f>
        <v>On track to meet target</v>
      </c>
      <c r="O89" t="str">
        <f>IFERROR(IF((VLOOKUP($A89,'Q2 Raw Data'!$A$9:$DA$158,O$3,FALSE))="","",(VLOOKUP($A89,'Q2 Raw Data'!$A$9:$DA$158,O$3,FALSE))),"")</f>
        <v>On track to meet target</v>
      </c>
      <c r="P89" t="str">
        <f>IFERROR(IF((VLOOKUP($A89,'Q2 Raw Data'!$A$9:$DA$158,P$3,FALSE))="","",(VLOOKUP($A89,'Q2 Raw Data'!$A$9:$DA$158,P$3,FALSE))),"")</f>
        <v>On track to meet target</v>
      </c>
      <c r="Q89" t="str">
        <f>IFERROR(IF((VLOOKUP($A89,'Q2 Raw Data'!$A$9:$DA$158,Q$3,FALSE))="","",(VLOOKUP($A89,'Q2 Raw Data'!$A$9:$DA$158,Q$3,FALSE))),"")</f>
        <v>Not on track to meet target</v>
      </c>
    </row>
    <row r="90" spans="1:17" x14ac:dyDescent="0.3">
      <c r="A90" t="s">
        <v>526</v>
      </c>
      <c r="B90" t="s">
        <v>527</v>
      </c>
      <c r="C90" t="str">
        <f>IFERROR(IF((VLOOKUP($A90,'Q2 Raw Data'!$A$9:$DA$158,C$3,FALSE))="","",(VLOOKUP($A90,'Q2 Raw Data'!$A$9:$DA$158,C$3,FALSE))),"")</f>
        <v>Yes</v>
      </c>
      <c r="D90" t="str">
        <f>IFERROR(IF((VLOOKUP($A90,'Q2 Raw Data'!$A$9:$DA$158,D$3,FALSE))="","",(VLOOKUP($A90,'Q2 Raw Data'!$A$9:$DA$158,D$3,FALSE))),"")</f>
        <v>Yes</v>
      </c>
      <c r="E90" t="str">
        <f>IFERROR(IF((VLOOKUP($A90,'Q2 Raw Data'!$A$9:$DA$158,E$3,FALSE))="","",(VLOOKUP($A90,'Q2 Raw Data'!$A$9:$DA$158,E$3,FALSE))),"")</f>
        <v>Yes</v>
      </c>
      <c r="F90" t="str">
        <f>IFERROR(IF((VLOOKUP($A90,'Q2 Raw Data'!$A$9:$DA$158,F$3,FALSE))="","",(VLOOKUP($A90,'Q2 Raw Data'!$A$9:$DA$158,F$3,FALSE))),"")</f>
        <v>Yes</v>
      </c>
      <c r="G90" t="str">
        <f>IFERROR(IF((VLOOKUP($A90,'Q2 Raw Data'!$A$9:$DA$158,G$3,FALSE))="","",(VLOOKUP($A90,'Q2 Raw Data'!$A$9:$DA$158,G$3,FALSE))),"")</f>
        <v>Yes</v>
      </c>
      <c r="H90" t="str">
        <f>IFERROR(IF((VLOOKUP($A90,'Q2 Raw Data'!$A$9:$DA$158,H$3,FALSE))="","",(VLOOKUP($A90,'Q2 Raw Data'!$A$9:$DA$158,H$3,FALSE))),"")</f>
        <v/>
      </c>
      <c r="N90" t="str">
        <f>IFERROR(IF((VLOOKUP($A90,'Q2 Raw Data'!$A$9:$DA$158,N$3,FALSE))="","",(VLOOKUP($A90,'Q2 Raw Data'!$A$9:$DA$158,N$3,FALSE))),"")</f>
        <v>On track to meet target</v>
      </c>
      <c r="O90" t="str">
        <f>IFERROR(IF((VLOOKUP($A90,'Q2 Raw Data'!$A$9:$DA$158,O$3,FALSE))="","",(VLOOKUP($A90,'Q2 Raw Data'!$A$9:$DA$158,O$3,FALSE))),"")</f>
        <v>On track to meet target</v>
      </c>
      <c r="P90" t="str">
        <f>IFERROR(IF((VLOOKUP($A90,'Q2 Raw Data'!$A$9:$DA$158,P$3,FALSE))="","",(VLOOKUP($A90,'Q2 Raw Data'!$A$9:$DA$158,P$3,FALSE))),"")</f>
        <v>On track to meet target</v>
      </c>
      <c r="Q90" t="str">
        <f>IFERROR(IF((VLOOKUP($A90,'Q2 Raw Data'!$A$9:$DA$158,Q$3,FALSE))="","",(VLOOKUP($A90,'Q2 Raw Data'!$A$9:$DA$158,Q$3,FALSE))),"")</f>
        <v>On track to meet target</v>
      </c>
    </row>
    <row r="91" spans="1:17" x14ac:dyDescent="0.3">
      <c r="A91" t="s">
        <v>528</v>
      </c>
      <c r="B91" t="s">
        <v>529</v>
      </c>
      <c r="C91" t="str">
        <f>IFERROR(IF((VLOOKUP($A91,'Q2 Raw Data'!$A$9:$DA$158,C$3,FALSE))="","",(VLOOKUP($A91,'Q2 Raw Data'!$A$9:$DA$158,C$3,FALSE))),"")</f>
        <v>Yes</v>
      </c>
      <c r="D91" t="str">
        <f>IFERROR(IF((VLOOKUP($A91,'Q2 Raw Data'!$A$9:$DA$158,D$3,FALSE))="","",(VLOOKUP($A91,'Q2 Raw Data'!$A$9:$DA$158,D$3,FALSE))),"")</f>
        <v>Yes</v>
      </c>
      <c r="E91" t="str">
        <f>IFERROR(IF((VLOOKUP($A91,'Q2 Raw Data'!$A$9:$DA$158,E$3,FALSE))="","",(VLOOKUP($A91,'Q2 Raw Data'!$A$9:$DA$158,E$3,FALSE))),"")</f>
        <v>Yes</v>
      </c>
      <c r="F91" t="str">
        <f>IFERROR(IF((VLOOKUP($A91,'Q2 Raw Data'!$A$9:$DA$158,F$3,FALSE))="","",(VLOOKUP($A91,'Q2 Raw Data'!$A$9:$DA$158,F$3,FALSE))),"")</f>
        <v>Yes</v>
      </c>
      <c r="G91" t="str">
        <f>IFERROR(IF((VLOOKUP($A91,'Q2 Raw Data'!$A$9:$DA$158,G$3,FALSE))="","",(VLOOKUP($A91,'Q2 Raw Data'!$A$9:$DA$158,G$3,FALSE))),"")</f>
        <v>Yes</v>
      </c>
      <c r="H91" t="str">
        <f>IFERROR(IF((VLOOKUP($A91,'Q2 Raw Data'!$A$9:$DA$158,H$3,FALSE))="","",(VLOOKUP($A91,'Q2 Raw Data'!$A$9:$DA$158,H$3,FALSE))),"")</f>
        <v/>
      </c>
      <c r="N91" t="str">
        <f>IFERROR(IF((VLOOKUP($A91,'Q2 Raw Data'!$A$9:$DA$158,N$3,FALSE))="","",(VLOOKUP($A91,'Q2 Raw Data'!$A$9:$DA$158,N$3,FALSE))),"")</f>
        <v>Not on track to meet target</v>
      </c>
      <c r="O91" t="str">
        <f>IFERROR(IF((VLOOKUP($A91,'Q2 Raw Data'!$A$9:$DA$158,O$3,FALSE))="","",(VLOOKUP($A91,'Q2 Raw Data'!$A$9:$DA$158,O$3,FALSE))),"")</f>
        <v>On track to meet target</v>
      </c>
      <c r="P91" t="str">
        <f>IFERROR(IF((VLOOKUP($A91,'Q2 Raw Data'!$A$9:$DA$158,P$3,FALSE))="","",(VLOOKUP($A91,'Q2 Raw Data'!$A$9:$DA$158,P$3,FALSE))),"")</f>
        <v>On track to meet target</v>
      </c>
      <c r="Q91" t="str">
        <f>IFERROR(IF((VLOOKUP($A91,'Q2 Raw Data'!$A$9:$DA$158,Q$3,FALSE))="","",(VLOOKUP($A91,'Q2 Raw Data'!$A$9:$DA$158,Q$3,FALSE))),"")</f>
        <v>Not on track to meet target</v>
      </c>
    </row>
    <row r="92" spans="1:17" x14ac:dyDescent="0.3">
      <c r="A92" t="s">
        <v>530</v>
      </c>
      <c r="B92" t="s">
        <v>531</v>
      </c>
      <c r="C92" t="str">
        <f>IFERROR(IF((VLOOKUP($A92,'Q2 Raw Data'!$A$9:$DA$158,C$3,FALSE))="","",(VLOOKUP($A92,'Q2 Raw Data'!$A$9:$DA$158,C$3,FALSE))),"")</f>
        <v>Yes</v>
      </c>
      <c r="D92" t="str">
        <f>IFERROR(IF((VLOOKUP($A92,'Q2 Raw Data'!$A$9:$DA$158,D$3,FALSE))="","",(VLOOKUP($A92,'Q2 Raw Data'!$A$9:$DA$158,D$3,FALSE))),"")</f>
        <v>Yes</v>
      </c>
      <c r="E92" t="str">
        <f>IFERROR(IF((VLOOKUP($A92,'Q2 Raw Data'!$A$9:$DA$158,E$3,FALSE))="","",(VLOOKUP($A92,'Q2 Raw Data'!$A$9:$DA$158,E$3,FALSE))),"")</f>
        <v>Yes</v>
      </c>
      <c r="F92" t="str">
        <f>IFERROR(IF((VLOOKUP($A92,'Q2 Raw Data'!$A$9:$DA$158,F$3,FALSE))="","",(VLOOKUP($A92,'Q2 Raw Data'!$A$9:$DA$158,F$3,FALSE))),"")</f>
        <v>Yes</v>
      </c>
      <c r="G92" t="str">
        <f>IFERROR(IF((VLOOKUP($A92,'Q2 Raw Data'!$A$9:$DA$158,G$3,FALSE))="","",(VLOOKUP($A92,'Q2 Raw Data'!$A$9:$DA$158,G$3,FALSE))),"")</f>
        <v>No</v>
      </c>
      <c r="H92">
        <f>IFERROR(IF((VLOOKUP($A92,'Q2 Raw Data'!$A$9:$DA$158,H$3,FALSE))="","",(VLOOKUP($A92,'Q2 Raw Data'!$A$9:$DA$158,H$3,FALSE))),"")</f>
        <v>43435</v>
      </c>
      <c r="N92" t="str">
        <f>IFERROR(IF((VLOOKUP($A92,'Q2 Raw Data'!$A$9:$DA$158,N$3,FALSE))="","",(VLOOKUP($A92,'Q2 Raw Data'!$A$9:$DA$158,N$3,FALSE))),"")</f>
        <v>Not on track to meet target</v>
      </c>
      <c r="O92" t="str">
        <f>IFERROR(IF((VLOOKUP($A92,'Q2 Raw Data'!$A$9:$DA$158,O$3,FALSE))="","",(VLOOKUP($A92,'Q2 Raw Data'!$A$9:$DA$158,O$3,FALSE))),"")</f>
        <v>On track to meet target</v>
      </c>
      <c r="P92" t="str">
        <f>IFERROR(IF((VLOOKUP($A92,'Q2 Raw Data'!$A$9:$DA$158,P$3,FALSE))="","",(VLOOKUP($A92,'Q2 Raw Data'!$A$9:$DA$158,P$3,FALSE))),"")</f>
        <v>Data not available to assess progress</v>
      </c>
      <c r="Q92" t="str">
        <f>IFERROR(IF((VLOOKUP($A92,'Q2 Raw Data'!$A$9:$DA$158,Q$3,FALSE))="","",(VLOOKUP($A92,'Q2 Raw Data'!$A$9:$DA$158,Q$3,FALSE))),"")</f>
        <v>Not on track to meet target</v>
      </c>
    </row>
    <row r="93" spans="1:17" x14ac:dyDescent="0.3">
      <c r="A93" t="s">
        <v>532</v>
      </c>
      <c r="B93" t="s">
        <v>533</v>
      </c>
      <c r="C93" t="str">
        <f>IFERROR(IF((VLOOKUP($A93,'Q2 Raw Data'!$A$9:$DA$158,C$3,FALSE))="","",(VLOOKUP($A93,'Q2 Raw Data'!$A$9:$DA$158,C$3,FALSE))),"")</f>
        <v>Yes</v>
      </c>
      <c r="D93" t="str">
        <f>IFERROR(IF((VLOOKUP($A93,'Q2 Raw Data'!$A$9:$DA$158,D$3,FALSE))="","",(VLOOKUP($A93,'Q2 Raw Data'!$A$9:$DA$158,D$3,FALSE))),"")</f>
        <v>Yes</v>
      </c>
      <c r="E93" t="str">
        <f>IFERROR(IF((VLOOKUP($A93,'Q2 Raw Data'!$A$9:$DA$158,E$3,FALSE))="","",(VLOOKUP($A93,'Q2 Raw Data'!$A$9:$DA$158,E$3,FALSE))),"")</f>
        <v>Yes</v>
      </c>
      <c r="F93" t="str">
        <f>IFERROR(IF((VLOOKUP($A93,'Q2 Raw Data'!$A$9:$DA$158,F$3,FALSE))="","",(VLOOKUP($A93,'Q2 Raw Data'!$A$9:$DA$158,F$3,FALSE))),"")</f>
        <v>Yes</v>
      </c>
      <c r="G93" t="str">
        <f>IFERROR(IF((VLOOKUP($A93,'Q2 Raw Data'!$A$9:$DA$158,G$3,FALSE))="","",(VLOOKUP($A93,'Q2 Raw Data'!$A$9:$DA$158,G$3,FALSE))),"")</f>
        <v>No</v>
      </c>
      <c r="H93">
        <f>IFERROR(IF((VLOOKUP($A93,'Q2 Raw Data'!$A$9:$DA$158,H$3,FALSE))="","",(VLOOKUP($A93,'Q2 Raw Data'!$A$9:$DA$158,H$3,FALSE))),"")</f>
        <v>43405</v>
      </c>
      <c r="N93" t="str">
        <f>IFERROR(IF((VLOOKUP($A93,'Q2 Raw Data'!$A$9:$DA$158,N$3,FALSE))="","",(VLOOKUP($A93,'Q2 Raw Data'!$A$9:$DA$158,N$3,FALSE))),"")</f>
        <v>Not on track to meet target</v>
      </c>
      <c r="O93" t="str">
        <f>IFERROR(IF((VLOOKUP($A93,'Q2 Raw Data'!$A$9:$DA$158,O$3,FALSE))="","",(VLOOKUP($A93,'Q2 Raw Data'!$A$9:$DA$158,O$3,FALSE))),"")</f>
        <v>On track to meet target</v>
      </c>
      <c r="P93" t="str">
        <f>IFERROR(IF((VLOOKUP($A93,'Q2 Raw Data'!$A$9:$DA$158,P$3,FALSE))="","",(VLOOKUP($A93,'Q2 Raw Data'!$A$9:$DA$158,P$3,FALSE))),"")</f>
        <v>On track to meet target</v>
      </c>
      <c r="Q93" t="str">
        <f>IFERROR(IF((VLOOKUP($A93,'Q2 Raw Data'!$A$9:$DA$158,Q$3,FALSE))="","",(VLOOKUP($A93,'Q2 Raw Data'!$A$9:$DA$158,Q$3,FALSE))),"")</f>
        <v>On track to meet target</v>
      </c>
    </row>
    <row r="94" spans="1:17" x14ac:dyDescent="0.3">
      <c r="A94" t="s">
        <v>534</v>
      </c>
      <c r="B94" t="s">
        <v>535</v>
      </c>
      <c r="C94" t="str">
        <f>IFERROR(IF((VLOOKUP($A94,'Q2 Raw Data'!$A$9:$DA$158,C$3,FALSE))="","",(VLOOKUP($A94,'Q2 Raw Data'!$A$9:$DA$158,C$3,FALSE))),"")</f>
        <v>Yes</v>
      </c>
      <c r="D94" t="str">
        <f>IFERROR(IF((VLOOKUP($A94,'Q2 Raw Data'!$A$9:$DA$158,D$3,FALSE))="","",(VLOOKUP($A94,'Q2 Raw Data'!$A$9:$DA$158,D$3,FALSE))),"")</f>
        <v>Yes</v>
      </c>
      <c r="E94" t="str">
        <f>IFERROR(IF((VLOOKUP($A94,'Q2 Raw Data'!$A$9:$DA$158,E$3,FALSE))="","",(VLOOKUP($A94,'Q2 Raw Data'!$A$9:$DA$158,E$3,FALSE))),"")</f>
        <v>Yes</v>
      </c>
      <c r="F94" t="str">
        <f>IFERROR(IF((VLOOKUP($A94,'Q2 Raw Data'!$A$9:$DA$158,F$3,FALSE))="","",(VLOOKUP($A94,'Q2 Raw Data'!$A$9:$DA$158,F$3,FALSE))),"")</f>
        <v>Yes</v>
      </c>
      <c r="G94" t="str">
        <f>IFERROR(IF((VLOOKUP($A94,'Q2 Raw Data'!$A$9:$DA$158,G$3,FALSE))="","",(VLOOKUP($A94,'Q2 Raw Data'!$A$9:$DA$158,G$3,FALSE))),"")</f>
        <v>Yes</v>
      </c>
      <c r="H94" t="str">
        <f>IFERROR(IF((VLOOKUP($A94,'Q2 Raw Data'!$A$9:$DA$158,H$3,FALSE))="","",(VLOOKUP($A94,'Q2 Raw Data'!$A$9:$DA$158,H$3,FALSE))),"")</f>
        <v/>
      </c>
      <c r="N94" t="str">
        <f>IFERROR(IF((VLOOKUP($A94,'Q2 Raw Data'!$A$9:$DA$158,N$3,FALSE))="","",(VLOOKUP($A94,'Q2 Raw Data'!$A$9:$DA$158,N$3,FALSE))),"")</f>
        <v>On track to meet target</v>
      </c>
      <c r="O94" t="str">
        <f>IFERROR(IF((VLOOKUP($A94,'Q2 Raw Data'!$A$9:$DA$158,O$3,FALSE))="","",(VLOOKUP($A94,'Q2 Raw Data'!$A$9:$DA$158,O$3,FALSE))),"")</f>
        <v>Not on track to meet target</v>
      </c>
      <c r="P94" t="str">
        <f>IFERROR(IF((VLOOKUP($A94,'Q2 Raw Data'!$A$9:$DA$158,P$3,FALSE))="","",(VLOOKUP($A94,'Q2 Raw Data'!$A$9:$DA$158,P$3,FALSE))),"")</f>
        <v>On track to meet target</v>
      </c>
      <c r="Q94" t="str">
        <f>IFERROR(IF((VLOOKUP($A94,'Q2 Raw Data'!$A$9:$DA$158,Q$3,FALSE))="","",(VLOOKUP($A94,'Q2 Raw Data'!$A$9:$DA$158,Q$3,FALSE))),"")</f>
        <v>Not on track to meet target</v>
      </c>
    </row>
    <row r="95" spans="1:17" x14ac:dyDescent="0.3">
      <c r="A95" t="s">
        <v>536</v>
      </c>
      <c r="B95" t="s">
        <v>537</v>
      </c>
      <c r="C95" t="str">
        <f>IFERROR(IF((VLOOKUP($A95,'Q2 Raw Data'!$A$9:$DA$158,C$3,FALSE))="","",(VLOOKUP($A95,'Q2 Raw Data'!$A$9:$DA$158,C$3,FALSE))),"")</f>
        <v>Yes</v>
      </c>
      <c r="D95" t="str">
        <f>IFERROR(IF((VLOOKUP($A95,'Q2 Raw Data'!$A$9:$DA$158,D$3,FALSE))="","",(VLOOKUP($A95,'Q2 Raw Data'!$A$9:$DA$158,D$3,FALSE))),"")</f>
        <v>Yes</v>
      </c>
      <c r="E95" t="str">
        <f>IFERROR(IF((VLOOKUP($A95,'Q2 Raw Data'!$A$9:$DA$158,E$3,FALSE))="","",(VLOOKUP($A95,'Q2 Raw Data'!$A$9:$DA$158,E$3,FALSE))),"")</f>
        <v>Yes</v>
      </c>
      <c r="F95" t="str">
        <f>IFERROR(IF((VLOOKUP($A95,'Q2 Raw Data'!$A$9:$DA$158,F$3,FALSE))="","",(VLOOKUP($A95,'Q2 Raw Data'!$A$9:$DA$158,F$3,FALSE))),"")</f>
        <v>Yes</v>
      </c>
      <c r="G95" t="str">
        <f>IFERROR(IF((VLOOKUP($A95,'Q2 Raw Data'!$A$9:$DA$158,G$3,FALSE))="","",(VLOOKUP($A95,'Q2 Raw Data'!$A$9:$DA$158,G$3,FALSE))),"")</f>
        <v>No</v>
      </c>
      <c r="H95">
        <f>IFERROR(IF((VLOOKUP($A95,'Q2 Raw Data'!$A$9:$DA$158,H$3,FALSE))="","",(VLOOKUP($A95,'Q2 Raw Data'!$A$9:$DA$158,H$3,FALSE))),"")</f>
        <v>43404</v>
      </c>
      <c r="N95" t="str">
        <f>IFERROR(IF((VLOOKUP($A95,'Q2 Raw Data'!$A$9:$DA$158,N$3,FALSE))="","",(VLOOKUP($A95,'Q2 Raw Data'!$A$9:$DA$158,N$3,FALSE))),"")</f>
        <v>On track to meet target</v>
      </c>
      <c r="O95" t="str">
        <f>IFERROR(IF((VLOOKUP($A95,'Q2 Raw Data'!$A$9:$DA$158,O$3,FALSE))="","",(VLOOKUP($A95,'Q2 Raw Data'!$A$9:$DA$158,O$3,FALSE))),"")</f>
        <v>On track to meet target</v>
      </c>
      <c r="P95" t="str">
        <f>IFERROR(IF((VLOOKUP($A95,'Q2 Raw Data'!$A$9:$DA$158,P$3,FALSE))="","",(VLOOKUP($A95,'Q2 Raw Data'!$A$9:$DA$158,P$3,FALSE))),"")</f>
        <v>On track to meet target</v>
      </c>
      <c r="Q95" t="str">
        <f>IFERROR(IF((VLOOKUP($A95,'Q2 Raw Data'!$A$9:$DA$158,Q$3,FALSE))="","",(VLOOKUP($A95,'Q2 Raw Data'!$A$9:$DA$158,Q$3,FALSE))),"")</f>
        <v>On track to meet target</v>
      </c>
    </row>
    <row r="96" spans="1:17" x14ac:dyDescent="0.3">
      <c r="A96" t="s">
        <v>538</v>
      </c>
      <c r="B96" t="s">
        <v>539</v>
      </c>
      <c r="C96" t="str">
        <f>IFERROR(IF((VLOOKUP($A96,'Q2 Raw Data'!$A$9:$DA$158,C$3,FALSE))="","",(VLOOKUP($A96,'Q2 Raw Data'!$A$9:$DA$158,C$3,FALSE))),"")</f>
        <v>Yes</v>
      </c>
      <c r="D96" t="str">
        <f>IFERROR(IF((VLOOKUP($A96,'Q2 Raw Data'!$A$9:$DA$158,D$3,FALSE))="","",(VLOOKUP($A96,'Q2 Raw Data'!$A$9:$DA$158,D$3,FALSE))),"")</f>
        <v>Yes</v>
      </c>
      <c r="E96" t="str">
        <f>IFERROR(IF((VLOOKUP($A96,'Q2 Raw Data'!$A$9:$DA$158,E$3,FALSE))="","",(VLOOKUP($A96,'Q2 Raw Data'!$A$9:$DA$158,E$3,FALSE))),"")</f>
        <v>Yes</v>
      </c>
      <c r="F96" t="str">
        <f>IFERROR(IF((VLOOKUP($A96,'Q2 Raw Data'!$A$9:$DA$158,F$3,FALSE))="","",(VLOOKUP($A96,'Q2 Raw Data'!$A$9:$DA$158,F$3,FALSE))),"")</f>
        <v>Yes</v>
      </c>
      <c r="G96" t="str">
        <f>IFERROR(IF((VLOOKUP($A96,'Q2 Raw Data'!$A$9:$DA$158,G$3,FALSE))="","",(VLOOKUP($A96,'Q2 Raw Data'!$A$9:$DA$158,G$3,FALSE))),"")</f>
        <v>Yes</v>
      </c>
      <c r="H96" t="str">
        <f>IFERROR(IF((VLOOKUP($A96,'Q2 Raw Data'!$A$9:$DA$158,H$3,FALSE))="","",(VLOOKUP($A96,'Q2 Raw Data'!$A$9:$DA$158,H$3,FALSE))),"")</f>
        <v/>
      </c>
      <c r="N96" t="str">
        <f>IFERROR(IF((VLOOKUP($A96,'Q2 Raw Data'!$A$9:$DA$158,N$3,FALSE))="","",(VLOOKUP($A96,'Q2 Raw Data'!$A$9:$DA$158,N$3,FALSE))),"")</f>
        <v>On track to meet target</v>
      </c>
      <c r="O96" t="str">
        <f>IFERROR(IF((VLOOKUP($A96,'Q2 Raw Data'!$A$9:$DA$158,O$3,FALSE))="","",(VLOOKUP($A96,'Q2 Raw Data'!$A$9:$DA$158,O$3,FALSE))),"")</f>
        <v>On track to meet target</v>
      </c>
      <c r="P96" t="str">
        <f>IFERROR(IF((VLOOKUP($A96,'Q2 Raw Data'!$A$9:$DA$158,P$3,FALSE))="","",(VLOOKUP($A96,'Q2 Raw Data'!$A$9:$DA$158,P$3,FALSE))),"")</f>
        <v>On track to meet target</v>
      </c>
      <c r="Q96" t="str">
        <f>IFERROR(IF((VLOOKUP($A96,'Q2 Raw Data'!$A$9:$DA$158,Q$3,FALSE))="","",(VLOOKUP($A96,'Q2 Raw Data'!$A$9:$DA$158,Q$3,FALSE))),"")</f>
        <v>On track to meet target</v>
      </c>
    </row>
    <row r="97" spans="1:17" x14ac:dyDescent="0.3">
      <c r="A97" t="s">
        <v>542</v>
      </c>
      <c r="B97" t="s">
        <v>543</v>
      </c>
      <c r="C97" t="str">
        <f>IFERROR(IF((VLOOKUP($A97,'Q2 Raw Data'!$A$9:$DA$158,C$3,FALSE))="","",(VLOOKUP($A97,'Q2 Raw Data'!$A$9:$DA$158,C$3,FALSE))),"")</f>
        <v>Yes</v>
      </c>
      <c r="D97" t="str">
        <f>IFERROR(IF((VLOOKUP($A97,'Q2 Raw Data'!$A$9:$DA$158,D$3,FALSE))="","",(VLOOKUP($A97,'Q2 Raw Data'!$A$9:$DA$158,D$3,FALSE))),"")</f>
        <v>Yes</v>
      </c>
      <c r="E97" t="str">
        <f>IFERROR(IF((VLOOKUP($A97,'Q2 Raw Data'!$A$9:$DA$158,E$3,FALSE))="","",(VLOOKUP($A97,'Q2 Raw Data'!$A$9:$DA$158,E$3,FALSE))),"")</f>
        <v>Yes</v>
      </c>
      <c r="F97" t="str">
        <f>IFERROR(IF((VLOOKUP($A97,'Q2 Raw Data'!$A$9:$DA$158,F$3,FALSE))="","",(VLOOKUP($A97,'Q2 Raw Data'!$A$9:$DA$158,F$3,FALSE))),"")</f>
        <v>Yes</v>
      </c>
      <c r="G97" t="str">
        <f>IFERROR(IF((VLOOKUP($A97,'Q2 Raw Data'!$A$9:$DA$158,G$3,FALSE))="","",(VLOOKUP($A97,'Q2 Raw Data'!$A$9:$DA$158,G$3,FALSE))),"")</f>
        <v>Yes</v>
      </c>
      <c r="H97" t="str">
        <f>IFERROR(IF((VLOOKUP($A97,'Q2 Raw Data'!$A$9:$DA$158,H$3,FALSE))="","",(VLOOKUP($A97,'Q2 Raw Data'!$A$9:$DA$158,H$3,FALSE))),"")</f>
        <v/>
      </c>
      <c r="N97" t="str">
        <f>IFERROR(IF((VLOOKUP($A97,'Q2 Raw Data'!$A$9:$DA$158,N$3,FALSE))="","",(VLOOKUP($A97,'Q2 Raw Data'!$A$9:$DA$158,N$3,FALSE))),"")</f>
        <v>Not on track to meet target</v>
      </c>
      <c r="O97" t="str">
        <f>IFERROR(IF((VLOOKUP($A97,'Q2 Raw Data'!$A$9:$DA$158,O$3,FALSE))="","",(VLOOKUP($A97,'Q2 Raw Data'!$A$9:$DA$158,O$3,FALSE))),"")</f>
        <v>On track to meet target</v>
      </c>
      <c r="P97" t="str">
        <f>IFERROR(IF((VLOOKUP($A97,'Q2 Raw Data'!$A$9:$DA$158,P$3,FALSE))="","",(VLOOKUP($A97,'Q2 Raw Data'!$A$9:$DA$158,P$3,FALSE))),"")</f>
        <v>On track to meet target</v>
      </c>
      <c r="Q97" t="str">
        <f>IFERROR(IF((VLOOKUP($A97,'Q2 Raw Data'!$A$9:$DA$158,Q$3,FALSE))="","",(VLOOKUP($A97,'Q2 Raw Data'!$A$9:$DA$158,Q$3,FALSE))),"")</f>
        <v>On track to meet target</v>
      </c>
    </row>
    <row r="98" spans="1:17" x14ac:dyDescent="0.3">
      <c r="A98" t="s">
        <v>544</v>
      </c>
      <c r="B98" t="s">
        <v>545</v>
      </c>
      <c r="C98" t="str">
        <f>IFERROR(IF((VLOOKUP($A98,'Q2 Raw Data'!$A$9:$DA$158,C$3,FALSE))="","",(VLOOKUP($A98,'Q2 Raw Data'!$A$9:$DA$158,C$3,FALSE))),"")</f>
        <v>Yes</v>
      </c>
      <c r="D98" t="str">
        <f>IFERROR(IF((VLOOKUP($A98,'Q2 Raw Data'!$A$9:$DA$158,D$3,FALSE))="","",(VLOOKUP($A98,'Q2 Raw Data'!$A$9:$DA$158,D$3,FALSE))),"")</f>
        <v>Yes</v>
      </c>
      <c r="E98" t="str">
        <f>IFERROR(IF((VLOOKUP($A98,'Q2 Raw Data'!$A$9:$DA$158,E$3,FALSE))="","",(VLOOKUP($A98,'Q2 Raw Data'!$A$9:$DA$158,E$3,FALSE))),"")</f>
        <v>Yes</v>
      </c>
      <c r="F98" t="str">
        <f>IFERROR(IF((VLOOKUP($A98,'Q2 Raw Data'!$A$9:$DA$158,F$3,FALSE))="","",(VLOOKUP($A98,'Q2 Raw Data'!$A$9:$DA$158,F$3,FALSE))),"")</f>
        <v>Yes</v>
      </c>
      <c r="G98" t="str">
        <f>IFERROR(IF((VLOOKUP($A98,'Q2 Raw Data'!$A$9:$DA$158,G$3,FALSE))="","",(VLOOKUP($A98,'Q2 Raw Data'!$A$9:$DA$158,G$3,FALSE))),"")</f>
        <v>Yes</v>
      </c>
      <c r="H98" t="str">
        <f>IFERROR(IF((VLOOKUP($A98,'Q2 Raw Data'!$A$9:$DA$158,H$3,FALSE))="","",(VLOOKUP($A98,'Q2 Raw Data'!$A$9:$DA$158,H$3,FALSE))),"")</f>
        <v/>
      </c>
      <c r="N98" t="str">
        <f>IFERROR(IF((VLOOKUP($A98,'Q2 Raw Data'!$A$9:$DA$158,N$3,FALSE))="","",(VLOOKUP($A98,'Q2 Raw Data'!$A$9:$DA$158,N$3,FALSE))),"")</f>
        <v>Data not available to assess progress</v>
      </c>
      <c r="O98" t="str">
        <f>IFERROR(IF((VLOOKUP($A98,'Q2 Raw Data'!$A$9:$DA$158,O$3,FALSE))="","",(VLOOKUP($A98,'Q2 Raw Data'!$A$9:$DA$158,O$3,FALSE))),"")</f>
        <v>On track to meet target</v>
      </c>
      <c r="P98" t="str">
        <f>IFERROR(IF((VLOOKUP($A98,'Q2 Raw Data'!$A$9:$DA$158,P$3,FALSE))="","",(VLOOKUP($A98,'Q2 Raw Data'!$A$9:$DA$158,P$3,FALSE))),"")</f>
        <v>Not on track to meet target</v>
      </c>
      <c r="Q98" t="str">
        <f>IFERROR(IF((VLOOKUP($A98,'Q2 Raw Data'!$A$9:$DA$158,Q$3,FALSE))="","",(VLOOKUP($A98,'Q2 Raw Data'!$A$9:$DA$158,Q$3,FALSE))),"")</f>
        <v>Data not available to assess progress</v>
      </c>
    </row>
    <row r="99" spans="1:17" x14ac:dyDescent="0.3">
      <c r="A99" t="s">
        <v>548</v>
      </c>
      <c r="B99" t="s">
        <v>549</v>
      </c>
      <c r="C99" t="str">
        <f>IFERROR(IF((VLOOKUP($A99,'Q2 Raw Data'!$A$9:$DA$158,C$3,FALSE))="","",(VLOOKUP($A99,'Q2 Raw Data'!$A$9:$DA$158,C$3,FALSE))),"")</f>
        <v>Yes</v>
      </c>
      <c r="D99" t="str">
        <f>IFERROR(IF((VLOOKUP($A99,'Q2 Raw Data'!$A$9:$DA$158,D$3,FALSE))="","",(VLOOKUP($A99,'Q2 Raw Data'!$A$9:$DA$158,D$3,FALSE))),"")</f>
        <v>Yes</v>
      </c>
      <c r="E99" t="str">
        <f>IFERROR(IF((VLOOKUP($A99,'Q2 Raw Data'!$A$9:$DA$158,E$3,FALSE))="","",(VLOOKUP($A99,'Q2 Raw Data'!$A$9:$DA$158,E$3,FALSE))),"")</f>
        <v>Yes</v>
      </c>
      <c r="F99" t="str">
        <f>IFERROR(IF((VLOOKUP($A99,'Q2 Raw Data'!$A$9:$DA$158,F$3,FALSE))="","",(VLOOKUP($A99,'Q2 Raw Data'!$A$9:$DA$158,F$3,FALSE))),"")</f>
        <v>Yes</v>
      </c>
      <c r="G99" t="str">
        <f>IFERROR(IF((VLOOKUP($A99,'Q2 Raw Data'!$A$9:$DA$158,G$3,FALSE))="","",(VLOOKUP($A99,'Q2 Raw Data'!$A$9:$DA$158,G$3,FALSE))),"")</f>
        <v>Yes</v>
      </c>
      <c r="H99" t="str">
        <f>IFERROR(IF((VLOOKUP($A99,'Q2 Raw Data'!$A$9:$DA$158,H$3,FALSE))="","",(VLOOKUP($A99,'Q2 Raw Data'!$A$9:$DA$158,H$3,FALSE))),"")</f>
        <v/>
      </c>
      <c r="N99" t="str">
        <f>IFERROR(IF((VLOOKUP($A99,'Q2 Raw Data'!$A$9:$DA$158,N$3,FALSE))="","",(VLOOKUP($A99,'Q2 Raw Data'!$A$9:$DA$158,N$3,FALSE))),"")</f>
        <v>Not on track to meet target</v>
      </c>
      <c r="O99" t="str">
        <f>IFERROR(IF((VLOOKUP($A99,'Q2 Raw Data'!$A$9:$DA$158,O$3,FALSE))="","",(VLOOKUP($A99,'Q2 Raw Data'!$A$9:$DA$158,O$3,FALSE))),"")</f>
        <v>On track to meet target</v>
      </c>
      <c r="P99" t="str">
        <f>IFERROR(IF((VLOOKUP($A99,'Q2 Raw Data'!$A$9:$DA$158,P$3,FALSE))="","",(VLOOKUP($A99,'Q2 Raw Data'!$A$9:$DA$158,P$3,FALSE))),"")</f>
        <v>On track to meet target</v>
      </c>
      <c r="Q99" t="str">
        <f>IFERROR(IF((VLOOKUP($A99,'Q2 Raw Data'!$A$9:$DA$158,Q$3,FALSE))="","",(VLOOKUP($A99,'Q2 Raw Data'!$A$9:$DA$158,Q$3,FALSE))),"")</f>
        <v>Not on track to meet target</v>
      </c>
    </row>
    <row r="100" spans="1:17" x14ac:dyDescent="0.3">
      <c r="A100" t="s">
        <v>550</v>
      </c>
      <c r="B100" t="s">
        <v>551</v>
      </c>
      <c r="C100" t="str">
        <f>IFERROR(IF((VLOOKUP($A100,'Q2 Raw Data'!$A$9:$DA$158,C$3,FALSE))="","",(VLOOKUP($A100,'Q2 Raw Data'!$A$9:$DA$158,C$3,FALSE))),"")</f>
        <v>Yes</v>
      </c>
      <c r="D100" t="str">
        <f>IFERROR(IF((VLOOKUP($A100,'Q2 Raw Data'!$A$9:$DA$158,D$3,FALSE))="","",(VLOOKUP($A100,'Q2 Raw Data'!$A$9:$DA$158,D$3,FALSE))),"")</f>
        <v>Yes</v>
      </c>
      <c r="E100" t="str">
        <f>IFERROR(IF((VLOOKUP($A100,'Q2 Raw Data'!$A$9:$DA$158,E$3,FALSE))="","",(VLOOKUP($A100,'Q2 Raw Data'!$A$9:$DA$158,E$3,FALSE))),"")</f>
        <v>Yes</v>
      </c>
      <c r="F100" t="str">
        <f>IFERROR(IF((VLOOKUP($A100,'Q2 Raw Data'!$A$9:$DA$158,F$3,FALSE))="","",(VLOOKUP($A100,'Q2 Raw Data'!$A$9:$DA$158,F$3,FALSE))),"")</f>
        <v>Yes</v>
      </c>
      <c r="G100" t="str">
        <f>IFERROR(IF((VLOOKUP($A100,'Q2 Raw Data'!$A$9:$DA$158,G$3,FALSE))="","",(VLOOKUP($A100,'Q2 Raw Data'!$A$9:$DA$158,G$3,FALSE))),"")</f>
        <v>Yes</v>
      </c>
      <c r="H100" t="str">
        <f>IFERROR(IF((VLOOKUP($A100,'Q2 Raw Data'!$A$9:$DA$158,H$3,FALSE))="","",(VLOOKUP($A100,'Q2 Raw Data'!$A$9:$DA$158,H$3,FALSE))),"")</f>
        <v/>
      </c>
      <c r="N100" t="str">
        <f>IFERROR(IF((VLOOKUP($A100,'Q2 Raw Data'!$A$9:$DA$158,N$3,FALSE))="","",(VLOOKUP($A100,'Q2 Raw Data'!$A$9:$DA$158,N$3,FALSE))),"")</f>
        <v>Not on track to meet target</v>
      </c>
      <c r="O100" t="str">
        <f>IFERROR(IF((VLOOKUP($A100,'Q2 Raw Data'!$A$9:$DA$158,O$3,FALSE))="","",(VLOOKUP($A100,'Q2 Raw Data'!$A$9:$DA$158,O$3,FALSE))),"")</f>
        <v>On track to meet target</v>
      </c>
      <c r="P100" t="str">
        <f>IFERROR(IF((VLOOKUP($A100,'Q2 Raw Data'!$A$9:$DA$158,P$3,FALSE))="","",(VLOOKUP($A100,'Q2 Raw Data'!$A$9:$DA$158,P$3,FALSE))),"")</f>
        <v>Data not available to assess progress</v>
      </c>
      <c r="Q100" t="str">
        <f>IFERROR(IF((VLOOKUP($A100,'Q2 Raw Data'!$A$9:$DA$158,Q$3,FALSE))="","",(VLOOKUP($A100,'Q2 Raw Data'!$A$9:$DA$158,Q$3,FALSE))),"")</f>
        <v>On track to meet target</v>
      </c>
    </row>
    <row r="101" spans="1:17" x14ac:dyDescent="0.3">
      <c r="A101" t="s">
        <v>552</v>
      </c>
      <c r="B101" t="s">
        <v>553</v>
      </c>
      <c r="C101" t="str">
        <f>IFERROR(IF((VLOOKUP($A101,'Q2 Raw Data'!$A$9:$DA$158,C$3,FALSE))="","",(VLOOKUP($A101,'Q2 Raw Data'!$A$9:$DA$158,C$3,FALSE))),"")</f>
        <v>Yes</v>
      </c>
      <c r="D101" t="str">
        <f>IFERROR(IF((VLOOKUP($A101,'Q2 Raw Data'!$A$9:$DA$158,D$3,FALSE))="","",(VLOOKUP($A101,'Q2 Raw Data'!$A$9:$DA$158,D$3,FALSE))),"")</f>
        <v>Yes</v>
      </c>
      <c r="E101" t="str">
        <f>IFERROR(IF((VLOOKUP($A101,'Q2 Raw Data'!$A$9:$DA$158,E$3,FALSE))="","",(VLOOKUP($A101,'Q2 Raw Data'!$A$9:$DA$158,E$3,FALSE))),"")</f>
        <v>Yes</v>
      </c>
      <c r="F101" t="str">
        <f>IFERROR(IF((VLOOKUP($A101,'Q2 Raw Data'!$A$9:$DA$158,F$3,FALSE))="","",(VLOOKUP($A101,'Q2 Raw Data'!$A$9:$DA$158,F$3,FALSE))),"")</f>
        <v>Yes</v>
      </c>
      <c r="G101" t="str">
        <f>IFERROR(IF((VLOOKUP($A101,'Q2 Raw Data'!$A$9:$DA$158,G$3,FALSE))="","",(VLOOKUP($A101,'Q2 Raw Data'!$A$9:$DA$158,G$3,FALSE))),"")</f>
        <v>Yes</v>
      </c>
      <c r="H101" t="str">
        <f>IFERROR(IF((VLOOKUP($A101,'Q2 Raw Data'!$A$9:$DA$158,H$3,FALSE))="","",(VLOOKUP($A101,'Q2 Raw Data'!$A$9:$DA$158,H$3,FALSE))),"")</f>
        <v/>
      </c>
      <c r="N101" t="str">
        <f>IFERROR(IF((VLOOKUP($A101,'Q2 Raw Data'!$A$9:$DA$158,N$3,FALSE))="","",(VLOOKUP($A101,'Q2 Raw Data'!$A$9:$DA$158,N$3,FALSE))),"")</f>
        <v>On track to meet target</v>
      </c>
      <c r="O101" t="str">
        <f>IFERROR(IF((VLOOKUP($A101,'Q2 Raw Data'!$A$9:$DA$158,O$3,FALSE))="","",(VLOOKUP($A101,'Q2 Raw Data'!$A$9:$DA$158,O$3,FALSE))),"")</f>
        <v>On track to meet target</v>
      </c>
      <c r="P101" t="str">
        <f>IFERROR(IF((VLOOKUP($A101,'Q2 Raw Data'!$A$9:$DA$158,P$3,FALSE))="","",(VLOOKUP($A101,'Q2 Raw Data'!$A$9:$DA$158,P$3,FALSE))),"")</f>
        <v>Not on track to meet target</v>
      </c>
      <c r="Q101" t="str">
        <f>IFERROR(IF((VLOOKUP($A101,'Q2 Raw Data'!$A$9:$DA$158,Q$3,FALSE))="","",(VLOOKUP($A101,'Q2 Raw Data'!$A$9:$DA$158,Q$3,FALSE))),"")</f>
        <v>Not on track to meet target</v>
      </c>
    </row>
    <row r="102" spans="1:17" x14ac:dyDescent="0.3">
      <c r="A102" t="s">
        <v>556</v>
      </c>
      <c r="B102" t="s">
        <v>557</v>
      </c>
      <c r="C102" t="str">
        <f>IFERROR(IF((VLOOKUP($A102,'Q2 Raw Data'!$A$9:$DA$158,C$3,FALSE))="","",(VLOOKUP($A102,'Q2 Raw Data'!$A$9:$DA$158,C$3,FALSE))),"")</f>
        <v>Yes</v>
      </c>
      <c r="D102" t="str">
        <f>IFERROR(IF((VLOOKUP($A102,'Q2 Raw Data'!$A$9:$DA$158,D$3,FALSE))="","",(VLOOKUP($A102,'Q2 Raw Data'!$A$9:$DA$158,D$3,FALSE))),"")</f>
        <v>Yes</v>
      </c>
      <c r="E102" t="str">
        <f>IFERROR(IF((VLOOKUP($A102,'Q2 Raw Data'!$A$9:$DA$158,E$3,FALSE))="","",(VLOOKUP($A102,'Q2 Raw Data'!$A$9:$DA$158,E$3,FALSE))),"")</f>
        <v>Yes</v>
      </c>
      <c r="F102" t="str">
        <f>IFERROR(IF((VLOOKUP($A102,'Q2 Raw Data'!$A$9:$DA$158,F$3,FALSE))="","",(VLOOKUP($A102,'Q2 Raw Data'!$A$9:$DA$158,F$3,FALSE))),"")</f>
        <v>Yes</v>
      </c>
      <c r="G102" t="str">
        <f>IFERROR(IF((VLOOKUP($A102,'Q2 Raw Data'!$A$9:$DA$158,G$3,FALSE))="","",(VLOOKUP($A102,'Q2 Raw Data'!$A$9:$DA$158,G$3,FALSE))),"")</f>
        <v>Yes</v>
      </c>
      <c r="H102" t="str">
        <f>IFERROR(IF((VLOOKUP($A102,'Q2 Raw Data'!$A$9:$DA$158,H$3,FALSE))="","",(VLOOKUP($A102,'Q2 Raw Data'!$A$9:$DA$158,H$3,FALSE))),"")</f>
        <v/>
      </c>
      <c r="N102" t="str">
        <f>IFERROR(IF((VLOOKUP($A102,'Q2 Raw Data'!$A$9:$DA$158,N$3,FALSE))="","",(VLOOKUP($A102,'Q2 Raw Data'!$A$9:$DA$158,N$3,FALSE))),"")</f>
        <v>Not on track to meet target</v>
      </c>
      <c r="O102" t="str">
        <f>IFERROR(IF((VLOOKUP($A102,'Q2 Raw Data'!$A$9:$DA$158,O$3,FALSE))="","",(VLOOKUP($A102,'Q2 Raw Data'!$A$9:$DA$158,O$3,FALSE))),"")</f>
        <v>Not on track to meet target</v>
      </c>
      <c r="P102" t="str">
        <f>IFERROR(IF((VLOOKUP($A102,'Q2 Raw Data'!$A$9:$DA$158,P$3,FALSE))="","",(VLOOKUP($A102,'Q2 Raw Data'!$A$9:$DA$158,P$3,FALSE))),"")</f>
        <v>Not on track to meet target</v>
      </c>
      <c r="Q102" t="str">
        <f>IFERROR(IF((VLOOKUP($A102,'Q2 Raw Data'!$A$9:$DA$158,Q$3,FALSE))="","",(VLOOKUP($A102,'Q2 Raw Data'!$A$9:$DA$158,Q$3,FALSE))),"")</f>
        <v>Not on track to meet target</v>
      </c>
    </row>
    <row r="103" spans="1:17" x14ac:dyDescent="0.3">
      <c r="A103" t="s">
        <v>560</v>
      </c>
      <c r="B103" t="s">
        <v>561</v>
      </c>
      <c r="C103" t="str">
        <f>IFERROR(IF((VLOOKUP($A103,'Q2 Raw Data'!$A$9:$DA$158,C$3,FALSE))="","",(VLOOKUP($A103,'Q2 Raw Data'!$A$9:$DA$158,C$3,FALSE))),"")</f>
        <v>Yes</v>
      </c>
      <c r="D103" t="str">
        <f>IFERROR(IF((VLOOKUP($A103,'Q2 Raw Data'!$A$9:$DA$158,D$3,FALSE))="","",(VLOOKUP($A103,'Q2 Raw Data'!$A$9:$DA$158,D$3,FALSE))),"")</f>
        <v>Yes</v>
      </c>
      <c r="E103" t="str">
        <f>IFERROR(IF((VLOOKUP($A103,'Q2 Raw Data'!$A$9:$DA$158,E$3,FALSE))="","",(VLOOKUP($A103,'Q2 Raw Data'!$A$9:$DA$158,E$3,FALSE))),"")</f>
        <v>Yes</v>
      </c>
      <c r="F103" t="str">
        <f>IFERROR(IF((VLOOKUP($A103,'Q2 Raw Data'!$A$9:$DA$158,F$3,FALSE))="","",(VLOOKUP($A103,'Q2 Raw Data'!$A$9:$DA$158,F$3,FALSE))),"")</f>
        <v>Yes</v>
      </c>
      <c r="G103" t="str">
        <f>IFERROR(IF((VLOOKUP($A103,'Q2 Raw Data'!$A$9:$DA$158,G$3,FALSE))="","",(VLOOKUP($A103,'Q2 Raw Data'!$A$9:$DA$158,G$3,FALSE))),"")</f>
        <v>Yes</v>
      </c>
      <c r="H103" t="str">
        <f>IFERROR(IF((VLOOKUP($A103,'Q2 Raw Data'!$A$9:$DA$158,H$3,FALSE))="","",(VLOOKUP($A103,'Q2 Raw Data'!$A$9:$DA$158,H$3,FALSE))),"")</f>
        <v/>
      </c>
      <c r="N103" t="str">
        <f>IFERROR(IF((VLOOKUP($A103,'Q2 Raw Data'!$A$9:$DA$158,N$3,FALSE))="","",(VLOOKUP($A103,'Q2 Raw Data'!$A$9:$DA$158,N$3,FALSE))),"")</f>
        <v>Not on track to meet target</v>
      </c>
      <c r="O103" t="str">
        <f>IFERROR(IF((VLOOKUP($A103,'Q2 Raw Data'!$A$9:$DA$158,O$3,FALSE))="","",(VLOOKUP($A103,'Q2 Raw Data'!$A$9:$DA$158,O$3,FALSE))),"")</f>
        <v>Not on track to meet target</v>
      </c>
      <c r="P103" t="str">
        <f>IFERROR(IF((VLOOKUP($A103,'Q2 Raw Data'!$A$9:$DA$158,P$3,FALSE))="","",(VLOOKUP($A103,'Q2 Raw Data'!$A$9:$DA$158,P$3,FALSE))),"")</f>
        <v>On track to meet target</v>
      </c>
      <c r="Q103" t="str">
        <f>IFERROR(IF((VLOOKUP($A103,'Q2 Raw Data'!$A$9:$DA$158,Q$3,FALSE))="","",(VLOOKUP($A103,'Q2 Raw Data'!$A$9:$DA$158,Q$3,FALSE))),"")</f>
        <v>On track to meet target</v>
      </c>
    </row>
    <row r="104" spans="1:17" x14ac:dyDescent="0.3">
      <c r="A104" t="s">
        <v>563</v>
      </c>
      <c r="B104" t="s">
        <v>564</v>
      </c>
      <c r="C104" t="str">
        <f>IFERROR(IF((VLOOKUP($A104,'Q2 Raw Data'!$A$9:$DA$158,C$3,FALSE))="","",(VLOOKUP($A104,'Q2 Raw Data'!$A$9:$DA$158,C$3,FALSE))),"")</f>
        <v>Yes</v>
      </c>
      <c r="D104" t="str">
        <f>IFERROR(IF((VLOOKUP($A104,'Q2 Raw Data'!$A$9:$DA$158,D$3,FALSE))="","",(VLOOKUP($A104,'Q2 Raw Data'!$A$9:$DA$158,D$3,FALSE))),"")</f>
        <v>Yes</v>
      </c>
      <c r="E104" t="str">
        <f>IFERROR(IF((VLOOKUP($A104,'Q2 Raw Data'!$A$9:$DA$158,E$3,FALSE))="","",(VLOOKUP($A104,'Q2 Raw Data'!$A$9:$DA$158,E$3,FALSE))),"")</f>
        <v>Yes</v>
      </c>
      <c r="F104" t="str">
        <f>IFERROR(IF((VLOOKUP($A104,'Q2 Raw Data'!$A$9:$DA$158,F$3,FALSE))="","",(VLOOKUP($A104,'Q2 Raw Data'!$A$9:$DA$158,F$3,FALSE))),"")</f>
        <v>Yes</v>
      </c>
      <c r="G104" t="str">
        <f>IFERROR(IF((VLOOKUP($A104,'Q2 Raw Data'!$A$9:$DA$158,G$3,FALSE))="","",(VLOOKUP($A104,'Q2 Raw Data'!$A$9:$DA$158,G$3,FALSE))),"")</f>
        <v>Yes</v>
      </c>
      <c r="H104" t="str">
        <f>IFERROR(IF((VLOOKUP($A104,'Q2 Raw Data'!$A$9:$DA$158,H$3,FALSE))="","",(VLOOKUP($A104,'Q2 Raw Data'!$A$9:$DA$158,H$3,FALSE))),"")</f>
        <v/>
      </c>
      <c r="N104" t="str">
        <f>IFERROR(IF((VLOOKUP($A104,'Q2 Raw Data'!$A$9:$DA$158,N$3,FALSE))="","",(VLOOKUP($A104,'Q2 Raw Data'!$A$9:$DA$158,N$3,FALSE))),"")</f>
        <v>Not on track to meet target</v>
      </c>
      <c r="O104" t="str">
        <f>IFERROR(IF((VLOOKUP($A104,'Q2 Raw Data'!$A$9:$DA$158,O$3,FALSE))="","",(VLOOKUP($A104,'Q2 Raw Data'!$A$9:$DA$158,O$3,FALSE))),"")</f>
        <v>On track to meet target</v>
      </c>
      <c r="P104" t="str">
        <f>IFERROR(IF((VLOOKUP($A104,'Q2 Raw Data'!$A$9:$DA$158,P$3,FALSE))="","",(VLOOKUP($A104,'Q2 Raw Data'!$A$9:$DA$158,P$3,FALSE))),"")</f>
        <v>On track to meet target</v>
      </c>
      <c r="Q104" t="str">
        <f>IFERROR(IF((VLOOKUP($A104,'Q2 Raw Data'!$A$9:$DA$158,Q$3,FALSE))="","",(VLOOKUP($A104,'Q2 Raw Data'!$A$9:$DA$158,Q$3,FALSE))),"")</f>
        <v>On track to meet target</v>
      </c>
    </row>
    <row r="105" spans="1:17" x14ac:dyDescent="0.3">
      <c r="A105" t="s">
        <v>565</v>
      </c>
      <c r="B105" t="s">
        <v>566</v>
      </c>
      <c r="C105" t="str">
        <f>IFERROR(IF((VLOOKUP($A105,'Q2 Raw Data'!$A$9:$DA$158,C$3,FALSE))="","",(VLOOKUP($A105,'Q2 Raw Data'!$A$9:$DA$158,C$3,FALSE))),"")</f>
        <v>Yes</v>
      </c>
      <c r="D105" t="str">
        <f>IFERROR(IF((VLOOKUP($A105,'Q2 Raw Data'!$A$9:$DA$158,D$3,FALSE))="","",(VLOOKUP($A105,'Q2 Raw Data'!$A$9:$DA$158,D$3,FALSE))),"")</f>
        <v>Yes</v>
      </c>
      <c r="E105" t="str">
        <f>IFERROR(IF((VLOOKUP($A105,'Q2 Raw Data'!$A$9:$DA$158,E$3,FALSE))="","",(VLOOKUP($A105,'Q2 Raw Data'!$A$9:$DA$158,E$3,FALSE))),"")</f>
        <v>Yes</v>
      </c>
      <c r="F105" t="str">
        <f>IFERROR(IF((VLOOKUP($A105,'Q2 Raw Data'!$A$9:$DA$158,F$3,FALSE))="","",(VLOOKUP($A105,'Q2 Raw Data'!$A$9:$DA$158,F$3,FALSE))),"")</f>
        <v>Yes</v>
      </c>
      <c r="G105" t="str">
        <f>IFERROR(IF((VLOOKUP($A105,'Q2 Raw Data'!$A$9:$DA$158,G$3,FALSE))="","",(VLOOKUP($A105,'Q2 Raw Data'!$A$9:$DA$158,G$3,FALSE))),"")</f>
        <v>Yes</v>
      </c>
      <c r="H105" t="str">
        <f>IFERROR(IF((VLOOKUP($A105,'Q2 Raw Data'!$A$9:$DA$158,H$3,FALSE))="","",(VLOOKUP($A105,'Q2 Raw Data'!$A$9:$DA$158,H$3,FALSE))),"")</f>
        <v/>
      </c>
      <c r="N105" t="str">
        <f>IFERROR(IF((VLOOKUP($A105,'Q2 Raw Data'!$A$9:$DA$158,N$3,FALSE))="","",(VLOOKUP($A105,'Q2 Raw Data'!$A$9:$DA$158,N$3,FALSE))),"")</f>
        <v>On track to meet target</v>
      </c>
      <c r="O105" t="str">
        <f>IFERROR(IF((VLOOKUP($A105,'Q2 Raw Data'!$A$9:$DA$158,O$3,FALSE))="","",(VLOOKUP($A105,'Q2 Raw Data'!$A$9:$DA$158,O$3,FALSE))),"")</f>
        <v>On track to meet target</v>
      </c>
      <c r="P105" t="str">
        <f>IFERROR(IF((VLOOKUP($A105,'Q2 Raw Data'!$A$9:$DA$158,P$3,FALSE))="","",(VLOOKUP($A105,'Q2 Raw Data'!$A$9:$DA$158,P$3,FALSE))),"")</f>
        <v>On track to meet target</v>
      </c>
      <c r="Q105" t="str">
        <f>IFERROR(IF((VLOOKUP($A105,'Q2 Raw Data'!$A$9:$DA$158,Q$3,FALSE))="","",(VLOOKUP($A105,'Q2 Raw Data'!$A$9:$DA$158,Q$3,FALSE))),"")</f>
        <v>Not on track to meet target</v>
      </c>
    </row>
    <row r="106" spans="1:17" x14ac:dyDescent="0.3">
      <c r="A106" t="s">
        <v>567</v>
      </c>
      <c r="B106" t="s">
        <v>568</v>
      </c>
      <c r="C106" t="str">
        <f>IFERROR(IF((VLOOKUP($A106,'Q2 Raw Data'!$A$9:$DA$158,C$3,FALSE))="","",(VLOOKUP($A106,'Q2 Raw Data'!$A$9:$DA$158,C$3,FALSE))),"")</f>
        <v>Yes</v>
      </c>
      <c r="D106" t="str">
        <f>IFERROR(IF((VLOOKUP($A106,'Q2 Raw Data'!$A$9:$DA$158,D$3,FALSE))="","",(VLOOKUP($A106,'Q2 Raw Data'!$A$9:$DA$158,D$3,FALSE))),"")</f>
        <v>Yes</v>
      </c>
      <c r="E106" t="str">
        <f>IFERROR(IF((VLOOKUP($A106,'Q2 Raw Data'!$A$9:$DA$158,E$3,FALSE))="","",(VLOOKUP($A106,'Q2 Raw Data'!$A$9:$DA$158,E$3,FALSE))),"")</f>
        <v>Yes</v>
      </c>
      <c r="F106" t="str">
        <f>IFERROR(IF((VLOOKUP($A106,'Q2 Raw Data'!$A$9:$DA$158,F$3,FALSE))="","",(VLOOKUP($A106,'Q2 Raw Data'!$A$9:$DA$158,F$3,FALSE))),"")</f>
        <v>Yes</v>
      </c>
      <c r="G106" t="str">
        <f>IFERROR(IF((VLOOKUP($A106,'Q2 Raw Data'!$A$9:$DA$158,G$3,FALSE))="","",(VLOOKUP($A106,'Q2 Raw Data'!$A$9:$DA$158,G$3,FALSE))),"")</f>
        <v>Yes</v>
      </c>
      <c r="H106" t="str">
        <f>IFERROR(IF((VLOOKUP($A106,'Q2 Raw Data'!$A$9:$DA$158,H$3,FALSE))="","",(VLOOKUP($A106,'Q2 Raw Data'!$A$9:$DA$158,H$3,FALSE))),"")</f>
        <v/>
      </c>
      <c r="N106" t="str">
        <f>IFERROR(IF((VLOOKUP($A106,'Q2 Raw Data'!$A$9:$DA$158,N$3,FALSE))="","",(VLOOKUP($A106,'Q2 Raw Data'!$A$9:$DA$158,N$3,FALSE))),"")</f>
        <v>Not on track to meet target</v>
      </c>
      <c r="O106" t="str">
        <f>IFERROR(IF((VLOOKUP($A106,'Q2 Raw Data'!$A$9:$DA$158,O$3,FALSE))="","",(VLOOKUP($A106,'Q2 Raw Data'!$A$9:$DA$158,O$3,FALSE))),"")</f>
        <v>On track to meet target</v>
      </c>
      <c r="P106" t="str">
        <f>IFERROR(IF((VLOOKUP($A106,'Q2 Raw Data'!$A$9:$DA$158,P$3,FALSE))="","",(VLOOKUP($A106,'Q2 Raw Data'!$A$9:$DA$158,P$3,FALSE))),"")</f>
        <v>Data not available to assess progress</v>
      </c>
      <c r="Q106" t="str">
        <f>IFERROR(IF((VLOOKUP($A106,'Q2 Raw Data'!$A$9:$DA$158,Q$3,FALSE))="","",(VLOOKUP($A106,'Q2 Raw Data'!$A$9:$DA$158,Q$3,FALSE))),"")</f>
        <v>Not on track to meet target</v>
      </c>
    </row>
    <row r="107" spans="1:17" x14ac:dyDescent="0.3">
      <c r="A107" t="s">
        <v>571</v>
      </c>
      <c r="B107" t="s">
        <v>572</v>
      </c>
      <c r="C107" t="str">
        <f>IFERROR(IF((VLOOKUP($A107,'Q2 Raw Data'!$A$9:$DA$158,C$3,FALSE))="","",(VLOOKUP($A107,'Q2 Raw Data'!$A$9:$DA$158,C$3,FALSE))),"")</f>
        <v>Yes</v>
      </c>
      <c r="D107" t="str">
        <f>IFERROR(IF((VLOOKUP($A107,'Q2 Raw Data'!$A$9:$DA$158,D$3,FALSE))="","",(VLOOKUP($A107,'Q2 Raw Data'!$A$9:$DA$158,D$3,FALSE))),"")</f>
        <v>Yes</v>
      </c>
      <c r="E107" t="str">
        <f>IFERROR(IF((VLOOKUP($A107,'Q2 Raw Data'!$A$9:$DA$158,E$3,FALSE))="","",(VLOOKUP($A107,'Q2 Raw Data'!$A$9:$DA$158,E$3,FALSE))),"")</f>
        <v>Yes</v>
      </c>
      <c r="F107" t="str">
        <f>IFERROR(IF((VLOOKUP($A107,'Q2 Raw Data'!$A$9:$DA$158,F$3,FALSE))="","",(VLOOKUP($A107,'Q2 Raw Data'!$A$9:$DA$158,F$3,FALSE))),"")</f>
        <v>Yes</v>
      </c>
      <c r="G107" t="str">
        <f>IFERROR(IF((VLOOKUP($A107,'Q2 Raw Data'!$A$9:$DA$158,G$3,FALSE))="","",(VLOOKUP($A107,'Q2 Raw Data'!$A$9:$DA$158,G$3,FALSE))),"")</f>
        <v>Yes</v>
      </c>
      <c r="H107" t="str">
        <f>IFERROR(IF((VLOOKUP($A107,'Q2 Raw Data'!$A$9:$DA$158,H$3,FALSE))="","",(VLOOKUP($A107,'Q2 Raw Data'!$A$9:$DA$158,H$3,FALSE))),"")</f>
        <v/>
      </c>
      <c r="N107" t="str">
        <f>IFERROR(IF((VLOOKUP($A107,'Q2 Raw Data'!$A$9:$DA$158,N$3,FALSE))="","",(VLOOKUP($A107,'Q2 Raw Data'!$A$9:$DA$158,N$3,FALSE))),"")</f>
        <v>On track to meet target</v>
      </c>
      <c r="O107" t="str">
        <f>IFERROR(IF((VLOOKUP($A107,'Q2 Raw Data'!$A$9:$DA$158,O$3,FALSE))="","",(VLOOKUP($A107,'Q2 Raw Data'!$A$9:$DA$158,O$3,FALSE))),"")</f>
        <v>On track to meet target</v>
      </c>
      <c r="P107" t="str">
        <f>IFERROR(IF((VLOOKUP($A107,'Q2 Raw Data'!$A$9:$DA$158,P$3,FALSE))="","",(VLOOKUP($A107,'Q2 Raw Data'!$A$9:$DA$158,P$3,FALSE))),"")</f>
        <v>Data not available to assess progress</v>
      </c>
      <c r="Q107" t="str">
        <f>IFERROR(IF((VLOOKUP($A107,'Q2 Raw Data'!$A$9:$DA$158,Q$3,FALSE))="","",(VLOOKUP($A107,'Q2 Raw Data'!$A$9:$DA$158,Q$3,FALSE))),"")</f>
        <v>Not on track to meet target</v>
      </c>
    </row>
    <row r="108" spans="1:17" x14ac:dyDescent="0.3">
      <c r="A108" t="s">
        <v>573</v>
      </c>
      <c r="B108" t="s">
        <v>574</v>
      </c>
      <c r="C108" t="str">
        <f>IFERROR(IF((VLOOKUP($A108,'Q2 Raw Data'!$A$9:$DA$158,C$3,FALSE))="","",(VLOOKUP($A108,'Q2 Raw Data'!$A$9:$DA$158,C$3,FALSE))),"")</f>
        <v>Yes</v>
      </c>
      <c r="D108" t="str">
        <f>IFERROR(IF((VLOOKUP($A108,'Q2 Raw Data'!$A$9:$DA$158,D$3,FALSE))="","",(VLOOKUP($A108,'Q2 Raw Data'!$A$9:$DA$158,D$3,FALSE))),"")</f>
        <v>Yes</v>
      </c>
      <c r="E108" t="str">
        <f>IFERROR(IF((VLOOKUP($A108,'Q2 Raw Data'!$A$9:$DA$158,E$3,FALSE))="","",(VLOOKUP($A108,'Q2 Raw Data'!$A$9:$DA$158,E$3,FALSE))),"")</f>
        <v>Yes</v>
      </c>
      <c r="F108" t="str">
        <f>IFERROR(IF((VLOOKUP($A108,'Q2 Raw Data'!$A$9:$DA$158,F$3,FALSE))="","",(VLOOKUP($A108,'Q2 Raw Data'!$A$9:$DA$158,F$3,FALSE))),"")</f>
        <v>Yes</v>
      </c>
      <c r="G108" t="str">
        <f>IFERROR(IF((VLOOKUP($A108,'Q2 Raw Data'!$A$9:$DA$158,G$3,FALSE))="","",(VLOOKUP($A108,'Q2 Raw Data'!$A$9:$DA$158,G$3,FALSE))),"")</f>
        <v>Yes</v>
      </c>
      <c r="H108" t="str">
        <f>IFERROR(IF((VLOOKUP($A108,'Q2 Raw Data'!$A$9:$DA$158,H$3,FALSE))="","",(VLOOKUP($A108,'Q2 Raw Data'!$A$9:$DA$158,H$3,FALSE))),"")</f>
        <v/>
      </c>
      <c r="N108" t="str">
        <f>IFERROR(IF((VLOOKUP($A108,'Q2 Raw Data'!$A$9:$DA$158,N$3,FALSE))="","",(VLOOKUP($A108,'Q2 Raw Data'!$A$9:$DA$158,N$3,FALSE))),"")</f>
        <v>On track to meet target</v>
      </c>
      <c r="O108" t="str">
        <f>IFERROR(IF((VLOOKUP($A108,'Q2 Raw Data'!$A$9:$DA$158,O$3,FALSE))="","",(VLOOKUP($A108,'Q2 Raw Data'!$A$9:$DA$158,O$3,FALSE))),"")</f>
        <v>On track to meet target</v>
      </c>
      <c r="P108" t="str">
        <f>IFERROR(IF((VLOOKUP($A108,'Q2 Raw Data'!$A$9:$DA$158,P$3,FALSE))="","",(VLOOKUP($A108,'Q2 Raw Data'!$A$9:$DA$158,P$3,FALSE))),"")</f>
        <v>On track to meet target</v>
      </c>
      <c r="Q108" t="str">
        <f>IFERROR(IF((VLOOKUP($A108,'Q2 Raw Data'!$A$9:$DA$158,Q$3,FALSE))="","",(VLOOKUP($A108,'Q2 Raw Data'!$A$9:$DA$158,Q$3,FALSE))),"")</f>
        <v>Not on track to meet target</v>
      </c>
    </row>
    <row r="109" spans="1:17" x14ac:dyDescent="0.3">
      <c r="A109" t="s">
        <v>575</v>
      </c>
      <c r="B109" t="s">
        <v>576</v>
      </c>
      <c r="C109" t="str">
        <f>IFERROR(IF((VLOOKUP($A109,'Q2 Raw Data'!$A$9:$DA$158,C$3,FALSE))="","",(VLOOKUP($A109,'Q2 Raw Data'!$A$9:$DA$158,C$3,FALSE))),"")</f>
        <v>Yes</v>
      </c>
      <c r="D109" t="str">
        <f>IFERROR(IF((VLOOKUP($A109,'Q2 Raw Data'!$A$9:$DA$158,D$3,FALSE))="","",(VLOOKUP($A109,'Q2 Raw Data'!$A$9:$DA$158,D$3,FALSE))),"")</f>
        <v>Yes</v>
      </c>
      <c r="E109" t="str">
        <f>IFERROR(IF((VLOOKUP($A109,'Q2 Raw Data'!$A$9:$DA$158,E$3,FALSE))="","",(VLOOKUP($A109,'Q2 Raw Data'!$A$9:$DA$158,E$3,FALSE))),"")</f>
        <v>Yes</v>
      </c>
      <c r="F109" t="str">
        <f>IFERROR(IF((VLOOKUP($A109,'Q2 Raw Data'!$A$9:$DA$158,F$3,FALSE))="","",(VLOOKUP($A109,'Q2 Raw Data'!$A$9:$DA$158,F$3,FALSE))),"")</f>
        <v>Yes</v>
      </c>
      <c r="G109" t="str">
        <f>IFERROR(IF((VLOOKUP($A109,'Q2 Raw Data'!$A$9:$DA$158,G$3,FALSE))="","",(VLOOKUP($A109,'Q2 Raw Data'!$A$9:$DA$158,G$3,FALSE))),"")</f>
        <v>Yes</v>
      </c>
      <c r="H109" t="str">
        <f>IFERROR(IF((VLOOKUP($A109,'Q2 Raw Data'!$A$9:$DA$158,H$3,FALSE))="","",(VLOOKUP($A109,'Q2 Raw Data'!$A$9:$DA$158,H$3,FALSE))),"")</f>
        <v/>
      </c>
      <c r="N109" t="str">
        <f>IFERROR(IF((VLOOKUP($A109,'Q2 Raw Data'!$A$9:$DA$158,N$3,FALSE))="","",(VLOOKUP($A109,'Q2 Raw Data'!$A$9:$DA$158,N$3,FALSE))),"")</f>
        <v>Not on track to meet target</v>
      </c>
      <c r="O109" t="str">
        <f>IFERROR(IF((VLOOKUP($A109,'Q2 Raw Data'!$A$9:$DA$158,O$3,FALSE))="","",(VLOOKUP($A109,'Q2 Raw Data'!$A$9:$DA$158,O$3,FALSE))),"")</f>
        <v>On track to meet target</v>
      </c>
      <c r="P109" t="str">
        <f>IFERROR(IF((VLOOKUP($A109,'Q2 Raw Data'!$A$9:$DA$158,P$3,FALSE))="","",(VLOOKUP($A109,'Q2 Raw Data'!$A$9:$DA$158,P$3,FALSE))),"")</f>
        <v>Data not available to assess progress</v>
      </c>
      <c r="Q109" t="str">
        <f>IFERROR(IF((VLOOKUP($A109,'Q2 Raw Data'!$A$9:$DA$158,Q$3,FALSE))="","",(VLOOKUP($A109,'Q2 Raw Data'!$A$9:$DA$158,Q$3,FALSE))),"")</f>
        <v>Not on track to meet target</v>
      </c>
    </row>
    <row r="110" spans="1:17" x14ac:dyDescent="0.3">
      <c r="A110" t="s">
        <v>577</v>
      </c>
      <c r="B110" t="s">
        <v>578</v>
      </c>
      <c r="C110" t="str">
        <f>IFERROR(IF((VLOOKUP($A110,'Q2 Raw Data'!$A$9:$DA$158,C$3,FALSE))="","",(VLOOKUP($A110,'Q2 Raw Data'!$A$9:$DA$158,C$3,FALSE))),"")</f>
        <v>Yes</v>
      </c>
      <c r="D110" t="str">
        <f>IFERROR(IF((VLOOKUP($A110,'Q2 Raw Data'!$A$9:$DA$158,D$3,FALSE))="","",(VLOOKUP($A110,'Q2 Raw Data'!$A$9:$DA$158,D$3,FALSE))),"")</f>
        <v>Yes</v>
      </c>
      <c r="E110" t="str">
        <f>IFERROR(IF((VLOOKUP($A110,'Q2 Raw Data'!$A$9:$DA$158,E$3,FALSE))="","",(VLOOKUP($A110,'Q2 Raw Data'!$A$9:$DA$158,E$3,FALSE))),"")</f>
        <v>Yes</v>
      </c>
      <c r="F110" t="str">
        <f>IFERROR(IF((VLOOKUP($A110,'Q2 Raw Data'!$A$9:$DA$158,F$3,FALSE))="","",(VLOOKUP($A110,'Q2 Raw Data'!$A$9:$DA$158,F$3,FALSE))),"")</f>
        <v>Yes</v>
      </c>
      <c r="G110" t="str">
        <f>IFERROR(IF((VLOOKUP($A110,'Q2 Raw Data'!$A$9:$DA$158,G$3,FALSE))="","",(VLOOKUP($A110,'Q2 Raw Data'!$A$9:$DA$158,G$3,FALSE))),"")</f>
        <v>Yes</v>
      </c>
      <c r="H110" t="str">
        <f>IFERROR(IF((VLOOKUP($A110,'Q2 Raw Data'!$A$9:$DA$158,H$3,FALSE))="","",(VLOOKUP($A110,'Q2 Raw Data'!$A$9:$DA$158,H$3,FALSE))),"")</f>
        <v/>
      </c>
      <c r="N110" t="str">
        <f>IFERROR(IF((VLOOKUP($A110,'Q2 Raw Data'!$A$9:$DA$158,N$3,FALSE))="","",(VLOOKUP($A110,'Q2 Raw Data'!$A$9:$DA$158,N$3,FALSE))),"")</f>
        <v>On track to meet target</v>
      </c>
      <c r="O110" t="str">
        <f>IFERROR(IF((VLOOKUP($A110,'Q2 Raw Data'!$A$9:$DA$158,O$3,FALSE))="","",(VLOOKUP($A110,'Q2 Raw Data'!$A$9:$DA$158,O$3,FALSE))),"")</f>
        <v>On track to meet target</v>
      </c>
      <c r="P110" t="str">
        <f>IFERROR(IF((VLOOKUP($A110,'Q2 Raw Data'!$A$9:$DA$158,P$3,FALSE))="","",(VLOOKUP($A110,'Q2 Raw Data'!$A$9:$DA$158,P$3,FALSE))),"")</f>
        <v>On track to meet target</v>
      </c>
      <c r="Q110" t="str">
        <f>IFERROR(IF((VLOOKUP($A110,'Q2 Raw Data'!$A$9:$DA$158,Q$3,FALSE))="","",(VLOOKUP($A110,'Q2 Raw Data'!$A$9:$DA$158,Q$3,FALSE))),"")</f>
        <v>Not on track to meet target</v>
      </c>
    </row>
    <row r="111" spans="1:17" x14ac:dyDescent="0.3">
      <c r="A111" t="s">
        <v>579</v>
      </c>
      <c r="B111" t="s">
        <v>580</v>
      </c>
      <c r="C111" t="str">
        <f>IFERROR(IF((VLOOKUP($A111,'Q2 Raw Data'!$A$9:$DA$158,C$3,FALSE))="","",(VLOOKUP($A111,'Q2 Raw Data'!$A$9:$DA$158,C$3,FALSE))),"")</f>
        <v>Yes</v>
      </c>
      <c r="D111" t="str">
        <f>IFERROR(IF((VLOOKUP($A111,'Q2 Raw Data'!$A$9:$DA$158,D$3,FALSE))="","",(VLOOKUP($A111,'Q2 Raw Data'!$A$9:$DA$158,D$3,FALSE))),"")</f>
        <v>Yes</v>
      </c>
      <c r="E111" t="str">
        <f>IFERROR(IF((VLOOKUP($A111,'Q2 Raw Data'!$A$9:$DA$158,E$3,FALSE))="","",(VLOOKUP($A111,'Q2 Raw Data'!$A$9:$DA$158,E$3,FALSE))),"")</f>
        <v>Yes</v>
      </c>
      <c r="F111" t="str">
        <f>IFERROR(IF((VLOOKUP($A111,'Q2 Raw Data'!$A$9:$DA$158,F$3,FALSE))="","",(VLOOKUP($A111,'Q2 Raw Data'!$A$9:$DA$158,F$3,FALSE))),"")</f>
        <v>Yes</v>
      </c>
      <c r="G111" t="str">
        <f>IFERROR(IF((VLOOKUP($A111,'Q2 Raw Data'!$A$9:$DA$158,G$3,FALSE))="","",(VLOOKUP($A111,'Q2 Raw Data'!$A$9:$DA$158,G$3,FALSE))),"")</f>
        <v>Yes</v>
      </c>
      <c r="H111" t="str">
        <f>IFERROR(IF((VLOOKUP($A111,'Q2 Raw Data'!$A$9:$DA$158,H$3,FALSE))="","",(VLOOKUP($A111,'Q2 Raw Data'!$A$9:$DA$158,H$3,FALSE))),"")</f>
        <v/>
      </c>
      <c r="N111" t="str">
        <f>IFERROR(IF((VLOOKUP($A111,'Q2 Raw Data'!$A$9:$DA$158,N$3,FALSE))="","",(VLOOKUP($A111,'Q2 Raw Data'!$A$9:$DA$158,N$3,FALSE))),"")</f>
        <v>Not on track to meet target</v>
      </c>
      <c r="O111" t="str">
        <f>IFERROR(IF((VLOOKUP($A111,'Q2 Raw Data'!$A$9:$DA$158,O$3,FALSE))="","",(VLOOKUP($A111,'Q2 Raw Data'!$A$9:$DA$158,O$3,FALSE))),"")</f>
        <v>Not on track to meet target</v>
      </c>
      <c r="P111" t="str">
        <f>IFERROR(IF((VLOOKUP($A111,'Q2 Raw Data'!$A$9:$DA$158,P$3,FALSE))="","",(VLOOKUP($A111,'Q2 Raw Data'!$A$9:$DA$158,P$3,FALSE))),"")</f>
        <v>On track to meet target</v>
      </c>
      <c r="Q111" t="str">
        <f>IFERROR(IF((VLOOKUP($A111,'Q2 Raw Data'!$A$9:$DA$158,Q$3,FALSE))="","",(VLOOKUP($A111,'Q2 Raw Data'!$A$9:$DA$158,Q$3,FALSE))),"")</f>
        <v>On track to meet target</v>
      </c>
    </row>
    <row r="112" spans="1:17" x14ac:dyDescent="0.3">
      <c r="A112" t="s">
        <v>581</v>
      </c>
      <c r="B112" t="s">
        <v>582</v>
      </c>
      <c r="C112" t="str">
        <f>IFERROR(IF((VLOOKUP($A112,'Q2 Raw Data'!$A$9:$DA$158,C$3,FALSE))="","",(VLOOKUP($A112,'Q2 Raw Data'!$A$9:$DA$158,C$3,FALSE))),"")</f>
        <v>Yes</v>
      </c>
      <c r="D112" t="str">
        <f>IFERROR(IF((VLOOKUP($A112,'Q2 Raw Data'!$A$9:$DA$158,D$3,FALSE))="","",(VLOOKUP($A112,'Q2 Raw Data'!$A$9:$DA$158,D$3,FALSE))),"")</f>
        <v>Yes</v>
      </c>
      <c r="E112" t="str">
        <f>IFERROR(IF((VLOOKUP($A112,'Q2 Raw Data'!$A$9:$DA$158,E$3,FALSE))="","",(VLOOKUP($A112,'Q2 Raw Data'!$A$9:$DA$158,E$3,FALSE))),"")</f>
        <v>Yes</v>
      </c>
      <c r="F112" t="str">
        <f>IFERROR(IF((VLOOKUP($A112,'Q2 Raw Data'!$A$9:$DA$158,F$3,FALSE))="","",(VLOOKUP($A112,'Q2 Raw Data'!$A$9:$DA$158,F$3,FALSE))),"")</f>
        <v>Yes</v>
      </c>
      <c r="G112" t="str">
        <f>IFERROR(IF((VLOOKUP($A112,'Q2 Raw Data'!$A$9:$DA$158,G$3,FALSE))="","",(VLOOKUP($A112,'Q2 Raw Data'!$A$9:$DA$158,G$3,FALSE))),"")</f>
        <v>Yes</v>
      </c>
      <c r="H112" t="str">
        <f>IFERROR(IF((VLOOKUP($A112,'Q2 Raw Data'!$A$9:$DA$158,H$3,FALSE))="","",(VLOOKUP($A112,'Q2 Raw Data'!$A$9:$DA$158,H$3,FALSE))),"")</f>
        <v/>
      </c>
      <c r="N112" t="str">
        <f>IFERROR(IF((VLOOKUP($A112,'Q2 Raw Data'!$A$9:$DA$158,N$3,FALSE))="","",(VLOOKUP($A112,'Q2 Raw Data'!$A$9:$DA$158,N$3,FALSE))),"")</f>
        <v>On track to meet target</v>
      </c>
      <c r="O112" t="str">
        <f>IFERROR(IF((VLOOKUP($A112,'Q2 Raw Data'!$A$9:$DA$158,O$3,FALSE))="","",(VLOOKUP($A112,'Q2 Raw Data'!$A$9:$DA$158,O$3,FALSE))),"")</f>
        <v>Not on track to meet target</v>
      </c>
      <c r="P112" t="str">
        <f>IFERROR(IF((VLOOKUP($A112,'Q2 Raw Data'!$A$9:$DA$158,P$3,FALSE))="","",(VLOOKUP($A112,'Q2 Raw Data'!$A$9:$DA$158,P$3,FALSE))),"")</f>
        <v>Not on track to meet target</v>
      </c>
      <c r="Q112" t="str">
        <f>IFERROR(IF((VLOOKUP($A112,'Q2 Raw Data'!$A$9:$DA$158,Q$3,FALSE))="","",(VLOOKUP($A112,'Q2 Raw Data'!$A$9:$DA$158,Q$3,FALSE))),"")</f>
        <v>On track to meet target</v>
      </c>
    </row>
    <row r="113" spans="1:17" x14ac:dyDescent="0.3">
      <c r="A113" t="s">
        <v>583</v>
      </c>
      <c r="B113" t="s">
        <v>584</v>
      </c>
      <c r="C113" t="str">
        <f>IFERROR(IF((VLOOKUP($A113,'Q2 Raw Data'!$A$9:$DA$158,C$3,FALSE))="","",(VLOOKUP($A113,'Q2 Raw Data'!$A$9:$DA$158,C$3,FALSE))),"")</f>
        <v>Yes</v>
      </c>
      <c r="D113" t="str">
        <f>IFERROR(IF((VLOOKUP($A113,'Q2 Raw Data'!$A$9:$DA$158,D$3,FALSE))="","",(VLOOKUP($A113,'Q2 Raw Data'!$A$9:$DA$158,D$3,FALSE))),"")</f>
        <v>Yes</v>
      </c>
      <c r="E113" t="str">
        <f>IFERROR(IF((VLOOKUP($A113,'Q2 Raw Data'!$A$9:$DA$158,E$3,FALSE))="","",(VLOOKUP($A113,'Q2 Raw Data'!$A$9:$DA$158,E$3,FALSE))),"")</f>
        <v>Yes</v>
      </c>
      <c r="F113" t="str">
        <f>IFERROR(IF((VLOOKUP($A113,'Q2 Raw Data'!$A$9:$DA$158,F$3,FALSE))="","",(VLOOKUP($A113,'Q2 Raw Data'!$A$9:$DA$158,F$3,FALSE))),"")</f>
        <v>Yes</v>
      </c>
      <c r="G113" t="str">
        <f>IFERROR(IF((VLOOKUP($A113,'Q2 Raw Data'!$A$9:$DA$158,G$3,FALSE))="","",(VLOOKUP($A113,'Q2 Raw Data'!$A$9:$DA$158,G$3,FALSE))),"")</f>
        <v>Yes</v>
      </c>
      <c r="H113" t="str">
        <f>IFERROR(IF((VLOOKUP($A113,'Q2 Raw Data'!$A$9:$DA$158,H$3,FALSE))="","",(VLOOKUP($A113,'Q2 Raw Data'!$A$9:$DA$158,H$3,FALSE))),"")</f>
        <v/>
      </c>
      <c r="N113" t="str">
        <f>IFERROR(IF((VLOOKUP($A113,'Q2 Raw Data'!$A$9:$DA$158,N$3,FALSE))="","",(VLOOKUP($A113,'Q2 Raw Data'!$A$9:$DA$158,N$3,FALSE))),"")</f>
        <v>Not on track to meet target</v>
      </c>
      <c r="O113" t="str">
        <f>IFERROR(IF((VLOOKUP($A113,'Q2 Raw Data'!$A$9:$DA$158,O$3,FALSE))="","",(VLOOKUP($A113,'Q2 Raw Data'!$A$9:$DA$158,O$3,FALSE))),"")</f>
        <v>Not on track to meet target</v>
      </c>
      <c r="P113" t="str">
        <f>IFERROR(IF((VLOOKUP($A113,'Q2 Raw Data'!$A$9:$DA$158,P$3,FALSE))="","",(VLOOKUP($A113,'Q2 Raw Data'!$A$9:$DA$158,P$3,FALSE))),"")</f>
        <v>Not on track to meet target</v>
      </c>
      <c r="Q113" t="str">
        <f>IFERROR(IF((VLOOKUP($A113,'Q2 Raw Data'!$A$9:$DA$158,Q$3,FALSE))="","",(VLOOKUP($A113,'Q2 Raw Data'!$A$9:$DA$158,Q$3,FALSE))),"")</f>
        <v>Not on track to meet target</v>
      </c>
    </row>
    <row r="114" spans="1:17" x14ac:dyDescent="0.3">
      <c r="A114" t="s">
        <v>585</v>
      </c>
      <c r="B114" t="s">
        <v>586</v>
      </c>
      <c r="C114" t="str">
        <f>IFERROR(IF((VLOOKUP($A114,'Q2 Raw Data'!$A$9:$DA$158,C$3,FALSE))="","",(VLOOKUP($A114,'Q2 Raw Data'!$A$9:$DA$158,C$3,FALSE))),"")</f>
        <v>Yes</v>
      </c>
      <c r="D114" t="str">
        <f>IFERROR(IF((VLOOKUP($A114,'Q2 Raw Data'!$A$9:$DA$158,D$3,FALSE))="","",(VLOOKUP($A114,'Q2 Raw Data'!$A$9:$DA$158,D$3,FALSE))),"")</f>
        <v>Yes</v>
      </c>
      <c r="E114" t="str">
        <f>IFERROR(IF((VLOOKUP($A114,'Q2 Raw Data'!$A$9:$DA$158,E$3,FALSE))="","",(VLOOKUP($A114,'Q2 Raw Data'!$A$9:$DA$158,E$3,FALSE))),"")</f>
        <v>Yes</v>
      </c>
      <c r="F114" t="str">
        <f>IFERROR(IF((VLOOKUP($A114,'Q2 Raw Data'!$A$9:$DA$158,F$3,FALSE))="","",(VLOOKUP($A114,'Q2 Raw Data'!$A$9:$DA$158,F$3,FALSE))),"")</f>
        <v>Yes</v>
      </c>
      <c r="G114" t="str">
        <f>IFERROR(IF((VLOOKUP($A114,'Q2 Raw Data'!$A$9:$DA$158,G$3,FALSE))="","",(VLOOKUP($A114,'Q2 Raw Data'!$A$9:$DA$158,G$3,FALSE))),"")</f>
        <v>Yes</v>
      </c>
      <c r="H114" t="str">
        <f>IFERROR(IF((VLOOKUP($A114,'Q2 Raw Data'!$A$9:$DA$158,H$3,FALSE))="","",(VLOOKUP($A114,'Q2 Raw Data'!$A$9:$DA$158,H$3,FALSE))),"")</f>
        <v/>
      </c>
      <c r="N114" t="str">
        <f>IFERROR(IF((VLOOKUP($A114,'Q2 Raw Data'!$A$9:$DA$158,N$3,FALSE))="","",(VLOOKUP($A114,'Q2 Raw Data'!$A$9:$DA$158,N$3,FALSE))),"")</f>
        <v>Not on track to meet target</v>
      </c>
      <c r="O114" t="str">
        <f>IFERROR(IF((VLOOKUP($A114,'Q2 Raw Data'!$A$9:$DA$158,O$3,FALSE))="","",(VLOOKUP($A114,'Q2 Raw Data'!$A$9:$DA$158,O$3,FALSE))),"")</f>
        <v>On track to meet target</v>
      </c>
      <c r="P114" t="str">
        <f>IFERROR(IF((VLOOKUP($A114,'Q2 Raw Data'!$A$9:$DA$158,P$3,FALSE))="","",(VLOOKUP($A114,'Q2 Raw Data'!$A$9:$DA$158,P$3,FALSE))),"")</f>
        <v>On track to meet target</v>
      </c>
      <c r="Q114" t="str">
        <f>IFERROR(IF((VLOOKUP($A114,'Q2 Raw Data'!$A$9:$DA$158,Q$3,FALSE))="","",(VLOOKUP($A114,'Q2 Raw Data'!$A$9:$DA$158,Q$3,FALSE))),"")</f>
        <v>Not on track to meet target</v>
      </c>
    </row>
    <row r="115" spans="1:17" x14ac:dyDescent="0.3">
      <c r="A115" t="s">
        <v>589</v>
      </c>
      <c r="B115" t="s">
        <v>590</v>
      </c>
      <c r="C115" t="str">
        <f>IFERROR(IF((VLOOKUP($A115,'Q2 Raw Data'!$A$9:$DA$158,C$3,FALSE))="","",(VLOOKUP($A115,'Q2 Raw Data'!$A$9:$DA$158,C$3,FALSE))),"")</f>
        <v>Yes</v>
      </c>
      <c r="D115" t="str">
        <f>IFERROR(IF((VLOOKUP($A115,'Q2 Raw Data'!$A$9:$DA$158,D$3,FALSE))="","",(VLOOKUP($A115,'Q2 Raw Data'!$A$9:$DA$158,D$3,FALSE))),"")</f>
        <v>Yes</v>
      </c>
      <c r="E115" t="str">
        <f>IFERROR(IF((VLOOKUP($A115,'Q2 Raw Data'!$A$9:$DA$158,E$3,FALSE))="","",(VLOOKUP($A115,'Q2 Raw Data'!$A$9:$DA$158,E$3,FALSE))),"")</f>
        <v>Yes</v>
      </c>
      <c r="F115" t="str">
        <f>IFERROR(IF((VLOOKUP($A115,'Q2 Raw Data'!$A$9:$DA$158,F$3,FALSE))="","",(VLOOKUP($A115,'Q2 Raw Data'!$A$9:$DA$158,F$3,FALSE))),"")</f>
        <v>Yes</v>
      </c>
      <c r="G115" t="str">
        <f>IFERROR(IF((VLOOKUP($A115,'Q2 Raw Data'!$A$9:$DA$158,G$3,FALSE))="","",(VLOOKUP($A115,'Q2 Raw Data'!$A$9:$DA$158,G$3,FALSE))),"")</f>
        <v>Yes</v>
      </c>
      <c r="H115" t="str">
        <f>IFERROR(IF((VLOOKUP($A115,'Q2 Raw Data'!$A$9:$DA$158,H$3,FALSE))="","",(VLOOKUP($A115,'Q2 Raw Data'!$A$9:$DA$158,H$3,FALSE))),"")</f>
        <v/>
      </c>
      <c r="N115" t="str">
        <f>IFERROR(IF((VLOOKUP($A115,'Q2 Raw Data'!$A$9:$DA$158,N$3,FALSE))="","",(VLOOKUP($A115,'Q2 Raw Data'!$A$9:$DA$158,N$3,FALSE))),"")</f>
        <v>Data not available to assess progress</v>
      </c>
      <c r="O115" t="str">
        <f>IFERROR(IF((VLOOKUP($A115,'Q2 Raw Data'!$A$9:$DA$158,O$3,FALSE))="","",(VLOOKUP($A115,'Q2 Raw Data'!$A$9:$DA$158,O$3,FALSE))),"")</f>
        <v>On track to meet target</v>
      </c>
      <c r="P115" t="str">
        <f>IFERROR(IF((VLOOKUP($A115,'Q2 Raw Data'!$A$9:$DA$158,P$3,FALSE))="","",(VLOOKUP($A115,'Q2 Raw Data'!$A$9:$DA$158,P$3,FALSE))),"")</f>
        <v>On track to meet target</v>
      </c>
      <c r="Q115" t="str">
        <f>IFERROR(IF((VLOOKUP($A115,'Q2 Raw Data'!$A$9:$DA$158,Q$3,FALSE))="","",(VLOOKUP($A115,'Q2 Raw Data'!$A$9:$DA$158,Q$3,FALSE))),"")</f>
        <v>On track to meet target</v>
      </c>
    </row>
    <row r="116" spans="1:17" x14ac:dyDescent="0.3">
      <c r="A116" t="s">
        <v>591</v>
      </c>
      <c r="B116" t="s">
        <v>592</v>
      </c>
      <c r="C116" t="str">
        <f>IFERROR(IF((VLOOKUP($A116,'Q2 Raw Data'!$A$9:$DA$158,C$3,FALSE))="","",(VLOOKUP($A116,'Q2 Raw Data'!$A$9:$DA$158,C$3,FALSE))),"")</f>
        <v>Yes</v>
      </c>
      <c r="D116" t="str">
        <f>IFERROR(IF((VLOOKUP($A116,'Q2 Raw Data'!$A$9:$DA$158,D$3,FALSE))="","",(VLOOKUP($A116,'Q2 Raw Data'!$A$9:$DA$158,D$3,FALSE))),"")</f>
        <v>Yes</v>
      </c>
      <c r="E116" t="str">
        <f>IFERROR(IF((VLOOKUP($A116,'Q2 Raw Data'!$A$9:$DA$158,E$3,FALSE))="","",(VLOOKUP($A116,'Q2 Raw Data'!$A$9:$DA$158,E$3,FALSE))),"")</f>
        <v>Yes</v>
      </c>
      <c r="F116" t="str">
        <f>IFERROR(IF((VLOOKUP($A116,'Q2 Raw Data'!$A$9:$DA$158,F$3,FALSE))="","",(VLOOKUP($A116,'Q2 Raw Data'!$A$9:$DA$158,F$3,FALSE))),"")</f>
        <v>Yes</v>
      </c>
      <c r="G116" t="str">
        <f>IFERROR(IF((VLOOKUP($A116,'Q2 Raw Data'!$A$9:$DA$158,G$3,FALSE))="","",(VLOOKUP($A116,'Q2 Raw Data'!$A$9:$DA$158,G$3,FALSE))),"")</f>
        <v>Yes</v>
      </c>
      <c r="H116" t="str">
        <f>IFERROR(IF((VLOOKUP($A116,'Q2 Raw Data'!$A$9:$DA$158,H$3,FALSE))="","",(VLOOKUP($A116,'Q2 Raw Data'!$A$9:$DA$158,H$3,FALSE))),"")</f>
        <v/>
      </c>
      <c r="N116" t="str">
        <f>IFERROR(IF((VLOOKUP($A116,'Q2 Raw Data'!$A$9:$DA$158,N$3,FALSE))="","",(VLOOKUP($A116,'Q2 Raw Data'!$A$9:$DA$158,N$3,FALSE))),"")</f>
        <v>Data not available to assess progress</v>
      </c>
      <c r="O116" t="str">
        <f>IFERROR(IF((VLOOKUP($A116,'Q2 Raw Data'!$A$9:$DA$158,O$3,FALSE))="","",(VLOOKUP($A116,'Q2 Raw Data'!$A$9:$DA$158,O$3,FALSE))),"")</f>
        <v>On track to meet target</v>
      </c>
      <c r="P116" t="str">
        <f>IFERROR(IF((VLOOKUP($A116,'Q2 Raw Data'!$A$9:$DA$158,P$3,FALSE))="","",(VLOOKUP($A116,'Q2 Raw Data'!$A$9:$DA$158,P$3,FALSE))),"")</f>
        <v>Data not available to assess progress</v>
      </c>
      <c r="Q116" t="str">
        <f>IFERROR(IF((VLOOKUP($A116,'Q2 Raw Data'!$A$9:$DA$158,Q$3,FALSE))="","",(VLOOKUP($A116,'Q2 Raw Data'!$A$9:$DA$158,Q$3,FALSE))),"")</f>
        <v>Not on track to meet target</v>
      </c>
    </row>
    <row r="117" spans="1:17" x14ac:dyDescent="0.3">
      <c r="A117" t="s">
        <v>593</v>
      </c>
      <c r="B117" t="s">
        <v>594</v>
      </c>
      <c r="C117" t="str">
        <f>IFERROR(IF((VLOOKUP($A117,'Q2 Raw Data'!$A$9:$DA$158,C$3,FALSE))="","",(VLOOKUP($A117,'Q2 Raw Data'!$A$9:$DA$158,C$3,FALSE))),"")</f>
        <v>Yes</v>
      </c>
      <c r="D117" t="str">
        <f>IFERROR(IF((VLOOKUP($A117,'Q2 Raw Data'!$A$9:$DA$158,D$3,FALSE))="","",(VLOOKUP($A117,'Q2 Raw Data'!$A$9:$DA$158,D$3,FALSE))),"")</f>
        <v>Yes</v>
      </c>
      <c r="E117" t="str">
        <f>IFERROR(IF((VLOOKUP($A117,'Q2 Raw Data'!$A$9:$DA$158,E$3,FALSE))="","",(VLOOKUP($A117,'Q2 Raw Data'!$A$9:$DA$158,E$3,FALSE))),"")</f>
        <v>Yes</v>
      </c>
      <c r="F117" t="str">
        <f>IFERROR(IF((VLOOKUP($A117,'Q2 Raw Data'!$A$9:$DA$158,F$3,FALSE))="","",(VLOOKUP($A117,'Q2 Raw Data'!$A$9:$DA$158,F$3,FALSE))),"")</f>
        <v>Yes</v>
      </c>
      <c r="G117" t="str">
        <f>IFERROR(IF((VLOOKUP($A117,'Q2 Raw Data'!$A$9:$DA$158,G$3,FALSE))="","",(VLOOKUP($A117,'Q2 Raw Data'!$A$9:$DA$158,G$3,FALSE))),"")</f>
        <v>Yes</v>
      </c>
      <c r="H117" t="str">
        <f>IFERROR(IF((VLOOKUP($A117,'Q2 Raw Data'!$A$9:$DA$158,H$3,FALSE))="","",(VLOOKUP($A117,'Q2 Raw Data'!$A$9:$DA$158,H$3,FALSE))),"")</f>
        <v/>
      </c>
      <c r="N117" t="str">
        <f>IFERROR(IF((VLOOKUP($A117,'Q2 Raw Data'!$A$9:$DA$158,N$3,FALSE))="","",(VLOOKUP($A117,'Q2 Raw Data'!$A$9:$DA$158,N$3,FALSE))),"")</f>
        <v>Not on track to meet target</v>
      </c>
      <c r="O117" t="str">
        <f>IFERROR(IF((VLOOKUP($A117,'Q2 Raw Data'!$A$9:$DA$158,O$3,FALSE))="","",(VLOOKUP($A117,'Q2 Raw Data'!$A$9:$DA$158,O$3,FALSE))),"")</f>
        <v>Not on track to meet target</v>
      </c>
      <c r="P117" t="str">
        <f>IFERROR(IF((VLOOKUP($A117,'Q2 Raw Data'!$A$9:$DA$158,P$3,FALSE))="","",(VLOOKUP($A117,'Q2 Raw Data'!$A$9:$DA$158,P$3,FALSE))),"")</f>
        <v>Not on track to meet target</v>
      </c>
      <c r="Q117" t="str">
        <f>IFERROR(IF((VLOOKUP($A117,'Q2 Raw Data'!$A$9:$DA$158,Q$3,FALSE))="","",(VLOOKUP($A117,'Q2 Raw Data'!$A$9:$DA$158,Q$3,FALSE))),"")</f>
        <v>On track to meet target</v>
      </c>
    </row>
    <row r="118" spans="1:17" x14ac:dyDescent="0.3">
      <c r="A118" t="s">
        <v>595</v>
      </c>
      <c r="B118" t="s">
        <v>596</v>
      </c>
      <c r="C118" t="str">
        <f>IFERROR(IF((VLOOKUP($A118,'Q2 Raw Data'!$A$9:$DA$158,C$3,FALSE))="","",(VLOOKUP($A118,'Q2 Raw Data'!$A$9:$DA$158,C$3,FALSE))),"")</f>
        <v>Yes</v>
      </c>
      <c r="D118" t="str">
        <f>IFERROR(IF((VLOOKUP($A118,'Q2 Raw Data'!$A$9:$DA$158,D$3,FALSE))="","",(VLOOKUP($A118,'Q2 Raw Data'!$A$9:$DA$158,D$3,FALSE))),"")</f>
        <v>Yes</v>
      </c>
      <c r="E118" t="str">
        <f>IFERROR(IF((VLOOKUP($A118,'Q2 Raw Data'!$A$9:$DA$158,E$3,FALSE))="","",(VLOOKUP($A118,'Q2 Raw Data'!$A$9:$DA$158,E$3,FALSE))),"")</f>
        <v>Yes</v>
      </c>
      <c r="F118" t="str">
        <f>IFERROR(IF((VLOOKUP($A118,'Q2 Raw Data'!$A$9:$DA$158,F$3,FALSE))="","",(VLOOKUP($A118,'Q2 Raw Data'!$A$9:$DA$158,F$3,FALSE))),"")</f>
        <v>Yes</v>
      </c>
      <c r="G118" t="str">
        <f>IFERROR(IF((VLOOKUP($A118,'Q2 Raw Data'!$A$9:$DA$158,G$3,FALSE))="","",(VLOOKUP($A118,'Q2 Raw Data'!$A$9:$DA$158,G$3,FALSE))),"")</f>
        <v>Yes</v>
      </c>
      <c r="H118" t="str">
        <f>IFERROR(IF((VLOOKUP($A118,'Q2 Raw Data'!$A$9:$DA$158,H$3,FALSE))="","",(VLOOKUP($A118,'Q2 Raw Data'!$A$9:$DA$158,H$3,FALSE))),"")</f>
        <v/>
      </c>
      <c r="N118" t="str">
        <f>IFERROR(IF((VLOOKUP($A118,'Q2 Raw Data'!$A$9:$DA$158,N$3,FALSE))="","",(VLOOKUP($A118,'Q2 Raw Data'!$A$9:$DA$158,N$3,FALSE))),"")</f>
        <v>Not on track to meet target</v>
      </c>
      <c r="O118" t="str">
        <f>IFERROR(IF((VLOOKUP($A118,'Q2 Raw Data'!$A$9:$DA$158,O$3,FALSE))="","",(VLOOKUP($A118,'Q2 Raw Data'!$A$9:$DA$158,O$3,FALSE))),"")</f>
        <v>On track to meet target</v>
      </c>
      <c r="P118" t="str">
        <f>IFERROR(IF((VLOOKUP($A118,'Q2 Raw Data'!$A$9:$DA$158,P$3,FALSE))="","",(VLOOKUP($A118,'Q2 Raw Data'!$A$9:$DA$158,P$3,FALSE))),"")</f>
        <v>On track to meet target</v>
      </c>
      <c r="Q118" t="str">
        <f>IFERROR(IF((VLOOKUP($A118,'Q2 Raw Data'!$A$9:$DA$158,Q$3,FALSE))="","",(VLOOKUP($A118,'Q2 Raw Data'!$A$9:$DA$158,Q$3,FALSE))),"")</f>
        <v>On track to meet target</v>
      </c>
    </row>
    <row r="119" spans="1:17" x14ac:dyDescent="0.3">
      <c r="A119" t="s">
        <v>597</v>
      </c>
      <c r="B119" t="s">
        <v>598</v>
      </c>
      <c r="C119" t="str">
        <f>IFERROR(IF((VLOOKUP($A119,'Q2 Raw Data'!$A$9:$DA$158,C$3,FALSE))="","",(VLOOKUP($A119,'Q2 Raw Data'!$A$9:$DA$158,C$3,FALSE))),"")</f>
        <v>Yes</v>
      </c>
      <c r="D119" t="str">
        <f>IFERROR(IF((VLOOKUP($A119,'Q2 Raw Data'!$A$9:$DA$158,D$3,FALSE))="","",(VLOOKUP($A119,'Q2 Raw Data'!$A$9:$DA$158,D$3,FALSE))),"")</f>
        <v>Yes</v>
      </c>
      <c r="E119" t="str">
        <f>IFERROR(IF((VLOOKUP($A119,'Q2 Raw Data'!$A$9:$DA$158,E$3,FALSE))="","",(VLOOKUP($A119,'Q2 Raw Data'!$A$9:$DA$158,E$3,FALSE))),"")</f>
        <v>Yes</v>
      </c>
      <c r="F119" t="str">
        <f>IFERROR(IF((VLOOKUP($A119,'Q2 Raw Data'!$A$9:$DA$158,F$3,FALSE))="","",(VLOOKUP($A119,'Q2 Raw Data'!$A$9:$DA$158,F$3,FALSE))),"")</f>
        <v>Yes</v>
      </c>
      <c r="G119" t="str">
        <f>IFERROR(IF((VLOOKUP($A119,'Q2 Raw Data'!$A$9:$DA$158,G$3,FALSE))="","",(VLOOKUP($A119,'Q2 Raw Data'!$A$9:$DA$158,G$3,FALSE))),"")</f>
        <v>No</v>
      </c>
      <c r="H119">
        <f>IFERROR(IF((VLOOKUP($A119,'Q2 Raw Data'!$A$9:$DA$158,H$3,FALSE))="","",(VLOOKUP($A119,'Q2 Raw Data'!$A$9:$DA$158,H$3,FALSE))),"")</f>
        <v>43435</v>
      </c>
      <c r="N119" t="str">
        <f>IFERROR(IF((VLOOKUP($A119,'Q2 Raw Data'!$A$9:$DA$158,N$3,FALSE))="","",(VLOOKUP($A119,'Q2 Raw Data'!$A$9:$DA$158,N$3,FALSE))),"")</f>
        <v>Not on track to meet target</v>
      </c>
      <c r="O119" t="str">
        <f>IFERROR(IF((VLOOKUP($A119,'Q2 Raw Data'!$A$9:$DA$158,O$3,FALSE))="","",(VLOOKUP($A119,'Q2 Raw Data'!$A$9:$DA$158,O$3,FALSE))),"")</f>
        <v>On track to meet target</v>
      </c>
      <c r="P119" t="str">
        <f>IFERROR(IF((VLOOKUP($A119,'Q2 Raw Data'!$A$9:$DA$158,P$3,FALSE))="","",(VLOOKUP($A119,'Q2 Raw Data'!$A$9:$DA$158,P$3,FALSE))),"")</f>
        <v>On track to meet target</v>
      </c>
      <c r="Q119" t="str">
        <f>IFERROR(IF((VLOOKUP($A119,'Q2 Raw Data'!$A$9:$DA$158,Q$3,FALSE))="","",(VLOOKUP($A119,'Q2 Raw Data'!$A$9:$DA$158,Q$3,FALSE))),"")</f>
        <v>Not on track to meet target</v>
      </c>
    </row>
    <row r="120" spans="1:17" x14ac:dyDescent="0.3">
      <c r="A120" t="s">
        <v>599</v>
      </c>
      <c r="B120" t="s">
        <v>600</v>
      </c>
      <c r="C120" t="str">
        <f>IFERROR(IF((VLOOKUP($A120,'Q2 Raw Data'!$A$9:$DA$158,C$3,FALSE))="","",(VLOOKUP($A120,'Q2 Raw Data'!$A$9:$DA$158,C$3,FALSE))),"")</f>
        <v>Yes</v>
      </c>
      <c r="D120" t="str">
        <f>IFERROR(IF((VLOOKUP($A120,'Q2 Raw Data'!$A$9:$DA$158,D$3,FALSE))="","",(VLOOKUP($A120,'Q2 Raw Data'!$A$9:$DA$158,D$3,FALSE))),"")</f>
        <v>Yes</v>
      </c>
      <c r="E120" t="str">
        <f>IFERROR(IF((VLOOKUP($A120,'Q2 Raw Data'!$A$9:$DA$158,E$3,FALSE))="","",(VLOOKUP($A120,'Q2 Raw Data'!$A$9:$DA$158,E$3,FALSE))),"")</f>
        <v>Yes</v>
      </c>
      <c r="F120" t="str">
        <f>IFERROR(IF((VLOOKUP($A120,'Q2 Raw Data'!$A$9:$DA$158,F$3,FALSE))="","",(VLOOKUP($A120,'Q2 Raw Data'!$A$9:$DA$158,F$3,FALSE))),"")</f>
        <v>Yes</v>
      </c>
      <c r="G120" t="str">
        <f>IFERROR(IF((VLOOKUP($A120,'Q2 Raw Data'!$A$9:$DA$158,G$3,FALSE))="","",(VLOOKUP($A120,'Q2 Raw Data'!$A$9:$DA$158,G$3,FALSE))),"")</f>
        <v>Yes</v>
      </c>
      <c r="H120" t="str">
        <f>IFERROR(IF((VLOOKUP($A120,'Q2 Raw Data'!$A$9:$DA$158,H$3,FALSE))="","",(VLOOKUP($A120,'Q2 Raw Data'!$A$9:$DA$158,H$3,FALSE))),"")</f>
        <v/>
      </c>
      <c r="N120" t="str">
        <f>IFERROR(IF((VLOOKUP($A120,'Q2 Raw Data'!$A$9:$DA$158,N$3,FALSE))="","",(VLOOKUP($A120,'Q2 Raw Data'!$A$9:$DA$158,N$3,FALSE))),"")</f>
        <v>Not on track to meet target</v>
      </c>
      <c r="O120" t="str">
        <f>IFERROR(IF((VLOOKUP($A120,'Q2 Raw Data'!$A$9:$DA$158,O$3,FALSE))="","",(VLOOKUP($A120,'Q2 Raw Data'!$A$9:$DA$158,O$3,FALSE))),"")</f>
        <v>On track to meet target</v>
      </c>
      <c r="P120" t="str">
        <f>IFERROR(IF((VLOOKUP($A120,'Q2 Raw Data'!$A$9:$DA$158,P$3,FALSE))="","",(VLOOKUP($A120,'Q2 Raw Data'!$A$9:$DA$158,P$3,FALSE))),"")</f>
        <v>On track to meet target</v>
      </c>
      <c r="Q120" t="str">
        <f>IFERROR(IF((VLOOKUP($A120,'Q2 Raw Data'!$A$9:$DA$158,Q$3,FALSE))="","",(VLOOKUP($A120,'Q2 Raw Data'!$A$9:$DA$158,Q$3,FALSE))),"")</f>
        <v>On track to meet target</v>
      </c>
    </row>
    <row r="121" spans="1:17" x14ac:dyDescent="0.3">
      <c r="A121" t="s">
        <v>603</v>
      </c>
      <c r="B121" t="s">
        <v>604</v>
      </c>
      <c r="C121" t="str">
        <f>IFERROR(IF((VLOOKUP($A121,'Q2 Raw Data'!$A$9:$DA$158,C$3,FALSE))="","",(VLOOKUP($A121,'Q2 Raw Data'!$A$9:$DA$158,C$3,FALSE))),"")</f>
        <v>Yes</v>
      </c>
      <c r="D121" t="str">
        <f>IFERROR(IF((VLOOKUP($A121,'Q2 Raw Data'!$A$9:$DA$158,D$3,FALSE))="","",(VLOOKUP($A121,'Q2 Raw Data'!$A$9:$DA$158,D$3,FALSE))),"")</f>
        <v>Yes</v>
      </c>
      <c r="E121" t="str">
        <f>IFERROR(IF((VLOOKUP($A121,'Q2 Raw Data'!$A$9:$DA$158,E$3,FALSE))="","",(VLOOKUP($A121,'Q2 Raw Data'!$A$9:$DA$158,E$3,FALSE))),"")</f>
        <v>Yes</v>
      </c>
      <c r="F121" t="str">
        <f>IFERROR(IF((VLOOKUP($A121,'Q2 Raw Data'!$A$9:$DA$158,F$3,FALSE))="","",(VLOOKUP($A121,'Q2 Raw Data'!$A$9:$DA$158,F$3,FALSE))),"")</f>
        <v>Yes</v>
      </c>
      <c r="G121" t="str">
        <f>IFERROR(IF((VLOOKUP($A121,'Q2 Raw Data'!$A$9:$DA$158,G$3,FALSE))="","",(VLOOKUP($A121,'Q2 Raw Data'!$A$9:$DA$158,G$3,FALSE))),"")</f>
        <v>Yes</v>
      </c>
      <c r="H121" t="str">
        <f>IFERROR(IF((VLOOKUP($A121,'Q2 Raw Data'!$A$9:$DA$158,H$3,FALSE))="","",(VLOOKUP($A121,'Q2 Raw Data'!$A$9:$DA$158,H$3,FALSE))),"")</f>
        <v/>
      </c>
      <c r="N121" t="str">
        <f>IFERROR(IF((VLOOKUP($A121,'Q2 Raw Data'!$A$9:$DA$158,N$3,FALSE))="","",(VLOOKUP($A121,'Q2 Raw Data'!$A$9:$DA$158,N$3,FALSE))),"")</f>
        <v>Data not available to assess progress</v>
      </c>
      <c r="O121" t="str">
        <f>IFERROR(IF((VLOOKUP($A121,'Q2 Raw Data'!$A$9:$DA$158,O$3,FALSE))="","",(VLOOKUP($A121,'Q2 Raw Data'!$A$9:$DA$158,O$3,FALSE))),"")</f>
        <v>On track to meet target</v>
      </c>
      <c r="P121" t="str">
        <f>IFERROR(IF((VLOOKUP($A121,'Q2 Raw Data'!$A$9:$DA$158,P$3,FALSE))="","",(VLOOKUP($A121,'Q2 Raw Data'!$A$9:$DA$158,P$3,FALSE))),"")</f>
        <v>Data not available to assess progress</v>
      </c>
      <c r="Q121" t="str">
        <f>IFERROR(IF((VLOOKUP($A121,'Q2 Raw Data'!$A$9:$DA$158,Q$3,FALSE))="","",(VLOOKUP($A121,'Q2 Raw Data'!$A$9:$DA$158,Q$3,FALSE))),"")</f>
        <v>Not on track to meet target</v>
      </c>
    </row>
    <row r="122" spans="1:17" x14ac:dyDescent="0.3">
      <c r="A122" t="s">
        <v>607</v>
      </c>
      <c r="B122" t="s">
        <v>608</v>
      </c>
      <c r="C122" t="str">
        <f>IFERROR(IF((VLOOKUP($A122,'Q2 Raw Data'!$A$9:$DA$158,C$3,FALSE))="","",(VLOOKUP($A122,'Q2 Raw Data'!$A$9:$DA$158,C$3,FALSE))),"")</f>
        <v>Yes</v>
      </c>
      <c r="D122" t="str">
        <f>IFERROR(IF((VLOOKUP($A122,'Q2 Raw Data'!$A$9:$DA$158,D$3,FALSE))="","",(VLOOKUP($A122,'Q2 Raw Data'!$A$9:$DA$158,D$3,FALSE))),"")</f>
        <v>Yes</v>
      </c>
      <c r="E122" t="str">
        <f>IFERROR(IF((VLOOKUP($A122,'Q2 Raw Data'!$A$9:$DA$158,E$3,FALSE))="","",(VLOOKUP($A122,'Q2 Raw Data'!$A$9:$DA$158,E$3,FALSE))),"")</f>
        <v>Yes</v>
      </c>
      <c r="F122" t="str">
        <f>IFERROR(IF((VLOOKUP($A122,'Q2 Raw Data'!$A$9:$DA$158,F$3,FALSE))="","",(VLOOKUP($A122,'Q2 Raw Data'!$A$9:$DA$158,F$3,FALSE))),"")</f>
        <v>Yes</v>
      </c>
      <c r="G122" t="str">
        <f>IFERROR(IF((VLOOKUP($A122,'Q2 Raw Data'!$A$9:$DA$158,G$3,FALSE))="","",(VLOOKUP($A122,'Q2 Raw Data'!$A$9:$DA$158,G$3,FALSE))),"")</f>
        <v>Yes</v>
      </c>
      <c r="H122" t="str">
        <f>IFERROR(IF((VLOOKUP($A122,'Q2 Raw Data'!$A$9:$DA$158,H$3,FALSE))="","",(VLOOKUP($A122,'Q2 Raw Data'!$A$9:$DA$158,H$3,FALSE))),"")</f>
        <v/>
      </c>
      <c r="N122" t="str">
        <f>IFERROR(IF((VLOOKUP($A122,'Q2 Raw Data'!$A$9:$DA$158,N$3,FALSE))="","",(VLOOKUP($A122,'Q2 Raw Data'!$A$9:$DA$158,N$3,FALSE))),"")</f>
        <v>On track to meet target</v>
      </c>
      <c r="O122" t="str">
        <f>IFERROR(IF((VLOOKUP($A122,'Q2 Raw Data'!$A$9:$DA$158,O$3,FALSE))="","",(VLOOKUP($A122,'Q2 Raw Data'!$A$9:$DA$158,O$3,FALSE))),"")</f>
        <v>On track to meet target</v>
      </c>
      <c r="P122" t="str">
        <f>IFERROR(IF((VLOOKUP($A122,'Q2 Raw Data'!$A$9:$DA$158,P$3,FALSE))="","",(VLOOKUP($A122,'Q2 Raw Data'!$A$9:$DA$158,P$3,FALSE))),"")</f>
        <v>On track to meet target</v>
      </c>
      <c r="Q122" t="str">
        <f>IFERROR(IF((VLOOKUP($A122,'Q2 Raw Data'!$A$9:$DA$158,Q$3,FALSE))="","",(VLOOKUP($A122,'Q2 Raw Data'!$A$9:$DA$158,Q$3,FALSE))),"")</f>
        <v>On track to meet target</v>
      </c>
    </row>
    <row r="123" spans="1:17" x14ac:dyDescent="0.3">
      <c r="A123" t="s">
        <v>609</v>
      </c>
      <c r="B123" t="s">
        <v>610</v>
      </c>
      <c r="C123" t="str">
        <f>IFERROR(IF((VLOOKUP($A123,'Q2 Raw Data'!$A$9:$DA$158,C$3,FALSE))="","",(VLOOKUP($A123,'Q2 Raw Data'!$A$9:$DA$158,C$3,FALSE))),"")</f>
        <v>Yes</v>
      </c>
      <c r="D123" t="str">
        <f>IFERROR(IF((VLOOKUP($A123,'Q2 Raw Data'!$A$9:$DA$158,D$3,FALSE))="","",(VLOOKUP($A123,'Q2 Raw Data'!$A$9:$DA$158,D$3,FALSE))),"")</f>
        <v>Yes</v>
      </c>
      <c r="E123" t="str">
        <f>IFERROR(IF((VLOOKUP($A123,'Q2 Raw Data'!$A$9:$DA$158,E$3,FALSE))="","",(VLOOKUP($A123,'Q2 Raw Data'!$A$9:$DA$158,E$3,FALSE))),"")</f>
        <v>Yes</v>
      </c>
      <c r="F123" t="str">
        <f>IFERROR(IF((VLOOKUP($A123,'Q2 Raw Data'!$A$9:$DA$158,F$3,FALSE))="","",(VLOOKUP($A123,'Q2 Raw Data'!$A$9:$DA$158,F$3,FALSE))),"")</f>
        <v>Yes</v>
      </c>
      <c r="G123" t="str">
        <f>IFERROR(IF((VLOOKUP($A123,'Q2 Raw Data'!$A$9:$DA$158,G$3,FALSE))="","",(VLOOKUP($A123,'Q2 Raw Data'!$A$9:$DA$158,G$3,FALSE))),"")</f>
        <v>Yes</v>
      </c>
      <c r="H123" t="str">
        <f>IFERROR(IF((VLOOKUP($A123,'Q2 Raw Data'!$A$9:$DA$158,H$3,FALSE))="","",(VLOOKUP($A123,'Q2 Raw Data'!$A$9:$DA$158,H$3,FALSE))),"")</f>
        <v/>
      </c>
      <c r="N123" t="str">
        <f>IFERROR(IF((VLOOKUP($A123,'Q2 Raw Data'!$A$9:$DA$158,N$3,FALSE))="","",(VLOOKUP($A123,'Q2 Raw Data'!$A$9:$DA$158,N$3,FALSE))),"")</f>
        <v>Data not available to assess progress</v>
      </c>
      <c r="O123" t="str">
        <f>IFERROR(IF((VLOOKUP($A123,'Q2 Raw Data'!$A$9:$DA$158,O$3,FALSE))="","",(VLOOKUP($A123,'Q2 Raw Data'!$A$9:$DA$158,O$3,FALSE))),"")</f>
        <v>Data not available to assess progress</v>
      </c>
      <c r="P123" t="str">
        <f>IFERROR(IF((VLOOKUP($A123,'Q2 Raw Data'!$A$9:$DA$158,P$3,FALSE))="","",(VLOOKUP($A123,'Q2 Raw Data'!$A$9:$DA$158,P$3,FALSE))),"")</f>
        <v>On track to meet target</v>
      </c>
      <c r="Q123" t="str">
        <f>IFERROR(IF((VLOOKUP($A123,'Q2 Raw Data'!$A$9:$DA$158,Q$3,FALSE))="","",(VLOOKUP($A123,'Q2 Raw Data'!$A$9:$DA$158,Q$3,FALSE))),"")</f>
        <v>On track to meet target</v>
      </c>
    </row>
    <row r="124" spans="1:17" x14ac:dyDescent="0.3">
      <c r="A124" t="s">
        <v>611</v>
      </c>
      <c r="B124" t="s">
        <v>612</v>
      </c>
      <c r="C124" t="str">
        <f>IFERROR(IF((VLOOKUP($A124,'Q2 Raw Data'!$A$9:$DA$158,C$3,FALSE))="","",(VLOOKUP($A124,'Q2 Raw Data'!$A$9:$DA$158,C$3,FALSE))),"")</f>
        <v>Yes</v>
      </c>
      <c r="D124" t="str">
        <f>IFERROR(IF((VLOOKUP($A124,'Q2 Raw Data'!$A$9:$DA$158,D$3,FALSE))="","",(VLOOKUP($A124,'Q2 Raw Data'!$A$9:$DA$158,D$3,FALSE))),"")</f>
        <v>Yes</v>
      </c>
      <c r="E124" t="str">
        <f>IFERROR(IF((VLOOKUP($A124,'Q2 Raw Data'!$A$9:$DA$158,E$3,FALSE))="","",(VLOOKUP($A124,'Q2 Raw Data'!$A$9:$DA$158,E$3,FALSE))),"")</f>
        <v>Yes</v>
      </c>
      <c r="F124" t="str">
        <f>IFERROR(IF((VLOOKUP($A124,'Q2 Raw Data'!$A$9:$DA$158,F$3,FALSE))="","",(VLOOKUP($A124,'Q2 Raw Data'!$A$9:$DA$158,F$3,FALSE))),"")</f>
        <v>Yes</v>
      </c>
      <c r="G124" t="str">
        <f>IFERROR(IF((VLOOKUP($A124,'Q2 Raw Data'!$A$9:$DA$158,G$3,FALSE))="","",(VLOOKUP($A124,'Q2 Raw Data'!$A$9:$DA$158,G$3,FALSE))),"")</f>
        <v>Yes</v>
      </c>
      <c r="H124" t="str">
        <f>IFERROR(IF((VLOOKUP($A124,'Q2 Raw Data'!$A$9:$DA$158,H$3,FALSE))="","",(VLOOKUP($A124,'Q2 Raw Data'!$A$9:$DA$158,H$3,FALSE))),"")</f>
        <v/>
      </c>
      <c r="N124" t="str">
        <f>IFERROR(IF((VLOOKUP($A124,'Q2 Raw Data'!$A$9:$DA$158,N$3,FALSE))="","",(VLOOKUP($A124,'Q2 Raw Data'!$A$9:$DA$158,N$3,FALSE))),"")</f>
        <v>Not on track to meet target</v>
      </c>
      <c r="O124" t="str">
        <f>IFERROR(IF((VLOOKUP($A124,'Q2 Raw Data'!$A$9:$DA$158,O$3,FALSE))="","",(VLOOKUP($A124,'Q2 Raw Data'!$A$9:$DA$158,O$3,FALSE))),"")</f>
        <v>On track to meet target</v>
      </c>
      <c r="P124" t="str">
        <f>IFERROR(IF((VLOOKUP($A124,'Q2 Raw Data'!$A$9:$DA$158,P$3,FALSE))="","",(VLOOKUP($A124,'Q2 Raw Data'!$A$9:$DA$158,P$3,FALSE))),"")</f>
        <v>Not on track to meet target</v>
      </c>
      <c r="Q124" t="str">
        <f>IFERROR(IF((VLOOKUP($A124,'Q2 Raw Data'!$A$9:$DA$158,Q$3,FALSE))="","",(VLOOKUP($A124,'Q2 Raw Data'!$A$9:$DA$158,Q$3,FALSE))),"")</f>
        <v>On track to meet target</v>
      </c>
    </row>
    <row r="125" spans="1:17" x14ac:dyDescent="0.3">
      <c r="A125" t="s">
        <v>613</v>
      </c>
      <c r="B125" t="s">
        <v>614</v>
      </c>
      <c r="C125" t="str">
        <f>IFERROR(IF((VLOOKUP($A125,'Q2 Raw Data'!$A$9:$DA$158,C$3,FALSE))="","",(VLOOKUP($A125,'Q2 Raw Data'!$A$9:$DA$158,C$3,FALSE))),"")</f>
        <v>Yes</v>
      </c>
      <c r="D125" t="str">
        <f>IFERROR(IF((VLOOKUP($A125,'Q2 Raw Data'!$A$9:$DA$158,D$3,FALSE))="","",(VLOOKUP($A125,'Q2 Raw Data'!$A$9:$DA$158,D$3,FALSE))),"")</f>
        <v>Yes</v>
      </c>
      <c r="E125" t="str">
        <f>IFERROR(IF((VLOOKUP($A125,'Q2 Raw Data'!$A$9:$DA$158,E$3,FALSE))="","",(VLOOKUP($A125,'Q2 Raw Data'!$A$9:$DA$158,E$3,FALSE))),"")</f>
        <v>Yes</v>
      </c>
      <c r="F125" t="str">
        <f>IFERROR(IF((VLOOKUP($A125,'Q2 Raw Data'!$A$9:$DA$158,F$3,FALSE))="","",(VLOOKUP($A125,'Q2 Raw Data'!$A$9:$DA$158,F$3,FALSE))),"")</f>
        <v>Yes</v>
      </c>
      <c r="G125" t="str">
        <f>IFERROR(IF((VLOOKUP($A125,'Q2 Raw Data'!$A$9:$DA$158,G$3,FALSE))="","",(VLOOKUP($A125,'Q2 Raw Data'!$A$9:$DA$158,G$3,FALSE))),"")</f>
        <v>Yes</v>
      </c>
      <c r="H125" t="str">
        <f>IFERROR(IF((VLOOKUP($A125,'Q2 Raw Data'!$A$9:$DA$158,H$3,FALSE))="","",(VLOOKUP($A125,'Q2 Raw Data'!$A$9:$DA$158,H$3,FALSE))),"")</f>
        <v/>
      </c>
      <c r="N125" t="str">
        <f>IFERROR(IF((VLOOKUP($A125,'Q2 Raw Data'!$A$9:$DA$158,N$3,FALSE))="","",(VLOOKUP($A125,'Q2 Raw Data'!$A$9:$DA$158,N$3,FALSE))),"")</f>
        <v>On track to meet target</v>
      </c>
      <c r="O125" t="str">
        <f>IFERROR(IF((VLOOKUP($A125,'Q2 Raw Data'!$A$9:$DA$158,O$3,FALSE))="","",(VLOOKUP($A125,'Q2 Raw Data'!$A$9:$DA$158,O$3,FALSE))),"")</f>
        <v>On track to meet target</v>
      </c>
      <c r="P125" t="str">
        <f>IFERROR(IF((VLOOKUP($A125,'Q2 Raw Data'!$A$9:$DA$158,P$3,FALSE))="","",(VLOOKUP($A125,'Q2 Raw Data'!$A$9:$DA$158,P$3,FALSE))),"")</f>
        <v>On track to meet target</v>
      </c>
      <c r="Q125" t="str">
        <f>IFERROR(IF((VLOOKUP($A125,'Q2 Raw Data'!$A$9:$DA$158,Q$3,FALSE))="","",(VLOOKUP($A125,'Q2 Raw Data'!$A$9:$DA$158,Q$3,FALSE))),"")</f>
        <v>Not on track to meet target</v>
      </c>
    </row>
    <row r="126" spans="1:17" x14ac:dyDescent="0.3">
      <c r="A126" t="s">
        <v>616</v>
      </c>
      <c r="B126" t="s">
        <v>617</v>
      </c>
      <c r="C126" t="str">
        <f>IFERROR(IF((VLOOKUP($A126,'Q2 Raw Data'!$A$9:$DA$158,C$3,FALSE))="","",(VLOOKUP($A126,'Q2 Raw Data'!$A$9:$DA$158,C$3,FALSE))),"")</f>
        <v>Yes</v>
      </c>
      <c r="D126" t="str">
        <f>IFERROR(IF((VLOOKUP($A126,'Q2 Raw Data'!$A$9:$DA$158,D$3,FALSE))="","",(VLOOKUP($A126,'Q2 Raw Data'!$A$9:$DA$158,D$3,FALSE))),"")</f>
        <v>Yes</v>
      </c>
      <c r="E126" t="str">
        <f>IFERROR(IF((VLOOKUP($A126,'Q2 Raw Data'!$A$9:$DA$158,E$3,FALSE))="","",(VLOOKUP($A126,'Q2 Raw Data'!$A$9:$DA$158,E$3,FALSE))),"")</f>
        <v>Yes</v>
      </c>
      <c r="F126" t="str">
        <f>IFERROR(IF((VLOOKUP($A126,'Q2 Raw Data'!$A$9:$DA$158,F$3,FALSE))="","",(VLOOKUP($A126,'Q2 Raw Data'!$A$9:$DA$158,F$3,FALSE))),"")</f>
        <v>Yes</v>
      </c>
      <c r="G126" t="str">
        <f>IFERROR(IF((VLOOKUP($A126,'Q2 Raw Data'!$A$9:$DA$158,G$3,FALSE))="","",(VLOOKUP($A126,'Q2 Raw Data'!$A$9:$DA$158,G$3,FALSE))),"")</f>
        <v>Yes</v>
      </c>
      <c r="H126" t="str">
        <f>IFERROR(IF((VLOOKUP($A126,'Q2 Raw Data'!$A$9:$DA$158,H$3,FALSE))="","",(VLOOKUP($A126,'Q2 Raw Data'!$A$9:$DA$158,H$3,FALSE))),"")</f>
        <v/>
      </c>
      <c r="N126" t="str">
        <f>IFERROR(IF((VLOOKUP($A126,'Q2 Raw Data'!$A$9:$DA$158,N$3,FALSE))="","",(VLOOKUP($A126,'Q2 Raw Data'!$A$9:$DA$158,N$3,FALSE))),"")</f>
        <v>Not on track to meet target</v>
      </c>
      <c r="O126" t="str">
        <f>IFERROR(IF((VLOOKUP($A126,'Q2 Raw Data'!$A$9:$DA$158,O$3,FALSE))="","",(VLOOKUP($A126,'Q2 Raw Data'!$A$9:$DA$158,O$3,FALSE))),"")</f>
        <v>Not on track to meet target</v>
      </c>
      <c r="P126" t="str">
        <f>IFERROR(IF((VLOOKUP($A126,'Q2 Raw Data'!$A$9:$DA$158,P$3,FALSE))="","",(VLOOKUP($A126,'Q2 Raw Data'!$A$9:$DA$158,P$3,FALSE))),"")</f>
        <v>On track to meet target</v>
      </c>
      <c r="Q126" t="str">
        <f>IFERROR(IF((VLOOKUP($A126,'Q2 Raw Data'!$A$9:$DA$158,Q$3,FALSE))="","",(VLOOKUP($A126,'Q2 Raw Data'!$A$9:$DA$158,Q$3,FALSE))),"")</f>
        <v>Not on track to meet target</v>
      </c>
    </row>
    <row r="127" spans="1:17" x14ac:dyDescent="0.3">
      <c r="A127" t="s">
        <v>618</v>
      </c>
      <c r="B127" t="s">
        <v>619</v>
      </c>
      <c r="C127" t="str">
        <f>IFERROR(IF((VLOOKUP($A127,'Q2 Raw Data'!$A$9:$DA$158,C$3,FALSE))="","",(VLOOKUP($A127,'Q2 Raw Data'!$A$9:$DA$158,C$3,FALSE))),"")</f>
        <v>Yes</v>
      </c>
      <c r="D127" t="str">
        <f>IFERROR(IF((VLOOKUP($A127,'Q2 Raw Data'!$A$9:$DA$158,D$3,FALSE))="","",(VLOOKUP($A127,'Q2 Raw Data'!$A$9:$DA$158,D$3,FALSE))),"")</f>
        <v>Yes</v>
      </c>
      <c r="E127" t="str">
        <f>IFERROR(IF((VLOOKUP($A127,'Q2 Raw Data'!$A$9:$DA$158,E$3,FALSE))="","",(VLOOKUP($A127,'Q2 Raw Data'!$A$9:$DA$158,E$3,FALSE))),"")</f>
        <v>Yes</v>
      </c>
      <c r="F127" t="str">
        <f>IFERROR(IF((VLOOKUP($A127,'Q2 Raw Data'!$A$9:$DA$158,F$3,FALSE))="","",(VLOOKUP($A127,'Q2 Raw Data'!$A$9:$DA$158,F$3,FALSE))),"")</f>
        <v>Yes</v>
      </c>
      <c r="G127" t="str">
        <f>IFERROR(IF((VLOOKUP($A127,'Q2 Raw Data'!$A$9:$DA$158,G$3,FALSE))="","",(VLOOKUP($A127,'Q2 Raw Data'!$A$9:$DA$158,G$3,FALSE))),"")</f>
        <v>Yes</v>
      </c>
      <c r="H127" t="str">
        <f>IFERROR(IF((VLOOKUP($A127,'Q2 Raw Data'!$A$9:$DA$158,H$3,FALSE))="","",(VLOOKUP($A127,'Q2 Raw Data'!$A$9:$DA$158,H$3,FALSE))),"")</f>
        <v/>
      </c>
      <c r="N127" t="str">
        <f>IFERROR(IF((VLOOKUP($A127,'Q2 Raw Data'!$A$9:$DA$158,N$3,FALSE))="","",(VLOOKUP($A127,'Q2 Raw Data'!$A$9:$DA$158,N$3,FALSE))),"")</f>
        <v>Not on track to meet target</v>
      </c>
      <c r="O127" t="str">
        <f>IFERROR(IF((VLOOKUP($A127,'Q2 Raw Data'!$A$9:$DA$158,O$3,FALSE))="","",(VLOOKUP($A127,'Q2 Raw Data'!$A$9:$DA$158,O$3,FALSE))),"")</f>
        <v>On track to meet target</v>
      </c>
      <c r="P127" t="str">
        <f>IFERROR(IF((VLOOKUP($A127,'Q2 Raw Data'!$A$9:$DA$158,P$3,FALSE))="","",(VLOOKUP($A127,'Q2 Raw Data'!$A$9:$DA$158,P$3,FALSE))),"")</f>
        <v>On track to meet target</v>
      </c>
      <c r="Q127" t="str">
        <f>IFERROR(IF((VLOOKUP($A127,'Q2 Raw Data'!$A$9:$DA$158,Q$3,FALSE))="","",(VLOOKUP($A127,'Q2 Raw Data'!$A$9:$DA$158,Q$3,FALSE))),"")</f>
        <v>On track to meet target</v>
      </c>
    </row>
    <row r="128" spans="1:17" x14ac:dyDescent="0.3">
      <c r="A128" t="s">
        <v>622</v>
      </c>
      <c r="B128" t="s">
        <v>623</v>
      </c>
      <c r="C128" t="str">
        <f>IFERROR(IF((VLOOKUP($A128,'Q2 Raw Data'!$A$9:$DA$158,C$3,FALSE))="","",(VLOOKUP($A128,'Q2 Raw Data'!$A$9:$DA$158,C$3,FALSE))),"")</f>
        <v>Yes</v>
      </c>
      <c r="D128" t="str">
        <f>IFERROR(IF((VLOOKUP($A128,'Q2 Raw Data'!$A$9:$DA$158,D$3,FALSE))="","",(VLOOKUP($A128,'Q2 Raw Data'!$A$9:$DA$158,D$3,FALSE))),"")</f>
        <v>Yes</v>
      </c>
      <c r="E128" t="str">
        <f>IFERROR(IF((VLOOKUP($A128,'Q2 Raw Data'!$A$9:$DA$158,E$3,FALSE))="","",(VLOOKUP($A128,'Q2 Raw Data'!$A$9:$DA$158,E$3,FALSE))),"")</f>
        <v>Yes</v>
      </c>
      <c r="F128" t="str">
        <f>IFERROR(IF((VLOOKUP($A128,'Q2 Raw Data'!$A$9:$DA$158,F$3,FALSE))="","",(VLOOKUP($A128,'Q2 Raw Data'!$A$9:$DA$158,F$3,FALSE))),"")</f>
        <v>Yes</v>
      </c>
      <c r="G128" t="str">
        <f>IFERROR(IF((VLOOKUP($A128,'Q2 Raw Data'!$A$9:$DA$158,G$3,FALSE))="","",(VLOOKUP($A128,'Q2 Raw Data'!$A$9:$DA$158,G$3,FALSE))),"")</f>
        <v>Yes</v>
      </c>
      <c r="H128" t="str">
        <f>IFERROR(IF((VLOOKUP($A128,'Q2 Raw Data'!$A$9:$DA$158,H$3,FALSE))="","",(VLOOKUP($A128,'Q2 Raw Data'!$A$9:$DA$158,H$3,FALSE))),"")</f>
        <v/>
      </c>
      <c r="N128" t="str">
        <f>IFERROR(IF((VLOOKUP($A128,'Q2 Raw Data'!$A$9:$DA$158,N$3,FALSE))="","",(VLOOKUP($A128,'Q2 Raw Data'!$A$9:$DA$158,N$3,FALSE))),"")</f>
        <v>Not on track to meet target</v>
      </c>
      <c r="O128" t="str">
        <f>IFERROR(IF((VLOOKUP($A128,'Q2 Raw Data'!$A$9:$DA$158,O$3,FALSE))="","",(VLOOKUP($A128,'Q2 Raw Data'!$A$9:$DA$158,O$3,FALSE))),"")</f>
        <v>On track to meet target</v>
      </c>
      <c r="P128" t="str">
        <f>IFERROR(IF((VLOOKUP($A128,'Q2 Raw Data'!$A$9:$DA$158,P$3,FALSE))="","",(VLOOKUP($A128,'Q2 Raw Data'!$A$9:$DA$158,P$3,FALSE))),"")</f>
        <v>Data not available to assess progress</v>
      </c>
      <c r="Q128" t="str">
        <f>IFERROR(IF((VLOOKUP($A128,'Q2 Raw Data'!$A$9:$DA$158,Q$3,FALSE))="","",(VLOOKUP($A128,'Q2 Raw Data'!$A$9:$DA$158,Q$3,FALSE))),"")</f>
        <v>On track to meet target</v>
      </c>
    </row>
    <row r="129" spans="1:17" x14ac:dyDescent="0.3">
      <c r="A129" t="s">
        <v>624</v>
      </c>
      <c r="B129" t="s">
        <v>625</v>
      </c>
      <c r="C129" t="str">
        <f>IFERROR(IF((VLOOKUP($A129,'Q2 Raw Data'!$A$9:$DA$158,C$3,FALSE))="","",(VLOOKUP($A129,'Q2 Raw Data'!$A$9:$DA$158,C$3,FALSE))),"")</f>
        <v>Yes</v>
      </c>
      <c r="D129" t="str">
        <f>IFERROR(IF((VLOOKUP($A129,'Q2 Raw Data'!$A$9:$DA$158,D$3,FALSE))="","",(VLOOKUP($A129,'Q2 Raw Data'!$A$9:$DA$158,D$3,FALSE))),"")</f>
        <v>Yes</v>
      </c>
      <c r="E129" t="str">
        <f>IFERROR(IF((VLOOKUP($A129,'Q2 Raw Data'!$A$9:$DA$158,E$3,FALSE))="","",(VLOOKUP($A129,'Q2 Raw Data'!$A$9:$DA$158,E$3,FALSE))),"")</f>
        <v>Yes</v>
      </c>
      <c r="F129" t="str">
        <f>IFERROR(IF((VLOOKUP($A129,'Q2 Raw Data'!$A$9:$DA$158,F$3,FALSE))="","",(VLOOKUP($A129,'Q2 Raw Data'!$A$9:$DA$158,F$3,FALSE))),"")</f>
        <v>Yes</v>
      </c>
      <c r="G129" t="str">
        <f>IFERROR(IF((VLOOKUP($A129,'Q2 Raw Data'!$A$9:$DA$158,G$3,FALSE))="","",(VLOOKUP($A129,'Q2 Raw Data'!$A$9:$DA$158,G$3,FALSE))),"")</f>
        <v>Yes</v>
      </c>
      <c r="H129" t="str">
        <f>IFERROR(IF((VLOOKUP($A129,'Q2 Raw Data'!$A$9:$DA$158,H$3,FALSE))="","",(VLOOKUP($A129,'Q2 Raw Data'!$A$9:$DA$158,H$3,FALSE))),"")</f>
        <v/>
      </c>
      <c r="N129" t="str">
        <f>IFERROR(IF((VLOOKUP($A129,'Q2 Raw Data'!$A$9:$DA$158,N$3,FALSE))="","",(VLOOKUP($A129,'Q2 Raw Data'!$A$9:$DA$158,N$3,FALSE))),"")</f>
        <v>On track to meet target</v>
      </c>
      <c r="O129" t="str">
        <f>IFERROR(IF((VLOOKUP($A129,'Q2 Raw Data'!$A$9:$DA$158,O$3,FALSE))="","",(VLOOKUP($A129,'Q2 Raw Data'!$A$9:$DA$158,O$3,FALSE))),"")</f>
        <v>On track to meet target</v>
      </c>
      <c r="P129" t="str">
        <f>IFERROR(IF((VLOOKUP($A129,'Q2 Raw Data'!$A$9:$DA$158,P$3,FALSE))="","",(VLOOKUP($A129,'Q2 Raw Data'!$A$9:$DA$158,P$3,FALSE))),"")</f>
        <v>Not on track to meet target</v>
      </c>
      <c r="Q129" t="str">
        <f>IFERROR(IF((VLOOKUP($A129,'Q2 Raw Data'!$A$9:$DA$158,Q$3,FALSE))="","",(VLOOKUP($A129,'Q2 Raw Data'!$A$9:$DA$158,Q$3,FALSE))),"")</f>
        <v>On track to meet target</v>
      </c>
    </row>
    <row r="130" spans="1:17" x14ac:dyDescent="0.3">
      <c r="A130" t="s">
        <v>626</v>
      </c>
      <c r="B130" t="s">
        <v>627</v>
      </c>
      <c r="C130" t="str">
        <f>IFERROR(IF((VLOOKUP($A130,'Q2 Raw Data'!$A$9:$DA$158,C$3,FALSE))="","",(VLOOKUP($A130,'Q2 Raw Data'!$A$9:$DA$158,C$3,FALSE))),"")</f>
        <v>Yes</v>
      </c>
      <c r="D130" t="str">
        <f>IFERROR(IF((VLOOKUP($A130,'Q2 Raw Data'!$A$9:$DA$158,D$3,FALSE))="","",(VLOOKUP($A130,'Q2 Raw Data'!$A$9:$DA$158,D$3,FALSE))),"")</f>
        <v>Yes</v>
      </c>
      <c r="E130" t="str">
        <f>IFERROR(IF((VLOOKUP($A130,'Q2 Raw Data'!$A$9:$DA$158,E$3,FALSE))="","",(VLOOKUP($A130,'Q2 Raw Data'!$A$9:$DA$158,E$3,FALSE))),"")</f>
        <v>Yes</v>
      </c>
      <c r="F130" t="str">
        <f>IFERROR(IF((VLOOKUP($A130,'Q2 Raw Data'!$A$9:$DA$158,F$3,FALSE))="","",(VLOOKUP($A130,'Q2 Raw Data'!$A$9:$DA$158,F$3,FALSE))),"")</f>
        <v>Yes</v>
      </c>
      <c r="G130" t="str">
        <f>IFERROR(IF((VLOOKUP($A130,'Q2 Raw Data'!$A$9:$DA$158,G$3,FALSE))="","",(VLOOKUP($A130,'Q2 Raw Data'!$A$9:$DA$158,G$3,FALSE))),"")</f>
        <v>Yes</v>
      </c>
      <c r="H130" t="str">
        <f>IFERROR(IF((VLOOKUP($A130,'Q2 Raw Data'!$A$9:$DA$158,H$3,FALSE))="","",(VLOOKUP($A130,'Q2 Raw Data'!$A$9:$DA$158,H$3,FALSE))),"")</f>
        <v/>
      </c>
      <c r="N130" t="str">
        <f>IFERROR(IF((VLOOKUP($A130,'Q2 Raw Data'!$A$9:$DA$158,N$3,FALSE))="","",(VLOOKUP($A130,'Q2 Raw Data'!$A$9:$DA$158,N$3,FALSE))),"")</f>
        <v>Not on track to meet target</v>
      </c>
      <c r="O130" t="str">
        <f>IFERROR(IF((VLOOKUP($A130,'Q2 Raw Data'!$A$9:$DA$158,O$3,FALSE))="","",(VLOOKUP($A130,'Q2 Raw Data'!$A$9:$DA$158,O$3,FALSE))),"")</f>
        <v>Not on track to meet target</v>
      </c>
      <c r="P130" t="str">
        <f>IFERROR(IF((VLOOKUP($A130,'Q2 Raw Data'!$A$9:$DA$158,P$3,FALSE))="","",(VLOOKUP($A130,'Q2 Raw Data'!$A$9:$DA$158,P$3,FALSE))),"")</f>
        <v>Not on track to meet target</v>
      </c>
      <c r="Q130" t="str">
        <f>IFERROR(IF((VLOOKUP($A130,'Q2 Raw Data'!$A$9:$DA$158,Q$3,FALSE))="","",(VLOOKUP($A130,'Q2 Raw Data'!$A$9:$DA$158,Q$3,FALSE))),"")</f>
        <v>On track to meet target</v>
      </c>
    </row>
    <row r="131" spans="1:17" x14ac:dyDescent="0.3">
      <c r="A131" t="s">
        <v>628</v>
      </c>
      <c r="B131" t="s">
        <v>629</v>
      </c>
      <c r="C131" t="str">
        <f>IFERROR(IF((VLOOKUP($A131,'Q2 Raw Data'!$A$9:$DA$158,C$3,FALSE))="","",(VLOOKUP($A131,'Q2 Raw Data'!$A$9:$DA$158,C$3,FALSE))),"")</f>
        <v>Yes</v>
      </c>
      <c r="D131" t="str">
        <f>IFERROR(IF((VLOOKUP($A131,'Q2 Raw Data'!$A$9:$DA$158,D$3,FALSE))="","",(VLOOKUP($A131,'Q2 Raw Data'!$A$9:$DA$158,D$3,FALSE))),"")</f>
        <v>Yes</v>
      </c>
      <c r="E131" t="str">
        <f>IFERROR(IF((VLOOKUP($A131,'Q2 Raw Data'!$A$9:$DA$158,E$3,FALSE))="","",(VLOOKUP($A131,'Q2 Raw Data'!$A$9:$DA$158,E$3,FALSE))),"")</f>
        <v>Yes</v>
      </c>
      <c r="F131" t="str">
        <f>IFERROR(IF((VLOOKUP($A131,'Q2 Raw Data'!$A$9:$DA$158,F$3,FALSE))="","",(VLOOKUP($A131,'Q2 Raw Data'!$A$9:$DA$158,F$3,FALSE))),"")</f>
        <v>Yes</v>
      </c>
      <c r="G131" t="str">
        <f>IFERROR(IF((VLOOKUP($A131,'Q2 Raw Data'!$A$9:$DA$158,G$3,FALSE))="","",(VLOOKUP($A131,'Q2 Raw Data'!$A$9:$DA$158,G$3,FALSE))),"")</f>
        <v>Yes</v>
      </c>
      <c r="H131" t="str">
        <f>IFERROR(IF((VLOOKUP($A131,'Q2 Raw Data'!$A$9:$DA$158,H$3,FALSE))="","",(VLOOKUP($A131,'Q2 Raw Data'!$A$9:$DA$158,H$3,FALSE))),"")</f>
        <v/>
      </c>
      <c r="N131" t="str">
        <f>IFERROR(IF((VLOOKUP($A131,'Q2 Raw Data'!$A$9:$DA$158,N$3,FALSE))="","",(VLOOKUP($A131,'Q2 Raw Data'!$A$9:$DA$158,N$3,FALSE))),"")</f>
        <v>Not on track to meet target</v>
      </c>
      <c r="O131" t="str">
        <f>IFERROR(IF((VLOOKUP($A131,'Q2 Raw Data'!$A$9:$DA$158,O$3,FALSE))="","",(VLOOKUP($A131,'Q2 Raw Data'!$A$9:$DA$158,O$3,FALSE))),"")</f>
        <v>On track to meet target</v>
      </c>
      <c r="P131" t="str">
        <f>IFERROR(IF((VLOOKUP($A131,'Q2 Raw Data'!$A$9:$DA$158,P$3,FALSE))="","",(VLOOKUP($A131,'Q2 Raw Data'!$A$9:$DA$158,P$3,FALSE))),"")</f>
        <v>Not on track to meet target</v>
      </c>
      <c r="Q131" t="str">
        <f>IFERROR(IF((VLOOKUP($A131,'Q2 Raw Data'!$A$9:$DA$158,Q$3,FALSE))="","",(VLOOKUP($A131,'Q2 Raw Data'!$A$9:$DA$158,Q$3,FALSE))),"")</f>
        <v>On track to meet target</v>
      </c>
    </row>
    <row r="132" spans="1:17" x14ac:dyDescent="0.3">
      <c r="A132" t="s">
        <v>630</v>
      </c>
      <c r="B132" t="s">
        <v>631</v>
      </c>
      <c r="C132" t="str">
        <f>IFERROR(IF((VLOOKUP($A132,'Q2 Raw Data'!$A$9:$DA$158,C$3,FALSE))="","",(VLOOKUP($A132,'Q2 Raw Data'!$A$9:$DA$158,C$3,FALSE))),"")</f>
        <v>Yes</v>
      </c>
      <c r="D132" t="str">
        <f>IFERROR(IF((VLOOKUP($A132,'Q2 Raw Data'!$A$9:$DA$158,D$3,FALSE))="","",(VLOOKUP($A132,'Q2 Raw Data'!$A$9:$DA$158,D$3,FALSE))),"")</f>
        <v>Yes</v>
      </c>
      <c r="E132" t="str">
        <f>IFERROR(IF((VLOOKUP($A132,'Q2 Raw Data'!$A$9:$DA$158,E$3,FALSE))="","",(VLOOKUP($A132,'Q2 Raw Data'!$A$9:$DA$158,E$3,FALSE))),"")</f>
        <v>Yes</v>
      </c>
      <c r="F132" t="str">
        <f>IFERROR(IF((VLOOKUP($A132,'Q2 Raw Data'!$A$9:$DA$158,F$3,FALSE))="","",(VLOOKUP($A132,'Q2 Raw Data'!$A$9:$DA$158,F$3,FALSE))),"")</f>
        <v>Yes</v>
      </c>
      <c r="G132" t="str">
        <f>IFERROR(IF((VLOOKUP($A132,'Q2 Raw Data'!$A$9:$DA$158,G$3,FALSE))="","",(VLOOKUP($A132,'Q2 Raw Data'!$A$9:$DA$158,G$3,FALSE))),"")</f>
        <v>Yes</v>
      </c>
      <c r="H132" t="str">
        <f>IFERROR(IF((VLOOKUP($A132,'Q2 Raw Data'!$A$9:$DA$158,H$3,FALSE))="","",(VLOOKUP($A132,'Q2 Raw Data'!$A$9:$DA$158,H$3,FALSE))),"")</f>
        <v/>
      </c>
      <c r="N132" t="str">
        <f>IFERROR(IF((VLOOKUP($A132,'Q2 Raw Data'!$A$9:$DA$158,N$3,FALSE))="","",(VLOOKUP($A132,'Q2 Raw Data'!$A$9:$DA$158,N$3,FALSE))),"")</f>
        <v>Not on track to meet target</v>
      </c>
      <c r="O132" t="str">
        <f>IFERROR(IF((VLOOKUP($A132,'Q2 Raw Data'!$A$9:$DA$158,O$3,FALSE))="","",(VLOOKUP($A132,'Q2 Raw Data'!$A$9:$DA$158,O$3,FALSE))),"")</f>
        <v>On track to meet target</v>
      </c>
      <c r="P132" t="str">
        <f>IFERROR(IF((VLOOKUP($A132,'Q2 Raw Data'!$A$9:$DA$158,P$3,FALSE))="","",(VLOOKUP($A132,'Q2 Raw Data'!$A$9:$DA$158,P$3,FALSE))),"")</f>
        <v>On track to meet target</v>
      </c>
      <c r="Q132" t="str">
        <f>IFERROR(IF((VLOOKUP($A132,'Q2 Raw Data'!$A$9:$DA$158,Q$3,FALSE))="","",(VLOOKUP($A132,'Q2 Raw Data'!$A$9:$DA$158,Q$3,FALSE))),"")</f>
        <v>Not on track to meet target</v>
      </c>
    </row>
    <row r="133" spans="1:17" x14ac:dyDescent="0.3">
      <c r="A133" t="s">
        <v>632</v>
      </c>
      <c r="B133" t="s">
        <v>633</v>
      </c>
      <c r="C133" t="str">
        <f>IFERROR(IF((VLOOKUP($A133,'Q2 Raw Data'!$A$9:$DA$158,C$3,FALSE))="","",(VLOOKUP($A133,'Q2 Raw Data'!$A$9:$DA$158,C$3,FALSE))),"")</f>
        <v>Yes</v>
      </c>
      <c r="D133" t="str">
        <f>IFERROR(IF((VLOOKUP($A133,'Q2 Raw Data'!$A$9:$DA$158,D$3,FALSE))="","",(VLOOKUP($A133,'Q2 Raw Data'!$A$9:$DA$158,D$3,FALSE))),"")</f>
        <v>Yes</v>
      </c>
      <c r="E133" t="str">
        <f>IFERROR(IF((VLOOKUP($A133,'Q2 Raw Data'!$A$9:$DA$158,E$3,FALSE))="","",(VLOOKUP($A133,'Q2 Raw Data'!$A$9:$DA$158,E$3,FALSE))),"")</f>
        <v>Yes</v>
      </c>
      <c r="F133" t="str">
        <f>IFERROR(IF((VLOOKUP($A133,'Q2 Raw Data'!$A$9:$DA$158,F$3,FALSE))="","",(VLOOKUP($A133,'Q2 Raw Data'!$A$9:$DA$158,F$3,FALSE))),"")</f>
        <v>Yes</v>
      </c>
      <c r="G133" t="str">
        <f>IFERROR(IF((VLOOKUP($A133,'Q2 Raw Data'!$A$9:$DA$158,G$3,FALSE))="","",(VLOOKUP($A133,'Q2 Raw Data'!$A$9:$DA$158,G$3,FALSE))),"")</f>
        <v>Yes</v>
      </c>
      <c r="H133" t="str">
        <f>IFERROR(IF((VLOOKUP($A133,'Q2 Raw Data'!$A$9:$DA$158,H$3,FALSE))="","",(VLOOKUP($A133,'Q2 Raw Data'!$A$9:$DA$158,H$3,FALSE))),"")</f>
        <v/>
      </c>
      <c r="N133" t="str">
        <f>IFERROR(IF((VLOOKUP($A133,'Q2 Raw Data'!$A$9:$DA$158,N$3,FALSE))="","",(VLOOKUP($A133,'Q2 Raw Data'!$A$9:$DA$158,N$3,FALSE))),"")</f>
        <v>Not on track to meet target</v>
      </c>
      <c r="O133" t="str">
        <f>IFERROR(IF((VLOOKUP($A133,'Q2 Raw Data'!$A$9:$DA$158,O$3,FALSE))="","",(VLOOKUP($A133,'Q2 Raw Data'!$A$9:$DA$158,O$3,FALSE))),"")</f>
        <v>On track to meet target</v>
      </c>
      <c r="P133" t="str">
        <f>IFERROR(IF((VLOOKUP($A133,'Q2 Raw Data'!$A$9:$DA$158,P$3,FALSE))="","",(VLOOKUP($A133,'Q2 Raw Data'!$A$9:$DA$158,P$3,FALSE))),"")</f>
        <v>Data not available to assess progress</v>
      </c>
      <c r="Q133" t="str">
        <f>IFERROR(IF((VLOOKUP($A133,'Q2 Raw Data'!$A$9:$DA$158,Q$3,FALSE))="","",(VLOOKUP($A133,'Q2 Raw Data'!$A$9:$DA$158,Q$3,FALSE))),"")</f>
        <v>On track to meet target</v>
      </c>
    </row>
    <row r="134" spans="1:17" x14ac:dyDescent="0.3">
      <c r="A134" t="s">
        <v>634</v>
      </c>
      <c r="B134" t="s">
        <v>635</v>
      </c>
      <c r="C134" t="str">
        <f>IFERROR(IF((VLOOKUP($A134,'Q2 Raw Data'!$A$9:$DA$158,C$3,FALSE))="","",(VLOOKUP($A134,'Q2 Raw Data'!$A$9:$DA$158,C$3,FALSE))),"")</f>
        <v>Yes</v>
      </c>
      <c r="D134" t="str">
        <f>IFERROR(IF((VLOOKUP($A134,'Q2 Raw Data'!$A$9:$DA$158,D$3,FALSE))="","",(VLOOKUP($A134,'Q2 Raw Data'!$A$9:$DA$158,D$3,FALSE))),"")</f>
        <v>Yes</v>
      </c>
      <c r="E134" t="str">
        <f>IFERROR(IF((VLOOKUP($A134,'Q2 Raw Data'!$A$9:$DA$158,E$3,FALSE))="","",(VLOOKUP($A134,'Q2 Raw Data'!$A$9:$DA$158,E$3,FALSE))),"")</f>
        <v>Yes</v>
      </c>
      <c r="F134" t="str">
        <f>IFERROR(IF((VLOOKUP($A134,'Q2 Raw Data'!$A$9:$DA$158,F$3,FALSE))="","",(VLOOKUP($A134,'Q2 Raw Data'!$A$9:$DA$158,F$3,FALSE))),"")</f>
        <v>Yes</v>
      </c>
      <c r="G134" t="str">
        <f>IFERROR(IF((VLOOKUP($A134,'Q2 Raw Data'!$A$9:$DA$158,G$3,FALSE))="","",(VLOOKUP($A134,'Q2 Raw Data'!$A$9:$DA$158,G$3,FALSE))),"")</f>
        <v>Yes</v>
      </c>
      <c r="H134" t="str">
        <f>IFERROR(IF((VLOOKUP($A134,'Q2 Raw Data'!$A$9:$DA$158,H$3,FALSE))="","",(VLOOKUP($A134,'Q2 Raw Data'!$A$9:$DA$158,H$3,FALSE))),"")</f>
        <v/>
      </c>
      <c r="N134" t="str">
        <f>IFERROR(IF((VLOOKUP($A134,'Q2 Raw Data'!$A$9:$DA$158,N$3,FALSE))="","",(VLOOKUP($A134,'Q2 Raw Data'!$A$9:$DA$158,N$3,FALSE))),"")</f>
        <v>Not on track to meet target</v>
      </c>
      <c r="O134" t="str">
        <f>IFERROR(IF((VLOOKUP($A134,'Q2 Raw Data'!$A$9:$DA$158,O$3,FALSE))="","",(VLOOKUP($A134,'Q2 Raw Data'!$A$9:$DA$158,O$3,FALSE))),"")</f>
        <v>On track to meet target</v>
      </c>
      <c r="P134" t="str">
        <f>IFERROR(IF((VLOOKUP($A134,'Q2 Raw Data'!$A$9:$DA$158,P$3,FALSE))="","",(VLOOKUP($A134,'Q2 Raw Data'!$A$9:$DA$158,P$3,FALSE))),"")</f>
        <v>On track to meet target</v>
      </c>
      <c r="Q134" t="str">
        <f>IFERROR(IF((VLOOKUP($A134,'Q2 Raw Data'!$A$9:$DA$158,Q$3,FALSE))="","",(VLOOKUP($A134,'Q2 Raw Data'!$A$9:$DA$158,Q$3,FALSE))),"")</f>
        <v>Not on track to meet target</v>
      </c>
    </row>
    <row r="135" spans="1:17" x14ac:dyDescent="0.3">
      <c r="A135" t="s">
        <v>638</v>
      </c>
      <c r="B135" t="s">
        <v>639</v>
      </c>
      <c r="C135" t="str">
        <f>IFERROR(IF((VLOOKUP($A135,'Q2 Raw Data'!$A$9:$DA$158,C$3,FALSE))="","",(VLOOKUP($A135,'Q2 Raw Data'!$A$9:$DA$158,C$3,FALSE))),"")</f>
        <v>Yes</v>
      </c>
      <c r="D135" t="str">
        <f>IFERROR(IF((VLOOKUP($A135,'Q2 Raw Data'!$A$9:$DA$158,D$3,FALSE))="","",(VLOOKUP($A135,'Q2 Raw Data'!$A$9:$DA$158,D$3,FALSE))),"")</f>
        <v>Yes</v>
      </c>
      <c r="E135" t="str">
        <f>IFERROR(IF((VLOOKUP($A135,'Q2 Raw Data'!$A$9:$DA$158,E$3,FALSE))="","",(VLOOKUP($A135,'Q2 Raw Data'!$A$9:$DA$158,E$3,FALSE))),"")</f>
        <v>Yes</v>
      </c>
      <c r="F135" t="str">
        <f>IFERROR(IF((VLOOKUP($A135,'Q2 Raw Data'!$A$9:$DA$158,F$3,FALSE))="","",(VLOOKUP($A135,'Q2 Raw Data'!$A$9:$DA$158,F$3,FALSE))),"")</f>
        <v>Yes</v>
      </c>
      <c r="G135" t="str">
        <f>IFERROR(IF((VLOOKUP($A135,'Q2 Raw Data'!$A$9:$DA$158,G$3,FALSE))="","",(VLOOKUP($A135,'Q2 Raw Data'!$A$9:$DA$158,G$3,FALSE))),"")</f>
        <v>Yes</v>
      </c>
      <c r="H135" t="str">
        <f>IFERROR(IF((VLOOKUP($A135,'Q2 Raw Data'!$A$9:$DA$158,H$3,FALSE))="","",(VLOOKUP($A135,'Q2 Raw Data'!$A$9:$DA$158,H$3,FALSE))),"")</f>
        <v/>
      </c>
      <c r="N135" t="str">
        <f>IFERROR(IF((VLOOKUP($A135,'Q2 Raw Data'!$A$9:$DA$158,N$3,FALSE))="","",(VLOOKUP($A135,'Q2 Raw Data'!$A$9:$DA$158,N$3,FALSE))),"")</f>
        <v>Not on track to meet target</v>
      </c>
      <c r="O135" t="str">
        <f>IFERROR(IF((VLOOKUP($A135,'Q2 Raw Data'!$A$9:$DA$158,O$3,FALSE))="","",(VLOOKUP($A135,'Q2 Raw Data'!$A$9:$DA$158,O$3,FALSE))),"")</f>
        <v>Not on track to meet target</v>
      </c>
      <c r="P135" t="str">
        <f>IFERROR(IF((VLOOKUP($A135,'Q2 Raw Data'!$A$9:$DA$158,P$3,FALSE))="","",(VLOOKUP($A135,'Q2 Raw Data'!$A$9:$DA$158,P$3,FALSE))),"")</f>
        <v>Not on track to meet target</v>
      </c>
      <c r="Q135" t="str">
        <f>IFERROR(IF((VLOOKUP($A135,'Q2 Raw Data'!$A$9:$DA$158,Q$3,FALSE))="","",(VLOOKUP($A135,'Q2 Raw Data'!$A$9:$DA$158,Q$3,FALSE))),"")</f>
        <v>On track to meet target</v>
      </c>
    </row>
    <row r="136" spans="1:17" x14ac:dyDescent="0.3">
      <c r="A136" t="s">
        <v>640</v>
      </c>
      <c r="B136" t="s">
        <v>641</v>
      </c>
      <c r="C136" t="str">
        <f>IFERROR(IF((VLOOKUP($A136,'Q2 Raw Data'!$A$9:$DA$158,C$3,FALSE))="","",(VLOOKUP($A136,'Q2 Raw Data'!$A$9:$DA$158,C$3,FALSE))),"")</f>
        <v>Yes</v>
      </c>
      <c r="D136" t="str">
        <f>IFERROR(IF((VLOOKUP($A136,'Q2 Raw Data'!$A$9:$DA$158,D$3,FALSE))="","",(VLOOKUP($A136,'Q2 Raw Data'!$A$9:$DA$158,D$3,FALSE))),"")</f>
        <v>Yes</v>
      </c>
      <c r="E136" t="str">
        <f>IFERROR(IF((VLOOKUP($A136,'Q2 Raw Data'!$A$9:$DA$158,E$3,FALSE))="","",(VLOOKUP($A136,'Q2 Raw Data'!$A$9:$DA$158,E$3,FALSE))),"")</f>
        <v>Yes</v>
      </c>
      <c r="F136" t="str">
        <f>IFERROR(IF((VLOOKUP($A136,'Q2 Raw Data'!$A$9:$DA$158,F$3,FALSE))="","",(VLOOKUP($A136,'Q2 Raw Data'!$A$9:$DA$158,F$3,FALSE))),"")</f>
        <v>Yes</v>
      </c>
      <c r="G136" t="str">
        <f>IFERROR(IF((VLOOKUP($A136,'Q2 Raw Data'!$A$9:$DA$158,G$3,FALSE))="","",(VLOOKUP($A136,'Q2 Raw Data'!$A$9:$DA$158,G$3,FALSE))),"")</f>
        <v>Yes</v>
      </c>
      <c r="H136" t="str">
        <f>IFERROR(IF((VLOOKUP($A136,'Q2 Raw Data'!$A$9:$DA$158,H$3,FALSE))="","",(VLOOKUP($A136,'Q2 Raw Data'!$A$9:$DA$158,H$3,FALSE))),"")</f>
        <v/>
      </c>
      <c r="N136" t="str">
        <f>IFERROR(IF((VLOOKUP($A136,'Q2 Raw Data'!$A$9:$DA$158,N$3,FALSE))="","",(VLOOKUP($A136,'Q2 Raw Data'!$A$9:$DA$158,N$3,FALSE))),"")</f>
        <v>Not on track to meet target</v>
      </c>
      <c r="O136" t="str">
        <f>IFERROR(IF((VLOOKUP($A136,'Q2 Raw Data'!$A$9:$DA$158,O$3,FALSE))="","",(VLOOKUP($A136,'Q2 Raw Data'!$A$9:$DA$158,O$3,FALSE))),"")</f>
        <v>On track to meet target</v>
      </c>
      <c r="P136" t="str">
        <f>IFERROR(IF((VLOOKUP($A136,'Q2 Raw Data'!$A$9:$DA$158,P$3,FALSE))="","",(VLOOKUP($A136,'Q2 Raw Data'!$A$9:$DA$158,P$3,FALSE))),"")</f>
        <v>Not on track to meet target</v>
      </c>
      <c r="Q136" t="str">
        <f>IFERROR(IF((VLOOKUP($A136,'Q2 Raw Data'!$A$9:$DA$158,Q$3,FALSE))="","",(VLOOKUP($A136,'Q2 Raw Data'!$A$9:$DA$158,Q$3,FALSE))),"")</f>
        <v>On track to meet target</v>
      </c>
    </row>
    <row r="137" spans="1:17" x14ac:dyDescent="0.3">
      <c r="A137" t="s">
        <v>644</v>
      </c>
      <c r="B137" t="s">
        <v>645</v>
      </c>
      <c r="C137" t="str">
        <f>IFERROR(IF((VLOOKUP($A137,'Q2 Raw Data'!$A$9:$DA$158,C$3,FALSE))="","",(VLOOKUP($A137,'Q2 Raw Data'!$A$9:$DA$158,C$3,FALSE))),"")</f>
        <v>Yes</v>
      </c>
      <c r="D137" t="str">
        <f>IFERROR(IF((VLOOKUP($A137,'Q2 Raw Data'!$A$9:$DA$158,D$3,FALSE))="","",(VLOOKUP($A137,'Q2 Raw Data'!$A$9:$DA$158,D$3,FALSE))),"")</f>
        <v>Yes</v>
      </c>
      <c r="E137" t="str">
        <f>IFERROR(IF((VLOOKUP($A137,'Q2 Raw Data'!$A$9:$DA$158,E$3,FALSE))="","",(VLOOKUP($A137,'Q2 Raw Data'!$A$9:$DA$158,E$3,FALSE))),"")</f>
        <v>Yes</v>
      </c>
      <c r="F137" t="str">
        <f>IFERROR(IF((VLOOKUP($A137,'Q2 Raw Data'!$A$9:$DA$158,F$3,FALSE))="","",(VLOOKUP($A137,'Q2 Raw Data'!$A$9:$DA$158,F$3,FALSE))),"")</f>
        <v>Yes</v>
      </c>
      <c r="G137" t="str">
        <f>IFERROR(IF((VLOOKUP($A137,'Q2 Raw Data'!$A$9:$DA$158,G$3,FALSE))="","",(VLOOKUP($A137,'Q2 Raw Data'!$A$9:$DA$158,G$3,FALSE))),"")</f>
        <v>Yes</v>
      </c>
      <c r="H137" t="str">
        <f>IFERROR(IF((VLOOKUP($A137,'Q2 Raw Data'!$A$9:$DA$158,H$3,FALSE))="","",(VLOOKUP($A137,'Q2 Raw Data'!$A$9:$DA$158,H$3,FALSE))),"")</f>
        <v/>
      </c>
      <c r="N137" t="str">
        <f>IFERROR(IF((VLOOKUP($A137,'Q2 Raw Data'!$A$9:$DA$158,N$3,FALSE))="","",(VLOOKUP($A137,'Q2 Raw Data'!$A$9:$DA$158,N$3,FALSE))),"")</f>
        <v>On track to meet target</v>
      </c>
      <c r="O137" t="str">
        <f>IFERROR(IF((VLOOKUP($A137,'Q2 Raw Data'!$A$9:$DA$158,O$3,FALSE))="","",(VLOOKUP($A137,'Q2 Raw Data'!$A$9:$DA$158,O$3,FALSE))),"")</f>
        <v>On track to meet target</v>
      </c>
      <c r="P137" t="str">
        <f>IFERROR(IF((VLOOKUP($A137,'Q2 Raw Data'!$A$9:$DA$158,P$3,FALSE))="","",(VLOOKUP($A137,'Q2 Raw Data'!$A$9:$DA$158,P$3,FALSE))),"")</f>
        <v>Data not available to assess progress</v>
      </c>
      <c r="Q137" t="str">
        <f>IFERROR(IF((VLOOKUP($A137,'Q2 Raw Data'!$A$9:$DA$158,Q$3,FALSE))="","",(VLOOKUP($A137,'Q2 Raw Data'!$A$9:$DA$158,Q$3,FALSE))),"")</f>
        <v>Not on track to meet target</v>
      </c>
    </row>
    <row r="138" spans="1:17" x14ac:dyDescent="0.3">
      <c r="A138" t="s">
        <v>646</v>
      </c>
      <c r="B138" t="s">
        <v>647</v>
      </c>
      <c r="C138" t="str">
        <f>IFERROR(IF((VLOOKUP($A138,'Q2 Raw Data'!$A$9:$DA$158,C$3,FALSE))="","",(VLOOKUP($A138,'Q2 Raw Data'!$A$9:$DA$158,C$3,FALSE))),"")</f>
        <v>Yes</v>
      </c>
      <c r="D138" t="str">
        <f>IFERROR(IF((VLOOKUP($A138,'Q2 Raw Data'!$A$9:$DA$158,D$3,FALSE))="","",(VLOOKUP($A138,'Q2 Raw Data'!$A$9:$DA$158,D$3,FALSE))),"")</f>
        <v>Yes</v>
      </c>
      <c r="E138" t="str">
        <f>IFERROR(IF((VLOOKUP($A138,'Q2 Raw Data'!$A$9:$DA$158,E$3,FALSE))="","",(VLOOKUP($A138,'Q2 Raw Data'!$A$9:$DA$158,E$3,FALSE))),"")</f>
        <v>Yes</v>
      </c>
      <c r="F138" t="str">
        <f>IFERROR(IF((VLOOKUP($A138,'Q2 Raw Data'!$A$9:$DA$158,F$3,FALSE))="","",(VLOOKUP($A138,'Q2 Raw Data'!$A$9:$DA$158,F$3,FALSE))),"")</f>
        <v>Yes</v>
      </c>
      <c r="G138" t="str">
        <f>IFERROR(IF((VLOOKUP($A138,'Q2 Raw Data'!$A$9:$DA$158,G$3,FALSE))="","",(VLOOKUP($A138,'Q2 Raw Data'!$A$9:$DA$158,G$3,FALSE))),"")</f>
        <v>Yes</v>
      </c>
      <c r="H138" t="str">
        <f>IFERROR(IF((VLOOKUP($A138,'Q2 Raw Data'!$A$9:$DA$158,H$3,FALSE))="","",(VLOOKUP($A138,'Q2 Raw Data'!$A$9:$DA$158,H$3,FALSE))),"")</f>
        <v/>
      </c>
      <c r="N138" t="str">
        <f>IFERROR(IF((VLOOKUP($A138,'Q2 Raw Data'!$A$9:$DA$158,N$3,FALSE))="","",(VLOOKUP($A138,'Q2 Raw Data'!$A$9:$DA$158,N$3,FALSE))),"")</f>
        <v>Not on track to meet target</v>
      </c>
      <c r="O138" t="str">
        <f>IFERROR(IF((VLOOKUP($A138,'Q2 Raw Data'!$A$9:$DA$158,O$3,FALSE))="","",(VLOOKUP($A138,'Q2 Raw Data'!$A$9:$DA$158,O$3,FALSE))),"")</f>
        <v>On track to meet target</v>
      </c>
      <c r="P138" t="str">
        <f>IFERROR(IF((VLOOKUP($A138,'Q2 Raw Data'!$A$9:$DA$158,P$3,FALSE))="","",(VLOOKUP($A138,'Q2 Raw Data'!$A$9:$DA$158,P$3,FALSE))),"")</f>
        <v>On track to meet target</v>
      </c>
      <c r="Q138" t="str">
        <f>IFERROR(IF((VLOOKUP($A138,'Q2 Raw Data'!$A$9:$DA$158,Q$3,FALSE))="","",(VLOOKUP($A138,'Q2 Raw Data'!$A$9:$DA$158,Q$3,FALSE))),"")</f>
        <v>Not on track to meet target</v>
      </c>
    </row>
    <row r="139" spans="1:17" x14ac:dyDescent="0.3">
      <c r="A139" t="s">
        <v>648</v>
      </c>
      <c r="B139" t="s">
        <v>649</v>
      </c>
      <c r="C139" t="str">
        <f>IFERROR(IF((VLOOKUP($A139,'Q2 Raw Data'!$A$9:$DA$158,C$3,FALSE))="","",(VLOOKUP($A139,'Q2 Raw Data'!$A$9:$DA$158,C$3,FALSE))),"")</f>
        <v>Yes</v>
      </c>
      <c r="D139" t="str">
        <f>IFERROR(IF((VLOOKUP($A139,'Q2 Raw Data'!$A$9:$DA$158,D$3,FALSE))="","",(VLOOKUP($A139,'Q2 Raw Data'!$A$9:$DA$158,D$3,FALSE))),"")</f>
        <v>Yes</v>
      </c>
      <c r="E139" t="str">
        <f>IFERROR(IF((VLOOKUP($A139,'Q2 Raw Data'!$A$9:$DA$158,E$3,FALSE))="","",(VLOOKUP($A139,'Q2 Raw Data'!$A$9:$DA$158,E$3,FALSE))),"")</f>
        <v>Yes</v>
      </c>
      <c r="F139" t="str">
        <f>IFERROR(IF((VLOOKUP($A139,'Q2 Raw Data'!$A$9:$DA$158,F$3,FALSE))="","",(VLOOKUP($A139,'Q2 Raw Data'!$A$9:$DA$158,F$3,FALSE))),"")</f>
        <v>Yes</v>
      </c>
      <c r="G139" t="str">
        <f>IFERROR(IF((VLOOKUP($A139,'Q2 Raw Data'!$A$9:$DA$158,G$3,FALSE))="","",(VLOOKUP($A139,'Q2 Raw Data'!$A$9:$DA$158,G$3,FALSE))),"")</f>
        <v>No</v>
      </c>
      <c r="H139">
        <f>IFERROR(IF((VLOOKUP($A139,'Q2 Raw Data'!$A$9:$DA$158,H$3,FALSE))="","",(VLOOKUP($A139,'Q2 Raw Data'!$A$9:$DA$158,H$3,FALSE))),"")</f>
        <v>43555</v>
      </c>
      <c r="N139" t="str">
        <f>IFERROR(IF((VLOOKUP($A139,'Q2 Raw Data'!$A$9:$DA$158,N$3,FALSE))="","",(VLOOKUP($A139,'Q2 Raw Data'!$A$9:$DA$158,N$3,FALSE))),"")</f>
        <v>Not on track to meet target</v>
      </c>
      <c r="O139" t="str">
        <f>IFERROR(IF((VLOOKUP($A139,'Q2 Raw Data'!$A$9:$DA$158,O$3,FALSE))="","",(VLOOKUP($A139,'Q2 Raw Data'!$A$9:$DA$158,O$3,FALSE))),"")</f>
        <v>On track to meet target</v>
      </c>
      <c r="P139" t="str">
        <f>IFERROR(IF((VLOOKUP($A139,'Q2 Raw Data'!$A$9:$DA$158,P$3,FALSE))="","",(VLOOKUP($A139,'Q2 Raw Data'!$A$9:$DA$158,P$3,FALSE))),"")</f>
        <v>Not on track to meet target</v>
      </c>
      <c r="Q139" t="str">
        <f>IFERROR(IF((VLOOKUP($A139,'Q2 Raw Data'!$A$9:$DA$158,Q$3,FALSE))="","",(VLOOKUP($A139,'Q2 Raw Data'!$A$9:$DA$158,Q$3,FALSE))),"")</f>
        <v>On track to meet target</v>
      </c>
    </row>
    <row r="140" spans="1:17" x14ac:dyDescent="0.3">
      <c r="A140" t="s">
        <v>650</v>
      </c>
      <c r="B140" t="s">
        <v>651</v>
      </c>
      <c r="C140" t="str">
        <f>IFERROR(IF((VLOOKUP($A140,'Q2 Raw Data'!$A$9:$DA$158,C$3,FALSE))="","",(VLOOKUP($A140,'Q2 Raw Data'!$A$9:$DA$158,C$3,FALSE))),"")</f>
        <v>Yes</v>
      </c>
      <c r="D140" t="str">
        <f>IFERROR(IF((VLOOKUP($A140,'Q2 Raw Data'!$A$9:$DA$158,D$3,FALSE))="","",(VLOOKUP($A140,'Q2 Raw Data'!$A$9:$DA$158,D$3,FALSE))),"")</f>
        <v>Yes</v>
      </c>
      <c r="E140" t="str">
        <f>IFERROR(IF((VLOOKUP($A140,'Q2 Raw Data'!$A$9:$DA$158,E$3,FALSE))="","",(VLOOKUP($A140,'Q2 Raw Data'!$A$9:$DA$158,E$3,FALSE))),"")</f>
        <v>Yes</v>
      </c>
      <c r="F140" t="str">
        <f>IFERROR(IF((VLOOKUP($A140,'Q2 Raw Data'!$A$9:$DA$158,F$3,FALSE))="","",(VLOOKUP($A140,'Q2 Raw Data'!$A$9:$DA$158,F$3,FALSE))),"")</f>
        <v>Yes</v>
      </c>
      <c r="G140" t="str">
        <f>IFERROR(IF((VLOOKUP($A140,'Q2 Raw Data'!$A$9:$DA$158,G$3,FALSE))="","",(VLOOKUP($A140,'Q2 Raw Data'!$A$9:$DA$158,G$3,FALSE))),"")</f>
        <v>Yes</v>
      </c>
      <c r="H140" t="str">
        <f>IFERROR(IF((VLOOKUP($A140,'Q2 Raw Data'!$A$9:$DA$158,H$3,FALSE))="","",(VLOOKUP($A140,'Q2 Raw Data'!$A$9:$DA$158,H$3,FALSE))),"")</f>
        <v/>
      </c>
      <c r="N140" t="str">
        <f>IFERROR(IF((VLOOKUP($A140,'Q2 Raw Data'!$A$9:$DA$158,N$3,FALSE))="","",(VLOOKUP($A140,'Q2 Raw Data'!$A$9:$DA$158,N$3,FALSE))),"")</f>
        <v>On track to meet target</v>
      </c>
      <c r="O140" t="str">
        <f>IFERROR(IF((VLOOKUP($A140,'Q2 Raw Data'!$A$9:$DA$158,O$3,FALSE))="","",(VLOOKUP($A140,'Q2 Raw Data'!$A$9:$DA$158,O$3,FALSE))),"")</f>
        <v>On track to meet target</v>
      </c>
      <c r="P140" t="str">
        <f>IFERROR(IF((VLOOKUP($A140,'Q2 Raw Data'!$A$9:$DA$158,P$3,FALSE))="","",(VLOOKUP($A140,'Q2 Raw Data'!$A$9:$DA$158,P$3,FALSE))),"")</f>
        <v>On track to meet target</v>
      </c>
      <c r="Q140" t="str">
        <f>IFERROR(IF((VLOOKUP($A140,'Q2 Raw Data'!$A$9:$DA$158,Q$3,FALSE))="","",(VLOOKUP($A140,'Q2 Raw Data'!$A$9:$DA$158,Q$3,FALSE))),"")</f>
        <v>Not on track to meet target</v>
      </c>
    </row>
    <row r="141" spans="1:17" x14ac:dyDescent="0.3">
      <c r="A141" t="s">
        <v>652</v>
      </c>
      <c r="B141" t="s">
        <v>653</v>
      </c>
      <c r="C141" t="str">
        <f>IFERROR(IF((VLOOKUP($A141,'Q2 Raw Data'!$A$9:$DA$158,C$3,FALSE))="","",(VLOOKUP($A141,'Q2 Raw Data'!$A$9:$DA$158,C$3,FALSE))),"")</f>
        <v>Yes</v>
      </c>
      <c r="D141" t="str">
        <f>IFERROR(IF((VLOOKUP($A141,'Q2 Raw Data'!$A$9:$DA$158,D$3,FALSE))="","",(VLOOKUP($A141,'Q2 Raw Data'!$A$9:$DA$158,D$3,FALSE))),"")</f>
        <v>Yes</v>
      </c>
      <c r="E141" t="str">
        <f>IFERROR(IF((VLOOKUP($A141,'Q2 Raw Data'!$A$9:$DA$158,E$3,FALSE))="","",(VLOOKUP($A141,'Q2 Raw Data'!$A$9:$DA$158,E$3,FALSE))),"")</f>
        <v>Yes</v>
      </c>
      <c r="F141" t="str">
        <f>IFERROR(IF((VLOOKUP($A141,'Q2 Raw Data'!$A$9:$DA$158,F$3,FALSE))="","",(VLOOKUP($A141,'Q2 Raw Data'!$A$9:$DA$158,F$3,FALSE))),"")</f>
        <v>Yes</v>
      </c>
      <c r="G141" t="str">
        <f>IFERROR(IF((VLOOKUP($A141,'Q2 Raw Data'!$A$9:$DA$158,G$3,FALSE))="","",(VLOOKUP($A141,'Q2 Raw Data'!$A$9:$DA$158,G$3,FALSE))),"")</f>
        <v>Yes</v>
      </c>
      <c r="H141" t="str">
        <f>IFERROR(IF((VLOOKUP($A141,'Q2 Raw Data'!$A$9:$DA$158,H$3,FALSE))="","",(VLOOKUP($A141,'Q2 Raw Data'!$A$9:$DA$158,H$3,FALSE))),"")</f>
        <v/>
      </c>
      <c r="N141" t="str">
        <f>IFERROR(IF((VLOOKUP($A141,'Q2 Raw Data'!$A$9:$DA$158,N$3,FALSE))="","",(VLOOKUP($A141,'Q2 Raw Data'!$A$9:$DA$158,N$3,FALSE))),"")</f>
        <v>Not on track to meet target</v>
      </c>
      <c r="O141" t="str">
        <f>IFERROR(IF((VLOOKUP($A141,'Q2 Raw Data'!$A$9:$DA$158,O$3,FALSE))="","",(VLOOKUP($A141,'Q2 Raw Data'!$A$9:$DA$158,O$3,FALSE))),"")</f>
        <v>On track to meet target</v>
      </c>
      <c r="P141" t="str">
        <f>IFERROR(IF((VLOOKUP($A141,'Q2 Raw Data'!$A$9:$DA$158,P$3,FALSE))="","",(VLOOKUP($A141,'Q2 Raw Data'!$A$9:$DA$158,P$3,FALSE))),"")</f>
        <v>On track to meet target</v>
      </c>
      <c r="Q141" t="str">
        <f>IFERROR(IF((VLOOKUP($A141,'Q2 Raw Data'!$A$9:$DA$158,Q$3,FALSE))="","",(VLOOKUP($A141,'Q2 Raw Data'!$A$9:$DA$158,Q$3,FALSE))),"")</f>
        <v>Not on track to meet target</v>
      </c>
    </row>
    <row r="142" spans="1:17" x14ac:dyDescent="0.3">
      <c r="A142" t="s">
        <v>656</v>
      </c>
      <c r="B142" t="s">
        <v>657</v>
      </c>
      <c r="C142" t="str">
        <f>IFERROR(IF((VLOOKUP($A142,'Q2 Raw Data'!$A$9:$DA$158,C$3,FALSE))="","",(VLOOKUP($A142,'Q2 Raw Data'!$A$9:$DA$158,C$3,FALSE))),"")</f>
        <v>Yes</v>
      </c>
      <c r="D142" t="str">
        <f>IFERROR(IF((VLOOKUP($A142,'Q2 Raw Data'!$A$9:$DA$158,D$3,FALSE))="","",(VLOOKUP($A142,'Q2 Raw Data'!$A$9:$DA$158,D$3,FALSE))),"")</f>
        <v>Yes</v>
      </c>
      <c r="E142" t="str">
        <f>IFERROR(IF((VLOOKUP($A142,'Q2 Raw Data'!$A$9:$DA$158,E$3,FALSE))="","",(VLOOKUP($A142,'Q2 Raw Data'!$A$9:$DA$158,E$3,FALSE))),"")</f>
        <v>Yes</v>
      </c>
      <c r="F142" t="str">
        <f>IFERROR(IF((VLOOKUP($A142,'Q2 Raw Data'!$A$9:$DA$158,F$3,FALSE))="","",(VLOOKUP($A142,'Q2 Raw Data'!$A$9:$DA$158,F$3,FALSE))),"")</f>
        <v>Yes</v>
      </c>
      <c r="G142" t="str">
        <f>IFERROR(IF((VLOOKUP($A142,'Q2 Raw Data'!$A$9:$DA$158,G$3,FALSE))="","",(VLOOKUP($A142,'Q2 Raw Data'!$A$9:$DA$158,G$3,FALSE))),"")</f>
        <v>Yes</v>
      </c>
      <c r="H142" t="str">
        <f>IFERROR(IF((VLOOKUP($A142,'Q2 Raw Data'!$A$9:$DA$158,H$3,FALSE))="","",(VLOOKUP($A142,'Q2 Raw Data'!$A$9:$DA$158,H$3,FALSE))),"")</f>
        <v/>
      </c>
      <c r="N142" t="str">
        <f>IFERROR(IF((VLOOKUP($A142,'Q2 Raw Data'!$A$9:$DA$158,N$3,FALSE))="","",(VLOOKUP($A142,'Q2 Raw Data'!$A$9:$DA$158,N$3,FALSE))),"")</f>
        <v>On track to meet target</v>
      </c>
      <c r="O142" t="str">
        <f>IFERROR(IF((VLOOKUP($A142,'Q2 Raw Data'!$A$9:$DA$158,O$3,FALSE))="","",(VLOOKUP($A142,'Q2 Raw Data'!$A$9:$DA$158,O$3,FALSE))),"")</f>
        <v>Not on track to meet target</v>
      </c>
      <c r="P142" t="str">
        <f>IFERROR(IF((VLOOKUP($A142,'Q2 Raw Data'!$A$9:$DA$158,P$3,FALSE))="","",(VLOOKUP($A142,'Q2 Raw Data'!$A$9:$DA$158,P$3,FALSE))),"")</f>
        <v>Data not available to assess progress</v>
      </c>
      <c r="Q142" t="str">
        <f>IFERROR(IF((VLOOKUP($A142,'Q2 Raw Data'!$A$9:$DA$158,Q$3,FALSE))="","",(VLOOKUP($A142,'Q2 Raw Data'!$A$9:$DA$158,Q$3,FALSE))),"")</f>
        <v>Not on track to meet target</v>
      </c>
    </row>
    <row r="143" spans="1:17" x14ac:dyDescent="0.3">
      <c r="A143" t="s">
        <v>658</v>
      </c>
      <c r="B143" t="s">
        <v>659</v>
      </c>
      <c r="C143" t="str">
        <f>IFERROR(IF((VLOOKUP($A143,'Q2 Raw Data'!$A$9:$DA$158,C$3,FALSE))="","",(VLOOKUP($A143,'Q2 Raw Data'!$A$9:$DA$158,C$3,FALSE))),"")</f>
        <v>Yes</v>
      </c>
      <c r="D143" t="str">
        <f>IFERROR(IF((VLOOKUP($A143,'Q2 Raw Data'!$A$9:$DA$158,D$3,FALSE))="","",(VLOOKUP($A143,'Q2 Raw Data'!$A$9:$DA$158,D$3,FALSE))),"")</f>
        <v>Yes</v>
      </c>
      <c r="E143" t="str">
        <f>IFERROR(IF((VLOOKUP($A143,'Q2 Raw Data'!$A$9:$DA$158,E$3,FALSE))="","",(VLOOKUP($A143,'Q2 Raw Data'!$A$9:$DA$158,E$3,FALSE))),"")</f>
        <v>Yes</v>
      </c>
      <c r="F143" t="str">
        <f>IFERROR(IF((VLOOKUP($A143,'Q2 Raw Data'!$A$9:$DA$158,F$3,FALSE))="","",(VLOOKUP($A143,'Q2 Raw Data'!$A$9:$DA$158,F$3,FALSE))),"")</f>
        <v>Yes</v>
      </c>
      <c r="G143" t="str">
        <f>IFERROR(IF((VLOOKUP($A143,'Q2 Raw Data'!$A$9:$DA$158,G$3,FALSE))="","",(VLOOKUP($A143,'Q2 Raw Data'!$A$9:$DA$158,G$3,FALSE))),"")</f>
        <v>Yes</v>
      </c>
      <c r="H143" t="str">
        <f>IFERROR(IF((VLOOKUP($A143,'Q2 Raw Data'!$A$9:$DA$158,H$3,FALSE))="","",(VLOOKUP($A143,'Q2 Raw Data'!$A$9:$DA$158,H$3,FALSE))),"")</f>
        <v/>
      </c>
      <c r="N143" t="str">
        <f>IFERROR(IF((VLOOKUP($A143,'Q2 Raw Data'!$A$9:$DA$158,N$3,FALSE))="","",(VLOOKUP($A143,'Q2 Raw Data'!$A$9:$DA$158,N$3,FALSE))),"")</f>
        <v>On track to meet target</v>
      </c>
      <c r="O143" t="str">
        <f>IFERROR(IF((VLOOKUP($A143,'Q2 Raw Data'!$A$9:$DA$158,O$3,FALSE))="","",(VLOOKUP($A143,'Q2 Raw Data'!$A$9:$DA$158,O$3,FALSE))),"")</f>
        <v>On track to meet target</v>
      </c>
      <c r="P143" t="str">
        <f>IFERROR(IF((VLOOKUP($A143,'Q2 Raw Data'!$A$9:$DA$158,P$3,FALSE))="","",(VLOOKUP($A143,'Q2 Raw Data'!$A$9:$DA$158,P$3,FALSE))),"")</f>
        <v>Data not available to assess progress</v>
      </c>
      <c r="Q143" t="str">
        <f>IFERROR(IF((VLOOKUP($A143,'Q2 Raw Data'!$A$9:$DA$158,Q$3,FALSE))="","",(VLOOKUP($A143,'Q2 Raw Data'!$A$9:$DA$158,Q$3,FALSE))),"")</f>
        <v>On track to meet target</v>
      </c>
    </row>
    <row r="144" spans="1:17" x14ac:dyDescent="0.3">
      <c r="A144" t="s">
        <v>660</v>
      </c>
      <c r="B144" t="s">
        <v>661</v>
      </c>
      <c r="C144" t="str">
        <f>IFERROR(IF((VLOOKUP($A144,'Q2 Raw Data'!$A$9:$DA$158,C$3,FALSE))="","",(VLOOKUP($A144,'Q2 Raw Data'!$A$9:$DA$158,C$3,FALSE))),"")</f>
        <v>Yes</v>
      </c>
      <c r="D144" t="str">
        <f>IFERROR(IF((VLOOKUP($A144,'Q2 Raw Data'!$A$9:$DA$158,D$3,FALSE))="","",(VLOOKUP($A144,'Q2 Raw Data'!$A$9:$DA$158,D$3,FALSE))),"")</f>
        <v>Yes</v>
      </c>
      <c r="E144" t="str">
        <f>IFERROR(IF((VLOOKUP($A144,'Q2 Raw Data'!$A$9:$DA$158,E$3,FALSE))="","",(VLOOKUP($A144,'Q2 Raw Data'!$A$9:$DA$158,E$3,FALSE))),"")</f>
        <v>Yes</v>
      </c>
      <c r="F144" t="str">
        <f>IFERROR(IF((VLOOKUP($A144,'Q2 Raw Data'!$A$9:$DA$158,F$3,FALSE))="","",(VLOOKUP($A144,'Q2 Raw Data'!$A$9:$DA$158,F$3,FALSE))),"")</f>
        <v>Yes</v>
      </c>
      <c r="G144" t="str">
        <f>IFERROR(IF((VLOOKUP($A144,'Q2 Raw Data'!$A$9:$DA$158,G$3,FALSE))="","",(VLOOKUP($A144,'Q2 Raw Data'!$A$9:$DA$158,G$3,FALSE))),"")</f>
        <v>Yes</v>
      </c>
      <c r="H144" t="str">
        <f>IFERROR(IF((VLOOKUP($A144,'Q2 Raw Data'!$A$9:$DA$158,H$3,FALSE))="","",(VLOOKUP($A144,'Q2 Raw Data'!$A$9:$DA$158,H$3,FALSE))),"")</f>
        <v/>
      </c>
      <c r="N144" t="str">
        <f>IFERROR(IF((VLOOKUP($A144,'Q2 Raw Data'!$A$9:$DA$158,N$3,FALSE))="","",(VLOOKUP($A144,'Q2 Raw Data'!$A$9:$DA$158,N$3,FALSE))),"")</f>
        <v>On track to meet target</v>
      </c>
      <c r="O144" t="str">
        <f>IFERROR(IF((VLOOKUP($A144,'Q2 Raw Data'!$A$9:$DA$158,O$3,FALSE))="","",(VLOOKUP($A144,'Q2 Raw Data'!$A$9:$DA$158,O$3,FALSE))),"")</f>
        <v>On track to meet target</v>
      </c>
      <c r="P144" t="str">
        <f>IFERROR(IF((VLOOKUP($A144,'Q2 Raw Data'!$A$9:$DA$158,P$3,FALSE))="","",(VLOOKUP($A144,'Q2 Raw Data'!$A$9:$DA$158,P$3,FALSE))),"")</f>
        <v>On track to meet target</v>
      </c>
      <c r="Q144" t="str">
        <f>IFERROR(IF((VLOOKUP($A144,'Q2 Raw Data'!$A$9:$DA$158,Q$3,FALSE))="","",(VLOOKUP($A144,'Q2 Raw Data'!$A$9:$DA$158,Q$3,FALSE))),"")</f>
        <v>Not on track to meet target</v>
      </c>
    </row>
    <row r="145" spans="1:17" x14ac:dyDescent="0.3">
      <c r="A145" t="s">
        <v>662</v>
      </c>
      <c r="B145" t="s">
        <v>663</v>
      </c>
      <c r="C145" t="str">
        <f>IFERROR(IF((VLOOKUP($A145,'Q2 Raw Data'!$A$9:$DA$158,C$3,FALSE))="","",(VLOOKUP($A145,'Q2 Raw Data'!$A$9:$DA$158,C$3,FALSE))),"")</f>
        <v>Yes</v>
      </c>
      <c r="D145" t="str">
        <f>IFERROR(IF((VLOOKUP($A145,'Q2 Raw Data'!$A$9:$DA$158,D$3,FALSE))="","",(VLOOKUP($A145,'Q2 Raw Data'!$A$9:$DA$158,D$3,FALSE))),"")</f>
        <v>Yes</v>
      </c>
      <c r="E145" t="str">
        <f>IFERROR(IF((VLOOKUP($A145,'Q2 Raw Data'!$A$9:$DA$158,E$3,FALSE))="","",(VLOOKUP($A145,'Q2 Raw Data'!$A$9:$DA$158,E$3,FALSE))),"")</f>
        <v>Yes</v>
      </c>
      <c r="F145" t="str">
        <f>IFERROR(IF((VLOOKUP($A145,'Q2 Raw Data'!$A$9:$DA$158,F$3,FALSE))="","",(VLOOKUP($A145,'Q2 Raw Data'!$A$9:$DA$158,F$3,FALSE))),"")</f>
        <v>Yes</v>
      </c>
      <c r="G145" t="str">
        <f>IFERROR(IF((VLOOKUP($A145,'Q2 Raw Data'!$A$9:$DA$158,G$3,FALSE))="","",(VLOOKUP($A145,'Q2 Raw Data'!$A$9:$DA$158,G$3,FALSE))),"")</f>
        <v>Yes</v>
      </c>
      <c r="H145" t="str">
        <f>IFERROR(IF((VLOOKUP($A145,'Q2 Raw Data'!$A$9:$DA$158,H$3,FALSE))="","",(VLOOKUP($A145,'Q2 Raw Data'!$A$9:$DA$158,H$3,FALSE))),"")</f>
        <v/>
      </c>
      <c r="N145" t="str">
        <f>IFERROR(IF((VLOOKUP($A145,'Q2 Raw Data'!$A$9:$DA$158,N$3,FALSE))="","",(VLOOKUP($A145,'Q2 Raw Data'!$A$9:$DA$158,N$3,FALSE))),"")</f>
        <v>Not on track to meet target</v>
      </c>
      <c r="O145" t="str">
        <f>IFERROR(IF((VLOOKUP($A145,'Q2 Raw Data'!$A$9:$DA$158,O$3,FALSE))="","",(VLOOKUP($A145,'Q2 Raw Data'!$A$9:$DA$158,O$3,FALSE))),"")</f>
        <v>On track to meet target</v>
      </c>
      <c r="P145" t="str">
        <f>IFERROR(IF((VLOOKUP($A145,'Q2 Raw Data'!$A$9:$DA$158,P$3,FALSE))="","",(VLOOKUP($A145,'Q2 Raw Data'!$A$9:$DA$158,P$3,FALSE))),"")</f>
        <v>Data not available to assess progress</v>
      </c>
      <c r="Q145" t="str">
        <f>IFERROR(IF((VLOOKUP($A145,'Q2 Raw Data'!$A$9:$DA$158,Q$3,FALSE))="","",(VLOOKUP($A145,'Q2 Raw Data'!$A$9:$DA$158,Q$3,FALSE))),"")</f>
        <v>On track to meet target</v>
      </c>
    </row>
    <row r="146" spans="1:17" x14ac:dyDescent="0.3">
      <c r="A146" t="s">
        <v>665</v>
      </c>
      <c r="B146" t="s">
        <v>666</v>
      </c>
      <c r="C146" t="str">
        <f>IFERROR(IF((VLOOKUP($A146,'Q2 Raw Data'!$A$9:$DA$158,C$3,FALSE))="","",(VLOOKUP($A146,'Q2 Raw Data'!$A$9:$DA$158,C$3,FALSE))),"")</f>
        <v>Yes</v>
      </c>
      <c r="D146" t="str">
        <f>IFERROR(IF((VLOOKUP($A146,'Q2 Raw Data'!$A$9:$DA$158,D$3,FALSE))="","",(VLOOKUP($A146,'Q2 Raw Data'!$A$9:$DA$158,D$3,FALSE))),"")</f>
        <v>Yes</v>
      </c>
      <c r="E146" t="str">
        <f>IFERROR(IF((VLOOKUP($A146,'Q2 Raw Data'!$A$9:$DA$158,E$3,FALSE))="","",(VLOOKUP($A146,'Q2 Raw Data'!$A$9:$DA$158,E$3,FALSE))),"")</f>
        <v>Yes</v>
      </c>
      <c r="F146" t="str">
        <f>IFERROR(IF((VLOOKUP($A146,'Q2 Raw Data'!$A$9:$DA$158,F$3,FALSE))="","",(VLOOKUP($A146,'Q2 Raw Data'!$A$9:$DA$158,F$3,FALSE))),"")</f>
        <v>Yes</v>
      </c>
      <c r="G146" t="str">
        <f>IFERROR(IF((VLOOKUP($A146,'Q2 Raw Data'!$A$9:$DA$158,G$3,FALSE))="","",(VLOOKUP($A146,'Q2 Raw Data'!$A$9:$DA$158,G$3,FALSE))),"")</f>
        <v>Yes</v>
      </c>
      <c r="H146" t="str">
        <f>IFERROR(IF((VLOOKUP($A146,'Q2 Raw Data'!$A$9:$DA$158,H$3,FALSE))="","",(VLOOKUP($A146,'Q2 Raw Data'!$A$9:$DA$158,H$3,FALSE))),"")</f>
        <v/>
      </c>
      <c r="N146" t="str">
        <f>IFERROR(IF((VLOOKUP($A146,'Q2 Raw Data'!$A$9:$DA$158,N$3,FALSE))="","",(VLOOKUP($A146,'Q2 Raw Data'!$A$9:$DA$158,N$3,FALSE))),"")</f>
        <v>On track to meet target</v>
      </c>
      <c r="O146" t="str">
        <f>IFERROR(IF((VLOOKUP($A146,'Q2 Raw Data'!$A$9:$DA$158,O$3,FALSE))="","",(VLOOKUP($A146,'Q2 Raw Data'!$A$9:$DA$158,O$3,FALSE))),"")</f>
        <v>On track to meet target</v>
      </c>
      <c r="P146" t="str">
        <f>IFERROR(IF((VLOOKUP($A146,'Q2 Raw Data'!$A$9:$DA$158,P$3,FALSE))="","",(VLOOKUP($A146,'Q2 Raw Data'!$A$9:$DA$158,P$3,FALSE))),"")</f>
        <v>On track to meet target</v>
      </c>
      <c r="Q146" t="str">
        <f>IFERROR(IF((VLOOKUP($A146,'Q2 Raw Data'!$A$9:$DA$158,Q$3,FALSE))="","",(VLOOKUP($A146,'Q2 Raw Data'!$A$9:$DA$158,Q$3,FALSE))),"")</f>
        <v>On track to meet target</v>
      </c>
    </row>
    <row r="147" spans="1:17" x14ac:dyDescent="0.3">
      <c r="A147" t="s">
        <v>667</v>
      </c>
      <c r="B147" t="s">
        <v>668</v>
      </c>
      <c r="C147" t="str">
        <f>IFERROR(IF((VLOOKUP($A147,'Q2 Raw Data'!$A$9:$DA$158,C$3,FALSE))="","",(VLOOKUP($A147,'Q2 Raw Data'!$A$9:$DA$158,C$3,FALSE))),"")</f>
        <v>Yes</v>
      </c>
      <c r="D147" t="str">
        <f>IFERROR(IF((VLOOKUP($A147,'Q2 Raw Data'!$A$9:$DA$158,D$3,FALSE))="","",(VLOOKUP($A147,'Q2 Raw Data'!$A$9:$DA$158,D$3,FALSE))),"")</f>
        <v>Yes</v>
      </c>
      <c r="E147" t="str">
        <f>IFERROR(IF((VLOOKUP($A147,'Q2 Raw Data'!$A$9:$DA$158,E$3,FALSE))="","",(VLOOKUP($A147,'Q2 Raw Data'!$A$9:$DA$158,E$3,FALSE))),"")</f>
        <v>Yes</v>
      </c>
      <c r="F147" t="str">
        <f>IFERROR(IF((VLOOKUP($A147,'Q2 Raw Data'!$A$9:$DA$158,F$3,FALSE))="","",(VLOOKUP($A147,'Q2 Raw Data'!$A$9:$DA$158,F$3,FALSE))),"")</f>
        <v>Yes</v>
      </c>
      <c r="G147" t="str">
        <f>IFERROR(IF((VLOOKUP($A147,'Q2 Raw Data'!$A$9:$DA$158,G$3,FALSE))="","",(VLOOKUP($A147,'Q2 Raw Data'!$A$9:$DA$158,G$3,FALSE))),"")</f>
        <v>Yes</v>
      </c>
      <c r="H147" t="str">
        <f>IFERROR(IF((VLOOKUP($A147,'Q2 Raw Data'!$A$9:$DA$158,H$3,FALSE))="","",(VLOOKUP($A147,'Q2 Raw Data'!$A$9:$DA$158,H$3,FALSE))),"")</f>
        <v/>
      </c>
      <c r="N147" t="str">
        <f>IFERROR(IF((VLOOKUP($A147,'Q2 Raw Data'!$A$9:$DA$158,N$3,FALSE))="","",(VLOOKUP($A147,'Q2 Raw Data'!$A$9:$DA$158,N$3,FALSE))),"")</f>
        <v>Not on track to meet target</v>
      </c>
      <c r="O147" t="str">
        <f>IFERROR(IF((VLOOKUP($A147,'Q2 Raw Data'!$A$9:$DA$158,O$3,FALSE))="","",(VLOOKUP($A147,'Q2 Raw Data'!$A$9:$DA$158,O$3,FALSE))),"")</f>
        <v>On track to meet target</v>
      </c>
      <c r="P147" t="str">
        <f>IFERROR(IF((VLOOKUP($A147,'Q2 Raw Data'!$A$9:$DA$158,P$3,FALSE))="","",(VLOOKUP($A147,'Q2 Raw Data'!$A$9:$DA$158,P$3,FALSE))),"")</f>
        <v>Not on track to meet target</v>
      </c>
      <c r="Q147" t="str">
        <f>IFERROR(IF((VLOOKUP($A147,'Q2 Raw Data'!$A$9:$DA$158,Q$3,FALSE))="","",(VLOOKUP($A147,'Q2 Raw Data'!$A$9:$DA$158,Q$3,FALSE))),"")</f>
        <v>On track to meet target</v>
      </c>
    </row>
    <row r="148" spans="1:17" x14ac:dyDescent="0.3">
      <c r="A148" t="s">
        <v>669</v>
      </c>
      <c r="B148" t="s">
        <v>670</v>
      </c>
      <c r="C148" t="str">
        <f>IFERROR(IF((VLOOKUP($A148,'Q2 Raw Data'!$A$9:$DA$158,C$3,FALSE))="","",(VLOOKUP($A148,'Q2 Raw Data'!$A$9:$DA$158,C$3,FALSE))),"")</f>
        <v>Yes</v>
      </c>
      <c r="D148" t="str">
        <f>IFERROR(IF((VLOOKUP($A148,'Q2 Raw Data'!$A$9:$DA$158,D$3,FALSE))="","",(VLOOKUP($A148,'Q2 Raw Data'!$A$9:$DA$158,D$3,FALSE))),"")</f>
        <v>Yes</v>
      </c>
      <c r="E148" t="str">
        <f>IFERROR(IF((VLOOKUP($A148,'Q2 Raw Data'!$A$9:$DA$158,E$3,FALSE))="","",(VLOOKUP($A148,'Q2 Raw Data'!$A$9:$DA$158,E$3,FALSE))),"")</f>
        <v>Yes</v>
      </c>
      <c r="F148" t="str">
        <f>IFERROR(IF((VLOOKUP($A148,'Q2 Raw Data'!$A$9:$DA$158,F$3,FALSE))="","",(VLOOKUP($A148,'Q2 Raw Data'!$A$9:$DA$158,F$3,FALSE))),"")</f>
        <v>Yes</v>
      </c>
      <c r="G148" t="str">
        <f>IFERROR(IF((VLOOKUP($A148,'Q2 Raw Data'!$A$9:$DA$158,G$3,FALSE))="","",(VLOOKUP($A148,'Q2 Raw Data'!$A$9:$DA$158,G$3,FALSE))),"")</f>
        <v>Yes</v>
      </c>
      <c r="H148" t="str">
        <f>IFERROR(IF((VLOOKUP($A148,'Q2 Raw Data'!$A$9:$DA$158,H$3,FALSE))="","",(VLOOKUP($A148,'Q2 Raw Data'!$A$9:$DA$158,H$3,FALSE))),"")</f>
        <v/>
      </c>
      <c r="N148" t="str">
        <f>IFERROR(IF((VLOOKUP($A148,'Q2 Raw Data'!$A$9:$DA$158,N$3,FALSE))="","",(VLOOKUP($A148,'Q2 Raw Data'!$A$9:$DA$158,N$3,FALSE))),"")</f>
        <v>Not on track to meet target</v>
      </c>
      <c r="O148" t="str">
        <f>IFERROR(IF((VLOOKUP($A148,'Q2 Raw Data'!$A$9:$DA$158,O$3,FALSE))="","",(VLOOKUP($A148,'Q2 Raw Data'!$A$9:$DA$158,O$3,FALSE))),"")</f>
        <v>On track to meet target</v>
      </c>
      <c r="P148" t="str">
        <f>IFERROR(IF((VLOOKUP($A148,'Q2 Raw Data'!$A$9:$DA$158,P$3,FALSE))="","",(VLOOKUP($A148,'Q2 Raw Data'!$A$9:$DA$158,P$3,FALSE))),"")</f>
        <v>On track to meet target</v>
      </c>
      <c r="Q148" t="str">
        <f>IFERROR(IF((VLOOKUP($A148,'Q2 Raw Data'!$A$9:$DA$158,Q$3,FALSE))="","",(VLOOKUP($A148,'Q2 Raw Data'!$A$9:$DA$158,Q$3,FALSE))),"")</f>
        <v>Not on track to meet target</v>
      </c>
    </row>
    <row r="149" spans="1:17" x14ac:dyDescent="0.3">
      <c r="A149" t="s">
        <v>671</v>
      </c>
      <c r="B149" t="s">
        <v>672</v>
      </c>
      <c r="C149" t="str">
        <f>IFERROR(IF((VLOOKUP($A149,'Q2 Raw Data'!$A$9:$DA$158,C$3,FALSE))="","",(VLOOKUP($A149,'Q2 Raw Data'!$A$9:$DA$158,C$3,FALSE))),"")</f>
        <v>Yes</v>
      </c>
      <c r="D149" t="str">
        <f>IFERROR(IF((VLOOKUP($A149,'Q2 Raw Data'!$A$9:$DA$158,D$3,FALSE))="","",(VLOOKUP($A149,'Q2 Raw Data'!$A$9:$DA$158,D$3,FALSE))),"")</f>
        <v>Yes</v>
      </c>
      <c r="E149" t="str">
        <f>IFERROR(IF((VLOOKUP($A149,'Q2 Raw Data'!$A$9:$DA$158,E$3,FALSE))="","",(VLOOKUP($A149,'Q2 Raw Data'!$A$9:$DA$158,E$3,FALSE))),"")</f>
        <v>Yes</v>
      </c>
      <c r="F149" t="str">
        <f>IFERROR(IF((VLOOKUP($A149,'Q2 Raw Data'!$A$9:$DA$158,F$3,FALSE))="","",(VLOOKUP($A149,'Q2 Raw Data'!$A$9:$DA$158,F$3,FALSE))),"")</f>
        <v>Yes</v>
      </c>
      <c r="G149" t="str">
        <f>IFERROR(IF((VLOOKUP($A149,'Q2 Raw Data'!$A$9:$DA$158,G$3,FALSE))="","",(VLOOKUP($A149,'Q2 Raw Data'!$A$9:$DA$158,G$3,FALSE))),"")</f>
        <v>Yes</v>
      </c>
      <c r="H149" t="str">
        <f>IFERROR(IF((VLOOKUP($A149,'Q2 Raw Data'!$A$9:$DA$158,H$3,FALSE))="","",(VLOOKUP($A149,'Q2 Raw Data'!$A$9:$DA$158,H$3,FALSE))),"")</f>
        <v/>
      </c>
      <c r="N149" t="str">
        <f>IFERROR(IF((VLOOKUP($A149,'Q2 Raw Data'!$A$9:$DA$158,N$3,FALSE))="","",(VLOOKUP($A149,'Q2 Raw Data'!$A$9:$DA$158,N$3,FALSE))),"")</f>
        <v>Not on track to meet target</v>
      </c>
      <c r="O149" t="str">
        <f>IFERROR(IF((VLOOKUP($A149,'Q2 Raw Data'!$A$9:$DA$158,O$3,FALSE))="","",(VLOOKUP($A149,'Q2 Raw Data'!$A$9:$DA$158,O$3,FALSE))),"")</f>
        <v>Not on track to meet target</v>
      </c>
      <c r="P149" t="str">
        <f>IFERROR(IF((VLOOKUP($A149,'Q2 Raw Data'!$A$9:$DA$158,P$3,FALSE))="","",(VLOOKUP($A149,'Q2 Raw Data'!$A$9:$DA$158,P$3,FALSE))),"")</f>
        <v>On track to meet target</v>
      </c>
      <c r="Q149" t="str">
        <f>IFERROR(IF((VLOOKUP($A149,'Q2 Raw Data'!$A$9:$DA$158,Q$3,FALSE))="","",(VLOOKUP($A149,'Q2 Raw Data'!$A$9:$DA$158,Q$3,FALSE))),"")</f>
        <v>On track to meet target</v>
      </c>
    </row>
    <row r="150" spans="1:17" x14ac:dyDescent="0.3">
      <c r="A150" t="s">
        <v>673</v>
      </c>
      <c r="B150" t="s">
        <v>674</v>
      </c>
      <c r="C150" t="str">
        <f>IFERROR(IF((VLOOKUP($A150,'Q2 Raw Data'!$A$9:$DA$158,C$3,FALSE))="","",(VLOOKUP($A150,'Q2 Raw Data'!$A$9:$DA$158,C$3,FALSE))),"")</f>
        <v>Yes</v>
      </c>
      <c r="D150" t="str">
        <f>IFERROR(IF((VLOOKUP($A150,'Q2 Raw Data'!$A$9:$DA$158,D$3,FALSE))="","",(VLOOKUP($A150,'Q2 Raw Data'!$A$9:$DA$158,D$3,FALSE))),"")</f>
        <v>Yes</v>
      </c>
      <c r="E150" t="str">
        <f>IFERROR(IF((VLOOKUP($A150,'Q2 Raw Data'!$A$9:$DA$158,E$3,FALSE))="","",(VLOOKUP($A150,'Q2 Raw Data'!$A$9:$DA$158,E$3,FALSE))),"")</f>
        <v>Yes</v>
      </c>
      <c r="F150" t="str">
        <f>IFERROR(IF((VLOOKUP($A150,'Q2 Raw Data'!$A$9:$DA$158,F$3,FALSE))="","",(VLOOKUP($A150,'Q2 Raw Data'!$A$9:$DA$158,F$3,FALSE))),"")</f>
        <v>Yes</v>
      </c>
      <c r="G150" t="str">
        <f>IFERROR(IF((VLOOKUP($A150,'Q2 Raw Data'!$A$9:$DA$158,G$3,FALSE))="","",(VLOOKUP($A150,'Q2 Raw Data'!$A$9:$DA$158,G$3,FALSE))),"")</f>
        <v>Yes</v>
      </c>
      <c r="H150" t="str">
        <f>IFERROR(IF((VLOOKUP($A150,'Q2 Raw Data'!$A$9:$DA$158,H$3,FALSE))="","",(VLOOKUP($A150,'Q2 Raw Data'!$A$9:$DA$158,H$3,FALSE))),"")</f>
        <v/>
      </c>
      <c r="N150" t="str">
        <f>IFERROR(IF((VLOOKUP($A150,'Q2 Raw Data'!$A$9:$DA$158,N$3,FALSE))="","",(VLOOKUP($A150,'Q2 Raw Data'!$A$9:$DA$158,N$3,FALSE))),"")</f>
        <v>Not on track to meet target</v>
      </c>
      <c r="O150" t="str">
        <f>IFERROR(IF((VLOOKUP($A150,'Q2 Raw Data'!$A$9:$DA$158,O$3,FALSE))="","",(VLOOKUP($A150,'Q2 Raw Data'!$A$9:$DA$158,O$3,FALSE))),"")</f>
        <v>On track to meet target</v>
      </c>
      <c r="P150" t="str">
        <f>IFERROR(IF((VLOOKUP($A150,'Q2 Raw Data'!$A$9:$DA$158,P$3,FALSE))="","",(VLOOKUP($A150,'Q2 Raw Data'!$A$9:$DA$158,P$3,FALSE))),"")</f>
        <v>Data not available to assess progress</v>
      </c>
      <c r="Q150" t="str">
        <f>IFERROR(IF((VLOOKUP($A150,'Q2 Raw Data'!$A$9:$DA$158,Q$3,FALSE))="","",(VLOOKUP($A150,'Q2 Raw Data'!$A$9:$DA$158,Q$3,FALSE))),"")</f>
        <v>Not on track to meet target</v>
      </c>
    </row>
    <row r="151" spans="1:17" x14ac:dyDescent="0.3">
      <c r="A151" t="s">
        <v>675</v>
      </c>
      <c r="B151" t="s">
        <v>676</v>
      </c>
      <c r="C151" t="str">
        <f>IFERROR(IF((VLOOKUP($A151,'Q2 Raw Data'!$A$9:$DA$158,C$3,FALSE))="","",(VLOOKUP($A151,'Q2 Raw Data'!$A$9:$DA$158,C$3,FALSE))),"")</f>
        <v>Yes</v>
      </c>
      <c r="D151" t="str">
        <f>IFERROR(IF((VLOOKUP($A151,'Q2 Raw Data'!$A$9:$DA$158,D$3,FALSE))="","",(VLOOKUP($A151,'Q2 Raw Data'!$A$9:$DA$158,D$3,FALSE))),"")</f>
        <v>Yes</v>
      </c>
      <c r="E151" t="str">
        <f>IFERROR(IF((VLOOKUP($A151,'Q2 Raw Data'!$A$9:$DA$158,E$3,FALSE))="","",(VLOOKUP($A151,'Q2 Raw Data'!$A$9:$DA$158,E$3,FALSE))),"")</f>
        <v>Yes</v>
      </c>
      <c r="F151" t="str">
        <f>IFERROR(IF((VLOOKUP($A151,'Q2 Raw Data'!$A$9:$DA$158,F$3,FALSE))="","",(VLOOKUP($A151,'Q2 Raw Data'!$A$9:$DA$158,F$3,FALSE))),"")</f>
        <v>Yes</v>
      </c>
      <c r="G151" t="str">
        <f>IFERROR(IF((VLOOKUP($A151,'Q2 Raw Data'!$A$9:$DA$158,G$3,FALSE))="","",(VLOOKUP($A151,'Q2 Raw Data'!$A$9:$DA$158,G$3,FALSE))),"")</f>
        <v>Yes</v>
      </c>
      <c r="H151" t="str">
        <f>IFERROR(IF((VLOOKUP($A151,'Q2 Raw Data'!$A$9:$DA$158,H$3,FALSE))="","",(VLOOKUP($A151,'Q2 Raw Data'!$A$9:$DA$158,H$3,FALSE))),"")</f>
        <v/>
      </c>
      <c r="N151" t="str">
        <f>IFERROR(IF((VLOOKUP($A151,'Q2 Raw Data'!$A$9:$DA$158,N$3,FALSE))="","",(VLOOKUP($A151,'Q2 Raw Data'!$A$9:$DA$158,N$3,FALSE))),"")</f>
        <v>Not on track to meet target</v>
      </c>
      <c r="O151" t="str">
        <f>IFERROR(IF((VLOOKUP($A151,'Q2 Raw Data'!$A$9:$DA$158,O$3,FALSE))="","",(VLOOKUP($A151,'Q2 Raw Data'!$A$9:$DA$158,O$3,FALSE))),"")</f>
        <v>On track to meet target</v>
      </c>
      <c r="P151" t="str">
        <f>IFERROR(IF((VLOOKUP($A151,'Q2 Raw Data'!$A$9:$DA$158,P$3,FALSE))="","",(VLOOKUP($A151,'Q2 Raw Data'!$A$9:$DA$158,P$3,FALSE))),"")</f>
        <v>On track to meet target</v>
      </c>
      <c r="Q151" t="str">
        <f>IFERROR(IF((VLOOKUP($A151,'Q2 Raw Data'!$A$9:$DA$158,Q$3,FALSE))="","",(VLOOKUP($A151,'Q2 Raw Data'!$A$9:$DA$158,Q$3,FALSE))),"")</f>
        <v>Not on track to meet target</v>
      </c>
    </row>
    <row r="152" spans="1:17" x14ac:dyDescent="0.3">
      <c r="A152" t="s">
        <v>679</v>
      </c>
      <c r="B152" t="s">
        <v>680</v>
      </c>
      <c r="C152" t="str">
        <f>IFERROR(IF((VLOOKUP($A152,'Q2 Raw Data'!$A$9:$DA$158,C$3,FALSE))="","",(VLOOKUP($A152,'Q2 Raw Data'!$A$9:$DA$158,C$3,FALSE))),"")</f>
        <v>Yes</v>
      </c>
      <c r="D152" t="str">
        <f>IFERROR(IF((VLOOKUP($A152,'Q2 Raw Data'!$A$9:$DA$158,D$3,FALSE))="","",(VLOOKUP($A152,'Q2 Raw Data'!$A$9:$DA$158,D$3,FALSE))),"")</f>
        <v>Yes</v>
      </c>
      <c r="E152" t="str">
        <f>IFERROR(IF((VLOOKUP($A152,'Q2 Raw Data'!$A$9:$DA$158,E$3,FALSE))="","",(VLOOKUP($A152,'Q2 Raw Data'!$A$9:$DA$158,E$3,FALSE))),"")</f>
        <v>Yes</v>
      </c>
      <c r="F152" t="str">
        <f>IFERROR(IF((VLOOKUP($A152,'Q2 Raw Data'!$A$9:$DA$158,F$3,FALSE))="","",(VLOOKUP($A152,'Q2 Raw Data'!$A$9:$DA$158,F$3,FALSE))),"")</f>
        <v>Yes</v>
      </c>
      <c r="G152" t="str">
        <f>IFERROR(IF((VLOOKUP($A152,'Q2 Raw Data'!$A$9:$DA$158,G$3,FALSE))="","",(VLOOKUP($A152,'Q2 Raw Data'!$A$9:$DA$158,G$3,FALSE))),"")</f>
        <v>Yes</v>
      </c>
      <c r="H152" t="str">
        <f>IFERROR(IF((VLOOKUP($A152,'Q2 Raw Data'!$A$9:$DA$158,H$3,FALSE))="","",(VLOOKUP($A152,'Q2 Raw Data'!$A$9:$DA$158,H$3,FALSE))),"")</f>
        <v/>
      </c>
      <c r="N152" t="str">
        <f>IFERROR(IF((VLOOKUP($A152,'Q2 Raw Data'!$A$9:$DA$158,N$3,FALSE))="","",(VLOOKUP($A152,'Q2 Raw Data'!$A$9:$DA$158,N$3,FALSE))),"")</f>
        <v>Not on track to meet target</v>
      </c>
      <c r="O152" t="str">
        <f>IFERROR(IF((VLOOKUP($A152,'Q2 Raw Data'!$A$9:$DA$158,O$3,FALSE))="","",(VLOOKUP($A152,'Q2 Raw Data'!$A$9:$DA$158,O$3,FALSE))),"")</f>
        <v>Not on track to meet target</v>
      </c>
      <c r="P152" t="str">
        <f>IFERROR(IF((VLOOKUP($A152,'Q2 Raw Data'!$A$9:$DA$158,P$3,FALSE))="","",(VLOOKUP($A152,'Q2 Raw Data'!$A$9:$DA$158,P$3,FALSE))),"")</f>
        <v>On track to meet target</v>
      </c>
      <c r="Q152" t="str">
        <f>IFERROR(IF((VLOOKUP($A152,'Q2 Raw Data'!$A$9:$DA$158,Q$3,FALSE))="","",(VLOOKUP($A152,'Q2 Raw Data'!$A$9:$DA$158,Q$3,FALSE))),"")</f>
        <v>On track to meet target</v>
      </c>
    </row>
    <row r="153" spans="1:17" x14ac:dyDescent="0.3">
      <c r="A153" t="s">
        <v>681</v>
      </c>
      <c r="B153" t="s">
        <v>682</v>
      </c>
      <c r="C153" t="str">
        <f>IFERROR(IF((VLOOKUP($A153,'Q2 Raw Data'!$A$9:$DA$158,C$3,FALSE))="","",(VLOOKUP($A153,'Q2 Raw Data'!$A$9:$DA$158,C$3,FALSE))),"")</f>
        <v>Yes</v>
      </c>
      <c r="D153" t="str">
        <f>IFERROR(IF((VLOOKUP($A153,'Q2 Raw Data'!$A$9:$DA$158,D$3,FALSE))="","",(VLOOKUP($A153,'Q2 Raw Data'!$A$9:$DA$158,D$3,FALSE))),"")</f>
        <v>Yes</v>
      </c>
      <c r="E153" t="str">
        <f>IFERROR(IF((VLOOKUP($A153,'Q2 Raw Data'!$A$9:$DA$158,E$3,FALSE))="","",(VLOOKUP($A153,'Q2 Raw Data'!$A$9:$DA$158,E$3,FALSE))),"")</f>
        <v>Yes</v>
      </c>
      <c r="F153" t="str">
        <f>IFERROR(IF((VLOOKUP($A153,'Q2 Raw Data'!$A$9:$DA$158,F$3,FALSE))="","",(VLOOKUP($A153,'Q2 Raw Data'!$A$9:$DA$158,F$3,FALSE))),"")</f>
        <v>Yes</v>
      </c>
      <c r="G153" t="str">
        <f>IFERROR(IF((VLOOKUP($A153,'Q2 Raw Data'!$A$9:$DA$158,G$3,FALSE))="","",(VLOOKUP($A153,'Q2 Raw Data'!$A$9:$DA$158,G$3,FALSE))),"")</f>
        <v>Yes</v>
      </c>
      <c r="H153" t="str">
        <f>IFERROR(IF((VLOOKUP($A153,'Q2 Raw Data'!$A$9:$DA$158,H$3,FALSE))="","",(VLOOKUP($A153,'Q2 Raw Data'!$A$9:$DA$158,H$3,FALSE))),"")</f>
        <v/>
      </c>
      <c r="N153" t="str">
        <f>IFERROR(IF((VLOOKUP($A153,'Q2 Raw Data'!$A$9:$DA$158,N$3,FALSE))="","",(VLOOKUP($A153,'Q2 Raw Data'!$A$9:$DA$158,N$3,FALSE))),"")</f>
        <v>Not on track to meet target</v>
      </c>
      <c r="O153" t="str">
        <f>IFERROR(IF((VLOOKUP($A153,'Q2 Raw Data'!$A$9:$DA$158,O$3,FALSE))="","",(VLOOKUP($A153,'Q2 Raw Data'!$A$9:$DA$158,O$3,FALSE))),"")</f>
        <v>On track to meet target</v>
      </c>
      <c r="P153" t="str">
        <f>IFERROR(IF((VLOOKUP($A153,'Q2 Raw Data'!$A$9:$DA$158,P$3,FALSE))="","",(VLOOKUP($A153,'Q2 Raw Data'!$A$9:$DA$158,P$3,FALSE))),"")</f>
        <v>On track to meet target</v>
      </c>
      <c r="Q153" t="str">
        <f>IFERROR(IF((VLOOKUP($A153,'Q2 Raw Data'!$A$9:$DA$158,Q$3,FALSE))="","",(VLOOKUP($A153,'Q2 Raw Data'!$A$9:$DA$158,Q$3,FALSE))),"")</f>
        <v>On track to meet target</v>
      </c>
    </row>
    <row r="154" spans="1:17" x14ac:dyDescent="0.3">
      <c r="A154" t="s">
        <v>685</v>
      </c>
      <c r="B154" t="s">
        <v>686</v>
      </c>
      <c r="C154" t="str">
        <f>IFERROR(IF((VLOOKUP($A154,'Q2 Raw Data'!$A$9:$DA$158,C$3,FALSE))="","",(VLOOKUP($A154,'Q2 Raw Data'!$A$9:$DA$158,C$3,FALSE))),"")</f>
        <v>Yes</v>
      </c>
      <c r="D154" t="str">
        <f>IFERROR(IF((VLOOKUP($A154,'Q2 Raw Data'!$A$9:$DA$158,D$3,FALSE))="","",(VLOOKUP($A154,'Q2 Raw Data'!$A$9:$DA$158,D$3,FALSE))),"")</f>
        <v>Yes</v>
      </c>
      <c r="E154" t="str">
        <f>IFERROR(IF((VLOOKUP($A154,'Q2 Raw Data'!$A$9:$DA$158,E$3,FALSE))="","",(VLOOKUP($A154,'Q2 Raw Data'!$A$9:$DA$158,E$3,FALSE))),"")</f>
        <v>Yes</v>
      </c>
      <c r="F154" t="str">
        <f>IFERROR(IF((VLOOKUP($A154,'Q2 Raw Data'!$A$9:$DA$158,F$3,FALSE))="","",(VLOOKUP($A154,'Q2 Raw Data'!$A$9:$DA$158,F$3,FALSE))),"")</f>
        <v>Yes</v>
      </c>
      <c r="G154" t="str">
        <f>IFERROR(IF((VLOOKUP($A154,'Q2 Raw Data'!$A$9:$DA$158,G$3,FALSE))="","",(VLOOKUP($A154,'Q2 Raw Data'!$A$9:$DA$158,G$3,FALSE))),"")</f>
        <v>Yes</v>
      </c>
      <c r="H154" t="str">
        <f>IFERROR(IF((VLOOKUP($A154,'Q2 Raw Data'!$A$9:$DA$158,H$3,FALSE))="","",(VLOOKUP($A154,'Q2 Raw Data'!$A$9:$DA$158,H$3,FALSE))),"")</f>
        <v/>
      </c>
      <c r="N154" t="str">
        <f>IFERROR(IF((VLOOKUP($A154,'Q2 Raw Data'!$A$9:$DA$158,N$3,FALSE))="","",(VLOOKUP($A154,'Q2 Raw Data'!$A$9:$DA$158,N$3,FALSE))),"")</f>
        <v>On track to meet target</v>
      </c>
      <c r="O154" t="str">
        <f>IFERROR(IF((VLOOKUP($A154,'Q2 Raw Data'!$A$9:$DA$158,O$3,FALSE))="","",(VLOOKUP($A154,'Q2 Raw Data'!$A$9:$DA$158,O$3,FALSE))),"")</f>
        <v>Not on track to meet target</v>
      </c>
      <c r="P154" t="str">
        <f>IFERROR(IF((VLOOKUP($A154,'Q2 Raw Data'!$A$9:$DA$158,P$3,FALSE))="","",(VLOOKUP($A154,'Q2 Raw Data'!$A$9:$DA$158,P$3,FALSE))),"")</f>
        <v>Data not available to assess progress</v>
      </c>
      <c r="Q154" t="str">
        <f>IFERROR(IF((VLOOKUP($A154,'Q2 Raw Data'!$A$9:$DA$158,Q$3,FALSE))="","",(VLOOKUP($A154,'Q2 Raw Data'!$A$9:$DA$158,Q$3,FALSE))),"")</f>
        <v>On track to meet target</v>
      </c>
    </row>
    <row r="155" spans="1:17" x14ac:dyDescent="0.3">
      <c r="A155" t="s">
        <v>687</v>
      </c>
      <c r="B155" t="s">
        <v>688</v>
      </c>
      <c r="C155" t="str">
        <f>IFERROR(IF((VLOOKUP($A155,'Q2 Raw Data'!$A$9:$DA$158,C$3,FALSE))="","",(VLOOKUP($A155,'Q2 Raw Data'!$A$9:$DA$158,C$3,FALSE))),"")</f>
        <v>Yes</v>
      </c>
      <c r="D155" t="str">
        <f>IFERROR(IF((VLOOKUP($A155,'Q2 Raw Data'!$A$9:$DA$158,D$3,FALSE))="","",(VLOOKUP($A155,'Q2 Raw Data'!$A$9:$DA$158,D$3,FALSE))),"")</f>
        <v>Yes</v>
      </c>
      <c r="E155" t="str">
        <f>IFERROR(IF((VLOOKUP($A155,'Q2 Raw Data'!$A$9:$DA$158,E$3,FALSE))="","",(VLOOKUP($A155,'Q2 Raw Data'!$A$9:$DA$158,E$3,FALSE))),"")</f>
        <v>Yes</v>
      </c>
      <c r="F155" t="str">
        <f>IFERROR(IF((VLOOKUP($A155,'Q2 Raw Data'!$A$9:$DA$158,F$3,FALSE))="","",(VLOOKUP($A155,'Q2 Raw Data'!$A$9:$DA$158,F$3,FALSE))),"")</f>
        <v>Yes</v>
      </c>
      <c r="G155" t="str">
        <f>IFERROR(IF((VLOOKUP($A155,'Q2 Raw Data'!$A$9:$DA$158,G$3,FALSE))="","",(VLOOKUP($A155,'Q2 Raw Data'!$A$9:$DA$158,G$3,FALSE))),"")</f>
        <v>Yes</v>
      </c>
      <c r="H155" t="str">
        <f>IFERROR(IF((VLOOKUP($A155,'Q2 Raw Data'!$A$9:$DA$158,H$3,FALSE))="","",(VLOOKUP($A155,'Q2 Raw Data'!$A$9:$DA$158,H$3,FALSE))),"")</f>
        <v/>
      </c>
      <c r="N155" t="str">
        <f>IFERROR(IF((VLOOKUP($A155,'Q2 Raw Data'!$A$9:$DA$158,N$3,FALSE))="","",(VLOOKUP($A155,'Q2 Raw Data'!$A$9:$DA$158,N$3,FALSE))),"")</f>
        <v>Data not available to assess progress</v>
      </c>
      <c r="O155" t="str">
        <f>IFERROR(IF((VLOOKUP($A155,'Q2 Raw Data'!$A$9:$DA$158,O$3,FALSE))="","",(VLOOKUP($A155,'Q2 Raw Data'!$A$9:$DA$158,O$3,FALSE))),"")</f>
        <v>On track to meet target</v>
      </c>
      <c r="P155" t="str">
        <f>IFERROR(IF((VLOOKUP($A155,'Q2 Raw Data'!$A$9:$DA$158,P$3,FALSE))="","",(VLOOKUP($A155,'Q2 Raw Data'!$A$9:$DA$158,P$3,FALSE))),"")</f>
        <v>Not on track to meet target</v>
      </c>
      <c r="Q155" t="str">
        <f>IFERROR(IF((VLOOKUP($A155,'Q2 Raw Data'!$A$9:$DA$158,Q$3,FALSE))="","",(VLOOKUP($A155,'Q2 Raw Data'!$A$9:$DA$158,Q$3,FALSE))),"")</f>
        <v>Not on track to meet target</v>
      </c>
    </row>
    <row r="156" spans="1:17" x14ac:dyDescent="0.3">
      <c r="A156" t="s">
        <v>691</v>
      </c>
      <c r="B156" t="s">
        <v>692</v>
      </c>
      <c r="C156" t="str">
        <f>IFERROR(IF((VLOOKUP($A156,'Q2 Raw Data'!$A$9:$DA$158,C$3,FALSE))="","",(VLOOKUP($A156,'Q2 Raw Data'!$A$9:$DA$158,C$3,FALSE))),"")</f>
        <v>Yes</v>
      </c>
      <c r="D156" t="str">
        <f>IFERROR(IF((VLOOKUP($A156,'Q2 Raw Data'!$A$9:$DA$158,D$3,FALSE))="","",(VLOOKUP($A156,'Q2 Raw Data'!$A$9:$DA$158,D$3,FALSE))),"")</f>
        <v>Yes</v>
      </c>
      <c r="E156" t="str">
        <f>IFERROR(IF((VLOOKUP($A156,'Q2 Raw Data'!$A$9:$DA$158,E$3,FALSE))="","",(VLOOKUP($A156,'Q2 Raw Data'!$A$9:$DA$158,E$3,FALSE))),"")</f>
        <v>Yes</v>
      </c>
      <c r="F156" t="str">
        <f>IFERROR(IF((VLOOKUP($A156,'Q2 Raw Data'!$A$9:$DA$158,F$3,FALSE))="","",(VLOOKUP($A156,'Q2 Raw Data'!$A$9:$DA$158,F$3,FALSE))),"")</f>
        <v>Yes</v>
      </c>
      <c r="G156" t="str">
        <f>IFERROR(IF((VLOOKUP($A156,'Q2 Raw Data'!$A$9:$DA$158,G$3,FALSE))="","",(VLOOKUP($A156,'Q2 Raw Data'!$A$9:$DA$158,G$3,FALSE))),"")</f>
        <v>Yes</v>
      </c>
      <c r="H156" t="str">
        <f>IFERROR(IF((VLOOKUP($A156,'Q2 Raw Data'!$A$9:$DA$158,H$3,FALSE))="","",(VLOOKUP($A156,'Q2 Raw Data'!$A$9:$DA$158,H$3,FALSE))),"")</f>
        <v/>
      </c>
      <c r="N156" t="str">
        <f>IFERROR(IF((VLOOKUP($A156,'Q2 Raw Data'!$A$9:$DA$158,N$3,FALSE))="","",(VLOOKUP($A156,'Q2 Raw Data'!$A$9:$DA$158,N$3,FALSE))),"")</f>
        <v>Not on track to meet target</v>
      </c>
      <c r="O156" t="str">
        <f>IFERROR(IF((VLOOKUP($A156,'Q2 Raw Data'!$A$9:$DA$158,O$3,FALSE))="","",(VLOOKUP($A156,'Q2 Raw Data'!$A$9:$DA$158,O$3,FALSE))),"")</f>
        <v>Not on track to meet target</v>
      </c>
      <c r="P156" t="str">
        <f>IFERROR(IF((VLOOKUP($A156,'Q2 Raw Data'!$A$9:$DA$158,P$3,FALSE))="","",(VLOOKUP($A156,'Q2 Raw Data'!$A$9:$DA$158,P$3,FALSE))),"")</f>
        <v>On track to meet target</v>
      </c>
      <c r="Q156" t="str">
        <f>IFERROR(IF((VLOOKUP($A156,'Q2 Raw Data'!$A$9:$DA$158,Q$3,FALSE))="","",(VLOOKUP($A156,'Q2 Raw Data'!$A$9:$DA$158,Q$3,FALSE))),"")</f>
        <v>Not on track to meet target</v>
      </c>
    </row>
  </sheetData>
  <mergeCells count="2">
    <mergeCell ref="C5:M5"/>
    <mergeCell ref="N5:AC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J175"/>
  <sheetViews>
    <sheetView showGridLines="0" zoomScale="85" zoomScaleNormal="85" workbookViewId="0"/>
  </sheetViews>
  <sheetFormatPr defaultRowHeight="14.4" x14ac:dyDescent="0.3"/>
  <cols>
    <col min="1" max="1" width="4.6640625" customWidth="1"/>
    <col min="2" max="2" width="23.6640625" customWidth="1"/>
    <col min="3" max="3" width="37.6640625" customWidth="1"/>
    <col min="4" max="7" width="35.6640625" customWidth="1"/>
    <col min="8" max="9" width="4.6640625" customWidth="1"/>
    <col min="10" max="10" width="0" style="1" hidden="1" customWidth="1"/>
    <col min="11" max="11" width="4.6640625" customWidth="1"/>
  </cols>
  <sheetData>
    <row r="1" spans="1:10" ht="21" x14ac:dyDescent="0.4">
      <c r="A1" s="36"/>
      <c r="B1" s="254" t="s">
        <v>900</v>
      </c>
      <c r="C1" s="254"/>
      <c r="D1" s="254"/>
      <c r="E1" s="254"/>
      <c r="F1" s="254"/>
      <c r="G1" s="254"/>
      <c r="H1" s="36"/>
    </row>
    <row r="2" spans="1:10" x14ac:dyDescent="0.3">
      <c r="A2" s="36"/>
      <c r="B2" s="250"/>
      <c r="C2" s="250"/>
      <c r="D2" s="250"/>
      <c r="E2" s="250"/>
      <c r="F2" s="250"/>
      <c r="G2" s="250"/>
      <c r="H2" s="36"/>
    </row>
    <row r="3" spans="1:10" x14ac:dyDescent="0.3">
      <c r="A3" s="36"/>
      <c r="B3" s="36"/>
      <c r="C3" s="36"/>
      <c r="D3" s="36"/>
      <c r="E3" s="36"/>
      <c r="F3" s="36"/>
      <c r="G3" s="36"/>
      <c r="H3" s="36"/>
    </row>
    <row r="4" spans="1:10" x14ac:dyDescent="0.3">
      <c r="A4" s="36"/>
      <c r="B4" s="37" t="s">
        <v>1016</v>
      </c>
      <c r="C4" s="36"/>
      <c r="D4" s="38" t="str">
        <f ca="1">'Org List'!J7</f>
        <v>HWB</v>
      </c>
      <c r="E4" s="36"/>
      <c r="F4" s="176"/>
      <c r="G4" s="176"/>
      <c r="H4" s="36"/>
      <c r="J4" s="1">
        <f ca="1">MATCH(D4,'Comms by AT'!$Y:$Y,0)</f>
        <v>4</v>
      </c>
    </row>
    <row r="5" spans="1:10" x14ac:dyDescent="0.3">
      <c r="A5" s="36"/>
      <c r="B5" s="36"/>
      <c r="C5" s="36"/>
      <c r="D5" s="36"/>
      <c r="E5" s="36"/>
      <c r="F5" s="36"/>
      <c r="G5" s="36"/>
      <c r="H5" s="36"/>
      <c r="J5" s="1">
        <f ca="1">COUNTIF('Comms by AT'!$Z:$Z,$D$4)</f>
        <v>150</v>
      </c>
    </row>
    <row r="6" spans="1:10" ht="20.100000000000001" customHeight="1" x14ac:dyDescent="0.3">
      <c r="B6" s="214" t="s">
        <v>1733</v>
      </c>
    </row>
    <row r="7" spans="1:10" x14ac:dyDescent="0.3">
      <c r="A7" s="36"/>
      <c r="B7" s="37" t="s">
        <v>1017</v>
      </c>
      <c r="C7" s="36"/>
      <c r="D7" s="36"/>
      <c r="E7" s="36"/>
      <c r="F7" s="36"/>
      <c r="G7" s="36"/>
      <c r="H7" s="36"/>
    </row>
    <row r="8" spans="1:10" ht="15" thickBot="1" x14ac:dyDescent="0.35"/>
    <row r="9" spans="1:10" s="1" customFormat="1" ht="15" hidden="1" thickBot="1" x14ac:dyDescent="0.35">
      <c r="D9" s="1">
        <v>14</v>
      </c>
      <c r="E9" s="1">
        <v>15</v>
      </c>
      <c r="F9" s="1">
        <v>16</v>
      </c>
      <c r="G9" s="1">
        <v>17</v>
      </c>
    </row>
    <row r="10" spans="1:10" x14ac:dyDescent="0.3">
      <c r="B10" s="267" t="s">
        <v>1018</v>
      </c>
      <c r="C10" s="269"/>
      <c r="D10" s="264" t="s">
        <v>1048</v>
      </c>
      <c r="E10" s="265"/>
      <c r="F10" s="265"/>
      <c r="G10" s="266"/>
    </row>
    <row r="11" spans="1:10" ht="15" thickBot="1" x14ac:dyDescent="0.35">
      <c r="B11" s="268"/>
      <c r="C11" s="270"/>
      <c r="D11" s="86" t="s">
        <v>1049</v>
      </c>
      <c r="E11" s="85" t="s">
        <v>891</v>
      </c>
      <c r="F11" s="85" t="s">
        <v>892</v>
      </c>
      <c r="G11" s="88" t="s">
        <v>1050</v>
      </c>
    </row>
    <row r="12" spans="1:10" ht="15" customHeight="1" x14ac:dyDescent="0.3">
      <c r="B12" s="271" t="str">
        <f ca="1">'Org List'!$J$6</f>
        <v>Health and Wellbeing Board</v>
      </c>
      <c r="C12" s="142" t="s">
        <v>1019</v>
      </c>
      <c r="D12" s="53">
        <f ca="1">SUM(D$13,D$15,D$17)</f>
        <v>150</v>
      </c>
      <c r="E12" s="58">
        <f t="shared" ref="E12:G12" ca="1" si="0">SUM(E$13,E$15,E$17)</f>
        <v>150</v>
      </c>
      <c r="F12" s="58">
        <f t="shared" ca="1" si="0"/>
        <v>150</v>
      </c>
      <c r="G12" s="60">
        <f t="shared" ca="1" si="0"/>
        <v>150</v>
      </c>
    </row>
    <row r="13" spans="1:10" x14ac:dyDescent="0.3">
      <c r="B13" s="272"/>
      <c r="C13" s="143" t="s">
        <v>1051</v>
      </c>
      <c r="D13" s="54">
        <f ca="1">COUNTIF(D$22:D$171,$C13)</f>
        <v>61</v>
      </c>
      <c r="E13" s="62">
        <f t="shared" ref="E13:G17" ca="1" si="1">COUNTIF(E$22:E$171,$C13)</f>
        <v>117</v>
      </c>
      <c r="F13" s="62">
        <f t="shared" ca="1" si="1"/>
        <v>83</v>
      </c>
      <c r="G13" s="64">
        <f t="shared" ca="1" si="1"/>
        <v>74</v>
      </c>
    </row>
    <row r="14" spans="1:10" x14ac:dyDescent="0.3">
      <c r="B14" s="272"/>
      <c r="C14" s="143" t="s">
        <v>1052</v>
      </c>
      <c r="D14" s="71">
        <f ca="1">IFERROR(IF((D13/D12)="","",(D13/D12)),"")</f>
        <v>0.40666666666666668</v>
      </c>
      <c r="E14" s="69">
        <f t="shared" ref="E14:G14" ca="1" si="2">IFERROR(IF((E13/E12)="","",(E13/E12)),"")</f>
        <v>0.78</v>
      </c>
      <c r="F14" s="69">
        <f t="shared" ca="1" si="2"/>
        <v>0.55333333333333334</v>
      </c>
      <c r="G14" s="72">
        <f t="shared" ca="1" si="2"/>
        <v>0.49333333333333335</v>
      </c>
    </row>
    <row r="15" spans="1:10" x14ac:dyDescent="0.3">
      <c r="B15" s="272"/>
      <c r="C15" s="143" t="s">
        <v>1053</v>
      </c>
      <c r="D15" s="54">
        <f t="shared" ref="D15:D17" ca="1" si="3">COUNTIF(D$22:D$171,$C15)</f>
        <v>76</v>
      </c>
      <c r="E15" s="62">
        <f t="shared" ca="1" si="1"/>
        <v>32</v>
      </c>
      <c r="F15" s="62">
        <f t="shared" ca="1" si="1"/>
        <v>28</v>
      </c>
      <c r="G15" s="64">
        <f t="shared" ca="1" si="1"/>
        <v>71</v>
      </c>
    </row>
    <row r="16" spans="1:10" x14ac:dyDescent="0.3">
      <c r="B16" s="272"/>
      <c r="C16" s="143" t="s">
        <v>1054</v>
      </c>
      <c r="D16" s="71">
        <f ca="1">IFERROR(IF((D15/D12)="","",(D15/D12)),"")</f>
        <v>0.50666666666666671</v>
      </c>
      <c r="E16" s="69">
        <f t="shared" ref="E16:G16" ca="1" si="4">IFERROR(IF((E15/E12)="","",(E15/E12)),"")</f>
        <v>0.21333333333333335</v>
      </c>
      <c r="F16" s="69">
        <f t="shared" ca="1" si="4"/>
        <v>0.18666666666666668</v>
      </c>
      <c r="G16" s="72">
        <f t="shared" ca="1" si="4"/>
        <v>0.47333333333333333</v>
      </c>
    </row>
    <row r="17" spans="1:7" x14ac:dyDescent="0.3">
      <c r="B17" s="272"/>
      <c r="C17" s="143" t="s">
        <v>1055</v>
      </c>
      <c r="D17" s="54">
        <f t="shared" ca="1" si="3"/>
        <v>13</v>
      </c>
      <c r="E17" s="62">
        <f t="shared" ca="1" si="1"/>
        <v>1</v>
      </c>
      <c r="F17" s="62">
        <f t="shared" ca="1" si="1"/>
        <v>39</v>
      </c>
      <c r="G17" s="64">
        <f t="shared" ca="1" si="1"/>
        <v>5</v>
      </c>
    </row>
    <row r="18" spans="1:7" ht="15" thickBot="1" x14ac:dyDescent="0.35">
      <c r="B18" s="273"/>
      <c r="C18" s="144" t="s">
        <v>1056</v>
      </c>
      <c r="D18" s="76">
        <f ca="1">IFERROR(IF((D17/D12)="","",(D17/D12)),"")</f>
        <v>8.666666666666667E-2</v>
      </c>
      <c r="E18" s="74">
        <f t="shared" ref="E18:G18" ca="1" si="5">IFERROR(IF((E17/E12)="","",(E17/E12)),"")</f>
        <v>6.6666666666666671E-3</v>
      </c>
      <c r="F18" s="74">
        <f t="shared" ca="1" si="5"/>
        <v>0.26</v>
      </c>
      <c r="G18" s="77">
        <f t="shared" ca="1" si="5"/>
        <v>3.3333333333333333E-2</v>
      </c>
    </row>
    <row r="19" spans="1:7" ht="15" thickBot="1" x14ac:dyDescent="0.35"/>
    <row r="20" spans="1:7" x14ac:dyDescent="0.3">
      <c r="B20" s="198"/>
      <c r="C20" s="200"/>
      <c r="D20" s="264" t="s">
        <v>1048</v>
      </c>
      <c r="E20" s="265"/>
      <c r="F20" s="265"/>
      <c r="G20" s="266"/>
    </row>
    <row r="21" spans="1:7" ht="15" thickBot="1" x14ac:dyDescent="0.35">
      <c r="B21" s="199" t="s">
        <v>195</v>
      </c>
      <c r="C21" s="201" t="s">
        <v>1018</v>
      </c>
      <c r="D21" s="86" t="s">
        <v>1049</v>
      </c>
      <c r="E21" s="85" t="s">
        <v>891</v>
      </c>
      <c r="F21" s="85" t="s">
        <v>892</v>
      </c>
      <c r="G21" s="88" t="s">
        <v>1050</v>
      </c>
    </row>
    <row r="22" spans="1:7" x14ac:dyDescent="0.3">
      <c r="A22" s="56">
        <v>0</v>
      </c>
      <c r="B22" s="47" t="str">
        <f ca="1">IF($A22&gt;$J$5-1,"",INDIRECT("'Comms by AT'!AA"&amp;$A22+$J$4))</f>
        <v>E09000002</v>
      </c>
      <c r="C22" s="48" t="str">
        <f ca="1">IFERROR(VLOOKUP($B22,'Org List'!$J$9:$K$488,2,0), "")</f>
        <v>Barking and Dagenham</v>
      </c>
      <c r="D22" s="145" t="str">
        <f ca="1">IFERROR(IF((VLOOKUP($B22,'NatCon &amp; Metrics Backsheet'!$A$7:$AC$156,D$9,FALSE))="","",(VLOOKUP($B22,'NatCon &amp; Metrics Backsheet'!$A$7:$AC$156,D$9,FALSE))),"")</f>
        <v>Not on track to meet target</v>
      </c>
      <c r="E22" s="95" t="str">
        <f ca="1">IFERROR(IF((VLOOKUP($B22,'NatCon &amp; Metrics Backsheet'!$A$7:$AC$156,E$9,FALSE))="","",(VLOOKUP($B22,'NatCon &amp; Metrics Backsheet'!$A$7:$AC$156,E$9,FALSE))),"")</f>
        <v>On track to meet target</v>
      </c>
      <c r="F22" s="95" t="str">
        <f ca="1">IFERROR(IF((VLOOKUP($B22,'NatCon &amp; Metrics Backsheet'!$A$7:$AC$156,F$9,FALSE))="","",(VLOOKUP($B22,'NatCon &amp; Metrics Backsheet'!$A$7:$AC$156,F$9,FALSE))),"")</f>
        <v>On track to meet target</v>
      </c>
      <c r="G22" s="96" t="str">
        <f ca="1">IFERROR(IF((VLOOKUP($B22,'NatCon &amp; Metrics Backsheet'!$A$7:$AC$156,G$9,FALSE))="","",(VLOOKUP($B22,'NatCon &amp; Metrics Backsheet'!$A$7:$AC$156,G$9,FALSE))),"")</f>
        <v>On track to meet target</v>
      </c>
    </row>
    <row r="23" spans="1:7" x14ac:dyDescent="0.3">
      <c r="A23" s="56">
        <v>1</v>
      </c>
      <c r="B23" s="49" t="str">
        <f t="shared" ref="B23:B86" ca="1" si="6">IF($A23&gt;$J$5-1,"",INDIRECT("'Comms by AT'!AA"&amp;$A23+$J$4))</f>
        <v>E09000003</v>
      </c>
      <c r="C23" s="50" t="str">
        <f ca="1">IFERROR(VLOOKUP($B23,'Org List'!$J$9:$K$488,2,0), "")</f>
        <v>Barnet</v>
      </c>
      <c r="D23" s="146" t="str">
        <f ca="1">IFERROR(IF((VLOOKUP($B23,'NatCon &amp; Metrics Backsheet'!$A$7:$AC$156,D$9,FALSE))="","",(VLOOKUP($B23,'NatCon &amp; Metrics Backsheet'!$A$7:$AC$156,D$9,FALSE))),"")</f>
        <v>Not on track to meet target</v>
      </c>
      <c r="E23" s="98" t="str">
        <f ca="1">IFERROR(IF((VLOOKUP($B23,'NatCon &amp; Metrics Backsheet'!$A$7:$AC$156,E$9,FALSE))="","",(VLOOKUP($B23,'NatCon &amp; Metrics Backsheet'!$A$7:$AC$156,E$9,FALSE))),"")</f>
        <v>On track to meet target</v>
      </c>
      <c r="F23" s="98" t="str">
        <f ca="1">IFERROR(IF((VLOOKUP($B23,'NatCon &amp; Metrics Backsheet'!$A$7:$AC$156,F$9,FALSE))="","",(VLOOKUP($B23,'NatCon &amp; Metrics Backsheet'!$A$7:$AC$156,F$9,FALSE))),"")</f>
        <v>Data not available to assess progress</v>
      </c>
      <c r="G23" s="99" t="str">
        <f ca="1">IFERROR(IF((VLOOKUP($B23,'NatCon &amp; Metrics Backsheet'!$A$7:$AC$156,G$9,FALSE))="","",(VLOOKUP($B23,'NatCon &amp; Metrics Backsheet'!$A$7:$AC$156,G$9,FALSE))),"")</f>
        <v>On track to meet target</v>
      </c>
    </row>
    <row r="24" spans="1:7" x14ac:dyDescent="0.3">
      <c r="A24" s="56">
        <v>2</v>
      </c>
      <c r="B24" s="49" t="str">
        <f t="shared" ca="1" si="6"/>
        <v>E08000016</v>
      </c>
      <c r="C24" s="50" t="str">
        <f ca="1">IFERROR(VLOOKUP($B24,'Org List'!$J$9:$K$488,2,0), "")</f>
        <v>Barnsley</v>
      </c>
      <c r="D24" s="146" t="str">
        <f ca="1">IFERROR(IF((VLOOKUP($B24,'NatCon &amp; Metrics Backsheet'!$A$7:$AC$156,D$9,FALSE))="","",(VLOOKUP($B24,'NatCon &amp; Metrics Backsheet'!$A$7:$AC$156,D$9,FALSE))),"")</f>
        <v>On track to meet target</v>
      </c>
      <c r="E24" s="98" t="str">
        <f ca="1">IFERROR(IF((VLOOKUP($B24,'NatCon &amp; Metrics Backsheet'!$A$7:$AC$156,E$9,FALSE))="","",(VLOOKUP($B24,'NatCon &amp; Metrics Backsheet'!$A$7:$AC$156,E$9,FALSE))),"")</f>
        <v>On track to meet target</v>
      </c>
      <c r="F24" s="98" t="str">
        <f ca="1">IFERROR(IF((VLOOKUP($B24,'NatCon &amp; Metrics Backsheet'!$A$7:$AC$156,F$9,FALSE))="","",(VLOOKUP($B24,'NatCon &amp; Metrics Backsheet'!$A$7:$AC$156,F$9,FALSE))),"")</f>
        <v>On track to meet target</v>
      </c>
      <c r="G24" s="99" t="str">
        <f ca="1">IFERROR(IF((VLOOKUP($B24,'NatCon &amp; Metrics Backsheet'!$A$7:$AC$156,G$9,FALSE))="","",(VLOOKUP($B24,'NatCon &amp; Metrics Backsheet'!$A$7:$AC$156,G$9,FALSE))),"")</f>
        <v>On track to meet target</v>
      </c>
    </row>
    <row r="25" spans="1:7" x14ac:dyDescent="0.3">
      <c r="A25" s="56">
        <v>3</v>
      </c>
      <c r="B25" s="49" t="str">
        <f t="shared" ca="1" si="6"/>
        <v>E06000022</v>
      </c>
      <c r="C25" s="50" t="str">
        <f ca="1">IFERROR(VLOOKUP($B25,'Org List'!$J$9:$K$488,2,0), "")</f>
        <v>Bath and North East Somerset</v>
      </c>
      <c r="D25" s="146" t="str">
        <f ca="1">IFERROR(IF((VLOOKUP($B25,'NatCon &amp; Metrics Backsheet'!$A$7:$AC$156,D$9,FALSE))="","",(VLOOKUP($B25,'NatCon &amp; Metrics Backsheet'!$A$7:$AC$156,D$9,FALSE))),"")</f>
        <v>Not on track to meet target</v>
      </c>
      <c r="E25" s="98" t="str">
        <f ca="1">IFERROR(IF((VLOOKUP($B25,'NatCon &amp; Metrics Backsheet'!$A$7:$AC$156,E$9,FALSE))="","",(VLOOKUP($B25,'NatCon &amp; Metrics Backsheet'!$A$7:$AC$156,E$9,FALSE))),"")</f>
        <v>Not on track to meet target</v>
      </c>
      <c r="F25" s="98" t="str">
        <f ca="1">IFERROR(IF((VLOOKUP($B25,'NatCon &amp; Metrics Backsheet'!$A$7:$AC$156,F$9,FALSE))="","",(VLOOKUP($B25,'NatCon &amp; Metrics Backsheet'!$A$7:$AC$156,F$9,FALSE))),"")</f>
        <v>Data not available to assess progress</v>
      </c>
      <c r="G25" s="99" t="str">
        <f ca="1">IFERROR(IF((VLOOKUP($B25,'NatCon &amp; Metrics Backsheet'!$A$7:$AC$156,G$9,FALSE))="","",(VLOOKUP($B25,'NatCon &amp; Metrics Backsheet'!$A$7:$AC$156,G$9,FALSE))),"")</f>
        <v>Not on track to meet target</v>
      </c>
    </row>
    <row r="26" spans="1:7" x14ac:dyDescent="0.3">
      <c r="A26" s="56">
        <v>4</v>
      </c>
      <c r="B26" s="49" t="str">
        <f t="shared" ca="1" si="6"/>
        <v>E06000055</v>
      </c>
      <c r="C26" s="50" t="str">
        <f ca="1">IFERROR(VLOOKUP($B26,'Org List'!$J$9:$K$488,2,0), "")</f>
        <v>Bedford</v>
      </c>
      <c r="D26" s="146" t="str">
        <f ca="1">IFERROR(IF((VLOOKUP($B26,'NatCon &amp; Metrics Backsheet'!$A$7:$AC$156,D$9,FALSE))="","",(VLOOKUP($B26,'NatCon &amp; Metrics Backsheet'!$A$7:$AC$156,D$9,FALSE))),"")</f>
        <v>Not on track to meet target</v>
      </c>
      <c r="E26" s="98" t="str">
        <f ca="1">IFERROR(IF((VLOOKUP($B26,'NatCon &amp; Metrics Backsheet'!$A$7:$AC$156,E$9,FALSE))="","",(VLOOKUP($B26,'NatCon &amp; Metrics Backsheet'!$A$7:$AC$156,E$9,FALSE))),"")</f>
        <v>On track to meet target</v>
      </c>
      <c r="F26" s="98" t="str">
        <f ca="1">IFERROR(IF((VLOOKUP($B26,'NatCon &amp; Metrics Backsheet'!$A$7:$AC$156,F$9,FALSE))="","",(VLOOKUP($B26,'NatCon &amp; Metrics Backsheet'!$A$7:$AC$156,F$9,FALSE))),"")</f>
        <v>On track to meet target</v>
      </c>
      <c r="G26" s="99" t="str">
        <f ca="1">IFERROR(IF((VLOOKUP($B26,'NatCon &amp; Metrics Backsheet'!$A$7:$AC$156,G$9,FALSE))="","",(VLOOKUP($B26,'NatCon &amp; Metrics Backsheet'!$A$7:$AC$156,G$9,FALSE))),"")</f>
        <v>Not on track to meet target</v>
      </c>
    </row>
    <row r="27" spans="1:7" x14ac:dyDescent="0.3">
      <c r="A27" s="56">
        <v>5</v>
      </c>
      <c r="B27" s="49" t="str">
        <f t="shared" ca="1" si="6"/>
        <v>E09000004</v>
      </c>
      <c r="C27" s="50" t="str">
        <f ca="1">IFERROR(VLOOKUP($B27,'Org List'!$J$9:$K$488,2,0), "")</f>
        <v>Bexley</v>
      </c>
      <c r="D27" s="146" t="str">
        <f ca="1">IFERROR(IF((VLOOKUP($B27,'NatCon &amp; Metrics Backsheet'!$A$7:$AC$156,D$9,FALSE))="","",(VLOOKUP($B27,'NatCon &amp; Metrics Backsheet'!$A$7:$AC$156,D$9,FALSE))),"")</f>
        <v>On track to meet target</v>
      </c>
      <c r="E27" s="98" t="str">
        <f ca="1">IFERROR(IF((VLOOKUP($B27,'NatCon &amp; Metrics Backsheet'!$A$7:$AC$156,E$9,FALSE))="","",(VLOOKUP($B27,'NatCon &amp; Metrics Backsheet'!$A$7:$AC$156,E$9,FALSE))),"")</f>
        <v>On track to meet target</v>
      </c>
      <c r="F27" s="98" t="str">
        <f ca="1">IFERROR(IF((VLOOKUP($B27,'NatCon &amp; Metrics Backsheet'!$A$7:$AC$156,F$9,FALSE))="","",(VLOOKUP($B27,'NatCon &amp; Metrics Backsheet'!$A$7:$AC$156,F$9,FALSE))),"")</f>
        <v>On track to meet target</v>
      </c>
      <c r="G27" s="99" t="str">
        <f ca="1">IFERROR(IF((VLOOKUP($B27,'NatCon &amp; Metrics Backsheet'!$A$7:$AC$156,G$9,FALSE))="","",(VLOOKUP($B27,'NatCon &amp; Metrics Backsheet'!$A$7:$AC$156,G$9,FALSE))),"")</f>
        <v>On track to meet target</v>
      </c>
    </row>
    <row r="28" spans="1:7" x14ac:dyDescent="0.3">
      <c r="A28" s="56">
        <v>6</v>
      </c>
      <c r="B28" s="49" t="str">
        <f t="shared" ca="1" si="6"/>
        <v>E08000025</v>
      </c>
      <c r="C28" s="50" t="str">
        <f ca="1">IFERROR(VLOOKUP($B28,'Org List'!$J$9:$K$488,2,0), "")</f>
        <v>Birmingham</v>
      </c>
      <c r="D28" s="146" t="str">
        <f ca="1">IFERROR(IF((VLOOKUP($B28,'NatCon &amp; Metrics Backsheet'!$A$7:$AC$156,D$9,FALSE))="","",(VLOOKUP($B28,'NatCon &amp; Metrics Backsheet'!$A$7:$AC$156,D$9,FALSE))),"")</f>
        <v>Not on track to meet target</v>
      </c>
      <c r="E28" s="98" t="str">
        <f ca="1">IFERROR(IF((VLOOKUP($B28,'NatCon &amp; Metrics Backsheet'!$A$7:$AC$156,E$9,FALSE))="","",(VLOOKUP($B28,'NatCon &amp; Metrics Backsheet'!$A$7:$AC$156,E$9,FALSE))),"")</f>
        <v>On track to meet target</v>
      </c>
      <c r="F28" s="98" t="str">
        <f ca="1">IFERROR(IF((VLOOKUP($B28,'NatCon &amp; Metrics Backsheet'!$A$7:$AC$156,F$9,FALSE))="","",(VLOOKUP($B28,'NatCon &amp; Metrics Backsheet'!$A$7:$AC$156,F$9,FALSE))),"")</f>
        <v>Data not available to assess progress</v>
      </c>
      <c r="G28" s="99" t="str">
        <f ca="1">IFERROR(IF((VLOOKUP($B28,'NatCon &amp; Metrics Backsheet'!$A$7:$AC$156,G$9,FALSE))="","",(VLOOKUP($B28,'NatCon &amp; Metrics Backsheet'!$A$7:$AC$156,G$9,FALSE))),"")</f>
        <v>Not on track to meet target</v>
      </c>
    </row>
    <row r="29" spans="1:7" x14ac:dyDescent="0.3">
      <c r="A29" s="56">
        <v>7</v>
      </c>
      <c r="B29" s="49" t="str">
        <f t="shared" ca="1" si="6"/>
        <v>E06000008</v>
      </c>
      <c r="C29" s="50" t="str">
        <f ca="1">IFERROR(VLOOKUP($B29,'Org List'!$J$9:$K$488,2,0), "")</f>
        <v>Blackburn with Darwen</v>
      </c>
      <c r="D29" s="146" t="str">
        <f ca="1">IFERROR(IF((VLOOKUP($B29,'NatCon &amp; Metrics Backsheet'!$A$7:$AC$156,D$9,FALSE))="","",(VLOOKUP($B29,'NatCon &amp; Metrics Backsheet'!$A$7:$AC$156,D$9,FALSE))),"")</f>
        <v>On track to meet target</v>
      </c>
      <c r="E29" s="98" t="str">
        <f ca="1">IFERROR(IF((VLOOKUP($B29,'NatCon &amp; Metrics Backsheet'!$A$7:$AC$156,E$9,FALSE))="","",(VLOOKUP($B29,'NatCon &amp; Metrics Backsheet'!$A$7:$AC$156,E$9,FALSE))),"")</f>
        <v>Not on track to meet target</v>
      </c>
      <c r="F29" s="98" t="str">
        <f ca="1">IFERROR(IF((VLOOKUP($B29,'NatCon &amp; Metrics Backsheet'!$A$7:$AC$156,F$9,FALSE))="","",(VLOOKUP($B29,'NatCon &amp; Metrics Backsheet'!$A$7:$AC$156,F$9,FALSE))),"")</f>
        <v>On track to meet target</v>
      </c>
      <c r="G29" s="99" t="str">
        <f ca="1">IFERROR(IF((VLOOKUP($B29,'NatCon &amp; Metrics Backsheet'!$A$7:$AC$156,G$9,FALSE))="","",(VLOOKUP($B29,'NatCon &amp; Metrics Backsheet'!$A$7:$AC$156,G$9,FALSE))),"")</f>
        <v>Not on track to meet target</v>
      </c>
    </row>
    <row r="30" spans="1:7" x14ac:dyDescent="0.3">
      <c r="A30" s="56">
        <v>8</v>
      </c>
      <c r="B30" s="49" t="str">
        <f t="shared" ca="1" si="6"/>
        <v>E06000009</v>
      </c>
      <c r="C30" s="50" t="str">
        <f ca="1">IFERROR(VLOOKUP($B30,'Org List'!$J$9:$K$488,2,0), "")</f>
        <v>Blackpool</v>
      </c>
      <c r="D30" s="146" t="str">
        <f ca="1">IFERROR(IF((VLOOKUP($B30,'NatCon &amp; Metrics Backsheet'!$A$7:$AC$156,D$9,FALSE))="","",(VLOOKUP($B30,'NatCon &amp; Metrics Backsheet'!$A$7:$AC$156,D$9,FALSE))),"")</f>
        <v>On track to meet target</v>
      </c>
      <c r="E30" s="98" t="str">
        <f ca="1">IFERROR(IF((VLOOKUP($B30,'NatCon &amp; Metrics Backsheet'!$A$7:$AC$156,E$9,FALSE))="","",(VLOOKUP($B30,'NatCon &amp; Metrics Backsheet'!$A$7:$AC$156,E$9,FALSE))),"")</f>
        <v>On track to meet target</v>
      </c>
      <c r="F30" s="98" t="str">
        <f ca="1">IFERROR(IF((VLOOKUP($B30,'NatCon &amp; Metrics Backsheet'!$A$7:$AC$156,F$9,FALSE))="","",(VLOOKUP($B30,'NatCon &amp; Metrics Backsheet'!$A$7:$AC$156,F$9,FALSE))),"")</f>
        <v>Data not available to assess progress</v>
      </c>
      <c r="G30" s="99" t="str">
        <f ca="1">IFERROR(IF((VLOOKUP($B30,'NatCon &amp; Metrics Backsheet'!$A$7:$AC$156,G$9,FALSE))="","",(VLOOKUP($B30,'NatCon &amp; Metrics Backsheet'!$A$7:$AC$156,G$9,FALSE))),"")</f>
        <v>Not on track to meet target</v>
      </c>
    </row>
    <row r="31" spans="1:7" x14ac:dyDescent="0.3">
      <c r="A31" s="56">
        <v>9</v>
      </c>
      <c r="B31" s="49" t="str">
        <f t="shared" ca="1" si="6"/>
        <v>E08000001</v>
      </c>
      <c r="C31" s="50" t="str">
        <f ca="1">IFERROR(VLOOKUP($B31,'Org List'!$J$9:$K$488,2,0), "")</f>
        <v>Bolton</v>
      </c>
      <c r="D31" s="146" t="str">
        <f ca="1">IFERROR(IF((VLOOKUP($B31,'NatCon &amp; Metrics Backsheet'!$A$7:$AC$156,D$9,FALSE))="","",(VLOOKUP($B31,'NatCon &amp; Metrics Backsheet'!$A$7:$AC$156,D$9,FALSE))),"")</f>
        <v>Not on track to meet target</v>
      </c>
      <c r="E31" s="98" t="str">
        <f ca="1">IFERROR(IF((VLOOKUP($B31,'NatCon &amp; Metrics Backsheet'!$A$7:$AC$156,E$9,FALSE))="","",(VLOOKUP($B31,'NatCon &amp; Metrics Backsheet'!$A$7:$AC$156,E$9,FALSE))),"")</f>
        <v>Not on track to meet target</v>
      </c>
      <c r="F31" s="98" t="str">
        <f ca="1">IFERROR(IF((VLOOKUP($B31,'NatCon &amp; Metrics Backsheet'!$A$7:$AC$156,F$9,FALSE))="","",(VLOOKUP($B31,'NatCon &amp; Metrics Backsheet'!$A$7:$AC$156,F$9,FALSE))),"")</f>
        <v>On track to meet target</v>
      </c>
      <c r="G31" s="99" t="str">
        <f ca="1">IFERROR(IF((VLOOKUP($B31,'NatCon &amp; Metrics Backsheet'!$A$7:$AC$156,G$9,FALSE))="","",(VLOOKUP($B31,'NatCon &amp; Metrics Backsheet'!$A$7:$AC$156,G$9,FALSE))),"")</f>
        <v>On track to meet target</v>
      </c>
    </row>
    <row r="32" spans="1:7" x14ac:dyDescent="0.3">
      <c r="A32" s="56">
        <v>10</v>
      </c>
      <c r="B32" s="49" t="str">
        <f t="shared" ca="1" si="6"/>
        <v>E06000028 &amp; E06000029</v>
      </c>
      <c r="C32" s="50" t="str">
        <f ca="1">IFERROR(VLOOKUP($B32,'Org List'!$J$9:$K$488,2,0), "")</f>
        <v>Bournemouth &amp; Poole</v>
      </c>
      <c r="D32" s="146" t="str">
        <f ca="1">IFERROR(IF((VLOOKUP($B32,'NatCon &amp; Metrics Backsheet'!$A$7:$AC$156,D$9,FALSE))="","",(VLOOKUP($B32,'NatCon &amp; Metrics Backsheet'!$A$7:$AC$156,D$9,FALSE))),"")</f>
        <v>Not on track to meet target</v>
      </c>
      <c r="E32" s="98" t="str">
        <f ca="1">IFERROR(IF((VLOOKUP($B32,'NatCon &amp; Metrics Backsheet'!$A$7:$AC$156,E$9,FALSE))="","",(VLOOKUP($B32,'NatCon &amp; Metrics Backsheet'!$A$7:$AC$156,E$9,FALSE))),"")</f>
        <v>Not on track to meet target</v>
      </c>
      <c r="F32" s="98" t="str">
        <f ca="1">IFERROR(IF((VLOOKUP($B32,'NatCon &amp; Metrics Backsheet'!$A$7:$AC$156,F$9,FALSE))="","",(VLOOKUP($B32,'NatCon &amp; Metrics Backsheet'!$A$7:$AC$156,F$9,FALSE))),"")</f>
        <v>Data not available to assess progress</v>
      </c>
      <c r="G32" s="99" t="str">
        <f ca="1">IFERROR(IF((VLOOKUP($B32,'NatCon &amp; Metrics Backsheet'!$A$7:$AC$156,G$9,FALSE))="","",(VLOOKUP($B32,'NatCon &amp; Metrics Backsheet'!$A$7:$AC$156,G$9,FALSE))),"")</f>
        <v>On track to meet target</v>
      </c>
    </row>
    <row r="33" spans="1:7" x14ac:dyDescent="0.3">
      <c r="A33" s="56">
        <v>11</v>
      </c>
      <c r="B33" s="49" t="str">
        <f t="shared" ca="1" si="6"/>
        <v>E06000036</v>
      </c>
      <c r="C33" s="50" t="str">
        <f ca="1">IFERROR(VLOOKUP($B33,'Org List'!$J$9:$K$488,2,0), "")</f>
        <v>Bracknell Forest</v>
      </c>
      <c r="D33" s="146" t="str">
        <f ca="1">IFERROR(IF((VLOOKUP($B33,'NatCon &amp; Metrics Backsheet'!$A$7:$AC$156,D$9,FALSE))="","",(VLOOKUP($B33,'NatCon &amp; Metrics Backsheet'!$A$7:$AC$156,D$9,FALSE))),"")</f>
        <v>On track to meet target</v>
      </c>
      <c r="E33" s="98" t="str">
        <f ca="1">IFERROR(IF((VLOOKUP($B33,'NatCon &amp; Metrics Backsheet'!$A$7:$AC$156,E$9,FALSE))="","",(VLOOKUP($B33,'NatCon &amp; Metrics Backsheet'!$A$7:$AC$156,E$9,FALSE))),"")</f>
        <v>On track to meet target</v>
      </c>
      <c r="F33" s="98" t="str">
        <f ca="1">IFERROR(IF((VLOOKUP($B33,'NatCon &amp; Metrics Backsheet'!$A$7:$AC$156,F$9,FALSE))="","",(VLOOKUP($B33,'NatCon &amp; Metrics Backsheet'!$A$7:$AC$156,F$9,FALSE))),"")</f>
        <v>Data not available to assess progress</v>
      </c>
      <c r="G33" s="99" t="str">
        <f ca="1">IFERROR(IF((VLOOKUP($B33,'NatCon &amp; Metrics Backsheet'!$A$7:$AC$156,G$9,FALSE))="","",(VLOOKUP($B33,'NatCon &amp; Metrics Backsheet'!$A$7:$AC$156,G$9,FALSE))),"")</f>
        <v>On track to meet target</v>
      </c>
    </row>
    <row r="34" spans="1:7" x14ac:dyDescent="0.3">
      <c r="A34" s="56">
        <v>12</v>
      </c>
      <c r="B34" s="49" t="str">
        <f t="shared" ca="1" si="6"/>
        <v>E08000032</v>
      </c>
      <c r="C34" s="50" t="str">
        <f ca="1">IFERROR(VLOOKUP($B34,'Org List'!$J$9:$K$488,2,0), "")</f>
        <v>Bradford</v>
      </c>
      <c r="D34" s="146" t="str">
        <f ca="1">IFERROR(IF((VLOOKUP($B34,'NatCon &amp; Metrics Backsheet'!$A$7:$AC$156,D$9,FALSE))="","",(VLOOKUP($B34,'NatCon &amp; Metrics Backsheet'!$A$7:$AC$156,D$9,FALSE))),"")</f>
        <v>Data not available to assess progress</v>
      </c>
      <c r="E34" s="98" t="str">
        <f ca="1">IFERROR(IF((VLOOKUP($B34,'NatCon &amp; Metrics Backsheet'!$A$7:$AC$156,E$9,FALSE))="","",(VLOOKUP($B34,'NatCon &amp; Metrics Backsheet'!$A$7:$AC$156,E$9,FALSE))),"")</f>
        <v>On track to meet target</v>
      </c>
      <c r="F34" s="98" t="str">
        <f ca="1">IFERROR(IF((VLOOKUP($B34,'NatCon &amp; Metrics Backsheet'!$A$7:$AC$156,F$9,FALSE))="","",(VLOOKUP($B34,'NatCon &amp; Metrics Backsheet'!$A$7:$AC$156,F$9,FALSE))),"")</f>
        <v>On track to meet target</v>
      </c>
      <c r="G34" s="99" t="str">
        <f ca="1">IFERROR(IF((VLOOKUP($B34,'NatCon &amp; Metrics Backsheet'!$A$7:$AC$156,G$9,FALSE))="","",(VLOOKUP($B34,'NatCon &amp; Metrics Backsheet'!$A$7:$AC$156,G$9,FALSE))),"")</f>
        <v>On track to meet target</v>
      </c>
    </row>
    <row r="35" spans="1:7" x14ac:dyDescent="0.3">
      <c r="A35" s="56">
        <v>13</v>
      </c>
      <c r="B35" s="49" t="str">
        <f t="shared" ca="1" si="6"/>
        <v>E09000005</v>
      </c>
      <c r="C35" s="50" t="str">
        <f ca="1">IFERROR(VLOOKUP($B35,'Org List'!$J$9:$K$488,2,0), "")</f>
        <v>Brent</v>
      </c>
      <c r="D35" s="146" t="str">
        <f ca="1">IFERROR(IF((VLOOKUP($B35,'NatCon &amp; Metrics Backsheet'!$A$7:$AC$156,D$9,FALSE))="","",(VLOOKUP($B35,'NatCon &amp; Metrics Backsheet'!$A$7:$AC$156,D$9,FALSE))),"")</f>
        <v>On track to meet target</v>
      </c>
      <c r="E35" s="98" t="str">
        <f ca="1">IFERROR(IF((VLOOKUP($B35,'NatCon &amp; Metrics Backsheet'!$A$7:$AC$156,E$9,FALSE))="","",(VLOOKUP($B35,'NatCon &amp; Metrics Backsheet'!$A$7:$AC$156,E$9,FALSE))),"")</f>
        <v>On track to meet target</v>
      </c>
      <c r="F35" s="98" t="str">
        <f ca="1">IFERROR(IF((VLOOKUP($B35,'NatCon &amp; Metrics Backsheet'!$A$7:$AC$156,F$9,FALSE))="","",(VLOOKUP($B35,'NatCon &amp; Metrics Backsheet'!$A$7:$AC$156,F$9,FALSE))),"")</f>
        <v>On track to meet target</v>
      </c>
      <c r="G35" s="99" t="str">
        <f ca="1">IFERROR(IF((VLOOKUP($B35,'NatCon &amp; Metrics Backsheet'!$A$7:$AC$156,G$9,FALSE))="","",(VLOOKUP($B35,'NatCon &amp; Metrics Backsheet'!$A$7:$AC$156,G$9,FALSE))),"")</f>
        <v>On track to meet target</v>
      </c>
    </row>
    <row r="36" spans="1:7" x14ac:dyDescent="0.3">
      <c r="A36" s="56">
        <v>14</v>
      </c>
      <c r="B36" s="49" t="str">
        <f t="shared" ca="1" si="6"/>
        <v>E06000043</v>
      </c>
      <c r="C36" s="50" t="str">
        <f ca="1">IFERROR(VLOOKUP($B36,'Org List'!$J$9:$K$488,2,0), "")</f>
        <v>Brighton and Hove</v>
      </c>
      <c r="D36" s="146" t="str">
        <f ca="1">IFERROR(IF((VLOOKUP($B36,'NatCon &amp; Metrics Backsheet'!$A$7:$AC$156,D$9,FALSE))="","",(VLOOKUP($B36,'NatCon &amp; Metrics Backsheet'!$A$7:$AC$156,D$9,FALSE))),"")</f>
        <v>On track to meet target</v>
      </c>
      <c r="E36" s="98" t="str">
        <f ca="1">IFERROR(IF((VLOOKUP($B36,'NatCon &amp; Metrics Backsheet'!$A$7:$AC$156,E$9,FALSE))="","",(VLOOKUP($B36,'NatCon &amp; Metrics Backsheet'!$A$7:$AC$156,E$9,FALSE))),"")</f>
        <v>Not on track to meet target</v>
      </c>
      <c r="F36" s="98" t="str">
        <f ca="1">IFERROR(IF((VLOOKUP($B36,'NatCon &amp; Metrics Backsheet'!$A$7:$AC$156,F$9,FALSE))="","",(VLOOKUP($B36,'NatCon &amp; Metrics Backsheet'!$A$7:$AC$156,F$9,FALSE))),"")</f>
        <v>Data not available to assess progress</v>
      </c>
      <c r="G36" s="99" t="str">
        <f ca="1">IFERROR(IF((VLOOKUP($B36,'NatCon &amp; Metrics Backsheet'!$A$7:$AC$156,G$9,FALSE))="","",(VLOOKUP($B36,'NatCon &amp; Metrics Backsheet'!$A$7:$AC$156,G$9,FALSE))),"")</f>
        <v>Not on track to meet target</v>
      </c>
    </row>
    <row r="37" spans="1:7" x14ac:dyDescent="0.3">
      <c r="A37" s="56">
        <v>15</v>
      </c>
      <c r="B37" s="49" t="str">
        <f t="shared" ca="1" si="6"/>
        <v>E06000023</v>
      </c>
      <c r="C37" s="50" t="str">
        <f ca="1">IFERROR(VLOOKUP($B37,'Org List'!$J$9:$K$488,2,0), "")</f>
        <v>Bristol, City of</v>
      </c>
      <c r="D37" s="146" t="str">
        <f ca="1">IFERROR(IF((VLOOKUP($B37,'NatCon &amp; Metrics Backsheet'!$A$7:$AC$156,D$9,FALSE))="","",(VLOOKUP($B37,'NatCon &amp; Metrics Backsheet'!$A$7:$AC$156,D$9,FALSE))),"")</f>
        <v>Not on track to meet target</v>
      </c>
      <c r="E37" s="98" t="str">
        <f ca="1">IFERROR(IF((VLOOKUP($B37,'NatCon &amp; Metrics Backsheet'!$A$7:$AC$156,E$9,FALSE))="","",(VLOOKUP($B37,'NatCon &amp; Metrics Backsheet'!$A$7:$AC$156,E$9,FALSE))),"")</f>
        <v>On track to meet target</v>
      </c>
      <c r="F37" s="98" t="str">
        <f ca="1">IFERROR(IF((VLOOKUP($B37,'NatCon &amp; Metrics Backsheet'!$A$7:$AC$156,F$9,FALSE))="","",(VLOOKUP($B37,'NatCon &amp; Metrics Backsheet'!$A$7:$AC$156,F$9,FALSE))),"")</f>
        <v>On track to meet target</v>
      </c>
      <c r="G37" s="99" t="str">
        <f ca="1">IFERROR(IF((VLOOKUP($B37,'NatCon &amp; Metrics Backsheet'!$A$7:$AC$156,G$9,FALSE))="","",(VLOOKUP($B37,'NatCon &amp; Metrics Backsheet'!$A$7:$AC$156,G$9,FALSE))),"")</f>
        <v>Not on track to meet target</v>
      </c>
    </row>
    <row r="38" spans="1:7" x14ac:dyDescent="0.3">
      <c r="A38" s="56">
        <v>16</v>
      </c>
      <c r="B38" s="49" t="str">
        <f t="shared" ca="1" si="6"/>
        <v>E09000006</v>
      </c>
      <c r="C38" s="50" t="str">
        <f ca="1">IFERROR(VLOOKUP($B38,'Org List'!$J$9:$K$488,2,0), "")</f>
        <v>Bromley</v>
      </c>
      <c r="D38" s="146" t="str">
        <f ca="1">IFERROR(IF((VLOOKUP($B38,'NatCon &amp; Metrics Backsheet'!$A$7:$AC$156,D$9,FALSE))="","",(VLOOKUP($B38,'NatCon &amp; Metrics Backsheet'!$A$7:$AC$156,D$9,FALSE))),"")</f>
        <v>On track to meet target</v>
      </c>
      <c r="E38" s="98" t="str">
        <f ca="1">IFERROR(IF((VLOOKUP($B38,'NatCon &amp; Metrics Backsheet'!$A$7:$AC$156,E$9,FALSE))="","",(VLOOKUP($B38,'NatCon &amp; Metrics Backsheet'!$A$7:$AC$156,E$9,FALSE))),"")</f>
        <v>Not on track to meet target</v>
      </c>
      <c r="F38" s="98" t="str">
        <f ca="1">IFERROR(IF((VLOOKUP($B38,'NatCon &amp; Metrics Backsheet'!$A$7:$AC$156,F$9,FALSE))="","",(VLOOKUP($B38,'NatCon &amp; Metrics Backsheet'!$A$7:$AC$156,F$9,FALSE))),"")</f>
        <v>On track to meet target</v>
      </c>
      <c r="G38" s="99" t="str">
        <f ca="1">IFERROR(IF((VLOOKUP($B38,'NatCon &amp; Metrics Backsheet'!$A$7:$AC$156,G$9,FALSE))="","",(VLOOKUP($B38,'NatCon &amp; Metrics Backsheet'!$A$7:$AC$156,G$9,FALSE))),"")</f>
        <v>On track to meet target</v>
      </c>
    </row>
    <row r="39" spans="1:7" x14ac:dyDescent="0.3">
      <c r="A39" s="56">
        <v>17</v>
      </c>
      <c r="B39" s="49" t="str">
        <f t="shared" ca="1" si="6"/>
        <v>E10000002</v>
      </c>
      <c r="C39" s="50" t="str">
        <f ca="1">IFERROR(VLOOKUP($B39,'Org List'!$J$9:$K$488,2,0), "")</f>
        <v>Buckinghamshire</v>
      </c>
      <c r="D39" s="146" t="str">
        <f ca="1">IFERROR(IF((VLOOKUP($B39,'NatCon &amp; Metrics Backsheet'!$A$7:$AC$156,D$9,FALSE))="","",(VLOOKUP($B39,'NatCon &amp; Metrics Backsheet'!$A$7:$AC$156,D$9,FALSE))),"")</f>
        <v>Not on track to meet target</v>
      </c>
      <c r="E39" s="98" t="str">
        <f ca="1">IFERROR(IF((VLOOKUP($B39,'NatCon &amp; Metrics Backsheet'!$A$7:$AC$156,E$9,FALSE))="","",(VLOOKUP($B39,'NatCon &amp; Metrics Backsheet'!$A$7:$AC$156,E$9,FALSE))),"")</f>
        <v>On track to meet target</v>
      </c>
      <c r="F39" s="98" t="str">
        <f ca="1">IFERROR(IF((VLOOKUP($B39,'NatCon &amp; Metrics Backsheet'!$A$7:$AC$156,F$9,FALSE))="","",(VLOOKUP($B39,'NatCon &amp; Metrics Backsheet'!$A$7:$AC$156,F$9,FALSE))),"")</f>
        <v>Data not available to assess progress</v>
      </c>
      <c r="G39" s="99" t="str">
        <f ca="1">IFERROR(IF((VLOOKUP($B39,'NatCon &amp; Metrics Backsheet'!$A$7:$AC$156,G$9,FALSE))="","",(VLOOKUP($B39,'NatCon &amp; Metrics Backsheet'!$A$7:$AC$156,G$9,FALSE))),"")</f>
        <v>Not on track to meet target</v>
      </c>
    </row>
    <row r="40" spans="1:7" x14ac:dyDescent="0.3">
      <c r="A40" s="56">
        <v>18</v>
      </c>
      <c r="B40" s="49" t="str">
        <f t="shared" ca="1" si="6"/>
        <v>E08000002</v>
      </c>
      <c r="C40" s="50" t="str">
        <f ca="1">IFERROR(VLOOKUP($B40,'Org List'!$J$9:$K$488,2,0), "")</f>
        <v>Bury</v>
      </c>
      <c r="D40" s="146" t="str">
        <f ca="1">IFERROR(IF((VLOOKUP($B40,'NatCon &amp; Metrics Backsheet'!$A$7:$AC$156,D$9,FALSE))="","",(VLOOKUP($B40,'NatCon &amp; Metrics Backsheet'!$A$7:$AC$156,D$9,FALSE))),"")</f>
        <v>Not on track to meet target</v>
      </c>
      <c r="E40" s="98" t="str">
        <f ca="1">IFERROR(IF((VLOOKUP($B40,'NatCon &amp; Metrics Backsheet'!$A$7:$AC$156,E$9,FALSE))="","",(VLOOKUP($B40,'NatCon &amp; Metrics Backsheet'!$A$7:$AC$156,E$9,FALSE))),"")</f>
        <v>On track to meet target</v>
      </c>
      <c r="F40" s="98" t="str">
        <f ca="1">IFERROR(IF((VLOOKUP($B40,'NatCon &amp; Metrics Backsheet'!$A$7:$AC$156,F$9,FALSE))="","",(VLOOKUP($B40,'NatCon &amp; Metrics Backsheet'!$A$7:$AC$156,F$9,FALSE))),"")</f>
        <v>On track to meet target</v>
      </c>
      <c r="G40" s="99" t="str">
        <f ca="1">IFERROR(IF((VLOOKUP($B40,'NatCon &amp; Metrics Backsheet'!$A$7:$AC$156,G$9,FALSE))="","",(VLOOKUP($B40,'NatCon &amp; Metrics Backsheet'!$A$7:$AC$156,G$9,FALSE))),"")</f>
        <v>Not on track to meet target</v>
      </c>
    </row>
    <row r="41" spans="1:7" x14ac:dyDescent="0.3">
      <c r="A41" s="56">
        <v>19</v>
      </c>
      <c r="B41" s="49" t="str">
        <f t="shared" ca="1" si="6"/>
        <v>E08000033</v>
      </c>
      <c r="C41" s="50" t="str">
        <f ca="1">IFERROR(VLOOKUP($B41,'Org List'!$J$9:$K$488,2,0), "")</f>
        <v>Calderdale</v>
      </c>
      <c r="D41" s="146" t="str">
        <f ca="1">IFERROR(IF((VLOOKUP($B41,'NatCon &amp; Metrics Backsheet'!$A$7:$AC$156,D$9,FALSE))="","",(VLOOKUP($B41,'NatCon &amp; Metrics Backsheet'!$A$7:$AC$156,D$9,FALSE))),"")</f>
        <v>Not on track to meet target</v>
      </c>
      <c r="E41" s="98" t="str">
        <f ca="1">IFERROR(IF((VLOOKUP($B41,'NatCon &amp; Metrics Backsheet'!$A$7:$AC$156,E$9,FALSE))="","",(VLOOKUP($B41,'NatCon &amp; Metrics Backsheet'!$A$7:$AC$156,E$9,FALSE))),"")</f>
        <v>On track to meet target</v>
      </c>
      <c r="F41" s="98" t="str">
        <f ca="1">IFERROR(IF((VLOOKUP($B41,'NatCon &amp; Metrics Backsheet'!$A$7:$AC$156,F$9,FALSE))="","",(VLOOKUP($B41,'NatCon &amp; Metrics Backsheet'!$A$7:$AC$156,F$9,FALSE))),"")</f>
        <v>On track to meet target</v>
      </c>
      <c r="G41" s="99" t="str">
        <f ca="1">IFERROR(IF((VLOOKUP($B41,'NatCon &amp; Metrics Backsheet'!$A$7:$AC$156,G$9,FALSE))="","",(VLOOKUP($B41,'NatCon &amp; Metrics Backsheet'!$A$7:$AC$156,G$9,FALSE))),"")</f>
        <v>On track to meet target</v>
      </c>
    </row>
    <row r="42" spans="1:7" x14ac:dyDescent="0.3">
      <c r="A42" s="56">
        <v>20</v>
      </c>
      <c r="B42" s="49" t="str">
        <f t="shared" ca="1" si="6"/>
        <v>E10000003</v>
      </c>
      <c r="C42" s="50" t="str">
        <f ca="1">IFERROR(VLOOKUP($B42,'Org List'!$J$9:$K$488,2,0), "")</f>
        <v>Cambridgeshire</v>
      </c>
      <c r="D42" s="146" t="str">
        <f ca="1">IFERROR(IF((VLOOKUP($B42,'NatCon &amp; Metrics Backsheet'!$A$7:$AC$156,D$9,FALSE))="","",(VLOOKUP($B42,'NatCon &amp; Metrics Backsheet'!$A$7:$AC$156,D$9,FALSE))),"")</f>
        <v>On track to meet target</v>
      </c>
      <c r="E42" s="98" t="str">
        <f ca="1">IFERROR(IF((VLOOKUP($B42,'NatCon &amp; Metrics Backsheet'!$A$7:$AC$156,E$9,FALSE))="","",(VLOOKUP($B42,'NatCon &amp; Metrics Backsheet'!$A$7:$AC$156,E$9,FALSE))),"")</f>
        <v>On track to meet target</v>
      </c>
      <c r="F42" s="98" t="str">
        <f ca="1">IFERROR(IF((VLOOKUP($B42,'NatCon &amp; Metrics Backsheet'!$A$7:$AC$156,F$9,FALSE))="","",(VLOOKUP($B42,'NatCon &amp; Metrics Backsheet'!$A$7:$AC$156,F$9,FALSE))),"")</f>
        <v>Not on track to meet target</v>
      </c>
      <c r="G42" s="99" t="str">
        <f ca="1">IFERROR(IF((VLOOKUP($B42,'NatCon &amp; Metrics Backsheet'!$A$7:$AC$156,G$9,FALSE))="","",(VLOOKUP($B42,'NatCon &amp; Metrics Backsheet'!$A$7:$AC$156,G$9,FALSE))),"")</f>
        <v>Not on track to meet target</v>
      </c>
    </row>
    <row r="43" spans="1:7" x14ac:dyDescent="0.3">
      <c r="A43" s="56">
        <v>21</v>
      </c>
      <c r="B43" s="49" t="str">
        <f t="shared" ca="1" si="6"/>
        <v>E09000007</v>
      </c>
      <c r="C43" s="50" t="str">
        <f ca="1">IFERROR(VLOOKUP($B43,'Org List'!$J$9:$K$488,2,0), "")</f>
        <v>Camden</v>
      </c>
      <c r="D43" s="146" t="str">
        <f ca="1">IFERROR(IF((VLOOKUP($B43,'NatCon &amp; Metrics Backsheet'!$A$7:$AC$156,D$9,FALSE))="","",(VLOOKUP($B43,'NatCon &amp; Metrics Backsheet'!$A$7:$AC$156,D$9,FALSE))),"")</f>
        <v>Not on track to meet target</v>
      </c>
      <c r="E43" s="98" t="str">
        <f ca="1">IFERROR(IF((VLOOKUP($B43,'NatCon &amp; Metrics Backsheet'!$A$7:$AC$156,E$9,FALSE))="","",(VLOOKUP($B43,'NatCon &amp; Metrics Backsheet'!$A$7:$AC$156,E$9,FALSE))),"")</f>
        <v>On track to meet target</v>
      </c>
      <c r="F43" s="98" t="str">
        <f ca="1">IFERROR(IF((VLOOKUP($B43,'NatCon &amp; Metrics Backsheet'!$A$7:$AC$156,F$9,FALSE))="","",(VLOOKUP($B43,'NatCon &amp; Metrics Backsheet'!$A$7:$AC$156,F$9,FALSE))),"")</f>
        <v>Data not available to assess progress</v>
      </c>
      <c r="G43" s="99" t="str">
        <f ca="1">IFERROR(IF((VLOOKUP($B43,'NatCon &amp; Metrics Backsheet'!$A$7:$AC$156,G$9,FALSE))="","",(VLOOKUP($B43,'NatCon &amp; Metrics Backsheet'!$A$7:$AC$156,G$9,FALSE))),"")</f>
        <v>On track to meet target</v>
      </c>
    </row>
    <row r="44" spans="1:7" x14ac:dyDescent="0.3">
      <c r="A44" s="56">
        <v>22</v>
      </c>
      <c r="B44" s="49" t="str">
        <f t="shared" ca="1" si="6"/>
        <v>E06000056</v>
      </c>
      <c r="C44" s="50" t="str">
        <f ca="1">IFERROR(VLOOKUP($B44,'Org List'!$J$9:$K$488,2,0), "")</f>
        <v>Central Bedfordshire</v>
      </c>
      <c r="D44" s="146" t="str">
        <f ca="1">IFERROR(IF((VLOOKUP($B44,'NatCon &amp; Metrics Backsheet'!$A$7:$AC$156,D$9,FALSE))="","",(VLOOKUP($B44,'NatCon &amp; Metrics Backsheet'!$A$7:$AC$156,D$9,FALSE))),"")</f>
        <v>Not on track to meet target</v>
      </c>
      <c r="E44" s="98" t="str">
        <f ca="1">IFERROR(IF((VLOOKUP($B44,'NatCon &amp; Metrics Backsheet'!$A$7:$AC$156,E$9,FALSE))="","",(VLOOKUP($B44,'NatCon &amp; Metrics Backsheet'!$A$7:$AC$156,E$9,FALSE))),"")</f>
        <v>On track to meet target</v>
      </c>
      <c r="F44" s="98" t="str">
        <f ca="1">IFERROR(IF((VLOOKUP($B44,'NatCon &amp; Metrics Backsheet'!$A$7:$AC$156,F$9,FALSE))="","",(VLOOKUP($B44,'NatCon &amp; Metrics Backsheet'!$A$7:$AC$156,F$9,FALSE))),"")</f>
        <v>Data not available to assess progress</v>
      </c>
      <c r="G44" s="99" t="str">
        <f ca="1">IFERROR(IF((VLOOKUP($B44,'NatCon &amp; Metrics Backsheet'!$A$7:$AC$156,G$9,FALSE))="","",(VLOOKUP($B44,'NatCon &amp; Metrics Backsheet'!$A$7:$AC$156,G$9,FALSE))),"")</f>
        <v>On track to meet target</v>
      </c>
    </row>
    <row r="45" spans="1:7" x14ac:dyDescent="0.3">
      <c r="A45" s="56">
        <v>23</v>
      </c>
      <c r="B45" s="49" t="str">
        <f t="shared" ca="1" si="6"/>
        <v>E06000049</v>
      </c>
      <c r="C45" s="50" t="str">
        <f ca="1">IFERROR(VLOOKUP($B45,'Org List'!$J$9:$K$488,2,0), "")</f>
        <v>Cheshire East</v>
      </c>
      <c r="D45" s="146" t="str">
        <f ca="1">IFERROR(IF((VLOOKUP($B45,'NatCon &amp; Metrics Backsheet'!$A$7:$AC$156,D$9,FALSE))="","",(VLOOKUP($B45,'NatCon &amp; Metrics Backsheet'!$A$7:$AC$156,D$9,FALSE))),"")</f>
        <v>Not on track to meet target</v>
      </c>
      <c r="E45" s="98" t="str">
        <f ca="1">IFERROR(IF((VLOOKUP($B45,'NatCon &amp; Metrics Backsheet'!$A$7:$AC$156,E$9,FALSE))="","",(VLOOKUP($B45,'NatCon &amp; Metrics Backsheet'!$A$7:$AC$156,E$9,FALSE))),"")</f>
        <v>On track to meet target</v>
      </c>
      <c r="F45" s="98" t="str">
        <f ca="1">IFERROR(IF((VLOOKUP($B45,'NatCon &amp; Metrics Backsheet'!$A$7:$AC$156,F$9,FALSE))="","",(VLOOKUP($B45,'NatCon &amp; Metrics Backsheet'!$A$7:$AC$156,F$9,FALSE))),"")</f>
        <v>Not on track to meet target</v>
      </c>
      <c r="G45" s="99" t="str">
        <f ca="1">IFERROR(IF((VLOOKUP($B45,'NatCon &amp; Metrics Backsheet'!$A$7:$AC$156,G$9,FALSE))="","",(VLOOKUP($B45,'NatCon &amp; Metrics Backsheet'!$A$7:$AC$156,G$9,FALSE))),"")</f>
        <v>Not on track to meet target</v>
      </c>
    </row>
    <row r="46" spans="1:7" x14ac:dyDescent="0.3">
      <c r="A46" s="56">
        <v>24</v>
      </c>
      <c r="B46" s="49" t="str">
        <f t="shared" ca="1" si="6"/>
        <v>E06000050</v>
      </c>
      <c r="C46" s="50" t="str">
        <f ca="1">IFERROR(VLOOKUP($B46,'Org List'!$J$9:$K$488,2,0), "")</f>
        <v>Cheshire West and Chester</v>
      </c>
      <c r="D46" s="146" t="str">
        <f ca="1">IFERROR(IF((VLOOKUP($B46,'NatCon &amp; Metrics Backsheet'!$A$7:$AC$156,D$9,FALSE))="","",(VLOOKUP($B46,'NatCon &amp; Metrics Backsheet'!$A$7:$AC$156,D$9,FALSE))),"")</f>
        <v>On track to meet target</v>
      </c>
      <c r="E46" s="98" t="str">
        <f ca="1">IFERROR(IF((VLOOKUP($B46,'NatCon &amp; Metrics Backsheet'!$A$7:$AC$156,E$9,FALSE))="","",(VLOOKUP($B46,'NatCon &amp; Metrics Backsheet'!$A$7:$AC$156,E$9,FALSE))),"")</f>
        <v>Not on track to meet target</v>
      </c>
      <c r="F46" s="98" t="str">
        <f ca="1">IFERROR(IF((VLOOKUP($B46,'NatCon &amp; Metrics Backsheet'!$A$7:$AC$156,F$9,FALSE))="","",(VLOOKUP($B46,'NatCon &amp; Metrics Backsheet'!$A$7:$AC$156,F$9,FALSE))),"")</f>
        <v>Not on track to meet target</v>
      </c>
      <c r="G46" s="99" t="str">
        <f ca="1">IFERROR(IF((VLOOKUP($B46,'NatCon &amp; Metrics Backsheet'!$A$7:$AC$156,G$9,FALSE))="","",(VLOOKUP($B46,'NatCon &amp; Metrics Backsheet'!$A$7:$AC$156,G$9,FALSE))),"")</f>
        <v>Data not available to assess progress</v>
      </c>
    </row>
    <row r="47" spans="1:7" x14ac:dyDescent="0.3">
      <c r="A47" s="56">
        <v>25</v>
      </c>
      <c r="B47" s="49" t="str">
        <f t="shared" ca="1" si="6"/>
        <v>E09000001</v>
      </c>
      <c r="C47" s="50" t="str">
        <f ca="1">IFERROR(VLOOKUP($B47,'Org List'!$J$9:$K$488,2,0), "")</f>
        <v>City of London</v>
      </c>
      <c r="D47" s="146" t="str">
        <f ca="1">IFERROR(IF((VLOOKUP($B47,'NatCon &amp; Metrics Backsheet'!$A$7:$AC$156,D$9,FALSE))="","",(VLOOKUP($B47,'NatCon &amp; Metrics Backsheet'!$A$7:$AC$156,D$9,FALSE))),"")</f>
        <v>On track to meet target</v>
      </c>
      <c r="E47" s="98" t="str">
        <f ca="1">IFERROR(IF((VLOOKUP($B47,'NatCon &amp; Metrics Backsheet'!$A$7:$AC$156,E$9,FALSE))="","",(VLOOKUP($B47,'NatCon &amp; Metrics Backsheet'!$A$7:$AC$156,E$9,FALSE))),"")</f>
        <v>On track to meet target</v>
      </c>
      <c r="F47" s="98" t="str">
        <f ca="1">IFERROR(IF((VLOOKUP($B47,'NatCon &amp; Metrics Backsheet'!$A$7:$AC$156,F$9,FALSE))="","",(VLOOKUP($B47,'NatCon &amp; Metrics Backsheet'!$A$7:$AC$156,F$9,FALSE))),"")</f>
        <v>On track to meet target</v>
      </c>
      <c r="G47" s="99" t="str">
        <f ca="1">IFERROR(IF((VLOOKUP($B47,'NatCon &amp; Metrics Backsheet'!$A$7:$AC$156,G$9,FALSE))="","",(VLOOKUP($B47,'NatCon &amp; Metrics Backsheet'!$A$7:$AC$156,G$9,FALSE))),"")</f>
        <v>Not on track to meet target</v>
      </c>
    </row>
    <row r="48" spans="1:7" x14ac:dyDescent="0.3">
      <c r="A48" s="56">
        <v>26</v>
      </c>
      <c r="B48" s="49" t="str">
        <f t="shared" ca="1" si="6"/>
        <v>E06000052</v>
      </c>
      <c r="C48" s="50" t="str">
        <f ca="1">IFERROR(VLOOKUP($B48,'Org List'!$J$9:$K$488,2,0), "")</f>
        <v>Cornwall &amp; Scilly</v>
      </c>
      <c r="D48" s="146" t="str">
        <f ca="1">IFERROR(IF((VLOOKUP($B48,'NatCon &amp; Metrics Backsheet'!$A$7:$AC$156,D$9,FALSE))="","",(VLOOKUP($B48,'NatCon &amp; Metrics Backsheet'!$A$7:$AC$156,D$9,FALSE))),"")</f>
        <v>Not on track to meet target</v>
      </c>
      <c r="E48" s="98" t="str">
        <f ca="1">IFERROR(IF((VLOOKUP($B48,'NatCon &amp; Metrics Backsheet'!$A$7:$AC$156,E$9,FALSE))="","",(VLOOKUP($B48,'NatCon &amp; Metrics Backsheet'!$A$7:$AC$156,E$9,FALSE))),"")</f>
        <v>Not on track to meet target</v>
      </c>
      <c r="F48" s="98" t="str">
        <f ca="1">IFERROR(IF((VLOOKUP($B48,'NatCon &amp; Metrics Backsheet'!$A$7:$AC$156,F$9,FALSE))="","",(VLOOKUP($B48,'NatCon &amp; Metrics Backsheet'!$A$7:$AC$156,F$9,FALSE))),"")</f>
        <v>On track to meet target</v>
      </c>
      <c r="G48" s="99" t="str">
        <f ca="1">IFERROR(IF((VLOOKUP($B48,'NatCon &amp; Metrics Backsheet'!$A$7:$AC$156,G$9,FALSE))="","",(VLOOKUP($B48,'NatCon &amp; Metrics Backsheet'!$A$7:$AC$156,G$9,FALSE))),"")</f>
        <v>Not on track to meet target</v>
      </c>
    </row>
    <row r="49" spans="1:7" x14ac:dyDescent="0.3">
      <c r="A49" s="56">
        <v>27</v>
      </c>
      <c r="B49" s="49" t="str">
        <f t="shared" ca="1" si="6"/>
        <v>E06000047</v>
      </c>
      <c r="C49" s="50" t="str">
        <f ca="1">IFERROR(VLOOKUP($B49,'Org List'!$J$9:$K$488,2,0), "")</f>
        <v>County Durham</v>
      </c>
      <c r="D49" s="146" t="str">
        <f ca="1">IFERROR(IF((VLOOKUP($B49,'NatCon &amp; Metrics Backsheet'!$A$7:$AC$156,D$9,FALSE))="","",(VLOOKUP($B49,'NatCon &amp; Metrics Backsheet'!$A$7:$AC$156,D$9,FALSE))),"")</f>
        <v>Not on track to meet target</v>
      </c>
      <c r="E49" s="98" t="str">
        <f ca="1">IFERROR(IF((VLOOKUP($B49,'NatCon &amp; Metrics Backsheet'!$A$7:$AC$156,E$9,FALSE))="","",(VLOOKUP($B49,'NatCon &amp; Metrics Backsheet'!$A$7:$AC$156,E$9,FALSE))),"")</f>
        <v>Not on track to meet target</v>
      </c>
      <c r="F49" s="98" t="str">
        <f ca="1">IFERROR(IF((VLOOKUP($B49,'NatCon &amp; Metrics Backsheet'!$A$7:$AC$156,F$9,FALSE))="","",(VLOOKUP($B49,'NatCon &amp; Metrics Backsheet'!$A$7:$AC$156,F$9,FALSE))),"")</f>
        <v>On track to meet target</v>
      </c>
      <c r="G49" s="99" t="str">
        <f ca="1">IFERROR(IF((VLOOKUP($B49,'NatCon &amp; Metrics Backsheet'!$A$7:$AC$156,G$9,FALSE))="","",(VLOOKUP($B49,'NatCon &amp; Metrics Backsheet'!$A$7:$AC$156,G$9,FALSE))),"")</f>
        <v>On track to meet target</v>
      </c>
    </row>
    <row r="50" spans="1:7" x14ac:dyDescent="0.3">
      <c r="A50" s="56">
        <v>28</v>
      </c>
      <c r="B50" s="49" t="str">
        <f t="shared" ca="1" si="6"/>
        <v>E08000026</v>
      </c>
      <c r="C50" s="50" t="str">
        <f ca="1">IFERROR(VLOOKUP($B50,'Org List'!$J$9:$K$488,2,0), "")</f>
        <v>Coventry</v>
      </c>
      <c r="D50" s="146" t="str">
        <f ca="1">IFERROR(IF((VLOOKUP($B50,'NatCon &amp; Metrics Backsheet'!$A$7:$AC$156,D$9,FALSE))="","",(VLOOKUP($B50,'NatCon &amp; Metrics Backsheet'!$A$7:$AC$156,D$9,FALSE))),"")</f>
        <v>Not on track to meet target</v>
      </c>
      <c r="E50" s="98" t="str">
        <f ca="1">IFERROR(IF((VLOOKUP($B50,'NatCon &amp; Metrics Backsheet'!$A$7:$AC$156,E$9,FALSE))="","",(VLOOKUP($B50,'NatCon &amp; Metrics Backsheet'!$A$7:$AC$156,E$9,FALSE))),"")</f>
        <v>Not on track to meet target</v>
      </c>
      <c r="F50" s="98" t="str">
        <f ca="1">IFERROR(IF((VLOOKUP($B50,'NatCon &amp; Metrics Backsheet'!$A$7:$AC$156,F$9,FALSE))="","",(VLOOKUP($B50,'NatCon &amp; Metrics Backsheet'!$A$7:$AC$156,F$9,FALSE))),"")</f>
        <v>Data not available to assess progress</v>
      </c>
      <c r="G50" s="99" t="str">
        <f ca="1">IFERROR(IF((VLOOKUP($B50,'NatCon &amp; Metrics Backsheet'!$A$7:$AC$156,G$9,FALSE))="","",(VLOOKUP($B50,'NatCon &amp; Metrics Backsheet'!$A$7:$AC$156,G$9,FALSE))),"")</f>
        <v>Not on track to meet target</v>
      </c>
    </row>
    <row r="51" spans="1:7" x14ac:dyDescent="0.3">
      <c r="A51" s="56">
        <v>29</v>
      </c>
      <c r="B51" s="49" t="str">
        <f t="shared" ca="1" si="6"/>
        <v>E09000008</v>
      </c>
      <c r="C51" s="50" t="str">
        <f ca="1">IFERROR(VLOOKUP($B51,'Org List'!$J$9:$K$488,2,0), "")</f>
        <v>Croydon</v>
      </c>
      <c r="D51" s="146" t="str">
        <f ca="1">IFERROR(IF((VLOOKUP($B51,'NatCon &amp; Metrics Backsheet'!$A$7:$AC$156,D$9,FALSE))="","",(VLOOKUP($B51,'NatCon &amp; Metrics Backsheet'!$A$7:$AC$156,D$9,FALSE))),"")</f>
        <v>On track to meet target</v>
      </c>
      <c r="E51" s="98" t="str">
        <f ca="1">IFERROR(IF((VLOOKUP($B51,'NatCon &amp; Metrics Backsheet'!$A$7:$AC$156,E$9,FALSE))="","",(VLOOKUP($B51,'NatCon &amp; Metrics Backsheet'!$A$7:$AC$156,E$9,FALSE))),"")</f>
        <v>On track to meet target</v>
      </c>
      <c r="F51" s="98" t="str">
        <f ca="1">IFERROR(IF((VLOOKUP($B51,'NatCon &amp; Metrics Backsheet'!$A$7:$AC$156,F$9,FALSE))="","",(VLOOKUP($B51,'NatCon &amp; Metrics Backsheet'!$A$7:$AC$156,F$9,FALSE))),"")</f>
        <v>On track to meet target</v>
      </c>
      <c r="G51" s="99" t="str">
        <f ca="1">IFERROR(IF((VLOOKUP($B51,'NatCon &amp; Metrics Backsheet'!$A$7:$AC$156,G$9,FALSE))="","",(VLOOKUP($B51,'NatCon &amp; Metrics Backsheet'!$A$7:$AC$156,G$9,FALSE))),"")</f>
        <v>Not on track to meet target</v>
      </c>
    </row>
    <row r="52" spans="1:7" x14ac:dyDescent="0.3">
      <c r="A52" s="56">
        <v>30</v>
      </c>
      <c r="B52" s="49" t="str">
        <f t="shared" ca="1" si="6"/>
        <v>E10000006</v>
      </c>
      <c r="C52" s="50" t="str">
        <f ca="1">IFERROR(VLOOKUP($B52,'Org List'!$J$9:$K$488,2,0), "")</f>
        <v>Cumbria</v>
      </c>
      <c r="D52" s="146" t="str">
        <f ca="1">IFERROR(IF((VLOOKUP($B52,'NatCon &amp; Metrics Backsheet'!$A$7:$AC$156,D$9,FALSE))="","",(VLOOKUP($B52,'NatCon &amp; Metrics Backsheet'!$A$7:$AC$156,D$9,FALSE))),"")</f>
        <v>On track to meet target</v>
      </c>
      <c r="E52" s="98" t="str">
        <f ca="1">IFERROR(IF((VLOOKUP($B52,'NatCon &amp; Metrics Backsheet'!$A$7:$AC$156,E$9,FALSE))="","",(VLOOKUP($B52,'NatCon &amp; Metrics Backsheet'!$A$7:$AC$156,E$9,FALSE))),"")</f>
        <v>On track to meet target</v>
      </c>
      <c r="F52" s="98" t="str">
        <f ca="1">IFERROR(IF((VLOOKUP($B52,'NatCon &amp; Metrics Backsheet'!$A$7:$AC$156,F$9,FALSE))="","",(VLOOKUP($B52,'NatCon &amp; Metrics Backsheet'!$A$7:$AC$156,F$9,FALSE))),"")</f>
        <v>Not on track to meet target</v>
      </c>
      <c r="G52" s="99" t="str">
        <f ca="1">IFERROR(IF((VLOOKUP($B52,'NatCon &amp; Metrics Backsheet'!$A$7:$AC$156,G$9,FALSE))="","",(VLOOKUP($B52,'NatCon &amp; Metrics Backsheet'!$A$7:$AC$156,G$9,FALSE))),"")</f>
        <v>Data not available to assess progress</v>
      </c>
    </row>
    <row r="53" spans="1:7" x14ac:dyDescent="0.3">
      <c r="A53" s="56">
        <v>31</v>
      </c>
      <c r="B53" s="49" t="str">
        <f t="shared" ca="1" si="6"/>
        <v>E06000005</v>
      </c>
      <c r="C53" s="50" t="str">
        <f ca="1">IFERROR(VLOOKUP($B53,'Org List'!$J$9:$K$488,2,0), "")</f>
        <v>Darlington</v>
      </c>
      <c r="D53" s="146" t="str">
        <f ca="1">IFERROR(IF((VLOOKUP($B53,'NatCon &amp; Metrics Backsheet'!$A$7:$AC$156,D$9,FALSE))="","",(VLOOKUP($B53,'NatCon &amp; Metrics Backsheet'!$A$7:$AC$156,D$9,FALSE))),"")</f>
        <v>Not on track to meet target</v>
      </c>
      <c r="E53" s="98" t="str">
        <f ca="1">IFERROR(IF((VLOOKUP($B53,'NatCon &amp; Metrics Backsheet'!$A$7:$AC$156,E$9,FALSE))="","",(VLOOKUP($B53,'NatCon &amp; Metrics Backsheet'!$A$7:$AC$156,E$9,FALSE))),"")</f>
        <v>On track to meet target</v>
      </c>
      <c r="F53" s="98" t="str">
        <f ca="1">IFERROR(IF((VLOOKUP($B53,'NatCon &amp; Metrics Backsheet'!$A$7:$AC$156,F$9,FALSE))="","",(VLOOKUP($B53,'NatCon &amp; Metrics Backsheet'!$A$7:$AC$156,F$9,FALSE))),"")</f>
        <v>Not on track to meet target</v>
      </c>
      <c r="G53" s="99" t="str">
        <f ca="1">IFERROR(IF((VLOOKUP($B53,'NatCon &amp; Metrics Backsheet'!$A$7:$AC$156,G$9,FALSE))="","",(VLOOKUP($B53,'NatCon &amp; Metrics Backsheet'!$A$7:$AC$156,G$9,FALSE))),"")</f>
        <v>Not on track to meet target</v>
      </c>
    </row>
    <row r="54" spans="1:7" x14ac:dyDescent="0.3">
      <c r="A54" s="56">
        <v>32</v>
      </c>
      <c r="B54" s="49" t="str">
        <f t="shared" ca="1" si="6"/>
        <v>E06000015</v>
      </c>
      <c r="C54" s="50" t="str">
        <f ca="1">IFERROR(VLOOKUP($B54,'Org List'!$J$9:$K$488,2,0), "")</f>
        <v>Derby</v>
      </c>
      <c r="D54" s="146" t="str">
        <f ca="1">IFERROR(IF((VLOOKUP($B54,'NatCon &amp; Metrics Backsheet'!$A$7:$AC$156,D$9,FALSE))="","",(VLOOKUP($B54,'NatCon &amp; Metrics Backsheet'!$A$7:$AC$156,D$9,FALSE))),"")</f>
        <v>On track to meet target</v>
      </c>
      <c r="E54" s="98" t="str">
        <f ca="1">IFERROR(IF((VLOOKUP($B54,'NatCon &amp; Metrics Backsheet'!$A$7:$AC$156,E$9,FALSE))="","",(VLOOKUP($B54,'NatCon &amp; Metrics Backsheet'!$A$7:$AC$156,E$9,FALSE))),"")</f>
        <v>On track to meet target</v>
      </c>
      <c r="F54" s="98" t="str">
        <f ca="1">IFERROR(IF((VLOOKUP($B54,'NatCon &amp; Metrics Backsheet'!$A$7:$AC$156,F$9,FALSE))="","",(VLOOKUP($B54,'NatCon &amp; Metrics Backsheet'!$A$7:$AC$156,F$9,FALSE))),"")</f>
        <v>Not on track to meet target</v>
      </c>
      <c r="G54" s="99" t="str">
        <f ca="1">IFERROR(IF((VLOOKUP($B54,'NatCon &amp; Metrics Backsheet'!$A$7:$AC$156,G$9,FALSE))="","",(VLOOKUP($B54,'NatCon &amp; Metrics Backsheet'!$A$7:$AC$156,G$9,FALSE))),"")</f>
        <v>On track to meet target</v>
      </c>
    </row>
    <row r="55" spans="1:7" x14ac:dyDescent="0.3">
      <c r="A55" s="56">
        <v>33</v>
      </c>
      <c r="B55" s="49" t="str">
        <f t="shared" ca="1" si="6"/>
        <v>E10000007</v>
      </c>
      <c r="C55" s="50" t="str">
        <f ca="1">IFERROR(VLOOKUP($B55,'Org List'!$J$9:$K$488,2,0), "")</f>
        <v>Derbyshire</v>
      </c>
      <c r="D55" s="146" t="str">
        <f ca="1">IFERROR(IF((VLOOKUP($B55,'NatCon &amp; Metrics Backsheet'!$A$7:$AC$156,D$9,FALSE))="","",(VLOOKUP($B55,'NatCon &amp; Metrics Backsheet'!$A$7:$AC$156,D$9,FALSE))),"")</f>
        <v>Not on track to meet target</v>
      </c>
      <c r="E55" s="98" t="str">
        <f ca="1">IFERROR(IF((VLOOKUP($B55,'NatCon &amp; Metrics Backsheet'!$A$7:$AC$156,E$9,FALSE))="","",(VLOOKUP($B55,'NatCon &amp; Metrics Backsheet'!$A$7:$AC$156,E$9,FALSE))),"")</f>
        <v>On track to meet target</v>
      </c>
      <c r="F55" s="98" t="str">
        <f ca="1">IFERROR(IF((VLOOKUP($B55,'NatCon &amp; Metrics Backsheet'!$A$7:$AC$156,F$9,FALSE))="","",(VLOOKUP($B55,'NatCon &amp; Metrics Backsheet'!$A$7:$AC$156,F$9,FALSE))),"")</f>
        <v>Not on track to meet target</v>
      </c>
      <c r="G55" s="99" t="str">
        <f ca="1">IFERROR(IF((VLOOKUP($B55,'NatCon &amp; Metrics Backsheet'!$A$7:$AC$156,G$9,FALSE))="","",(VLOOKUP($B55,'NatCon &amp; Metrics Backsheet'!$A$7:$AC$156,G$9,FALSE))),"")</f>
        <v>On track to meet target</v>
      </c>
    </row>
    <row r="56" spans="1:7" x14ac:dyDescent="0.3">
      <c r="A56" s="56">
        <v>34</v>
      </c>
      <c r="B56" s="49" t="str">
        <f t="shared" ca="1" si="6"/>
        <v>E10000008</v>
      </c>
      <c r="C56" s="50" t="str">
        <f ca="1">IFERROR(VLOOKUP($B56,'Org List'!$J$9:$K$488,2,0), "")</f>
        <v>Devon</v>
      </c>
      <c r="D56" s="146" t="str">
        <f ca="1">IFERROR(IF((VLOOKUP($B56,'NatCon &amp; Metrics Backsheet'!$A$7:$AC$156,D$9,FALSE))="","",(VLOOKUP($B56,'NatCon &amp; Metrics Backsheet'!$A$7:$AC$156,D$9,FALSE))),"")</f>
        <v>On track to meet target</v>
      </c>
      <c r="E56" s="98" t="str">
        <f ca="1">IFERROR(IF((VLOOKUP($B56,'NatCon &amp; Metrics Backsheet'!$A$7:$AC$156,E$9,FALSE))="","",(VLOOKUP($B56,'NatCon &amp; Metrics Backsheet'!$A$7:$AC$156,E$9,FALSE))),"")</f>
        <v>On track to meet target</v>
      </c>
      <c r="F56" s="98" t="str">
        <f ca="1">IFERROR(IF((VLOOKUP($B56,'NatCon &amp; Metrics Backsheet'!$A$7:$AC$156,F$9,FALSE))="","",(VLOOKUP($B56,'NatCon &amp; Metrics Backsheet'!$A$7:$AC$156,F$9,FALSE))),"")</f>
        <v>On track to meet target</v>
      </c>
      <c r="G56" s="99" t="str">
        <f ca="1">IFERROR(IF((VLOOKUP($B56,'NatCon &amp; Metrics Backsheet'!$A$7:$AC$156,G$9,FALSE))="","",(VLOOKUP($B56,'NatCon &amp; Metrics Backsheet'!$A$7:$AC$156,G$9,FALSE))),"")</f>
        <v>Not on track to meet target</v>
      </c>
    </row>
    <row r="57" spans="1:7" x14ac:dyDescent="0.3">
      <c r="A57" s="56">
        <v>35</v>
      </c>
      <c r="B57" s="49" t="str">
        <f t="shared" ca="1" si="6"/>
        <v>E08000017</v>
      </c>
      <c r="C57" s="50" t="str">
        <f ca="1">IFERROR(VLOOKUP($B57,'Org List'!$J$9:$K$488,2,0), "")</f>
        <v>Doncaster</v>
      </c>
      <c r="D57" s="146" t="str">
        <f ca="1">IFERROR(IF((VLOOKUP($B57,'NatCon &amp; Metrics Backsheet'!$A$7:$AC$156,D$9,FALSE))="","",(VLOOKUP($B57,'NatCon &amp; Metrics Backsheet'!$A$7:$AC$156,D$9,FALSE))),"")</f>
        <v>On track to meet target</v>
      </c>
      <c r="E57" s="98" t="str">
        <f ca="1">IFERROR(IF((VLOOKUP($B57,'NatCon &amp; Metrics Backsheet'!$A$7:$AC$156,E$9,FALSE))="","",(VLOOKUP($B57,'NatCon &amp; Metrics Backsheet'!$A$7:$AC$156,E$9,FALSE))),"")</f>
        <v>On track to meet target</v>
      </c>
      <c r="F57" s="98" t="str">
        <f ca="1">IFERROR(IF((VLOOKUP($B57,'NatCon &amp; Metrics Backsheet'!$A$7:$AC$156,F$9,FALSE))="","",(VLOOKUP($B57,'NatCon &amp; Metrics Backsheet'!$A$7:$AC$156,F$9,FALSE))),"")</f>
        <v>On track to meet target</v>
      </c>
      <c r="G57" s="99" t="str">
        <f ca="1">IFERROR(IF((VLOOKUP($B57,'NatCon &amp; Metrics Backsheet'!$A$7:$AC$156,G$9,FALSE))="","",(VLOOKUP($B57,'NatCon &amp; Metrics Backsheet'!$A$7:$AC$156,G$9,FALSE))),"")</f>
        <v>On track to meet target</v>
      </c>
    </row>
    <row r="58" spans="1:7" x14ac:dyDescent="0.3">
      <c r="A58" s="56">
        <v>36</v>
      </c>
      <c r="B58" s="49" t="str">
        <f t="shared" ca="1" si="6"/>
        <v>E10000009</v>
      </c>
      <c r="C58" s="50" t="str">
        <f ca="1">IFERROR(VLOOKUP($B58,'Org List'!$J$9:$K$488,2,0), "")</f>
        <v>Dorset</v>
      </c>
      <c r="D58" s="146" t="str">
        <f ca="1">IFERROR(IF((VLOOKUP($B58,'NatCon &amp; Metrics Backsheet'!$A$7:$AC$156,D$9,FALSE))="","",(VLOOKUP($B58,'NatCon &amp; Metrics Backsheet'!$A$7:$AC$156,D$9,FALSE))),"")</f>
        <v>Not on track to meet target</v>
      </c>
      <c r="E58" s="98" t="str">
        <f ca="1">IFERROR(IF((VLOOKUP($B58,'NatCon &amp; Metrics Backsheet'!$A$7:$AC$156,E$9,FALSE))="","",(VLOOKUP($B58,'NatCon &amp; Metrics Backsheet'!$A$7:$AC$156,E$9,FALSE))),"")</f>
        <v>Not on track to meet target</v>
      </c>
      <c r="F58" s="98" t="str">
        <f ca="1">IFERROR(IF((VLOOKUP($B58,'NatCon &amp; Metrics Backsheet'!$A$7:$AC$156,F$9,FALSE))="","",(VLOOKUP($B58,'NatCon &amp; Metrics Backsheet'!$A$7:$AC$156,F$9,FALSE))),"")</f>
        <v>On track to meet target</v>
      </c>
      <c r="G58" s="99" t="str">
        <f ca="1">IFERROR(IF((VLOOKUP($B58,'NatCon &amp; Metrics Backsheet'!$A$7:$AC$156,G$9,FALSE))="","",(VLOOKUP($B58,'NatCon &amp; Metrics Backsheet'!$A$7:$AC$156,G$9,FALSE))),"")</f>
        <v>Not on track to meet target</v>
      </c>
    </row>
    <row r="59" spans="1:7" x14ac:dyDescent="0.3">
      <c r="A59" s="56">
        <v>37</v>
      </c>
      <c r="B59" s="49" t="str">
        <f t="shared" ca="1" si="6"/>
        <v>E08000027</v>
      </c>
      <c r="C59" s="50" t="str">
        <f ca="1">IFERROR(VLOOKUP($B59,'Org List'!$J$9:$K$488,2,0), "")</f>
        <v>Dudley</v>
      </c>
      <c r="D59" s="146" t="str">
        <f ca="1">IFERROR(IF((VLOOKUP($B59,'NatCon &amp; Metrics Backsheet'!$A$7:$AC$156,D$9,FALSE))="","",(VLOOKUP($B59,'NatCon &amp; Metrics Backsheet'!$A$7:$AC$156,D$9,FALSE))),"")</f>
        <v>On track to meet target</v>
      </c>
      <c r="E59" s="98" t="str">
        <f ca="1">IFERROR(IF((VLOOKUP($B59,'NatCon &amp; Metrics Backsheet'!$A$7:$AC$156,E$9,FALSE))="","",(VLOOKUP($B59,'NatCon &amp; Metrics Backsheet'!$A$7:$AC$156,E$9,FALSE))),"")</f>
        <v>On track to meet target</v>
      </c>
      <c r="F59" s="98" t="str">
        <f ca="1">IFERROR(IF((VLOOKUP($B59,'NatCon &amp; Metrics Backsheet'!$A$7:$AC$156,F$9,FALSE))="","",(VLOOKUP($B59,'NatCon &amp; Metrics Backsheet'!$A$7:$AC$156,F$9,FALSE))),"")</f>
        <v>On track to meet target</v>
      </c>
      <c r="G59" s="99" t="str">
        <f ca="1">IFERROR(IF((VLOOKUP($B59,'NatCon &amp; Metrics Backsheet'!$A$7:$AC$156,G$9,FALSE))="","",(VLOOKUP($B59,'NatCon &amp; Metrics Backsheet'!$A$7:$AC$156,G$9,FALSE))),"")</f>
        <v>On track to meet target</v>
      </c>
    </row>
    <row r="60" spans="1:7" x14ac:dyDescent="0.3">
      <c r="A60" s="56">
        <v>38</v>
      </c>
      <c r="B60" s="49" t="str">
        <f t="shared" ca="1" si="6"/>
        <v>E09000009</v>
      </c>
      <c r="C60" s="50" t="str">
        <f ca="1">IFERROR(VLOOKUP($B60,'Org List'!$J$9:$K$488,2,0), "")</f>
        <v>Ealing</v>
      </c>
      <c r="D60" s="146" t="str">
        <f ca="1">IFERROR(IF((VLOOKUP($B60,'NatCon &amp; Metrics Backsheet'!$A$7:$AC$156,D$9,FALSE))="","",(VLOOKUP($B60,'NatCon &amp; Metrics Backsheet'!$A$7:$AC$156,D$9,FALSE))),"")</f>
        <v>On track to meet target</v>
      </c>
      <c r="E60" s="98" t="str">
        <f ca="1">IFERROR(IF((VLOOKUP($B60,'NatCon &amp; Metrics Backsheet'!$A$7:$AC$156,E$9,FALSE))="","",(VLOOKUP($B60,'NatCon &amp; Metrics Backsheet'!$A$7:$AC$156,E$9,FALSE))),"")</f>
        <v>On track to meet target</v>
      </c>
      <c r="F60" s="98" t="str">
        <f ca="1">IFERROR(IF((VLOOKUP($B60,'NatCon &amp; Metrics Backsheet'!$A$7:$AC$156,F$9,FALSE))="","",(VLOOKUP($B60,'NatCon &amp; Metrics Backsheet'!$A$7:$AC$156,F$9,FALSE))),"")</f>
        <v>Data not available to assess progress</v>
      </c>
      <c r="G60" s="99" t="str">
        <f ca="1">IFERROR(IF((VLOOKUP($B60,'NatCon &amp; Metrics Backsheet'!$A$7:$AC$156,G$9,FALSE))="","",(VLOOKUP($B60,'NatCon &amp; Metrics Backsheet'!$A$7:$AC$156,G$9,FALSE))),"")</f>
        <v>On track to meet target</v>
      </c>
    </row>
    <row r="61" spans="1:7" x14ac:dyDescent="0.3">
      <c r="A61" s="56">
        <v>39</v>
      </c>
      <c r="B61" s="49" t="str">
        <f t="shared" ca="1" si="6"/>
        <v>E06000011</v>
      </c>
      <c r="C61" s="50" t="str">
        <f ca="1">IFERROR(VLOOKUP($B61,'Org List'!$J$9:$K$488,2,0), "")</f>
        <v>East Riding of Yorkshire</v>
      </c>
      <c r="D61" s="146" t="str">
        <f ca="1">IFERROR(IF((VLOOKUP($B61,'NatCon &amp; Metrics Backsheet'!$A$7:$AC$156,D$9,FALSE))="","",(VLOOKUP($B61,'NatCon &amp; Metrics Backsheet'!$A$7:$AC$156,D$9,FALSE))),"")</f>
        <v>Not on track to meet target</v>
      </c>
      <c r="E61" s="98" t="str">
        <f ca="1">IFERROR(IF((VLOOKUP($B61,'NatCon &amp; Metrics Backsheet'!$A$7:$AC$156,E$9,FALSE))="","",(VLOOKUP($B61,'NatCon &amp; Metrics Backsheet'!$A$7:$AC$156,E$9,FALSE))),"")</f>
        <v>On track to meet target</v>
      </c>
      <c r="F61" s="98" t="str">
        <f ca="1">IFERROR(IF((VLOOKUP($B61,'NatCon &amp; Metrics Backsheet'!$A$7:$AC$156,F$9,FALSE))="","",(VLOOKUP($B61,'NatCon &amp; Metrics Backsheet'!$A$7:$AC$156,F$9,FALSE))),"")</f>
        <v>On track to meet target</v>
      </c>
      <c r="G61" s="99" t="str">
        <f ca="1">IFERROR(IF((VLOOKUP($B61,'NatCon &amp; Metrics Backsheet'!$A$7:$AC$156,G$9,FALSE))="","",(VLOOKUP($B61,'NatCon &amp; Metrics Backsheet'!$A$7:$AC$156,G$9,FALSE))),"")</f>
        <v>On track to meet target</v>
      </c>
    </row>
    <row r="62" spans="1:7" x14ac:dyDescent="0.3">
      <c r="A62" s="56">
        <v>40</v>
      </c>
      <c r="B62" s="49" t="str">
        <f t="shared" ca="1" si="6"/>
        <v>E10000011</v>
      </c>
      <c r="C62" s="50" t="str">
        <f ca="1">IFERROR(VLOOKUP($B62,'Org List'!$J$9:$K$488,2,0), "")</f>
        <v>East Sussex</v>
      </c>
      <c r="D62" s="146" t="str">
        <f ca="1">IFERROR(IF((VLOOKUP($B62,'NatCon &amp; Metrics Backsheet'!$A$7:$AC$156,D$9,FALSE))="","",(VLOOKUP($B62,'NatCon &amp; Metrics Backsheet'!$A$7:$AC$156,D$9,FALSE))),"")</f>
        <v>Data not available to assess progress</v>
      </c>
      <c r="E62" s="98" t="str">
        <f ca="1">IFERROR(IF((VLOOKUP($B62,'NatCon &amp; Metrics Backsheet'!$A$7:$AC$156,E$9,FALSE))="","",(VLOOKUP($B62,'NatCon &amp; Metrics Backsheet'!$A$7:$AC$156,E$9,FALSE))),"")</f>
        <v>On track to meet target</v>
      </c>
      <c r="F62" s="98" t="str">
        <f ca="1">IFERROR(IF((VLOOKUP($B62,'NatCon &amp; Metrics Backsheet'!$A$7:$AC$156,F$9,FALSE))="","",(VLOOKUP($B62,'NatCon &amp; Metrics Backsheet'!$A$7:$AC$156,F$9,FALSE))),"")</f>
        <v>On track to meet target</v>
      </c>
      <c r="G62" s="99" t="str">
        <f ca="1">IFERROR(IF((VLOOKUP($B62,'NatCon &amp; Metrics Backsheet'!$A$7:$AC$156,G$9,FALSE))="","",(VLOOKUP($B62,'NatCon &amp; Metrics Backsheet'!$A$7:$AC$156,G$9,FALSE))),"")</f>
        <v>On track to meet target</v>
      </c>
    </row>
    <row r="63" spans="1:7" x14ac:dyDescent="0.3">
      <c r="A63" s="56">
        <v>41</v>
      </c>
      <c r="B63" s="49" t="str">
        <f t="shared" ca="1" si="6"/>
        <v>E09000010</v>
      </c>
      <c r="C63" s="50" t="str">
        <f ca="1">IFERROR(VLOOKUP($B63,'Org List'!$J$9:$K$488,2,0), "")</f>
        <v>Enfield</v>
      </c>
      <c r="D63" s="146" t="str">
        <f ca="1">IFERROR(IF((VLOOKUP($B63,'NatCon &amp; Metrics Backsheet'!$A$7:$AC$156,D$9,FALSE))="","",(VLOOKUP($B63,'NatCon &amp; Metrics Backsheet'!$A$7:$AC$156,D$9,FALSE))),"")</f>
        <v>On track to meet target</v>
      </c>
      <c r="E63" s="98" t="str">
        <f ca="1">IFERROR(IF((VLOOKUP($B63,'NatCon &amp; Metrics Backsheet'!$A$7:$AC$156,E$9,FALSE))="","",(VLOOKUP($B63,'NatCon &amp; Metrics Backsheet'!$A$7:$AC$156,E$9,FALSE))),"")</f>
        <v>On track to meet target</v>
      </c>
      <c r="F63" s="98" t="str">
        <f ca="1">IFERROR(IF((VLOOKUP($B63,'NatCon &amp; Metrics Backsheet'!$A$7:$AC$156,F$9,FALSE))="","",(VLOOKUP($B63,'NatCon &amp; Metrics Backsheet'!$A$7:$AC$156,F$9,FALSE))),"")</f>
        <v>On track to meet target</v>
      </c>
      <c r="G63" s="99" t="str">
        <f ca="1">IFERROR(IF((VLOOKUP($B63,'NatCon &amp; Metrics Backsheet'!$A$7:$AC$156,G$9,FALSE))="","",(VLOOKUP($B63,'NatCon &amp; Metrics Backsheet'!$A$7:$AC$156,G$9,FALSE))),"")</f>
        <v>On track to meet target</v>
      </c>
    </row>
    <row r="64" spans="1:7" x14ac:dyDescent="0.3">
      <c r="A64" s="56">
        <v>42</v>
      </c>
      <c r="B64" s="49" t="str">
        <f t="shared" ca="1" si="6"/>
        <v>E10000012</v>
      </c>
      <c r="C64" s="50" t="str">
        <f ca="1">IFERROR(VLOOKUP($B64,'Org List'!$J$9:$K$488,2,0), "")</f>
        <v>Essex</v>
      </c>
      <c r="D64" s="146" t="str">
        <f ca="1">IFERROR(IF((VLOOKUP($B64,'NatCon &amp; Metrics Backsheet'!$A$7:$AC$156,D$9,FALSE))="","",(VLOOKUP($B64,'NatCon &amp; Metrics Backsheet'!$A$7:$AC$156,D$9,FALSE))),"")</f>
        <v>Data not available to assess progress</v>
      </c>
      <c r="E64" s="98" t="str">
        <f ca="1">IFERROR(IF((VLOOKUP($B64,'NatCon &amp; Metrics Backsheet'!$A$7:$AC$156,E$9,FALSE))="","",(VLOOKUP($B64,'NatCon &amp; Metrics Backsheet'!$A$7:$AC$156,E$9,FALSE))),"")</f>
        <v>On track to meet target</v>
      </c>
      <c r="F64" s="98" t="str">
        <f ca="1">IFERROR(IF((VLOOKUP($B64,'NatCon &amp; Metrics Backsheet'!$A$7:$AC$156,F$9,FALSE))="","",(VLOOKUP($B64,'NatCon &amp; Metrics Backsheet'!$A$7:$AC$156,F$9,FALSE))),"")</f>
        <v>On track to meet target</v>
      </c>
      <c r="G64" s="99" t="str">
        <f ca="1">IFERROR(IF((VLOOKUP($B64,'NatCon &amp; Metrics Backsheet'!$A$7:$AC$156,G$9,FALSE))="","",(VLOOKUP($B64,'NatCon &amp; Metrics Backsheet'!$A$7:$AC$156,G$9,FALSE))),"")</f>
        <v>On track to meet target</v>
      </c>
    </row>
    <row r="65" spans="1:7" x14ac:dyDescent="0.3">
      <c r="A65" s="56">
        <v>43</v>
      </c>
      <c r="B65" s="49" t="str">
        <f t="shared" ca="1" si="6"/>
        <v>E08000037</v>
      </c>
      <c r="C65" s="50" t="str">
        <f ca="1">IFERROR(VLOOKUP($B65,'Org List'!$J$9:$K$488,2,0), "")</f>
        <v>Gateshead</v>
      </c>
      <c r="D65" s="146" t="str">
        <f ca="1">IFERROR(IF((VLOOKUP($B65,'NatCon &amp; Metrics Backsheet'!$A$7:$AC$156,D$9,FALSE))="","",(VLOOKUP($B65,'NatCon &amp; Metrics Backsheet'!$A$7:$AC$156,D$9,FALSE))),"")</f>
        <v>On track to meet target</v>
      </c>
      <c r="E65" s="98" t="str">
        <f ca="1">IFERROR(IF((VLOOKUP($B65,'NatCon &amp; Metrics Backsheet'!$A$7:$AC$156,E$9,FALSE))="","",(VLOOKUP($B65,'NatCon &amp; Metrics Backsheet'!$A$7:$AC$156,E$9,FALSE))),"")</f>
        <v>On track to meet target</v>
      </c>
      <c r="F65" s="98" t="str">
        <f ca="1">IFERROR(IF((VLOOKUP($B65,'NatCon &amp; Metrics Backsheet'!$A$7:$AC$156,F$9,FALSE))="","",(VLOOKUP($B65,'NatCon &amp; Metrics Backsheet'!$A$7:$AC$156,F$9,FALSE))),"")</f>
        <v>On track to meet target</v>
      </c>
      <c r="G65" s="99" t="str">
        <f ca="1">IFERROR(IF((VLOOKUP($B65,'NatCon &amp; Metrics Backsheet'!$A$7:$AC$156,G$9,FALSE))="","",(VLOOKUP($B65,'NatCon &amp; Metrics Backsheet'!$A$7:$AC$156,G$9,FALSE))),"")</f>
        <v>Not on track to meet target</v>
      </c>
    </row>
    <row r="66" spans="1:7" x14ac:dyDescent="0.3">
      <c r="A66" s="56">
        <v>44</v>
      </c>
      <c r="B66" s="49" t="str">
        <f t="shared" ca="1" si="6"/>
        <v>E10000013</v>
      </c>
      <c r="C66" s="50" t="str">
        <f ca="1">IFERROR(VLOOKUP($B66,'Org List'!$J$9:$K$488,2,0), "")</f>
        <v>Gloucestershire</v>
      </c>
      <c r="D66" s="146" t="str">
        <f ca="1">IFERROR(IF((VLOOKUP($B66,'NatCon &amp; Metrics Backsheet'!$A$7:$AC$156,D$9,FALSE))="","",(VLOOKUP($B66,'NatCon &amp; Metrics Backsheet'!$A$7:$AC$156,D$9,FALSE))),"")</f>
        <v>On track to meet target</v>
      </c>
      <c r="E66" s="98" t="str">
        <f ca="1">IFERROR(IF((VLOOKUP($B66,'NatCon &amp; Metrics Backsheet'!$A$7:$AC$156,E$9,FALSE))="","",(VLOOKUP($B66,'NatCon &amp; Metrics Backsheet'!$A$7:$AC$156,E$9,FALSE))),"")</f>
        <v>On track to meet target</v>
      </c>
      <c r="F66" s="98" t="str">
        <f ca="1">IFERROR(IF((VLOOKUP($B66,'NatCon &amp; Metrics Backsheet'!$A$7:$AC$156,F$9,FALSE))="","",(VLOOKUP($B66,'NatCon &amp; Metrics Backsheet'!$A$7:$AC$156,F$9,FALSE))),"")</f>
        <v>Data not available to assess progress</v>
      </c>
      <c r="G66" s="99" t="str">
        <f ca="1">IFERROR(IF((VLOOKUP($B66,'NatCon &amp; Metrics Backsheet'!$A$7:$AC$156,G$9,FALSE))="","",(VLOOKUP($B66,'NatCon &amp; Metrics Backsheet'!$A$7:$AC$156,G$9,FALSE))),"")</f>
        <v>Data not available to assess progress</v>
      </c>
    </row>
    <row r="67" spans="1:7" x14ac:dyDescent="0.3">
      <c r="A67" s="56">
        <v>45</v>
      </c>
      <c r="B67" s="49" t="str">
        <f t="shared" ca="1" si="6"/>
        <v>E09000011</v>
      </c>
      <c r="C67" s="50" t="str">
        <f ca="1">IFERROR(VLOOKUP($B67,'Org List'!$J$9:$K$488,2,0), "")</f>
        <v>Greenwich</v>
      </c>
      <c r="D67" s="146" t="str">
        <f ca="1">IFERROR(IF((VLOOKUP($B67,'NatCon &amp; Metrics Backsheet'!$A$7:$AC$156,D$9,FALSE))="","",(VLOOKUP($B67,'NatCon &amp; Metrics Backsheet'!$A$7:$AC$156,D$9,FALSE))),"")</f>
        <v>On track to meet target</v>
      </c>
      <c r="E67" s="98" t="str">
        <f ca="1">IFERROR(IF((VLOOKUP($B67,'NatCon &amp; Metrics Backsheet'!$A$7:$AC$156,E$9,FALSE))="","",(VLOOKUP($B67,'NatCon &amp; Metrics Backsheet'!$A$7:$AC$156,E$9,FALSE))),"")</f>
        <v>On track to meet target</v>
      </c>
      <c r="F67" s="98" t="str">
        <f ca="1">IFERROR(IF((VLOOKUP($B67,'NatCon &amp; Metrics Backsheet'!$A$7:$AC$156,F$9,FALSE))="","",(VLOOKUP($B67,'NatCon &amp; Metrics Backsheet'!$A$7:$AC$156,F$9,FALSE))),"")</f>
        <v>On track to meet target</v>
      </c>
      <c r="G67" s="99" t="str">
        <f ca="1">IFERROR(IF((VLOOKUP($B67,'NatCon &amp; Metrics Backsheet'!$A$7:$AC$156,G$9,FALSE))="","",(VLOOKUP($B67,'NatCon &amp; Metrics Backsheet'!$A$7:$AC$156,G$9,FALSE))),"")</f>
        <v>On track to meet target</v>
      </c>
    </row>
    <row r="68" spans="1:7" x14ac:dyDescent="0.3">
      <c r="A68" s="56">
        <v>46</v>
      </c>
      <c r="B68" s="49" t="str">
        <f t="shared" ca="1" si="6"/>
        <v>E09000012</v>
      </c>
      <c r="C68" s="50" t="str">
        <f ca="1">IFERROR(VLOOKUP($B68,'Org List'!$J$9:$K$488,2,0), "")</f>
        <v>Hackney</v>
      </c>
      <c r="D68" s="146" t="str">
        <f ca="1">IFERROR(IF((VLOOKUP($B68,'NatCon &amp; Metrics Backsheet'!$A$7:$AC$156,D$9,FALSE))="","",(VLOOKUP($B68,'NatCon &amp; Metrics Backsheet'!$A$7:$AC$156,D$9,FALSE))),"")</f>
        <v>Not on track to meet target</v>
      </c>
      <c r="E68" s="98" t="str">
        <f ca="1">IFERROR(IF((VLOOKUP($B68,'NatCon &amp; Metrics Backsheet'!$A$7:$AC$156,E$9,FALSE))="","",(VLOOKUP($B68,'NatCon &amp; Metrics Backsheet'!$A$7:$AC$156,E$9,FALSE))),"")</f>
        <v>Not on track to meet target</v>
      </c>
      <c r="F68" s="98" t="str">
        <f ca="1">IFERROR(IF((VLOOKUP($B68,'NatCon &amp; Metrics Backsheet'!$A$7:$AC$156,F$9,FALSE))="","",(VLOOKUP($B68,'NatCon &amp; Metrics Backsheet'!$A$7:$AC$156,F$9,FALSE))),"")</f>
        <v>On track to meet target</v>
      </c>
      <c r="G68" s="99" t="str">
        <f ca="1">IFERROR(IF((VLOOKUP($B68,'NatCon &amp; Metrics Backsheet'!$A$7:$AC$156,G$9,FALSE))="","",(VLOOKUP($B68,'NatCon &amp; Metrics Backsheet'!$A$7:$AC$156,G$9,FALSE))),"")</f>
        <v>On track to meet target</v>
      </c>
    </row>
    <row r="69" spans="1:7" x14ac:dyDescent="0.3">
      <c r="A69" s="56">
        <v>47</v>
      </c>
      <c r="B69" s="49" t="str">
        <f t="shared" ca="1" si="6"/>
        <v>E06000006</v>
      </c>
      <c r="C69" s="50" t="str">
        <f ca="1">IFERROR(VLOOKUP($B69,'Org List'!$J$9:$K$488,2,0), "")</f>
        <v>Halton</v>
      </c>
      <c r="D69" s="146" t="str">
        <f ca="1">IFERROR(IF((VLOOKUP($B69,'NatCon &amp; Metrics Backsheet'!$A$7:$AC$156,D$9,FALSE))="","",(VLOOKUP($B69,'NatCon &amp; Metrics Backsheet'!$A$7:$AC$156,D$9,FALSE))),"")</f>
        <v>Not on track to meet target</v>
      </c>
      <c r="E69" s="98" t="str">
        <f ca="1">IFERROR(IF((VLOOKUP($B69,'NatCon &amp; Metrics Backsheet'!$A$7:$AC$156,E$9,FALSE))="","",(VLOOKUP($B69,'NatCon &amp; Metrics Backsheet'!$A$7:$AC$156,E$9,FALSE))),"")</f>
        <v>On track to meet target</v>
      </c>
      <c r="F69" s="98" t="str">
        <f ca="1">IFERROR(IF((VLOOKUP($B69,'NatCon &amp; Metrics Backsheet'!$A$7:$AC$156,F$9,FALSE))="","",(VLOOKUP($B69,'NatCon &amp; Metrics Backsheet'!$A$7:$AC$156,F$9,FALSE))),"")</f>
        <v>Data not available to assess progress</v>
      </c>
      <c r="G69" s="99" t="str">
        <f ca="1">IFERROR(IF((VLOOKUP($B69,'NatCon &amp; Metrics Backsheet'!$A$7:$AC$156,G$9,FALSE))="","",(VLOOKUP($B69,'NatCon &amp; Metrics Backsheet'!$A$7:$AC$156,G$9,FALSE))),"")</f>
        <v>Data not available to assess progress</v>
      </c>
    </row>
    <row r="70" spans="1:7" x14ac:dyDescent="0.3">
      <c r="A70" s="56">
        <v>48</v>
      </c>
      <c r="B70" s="49" t="str">
        <f t="shared" ca="1" si="6"/>
        <v>E09000013</v>
      </c>
      <c r="C70" s="50" t="str">
        <f ca="1">IFERROR(VLOOKUP($B70,'Org List'!$J$9:$K$488,2,0), "")</f>
        <v>Hammersmith and Fulham</v>
      </c>
      <c r="D70" s="146" t="str">
        <f ca="1">IFERROR(IF((VLOOKUP($B70,'NatCon &amp; Metrics Backsheet'!$A$7:$AC$156,D$9,FALSE))="","",(VLOOKUP($B70,'NatCon &amp; Metrics Backsheet'!$A$7:$AC$156,D$9,FALSE))),"")</f>
        <v>Not on track to meet target</v>
      </c>
      <c r="E70" s="98" t="str">
        <f ca="1">IFERROR(IF((VLOOKUP($B70,'NatCon &amp; Metrics Backsheet'!$A$7:$AC$156,E$9,FALSE))="","",(VLOOKUP($B70,'NatCon &amp; Metrics Backsheet'!$A$7:$AC$156,E$9,FALSE))),"")</f>
        <v>On track to meet target</v>
      </c>
      <c r="F70" s="98" t="str">
        <f ca="1">IFERROR(IF((VLOOKUP($B70,'NatCon &amp; Metrics Backsheet'!$A$7:$AC$156,F$9,FALSE))="","",(VLOOKUP($B70,'NatCon &amp; Metrics Backsheet'!$A$7:$AC$156,F$9,FALSE))),"")</f>
        <v>Data not available to assess progress</v>
      </c>
      <c r="G70" s="99" t="str">
        <f ca="1">IFERROR(IF((VLOOKUP($B70,'NatCon &amp; Metrics Backsheet'!$A$7:$AC$156,G$9,FALSE))="","",(VLOOKUP($B70,'NatCon &amp; Metrics Backsheet'!$A$7:$AC$156,G$9,FALSE))),"")</f>
        <v>Not on track to meet target</v>
      </c>
    </row>
    <row r="71" spans="1:7" x14ac:dyDescent="0.3">
      <c r="A71" s="56">
        <v>49</v>
      </c>
      <c r="B71" s="49" t="str">
        <f t="shared" ca="1" si="6"/>
        <v>E10000014</v>
      </c>
      <c r="C71" s="50" t="str">
        <f ca="1">IFERROR(VLOOKUP($B71,'Org List'!$J$9:$K$488,2,0), "")</f>
        <v>Hampshire</v>
      </c>
      <c r="D71" s="146" t="str">
        <f ca="1">IFERROR(IF((VLOOKUP($B71,'NatCon &amp; Metrics Backsheet'!$A$7:$AC$156,D$9,FALSE))="","",(VLOOKUP($B71,'NatCon &amp; Metrics Backsheet'!$A$7:$AC$156,D$9,FALSE))),"")</f>
        <v>Not on track to meet target</v>
      </c>
      <c r="E71" s="98" t="str">
        <f ca="1">IFERROR(IF((VLOOKUP($B71,'NatCon &amp; Metrics Backsheet'!$A$7:$AC$156,E$9,FALSE))="","",(VLOOKUP($B71,'NatCon &amp; Metrics Backsheet'!$A$7:$AC$156,E$9,FALSE))),"")</f>
        <v>On track to meet target</v>
      </c>
      <c r="F71" s="98" t="str">
        <f ca="1">IFERROR(IF((VLOOKUP($B71,'NatCon &amp; Metrics Backsheet'!$A$7:$AC$156,F$9,FALSE))="","",(VLOOKUP($B71,'NatCon &amp; Metrics Backsheet'!$A$7:$AC$156,F$9,FALSE))),"")</f>
        <v>On track to meet target</v>
      </c>
      <c r="G71" s="99" t="str">
        <f ca="1">IFERROR(IF((VLOOKUP($B71,'NatCon &amp; Metrics Backsheet'!$A$7:$AC$156,G$9,FALSE))="","",(VLOOKUP($B71,'NatCon &amp; Metrics Backsheet'!$A$7:$AC$156,G$9,FALSE))),"")</f>
        <v>Not on track to meet target</v>
      </c>
    </row>
    <row r="72" spans="1:7" x14ac:dyDescent="0.3">
      <c r="A72" s="56">
        <v>50</v>
      </c>
      <c r="B72" s="49" t="str">
        <f t="shared" ca="1" si="6"/>
        <v>E09000014</v>
      </c>
      <c r="C72" s="50" t="str">
        <f ca="1">IFERROR(VLOOKUP($B72,'Org List'!$J$9:$K$488,2,0), "")</f>
        <v>Haringey</v>
      </c>
      <c r="D72" s="146" t="str">
        <f ca="1">IFERROR(IF((VLOOKUP($B72,'NatCon &amp; Metrics Backsheet'!$A$7:$AC$156,D$9,FALSE))="","",(VLOOKUP($B72,'NatCon &amp; Metrics Backsheet'!$A$7:$AC$156,D$9,FALSE))),"")</f>
        <v>Not on track to meet target</v>
      </c>
      <c r="E72" s="98" t="str">
        <f ca="1">IFERROR(IF((VLOOKUP($B72,'NatCon &amp; Metrics Backsheet'!$A$7:$AC$156,E$9,FALSE))="","",(VLOOKUP($B72,'NatCon &amp; Metrics Backsheet'!$A$7:$AC$156,E$9,FALSE))),"")</f>
        <v>Not on track to meet target</v>
      </c>
      <c r="F72" s="98" t="str">
        <f ca="1">IFERROR(IF((VLOOKUP($B72,'NatCon &amp; Metrics Backsheet'!$A$7:$AC$156,F$9,FALSE))="","",(VLOOKUP($B72,'NatCon &amp; Metrics Backsheet'!$A$7:$AC$156,F$9,FALSE))),"")</f>
        <v>Data not available to assess progress</v>
      </c>
      <c r="G72" s="99" t="str">
        <f ca="1">IFERROR(IF((VLOOKUP($B72,'NatCon &amp; Metrics Backsheet'!$A$7:$AC$156,G$9,FALSE))="","",(VLOOKUP($B72,'NatCon &amp; Metrics Backsheet'!$A$7:$AC$156,G$9,FALSE))),"")</f>
        <v>On track to meet target</v>
      </c>
    </row>
    <row r="73" spans="1:7" x14ac:dyDescent="0.3">
      <c r="A73" s="56">
        <v>51</v>
      </c>
      <c r="B73" s="49" t="str">
        <f t="shared" ca="1" si="6"/>
        <v>E09000015</v>
      </c>
      <c r="C73" s="50" t="str">
        <f ca="1">IFERROR(VLOOKUP($B73,'Org List'!$J$9:$K$488,2,0), "")</f>
        <v>Harrow</v>
      </c>
      <c r="D73" s="146" t="str">
        <f ca="1">IFERROR(IF((VLOOKUP($B73,'NatCon &amp; Metrics Backsheet'!$A$7:$AC$156,D$9,FALSE))="","",(VLOOKUP($B73,'NatCon &amp; Metrics Backsheet'!$A$7:$AC$156,D$9,FALSE))),"")</f>
        <v>On track to meet target</v>
      </c>
      <c r="E73" s="98" t="str">
        <f ca="1">IFERROR(IF((VLOOKUP($B73,'NatCon &amp; Metrics Backsheet'!$A$7:$AC$156,E$9,FALSE))="","",(VLOOKUP($B73,'NatCon &amp; Metrics Backsheet'!$A$7:$AC$156,E$9,FALSE))),"")</f>
        <v>On track to meet target</v>
      </c>
      <c r="F73" s="98" t="str">
        <f ca="1">IFERROR(IF((VLOOKUP($B73,'NatCon &amp; Metrics Backsheet'!$A$7:$AC$156,F$9,FALSE))="","",(VLOOKUP($B73,'NatCon &amp; Metrics Backsheet'!$A$7:$AC$156,F$9,FALSE))),"")</f>
        <v>Data not available to assess progress</v>
      </c>
      <c r="G73" s="99" t="str">
        <f ca="1">IFERROR(IF((VLOOKUP($B73,'NatCon &amp; Metrics Backsheet'!$A$7:$AC$156,G$9,FALSE))="","",(VLOOKUP($B73,'NatCon &amp; Metrics Backsheet'!$A$7:$AC$156,G$9,FALSE))),"")</f>
        <v>Not on track to meet target</v>
      </c>
    </row>
    <row r="74" spans="1:7" x14ac:dyDescent="0.3">
      <c r="A74" s="56">
        <v>52</v>
      </c>
      <c r="B74" s="49" t="str">
        <f t="shared" ca="1" si="6"/>
        <v>E06000001</v>
      </c>
      <c r="C74" s="50" t="str">
        <f ca="1">IFERROR(VLOOKUP($B74,'Org List'!$J$9:$K$488,2,0), "")</f>
        <v>Hartlepool</v>
      </c>
      <c r="D74" s="146" t="str">
        <f ca="1">IFERROR(IF((VLOOKUP($B74,'NatCon &amp; Metrics Backsheet'!$A$7:$AC$156,D$9,FALSE))="","",(VLOOKUP($B74,'NatCon &amp; Metrics Backsheet'!$A$7:$AC$156,D$9,FALSE))),"")</f>
        <v>Not on track to meet target</v>
      </c>
      <c r="E74" s="98" t="str">
        <f ca="1">IFERROR(IF((VLOOKUP($B74,'NatCon &amp; Metrics Backsheet'!$A$7:$AC$156,E$9,FALSE))="","",(VLOOKUP($B74,'NatCon &amp; Metrics Backsheet'!$A$7:$AC$156,E$9,FALSE))),"")</f>
        <v>On track to meet target</v>
      </c>
      <c r="F74" s="98" t="str">
        <f ca="1">IFERROR(IF((VLOOKUP($B74,'NatCon &amp; Metrics Backsheet'!$A$7:$AC$156,F$9,FALSE))="","",(VLOOKUP($B74,'NatCon &amp; Metrics Backsheet'!$A$7:$AC$156,F$9,FALSE))),"")</f>
        <v>On track to meet target</v>
      </c>
      <c r="G74" s="99" t="str">
        <f ca="1">IFERROR(IF((VLOOKUP($B74,'NatCon &amp; Metrics Backsheet'!$A$7:$AC$156,G$9,FALSE))="","",(VLOOKUP($B74,'NatCon &amp; Metrics Backsheet'!$A$7:$AC$156,G$9,FALSE))),"")</f>
        <v>Not on track to meet target</v>
      </c>
    </row>
    <row r="75" spans="1:7" x14ac:dyDescent="0.3">
      <c r="A75" s="56">
        <v>53</v>
      </c>
      <c r="B75" s="49" t="str">
        <f t="shared" ca="1" si="6"/>
        <v>E09000016</v>
      </c>
      <c r="C75" s="50" t="str">
        <f ca="1">IFERROR(VLOOKUP($B75,'Org List'!$J$9:$K$488,2,0), "")</f>
        <v>Havering</v>
      </c>
      <c r="D75" s="146" t="str">
        <f ca="1">IFERROR(IF((VLOOKUP($B75,'NatCon &amp; Metrics Backsheet'!$A$7:$AC$156,D$9,FALSE))="","",(VLOOKUP($B75,'NatCon &amp; Metrics Backsheet'!$A$7:$AC$156,D$9,FALSE))),"")</f>
        <v>On track to meet target</v>
      </c>
      <c r="E75" s="98" t="str">
        <f ca="1">IFERROR(IF((VLOOKUP($B75,'NatCon &amp; Metrics Backsheet'!$A$7:$AC$156,E$9,FALSE))="","",(VLOOKUP($B75,'NatCon &amp; Metrics Backsheet'!$A$7:$AC$156,E$9,FALSE))),"")</f>
        <v>On track to meet target</v>
      </c>
      <c r="F75" s="98" t="str">
        <f ca="1">IFERROR(IF((VLOOKUP($B75,'NatCon &amp; Metrics Backsheet'!$A$7:$AC$156,F$9,FALSE))="","",(VLOOKUP($B75,'NatCon &amp; Metrics Backsheet'!$A$7:$AC$156,F$9,FALSE))),"")</f>
        <v>Data not available to assess progress</v>
      </c>
      <c r="G75" s="99" t="str">
        <f ca="1">IFERROR(IF((VLOOKUP($B75,'NatCon &amp; Metrics Backsheet'!$A$7:$AC$156,G$9,FALSE))="","",(VLOOKUP($B75,'NatCon &amp; Metrics Backsheet'!$A$7:$AC$156,G$9,FALSE))),"")</f>
        <v>Not on track to meet target</v>
      </c>
    </row>
    <row r="76" spans="1:7" x14ac:dyDescent="0.3">
      <c r="A76" s="56">
        <v>54</v>
      </c>
      <c r="B76" s="49" t="str">
        <f t="shared" ca="1" si="6"/>
        <v>E06000019</v>
      </c>
      <c r="C76" s="50" t="str">
        <f ca="1">IFERROR(VLOOKUP($B76,'Org List'!$J$9:$K$488,2,0), "")</f>
        <v>Herefordshire, County of</v>
      </c>
      <c r="D76" s="146" t="str">
        <f ca="1">IFERROR(IF((VLOOKUP($B76,'NatCon &amp; Metrics Backsheet'!$A$7:$AC$156,D$9,FALSE))="","",(VLOOKUP($B76,'NatCon &amp; Metrics Backsheet'!$A$7:$AC$156,D$9,FALSE))),"")</f>
        <v>On track to meet target</v>
      </c>
      <c r="E76" s="98" t="str">
        <f ca="1">IFERROR(IF((VLOOKUP($B76,'NatCon &amp; Metrics Backsheet'!$A$7:$AC$156,E$9,FALSE))="","",(VLOOKUP($B76,'NatCon &amp; Metrics Backsheet'!$A$7:$AC$156,E$9,FALSE))),"")</f>
        <v>Not on track to meet target</v>
      </c>
      <c r="F76" s="98" t="str">
        <f ca="1">IFERROR(IF((VLOOKUP($B76,'NatCon &amp; Metrics Backsheet'!$A$7:$AC$156,F$9,FALSE))="","",(VLOOKUP($B76,'NatCon &amp; Metrics Backsheet'!$A$7:$AC$156,F$9,FALSE))),"")</f>
        <v>Not on track to meet target</v>
      </c>
      <c r="G76" s="99" t="str">
        <f ca="1">IFERROR(IF((VLOOKUP($B76,'NatCon &amp; Metrics Backsheet'!$A$7:$AC$156,G$9,FALSE))="","",(VLOOKUP($B76,'NatCon &amp; Metrics Backsheet'!$A$7:$AC$156,G$9,FALSE))),"")</f>
        <v>Not on track to meet target</v>
      </c>
    </row>
    <row r="77" spans="1:7" x14ac:dyDescent="0.3">
      <c r="A77" s="56">
        <v>55</v>
      </c>
      <c r="B77" s="49" t="str">
        <f t="shared" ca="1" si="6"/>
        <v>E10000015</v>
      </c>
      <c r="C77" s="50" t="str">
        <f ca="1">IFERROR(VLOOKUP($B77,'Org List'!$J$9:$K$488,2,0), "")</f>
        <v>Hertfordshire</v>
      </c>
      <c r="D77" s="146" t="str">
        <f ca="1">IFERROR(IF((VLOOKUP($B77,'NatCon &amp; Metrics Backsheet'!$A$7:$AC$156,D$9,FALSE))="","",(VLOOKUP($B77,'NatCon &amp; Metrics Backsheet'!$A$7:$AC$156,D$9,FALSE))),"")</f>
        <v>On track to meet target</v>
      </c>
      <c r="E77" s="98" t="str">
        <f ca="1">IFERROR(IF((VLOOKUP($B77,'NatCon &amp; Metrics Backsheet'!$A$7:$AC$156,E$9,FALSE))="","",(VLOOKUP($B77,'NatCon &amp; Metrics Backsheet'!$A$7:$AC$156,E$9,FALSE))),"")</f>
        <v>On track to meet target</v>
      </c>
      <c r="F77" s="98" t="str">
        <f ca="1">IFERROR(IF((VLOOKUP($B77,'NatCon &amp; Metrics Backsheet'!$A$7:$AC$156,F$9,FALSE))="","",(VLOOKUP($B77,'NatCon &amp; Metrics Backsheet'!$A$7:$AC$156,F$9,FALSE))),"")</f>
        <v>On track to meet target</v>
      </c>
      <c r="G77" s="99" t="str">
        <f ca="1">IFERROR(IF((VLOOKUP($B77,'NatCon &amp; Metrics Backsheet'!$A$7:$AC$156,G$9,FALSE))="","",(VLOOKUP($B77,'NatCon &amp; Metrics Backsheet'!$A$7:$AC$156,G$9,FALSE))),"")</f>
        <v>Not on track to meet target</v>
      </c>
    </row>
    <row r="78" spans="1:7" x14ac:dyDescent="0.3">
      <c r="A78" s="56">
        <v>56</v>
      </c>
      <c r="B78" s="49" t="str">
        <f t="shared" ca="1" si="6"/>
        <v>E09000017</v>
      </c>
      <c r="C78" s="50" t="str">
        <f ca="1">IFERROR(VLOOKUP($B78,'Org List'!$J$9:$K$488,2,0), "")</f>
        <v>Hillingdon</v>
      </c>
      <c r="D78" s="146" t="str">
        <f ca="1">IFERROR(IF((VLOOKUP($B78,'NatCon &amp; Metrics Backsheet'!$A$7:$AC$156,D$9,FALSE))="","",(VLOOKUP($B78,'NatCon &amp; Metrics Backsheet'!$A$7:$AC$156,D$9,FALSE))),"")</f>
        <v>Data not available to assess progress</v>
      </c>
      <c r="E78" s="98" t="str">
        <f ca="1">IFERROR(IF((VLOOKUP($B78,'NatCon &amp; Metrics Backsheet'!$A$7:$AC$156,E$9,FALSE))="","",(VLOOKUP($B78,'NatCon &amp; Metrics Backsheet'!$A$7:$AC$156,E$9,FALSE))),"")</f>
        <v>Not on track to meet target</v>
      </c>
      <c r="F78" s="98" t="str">
        <f ca="1">IFERROR(IF((VLOOKUP($B78,'NatCon &amp; Metrics Backsheet'!$A$7:$AC$156,F$9,FALSE))="","",(VLOOKUP($B78,'NatCon &amp; Metrics Backsheet'!$A$7:$AC$156,F$9,FALSE))),"")</f>
        <v>On track to meet target</v>
      </c>
      <c r="G78" s="99" t="str">
        <f ca="1">IFERROR(IF((VLOOKUP($B78,'NatCon &amp; Metrics Backsheet'!$A$7:$AC$156,G$9,FALSE))="","",(VLOOKUP($B78,'NatCon &amp; Metrics Backsheet'!$A$7:$AC$156,G$9,FALSE))),"")</f>
        <v>Not on track to meet target</v>
      </c>
    </row>
    <row r="79" spans="1:7" x14ac:dyDescent="0.3">
      <c r="A79" s="56">
        <v>57</v>
      </c>
      <c r="B79" s="49" t="str">
        <f t="shared" ca="1" si="6"/>
        <v>E09000018</v>
      </c>
      <c r="C79" s="50" t="str">
        <f ca="1">IFERROR(VLOOKUP($B79,'Org List'!$J$9:$K$488,2,0), "")</f>
        <v>Hounslow</v>
      </c>
      <c r="D79" s="146" t="str">
        <f ca="1">IFERROR(IF((VLOOKUP($B79,'NatCon &amp; Metrics Backsheet'!$A$7:$AC$156,D$9,FALSE))="","",(VLOOKUP($B79,'NatCon &amp; Metrics Backsheet'!$A$7:$AC$156,D$9,FALSE))),"")</f>
        <v>Not on track to meet target</v>
      </c>
      <c r="E79" s="98" t="str">
        <f ca="1">IFERROR(IF((VLOOKUP($B79,'NatCon &amp; Metrics Backsheet'!$A$7:$AC$156,E$9,FALSE))="","",(VLOOKUP($B79,'NatCon &amp; Metrics Backsheet'!$A$7:$AC$156,E$9,FALSE))),"")</f>
        <v>On track to meet target</v>
      </c>
      <c r="F79" s="98" t="str">
        <f ca="1">IFERROR(IF((VLOOKUP($B79,'NatCon &amp; Metrics Backsheet'!$A$7:$AC$156,F$9,FALSE))="","",(VLOOKUP($B79,'NatCon &amp; Metrics Backsheet'!$A$7:$AC$156,F$9,FALSE))),"")</f>
        <v>On track to meet target</v>
      </c>
      <c r="G79" s="99" t="str">
        <f ca="1">IFERROR(IF((VLOOKUP($B79,'NatCon &amp; Metrics Backsheet'!$A$7:$AC$156,G$9,FALSE))="","",(VLOOKUP($B79,'NatCon &amp; Metrics Backsheet'!$A$7:$AC$156,G$9,FALSE))),"")</f>
        <v>Not on track to meet target</v>
      </c>
    </row>
    <row r="80" spans="1:7" x14ac:dyDescent="0.3">
      <c r="A80" s="56">
        <v>58</v>
      </c>
      <c r="B80" s="49" t="str">
        <f t="shared" ca="1" si="6"/>
        <v>E06000046</v>
      </c>
      <c r="C80" s="50" t="str">
        <f ca="1">IFERROR(VLOOKUP($B80,'Org List'!$J$9:$K$488,2,0), "")</f>
        <v>Isle of Wight</v>
      </c>
      <c r="D80" s="146" t="str">
        <f ca="1">IFERROR(IF((VLOOKUP($B80,'NatCon &amp; Metrics Backsheet'!$A$7:$AC$156,D$9,FALSE))="","",(VLOOKUP($B80,'NatCon &amp; Metrics Backsheet'!$A$7:$AC$156,D$9,FALSE))),"")</f>
        <v>Not on track to meet target</v>
      </c>
      <c r="E80" s="98" t="str">
        <f ca="1">IFERROR(IF((VLOOKUP($B80,'NatCon &amp; Metrics Backsheet'!$A$7:$AC$156,E$9,FALSE))="","",(VLOOKUP($B80,'NatCon &amp; Metrics Backsheet'!$A$7:$AC$156,E$9,FALSE))),"")</f>
        <v>On track to meet target</v>
      </c>
      <c r="F80" s="98" t="str">
        <f ca="1">IFERROR(IF((VLOOKUP($B80,'NatCon &amp; Metrics Backsheet'!$A$7:$AC$156,F$9,FALSE))="","",(VLOOKUP($B80,'NatCon &amp; Metrics Backsheet'!$A$7:$AC$156,F$9,FALSE))),"")</f>
        <v>Not on track to meet target</v>
      </c>
      <c r="G80" s="99" t="str">
        <f ca="1">IFERROR(IF((VLOOKUP($B80,'NatCon &amp; Metrics Backsheet'!$A$7:$AC$156,G$9,FALSE))="","",(VLOOKUP($B80,'NatCon &amp; Metrics Backsheet'!$A$7:$AC$156,G$9,FALSE))),"")</f>
        <v>On track to meet target</v>
      </c>
    </row>
    <row r="81" spans="1:7" x14ac:dyDescent="0.3">
      <c r="A81" s="56">
        <v>59</v>
      </c>
      <c r="B81" s="49" t="str">
        <f t="shared" ca="1" si="6"/>
        <v>E09000019</v>
      </c>
      <c r="C81" s="50" t="str">
        <f ca="1">IFERROR(VLOOKUP($B81,'Org List'!$J$9:$K$488,2,0), "")</f>
        <v>Islington</v>
      </c>
      <c r="D81" s="146" t="str">
        <f ca="1">IFERROR(IF((VLOOKUP($B81,'NatCon &amp; Metrics Backsheet'!$A$7:$AC$156,D$9,FALSE))="","",(VLOOKUP($B81,'NatCon &amp; Metrics Backsheet'!$A$7:$AC$156,D$9,FALSE))),"")</f>
        <v>On track to meet target</v>
      </c>
      <c r="E81" s="98" t="str">
        <f ca="1">IFERROR(IF((VLOOKUP($B81,'NatCon &amp; Metrics Backsheet'!$A$7:$AC$156,E$9,FALSE))="","",(VLOOKUP($B81,'NatCon &amp; Metrics Backsheet'!$A$7:$AC$156,E$9,FALSE))),"")</f>
        <v>On track to meet target</v>
      </c>
      <c r="F81" s="98" t="str">
        <f ca="1">IFERROR(IF((VLOOKUP($B81,'NatCon &amp; Metrics Backsheet'!$A$7:$AC$156,F$9,FALSE))="","",(VLOOKUP($B81,'NatCon &amp; Metrics Backsheet'!$A$7:$AC$156,F$9,FALSE))),"")</f>
        <v>On track to meet target</v>
      </c>
      <c r="G81" s="99" t="str">
        <f ca="1">IFERROR(IF((VLOOKUP($B81,'NatCon &amp; Metrics Backsheet'!$A$7:$AC$156,G$9,FALSE))="","",(VLOOKUP($B81,'NatCon &amp; Metrics Backsheet'!$A$7:$AC$156,G$9,FALSE))),"")</f>
        <v>Not on track to meet target</v>
      </c>
    </row>
    <row r="82" spans="1:7" x14ac:dyDescent="0.3">
      <c r="A82" s="56">
        <v>60</v>
      </c>
      <c r="B82" s="49" t="str">
        <f t="shared" ca="1" si="6"/>
        <v>E09000020</v>
      </c>
      <c r="C82" s="50" t="str">
        <f ca="1">IFERROR(VLOOKUP($B82,'Org List'!$J$9:$K$488,2,0), "")</f>
        <v>Kensington and Chelsea</v>
      </c>
      <c r="D82" s="146" t="str">
        <f ca="1">IFERROR(IF((VLOOKUP($B82,'NatCon &amp; Metrics Backsheet'!$A$7:$AC$156,D$9,FALSE))="","",(VLOOKUP($B82,'NatCon &amp; Metrics Backsheet'!$A$7:$AC$156,D$9,FALSE))),"")</f>
        <v>Not on track to meet target</v>
      </c>
      <c r="E82" s="98" t="str">
        <f ca="1">IFERROR(IF((VLOOKUP($B82,'NatCon &amp; Metrics Backsheet'!$A$7:$AC$156,E$9,FALSE))="","",(VLOOKUP($B82,'NatCon &amp; Metrics Backsheet'!$A$7:$AC$156,E$9,FALSE))),"")</f>
        <v>On track to meet target</v>
      </c>
      <c r="F82" s="98" t="str">
        <f ca="1">IFERROR(IF((VLOOKUP($B82,'NatCon &amp; Metrics Backsheet'!$A$7:$AC$156,F$9,FALSE))="","",(VLOOKUP($B82,'NatCon &amp; Metrics Backsheet'!$A$7:$AC$156,F$9,FALSE))),"")</f>
        <v>On track to meet target</v>
      </c>
      <c r="G82" s="99" t="str">
        <f ca="1">IFERROR(IF((VLOOKUP($B82,'NatCon &amp; Metrics Backsheet'!$A$7:$AC$156,G$9,FALSE))="","",(VLOOKUP($B82,'NatCon &amp; Metrics Backsheet'!$A$7:$AC$156,G$9,FALSE))),"")</f>
        <v>On track to meet target</v>
      </c>
    </row>
    <row r="83" spans="1:7" x14ac:dyDescent="0.3">
      <c r="A83" s="56">
        <v>61</v>
      </c>
      <c r="B83" s="49" t="str">
        <f t="shared" ca="1" si="6"/>
        <v>E10000016</v>
      </c>
      <c r="C83" s="50" t="str">
        <f ca="1">IFERROR(VLOOKUP($B83,'Org List'!$J$9:$K$488,2,0), "")</f>
        <v>Kent</v>
      </c>
      <c r="D83" s="146" t="str">
        <f ca="1">IFERROR(IF((VLOOKUP($B83,'NatCon &amp; Metrics Backsheet'!$A$7:$AC$156,D$9,FALSE))="","",(VLOOKUP($B83,'NatCon &amp; Metrics Backsheet'!$A$7:$AC$156,D$9,FALSE))),"")</f>
        <v>On track to meet target</v>
      </c>
      <c r="E83" s="98" t="str">
        <f ca="1">IFERROR(IF((VLOOKUP($B83,'NatCon &amp; Metrics Backsheet'!$A$7:$AC$156,E$9,FALSE))="","",(VLOOKUP($B83,'NatCon &amp; Metrics Backsheet'!$A$7:$AC$156,E$9,FALSE))),"")</f>
        <v>On track to meet target</v>
      </c>
      <c r="F83" s="98" t="str">
        <f ca="1">IFERROR(IF((VLOOKUP($B83,'NatCon &amp; Metrics Backsheet'!$A$7:$AC$156,F$9,FALSE))="","",(VLOOKUP($B83,'NatCon &amp; Metrics Backsheet'!$A$7:$AC$156,F$9,FALSE))),"")</f>
        <v>Data not available to assess progress</v>
      </c>
      <c r="G83" s="99" t="str">
        <f ca="1">IFERROR(IF((VLOOKUP($B83,'NatCon &amp; Metrics Backsheet'!$A$7:$AC$156,G$9,FALSE))="","",(VLOOKUP($B83,'NatCon &amp; Metrics Backsheet'!$A$7:$AC$156,G$9,FALSE))),"")</f>
        <v>Not on track to meet target</v>
      </c>
    </row>
    <row r="84" spans="1:7" x14ac:dyDescent="0.3">
      <c r="A84" s="56">
        <v>62</v>
      </c>
      <c r="B84" s="49" t="str">
        <f t="shared" ca="1" si="6"/>
        <v>E06000010</v>
      </c>
      <c r="C84" s="50" t="str">
        <f ca="1">IFERROR(VLOOKUP($B84,'Org List'!$J$9:$K$488,2,0), "")</f>
        <v>Kingston upon Hull, City of</v>
      </c>
      <c r="D84" s="146" t="str">
        <f ca="1">IFERROR(IF((VLOOKUP($B84,'NatCon &amp; Metrics Backsheet'!$A$7:$AC$156,D$9,FALSE))="","",(VLOOKUP($B84,'NatCon &amp; Metrics Backsheet'!$A$7:$AC$156,D$9,FALSE))),"")</f>
        <v>On track to meet target</v>
      </c>
      <c r="E84" s="98" t="str">
        <f ca="1">IFERROR(IF((VLOOKUP($B84,'NatCon &amp; Metrics Backsheet'!$A$7:$AC$156,E$9,FALSE))="","",(VLOOKUP($B84,'NatCon &amp; Metrics Backsheet'!$A$7:$AC$156,E$9,FALSE))),"")</f>
        <v>On track to meet target</v>
      </c>
      <c r="F84" s="98" t="str">
        <f ca="1">IFERROR(IF((VLOOKUP($B84,'NatCon &amp; Metrics Backsheet'!$A$7:$AC$156,F$9,FALSE))="","",(VLOOKUP($B84,'NatCon &amp; Metrics Backsheet'!$A$7:$AC$156,F$9,FALSE))),"")</f>
        <v>Data not available to assess progress</v>
      </c>
      <c r="G84" s="99" t="str">
        <f ca="1">IFERROR(IF((VLOOKUP($B84,'NatCon &amp; Metrics Backsheet'!$A$7:$AC$156,G$9,FALSE))="","",(VLOOKUP($B84,'NatCon &amp; Metrics Backsheet'!$A$7:$AC$156,G$9,FALSE))),"")</f>
        <v>On track to meet target</v>
      </c>
    </row>
    <row r="85" spans="1:7" x14ac:dyDescent="0.3">
      <c r="A85" s="56">
        <v>63</v>
      </c>
      <c r="B85" s="49" t="str">
        <f t="shared" ca="1" si="6"/>
        <v>E09000021</v>
      </c>
      <c r="C85" s="50" t="str">
        <f ca="1">IFERROR(VLOOKUP($B85,'Org List'!$J$9:$K$488,2,0), "")</f>
        <v>Kingston upon Thames</v>
      </c>
      <c r="D85" s="146" t="str">
        <f ca="1">IFERROR(IF((VLOOKUP($B85,'NatCon &amp; Metrics Backsheet'!$A$7:$AC$156,D$9,FALSE))="","",(VLOOKUP($B85,'NatCon &amp; Metrics Backsheet'!$A$7:$AC$156,D$9,FALSE))),"")</f>
        <v>On track to meet target</v>
      </c>
      <c r="E85" s="98" t="str">
        <f ca="1">IFERROR(IF((VLOOKUP($B85,'NatCon &amp; Metrics Backsheet'!$A$7:$AC$156,E$9,FALSE))="","",(VLOOKUP($B85,'NatCon &amp; Metrics Backsheet'!$A$7:$AC$156,E$9,FALSE))),"")</f>
        <v>On track to meet target</v>
      </c>
      <c r="F85" s="98" t="str">
        <f ca="1">IFERROR(IF((VLOOKUP($B85,'NatCon &amp; Metrics Backsheet'!$A$7:$AC$156,F$9,FALSE))="","",(VLOOKUP($B85,'NatCon &amp; Metrics Backsheet'!$A$7:$AC$156,F$9,FALSE))),"")</f>
        <v>Data not available to assess progress</v>
      </c>
      <c r="G85" s="99" t="str">
        <f ca="1">IFERROR(IF((VLOOKUP($B85,'NatCon &amp; Metrics Backsheet'!$A$7:$AC$156,G$9,FALSE))="","",(VLOOKUP($B85,'NatCon &amp; Metrics Backsheet'!$A$7:$AC$156,G$9,FALSE))),"")</f>
        <v>On track to meet target</v>
      </c>
    </row>
    <row r="86" spans="1:7" x14ac:dyDescent="0.3">
      <c r="A86" s="56">
        <v>64</v>
      </c>
      <c r="B86" s="49" t="str">
        <f t="shared" ca="1" si="6"/>
        <v>E08000034</v>
      </c>
      <c r="C86" s="50" t="str">
        <f ca="1">IFERROR(VLOOKUP($B86,'Org List'!$J$9:$K$488,2,0), "")</f>
        <v>Kirklees</v>
      </c>
      <c r="D86" s="146" t="str">
        <f ca="1">IFERROR(IF((VLOOKUP($B86,'NatCon &amp; Metrics Backsheet'!$A$7:$AC$156,D$9,FALSE))="","",(VLOOKUP($B86,'NatCon &amp; Metrics Backsheet'!$A$7:$AC$156,D$9,FALSE))),"")</f>
        <v>Data not available to assess progress</v>
      </c>
      <c r="E86" s="98" t="str">
        <f ca="1">IFERROR(IF((VLOOKUP($B86,'NatCon &amp; Metrics Backsheet'!$A$7:$AC$156,E$9,FALSE))="","",(VLOOKUP($B86,'NatCon &amp; Metrics Backsheet'!$A$7:$AC$156,E$9,FALSE))),"")</f>
        <v>On track to meet target</v>
      </c>
      <c r="F86" s="98" t="str">
        <f ca="1">IFERROR(IF((VLOOKUP($B86,'NatCon &amp; Metrics Backsheet'!$A$7:$AC$156,F$9,FALSE))="","",(VLOOKUP($B86,'NatCon &amp; Metrics Backsheet'!$A$7:$AC$156,F$9,FALSE))),"")</f>
        <v>Not on track to meet target</v>
      </c>
      <c r="G86" s="99" t="str">
        <f ca="1">IFERROR(IF((VLOOKUP($B86,'NatCon &amp; Metrics Backsheet'!$A$7:$AC$156,G$9,FALSE))="","",(VLOOKUP($B86,'NatCon &amp; Metrics Backsheet'!$A$7:$AC$156,G$9,FALSE))),"")</f>
        <v>On track to meet target</v>
      </c>
    </row>
    <row r="87" spans="1:7" x14ac:dyDescent="0.3">
      <c r="A87" s="56">
        <v>65</v>
      </c>
      <c r="B87" s="49" t="str">
        <f t="shared" ref="B87:B150" ca="1" si="7">IF($A87&gt;$J$5-1,"",INDIRECT("'Comms by AT'!AA"&amp;$A87+$J$4))</f>
        <v>E08000011</v>
      </c>
      <c r="C87" s="50" t="str">
        <f ca="1">IFERROR(VLOOKUP($B87,'Org List'!$J$9:$K$488,2,0), "")</f>
        <v>Knowsley</v>
      </c>
      <c r="D87" s="146" t="str">
        <f ca="1">IFERROR(IF((VLOOKUP($B87,'NatCon &amp; Metrics Backsheet'!$A$7:$AC$156,D$9,FALSE))="","",(VLOOKUP($B87,'NatCon &amp; Metrics Backsheet'!$A$7:$AC$156,D$9,FALSE))),"")</f>
        <v>Not on track to meet target</v>
      </c>
      <c r="E87" s="98" t="str">
        <f ca="1">IFERROR(IF((VLOOKUP($B87,'NatCon &amp; Metrics Backsheet'!$A$7:$AC$156,E$9,FALSE))="","",(VLOOKUP($B87,'NatCon &amp; Metrics Backsheet'!$A$7:$AC$156,E$9,FALSE))),"")</f>
        <v>On track to meet target</v>
      </c>
      <c r="F87" s="98" t="str">
        <f ca="1">IFERROR(IF((VLOOKUP($B87,'NatCon &amp; Metrics Backsheet'!$A$7:$AC$156,F$9,FALSE))="","",(VLOOKUP($B87,'NatCon &amp; Metrics Backsheet'!$A$7:$AC$156,F$9,FALSE))),"")</f>
        <v>On track to meet target</v>
      </c>
      <c r="G87" s="99" t="str">
        <f ca="1">IFERROR(IF((VLOOKUP($B87,'NatCon &amp; Metrics Backsheet'!$A$7:$AC$156,G$9,FALSE))="","",(VLOOKUP($B87,'NatCon &amp; Metrics Backsheet'!$A$7:$AC$156,G$9,FALSE))),"")</f>
        <v>Not on track to meet target</v>
      </c>
    </row>
    <row r="88" spans="1:7" x14ac:dyDescent="0.3">
      <c r="A88" s="56">
        <v>66</v>
      </c>
      <c r="B88" s="49" t="str">
        <f t="shared" ca="1" si="7"/>
        <v>E09000022</v>
      </c>
      <c r="C88" s="50" t="str">
        <f ca="1">IFERROR(VLOOKUP($B88,'Org List'!$J$9:$K$488,2,0), "")</f>
        <v>Lambeth</v>
      </c>
      <c r="D88" s="146" t="str">
        <f ca="1">IFERROR(IF((VLOOKUP($B88,'NatCon &amp; Metrics Backsheet'!$A$7:$AC$156,D$9,FALSE))="","",(VLOOKUP($B88,'NatCon &amp; Metrics Backsheet'!$A$7:$AC$156,D$9,FALSE))),"")</f>
        <v>On track to meet target</v>
      </c>
      <c r="E88" s="98" t="str">
        <f ca="1">IFERROR(IF((VLOOKUP($B88,'NatCon &amp; Metrics Backsheet'!$A$7:$AC$156,E$9,FALSE))="","",(VLOOKUP($B88,'NatCon &amp; Metrics Backsheet'!$A$7:$AC$156,E$9,FALSE))),"")</f>
        <v>On track to meet target</v>
      </c>
      <c r="F88" s="98" t="str">
        <f ca="1">IFERROR(IF((VLOOKUP($B88,'NatCon &amp; Metrics Backsheet'!$A$7:$AC$156,F$9,FALSE))="","",(VLOOKUP($B88,'NatCon &amp; Metrics Backsheet'!$A$7:$AC$156,F$9,FALSE))),"")</f>
        <v>On track to meet target</v>
      </c>
      <c r="G88" s="99" t="str">
        <f ca="1">IFERROR(IF((VLOOKUP($B88,'NatCon &amp; Metrics Backsheet'!$A$7:$AC$156,G$9,FALSE))="","",(VLOOKUP($B88,'NatCon &amp; Metrics Backsheet'!$A$7:$AC$156,G$9,FALSE))),"")</f>
        <v>On track to meet target</v>
      </c>
    </row>
    <row r="89" spans="1:7" x14ac:dyDescent="0.3">
      <c r="A89" s="56">
        <v>67</v>
      </c>
      <c r="B89" s="49" t="str">
        <f t="shared" ca="1" si="7"/>
        <v>E10000017</v>
      </c>
      <c r="C89" s="50" t="str">
        <f ca="1">IFERROR(VLOOKUP($B89,'Org List'!$J$9:$K$488,2,0), "")</f>
        <v>Lancashire</v>
      </c>
      <c r="D89" s="146" t="str">
        <f ca="1">IFERROR(IF((VLOOKUP($B89,'NatCon &amp; Metrics Backsheet'!$A$7:$AC$156,D$9,FALSE))="","",(VLOOKUP($B89,'NatCon &amp; Metrics Backsheet'!$A$7:$AC$156,D$9,FALSE))),"")</f>
        <v>On track to meet target</v>
      </c>
      <c r="E89" s="98" t="str">
        <f ca="1">IFERROR(IF((VLOOKUP($B89,'NatCon &amp; Metrics Backsheet'!$A$7:$AC$156,E$9,FALSE))="","",(VLOOKUP($B89,'NatCon &amp; Metrics Backsheet'!$A$7:$AC$156,E$9,FALSE))),"")</f>
        <v>On track to meet target</v>
      </c>
      <c r="F89" s="98" t="str">
        <f ca="1">IFERROR(IF((VLOOKUP($B89,'NatCon &amp; Metrics Backsheet'!$A$7:$AC$156,F$9,FALSE))="","",(VLOOKUP($B89,'NatCon &amp; Metrics Backsheet'!$A$7:$AC$156,F$9,FALSE))),"")</f>
        <v>On track to meet target</v>
      </c>
      <c r="G89" s="99" t="str">
        <f ca="1">IFERROR(IF((VLOOKUP($B89,'NatCon &amp; Metrics Backsheet'!$A$7:$AC$156,G$9,FALSE))="","",(VLOOKUP($B89,'NatCon &amp; Metrics Backsheet'!$A$7:$AC$156,G$9,FALSE))),"")</f>
        <v>On track to meet target</v>
      </c>
    </row>
    <row r="90" spans="1:7" x14ac:dyDescent="0.3">
      <c r="A90" s="56">
        <v>68</v>
      </c>
      <c r="B90" s="49" t="str">
        <f t="shared" ca="1" si="7"/>
        <v>E08000035</v>
      </c>
      <c r="C90" s="50" t="str">
        <f ca="1">IFERROR(VLOOKUP($B90,'Org List'!$J$9:$K$488,2,0), "")</f>
        <v>Leeds</v>
      </c>
      <c r="D90" s="146" t="str">
        <f ca="1">IFERROR(IF((VLOOKUP($B90,'NatCon &amp; Metrics Backsheet'!$A$7:$AC$156,D$9,FALSE))="","",(VLOOKUP($B90,'NatCon &amp; Metrics Backsheet'!$A$7:$AC$156,D$9,FALSE))),"")</f>
        <v>On track to meet target</v>
      </c>
      <c r="E90" s="98" t="str">
        <f ca="1">IFERROR(IF((VLOOKUP($B90,'NatCon &amp; Metrics Backsheet'!$A$7:$AC$156,E$9,FALSE))="","",(VLOOKUP($B90,'NatCon &amp; Metrics Backsheet'!$A$7:$AC$156,E$9,FALSE))),"")</f>
        <v>On track to meet target</v>
      </c>
      <c r="F90" s="98" t="str">
        <f ca="1">IFERROR(IF((VLOOKUP($B90,'NatCon &amp; Metrics Backsheet'!$A$7:$AC$156,F$9,FALSE))="","",(VLOOKUP($B90,'NatCon &amp; Metrics Backsheet'!$A$7:$AC$156,F$9,FALSE))),"")</f>
        <v>On track to meet target</v>
      </c>
      <c r="G90" s="99" t="str">
        <f ca="1">IFERROR(IF((VLOOKUP($B90,'NatCon &amp; Metrics Backsheet'!$A$7:$AC$156,G$9,FALSE))="","",(VLOOKUP($B90,'NatCon &amp; Metrics Backsheet'!$A$7:$AC$156,G$9,FALSE))),"")</f>
        <v>Not on track to meet target</v>
      </c>
    </row>
    <row r="91" spans="1:7" x14ac:dyDescent="0.3">
      <c r="A91" s="56">
        <v>69</v>
      </c>
      <c r="B91" s="49" t="str">
        <f t="shared" ca="1" si="7"/>
        <v>E06000016</v>
      </c>
      <c r="C91" s="50" t="str">
        <f ca="1">IFERROR(VLOOKUP($B91,'Org List'!$J$9:$K$488,2,0), "")</f>
        <v>Leicester</v>
      </c>
      <c r="D91" s="146" t="str">
        <f ca="1">IFERROR(IF((VLOOKUP($B91,'NatCon &amp; Metrics Backsheet'!$A$7:$AC$156,D$9,FALSE))="","",(VLOOKUP($B91,'NatCon &amp; Metrics Backsheet'!$A$7:$AC$156,D$9,FALSE))),"")</f>
        <v>On track to meet target</v>
      </c>
      <c r="E91" s="98" t="str">
        <f ca="1">IFERROR(IF((VLOOKUP($B91,'NatCon &amp; Metrics Backsheet'!$A$7:$AC$156,E$9,FALSE))="","",(VLOOKUP($B91,'NatCon &amp; Metrics Backsheet'!$A$7:$AC$156,E$9,FALSE))),"")</f>
        <v>On track to meet target</v>
      </c>
      <c r="F91" s="98" t="str">
        <f ca="1">IFERROR(IF((VLOOKUP($B91,'NatCon &amp; Metrics Backsheet'!$A$7:$AC$156,F$9,FALSE))="","",(VLOOKUP($B91,'NatCon &amp; Metrics Backsheet'!$A$7:$AC$156,F$9,FALSE))),"")</f>
        <v>Not on track to meet target</v>
      </c>
      <c r="G91" s="99" t="str">
        <f ca="1">IFERROR(IF((VLOOKUP($B91,'NatCon &amp; Metrics Backsheet'!$A$7:$AC$156,G$9,FALSE))="","",(VLOOKUP($B91,'NatCon &amp; Metrics Backsheet'!$A$7:$AC$156,G$9,FALSE))),"")</f>
        <v>On track to meet target</v>
      </c>
    </row>
    <row r="92" spans="1:7" x14ac:dyDescent="0.3">
      <c r="A92" s="56">
        <v>70</v>
      </c>
      <c r="B92" s="49" t="str">
        <f t="shared" ca="1" si="7"/>
        <v>E10000018</v>
      </c>
      <c r="C92" s="50" t="str">
        <f ca="1">IFERROR(VLOOKUP($B92,'Org List'!$J$9:$K$488,2,0), "")</f>
        <v>Leicestershire</v>
      </c>
      <c r="D92" s="146" t="str">
        <f ca="1">IFERROR(IF((VLOOKUP($B92,'NatCon &amp; Metrics Backsheet'!$A$7:$AC$156,D$9,FALSE))="","",(VLOOKUP($B92,'NatCon &amp; Metrics Backsheet'!$A$7:$AC$156,D$9,FALSE))),"")</f>
        <v>On track to meet target</v>
      </c>
      <c r="E92" s="98" t="str">
        <f ca="1">IFERROR(IF((VLOOKUP($B92,'NatCon &amp; Metrics Backsheet'!$A$7:$AC$156,E$9,FALSE))="","",(VLOOKUP($B92,'NatCon &amp; Metrics Backsheet'!$A$7:$AC$156,E$9,FALSE))),"")</f>
        <v>Not on track to meet target</v>
      </c>
      <c r="F92" s="98" t="str">
        <f ca="1">IFERROR(IF((VLOOKUP($B92,'NatCon &amp; Metrics Backsheet'!$A$7:$AC$156,F$9,FALSE))="","",(VLOOKUP($B92,'NatCon &amp; Metrics Backsheet'!$A$7:$AC$156,F$9,FALSE))),"")</f>
        <v>On track to meet target</v>
      </c>
      <c r="G92" s="99" t="str">
        <f ca="1">IFERROR(IF((VLOOKUP($B92,'NatCon &amp; Metrics Backsheet'!$A$7:$AC$156,G$9,FALSE))="","",(VLOOKUP($B92,'NatCon &amp; Metrics Backsheet'!$A$7:$AC$156,G$9,FALSE))),"")</f>
        <v>On track to meet target</v>
      </c>
    </row>
    <row r="93" spans="1:7" x14ac:dyDescent="0.3">
      <c r="A93" s="56">
        <v>71</v>
      </c>
      <c r="B93" s="49" t="str">
        <f t="shared" ca="1" si="7"/>
        <v>E09000023</v>
      </c>
      <c r="C93" s="50" t="str">
        <f ca="1">IFERROR(VLOOKUP($B93,'Org List'!$J$9:$K$488,2,0), "")</f>
        <v>Lewisham</v>
      </c>
      <c r="D93" s="146" t="str">
        <f ca="1">IFERROR(IF((VLOOKUP($B93,'NatCon &amp; Metrics Backsheet'!$A$7:$AC$156,D$9,FALSE))="","",(VLOOKUP($B93,'NatCon &amp; Metrics Backsheet'!$A$7:$AC$156,D$9,FALSE))),"")</f>
        <v>On track to meet target</v>
      </c>
      <c r="E93" s="98" t="str">
        <f ca="1">IFERROR(IF((VLOOKUP($B93,'NatCon &amp; Metrics Backsheet'!$A$7:$AC$156,E$9,FALSE))="","",(VLOOKUP($B93,'NatCon &amp; Metrics Backsheet'!$A$7:$AC$156,E$9,FALSE))),"")</f>
        <v>On track to meet target</v>
      </c>
      <c r="F93" s="98" t="str">
        <f ca="1">IFERROR(IF((VLOOKUP($B93,'NatCon &amp; Metrics Backsheet'!$A$7:$AC$156,F$9,FALSE))="","",(VLOOKUP($B93,'NatCon &amp; Metrics Backsheet'!$A$7:$AC$156,F$9,FALSE))),"")</f>
        <v>On track to meet target</v>
      </c>
      <c r="G93" s="99" t="str">
        <f ca="1">IFERROR(IF((VLOOKUP($B93,'NatCon &amp; Metrics Backsheet'!$A$7:$AC$156,G$9,FALSE))="","",(VLOOKUP($B93,'NatCon &amp; Metrics Backsheet'!$A$7:$AC$156,G$9,FALSE))),"")</f>
        <v>On track to meet target</v>
      </c>
    </row>
    <row r="94" spans="1:7" x14ac:dyDescent="0.3">
      <c r="A94" s="56">
        <v>72</v>
      </c>
      <c r="B94" s="49" t="str">
        <f t="shared" ca="1" si="7"/>
        <v>E10000019</v>
      </c>
      <c r="C94" s="50" t="str">
        <f ca="1">IFERROR(VLOOKUP($B94,'Org List'!$J$9:$K$488,2,0), "")</f>
        <v>Lincolnshire</v>
      </c>
      <c r="D94" s="146" t="str">
        <f ca="1">IFERROR(IF((VLOOKUP($B94,'NatCon &amp; Metrics Backsheet'!$A$7:$AC$156,D$9,FALSE))="","",(VLOOKUP($B94,'NatCon &amp; Metrics Backsheet'!$A$7:$AC$156,D$9,FALSE))),"")</f>
        <v>Not on track to meet target</v>
      </c>
      <c r="E94" s="98" t="str">
        <f ca="1">IFERROR(IF((VLOOKUP($B94,'NatCon &amp; Metrics Backsheet'!$A$7:$AC$156,E$9,FALSE))="","",(VLOOKUP($B94,'NatCon &amp; Metrics Backsheet'!$A$7:$AC$156,E$9,FALSE))),"")</f>
        <v>On track to meet target</v>
      </c>
      <c r="F94" s="98" t="str">
        <f ca="1">IFERROR(IF((VLOOKUP($B94,'NatCon &amp; Metrics Backsheet'!$A$7:$AC$156,F$9,FALSE))="","",(VLOOKUP($B94,'NatCon &amp; Metrics Backsheet'!$A$7:$AC$156,F$9,FALSE))),"")</f>
        <v>Data not available to assess progress</v>
      </c>
      <c r="G94" s="99" t="str">
        <f ca="1">IFERROR(IF((VLOOKUP($B94,'NatCon &amp; Metrics Backsheet'!$A$7:$AC$156,G$9,FALSE))="","",(VLOOKUP($B94,'NatCon &amp; Metrics Backsheet'!$A$7:$AC$156,G$9,FALSE))),"")</f>
        <v>Not on track to meet target</v>
      </c>
    </row>
    <row r="95" spans="1:7" x14ac:dyDescent="0.3">
      <c r="A95" s="56">
        <v>73</v>
      </c>
      <c r="B95" s="49" t="str">
        <f t="shared" ca="1" si="7"/>
        <v>E08000012</v>
      </c>
      <c r="C95" s="50" t="str">
        <f ca="1">IFERROR(VLOOKUP($B95,'Org List'!$J$9:$K$488,2,0), "")</f>
        <v>Liverpool</v>
      </c>
      <c r="D95" s="146" t="str">
        <f ca="1">IFERROR(IF((VLOOKUP($B95,'NatCon &amp; Metrics Backsheet'!$A$7:$AC$156,D$9,FALSE))="","",(VLOOKUP($B95,'NatCon &amp; Metrics Backsheet'!$A$7:$AC$156,D$9,FALSE))),"")</f>
        <v>Not on track to meet target</v>
      </c>
      <c r="E95" s="98" t="str">
        <f ca="1">IFERROR(IF((VLOOKUP($B95,'NatCon &amp; Metrics Backsheet'!$A$7:$AC$156,E$9,FALSE))="","",(VLOOKUP($B95,'NatCon &amp; Metrics Backsheet'!$A$7:$AC$156,E$9,FALSE))),"")</f>
        <v>On track to meet target</v>
      </c>
      <c r="F95" s="98" t="str">
        <f ca="1">IFERROR(IF((VLOOKUP($B95,'NatCon &amp; Metrics Backsheet'!$A$7:$AC$156,F$9,FALSE))="","",(VLOOKUP($B95,'NatCon &amp; Metrics Backsheet'!$A$7:$AC$156,F$9,FALSE))),"")</f>
        <v>On track to meet target</v>
      </c>
      <c r="G95" s="99" t="str">
        <f ca="1">IFERROR(IF((VLOOKUP($B95,'NatCon &amp; Metrics Backsheet'!$A$7:$AC$156,G$9,FALSE))="","",(VLOOKUP($B95,'NatCon &amp; Metrics Backsheet'!$A$7:$AC$156,G$9,FALSE))),"")</f>
        <v>Not on track to meet target</v>
      </c>
    </row>
    <row r="96" spans="1:7" x14ac:dyDescent="0.3">
      <c r="A96" s="56">
        <v>74</v>
      </c>
      <c r="B96" s="49" t="str">
        <f t="shared" ca="1" si="7"/>
        <v>E06000032</v>
      </c>
      <c r="C96" s="50" t="str">
        <f ca="1">IFERROR(VLOOKUP($B96,'Org List'!$J$9:$K$488,2,0), "")</f>
        <v>Luton</v>
      </c>
      <c r="D96" s="146" t="str">
        <f ca="1">IFERROR(IF((VLOOKUP($B96,'NatCon &amp; Metrics Backsheet'!$A$7:$AC$156,D$9,FALSE))="","",(VLOOKUP($B96,'NatCon &amp; Metrics Backsheet'!$A$7:$AC$156,D$9,FALSE))),"")</f>
        <v>On track to meet target</v>
      </c>
      <c r="E96" s="98" t="str">
        <f ca="1">IFERROR(IF((VLOOKUP($B96,'NatCon &amp; Metrics Backsheet'!$A$7:$AC$156,E$9,FALSE))="","",(VLOOKUP($B96,'NatCon &amp; Metrics Backsheet'!$A$7:$AC$156,E$9,FALSE))),"")</f>
        <v>On track to meet target</v>
      </c>
      <c r="F96" s="98" t="str">
        <f ca="1">IFERROR(IF((VLOOKUP($B96,'NatCon &amp; Metrics Backsheet'!$A$7:$AC$156,F$9,FALSE))="","",(VLOOKUP($B96,'NatCon &amp; Metrics Backsheet'!$A$7:$AC$156,F$9,FALSE))),"")</f>
        <v>On track to meet target</v>
      </c>
      <c r="G96" s="99" t="str">
        <f ca="1">IFERROR(IF((VLOOKUP($B96,'NatCon &amp; Metrics Backsheet'!$A$7:$AC$156,G$9,FALSE))="","",(VLOOKUP($B96,'NatCon &amp; Metrics Backsheet'!$A$7:$AC$156,G$9,FALSE))),"")</f>
        <v>Not on track to meet target</v>
      </c>
    </row>
    <row r="97" spans="1:7" x14ac:dyDescent="0.3">
      <c r="A97" s="56">
        <v>75</v>
      </c>
      <c r="B97" s="49" t="str">
        <f t="shared" ca="1" si="7"/>
        <v>E08000003</v>
      </c>
      <c r="C97" s="50" t="str">
        <f ca="1">IFERROR(VLOOKUP($B97,'Org List'!$J$9:$K$488,2,0), "")</f>
        <v>Manchester</v>
      </c>
      <c r="D97" s="146" t="str">
        <f ca="1">IFERROR(IF((VLOOKUP($B97,'NatCon &amp; Metrics Backsheet'!$A$7:$AC$156,D$9,FALSE))="","",(VLOOKUP($B97,'NatCon &amp; Metrics Backsheet'!$A$7:$AC$156,D$9,FALSE))),"")</f>
        <v>Not on track to meet target</v>
      </c>
      <c r="E97" s="98" t="str">
        <f ca="1">IFERROR(IF((VLOOKUP($B97,'NatCon &amp; Metrics Backsheet'!$A$7:$AC$156,E$9,FALSE))="","",(VLOOKUP($B97,'NatCon &amp; Metrics Backsheet'!$A$7:$AC$156,E$9,FALSE))),"")</f>
        <v>On track to meet target</v>
      </c>
      <c r="F97" s="98" t="str">
        <f ca="1">IFERROR(IF((VLOOKUP($B97,'NatCon &amp; Metrics Backsheet'!$A$7:$AC$156,F$9,FALSE))="","",(VLOOKUP($B97,'NatCon &amp; Metrics Backsheet'!$A$7:$AC$156,F$9,FALSE))),"")</f>
        <v>On track to meet target</v>
      </c>
      <c r="G97" s="99" t="str">
        <f ca="1">IFERROR(IF((VLOOKUP($B97,'NatCon &amp; Metrics Backsheet'!$A$7:$AC$156,G$9,FALSE))="","",(VLOOKUP($B97,'NatCon &amp; Metrics Backsheet'!$A$7:$AC$156,G$9,FALSE))),"")</f>
        <v>Not on track to meet target</v>
      </c>
    </row>
    <row r="98" spans="1:7" x14ac:dyDescent="0.3">
      <c r="A98" s="56">
        <v>76</v>
      </c>
      <c r="B98" s="49" t="str">
        <f t="shared" ca="1" si="7"/>
        <v>E06000035</v>
      </c>
      <c r="C98" s="50" t="str">
        <f ca="1">IFERROR(VLOOKUP($B98,'Org List'!$J$9:$K$488,2,0), "")</f>
        <v>Medway</v>
      </c>
      <c r="D98" s="146" t="str">
        <f ca="1">IFERROR(IF((VLOOKUP($B98,'NatCon &amp; Metrics Backsheet'!$A$7:$AC$156,D$9,FALSE))="","",(VLOOKUP($B98,'NatCon &amp; Metrics Backsheet'!$A$7:$AC$156,D$9,FALSE))),"")</f>
        <v>Data not available to assess progress</v>
      </c>
      <c r="E98" s="98" t="str">
        <f ca="1">IFERROR(IF((VLOOKUP($B98,'NatCon &amp; Metrics Backsheet'!$A$7:$AC$156,E$9,FALSE))="","",(VLOOKUP($B98,'NatCon &amp; Metrics Backsheet'!$A$7:$AC$156,E$9,FALSE))),"")</f>
        <v>On track to meet target</v>
      </c>
      <c r="F98" s="98" t="str">
        <f ca="1">IFERROR(IF((VLOOKUP($B98,'NatCon &amp; Metrics Backsheet'!$A$7:$AC$156,F$9,FALSE))="","",(VLOOKUP($B98,'NatCon &amp; Metrics Backsheet'!$A$7:$AC$156,F$9,FALSE))),"")</f>
        <v>Not on track to meet target</v>
      </c>
      <c r="G98" s="99" t="str">
        <f ca="1">IFERROR(IF((VLOOKUP($B98,'NatCon &amp; Metrics Backsheet'!$A$7:$AC$156,G$9,FALSE))="","",(VLOOKUP($B98,'NatCon &amp; Metrics Backsheet'!$A$7:$AC$156,G$9,FALSE))),"")</f>
        <v>On track to meet target</v>
      </c>
    </row>
    <row r="99" spans="1:7" x14ac:dyDescent="0.3">
      <c r="A99" s="56">
        <v>77</v>
      </c>
      <c r="B99" s="49" t="str">
        <f t="shared" ca="1" si="7"/>
        <v>E09000024</v>
      </c>
      <c r="C99" s="50" t="str">
        <f ca="1">IFERROR(VLOOKUP($B99,'Org List'!$J$9:$K$488,2,0), "")</f>
        <v>Merton</v>
      </c>
      <c r="D99" s="146" t="str">
        <f ca="1">IFERROR(IF((VLOOKUP($B99,'NatCon &amp; Metrics Backsheet'!$A$7:$AC$156,D$9,FALSE))="","",(VLOOKUP($B99,'NatCon &amp; Metrics Backsheet'!$A$7:$AC$156,D$9,FALSE))),"")</f>
        <v>On track to meet target</v>
      </c>
      <c r="E99" s="98" t="str">
        <f ca="1">IFERROR(IF((VLOOKUP($B99,'NatCon &amp; Metrics Backsheet'!$A$7:$AC$156,E$9,FALSE))="","",(VLOOKUP($B99,'NatCon &amp; Metrics Backsheet'!$A$7:$AC$156,E$9,FALSE))),"")</f>
        <v>On track to meet target</v>
      </c>
      <c r="F99" s="98" t="str">
        <f ca="1">IFERROR(IF((VLOOKUP($B99,'NatCon &amp; Metrics Backsheet'!$A$7:$AC$156,F$9,FALSE))="","",(VLOOKUP($B99,'NatCon &amp; Metrics Backsheet'!$A$7:$AC$156,F$9,FALSE))),"")</f>
        <v>On track to meet target</v>
      </c>
      <c r="G99" s="99" t="str">
        <f ca="1">IFERROR(IF((VLOOKUP($B99,'NatCon &amp; Metrics Backsheet'!$A$7:$AC$156,G$9,FALSE))="","",(VLOOKUP($B99,'NatCon &amp; Metrics Backsheet'!$A$7:$AC$156,G$9,FALSE))),"")</f>
        <v>On track to meet target</v>
      </c>
    </row>
    <row r="100" spans="1:7" x14ac:dyDescent="0.3">
      <c r="A100" s="56">
        <v>78</v>
      </c>
      <c r="B100" s="49" t="str">
        <f t="shared" ca="1" si="7"/>
        <v>E06000002</v>
      </c>
      <c r="C100" s="50" t="str">
        <f ca="1">IFERROR(VLOOKUP($B100,'Org List'!$J$9:$K$488,2,0), "")</f>
        <v>Middlesbrough</v>
      </c>
      <c r="D100" s="146" t="str">
        <f ca="1">IFERROR(IF((VLOOKUP($B100,'NatCon &amp; Metrics Backsheet'!$A$7:$AC$156,D$9,FALSE))="","",(VLOOKUP($B100,'NatCon &amp; Metrics Backsheet'!$A$7:$AC$156,D$9,FALSE))),"")</f>
        <v>Not on track to meet target</v>
      </c>
      <c r="E100" s="98" t="str">
        <f ca="1">IFERROR(IF((VLOOKUP($B100,'NatCon &amp; Metrics Backsheet'!$A$7:$AC$156,E$9,FALSE))="","",(VLOOKUP($B100,'NatCon &amp; Metrics Backsheet'!$A$7:$AC$156,E$9,FALSE))),"")</f>
        <v>On track to meet target</v>
      </c>
      <c r="F100" s="98" t="str">
        <f ca="1">IFERROR(IF((VLOOKUP($B100,'NatCon &amp; Metrics Backsheet'!$A$7:$AC$156,F$9,FALSE))="","",(VLOOKUP($B100,'NatCon &amp; Metrics Backsheet'!$A$7:$AC$156,F$9,FALSE))),"")</f>
        <v>Data not available to assess progress</v>
      </c>
      <c r="G100" s="99" t="str">
        <f ca="1">IFERROR(IF((VLOOKUP($B100,'NatCon &amp; Metrics Backsheet'!$A$7:$AC$156,G$9,FALSE))="","",(VLOOKUP($B100,'NatCon &amp; Metrics Backsheet'!$A$7:$AC$156,G$9,FALSE))),"")</f>
        <v>Not on track to meet target</v>
      </c>
    </row>
    <row r="101" spans="1:7" x14ac:dyDescent="0.3">
      <c r="A101" s="56">
        <v>79</v>
      </c>
      <c r="B101" s="49" t="str">
        <f t="shared" ca="1" si="7"/>
        <v>E06000042</v>
      </c>
      <c r="C101" s="50" t="str">
        <f ca="1">IFERROR(VLOOKUP($B101,'Org List'!$J$9:$K$488,2,0), "")</f>
        <v>Milton Keynes</v>
      </c>
      <c r="D101" s="146" t="str">
        <f ca="1">IFERROR(IF((VLOOKUP($B101,'NatCon &amp; Metrics Backsheet'!$A$7:$AC$156,D$9,FALSE))="","",(VLOOKUP($B101,'NatCon &amp; Metrics Backsheet'!$A$7:$AC$156,D$9,FALSE))),"")</f>
        <v>Data not available to assess progress</v>
      </c>
      <c r="E101" s="98" t="str">
        <f ca="1">IFERROR(IF((VLOOKUP($B101,'NatCon &amp; Metrics Backsheet'!$A$7:$AC$156,E$9,FALSE))="","",(VLOOKUP($B101,'NatCon &amp; Metrics Backsheet'!$A$7:$AC$156,E$9,FALSE))),"")</f>
        <v>On track to meet target</v>
      </c>
      <c r="F101" s="98" t="str">
        <f ca="1">IFERROR(IF((VLOOKUP($B101,'NatCon &amp; Metrics Backsheet'!$A$7:$AC$156,F$9,FALSE))="","",(VLOOKUP($B101,'NatCon &amp; Metrics Backsheet'!$A$7:$AC$156,F$9,FALSE))),"")</f>
        <v>On track to meet target</v>
      </c>
      <c r="G101" s="99" t="str">
        <f ca="1">IFERROR(IF((VLOOKUP($B101,'NatCon &amp; Metrics Backsheet'!$A$7:$AC$156,G$9,FALSE))="","",(VLOOKUP($B101,'NatCon &amp; Metrics Backsheet'!$A$7:$AC$156,G$9,FALSE))),"")</f>
        <v>Not on track to meet target</v>
      </c>
    </row>
    <row r="102" spans="1:7" x14ac:dyDescent="0.3">
      <c r="A102" s="56">
        <v>80</v>
      </c>
      <c r="B102" s="49" t="str">
        <f t="shared" ca="1" si="7"/>
        <v>E08000021</v>
      </c>
      <c r="C102" s="50" t="str">
        <f ca="1">IFERROR(VLOOKUP($B102,'Org List'!$J$9:$K$488,2,0), "")</f>
        <v>Newcastle upon Tyne</v>
      </c>
      <c r="D102" s="146" t="str">
        <f ca="1">IFERROR(IF((VLOOKUP($B102,'NatCon &amp; Metrics Backsheet'!$A$7:$AC$156,D$9,FALSE))="","",(VLOOKUP($B102,'NatCon &amp; Metrics Backsheet'!$A$7:$AC$156,D$9,FALSE))),"")</f>
        <v>On track to meet target</v>
      </c>
      <c r="E102" s="98" t="str">
        <f ca="1">IFERROR(IF((VLOOKUP($B102,'NatCon &amp; Metrics Backsheet'!$A$7:$AC$156,E$9,FALSE))="","",(VLOOKUP($B102,'NatCon &amp; Metrics Backsheet'!$A$7:$AC$156,E$9,FALSE))),"")</f>
        <v>Not on track to meet target</v>
      </c>
      <c r="F102" s="98" t="str">
        <f ca="1">IFERROR(IF((VLOOKUP($B102,'NatCon &amp; Metrics Backsheet'!$A$7:$AC$156,F$9,FALSE))="","",(VLOOKUP($B102,'NatCon &amp; Metrics Backsheet'!$A$7:$AC$156,F$9,FALSE))),"")</f>
        <v>Not on track to meet target</v>
      </c>
      <c r="G102" s="99" t="str">
        <f ca="1">IFERROR(IF((VLOOKUP($B102,'NatCon &amp; Metrics Backsheet'!$A$7:$AC$156,G$9,FALSE))="","",(VLOOKUP($B102,'NatCon &amp; Metrics Backsheet'!$A$7:$AC$156,G$9,FALSE))),"")</f>
        <v>On track to meet target</v>
      </c>
    </row>
    <row r="103" spans="1:7" x14ac:dyDescent="0.3">
      <c r="A103" s="56">
        <v>81</v>
      </c>
      <c r="B103" s="49" t="str">
        <f t="shared" ca="1" si="7"/>
        <v>E09000025</v>
      </c>
      <c r="C103" s="50" t="str">
        <f ca="1">IFERROR(VLOOKUP($B103,'Org List'!$J$9:$K$488,2,0), "")</f>
        <v>Newham</v>
      </c>
      <c r="D103" s="146" t="str">
        <f ca="1">IFERROR(IF((VLOOKUP($B103,'NatCon &amp; Metrics Backsheet'!$A$7:$AC$156,D$9,FALSE))="","",(VLOOKUP($B103,'NatCon &amp; Metrics Backsheet'!$A$7:$AC$156,D$9,FALSE))),"")</f>
        <v>On track to meet target</v>
      </c>
      <c r="E103" s="98" t="str">
        <f ca="1">IFERROR(IF((VLOOKUP($B103,'NatCon &amp; Metrics Backsheet'!$A$7:$AC$156,E$9,FALSE))="","",(VLOOKUP($B103,'NatCon &amp; Metrics Backsheet'!$A$7:$AC$156,E$9,FALSE))),"")</f>
        <v>On track to meet target</v>
      </c>
      <c r="F103" s="98" t="str">
        <f ca="1">IFERROR(IF((VLOOKUP($B103,'NatCon &amp; Metrics Backsheet'!$A$7:$AC$156,F$9,FALSE))="","",(VLOOKUP($B103,'NatCon &amp; Metrics Backsheet'!$A$7:$AC$156,F$9,FALSE))),"")</f>
        <v>Data not available to assess progress</v>
      </c>
      <c r="G103" s="99" t="str">
        <f ca="1">IFERROR(IF((VLOOKUP($B103,'NatCon &amp; Metrics Backsheet'!$A$7:$AC$156,G$9,FALSE))="","",(VLOOKUP($B103,'NatCon &amp; Metrics Backsheet'!$A$7:$AC$156,G$9,FALSE))),"")</f>
        <v>On track to meet target</v>
      </c>
    </row>
    <row r="104" spans="1:7" x14ac:dyDescent="0.3">
      <c r="A104" s="56">
        <v>82</v>
      </c>
      <c r="B104" s="49" t="str">
        <f t="shared" ca="1" si="7"/>
        <v>E10000020</v>
      </c>
      <c r="C104" s="50" t="str">
        <f ca="1">IFERROR(VLOOKUP($B104,'Org List'!$J$9:$K$488,2,0), "")</f>
        <v>Norfolk</v>
      </c>
      <c r="D104" s="146" t="str">
        <f ca="1">IFERROR(IF((VLOOKUP($B104,'NatCon &amp; Metrics Backsheet'!$A$7:$AC$156,D$9,FALSE))="","",(VLOOKUP($B104,'NatCon &amp; Metrics Backsheet'!$A$7:$AC$156,D$9,FALSE))),"")</f>
        <v>On track to meet target</v>
      </c>
      <c r="E104" s="98" t="str">
        <f ca="1">IFERROR(IF((VLOOKUP($B104,'NatCon &amp; Metrics Backsheet'!$A$7:$AC$156,E$9,FALSE))="","",(VLOOKUP($B104,'NatCon &amp; Metrics Backsheet'!$A$7:$AC$156,E$9,FALSE))),"")</f>
        <v>On track to meet target</v>
      </c>
      <c r="F104" s="98" t="str">
        <f ca="1">IFERROR(IF((VLOOKUP($B104,'NatCon &amp; Metrics Backsheet'!$A$7:$AC$156,F$9,FALSE))="","",(VLOOKUP($B104,'NatCon &amp; Metrics Backsheet'!$A$7:$AC$156,F$9,FALSE))),"")</f>
        <v>On track to meet target</v>
      </c>
      <c r="G104" s="99" t="str">
        <f ca="1">IFERROR(IF((VLOOKUP($B104,'NatCon &amp; Metrics Backsheet'!$A$7:$AC$156,G$9,FALSE))="","",(VLOOKUP($B104,'NatCon &amp; Metrics Backsheet'!$A$7:$AC$156,G$9,FALSE))),"")</f>
        <v>Not on track to meet target</v>
      </c>
    </row>
    <row r="105" spans="1:7" x14ac:dyDescent="0.3">
      <c r="A105" s="56">
        <v>83</v>
      </c>
      <c r="B105" s="49" t="str">
        <f t="shared" ca="1" si="7"/>
        <v>E06000012</v>
      </c>
      <c r="C105" s="50" t="str">
        <f ca="1">IFERROR(VLOOKUP($B105,'Org List'!$J$9:$K$488,2,0), "")</f>
        <v>North East Lincolnshire</v>
      </c>
      <c r="D105" s="146" t="str">
        <f ca="1">IFERROR(IF((VLOOKUP($B105,'NatCon &amp; Metrics Backsheet'!$A$7:$AC$156,D$9,FALSE))="","",(VLOOKUP($B105,'NatCon &amp; Metrics Backsheet'!$A$7:$AC$156,D$9,FALSE))),"")</f>
        <v>On track to meet target</v>
      </c>
      <c r="E105" s="98" t="str">
        <f ca="1">IFERROR(IF((VLOOKUP($B105,'NatCon &amp; Metrics Backsheet'!$A$7:$AC$156,E$9,FALSE))="","",(VLOOKUP($B105,'NatCon &amp; Metrics Backsheet'!$A$7:$AC$156,E$9,FALSE))),"")</f>
        <v>On track to meet target</v>
      </c>
      <c r="F105" s="98" t="str">
        <f ca="1">IFERROR(IF((VLOOKUP($B105,'NatCon &amp; Metrics Backsheet'!$A$7:$AC$156,F$9,FALSE))="","",(VLOOKUP($B105,'NatCon &amp; Metrics Backsheet'!$A$7:$AC$156,F$9,FALSE))),"")</f>
        <v>On track to meet target</v>
      </c>
      <c r="G105" s="99" t="str">
        <f ca="1">IFERROR(IF((VLOOKUP($B105,'NatCon &amp; Metrics Backsheet'!$A$7:$AC$156,G$9,FALSE))="","",(VLOOKUP($B105,'NatCon &amp; Metrics Backsheet'!$A$7:$AC$156,G$9,FALSE))),"")</f>
        <v>On track to meet target</v>
      </c>
    </row>
    <row r="106" spans="1:7" x14ac:dyDescent="0.3">
      <c r="A106" s="56">
        <v>84</v>
      </c>
      <c r="B106" s="49" t="str">
        <f t="shared" ca="1" si="7"/>
        <v>E06000013</v>
      </c>
      <c r="C106" s="50" t="str">
        <f ca="1">IFERROR(VLOOKUP($B106,'Org List'!$J$9:$K$488,2,0), "")</f>
        <v>North Lincolnshire</v>
      </c>
      <c r="D106" s="146" t="str">
        <f ca="1">IFERROR(IF((VLOOKUP($B106,'NatCon &amp; Metrics Backsheet'!$A$7:$AC$156,D$9,FALSE))="","",(VLOOKUP($B106,'NatCon &amp; Metrics Backsheet'!$A$7:$AC$156,D$9,FALSE))),"")</f>
        <v>Not on track to meet target</v>
      </c>
      <c r="E106" s="98" t="str">
        <f ca="1">IFERROR(IF((VLOOKUP($B106,'NatCon &amp; Metrics Backsheet'!$A$7:$AC$156,E$9,FALSE))="","",(VLOOKUP($B106,'NatCon &amp; Metrics Backsheet'!$A$7:$AC$156,E$9,FALSE))),"")</f>
        <v>On track to meet target</v>
      </c>
      <c r="F106" s="98" t="str">
        <f ca="1">IFERROR(IF((VLOOKUP($B106,'NatCon &amp; Metrics Backsheet'!$A$7:$AC$156,F$9,FALSE))="","",(VLOOKUP($B106,'NatCon &amp; Metrics Backsheet'!$A$7:$AC$156,F$9,FALSE))),"")</f>
        <v>On track to meet target</v>
      </c>
      <c r="G106" s="99" t="str">
        <f ca="1">IFERROR(IF((VLOOKUP($B106,'NatCon &amp; Metrics Backsheet'!$A$7:$AC$156,G$9,FALSE))="","",(VLOOKUP($B106,'NatCon &amp; Metrics Backsheet'!$A$7:$AC$156,G$9,FALSE))),"")</f>
        <v>Not on track to meet target</v>
      </c>
    </row>
    <row r="107" spans="1:7" x14ac:dyDescent="0.3">
      <c r="A107" s="56">
        <v>85</v>
      </c>
      <c r="B107" s="49" t="str">
        <f t="shared" ca="1" si="7"/>
        <v>E06000024</v>
      </c>
      <c r="C107" s="50" t="str">
        <f ca="1">IFERROR(VLOOKUP($B107,'Org List'!$J$9:$K$488,2,0), "")</f>
        <v>North Somerset</v>
      </c>
      <c r="D107" s="146" t="str">
        <f ca="1">IFERROR(IF((VLOOKUP($B107,'NatCon &amp; Metrics Backsheet'!$A$7:$AC$156,D$9,FALSE))="","",(VLOOKUP($B107,'NatCon &amp; Metrics Backsheet'!$A$7:$AC$156,D$9,FALSE))),"")</f>
        <v>Not on track to meet target</v>
      </c>
      <c r="E107" s="98" t="str">
        <f ca="1">IFERROR(IF((VLOOKUP($B107,'NatCon &amp; Metrics Backsheet'!$A$7:$AC$156,E$9,FALSE))="","",(VLOOKUP($B107,'NatCon &amp; Metrics Backsheet'!$A$7:$AC$156,E$9,FALSE))),"")</f>
        <v>On track to meet target</v>
      </c>
      <c r="F107" s="98" t="str">
        <f ca="1">IFERROR(IF((VLOOKUP($B107,'NatCon &amp; Metrics Backsheet'!$A$7:$AC$156,F$9,FALSE))="","",(VLOOKUP($B107,'NatCon &amp; Metrics Backsheet'!$A$7:$AC$156,F$9,FALSE))),"")</f>
        <v>Data not available to assess progress</v>
      </c>
      <c r="G107" s="99" t="str">
        <f ca="1">IFERROR(IF((VLOOKUP($B107,'NatCon &amp; Metrics Backsheet'!$A$7:$AC$156,G$9,FALSE))="","",(VLOOKUP($B107,'NatCon &amp; Metrics Backsheet'!$A$7:$AC$156,G$9,FALSE))),"")</f>
        <v>Not on track to meet target</v>
      </c>
    </row>
    <row r="108" spans="1:7" x14ac:dyDescent="0.3">
      <c r="A108" s="56">
        <v>86</v>
      </c>
      <c r="B108" s="49" t="str">
        <f t="shared" ca="1" si="7"/>
        <v>E08000022</v>
      </c>
      <c r="C108" s="50" t="str">
        <f ca="1">IFERROR(VLOOKUP($B108,'Org List'!$J$9:$K$488,2,0), "")</f>
        <v>North Tyneside</v>
      </c>
      <c r="D108" s="146" t="str">
        <f ca="1">IFERROR(IF((VLOOKUP($B108,'NatCon &amp; Metrics Backsheet'!$A$7:$AC$156,D$9,FALSE))="","",(VLOOKUP($B108,'NatCon &amp; Metrics Backsheet'!$A$7:$AC$156,D$9,FALSE))),"")</f>
        <v>Not on track to meet target</v>
      </c>
      <c r="E108" s="98" t="str">
        <f ca="1">IFERROR(IF((VLOOKUP($B108,'NatCon &amp; Metrics Backsheet'!$A$7:$AC$156,E$9,FALSE))="","",(VLOOKUP($B108,'NatCon &amp; Metrics Backsheet'!$A$7:$AC$156,E$9,FALSE))),"")</f>
        <v>On track to meet target</v>
      </c>
      <c r="F108" s="98" t="str">
        <f ca="1">IFERROR(IF((VLOOKUP($B108,'NatCon &amp; Metrics Backsheet'!$A$7:$AC$156,F$9,FALSE))="","",(VLOOKUP($B108,'NatCon &amp; Metrics Backsheet'!$A$7:$AC$156,F$9,FALSE))),"")</f>
        <v>On track to meet target</v>
      </c>
      <c r="G108" s="99" t="str">
        <f ca="1">IFERROR(IF((VLOOKUP($B108,'NatCon &amp; Metrics Backsheet'!$A$7:$AC$156,G$9,FALSE))="","",(VLOOKUP($B108,'NatCon &amp; Metrics Backsheet'!$A$7:$AC$156,G$9,FALSE))),"")</f>
        <v>On track to meet target</v>
      </c>
    </row>
    <row r="109" spans="1:7" x14ac:dyDescent="0.3">
      <c r="A109" s="56">
        <v>87</v>
      </c>
      <c r="B109" s="49" t="str">
        <f t="shared" ca="1" si="7"/>
        <v>E10000023</v>
      </c>
      <c r="C109" s="50" t="str">
        <f ca="1">IFERROR(VLOOKUP($B109,'Org List'!$J$9:$K$488,2,0), "")</f>
        <v>North Yorkshire</v>
      </c>
      <c r="D109" s="146" t="str">
        <f ca="1">IFERROR(IF((VLOOKUP($B109,'NatCon &amp; Metrics Backsheet'!$A$7:$AC$156,D$9,FALSE))="","",(VLOOKUP($B109,'NatCon &amp; Metrics Backsheet'!$A$7:$AC$156,D$9,FALSE))),"")</f>
        <v>On track to meet target</v>
      </c>
      <c r="E109" s="98" t="str">
        <f ca="1">IFERROR(IF((VLOOKUP($B109,'NatCon &amp; Metrics Backsheet'!$A$7:$AC$156,E$9,FALSE))="","",(VLOOKUP($B109,'NatCon &amp; Metrics Backsheet'!$A$7:$AC$156,E$9,FALSE))),"")</f>
        <v>Not on track to meet target</v>
      </c>
      <c r="F109" s="98" t="str">
        <f ca="1">IFERROR(IF((VLOOKUP($B109,'NatCon &amp; Metrics Backsheet'!$A$7:$AC$156,F$9,FALSE))="","",(VLOOKUP($B109,'NatCon &amp; Metrics Backsheet'!$A$7:$AC$156,F$9,FALSE))),"")</f>
        <v>On track to meet target</v>
      </c>
      <c r="G109" s="99" t="str">
        <f ca="1">IFERROR(IF((VLOOKUP($B109,'NatCon &amp; Metrics Backsheet'!$A$7:$AC$156,G$9,FALSE))="","",(VLOOKUP($B109,'NatCon &amp; Metrics Backsheet'!$A$7:$AC$156,G$9,FALSE))),"")</f>
        <v>Not on track to meet target</v>
      </c>
    </row>
    <row r="110" spans="1:7" x14ac:dyDescent="0.3">
      <c r="A110" s="56">
        <v>88</v>
      </c>
      <c r="B110" s="49" t="str">
        <f t="shared" ca="1" si="7"/>
        <v>E10000021</v>
      </c>
      <c r="C110" s="50" t="str">
        <f ca="1">IFERROR(VLOOKUP($B110,'Org List'!$J$9:$K$488,2,0), "")</f>
        <v>Northamptonshire</v>
      </c>
      <c r="D110" s="146" t="str">
        <f ca="1">IFERROR(IF((VLOOKUP($B110,'NatCon &amp; Metrics Backsheet'!$A$7:$AC$156,D$9,FALSE))="","",(VLOOKUP($B110,'NatCon &amp; Metrics Backsheet'!$A$7:$AC$156,D$9,FALSE))),"")</f>
        <v>On track to meet target</v>
      </c>
      <c r="E110" s="98" t="str">
        <f ca="1">IFERROR(IF((VLOOKUP($B110,'NatCon &amp; Metrics Backsheet'!$A$7:$AC$156,E$9,FALSE))="","",(VLOOKUP($B110,'NatCon &amp; Metrics Backsheet'!$A$7:$AC$156,E$9,FALSE))),"")</f>
        <v>On track to meet target</v>
      </c>
      <c r="F110" s="98" t="str">
        <f ca="1">IFERROR(IF((VLOOKUP($B110,'NatCon &amp; Metrics Backsheet'!$A$7:$AC$156,F$9,FALSE))="","",(VLOOKUP($B110,'NatCon &amp; Metrics Backsheet'!$A$7:$AC$156,F$9,FALSE))),"")</f>
        <v>On track to meet target</v>
      </c>
      <c r="G110" s="99" t="str">
        <f ca="1">IFERROR(IF((VLOOKUP($B110,'NatCon &amp; Metrics Backsheet'!$A$7:$AC$156,G$9,FALSE))="","",(VLOOKUP($B110,'NatCon &amp; Metrics Backsheet'!$A$7:$AC$156,G$9,FALSE))),"")</f>
        <v>On track to meet target</v>
      </c>
    </row>
    <row r="111" spans="1:7" x14ac:dyDescent="0.3">
      <c r="A111" s="56">
        <v>89</v>
      </c>
      <c r="B111" s="49" t="str">
        <f t="shared" ca="1" si="7"/>
        <v>E06000057</v>
      </c>
      <c r="C111" s="50" t="str">
        <f ca="1">IFERROR(VLOOKUP($B111,'Org List'!$J$9:$K$488,2,0), "")</f>
        <v>Northumberland</v>
      </c>
      <c r="D111" s="146" t="str">
        <f ca="1">IFERROR(IF((VLOOKUP($B111,'NatCon &amp; Metrics Backsheet'!$A$7:$AC$156,D$9,FALSE))="","",(VLOOKUP($B111,'NatCon &amp; Metrics Backsheet'!$A$7:$AC$156,D$9,FALSE))),"")</f>
        <v>On track to meet target</v>
      </c>
      <c r="E111" s="98" t="str">
        <f ca="1">IFERROR(IF((VLOOKUP($B111,'NatCon &amp; Metrics Backsheet'!$A$7:$AC$156,E$9,FALSE))="","",(VLOOKUP($B111,'NatCon &amp; Metrics Backsheet'!$A$7:$AC$156,E$9,FALSE))),"")</f>
        <v>On track to meet target</v>
      </c>
      <c r="F111" s="98" t="str">
        <f ca="1">IFERROR(IF((VLOOKUP($B111,'NatCon &amp; Metrics Backsheet'!$A$7:$AC$156,F$9,FALSE))="","",(VLOOKUP($B111,'NatCon &amp; Metrics Backsheet'!$A$7:$AC$156,F$9,FALSE))),"")</f>
        <v>On track to meet target</v>
      </c>
      <c r="G111" s="99" t="str">
        <f ca="1">IFERROR(IF((VLOOKUP($B111,'NatCon &amp; Metrics Backsheet'!$A$7:$AC$156,G$9,FALSE))="","",(VLOOKUP($B111,'NatCon &amp; Metrics Backsheet'!$A$7:$AC$156,G$9,FALSE))),"")</f>
        <v>On track to meet target</v>
      </c>
    </row>
    <row r="112" spans="1:7" x14ac:dyDescent="0.3">
      <c r="A112" s="56">
        <v>90</v>
      </c>
      <c r="B112" s="49" t="str">
        <f t="shared" ca="1" si="7"/>
        <v>E06000018</v>
      </c>
      <c r="C112" s="50" t="str">
        <f ca="1">IFERROR(VLOOKUP($B112,'Org List'!$J$9:$K$488,2,0), "")</f>
        <v>Nottingham</v>
      </c>
      <c r="D112" s="146" t="str">
        <f ca="1">IFERROR(IF((VLOOKUP($B112,'NatCon &amp; Metrics Backsheet'!$A$7:$AC$156,D$9,FALSE))="","",(VLOOKUP($B112,'NatCon &amp; Metrics Backsheet'!$A$7:$AC$156,D$9,FALSE))),"")</f>
        <v>Not on track to meet target</v>
      </c>
      <c r="E112" s="98" t="str">
        <f ca="1">IFERROR(IF((VLOOKUP($B112,'NatCon &amp; Metrics Backsheet'!$A$7:$AC$156,E$9,FALSE))="","",(VLOOKUP($B112,'NatCon &amp; Metrics Backsheet'!$A$7:$AC$156,E$9,FALSE))),"")</f>
        <v>On track to meet target</v>
      </c>
      <c r="F112" s="98" t="str">
        <f ca="1">IFERROR(IF((VLOOKUP($B112,'NatCon &amp; Metrics Backsheet'!$A$7:$AC$156,F$9,FALSE))="","",(VLOOKUP($B112,'NatCon &amp; Metrics Backsheet'!$A$7:$AC$156,F$9,FALSE))),"")</f>
        <v>On track to meet target</v>
      </c>
      <c r="G112" s="99" t="str">
        <f ca="1">IFERROR(IF((VLOOKUP($B112,'NatCon &amp; Metrics Backsheet'!$A$7:$AC$156,G$9,FALSE))="","",(VLOOKUP($B112,'NatCon &amp; Metrics Backsheet'!$A$7:$AC$156,G$9,FALSE))),"")</f>
        <v>On track to meet target</v>
      </c>
    </row>
    <row r="113" spans="1:7" x14ac:dyDescent="0.3">
      <c r="A113" s="56">
        <v>91</v>
      </c>
      <c r="B113" s="49" t="str">
        <f t="shared" ca="1" si="7"/>
        <v>E10000024</v>
      </c>
      <c r="C113" s="50" t="str">
        <f ca="1">IFERROR(VLOOKUP($B113,'Org List'!$J$9:$K$488,2,0), "")</f>
        <v>Nottinghamshire</v>
      </c>
      <c r="D113" s="146" t="str">
        <f ca="1">IFERROR(IF((VLOOKUP($B113,'NatCon &amp; Metrics Backsheet'!$A$7:$AC$156,D$9,FALSE))="","",(VLOOKUP($B113,'NatCon &amp; Metrics Backsheet'!$A$7:$AC$156,D$9,FALSE))),"")</f>
        <v>Data not available to assess progress</v>
      </c>
      <c r="E113" s="98" t="str">
        <f ca="1">IFERROR(IF((VLOOKUP($B113,'NatCon &amp; Metrics Backsheet'!$A$7:$AC$156,E$9,FALSE))="","",(VLOOKUP($B113,'NatCon &amp; Metrics Backsheet'!$A$7:$AC$156,E$9,FALSE))),"")</f>
        <v>On track to meet target</v>
      </c>
      <c r="F113" s="98" t="str">
        <f ca="1">IFERROR(IF((VLOOKUP($B113,'NatCon &amp; Metrics Backsheet'!$A$7:$AC$156,F$9,FALSE))="","",(VLOOKUP($B113,'NatCon &amp; Metrics Backsheet'!$A$7:$AC$156,F$9,FALSE))),"")</f>
        <v>Not on track to meet target</v>
      </c>
      <c r="G113" s="99" t="str">
        <f ca="1">IFERROR(IF((VLOOKUP($B113,'NatCon &amp; Metrics Backsheet'!$A$7:$AC$156,G$9,FALSE))="","",(VLOOKUP($B113,'NatCon &amp; Metrics Backsheet'!$A$7:$AC$156,G$9,FALSE))),"")</f>
        <v>Data not available to assess progress</v>
      </c>
    </row>
    <row r="114" spans="1:7" x14ac:dyDescent="0.3">
      <c r="A114" s="56">
        <v>92</v>
      </c>
      <c r="B114" s="49" t="str">
        <f t="shared" ca="1" si="7"/>
        <v>E08000004</v>
      </c>
      <c r="C114" s="50" t="str">
        <f ca="1">IFERROR(VLOOKUP($B114,'Org List'!$J$9:$K$488,2,0), "")</f>
        <v>Oldham</v>
      </c>
      <c r="D114" s="146" t="str">
        <f ca="1">IFERROR(IF((VLOOKUP($B114,'NatCon &amp; Metrics Backsheet'!$A$7:$AC$156,D$9,FALSE))="","",(VLOOKUP($B114,'NatCon &amp; Metrics Backsheet'!$A$7:$AC$156,D$9,FALSE))),"")</f>
        <v>Not on track to meet target</v>
      </c>
      <c r="E114" s="98" t="str">
        <f ca="1">IFERROR(IF((VLOOKUP($B114,'NatCon &amp; Metrics Backsheet'!$A$7:$AC$156,E$9,FALSE))="","",(VLOOKUP($B114,'NatCon &amp; Metrics Backsheet'!$A$7:$AC$156,E$9,FALSE))),"")</f>
        <v>On track to meet target</v>
      </c>
      <c r="F114" s="98" t="str">
        <f ca="1">IFERROR(IF((VLOOKUP($B114,'NatCon &amp; Metrics Backsheet'!$A$7:$AC$156,F$9,FALSE))="","",(VLOOKUP($B114,'NatCon &amp; Metrics Backsheet'!$A$7:$AC$156,F$9,FALSE))),"")</f>
        <v>On track to meet target</v>
      </c>
      <c r="G114" s="99" t="str">
        <f ca="1">IFERROR(IF((VLOOKUP($B114,'NatCon &amp; Metrics Backsheet'!$A$7:$AC$156,G$9,FALSE))="","",(VLOOKUP($B114,'NatCon &amp; Metrics Backsheet'!$A$7:$AC$156,G$9,FALSE))),"")</f>
        <v>Not on track to meet target</v>
      </c>
    </row>
    <row r="115" spans="1:7" x14ac:dyDescent="0.3">
      <c r="A115" s="56">
        <v>93</v>
      </c>
      <c r="B115" s="49" t="str">
        <f t="shared" ca="1" si="7"/>
        <v>E10000025</v>
      </c>
      <c r="C115" s="50" t="str">
        <f ca="1">IFERROR(VLOOKUP($B115,'Org List'!$J$9:$K$488,2,0), "")</f>
        <v>Oxfordshire</v>
      </c>
      <c r="D115" s="146" t="str">
        <f ca="1">IFERROR(IF((VLOOKUP($B115,'NatCon &amp; Metrics Backsheet'!$A$7:$AC$156,D$9,FALSE))="","",(VLOOKUP($B115,'NatCon &amp; Metrics Backsheet'!$A$7:$AC$156,D$9,FALSE))),"")</f>
        <v>Not on track to meet target</v>
      </c>
      <c r="E115" s="98" t="str">
        <f ca="1">IFERROR(IF((VLOOKUP($B115,'NatCon &amp; Metrics Backsheet'!$A$7:$AC$156,E$9,FALSE))="","",(VLOOKUP($B115,'NatCon &amp; Metrics Backsheet'!$A$7:$AC$156,E$9,FALSE))),"")</f>
        <v>On track to meet target</v>
      </c>
      <c r="F115" s="98" t="str">
        <f ca="1">IFERROR(IF((VLOOKUP($B115,'NatCon &amp; Metrics Backsheet'!$A$7:$AC$156,F$9,FALSE))="","",(VLOOKUP($B115,'NatCon &amp; Metrics Backsheet'!$A$7:$AC$156,F$9,FALSE))),"")</f>
        <v>Data not available to assess progress</v>
      </c>
      <c r="G115" s="99" t="str">
        <f ca="1">IFERROR(IF((VLOOKUP($B115,'NatCon &amp; Metrics Backsheet'!$A$7:$AC$156,G$9,FALSE))="","",(VLOOKUP($B115,'NatCon &amp; Metrics Backsheet'!$A$7:$AC$156,G$9,FALSE))),"")</f>
        <v>On track to meet target</v>
      </c>
    </row>
    <row r="116" spans="1:7" x14ac:dyDescent="0.3">
      <c r="A116" s="56">
        <v>94</v>
      </c>
      <c r="B116" s="49" t="str">
        <f t="shared" ca="1" si="7"/>
        <v>E06000031</v>
      </c>
      <c r="C116" s="50" t="str">
        <f ca="1">IFERROR(VLOOKUP($B116,'Org List'!$J$9:$K$488,2,0), "")</f>
        <v>Peterborough</v>
      </c>
      <c r="D116" s="146" t="str">
        <f ca="1">IFERROR(IF((VLOOKUP($B116,'NatCon &amp; Metrics Backsheet'!$A$7:$AC$156,D$9,FALSE))="","",(VLOOKUP($B116,'NatCon &amp; Metrics Backsheet'!$A$7:$AC$156,D$9,FALSE))),"")</f>
        <v>On track to meet target</v>
      </c>
      <c r="E116" s="98" t="str">
        <f ca="1">IFERROR(IF((VLOOKUP($B116,'NatCon &amp; Metrics Backsheet'!$A$7:$AC$156,E$9,FALSE))="","",(VLOOKUP($B116,'NatCon &amp; Metrics Backsheet'!$A$7:$AC$156,E$9,FALSE))),"")</f>
        <v>On track to meet target</v>
      </c>
      <c r="F116" s="98" t="str">
        <f ca="1">IFERROR(IF((VLOOKUP($B116,'NatCon &amp; Metrics Backsheet'!$A$7:$AC$156,F$9,FALSE))="","",(VLOOKUP($B116,'NatCon &amp; Metrics Backsheet'!$A$7:$AC$156,F$9,FALSE))),"")</f>
        <v>Not on track to meet target</v>
      </c>
      <c r="G116" s="99" t="str">
        <f ca="1">IFERROR(IF((VLOOKUP($B116,'NatCon &amp; Metrics Backsheet'!$A$7:$AC$156,G$9,FALSE))="","",(VLOOKUP($B116,'NatCon &amp; Metrics Backsheet'!$A$7:$AC$156,G$9,FALSE))),"")</f>
        <v>Not on track to meet target</v>
      </c>
    </row>
    <row r="117" spans="1:7" x14ac:dyDescent="0.3">
      <c r="A117" s="56">
        <v>95</v>
      </c>
      <c r="B117" s="49" t="str">
        <f t="shared" ca="1" si="7"/>
        <v>E06000026</v>
      </c>
      <c r="C117" s="50" t="str">
        <f ca="1">IFERROR(VLOOKUP($B117,'Org List'!$J$9:$K$488,2,0), "")</f>
        <v>Plymouth</v>
      </c>
      <c r="D117" s="146" t="str">
        <f ca="1">IFERROR(IF((VLOOKUP($B117,'NatCon &amp; Metrics Backsheet'!$A$7:$AC$156,D$9,FALSE))="","",(VLOOKUP($B117,'NatCon &amp; Metrics Backsheet'!$A$7:$AC$156,D$9,FALSE))),"")</f>
        <v>Not on track to meet target</v>
      </c>
      <c r="E117" s="98" t="str">
        <f ca="1">IFERROR(IF((VLOOKUP($B117,'NatCon &amp; Metrics Backsheet'!$A$7:$AC$156,E$9,FALSE))="","",(VLOOKUP($B117,'NatCon &amp; Metrics Backsheet'!$A$7:$AC$156,E$9,FALSE))),"")</f>
        <v>Not on track to meet target</v>
      </c>
      <c r="F117" s="98" t="str">
        <f ca="1">IFERROR(IF((VLOOKUP($B117,'NatCon &amp; Metrics Backsheet'!$A$7:$AC$156,F$9,FALSE))="","",(VLOOKUP($B117,'NatCon &amp; Metrics Backsheet'!$A$7:$AC$156,F$9,FALSE))),"")</f>
        <v>Not on track to meet target</v>
      </c>
      <c r="G117" s="99" t="str">
        <f ca="1">IFERROR(IF((VLOOKUP($B117,'NatCon &amp; Metrics Backsheet'!$A$7:$AC$156,G$9,FALSE))="","",(VLOOKUP($B117,'NatCon &amp; Metrics Backsheet'!$A$7:$AC$156,G$9,FALSE))),"")</f>
        <v>Not on track to meet target</v>
      </c>
    </row>
    <row r="118" spans="1:7" x14ac:dyDescent="0.3">
      <c r="A118" s="56">
        <v>96</v>
      </c>
      <c r="B118" s="49" t="str">
        <f t="shared" ca="1" si="7"/>
        <v>E06000044</v>
      </c>
      <c r="C118" s="50" t="str">
        <f ca="1">IFERROR(VLOOKUP($B118,'Org List'!$J$9:$K$488,2,0), "")</f>
        <v>Portsmouth</v>
      </c>
      <c r="D118" s="146" t="str">
        <f ca="1">IFERROR(IF((VLOOKUP($B118,'NatCon &amp; Metrics Backsheet'!$A$7:$AC$156,D$9,FALSE))="","",(VLOOKUP($B118,'NatCon &amp; Metrics Backsheet'!$A$7:$AC$156,D$9,FALSE))),"")</f>
        <v>Not on track to meet target</v>
      </c>
      <c r="E118" s="98" t="str">
        <f ca="1">IFERROR(IF((VLOOKUP($B118,'NatCon &amp; Metrics Backsheet'!$A$7:$AC$156,E$9,FALSE))="","",(VLOOKUP($B118,'NatCon &amp; Metrics Backsheet'!$A$7:$AC$156,E$9,FALSE))),"")</f>
        <v>Not on track to meet target</v>
      </c>
      <c r="F118" s="98" t="str">
        <f ca="1">IFERROR(IF((VLOOKUP($B118,'NatCon &amp; Metrics Backsheet'!$A$7:$AC$156,F$9,FALSE))="","",(VLOOKUP($B118,'NatCon &amp; Metrics Backsheet'!$A$7:$AC$156,F$9,FALSE))),"")</f>
        <v>On track to meet target</v>
      </c>
      <c r="G118" s="99" t="str">
        <f ca="1">IFERROR(IF((VLOOKUP($B118,'NatCon &amp; Metrics Backsheet'!$A$7:$AC$156,G$9,FALSE))="","",(VLOOKUP($B118,'NatCon &amp; Metrics Backsheet'!$A$7:$AC$156,G$9,FALSE))),"")</f>
        <v>On track to meet target</v>
      </c>
    </row>
    <row r="119" spans="1:7" x14ac:dyDescent="0.3">
      <c r="A119" s="56">
        <v>97</v>
      </c>
      <c r="B119" s="49" t="str">
        <f t="shared" ca="1" si="7"/>
        <v>E06000038</v>
      </c>
      <c r="C119" s="50" t="str">
        <f ca="1">IFERROR(VLOOKUP($B119,'Org List'!$J$9:$K$488,2,0), "")</f>
        <v>Reading</v>
      </c>
      <c r="D119" s="146" t="str">
        <f ca="1">IFERROR(IF((VLOOKUP($B119,'NatCon &amp; Metrics Backsheet'!$A$7:$AC$156,D$9,FALSE))="","",(VLOOKUP($B119,'NatCon &amp; Metrics Backsheet'!$A$7:$AC$156,D$9,FALSE))),"")</f>
        <v>Not on track to meet target</v>
      </c>
      <c r="E119" s="98" t="str">
        <f ca="1">IFERROR(IF((VLOOKUP($B119,'NatCon &amp; Metrics Backsheet'!$A$7:$AC$156,E$9,FALSE))="","",(VLOOKUP($B119,'NatCon &amp; Metrics Backsheet'!$A$7:$AC$156,E$9,FALSE))),"")</f>
        <v>On track to meet target</v>
      </c>
      <c r="F119" s="98" t="str">
        <f ca="1">IFERROR(IF((VLOOKUP($B119,'NatCon &amp; Metrics Backsheet'!$A$7:$AC$156,F$9,FALSE))="","",(VLOOKUP($B119,'NatCon &amp; Metrics Backsheet'!$A$7:$AC$156,F$9,FALSE))),"")</f>
        <v>On track to meet target</v>
      </c>
      <c r="G119" s="99" t="str">
        <f ca="1">IFERROR(IF((VLOOKUP($B119,'NatCon &amp; Metrics Backsheet'!$A$7:$AC$156,G$9,FALSE))="","",(VLOOKUP($B119,'NatCon &amp; Metrics Backsheet'!$A$7:$AC$156,G$9,FALSE))),"")</f>
        <v>On track to meet target</v>
      </c>
    </row>
    <row r="120" spans="1:7" x14ac:dyDescent="0.3">
      <c r="A120" s="56">
        <v>98</v>
      </c>
      <c r="B120" s="49" t="str">
        <f t="shared" ca="1" si="7"/>
        <v>E09000026</v>
      </c>
      <c r="C120" s="50" t="str">
        <f ca="1">IFERROR(VLOOKUP($B120,'Org List'!$J$9:$K$488,2,0), "")</f>
        <v>Redbridge</v>
      </c>
      <c r="D120" s="146" t="str">
        <f ca="1">IFERROR(IF((VLOOKUP($B120,'NatCon &amp; Metrics Backsheet'!$A$7:$AC$156,D$9,FALSE))="","",(VLOOKUP($B120,'NatCon &amp; Metrics Backsheet'!$A$7:$AC$156,D$9,FALSE))),"")</f>
        <v>On track to meet target</v>
      </c>
      <c r="E120" s="98" t="str">
        <f ca="1">IFERROR(IF((VLOOKUP($B120,'NatCon &amp; Metrics Backsheet'!$A$7:$AC$156,E$9,FALSE))="","",(VLOOKUP($B120,'NatCon &amp; Metrics Backsheet'!$A$7:$AC$156,E$9,FALSE))),"")</f>
        <v>On track to meet target</v>
      </c>
      <c r="F120" s="98" t="str">
        <f ca="1">IFERROR(IF((VLOOKUP($B120,'NatCon &amp; Metrics Backsheet'!$A$7:$AC$156,F$9,FALSE))="","",(VLOOKUP($B120,'NatCon &amp; Metrics Backsheet'!$A$7:$AC$156,F$9,FALSE))),"")</f>
        <v>On track to meet target</v>
      </c>
      <c r="G120" s="99" t="str">
        <f ca="1">IFERROR(IF((VLOOKUP($B120,'NatCon &amp; Metrics Backsheet'!$A$7:$AC$156,G$9,FALSE))="","",(VLOOKUP($B120,'NatCon &amp; Metrics Backsheet'!$A$7:$AC$156,G$9,FALSE))),"")</f>
        <v>Not on track to meet target</v>
      </c>
    </row>
    <row r="121" spans="1:7" x14ac:dyDescent="0.3">
      <c r="A121" s="56">
        <v>99</v>
      </c>
      <c r="B121" s="49" t="str">
        <f t="shared" ca="1" si="7"/>
        <v>E06000003</v>
      </c>
      <c r="C121" s="50" t="str">
        <f ca="1">IFERROR(VLOOKUP($B121,'Org List'!$J$9:$K$488,2,0), "")</f>
        <v>Redcar and Cleveland</v>
      </c>
      <c r="D121" s="146" t="str">
        <f ca="1">IFERROR(IF((VLOOKUP($B121,'NatCon &amp; Metrics Backsheet'!$A$7:$AC$156,D$9,FALSE))="","",(VLOOKUP($B121,'NatCon &amp; Metrics Backsheet'!$A$7:$AC$156,D$9,FALSE))),"")</f>
        <v>Not on track to meet target</v>
      </c>
      <c r="E121" s="98" t="str">
        <f ca="1">IFERROR(IF((VLOOKUP($B121,'NatCon &amp; Metrics Backsheet'!$A$7:$AC$156,E$9,FALSE))="","",(VLOOKUP($B121,'NatCon &amp; Metrics Backsheet'!$A$7:$AC$156,E$9,FALSE))),"")</f>
        <v>On track to meet target</v>
      </c>
      <c r="F121" s="98" t="str">
        <f ca="1">IFERROR(IF((VLOOKUP($B121,'NatCon &amp; Metrics Backsheet'!$A$7:$AC$156,F$9,FALSE))="","",(VLOOKUP($B121,'NatCon &amp; Metrics Backsheet'!$A$7:$AC$156,F$9,FALSE))),"")</f>
        <v>Data not available to assess progress</v>
      </c>
      <c r="G121" s="99" t="str">
        <f ca="1">IFERROR(IF((VLOOKUP($B121,'NatCon &amp; Metrics Backsheet'!$A$7:$AC$156,G$9,FALSE))="","",(VLOOKUP($B121,'NatCon &amp; Metrics Backsheet'!$A$7:$AC$156,G$9,FALSE))),"")</f>
        <v>Not on track to meet target</v>
      </c>
    </row>
    <row r="122" spans="1:7" x14ac:dyDescent="0.3">
      <c r="A122" s="56">
        <v>100</v>
      </c>
      <c r="B122" s="49" t="str">
        <f t="shared" ca="1" si="7"/>
        <v>E09000027</v>
      </c>
      <c r="C122" s="50" t="str">
        <f ca="1">IFERROR(VLOOKUP($B122,'Org List'!$J$9:$K$488,2,0), "")</f>
        <v>Richmond upon Thames</v>
      </c>
      <c r="D122" s="146" t="str">
        <f ca="1">IFERROR(IF((VLOOKUP($B122,'NatCon &amp; Metrics Backsheet'!$A$7:$AC$156,D$9,FALSE))="","",(VLOOKUP($B122,'NatCon &amp; Metrics Backsheet'!$A$7:$AC$156,D$9,FALSE))),"")</f>
        <v>On track to meet target</v>
      </c>
      <c r="E122" s="98" t="str">
        <f ca="1">IFERROR(IF((VLOOKUP($B122,'NatCon &amp; Metrics Backsheet'!$A$7:$AC$156,E$9,FALSE))="","",(VLOOKUP($B122,'NatCon &amp; Metrics Backsheet'!$A$7:$AC$156,E$9,FALSE))),"")</f>
        <v>On track to meet target</v>
      </c>
      <c r="F122" s="98" t="str">
        <f ca="1">IFERROR(IF((VLOOKUP($B122,'NatCon &amp; Metrics Backsheet'!$A$7:$AC$156,F$9,FALSE))="","",(VLOOKUP($B122,'NatCon &amp; Metrics Backsheet'!$A$7:$AC$156,F$9,FALSE))),"")</f>
        <v>Data not available to assess progress</v>
      </c>
      <c r="G122" s="99" t="str">
        <f ca="1">IFERROR(IF((VLOOKUP($B122,'NatCon &amp; Metrics Backsheet'!$A$7:$AC$156,G$9,FALSE))="","",(VLOOKUP($B122,'NatCon &amp; Metrics Backsheet'!$A$7:$AC$156,G$9,FALSE))),"")</f>
        <v>Not on track to meet target</v>
      </c>
    </row>
    <row r="123" spans="1:7" x14ac:dyDescent="0.3">
      <c r="A123" s="56">
        <v>101</v>
      </c>
      <c r="B123" s="49" t="str">
        <f t="shared" ca="1" si="7"/>
        <v>E08000005</v>
      </c>
      <c r="C123" s="50" t="str">
        <f ca="1">IFERROR(VLOOKUP($B123,'Org List'!$J$9:$K$488,2,0), "")</f>
        <v>Rochdale</v>
      </c>
      <c r="D123" s="146" t="str">
        <f ca="1">IFERROR(IF((VLOOKUP($B123,'NatCon &amp; Metrics Backsheet'!$A$7:$AC$156,D$9,FALSE))="","",(VLOOKUP($B123,'NatCon &amp; Metrics Backsheet'!$A$7:$AC$156,D$9,FALSE))),"")</f>
        <v>On track to meet target</v>
      </c>
      <c r="E123" s="98" t="str">
        <f ca="1">IFERROR(IF((VLOOKUP($B123,'NatCon &amp; Metrics Backsheet'!$A$7:$AC$156,E$9,FALSE))="","",(VLOOKUP($B123,'NatCon &amp; Metrics Backsheet'!$A$7:$AC$156,E$9,FALSE))),"")</f>
        <v>On track to meet target</v>
      </c>
      <c r="F123" s="98" t="str">
        <f ca="1">IFERROR(IF((VLOOKUP($B123,'NatCon &amp; Metrics Backsheet'!$A$7:$AC$156,F$9,FALSE))="","",(VLOOKUP($B123,'NatCon &amp; Metrics Backsheet'!$A$7:$AC$156,F$9,FALSE))),"")</f>
        <v>On track to meet target</v>
      </c>
      <c r="G123" s="99" t="str">
        <f ca="1">IFERROR(IF((VLOOKUP($B123,'NatCon &amp; Metrics Backsheet'!$A$7:$AC$156,G$9,FALSE))="","",(VLOOKUP($B123,'NatCon &amp; Metrics Backsheet'!$A$7:$AC$156,G$9,FALSE))),"")</f>
        <v>Not on track to meet target</v>
      </c>
    </row>
    <row r="124" spans="1:7" x14ac:dyDescent="0.3">
      <c r="A124" s="56">
        <v>102</v>
      </c>
      <c r="B124" s="49" t="str">
        <f t="shared" ca="1" si="7"/>
        <v>E08000018</v>
      </c>
      <c r="C124" s="50" t="str">
        <f ca="1">IFERROR(VLOOKUP($B124,'Org List'!$J$9:$K$488,2,0), "")</f>
        <v>Rotherham</v>
      </c>
      <c r="D124" s="146" t="str">
        <f ca="1">IFERROR(IF((VLOOKUP($B124,'NatCon &amp; Metrics Backsheet'!$A$7:$AC$156,D$9,FALSE))="","",(VLOOKUP($B124,'NatCon &amp; Metrics Backsheet'!$A$7:$AC$156,D$9,FALSE))),"")</f>
        <v>Not on track to meet target</v>
      </c>
      <c r="E124" s="98" t="str">
        <f ca="1">IFERROR(IF((VLOOKUP($B124,'NatCon &amp; Metrics Backsheet'!$A$7:$AC$156,E$9,FALSE))="","",(VLOOKUP($B124,'NatCon &amp; Metrics Backsheet'!$A$7:$AC$156,E$9,FALSE))),"")</f>
        <v>On track to meet target</v>
      </c>
      <c r="F124" s="98" t="str">
        <f ca="1">IFERROR(IF((VLOOKUP($B124,'NatCon &amp; Metrics Backsheet'!$A$7:$AC$156,F$9,FALSE))="","",(VLOOKUP($B124,'NatCon &amp; Metrics Backsheet'!$A$7:$AC$156,F$9,FALSE))),"")</f>
        <v>Data not available to assess progress</v>
      </c>
      <c r="G124" s="99" t="str">
        <f ca="1">IFERROR(IF((VLOOKUP($B124,'NatCon &amp; Metrics Backsheet'!$A$7:$AC$156,G$9,FALSE))="","",(VLOOKUP($B124,'NatCon &amp; Metrics Backsheet'!$A$7:$AC$156,G$9,FALSE))),"")</f>
        <v>Not on track to meet target</v>
      </c>
    </row>
    <row r="125" spans="1:7" x14ac:dyDescent="0.3">
      <c r="A125" s="56">
        <v>103</v>
      </c>
      <c r="B125" s="49" t="str">
        <f t="shared" ca="1" si="7"/>
        <v>E06000017</v>
      </c>
      <c r="C125" s="50" t="str">
        <f ca="1">IFERROR(VLOOKUP($B125,'Org List'!$J$9:$K$488,2,0), "")</f>
        <v>Rutland</v>
      </c>
      <c r="D125" s="146" t="str">
        <f ca="1">IFERROR(IF((VLOOKUP($B125,'NatCon &amp; Metrics Backsheet'!$A$7:$AC$156,D$9,FALSE))="","",(VLOOKUP($B125,'NatCon &amp; Metrics Backsheet'!$A$7:$AC$156,D$9,FALSE))),"")</f>
        <v>On track to meet target</v>
      </c>
      <c r="E125" s="98" t="str">
        <f ca="1">IFERROR(IF((VLOOKUP($B125,'NatCon &amp; Metrics Backsheet'!$A$7:$AC$156,E$9,FALSE))="","",(VLOOKUP($B125,'NatCon &amp; Metrics Backsheet'!$A$7:$AC$156,E$9,FALSE))),"")</f>
        <v>On track to meet target</v>
      </c>
      <c r="F125" s="98" t="str">
        <f ca="1">IFERROR(IF((VLOOKUP($B125,'NatCon &amp; Metrics Backsheet'!$A$7:$AC$156,F$9,FALSE))="","",(VLOOKUP($B125,'NatCon &amp; Metrics Backsheet'!$A$7:$AC$156,F$9,FALSE))),"")</f>
        <v>On track to meet target</v>
      </c>
      <c r="G125" s="99" t="str">
        <f ca="1">IFERROR(IF((VLOOKUP($B125,'NatCon &amp; Metrics Backsheet'!$A$7:$AC$156,G$9,FALSE))="","",(VLOOKUP($B125,'NatCon &amp; Metrics Backsheet'!$A$7:$AC$156,G$9,FALSE))),"")</f>
        <v>Not on track to meet target</v>
      </c>
    </row>
    <row r="126" spans="1:7" x14ac:dyDescent="0.3">
      <c r="A126" s="56">
        <v>104</v>
      </c>
      <c r="B126" s="49" t="str">
        <f t="shared" ca="1" si="7"/>
        <v>E08000006</v>
      </c>
      <c r="C126" s="50" t="str">
        <f ca="1">IFERROR(VLOOKUP($B126,'Org List'!$J$9:$K$488,2,0), "")</f>
        <v>Salford</v>
      </c>
      <c r="D126" s="146" t="str">
        <f ca="1">IFERROR(IF((VLOOKUP($B126,'NatCon &amp; Metrics Backsheet'!$A$7:$AC$156,D$9,FALSE))="","",(VLOOKUP($B126,'NatCon &amp; Metrics Backsheet'!$A$7:$AC$156,D$9,FALSE))),"")</f>
        <v>Not on track to meet target</v>
      </c>
      <c r="E126" s="98" t="str">
        <f ca="1">IFERROR(IF((VLOOKUP($B126,'NatCon &amp; Metrics Backsheet'!$A$7:$AC$156,E$9,FALSE))="","",(VLOOKUP($B126,'NatCon &amp; Metrics Backsheet'!$A$7:$AC$156,E$9,FALSE))),"")</f>
        <v>Not on track to meet target</v>
      </c>
      <c r="F126" s="98" t="str">
        <f ca="1">IFERROR(IF((VLOOKUP($B126,'NatCon &amp; Metrics Backsheet'!$A$7:$AC$156,F$9,FALSE))="","",(VLOOKUP($B126,'NatCon &amp; Metrics Backsheet'!$A$7:$AC$156,F$9,FALSE))),"")</f>
        <v>On track to meet target</v>
      </c>
      <c r="G126" s="99" t="str">
        <f ca="1">IFERROR(IF((VLOOKUP($B126,'NatCon &amp; Metrics Backsheet'!$A$7:$AC$156,G$9,FALSE))="","",(VLOOKUP($B126,'NatCon &amp; Metrics Backsheet'!$A$7:$AC$156,G$9,FALSE))),"")</f>
        <v>On track to meet target</v>
      </c>
    </row>
    <row r="127" spans="1:7" x14ac:dyDescent="0.3">
      <c r="A127" s="56">
        <v>105</v>
      </c>
      <c r="B127" s="49" t="str">
        <f t="shared" ca="1" si="7"/>
        <v>E08000028</v>
      </c>
      <c r="C127" s="50" t="str">
        <f ca="1">IFERROR(VLOOKUP($B127,'Org List'!$J$9:$K$488,2,0), "")</f>
        <v>Sandwell</v>
      </c>
      <c r="D127" s="146" t="str">
        <f ca="1">IFERROR(IF((VLOOKUP($B127,'NatCon &amp; Metrics Backsheet'!$A$7:$AC$156,D$9,FALSE))="","",(VLOOKUP($B127,'NatCon &amp; Metrics Backsheet'!$A$7:$AC$156,D$9,FALSE))),"")</f>
        <v>On track to meet target</v>
      </c>
      <c r="E127" s="98" t="str">
        <f ca="1">IFERROR(IF((VLOOKUP($B127,'NatCon &amp; Metrics Backsheet'!$A$7:$AC$156,E$9,FALSE))="","",(VLOOKUP($B127,'NatCon &amp; Metrics Backsheet'!$A$7:$AC$156,E$9,FALSE))),"")</f>
        <v>Not on track to meet target</v>
      </c>
      <c r="F127" s="98" t="str">
        <f ca="1">IFERROR(IF((VLOOKUP($B127,'NatCon &amp; Metrics Backsheet'!$A$7:$AC$156,F$9,FALSE))="","",(VLOOKUP($B127,'NatCon &amp; Metrics Backsheet'!$A$7:$AC$156,F$9,FALSE))),"")</f>
        <v>Not on track to meet target</v>
      </c>
      <c r="G127" s="99" t="str">
        <f ca="1">IFERROR(IF((VLOOKUP($B127,'NatCon &amp; Metrics Backsheet'!$A$7:$AC$156,G$9,FALSE))="","",(VLOOKUP($B127,'NatCon &amp; Metrics Backsheet'!$A$7:$AC$156,G$9,FALSE))),"")</f>
        <v>On track to meet target</v>
      </c>
    </row>
    <row r="128" spans="1:7" x14ac:dyDescent="0.3">
      <c r="A128" s="56">
        <v>106</v>
      </c>
      <c r="B128" s="49" t="str">
        <f t="shared" ca="1" si="7"/>
        <v>E08000014</v>
      </c>
      <c r="C128" s="50" t="str">
        <f ca="1">IFERROR(VLOOKUP($B128,'Org List'!$J$9:$K$488,2,0), "")</f>
        <v>Sefton</v>
      </c>
      <c r="D128" s="146" t="str">
        <f ca="1">IFERROR(IF((VLOOKUP($B128,'NatCon &amp; Metrics Backsheet'!$A$7:$AC$156,D$9,FALSE))="","",(VLOOKUP($B128,'NatCon &amp; Metrics Backsheet'!$A$7:$AC$156,D$9,FALSE))),"")</f>
        <v>Not on track to meet target</v>
      </c>
      <c r="E128" s="98" t="str">
        <f ca="1">IFERROR(IF((VLOOKUP($B128,'NatCon &amp; Metrics Backsheet'!$A$7:$AC$156,E$9,FALSE))="","",(VLOOKUP($B128,'NatCon &amp; Metrics Backsheet'!$A$7:$AC$156,E$9,FALSE))),"")</f>
        <v>Not on track to meet target</v>
      </c>
      <c r="F128" s="98" t="str">
        <f ca="1">IFERROR(IF((VLOOKUP($B128,'NatCon &amp; Metrics Backsheet'!$A$7:$AC$156,F$9,FALSE))="","",(VLOOKUP($B128,'NatCon &amp; Metrics Backsheet'!$A$7:$AC$156,F$9,FALSE))),"")</f>
        <v>Not on track to meet target</v>
      </c>
      <c r="G128" s="99" t="str">
        <f ca="1">IFERROR(IF((VLOOKUP($B128,'NatCon &amp; Metrics Backsheet'!$A$7:$AC$156,G$9,FALSE))="","",(VLOOKUP($B128,'NatCon &amp; Metrics Backsheet'!$A$7:$AC$156,G$9,FALSE))),"")</f>
        <v>Not on track to meet target</v>
      </c>
    </row>
    <row r="129" spans="1:7" x14ac:dyDescent="0.3">
      <c r="A129" s="56">
        <v>107</v>
      </c>
      <c r="B129" s="49" t="str">
        <f t="shared" ca="1" si="7"/>
        <v>E08000019</v>
      </c>
      <c r="C129" s="50" t="str">
        <f ca="1">IFERROR(VLOOKUP($B129,'Org List'!$J$9:$K$488,2,0), "")</f>
        <v>Sheffield</v>
      </c>
      <c r="D129" s="146" t="str">
        <f ca="1">IFERROR(IF((VLOOKUP($B129,'NatCon &amp; Metrics Backsheet'!$A$7:$AC$156,D$9,FALSE))="","",(VLOOKUP($B129,'NatCon &amp; Metrics Backsheet'!$A$7:$AC$156,D$9,FALSE))),"")</f>
        <v>Not on track to meet target</v>
      </c>
      <c r="E129" s="98" t="str">
        <f ca="1">IFERROR(IF((VLOOKUP($B129,'NatCon &amp; Metrics Backsheet'!$A$7:$AC$156,E$9,FALSE))="","",(VLOOKUP($B129,'NatCon &amp; Metrics Backsheet'!$A$7:$AC$156,E$9,FALSE))),"")</f>
        <v>On track to meet target</v>
      </c>
      <c r="F129" s="98" t="str">
        <f ca="1">IFERROR(IF((VLOOKUP($B129,'NatCon &amp; Metrics Backsheet'!$A$7:$AC$156,F$9,FALSE))="","",(VLOOKUP($B129,'NatCon &amp; Metrics Backsheet'!$A$7:$AC$156,F$9,FALSE))),"")</f>
        <v>On track to meet target</v>
      </c>
      <c r="G129" s="99" t="str">
        <f ca="1">IFERROR(IF((VLOOKUP($B129,'NatCon &amp; Metrics Backsheet'!$A$7:$AC$156,G$9,FALSE))="","",(VLOOKUP($B129,'NatCon &amp; Metrics Backsheet'!$A$7:$AC$156,G$9,FALSE))),"")</f>
        <v>Not on track to meet target</v>
      </c>
    </row>
    <row r="130" spans="1:7" x14ac:dyDescent="0.3">
      <c r="A130" s="56">
        <v>108</v>
      </c>
      <c r="B130" s="49" t="str">
        <f t="shared" ca="1" si="7"/>
        <v>E06000051</v>
      </c>
      <c r="C130" s="50" t="str">
        <f ca="1">IFERROR(VLOOKUP($B130,'Org List'!$J$9:$K$488,2,0), "")</f>
        <v>Shropshire</v>
      </c>
      <c r="D130" s="146" t="str">
        <f ca="1">IFERROR(IF((VLOOKUP($B130,'NatCon &amp; Metrics Backsheet'!$A$7:$AC$156,D$9,FALSE))="","",(VLOOKUP($B130,'NatCon &amp; Metrics Backsheet'!$A$7:$AC$156,D$9,FALSE))),"")</f>
        <v>Data not available to assess progress</v>
      </c>
      <c r="E130" s="98" t="str">
        <f ca="1">IFERROR(IF((VLOOKUP($B130,'NatCon &amp; Metrics Backsheet'!$A$7:$AC$156,E$9,FALSE))="","",(VLOOKUP($B130,'NatCon &amp; Metrics Backsheet'!$A$7:$AC$156,E$9,FALSE))),"")</f>
        <v>On track to meet target</v>
      </c>
      <c r="F130" s="98" t="str">
        <f ca="1">IFERROR(IF((VLOOKUP($B130,'NatCon &amp; Metrics Backsheet'!$A$7:$AC$156,F$9,FALSE))="","",(VLOOKUP($B130,'NatCon &amp; Metrics Backsheet'!$A$7:$AC$156,F$9,FALSE))),"")</f>
        <v>On track to meet target</v>
      </c>
      <c r="G130" s="99" t="str">
        <f ca="1">IFERROR(IF((VLOOKUP($B130,'NatCon &amp; Metrics Backsheet'!$A$7:$AC$156,G$9,FALSE))="","",(VLOOKUP($B130,'NatCon &amp; Metrics Backsheet'!$A$7:$AC$156,G$9,FALSE))),"")</f>
        <v>On track to meet target</v>
      </c>
    </row>
    <row r="131" spans="1:7" x14ac:dyDescent="0.3">
      <c r="A131" s="56">
        <v>109</v>
      </c>
      <c r="B131" s="49" t="str">
        <f t="shared" ca="1" si="7"/>
        <v>E06000039</v>
      </c>
      <c r="C131" s="50" t="str">
        <f ca="1">IFERROR(VLOOKUP($B131,'Org List'!$J$9:$K$488,2,0), "")</f>
        <v>Slough</v>
      </c>
      <c r="D131" s="146" t="str">
        <f ca="1">IFERROR(IF((VLOOKUP($B131,'NatCon &amp; Metrics Backsheet'!$A$7:$AC$156,D$9,FALSE))="","",(VLOOKUP($B131,'NatCon &amp; Metrics Backsheet'!$A$7:$AC$156,D$9,FALSE))),"")</f>
        <v>Data not available to assess progress</v>
      </c>
      <c r="E131" s="98" t="str">
        <f ca="1">IFERROR(IF((VLOOKUP($B131,'NatCon &amp; Metrics Backsheet'!$A$7:$AC$156,E$9,FALSE))="","",(VLOOKUP($B131,'NatCon &amp; Metrics Backsheet'!$A$7:$AC$156,E$9,FALSE))),"")</f>
        <v>On track to meet target</v>
      </c>
      <c r="F131" s="98" t="str">
        <f ca="1">IFERROR(IF((VLOOKUP($B131,'NatCon &amp; Metrics Backsheet'!$A$7:$AC$156,F$9,FALSE))="","",(VLOOKUP($B131,'NatCon &amp; Metrics Backsheet'!$A$7:$AC$156,F$9,FALSE))),"")</f>
        <v>Data not available to assess progress</v>
      </c>
      <c r="G131" s="99" t="str">
        <f ca="1">IFERROR(IF((VLOOKUP($B131,'NatCon &amp; Metrics Backsheet'!$A$7:$AC$156,G$9,FALSE))="","",(VLOOKUP($B131,'NatCon &amp; Metrics Backsheet'!$A$7:$AC$156,G$9,FALSE))),"")</f>
        <v>Not on track to meet target</v>
      </c>
    </row>
    <row r="132" spans="1:7" x14ac:dyDescent="0.3">
      <c r="A132" s="56">
        <v>110</v>
      </c>
      <c r="B132" s="49" t="str">
        <f t="shared" ca="1" si="7"/>
        <v>E08000029</v>
      </c>
      <c r="C132" s="50" t="str">
        <f ca="1">IFERROR(VLOOKUP($B132,'Org List'!$J$9:$K$488,2,0), "")</f>
        <v>Solihull</v>
      </c>
      <c r="D132" s="146" t="str">
        <f ca="1">IFERROR(IF((VLOOKUP($B132,'NatCon &amp; Metrics Backsheet'!$A$7:$AC$156,D$9,FALSE))="","",(VLOOKUP($B132,'NatCon &amp; Metrics Backsheet'!$A$7:$AC$156,D$9,FALSE))),"")</f>
        <v>Not on track to meet target</v>
      </c>
      <c r="E132" s="98" t="str">
        <f ca="1">IFERROR(IF((VLOOKUP($B132,'NatCon &amp; Metrics Backsheet'!$A$7:$AC$156,E$9,FALSE))="","",(VLOOKUP($B132,'NatCon &amp; Metrics Backsheet'!$A$7:$AC$156,E$9,FALSE))),"")</f>
        <v>Not on track to meet target</v>
      </c>
      <c r="F132" s="98" t="str">
        <f ca="1">IFERROR(IF((VLOOKUP($B132,'NatCon &amp; Metrics Backsheet'!$A$7:$AC$156,F$9,FALSE))="","",(VLOOKUP($B132,'NatCon &amp; Metrics Backsheet'!$A$7:$AC$156,F$9,FALSE))),"")</f>
        <v>Not on track to meet target</v>
      </c>
      <c r="G132" s="99" t="str">
        <f ca="1">IFERROR(IF((VLOOKUP($B132,'NatCon &amp; Metrics Backsheet'!$A$7:$AC$156,G$9,FALSE))="","",(VLOOKUP($B132,'NatCon &amp; Metrics Backsheet'!$A$7:$AC$156,G$9,FALSE))),"")</f>
        <v>On track to meet target</v>
      </c>
    </row>
    <row r="133" spans="1:7" x14ac:dyDescent="0.3">
      <c r="A133" s="56">
        <v>111</v>
      </c>
      <c r="B133" s="49" t="str">
        <f t="shared" ca="1" si="7"/>
        <v>E10000027</v>
      </c>
      <c r="C133" s="50" t="str">
        <f ca="1">IFERROR(VLOOKUP($B133,'Org List'!$J$9:$K$488,2,0), "")</f>
        <v>Somerset</v>
      </c>
      <c r="D133" s="146" t="str">
        <f ca="1">IFERROR(IF((VLOOKUP($B133,'NatCon &amp; Metrics Backsheet'!$A$7:$AC$156,D$9,FALSE))="","",(VLOOKUP($B133,'NatCon &amp; Metrics Backsheet'!$A$7:$AC$156,D$9,FALSE))),"")</f>
        <v>Not on track to meet target</v>
      </c>
      <c r="E133" s="98" t="str">
        <f ca="1">IFERROR(IF((VLOOKUP($B133,'NatCon &amp; Metrics Backsheet'!$A$7:$AC$156,E$9,FALSE))="","",(VLOOKUP($B133,'NatCon &amp; Metrics Backsheet'!$A$7:$AC$156,E$9,FALSE))),"")</f>
        <v>On track to meet target</v>
      </c>
      <c r="F133" s="98" t="str">
        <f ca="1">IFERROR(IF((VLOOKUP($B133,'NatCon &amp; Metrics Backsheet'!$A$7:$AC$156,F$9,FALSE))="","",(VLOOKUP($B133,'NatCon &amp; Metrics Backsheet'!$A$7:$AC$156,F$9,FALSE))),"")</f>
        <v>On track to meet target</v>
      </c>
      <c r="G133" s="99" t="str">
        <f ca="1">IFERROR(IF((VLOOKUP($B133,'NatCon &amp; Metrics Backsheet'!$A$7:$AC$156,G$9,FALSE))="","",(VLOOKUP($B133,'NatCon &amp; Metrics Backsheet'!$A$7:$AC$156,G$9,FALSE))),"")</f>
        <v>On track to meet target</v>
      </c>
    </row>
    <row r="134" spans="1:7" x14ac:dyDescent="0.3">
      <c r="A134" s="56">
        <v>112</v>
      </c>
      <c r="B134" s="49" t="str">
        <f t="shared" ca="1" si="7"/>
        <v>E06000025</v>
      </c>
      <c r="C134" s="50" t="str">
        <f ca="1">IFERROR(VLOOKUP($B134,'Org List'!$J$9:$K$488,2,0), "")</f>
        <v>South Gloucestershire</v>
      </c>
      <c r="D134" s="146" t="str">
        <f ca="1">IFERROR(IF((VLOOKUP($B134,'NatCon &amp; Metrics Backsheet'!$A$7:$AC$156,D$9,FALSE))="","",(VLOOKUP($B134,'NatCon &amp; Metrics Backsheet'!$A$7:$AC$156,D$9,FALSE))),"")</f>
        <v>Not on track to meet target</v>
      </c>
      <c r="E134" s="98" t="str">
        <f ca="1">IFERROR(IF((VLOOKUP($B134,'NatCon &amp; Metrics Backsheet'!$A$7:$AC$156,E$9,FALSE))="","",(VLOOKUP($B134,'NatCon &amp; Metrics Backsheet'!$A$7:$AC$156,E$9,FALSE))),"")</f>
        <v>On track to meet target</v>
      </c>
      <c r="F134" s="98" t="str">
        <f ca="1">IFERROR(IF((VLOOKUP($B134,'NatCon &amp; Metrics Backsheet'!$A$7:$AC$156,F$9,FALSE))="","",(VLOOKUP($B134,'NatCon &amp; Metrics Backsheet'!$A$7:$AC$156,F$9,FALSE))),"")</f>
        <v>On track to meet target</v>
      </c>
      <c r="G134" s="99" t="str">
        <f ca="1">IFERROR(IF((VLOOKUP($B134,'NatCon &amp; Metrics Backsheet'!$A$7:$AC$156,G$9,FALSE))="","",(VLOOKUP($B134,'NatCon &amp; Metrics Backsheet'!$A$7:$AC$156,G$9,FALSE))),"")</f>
        <v>Not on track to meet target</v>
      </c>
    </row>
    <row r="135" spans="1:7" x14ac:dyDescent="0.3">
      <c r="A135" s="56">
        <v>113</v>
      </c>
      <c r="B135" s="49" t="str">
        <f t="shared" ca="1" si="7"/>
        <v>E08000023</v>
      </c>
      <c r="C135" s="50" t="str">
        <f ca="1">IFERROR(VLOOKUP($B135,'Org List'!$J$9:$K$488,2,0), "")</f>
        <v>South Tyneside</v>
      </c>
      <c r="D135" s="146" t="str">
        <f ca="1">IFERROR(IF((VLOOKUP($B135,'NatCon &amp; Metrics Backsheet'!$A$7:$AC$156,D$9,FALSE))="","",(VLOOKUP($B135,'NatCon &amp; Metrics Backsheet'!$A$7:$AC$156,D$9,FALSE))),"")</f>
        <v>Not on track to meet target</v>
      </c>
      <c r="E135" s="98" t="str">
        <f ca="1">IFERROR(IF((VLOOKUP($B135,'NatCon &amp; Metrics Backsheet'!$A$7:$AC$156,E$9,FALSE))="","",(VLOOKUP($B135,'NatCon &amp; Metrics Backsheet'!$A$7:$AC$156,E$9,FALSE))),"")</f>
        <v>On track to meet target</v>
      </c>
      <c r="F135" s="98" t="str">
        <f ca="1">IFERROR(IF((VLOOKUP($B135,'NatCon &amp; Metrics Backsheet'!$A$7:$AC$156,F$9,FALSE))="","",(VLOOKUP($B135,'NatCon &amp; Metrics Backsheet'!$A$7:$AC$156,F$9,FALSE))),"")</f>
        <v>On track to meet target</v>
      </c>
      <c r="G135" s="99" t="str">
        <f ca="1">IFERROR(IF((VLOOKUP($B135,'NatCon &amp; Metrics Backsheet'!$A$7:$AC$156,G$9,FALSE))="","",(VLOOKUP($B135,'NatCon &amp; Metrics Backsheet'!$A$7:$AC$156,G$9,FALSE))),"")</f>
        <v>On track to meet target</v>
      </c>
    </row>
    <row r="136" spans="1:7" x14ac:dyDescent="0.3">
      <c r="A136" s="56">
        <v>114</v>
      </c>
      <c r="B136" s="49" t="str">
        <f t="shared" ca="1" si="7"/>
        <v>E06000045</v>
      </c>
      <c r="C136" s="50" t="str">
        <f ca="1">IFERROR(VLOOKUP($B136,'Org List'!$J$9:$K$488,2,0), "")</f>
        <v>Southampton</v>
      </c>
      <c r="D136" s="146" t="str">
        <f ca="1">IFERROR(IF((VLOOKUP($B136,'NatCon &amp; Metrics Backsheet'!$A$7:$AC$156,D$9,FALSE))="","",(VLOOKUP($B136,'NatCon &amp; Metrics Backsheet'!$A$7:$AC$156,D$9,FALSE))),"")</f>
        <v>Data not available to assess progress</v>
      </c>
      <c r="E136" s="98" t="str">
        <f ca="1">IFERROR(IF((VLOOKUP($B136,'NatCon &amp; Metrics Backsheet'!$A$7:$AC$156,E$9,FALSE))="","",(VLOOKUP($B136,'NatCon &amp; Metrics Backsheet'!$A$7:$AC$156,E$9,FALSE))),"")</f>
        <v>On track to meet target</v>
      </c>
      <c r="F136" s="98" t="str">
        <f ca="1">IFERROR(IF((VLOOKUP($B136,'NatCon &amp; Metrics Backsheet'!$A$7:$AC$156,F$9,FALSE))="","",(VLOOKUP($B136,'NatCon &amp; Metrics Backsheet'!$A$7:$AC$156,F$9,FALSE))),"")</f>
        <v>Data not available to assess progress</v>
      </c>
      <c r="G136" s="99" t="str">
        <f ca="1">IFERROR(IF((VLOOKUP($B136,'NatCon &amp; Metrics Backsheet'!$A$7:$AC$156,G$9,FALSE))="","",(VLOOKUP($B136,'NatCon &amp; Metrics Backsheet'!$A$7:$AC$156,G$9,FALSE))),"")</f>
        <v>Not on track to meet target</v>
      </c>
    </row>
    <row r="137" spans="1:7" x14ac:dyDescent="0.3">
      <c r="A137" s="56">
        <v>115</v>
      </c>
      <c r="B137" s="49" t="str">
        <f t="shared" ca="1" si="7"/>
        <v>E06000033</v>
      </c>
      <c r="C137" s="50" t="str">
        <f ca="1">IFERROR(VLOOKUP($B137,'Org List'!$J$9:$K$488,2,0), "")</f>
        <v>Southend-on-Sea</v>
      </c>
      <c r="D137" s="146" t="str">
        <f ca="1">IFERROR(IF((VLOOKUP($B137,'NatCon &amp; Metrics Backsheet'!$A$7:$AC$156,D$9,FALSE))="","",(VLOOKUP($B137,'NatCon &amp; Metrics Backsheet'!$A$7:$AC$156,D$9,FALSE))),"")</f>
        <v>On track to meet target</v>
      </c>
      <c r="E137" s="98" t="str">
        <f ca="1">IFERROR(IF((VLOOKUP($B137,'NatCon &amp; Metrics Backsheet'!$A$7:$AC$156,E$9,FALSE))="","",(VLOOKUP($B137,'NatCon &amp; Metrics Backsheet'!$A$7:$AC$156,E$9,FALSE))),"")</f>
        <v>On track to meet target</v>
      </c>
      <c r="F137" s="98" t="str">
        <f ca="1">IFERROR(IF((VLOOKUP($B137,'NatCon &amp; Metrics Backsheet'!$A$7:$AC$156,F$9,FALSE))="","",(VLOOKUP($B137,'NatCon &amp; Metrics Backsheet'!$A$7:$AC$156,F$9,FALSE))),"")</f>
        <v>On track to meet target</v>
      </c>
      <c r="G137" s="99" t="str">
        <f ca="1">IFERROR(IF((VLOOKUP($B137,'NatCon &amp; Metrics Backsheet'!$A$7:$AC$156,G$9,FALSE))="","",(VLOOKUP($B137,'NatCon &amp; Metrics Backsheet'!$A$7:$AC$156,G$9,FALSE))),"")</f>
        <v>On track to meet target</v>
      </c>
    </row>
    <row r="138" spans="1:7" x14ac:dyDescent="0.3">
      <c r="A138" s="56">
        <v>116</v>
      </c>
      <c r="B138" s="49" t="str">
        <f t="shared" ca="1" si="7"/>
        <v>E09000028</v>
      </c>
      <c r="C138" s="50" t="str">
        <f ca="1">IFERROR(VLOOKUP($B138,'Org List'!$J$9:$K$488,2,0), "")</f>
        <v>Southwark</v>
      </c>
      <c r="D138" s="146" t="str">
        <f ca="1">IFERROR(IF((VLOOKUP($B138,'NatCon &amp; Metrics Backsheet'!$A$7:$AC$156,D$9,FALSE))="","",(VLOOKUP($B138,'NatCon &amp; Metrics Backsheet'!$A$7:$AC$156,D$9,FALSE))),"")</f>
        <v>Data not available to assess progress</v>
      </c>
      <c r="E138" s="98" t="str">
        <f ca="1">IFERROR(IF((VLOOKUP($B138,'NatCon &amp; Metrics Backsheet'!$A$7:$AC$156,E$9,FALSE))="","",(VLOOKUP($B138,'NatCon &amp; Metrics Backsheet'!$A$7:$AC$156,E$9,FALSE))),"")</f>
        <v>Data not available to assess progress</v>
      </c>
      <c r="F138" s="98" t="str">
        <f ca="1">IFERROR(IF((VLOOKUP($B138,'NatCon &amp; Metrics Backsheet'!$A$7:$AC$156,F$9,FALSE))="","",(VLOOKUP($B138,'NatCon &amp; Metrics Backsheet'!$A$7:$AC$156,F$9,FALSE))),"")</f>
        <v>On track to meet target</v>
      </c>
      <c r="G138" s="99" t="str">
        <f ca="1">IFERROR(IF((VLOOKUP($B138,'NatCon &amp; Metrics Backsheet'!$A$7:$AC$156,G$9,FALSE))="","",(VLOOKUP($B138,'NatCon &amp; Metrics Backsheet'!$A$7:$AC$156,G$9,FALSE))),"")</f>
        <v>On track to meet target</v>
      </c>
    </row>
    <row r="139" spans="1:7" x14ac:dyDescent="0.3">
      <c r="A139" s="56">
        <v>117</v>
      </c>
      <c r="B139" s="49" t="str">
        <f t="shared" ca="1" si="7"/>
        <v>E08000013</v>
      </c>
      <c r="C139" s="50" t="str">
        <f ca="1">IFERROR(VLOOKUP($B139,'Org List'!$J$9:$K$488,2,0), "")</f>
        <v>St. Helens</v>
      </c>
      <c r="D139" s="146" t="str">
        <f ca="1">IFERROR(IF((VLOOKUP($B139,'NatCon &amp; Metrics Backsheet'!$A$7:$AC$156,D$9,FALSE))="","",(VLOOKUP($B139,'NatCon &amp; Metrics Backsheet'!$A$7:$AC$156,D$9,FALSE))),"")</f>
        <v>Not on track to meet target</v>
      </c>
      <c r="E139" s="98" t="str">
        <f ca="1">IFERROR(IF((VLOOKUP($B139,'NatCon &amp; Metrics Backsheet'!$A$7:$AC$156,E$9,FALSE))="","",(VLOOKUP($B139,'NatCon &amp; Metrics Backsheet'!$A$7:$AC$156,E$9,FALSE))),"")</f>
        <v>On track to meet target</v>
      </c>
      <c r="F139" s="98" t="str">
        <f ca="1">IFERROR(IF((VLOOKUP($B139,'NatCon &amp; Metrics Backsheet'!$A$7:$AC$156,F$9,FALSE))="","",(VLOOKUP($B139,'NatCon &amp; Metrics Backsheet'!$A$7:$AC$156,F$9,FALSE))),"")</f>
        <v>Not on track to meet target</v>
      </c>
      <c r="G139" s="99" t="str">
        <f ca="1">IFERROR(IF((VLOOKUP($B139,'NatCon &amp; Metrics Backsheet'!$A$7:$AC$156,G$9,FALSE))="","",(VLOOKUP($B139,'NatCon &amp; Metrics Backsheet'!$A$7:$AC$156,G$9,FALSE))),"")</f>
        <v>On track to meet target</v>
      </c>
    </row>
    <row r="140" spans="1:7" x14ac:dyDescent="0.3">
      <c r="A140" s="56">
        <v>118</v>
      </c>
      <c r="B140" s="49" t="str">
        <f t="shared" ca="1" si="7"/>
        <v>E10000028</v>
      </c>
      <c r="C140" s="50" t="str">
        <f ca="1">IFERROR(VLOOKUP($B140,'Org List'!$J$9:$K$488,2,0), "")</f>
        <v>Staffordshire</v>
      </c>
      <c r="D140" s="146" t="str">
        <f ca="1">IFERROR(IF((VLOOKUP($B140,'NatCon &amp; Metrics Backsheet'!$A$7:$AC$156,D$9,FALSE))="","",(VLOOKUP($B140,'NatCon &amp; Metrics Backsheet'!$A$7:$AC$156,D$9,FALSE))),"")</f>
        <v>On track to meet target</v>
      </c>
      <c r="E140" s="98" t="str">
        <f ca="1">IFERROR(IF((VLOOKUP($B140,'NatCon &amp; Metrics Backsheet'!$A$7:$AC$156,E$9,FALSE))="","",(VLOOKUP($B140,'NatCon &amp; Metrics Backsheet'!$A$7:$AC$156,E$9,FALSE))),"")</f>
        <v>On track to meet target</v>
      </c>
      <c r="F140" s="98" t="str">
        <f ca="1">IFERROR(IF((VLOOKUP($B140,'NatCon &amp; Metrics Backsheet'!$A$7:$AC$156,F$9,FALSE))="","",(VLOOKUP($B140,'NatCon &amp; Metrics Backsheet'!$A$7:$AC$156,F$9,FALSE))),"")</f>
        <v>On track to meet target</v>
      </c>
      <c r="G140" s="99" t="str">
        <f ca="1">IFERROR(IF((VLOOKUP($B140,'NatCon &amp; Metrics Backsheet'!$A$7:$AC$156,G$9,FALSE))="","",(VLOOKUP($B140,'NatCon &amp; Metrics Backsheet'!$A$7:$AC$156,G$9,FALSE))),"")</f>
        <v>Not on track to meet target</v>
      </c>
    </row>
    <row r="141" spans="1:7" x14ac:dyDescent="0.3">
      <c r="A141" s="56">
        <v>119</v>
      </c>
      <c r="B141" s="49" t="str">
        <f t="shared" ca="1" si="7"/>
        <v>E08000007</v>
      </c>
      <c r="C141" s="50" t="str">
        <f ca="1">IFERROR(VLOOKUP($B141,'Org List'!$J$9:$K$488,2,0), "")</f>
        <v>Stockport</v>
      </c>
      <c r="D141" s="146" t="str">
        <f ca="1">IFERROR(IF((VLOOKUP($B141,'NatCon &amp; Metrics Backsheet'!$A$7:$AC$156,D$9,FALSE))="","",(VLOOKUP($B141,'NatCon &amp; Metrics Backsheet'!$A$7:$AC$156,D$9,FALSE))),"")</f>
        <v>Not on track to meet target</v>
      </c>
      <c r="E141" s="98" t="str">
        <f ca="1">IFERROR(IF((VLOOKUP($B141,'NatCon &amp; Metrics Backsheet'!$A$7:$AC$156,E$9,FALSE))="","",(VLOOKUP($B141,'NatCon &amp; Metrics Backsheet'!$A$7:$AC$156,E$9,FALSE))),"")</f>
        <v>Not on track to meet target</v>
      </c>
      <c r="F141" s="98" t="str">
        <f ca="1">IFERROR(IF((VLOOKUP($B141,'NatCon &amp; Metrics Backsheet'!$A$7:$AC$156,F$9,FALSE))="","",(VLOOKUP($B141,'NatCon &amp; Metrics Backsheet'!$A$7:$AC$156,F$9,FALSE))),"")</f>
        <v>On track to meet target</v>
      </c>
      <c r="G141" s="99" t="str">
        <f ca="1">IFERROR(IF((VLOOKUP($B141,'NatCon &amp; Metrics Backsheet'!$A$7:$AC$156,G$9,FALSE))="","",(VLOOKUP($B141,'NatCon &amp; Metrics Backsheet'!$A$7:$AC$156,G$9,FALSE))),"")</f>
        <v>Not on track to meet target</v>
      </c>
    </row>
    <row r="142" spans="1:7" x14ac:dyDescent="0.3">
      <c r="A142" s="56">
        <v>120</v>
      </c>
      <c r="B142" s="49" t="str">
        <f t="shared" ca="1" si="7"/>
        <v>E06000004</v>
      </c>
      <c r="C142" s="50" t="str">
        <f ca="1">IFERROR(VLOOKUP($B142,'Org List'!$J$9:$K$488,2,0), "")</f>
        <v>Stockton-on-Tees</v>
      </c>
      <c r="D142" s="146" t="str">
        <f ca="1">IFERROR(IF((VLOOKUP($B142,'NatCon &amp; Metrics Backsheet'!$A$7:$AC$156,D$9,FALSE))="","",(VLOOKUP($B142,'NatCon &amp; Metrics Backsheet'!$A$7:$AC$156,D$9,FALSE))),"")</f>
        <v>Not on track to meet target</v>
      </c>
      <c r="E142" s="98" t="str">
        <f ca="1">IFERROR(IF((VLOOKUP($B142,'NatCon &amp; Metrics Backsheet'!$A$7:$AC$156,E$9,FALSE))="","",(VLOOKUP($B142,'NatCon &amp; Metrics Backsheet'!$A$7:$AC$156,E$9,FALSE))),"")</f>
        <v>On track to meet target</v>
      </c>
      <c r="F142" s="98" t="str">
        <f ca="1">IFERROR(IF((VLOOKUP($B142,'NatCon &amp; Metrics Backsheet'!$A$7:$AC$156,F$9,FALSE))="","",(VLOOKUP($B142,'NatCon &amp; Metrics Backsheet'!$A$7:$AC$156,F$9,FALSE))),"")</f>
        <v>On track to meet target</v>
      </c>
      <c r="G142" s="99" t="str">
        <f ca="1">IFERROR(IF((VLOOKUP($B142,'NatCon &amp; Metrics Backsheet'!$A$7:$AC$156,G$9,FALSE))="","",(VLOOKUP($B142,'NatCon &amp; Metrics Backsheet'!$A$7:$AC$156,G$9,FALSE))),"")</f>
        <v>On track to meet target</v>
      </c>
    </row>
    <row r="143" spans="1:7" x14ac:dyDescent="0.3">
      <c r="A143" s="56">
        <v>121</v>
      </c>
      <c r="B143" s="49" t="str">
        <f t="shared" ca="1" si="7"/>
        <v>E06000021</v>
      </c>
      <c r="C143" s="50" t="str">
        <f ca="1">IFERROR(VLOOKUP($B143,'Org List'!$J$9:$K$488,2,0), "")</f>
        <v>Stoke-on-Trent</v>
      </c>
      <c r="D143" s="146" t="str">
        <f ca="1">IFERROR(IF((VLOOKUP($B143,'NatCon &amp; Metrics Backsheet'!$A$7:$AC$156,D$9,FALSE))="","",(VLOOKUP($B143,'NatCon &amp; Metrics Backsheet'!$A$7:$AC$156,D$9,FALSE))),"")</f>
        <v>Not on track to meet target</v>
      </c>
      <c r="E143" s="98" t="str">
        <f ca="1">IFERROR(IF((VLOOKUP($B143,'NatCon &amp; Metrics Backsheet'!$A$7:$AC$156,E$9,FALSE))="","",(VLOOKUP($B143,'NatCon &amp; Metrics Backsheet'!$A$7:$AC$156,E$9,FALSE))),"")</f>
        <v>On track to meet target</v>
      </c>
      <c r="F143" s="98" t="str">
        <f ca="1">IFERROR(IF((VLOOKUP($B143,'NatCon &amp; Metrics Backsheet'!$A$7:$AC$156,F$9,FALSE))="","",(VLOOKUP($B143,'NatCon &amp; Metrics Backsheet'!$A$7:$AC$156,F$9,FALSE))),"")</f>
        <v>Data not available to assess progress</v>
      </c>
      <c r="G143" s="99" t="str">
        <f ca="1">IFERROR(IF((VLOOKUP($B143,'NatCon &amp; Metrics Backsheet'!$A$7:$AC$156,G$9,FALSE))="","",(VLOOKUP($B143,'NatCon &amp; Metrics Backsheet'!$A$7:$AC$156,G$9,FALSE))),"")</f>
        <v>On track to meet target</v>
      </c>
    </row>
    <row r="144" spans="1:7" x14ac:dyDescent="0.3">
      <c r="A144" s="56">
        <v>122</v>
      </c>
      <c r="B144" s="49" t="str">
        <f t="shared" ca="1" si="7"/>
        <v>E10000029</v>
      </c>
      <c r="C144" s="50" t="str">
        <f ca="1">IFERROR(VLOOKUP($B144,'Org List'!$J$9:$K$488,2,0), "")</f>
        <v>Suffolk</v>
      </c>
      <c r="D144" s="146" t="str">
        <f ca="1">IFERROR(IF((VLOOKUP($B144,'NatCon &amp; Metrics Backsheet'!$A$7:$AC$156,D$9,FALSE))="","",(VLOOKUP($B144,'NatCon &amp; Metrics Backsheet'!$A$7:$AC$156,D$9,FALSE))),"")</f>
        <v>On track to meet target</v>
      </c>
      <c r="E144" s="98" t="str">
        <f ca="1">IFERROR(IF((VLOOKUP($B144,'NatCon &amp; Metrics Backsheet'!$A$7:$AC$156,E$9,FALSE))="","",(VLOOKUP($B144,'NatCon &amp; Metrics Backsheet'!$A$7:$AC$156,E$9,FALSE))),"")</f>
        <v>On track to meet target</v>
      </c>
      <c r="F144" s="98" t="str">
        <f ca="1">IFERROR(IF((VLOOKUP($B144,'NatCon &amp; Metrics Backsheet'!$A$7:$AC$156,F$9,FALSE))="","",(VLOOKUP($B144,'NatCon &amp; Metrics Backsheet'!$A$7:$AC$156,F$9,FALSE))),"")</f>
        <v>Not on track to meet target</v>
      </c>
      <c r="G144" s="99" t="str">
        <f ca="1">IFERROR(IF((VLOOKUP($B144,'NatCon &amp; Metrics Backsheet'!$A$7:$AC$156,G$9,FALSE))="","",(VLOOKUP($B144,'NatCon &amp; Metrics Backsheet'!$A$7:$AC$156,G$9,FALSE))),"")</f>
        <v>On track to meet target</v>
      </c>
    </row>
    <row r="145" spans="1:7" x14ac:dyDescent="0.3">
      <c r="A145" s="56">
        <v>123</v>
      </c>
      <c r="B145" s="49" t="str">
        <f t="shared" ca="1" si="7"/>
        <v>E08000024</v>
      </c>
      <c r="C145" s="50" t="str">
        <f ca="1">IFERROR(VLOOKUP($B145,'Org List'!$J$9:$K$488,2,0), "")</f>
        <v>Sunderland</v>
      </c>
      <c r="D145" s="146" t="str">
        <f ca="1">IFERROR(IF((VLOOKUP($B145,'NatCon &amp; Metrics Backsheet'!$A$7:$AC$156,D$9,FALSE))="","",(VLOOKUP($B145,'NatCon &amp; Metrics Backsheet'!$A$7:$AC$156,D$9,FALSE))),"")</f>
        <v>Not on track to meet target</v>
      </c>
      <c r="E145" s="98" t="str">
        <f ca="1">IFERROR(IF((VLOOKUP($B145,'NatCon &amp; Metrics Backsheet'!$A$7:$AC$156,E$9,FALSE))="","",(VLOOKUP($B145,'NatCon &amp; Metrics Backsheet'!$A$7:$AC$156,E$9,FALSE))),"")</f>
        <v>Not on track to meet target</v>
      </c>
      <c r="F145" s="98" t="str">
        <f ca="1">IFERROR(IF((VLOOKUP($B145,'NatCon &amp; Metrics Backsheet'!$A$7:$AC$156,F$9,FALSE))="","",(VLOOKUP($B145,'NatCon &amp; Metrics Backsheet'!$A$7:$AC$156,F$9,FALSE))),"")</f>
        <v>Not on track to meet target</v>
      </c>
      <c r="G145" s="99" t="str">
        <f ca="1">IFERROR(IF((VLOOKUP($B145,'NatCon &amp; Metrics Backsheet'!$A$7:$AC$156,G$9,FALSE))="","",(VLOOKUP($B145,'NatCon &amp; Metrics Backsheet'!$A$7:$AC$156,G$9,FALSE))),"")</f>
        <v>On track to meet target</v>
      </c>
    </row>
    <row r="146" spans="1:7" x14ac:dyDescent="0.3">
      <c r="A146" s="56">
        <v>124</v>
      </c>
      <c r="B146" s="49" t="str">
        <f t="shared" ca="1" si="7"/>
        <v>E10000030</v>
      </c>
      <c r="C146" s="50" t="str">
        <f ca="1">IFERROR(VLOOKUP($B146,'Org List'!$J$9:$K$488,2,0), "")</f>
        <v>Surrey</v>
      </c>
      <c r="D146" s="146" t="str">
        <f ca="1">IFERROR(IF((VLOOKUP($B146,'NatCon &amp; Metrics Backsheet'!$A$7:$AC$156,D$9,FALSE))="","",(VLOOKUP($B146,'NatCon &amp; Metrics Backsheet'!$A$7:$AC$156,D$9,FALSE))),"")</f>
        <v>Not on track to meet target</v>
      </c>
      <c r="E146" s="98" t="str">
        <f ca="1">IFERROR(IF((VLOOKUP($B146,'NatCon &amp; Metrics Backsheet'!$A$7:$AC$156,E$9,FALSE))="","",(VLOOKUP($B146,'NatCon &amp; Metrics Backsheet'!$A$7:$AC$156,E$9,FALSE))),"")</f>
        <v>On track to meet target</v>
      </c>
      <c r="F146" s="98" t="str">
        <f ca="1">IFERROR(IF((VLOOKUP($B146,'NatCon &amp; Metrics Backsheet'!$A$7:$AC$156,F$9,FALSE))="","",(VLOOKUP($B146,'NatCon &amp; Metrics Backsheet'!$A$7:$AC$156,F$9,FALSE))),"")</f>
        <v>Not on track to meet target</v>
      </c>
      <c r="G146" s="99" t="str">
        <f ca="1">IFERROR(IF((VLOOKUP($B146,'NatCon &amp; Metrics Backsheet'!$A$7:$AC$156,G$9,FALSE))="","",(VLOOKUP($B146,'NatCon &amp; Metrics Backsheet'!$A$7:$AC$156,G$9,FALSE))),"")</f>
        <v>On track to meet target</v>
      </c>
    </row>
    <row r="147" spans="1:7" x14ac:dyDescent="0.3">
      <c r="A147" s="56">
        <v>125</v>
      </c>
      <c r="B147" s="49" t="str">
        <f t="shared" ca="1" si="7"/>
        <v>E09000029</v>
      </c>
      <c r="C147" s="50" t="str">
        <f ca="1">IFERROR(VLOOKUP($B147,'Org List'!$J$9:$K$488,2,0), "")</f>
        <v>Sutton</v>
      </c>
      <c r="D147" s="146" t="str">
        <f ca="1">IFERROR(IF((VLOOKUP($B147,'NatCon &amp; Metrics Backsheet'!$A$7:$AC$156,D$9,FALSE))="","",(VLOOKUP($B147,'NatCon &amp; Metrics Backsheet'!$A$7:$AC$156,D$9,FALSE))),"")</f>
        <v>Not on track to meet target</v>
      </c>
      <c r="E147" s="98" t="str">
        <f ca="1">IFERROR(IF((VLOOKUP($B147,'NatCon &amp; Metrics Backsheet'!$A$7:$AC$156,E$9,FALSE))="","",(VLOOKUP($B147,'NatCon &amp; Metrics Backsheet'!$A$7:$AC$156,E$9,FALSE))),"")</f>
        <v>On track to meet target</v>
      </c>
      <c r="F147" s="98" t="str">
        <f ca="1">IFERROR(IF((VLOOKUP($B147,'NatCon &amp; Metrics Backsheet'!$A$7:$AC$156,F$9,FALSE))="","",(VLOOKUP($B147,'NatCon &amp; Metrics Backsheet'!$A$7:$AC$156,F$9,FALSE))),"")</f>
        <v>On track to meet target</v>
      </c>
      <c r="G147" s="99" t="str">
        <f ca="1">IFERROR(IF((VLOOKUP($B147,'NatCon &amp; Metrics Backsheet'!$A$7:$AC$156,G$9,FALSE))="","",(VLOOKUP($B147,'NatCon &amp; Metrics Backsheet'!$A$7:$AC$156,G$9,FALSE))),"")</f>
        <v>Not on track to meet target</v>
      </c>
    </row>
    <row r="148" spans="1:7" x14ac:dyDescent="0.3">
      <c r="A148" s="56">
        <v>126</v>
      </c>
      <c r="B148" s="49" t="str">
        <f t="shared" ca="1" si="7"/>
        <v>E06000030</v>
      </c>
      <c r="C148" s="50" t="str">
        <f ca="1">IFERROR(VLOOKUP($B148,'Org List'!$J$9:$K$488,2,0), "")</f>
        <v>Swindon</v>
      </c>
      <c r="D148" s="146" t="str">
        <f ca="1">IFERROR(IF((VLOOKUP($B148,'NatCon &amp; Metrics Backsheet'!$A$7:$AC$156,D$9,FALSE))="","",(VLOOKUP($B148,'NatCon &amp; Metrics Backsheet'!$A$7:$AC$156,D$9,FALSE))),"")</f>
        <v>Not on track to meet target</v>
      </c>
      <c r="E148" s="98" t="str">
        <f ca="1">IFERROR(IF((VLOOKUP($B148,'NatCon &amp; Metrics Backsheet'!$A$7:$AC$156,E$9,FALSE))="","",(VLOOKUP($B148,'NatCon &amp; Metrics Backsheet'!$A$7:$AC$156,E$9,FALSE))),"")</f>
        <v>On track to meet target</v>
      </c>
      <c r="F148" s="98" t="str">
        <f ca="1">IFERROR(IF((VLOOKUP($B148,'NatCon &amp; Metrics Backsheet'!$A$7:$AC$156,F$9,FALSE))="","",(VLOOKUP($B148,'NatCon &amp; Metrics Backsheet'!$A$7:$AC$156,F$9,FALSE))),"")</f>
        <v>Data not available to assess progress</v>
      </c>
      <c r="G148" s="99" t="str">
        <f ca="1">IFERROR(IF((VLOOKUP($B148,'NatCon &amp; Metrics Backsheet'!$A$7:$AC$156,G$9,FALSE))="","",(VLOOKUP($B148,'NatCon &amp; Metrics Backsheet'!$A$7:$AC$156,G$9,FALSE))),"")</f>
        <v>On track to meet target</v>
      </c>
    </row>
    <row r="149" spans="1:7" x14ac:dyDescent="0.3">
      <c r="A149" s="56">
        <v>127</v>
      </c>
      <c r="B149" s="49" t="str">
        <f t="shared" ca="1" si="7"/>
        <v>E08000008</v>
      </c>
      <c r="C149" s="50" t="str">
        <f ca="1">IFERROR(VLOOKUP($B149,'Org List'!$J$9:$K$488,2,0), "")</f>
        <v>Tameside</v>
      </c>
      <c r="D149" s="146" t="str">
        <f ca="1">IFERROR(IF((VLOOKUP($B149,'NatCon &amp; Metrics Backsheet'!$A$7:$AC$156,D$9,FALSE))="","",(VLOOKUP($B149,'NatCon &amp; Metrics Backsheet'!$A$7:$AC$156,D$9,FALSE))),"")</f>
        <v>Not on track to meet target</v>
      </c>
      <c r="E149" s="98" t="str">
        <f ca="1">IFERROR(IF((VLOOKUP($B149,'NatCon &amp; Metrics Backsheet'!$A$7:$AC$156,E$9,FALSE))="","",(VLOOKUP($B149,'NatCon &amp; Metrics Backsheet'!$A$7:$AC$156,E$9,FALSE))),"")</f>
        <v>On track to meet target</v>
      </c>
      <c r="F149" s="98" t="str">
        <f ca="1">IFERROR(IF((VLOOKUP($B149,'NatCon &amp; Metrics Backsheet'!$A$7:$AC$156,F$9,FALSE))="","",(VLOOKUP($B149,'NatCon &amp; Metrics Backsheet'!$A$7:$AC$156,F$9,FALSE))),"")</f>
        <v>On track to meet target</v>
      </c>
      <c r="G149" s="99" t="str">
        <f ca="1">IFERROR(IF((VLOOKUP($B149,'NatCon &amp; Metrics Backsheet'!$A$7:$AC$156,G$9,FALSE))="","",(VLOOKUP($B149,'NatCon &amp; Metrics Backsheet'!$A$7:$AC$156,G$9,FALSE))),"")</f>
        <v>Not on track to meet target</v>
      </c>
    </row>
    <row r="150" spans="1:7" x14ac:dyDescent="0.3">
      <c r="A150" s="56">
        <v>128</v>
      </c>
      <c r="B150" s="49" t="str">
        <f t="shared" ca="1" si="7"/>
        <v>E06000020</v>
      </c>
      <c r="C150" s="50" t="str">
        <f ca="1">IFERROR(VLOOKUP($B150,'Org List'!$J$9:$K$488,2,0), "")</f>
        <v>Telford and Wrekin</v>
      </c>
      <c r="D150" s="146" t="str">
        <f ca="1">IFERROR(IF((VLOOKUP($B150,'NatCon &amp; Metrics Backsheet'!$A$7:$AC$156,D$9,FALSE))="","",(VLOOKUP($B150,'NatCon &amp; Metrics Backsheet'!$A$7:$AC$156,D$9,FALSE))),"")</f>
        <v>Not on track to meet target</v>
      </c>
      <c r="E150" s="98" t="str">
        <f ca="1">IFERROR(IF((VLOOKUP($B150,'NatCon &amp; Metrics Backsheet'!$A$7:$AC$156,E$9,FALSE))="","",(VLOOKUP($B150,'NatCon &amp; Metrics Backsheet'!$A$7:$AC$156,E$9,FALSE))),"")</f>
        <v>Not on track to meet target</v>
      </c>
      <c r="F150" s="98" t="str">
        <f ca="1">IFERROR(IF((VLOOKUP($B150,'NatCon &amp; Metrics Backsheet'!$A$7:$AC$156,F$9,FALSE))="","",(VLOOKUP($B150,'NatCon &amp; Metrics Backsheet'!$A$7:$AC$156,F$9,FALSE))),"")</f>
        <v>Not on track to meet target</v>
      </c>
      <c r="G150" s="99" t="str">
        <f ca="1">IFERROR(IF((VLOOKUP($B150,'NatCon &amp; Metrics Backsheet'!$A$7:$AC$156,G$9,FALSE))="","",(VLOOKUP($B150,'NatCon &amp; Metrics Backsheet'!$A$7:$AC$156,G$9,FALSE))),"")</f>
        <v>On track to meet target</v>
      </c>
    </row>
    <row r="151" spans="1:7" x14ac:dyDescent="0.3">
      <c r="A151" s="56">
        <v>129</v>
      </c>
      <c r="B151" s="49" t="str">
        <f t="shared" ref="B151:B171" ca="1" si="8">IF($A151&gt;$J$5-1,"",INDIRECT("'Comms by AT'!AA"&amp;$A151+$J$4))</f>
        <v>E06000034</v>
      </c>
      <c r="C151" s="50" t="str">
        <f ca="1">IFERROR(VLOOKUP($B151,'Org List'!$J$9:$K$488,2,0), "")</f>
        <v>Thurrock</v>
      </c>
      <c r="D151" s="146" t="str">
        <f ca="1">IFERROR(IF((VLOOKUP($B151,'NatCon &amp; Metrics Backsheet'!$A$7:$AC$156,D$9,FALSE))="","",(VLOOKUP($B151,'NatCon &amp; Metrics Backsheet'!$A$7:$AC$156,D$9,FALSE))),"")</f>
        <v>Not on track to meet target</v>
      </c>
      <c r="E151" s="98" t="str">
        <f ca="1">IFERROR(IF((VLOOKUP($B151,'NatCon &amp; Metrics Backsheet'!$A$7:$AC$156,E$9,FALSE))="","",(VLOOKUP($B151,'NatCon &amp; Metrics Backsheet'!$A$7:$AC$156,E$9,FALSE))),"")</f>
        <v>On track to meet target</v>
      </c>
      <c r="F151" s="98" t="str">
        <f ca="1">IFERROR(IF((VLOOKUP($B151,'NatCon &amp; Metrics Backsheet'!$A$7:$AC$156,F$9,FALSE))="","",(VLOOKUP($B151,'NatCon &amp; Metrics Backsheet'!$A$7:$AC$156,F$9,FALSE))),"")</f>
        <v>Not on track to meet target</v>
      </c>
      <c r="G151" s="99" t="str">
        <f ca="1">IFERROR(IF((VLOOKUP($B151,'NatCon &amp; Metrics Backsheet'!$A$7:$AC$156,G$9,FALSE))="","",(VLOOKUP($B151,'NatCon &amp; Metrics Backsheet'!$A$7:$AC$156,G$9,FALSE))),"")</f>
        <v>On track to meet target</v>
      </c>
    </row>
    <row r="152" spans="1:7" x14ac:dyDescent="0.3">
      <c r="A152" s="56">
        <v>130</v>
      </c>
      <c r="B152" s="49" t="str">
        <f t="shared" ca="1" si="8"/>
        <v>E06000027</v>
      </c>
      <c r="C152" s="50" t="str">
        <f ca="1">IFERROR(VLOOKUP($B152,'Org List'!$J$9:$K$488,2,0), "")</f>
        <v>Torbay</v>
      </c>
      <c r="D152" s="146" t="str">
        <f ca="1">IFERROR(IF((VLOOKUP($B152,'NatCon &amp; Metrics Backsheet'!$A$7:$AC$156,D$9,FALSE))="","",(VLOOKUP($B152,'NatCon &amp; Metrics Backsheet'!$A$7:$AC$156,D$9,FALSE))),"")</f>
        <v>On track to meet target</v>
      </c>
      <c r="E152" s="98" t="str">
        <f ca="1">IFERROR(IF((VLOOKUP($B152,'NatCon &amp; Metrics Backsheet'!$A$7:$AC$156,E$9,FALSE))="","",(VLOOKUP($B152,'NatCon &amp; Metrics Backsheet'!$A$7:$AC$156,E$9,FALSE))),"")</f>
        <v>On track to meet target</v>
      </c>
      <c r="F152" s="98" t="str">
        <f ca="1">IFERROR(IF((VLOOKUP($B152,'NatCon &amp; Metrics Backsheet'!$A$7:$AC$156,F$9,FALSE))="","",(VLOOKUP($B152,'NatCon &amp; Metrics Backsheet'!$A$7:$AC$156,F$9,FALSE))),"")</f>
        <v>Data not available to assess progress</v>
      </c>
      <c r="G152" s="99" t="str">
        <f ca="1">IFERROR(IF((VLOOKUP($B152,'NatCon &amp; Metrics Backsheet'!$A$7:$AC$156,G$9,FALSE))="","",(VLOOKUP($B152,'NatCon &amp; Metrics Backsheet'!$A$7:$AC$156,G$9,FALSE))),"")</f>
        <v>Not on track to meet target</v>
      </c>
    </row>
    <row r="153" spans="1:7" x14ac:dyDescent="0.3">
      <c r="A153" s="56">
        <v>131</v>
      </c>
      <c r="B153" s="49" t="str">
        <f t="shared" ca="1" si="8"/>
        <v>E09000030</v>
      </c>
      <c r="C153" s="50" t="str">
        <f ca="1">IFERROR(VLOOKUP($B153,'Org List'!$J$9:$K$488,2,0), "")</f>
        <v>Tower Hamlets</v>
      </c>
      <c r="D153" s="146" t="str">
        <f ca="1">IFERROR(IF((VLOOKUP($B153,'NatCon &amp; Metrics Backsheet'!$A$7:$AC$156,D$9,FALSE))="","",(VLOOKUP($B153,'NatCon &amp; Metrics Backsheet'!$A$7:$AC$156,D$9,FALSE))),"")</f>
        <v>Not on track to meet target</v>
      </c>
      <c r="E153" s="98" t="str">
        <f ca="1">IFERROR(IF((VLOOKUP($B153,'NatCon &amp; Metrics Backsheet'!$A$7:$AC$156,E$9,FALSE))="","",(VLOOKUP($B153,'NatCon &amp; Metrics Backsheet'!$A$7:$AC$156,E$9,FALSE))),"")</f>
        <v>On track to meet target</v>
      </c>
      <c r="F153" s="98" t="str">
        <f ca="1">IFERROR(IF((VLOOKUP($B153,'NatCon &amp; Metrics Backsheet'!$A$7:$AC$156,F$9,FALSE))="","",(VLOOKUP($B153,'NatCon &amp; Metrics Backsheet'!$A$7:$AC$156,F$9,FALSE))),"")</f>
        <v>On track to meet target</v>
      </c>
      <c r="G153" s="99" t="str">
        <f ca="1">IFERROR(IF((VLOOKUP($B153,'NatCon &amp; Metrics Backsheet'!$A$7:$AC$156,G$9,FALSE))="","",(VLOOKUP($B153,'NatCon &amp; Metrics Backsheet'!$A$7:$AC$156,G$9,FALSE))),"")</f>
        <v>Not on track to meet target</v>
      </c>
    </row>
    <row r="154" spans="1:7" x14ac:dyDescent="0.3">
      <c r="A154" s="56">
        <v>132</v>
      </c>
      <c r="B154" s="49" t="str">
        <f t="shared" ca="1" si="8"/>
        <v>E08000009</v>
      </c>
      <c r="C154" s="50" t="str">
        <f ca="1">IFERROR(VLOOKUP($B154,'Org List'!$J$9:$K$488,2,0), "")</f>
        <v>Trafford</v>
      </c>
      <c r="D154" s="146" t="str">
        <f ca="1">IFERROR(IF((VLOOKUP($B154,'NatCon &amp; Metrics Backsheet'!$A$7:$AC$156,D$9,FALSE))="","",(VLOOKUP($B154,'NatCon &amp; Metrics Backsheet'!$A$7:$AC$156,D$9,FALSE))),"")</f>
        <v>Not on track to meet target</v>
      </c>
      <c r="E154" s="98" t="str">
        <f ca="1">IFERROR(IF((VLOOKUP($B154,'NatCon &amp; Metrics Backsheet'!$A$7:$AC$156,E$9,FALSE))="","",(VLOOKUP($B154,'NatCon &amp; Metrics Backsheet'!$A$7:$AC$156,E$9,FALSE))),"")</f>
        <v>On track to meet target</v>
      </c>
      <c r="F154" s="98" t="str">
        <f ca="1">IFERROR(IF((VLOOKUP($B154,'NatCon &amp; Metrics Backsheet'!$A$7:$AC$156,F$9,FALSE))="","",(VLOOKUP($B154,'NatCon &amp; Metrics Backsheet'!$A$7:$AC$156,F$9,FALSE))),"")</f>
        <v>Not on track to meet target</v>
      </c>
      <c r="G154" s="99" t="str">
        <f ca="1">IFERROR(IF((VLOOKUP($B154,'NatCon &amp; Metrics Backsheet'!$A$7:$AC$156,G$9,FALSE))="","",(VLOOKUP($B154,'NatCon &amp; Metrics Backsheet'!$A$7:$AC$156,G$9,FALSE))),"")</f>
        <v>On track to meet target</v>
      </c>
    </row>
    <row r="155" spans="1:7" x14ac:dyDescent="0.3">
      <c r="A155" s="56">
        <v>133</v>
      </c>
      <c r="B155" s="49" t="str">
        <f t="shared" ca="1" si="8"/>
        <v>E08000036</v>
      </c>
      <c r="C155" s="50" t="str">
        <f ca="1">IFERROR(VLOOKUP($B155,'Org List'!$J$9:$K$488,2,0), "")</f>
        <v>Wakefield</v>
      </c>
      <c r="D155" s="146" t="str">
        <f ca="1">IFERROR(IF((VLOOKUP($B155,'NatCon &amp; Metrics Backsheet'!$A$7:$AC$156,D$9,FALSE))="","",(VLOOKUP($B155,'NatCon &amp; Metrics Backsheet'!$A$7:$AC$156,D$9,FALSE))),"")</f>
        <v>On track to meet target</v>
      </c>
      <c r="E155" s="98" t="str">
        <f ca="1">IFERROR(IF((VLOOKUP($B155,'NatCon &amp; Metrics Backsheet'!$A$7:$AC$156,E$9,FALSE))="","",(VLOOKUP($B155,'NatCon &amp; Metrics Backsheet'!$A$7:$AC$156,E$9,FALSE))),"")</f>
        <v>On track to meet target</v>
      </c>
      <c r="F155" s="98" t="str">
        <f ca="1">IFERROR(IF((VLOOKUP($B155,'NatCon &amp; Metrics Backsheet'!$A$7:$AC$156,F$9,FALSE))="","",(VLOOKUP($B155,'NatCon &amp; Metrics Backsheet'!$A$7:$AC$156,F$9,FALSE))),"")</f>
        <v>On track to meet target</v>
      </c>
      <c r="G155" s="99" t="str">
        <f ca="1">IFERROR(IF((VLOOKUP($B155,'NatCon &amp; Metrics Backsheet'!$A$7:$AC$156,G$9,FALSE))="","",(VLOOKUP($B155,'NatCon &amp; Metrics Backsheet'!$A$7:$AC$156,G$9,FALSE))),"")</f>
        <v>Not on track to meet target</v>
      </c>
    </row>
    <row r="156" spans="1:7" x14ac:dyDescent="0.3">
      <c r="A156" s="56">
        <v>134</v>
      </c>
      <c r="B156" s="49" t="str">
        <f t="shared" ca="1" si="8"/>
        <v>E08000030</v>
      </c>
      <c r="C156" s="50" t="str">
        <f ca="1">IFERROR(VLOOKUP($B156,'Org List'!$J$9:$K$488,2,0), "")</f>
        <v>Walsall</v>
      </c>
      <c r="D156" s="146" t="str">
        <f ca="1">IFERROR(IF((VLOOKUP($B156,'NatCon &amp; Metrics Backsheet'!$A$7:$AC$156,D$9,FALSE))="","",(VLOOKUP($B156,'NatCon &amp; Metrics Backsheet'!$A$7:$AC$156,D$9,FALSE))),"")</f>
        <v>Not on track to meet target</v>
      </c>
      <c r="E156" s="98" t="str">
        <f ca="1">IFERROR(IF((VLOOKUP($B156,'NatCon &amp; Metrics Backsheet'!$A$7:$AC$156,E$9,FALSE))="","",(VLOOKUP($B156,'NatCon &amp; Metrics Backsheet'!$A$7:$AC$156,E$9,FALSE))),"")</f>
        <v>On track to meet target</v>
      </c>
      <c r="F156" s="98" t="str">
        <f ca="1">IFERROR(IF((VLOOKUP($B156,'NatCon &amp; Metrics Backsheet'!$A$7:$AC$156,F$9,FALSE))="","",(VLOOKUP($B156,'NatCon &amp; Metrics Backsheet'!$A$7:$AC$156,F$9,FALSE))),"")</f>
        <v>On track to meet target</v>
      </c>
      <c r="G156" s="99" t="str">
        <f ca="1">IFERROR(IF((VLOOKUP($B156,'NatCon &amp; Metrics Backsheet'!$A$7:$AC$156,G$9,FALSE))="","",(VLOOKUP($B156,'NatCon &amp; Metrics Backsheet'!$A$7:$AC$156,G$9,FALSE))),"")</f>
        <v>Not on track to meet target</v>
      </c>
    </row>
    <row r="157" spans="1:7" x14ac:dyDescent="0.3">
      <c r="A157" s="56">
        <v>135</v>
      </c>
      <c r="B157" s="49" t="str">
        <f t="shared" ca="1" si="8"/>
        <v>E09000031</v>
      </c>
      <c r="C157" s="50" t="str">
        <f ca="1">IFERROR(VLOOKUP($B157,'Org List'!$J$9:$K$488,2,0), "")</f>
        <v>Waltham Forest</v>
      </c>
      <c r="D157" s="146" t="str">
        <f ca="1">IFERROR(IF((VLOOKUP($B157,'NatCon &amp; Metrics Backsheet'!$A$7:$AC$156,D$9,FALSE))="","",(VLOOKUP($B157,'NatCon &amp; Metrics Backsheet'!$A$7:$AC$156,D$9,FALSE))),"")</f>
        <v>On track to meet target</v>
      </c>
      <c r="E157" s="98" t="str">
        <f ca="1">IFERROR(IF((VLOOKUP($B157,'NatCon &amp; Metrics Backsheet'!$A$7:$AC$156,E$9,FALSE))="","",(VLOOKUP($B157,'NatCon &amp; Metrics Backsheet'!$A$7:$AC$156,E$9,FALSE))),"")</f>
        <v>Not on track to meet target</v>
      </c>
      <c r="F157" s="98" t="str">
        <f ca="1">IFERROR(IF((VLOOKUP($B157,'NatCon &amp; Metrics Backsheet'!$A$7:$AC$156,F$9,FALSE))="","",(VLOOKUP($B157,'NatCon &amp; Metrics Backsheet'!$A$7:$AC$156,F$9,FALSE))),"")</f>
        <v>Data not available to assess progress</v>
      </c>
      <c r="G157" s="99" t="str">
        <f ca="1">IFERROR(IF((VLOOKUP($B157,'NatCon &amp; Metrics Backsheet'!$A$7:$AC$156,G$9,FALSE))="","",(VLOOKUP($B157,'NatCon &amp; Metrics Backsheet'!$A$7:$AC$156,G$9,FALSE))),"")</f>
        <v>Not on track to meet target</v>
      </c>
    </row>
    <row r="158" spans="1:7" x14ac:dyDescent="0.3">
      <c r="A158" s="56">
        <v>136</v>
      </c>
      <c r="B158" s="49" t="str">
        <f t="shared" ca="1" si="8"/>
        <v>E09000032</v>
      </c>
      <c r="C158" s="50" t="str">
        <f ca="1">IFERROR(VLOOKUP($B158,'Org List'!$J$9:$K$488,2,0), "")</f>
        <v>Wandsworth</v>
      </c>
      <c r="D158" s="146" t="str">
        <f ca="1">IFERROR(IF((VLOOKUP($B158,'NatCon &amp; Metrics Backsheet'!$A$7:$AC$156,D$9,FALSE))="","",(VLOOKUP($B158,'NatCon &amp; Metrics Backsheet'!$A$7:$AC$156,D$9,FALSE))),"")</f>
        <v>On track to meet target</v>
      </c>
      <c r="E158" s="98" t="str">
        <f ca="1">IFERROR(IF((VLOOKUP($B158,'NatCon &amp; Metrics Backsheet'!$A$7:$AC$156,E$9,FALSE))="","",(VLOOKUP($B158,'NatCon &amp; Metrics Backsheet'!$A$7:$AC$156,E$9,FALSE))),"")</f>
        <v>On track to meet target</v>
      </c>
      <c r="F158" s="98" t="str">
        <f ca="1">IFERROR(IF((VLOOKUP($B158,'NatCon &amp; Metrics Backsheet'!$A$7:$AC$156,F$9,FALSE))="","",(VLOOKUP($B158,'NatCon &amp; Metrics Backsheet'!$A$7:$AC$156,F$9,FALSE))),"")</f>
        <v>Data not available to assess progress</v>
      </c>
      <c r="G158" s="99" t="str">
        <f ca="1">IFERROR(IF((VLOOKUP($B158,'NatCon &amp; Metrics Backsheet'!$A$7:$AC$156,G$9,FALSE))="","",(VLOOKUP($B158,'NatCon &amp; Metrics Backsheet'!$A$7:$AC$156,G$9,FALSE))),"")</f>
        <v>On track to meet target</v>
      </c>
    </row>
    <row r="159" spans="1:7" x14ac:dyDescent="0.3">
      <c r="A159" s="56">
        <v>137</v>
      </c>
      <c r="B159" s="49" t="str">
        <f t="shared" ca="1" si="8"/>
        <v>E06000007</v>
      </c>
      <c r="C159" s="50" t="str">
        <f ca="1">IFERROR(VLOOKUP($B159,'Org List'!$J$9:$K$488,2,0), "")</f>
        <v>Warrington</v>
      </c>
      <c r="D159" s="146" t="str">
        <f ca="1">IFERROR(IF((VLOOKUP($B159,'NatCon &amp; Metrics Backsheet'!$A$7:$AC$156,D$9,FALSE))="","",(VLOOKUP($B159,'NatCon &amp; Metrics Backsheet'!$A$7:$AC$156,D$9,FALSE))),"")</f>
        <v>On track to meet target</v>
      </c>
      <c r="E159" s="98" t="str">
        <f ca="1">IFERROR(IF((VLOOKUP($B159,'NatCon &amp; Metrics Backsheet'!$A$7:$AC$156,E$9,FALSE))="","",(VLOOKUP($B159,'NatCon &amp; Metrics Backsheet'!$A$7:$AC$156,E$9,FALSE))),"")</f>
        <v>On track to meet target</v>
      </c>
      <c r="F159" s="98" t="str">
        <f ca="1">IFERROR(IF((VLOOKUP($B159,'NatCon &amp; Metrics Backsheet'!$A$7:$AC$156,F$9,FALSE))="","",(VLOOKUP($B159,'NatCon &amp; Metrics Backsheet'!$A$7:$AC$156,F$9,FALSE))),"")</f>
        <v>On track to meet target</v>
      </c>
      <c r="G159" s="99" t="str">
        <f ca="1">IFERROR(IF((VLOOKUP($B159,'NatCon &amp; Metrics Backsheet'!$A$7:$AC$156,G$9,FALSE))="","",(VLOOKUP($B159,'NatCon &amp; Metrics Backsheet'!$A$7:$AC$156,G$9,FALSE))),"")</f>
        <v>Not on track to meet target</v>
      </c>
    </row>
    <row r="160" spans="1:7" x14ac:dyDescent="0.3">
      <c r="A160" s="56">
        <v>138</v>
      </c>
      <c r="B160" s="49" t="str">
        <f t="shared" ca="1" si="8"/>
        <v>E10000031</v>
      </c>
      <c r="C160" s="50" t="str">
        <f ca="1">IFERROR(VLOOKUP($B160,'Org List'!$J$9:$K$488,2,0), "")</f>
        <v>Warwickshire</v>
      </c>
      <c r="D160" s="146" t="str">
        <f ca="1">IFERROR(IF((VLOOKUP($B160,'NatCon &amp; Metrics Backsheet'!$A$7:$AC$156,D$9,FALSE))="","",(VLOOKUP($B160,'NatCon &amp; Metrics Backsheet'!$A$7:$AC$156,D$9,FALSE))),"")</f>
        <v>Not on track to meet target</v>
      </c>
      <c r="E160" s="98" t="str">
        <f ca="1">IFERROR(IF((VLOOKUP($B160,'NatCon &amp; Metrics Backsheet'!$A$7:$AC$156,E$9,FALSE))="","",(VLOOKUP($B160,'NatCon &amp; Metrics Backsheet'!$A$7:$AC$156,E$9,FALSE))),"")</f>
        <v>On track to meet target</v>
      </c>
      <c r="F160" s="98" t="str">
        <f ca="1">IFERROR(IF((VLOOKUP($B160,'NatCon &amp; Metrics Backsheet'!$A$7:$AC$156,F$9,FALSE))="","",(VLOOKUP($B160,'NatCon &amp; Metrics Backsheet'!$A$7:$AC$156,F$9,FALSE))),"")</f>
        <v>Data not available to assess progress</v>
      </c>
      <c r="G160" s="99" t="str">
        <f ca="1">IFERROR(IF((VLOOKUP($B160,'NatCon &amp; Metrics Backsheet'!$A$7:$AC$156,G$9,FALSE))="","",(VLOOKUP($B160,'NatCon &amp; Metrics Backsheet'!$A$7:$AC$156,G$9,FALSE))),"")</f>
        <v>On track to meet target</v>
      </c>
    </row>
    <row r="161" spans="1:8" x14ac:dyDescent="0.3">
      <c r="A161" s="56">
        <v>139</v>
      </c>
      <c r="B161" s="49" t="str">
        <f t="shared" ca="1" si="8"/>
        <v>E06000037</v>
      </c>
      <c r="C161" s="50" t="str">
        <f ca="1">IFERROR(VLOOKUP($B161,'Org List'!$J$9:$K$488,2,0), "")</f>
        <v>West Berkshire</v>
      </c>
      <c r="D161" s="146" t="str">
        <f ca="1">IFERROR(IF((VLOOKUP($B161,'NatCon &amp; Metrics Backsheet'!$A$7:$AC$156,D$9,FALSE))="","",(VLOOKUP($B161,'NatCon &amp; Metrics Backsheet'!$A$7:$AC$156,D$9,FALSE))),"")</f>
        <v>On track to meet target</v>
      </c>
      <c r="E161" s="98" t="str">
        <f ca="1">IFERROR(IF((VLOOKUP($B161,'NatCon &amp; Metrics Backsheet'!$A$7:$AC$156,E$9,FALSE))="","",(VLOOKUP($B161,'NatCon &amp; Metrics Backsheet'!$A$7:$AC$156,E$9,FALSE))),"")</f>
        <v>On track to meet target</v>
      </c>
      <c r="F161" s="98" t="str">
        <f ca="1">IFERROR(IF((VLOOKUP($B161,'NatCon &amp; Metrics Backsheet'!$A$7:$AC$156,F$9,FALSE))="","",(VLOOKUP($B161,'NatCon &amp; Metrics Backsheet'!$A$7:$AC$156,F$9,FALSE))),"")</f>
        <v>On track to meet target</v>
      </c>
      <c r="G161" s="99" t="str">
        <f ca="1">IFERROR(IF((VLOOKUP($B161,'NatCon &amp; Metrics Backsheet'!$A$7:$AC$156,G$9,FALSE))="","",(VLOOKUP($B161,'NatCon &amp; Metrics Backsheet'!$A$7:$AC$156,G$9,FALSE))),"")</f>
        <v>On track to meet target</v>
      </c>
    </row>
    <row r="162" spans="1:8" x14ac:dyDescent="0.3">
      <c r="A162" s="56">
        <v>140</v>
      </c>
      <c r="B162" s="49" t="str">
        <f t="shared" ca="1" si="8"/>
        <v>E10000032</v>
      </c>
      <c r="C162" s="50" t="str">
        <f ca="1">IFERROR(VLOOKUP($B162,'Org List'!$J$9:$K$488,2,0), "")</f>
        <v>West Sussex</v>
      </c>
      <c r="D162" s="146" t="str">
        <f ca="1">IFERROR(IF((VLOOKUP($B162,'NatCon &amp; Metrics Backsheet'!$A$7:$AC$156,D$9,FALSE))="","",(VLOOKUP($B162,'NatCon &amp; Metrics Backsheet'!$A$7:$AC$156,D$9,FALSE))),"")</f>
        <v>Not on track to meet target</v>
      </c>
      <c r="E162" s="98" t="str">
        <f ca="1">IFERROR(IF((VLOOKUP($B162,'NatCon &amp; Metrics Backsheet'!$A$7:$AC$156,E$9,FALSE))="","",(VLOOKUP($B162,'NatCon &amp; Metrics Backsheet'!$A$7:$AC$156,E$9,FALSE))),"")</f>
        <v>On track to meet target</v>
      </c>
      <c r="F162" s="98" t="str">
        <f ca="1">IFERROR(IF((VLOOKUP($B162,'NatCon &amp; Metrics Backsheet'!$A$7:$AC$156,F$9,FALSE))="","",(VLOOKUP($B162,'NatCon &amp; Metrics Backsheet'!$A$7:$AC$156,F$9,FALSE))),"")</f>
        <v>Not on track to meet target</v>
      </c>
      <c r="G162" s="99" t="str">
        <f ca="1">IFERROR(IF((VLOOKUP($B162,'NatCon &amp; Metrics Backsheet'!$A$7:$AC$156,G$9,FALSE))="","",(VLOOKUP($B162,'NatCon &amp; Metrics Backsheet'!$A$7:$AC$156,G$9,FALSE))),"")</f>
        <v>On track to meet target</v>
      </c>
    </row>
    <row r="163" spans="1:8" x14ac:dyDescent="0.3">
      <c r="A163" s="56">
        <v>141</v>
      </c>
      <c r="B163" s="49" t="str">
        <f t="shared" ca="1" si="8"/>
        <v>E09000033</v>
      </c>
      <c r="C163" s="50" t="str">
        <f ca="1">IFERROR(VLOOKUP($B163,'Org List'!$J$9:$K$488,2,0), "")</f>
        <v>Westminster</v>
      </c>
      <c r="D163" s="146" t="str">
        <f ca="1">IFERROR(IF((VLOOKUP($B163,'NatCon &amp; Metrics Backsheet'!$A$7:$AC$156,D$9,FALSE))="","",(VLOOKUP($B163,'NatCon &amp; Metrics Backsheet'!$A$7:$AC$156,D$9,FALSE))),"")</f>
        <v>Not on track to meet target</v>
      </c>
      <c r="E163" s="98" t="str">
        <f ca="1">IFERROR(IF((VLOOKUP($B163,'NatCon &amp; Metrics Backsheet'!$A$7:$AC$156,E$9,FALSE))="","",(VLOOKUP($B163,'NatCon &amp; Metrics Backsheet'!$A$7:$AC$156,E$9,FALSE))),"")</f>
        <v>On track to meet target</v>
      </c>
      <c r="F163" s="98" t="str">
        <f ca="1">IFERROR(IF((VLOOKUP($B163,'NatCon &amp; Metrics Backsheet'!$A$7:$AC$156,F$9,FALSE))="","",(VLOOKUP($B163,'NatCon &amp; Metrics Backsheet'!$A$7:$AC$156,F$9,FALSE))),"")</f>
        <v>On track to meet target</v>
      </c>
      <c r="G163" s="99" t="str">
        <f ca="1">IFERROR(IF((VLOOKUP($B163,'NatCon &amp; Metrics Backsheet'!$A$7:$AC$156,G$9,FALSE))="","",(VLOOKUP($B163,'NatCon &amp; Metrics Backsheet'!$A$7:$AC$156,G$9,FALSE))),"")</f>
        <v>Not on track to meet target</v>
      </c>
    </row>
    <row r="164" spans="1:8" x14ac:dyDescent="0.3">
      <c r="A164" s="56">
        <v>142</v>
      </c>
      <c r="B164" s="49" t="str">
        <f t="shared" ca="1" si="8"/>
        <v>E08000010</v>
      </c>
      <c r="C164" s="50" t="str">
        <f ca="1">IFERROR(VLOOKUP($B164,'Org List'!$J$9:$K$488,2,0), "")</f>
        <v>Wigan</v>
      </c>
      <c r="D164" s="146" t="str">
        <f ca="1">IFERROR(IF((VLOOKUP($B164,'NatCon &amp; Metrics Backsheet'!$A$7:$AC$156,D$9,FALSE))="","",(VLOOKUP($B164,'NatCon &amp; Metrics Backsheet'!$A$7:$AC$156,D$9,FALSE))),"")</f>
        <v>Not on track to meet target</v>
      </c>
      <c r="E164" s="98" t="str">
        <f ca="1">IFERROR(IF((VLOOKUP($B164,'NatCon &amp; Metrics Backsheet'!$A$7:$AC$156,E$9,FALSE))="","",(VLOOKUP($B164,'NatCon &amp; Metrics Backsheet'!$A$7:$AC$156,E$9,FALSE))),"")</f>
        <v>Not on track to meet target</v>
      </c>
      <c r="F164" s="98" t="str">
        <f ca="1">IFERROR(IF((VLOOKUP($B164,'NatCon &amp; Metrics Backsheet'!$A$7:$AC$156,F$9,FALSE))="","",(VLOOKUP($B164,'NatCon &amp; Metrics Backsheet'!$A$7:$AC$156,F$9,FALSE))),"")</f>
        <v>On track to meet target</v>
      </c>
      <c r="G164" s="99" t="str">
        <f ca="1">IFERROR(IF((VLOOKUP($B164,'NatCon &amp; Metrics Backsheet'!$A$7:$AC$156,G$9,FALSE))="","",(VLOOKUP($B164,'NatCon &amp; Metrics Backsheet'!$A$7:$AC$156,G$9,FALSE))),"")</f>
        <v>On track to meet target</v>
      </c>
    </row>
    <row r="165" spans="1:8" x14ac:dyDescent="0.3">
      <c r="A165" s="56">
        <v>143</v>
      </c>
      <c r="B165" s="49" t="str">
        <f t="shared" ca="1" si="8"/>
        <v>E06000054</v>
      </c>
      <c r="C165" s="50" t="str">
        <f ca="1">IFERROR(VLOOKUP($B165,'Org List'!$J$9:$K$488,2,0), "")</f>
        <v>Wiltshire</v>
      </c>
      <c r="D165" s="146" t="str">
        <f ca="1">IFERROR(IF((VLOOKUP($B165,'NatCon &amp; Metrics Backsheet'!$A$7:$AC$156,D$9,FALSE))="","",(VLOOKUP($B165,'NatCon &amp; Metrics Backsheet'!$A$7:$AC$156,D$9,FALSE))),"")</f>
        <v>Not on track to meet target</v>
      </c>
      <c r="E165" s="98" t="str">
        <f ca="1">IFERROR(IF((VLOOKUP($B165,'NatCon &amp; Metrics Backsheet'!$A$7:$AC$156,E$9,FALSE))="","",(VLOOKUP($B165,'NatCon &amp; Metrics Backsheet'!$A$7:$AC$156,E$9,FALSE))),"")</f>
        <v>On track to meet target</v>
      </c>
      <c r="F165" s="98" t="str">
        <f ca="1">IFERROR(IF((VLOOKUP($B165,'NatCon &amp; Metrics Backsheet'!$A$7:$AC$156,F$9,FALSE))="","",(VLOOKUP($B165,'NatCon &amp; Metrics Backsheet'!$A$7:$AC$156,F$9,FALSE))),"")</f>
        <v>Data not available to assess progress</v>
      </c>
      <c r="G165" s="99" t="str">
        <f ca="1">IFERROR(IF((VLOOKUP($B165,'NatCon &amp; Metrics Backsheet'!$A$7:$AC$156,G$9,FALSE))="","",(VLOOKUP($B165,'NatCon &amp; Metrics Backsheet'!$A$7:$AC$156,G$9,FALSE))),"")</f>
        <v>Not on track to meet target</v>
      </c>
    </row>
    <row r="166" spans="1:8" x14ac:dyDescent="0.3">
      <c r="A166" s="56">
        <v>144</v>
      </c>
      <c r="B166" s="49" t="str">
        <f t="shared" ca="1" si="8"/>
        <v>E06000040</v>
      </c>
      <c r="C166" s="50" t="str">
        <f ca="1">IFERROR(VLOOKUP($B166,'Org List'!$J$9:$K$488,2,0), "")</f>
        <v>Windsor and Maidenhead</v>
      </c>
      <c r="D166" s="146" t="str">
        <f ca="1">IFERROR(IF((VLOOKUP($B166,'NatCon &amp; Metrics Backsheet'!$A$7:$AC$156,D$9,FALSE))="","",(VLOOKUP($B166,'NatCon &amp; Metrics Backsheet'!$A$7:$AC$156,D$9,FALSE))),"")</f>
        <v>Not on track to meet target</v>
      </c>
      <c r="E166" s="98" t="str">
        <f ca="1">IFERROR(IF((VLOOKUP($B166,'NatCon &amp; Metrics Backsheet'!$A$7:$AC$156,E$9,FALSE))="","",(VLOOKUP($B166,'NatCon &amp; Metrics Backsheet'!$A$7:$AC$156,E$9,FALSE))),"")</f>
        <v>On track to meet target</v>
      </c>
      <c r="F166" s="98" t="str">
        <f ca="1">IFERROR(IF((VLOOKUP($B166,'NatCon &amp; Metrics Backsheet'!$A$7:$AC$156,F$9,FALSE))="","",(VLOOKUP($B166,'NatCon &amp; Metrics Backsheet'!$A$7:$AC$156,F$9,FALSE))),"")</f>
        <v>On track to meet target</v>
      </c>
      <c r="G166" s="99" t="str">
        <f ca="1">IFERROR(IF((VLOOKUP($B166,'NatCon &amp; Metrics Backsheet'!$A$7:$AC$156,G$9,FALSE))="","",(VLOOKUP($B166,'NatCon &amp; Metrics Backsheet'!$A$7:$AC$156,G$9,FALSE))),"")</f>
        <v>Not on track to meet target</v>
      </c>
    </row>
    <row r="167" spans="1:8" x14ac:dyDescent="0.3">
      <c r="A167" s="56">
        <v>145</v>
      </c>
      <c r="B167" s="49" t="str">
        <f t="shared" ca="1" si="8"/>
        <v>E08000015</v>
      </c>
      <c r="C167" s="50" t="str">
        <f ca="1">IFERROR(VLOOKUP($B167,'Org List'!$J$9:$K$488,2,0), "")</f>
        <v>Wirral</v>
      </c>
      <c r="D167" s="146" t="str">
        <f ca="1">IFERROR(IF((VLOOKUP($B167,'NatCon &amp; Metrics Backsheet'!$A$7:$AC$156,D$9,FALSE))="","",(VLOOKUP($B167,'NatCon &amp; Metrics Backsheet'!$A$7:$AC$156,D$9,FALSE))),"")</f>
        <v>Not on track to meet target</v>
      </c>
      <c r="E167" s="98" t="str">
        <f ca="1">IFERROR(IF((VLOOKUP($B167,'NatCon &amp; Metrics Backsheet'!$A$7:$AC$156,E$9,FALSE))="","",(VLOOKUP($B167,'NatCon &amp; Metrics Backsheet'!$A$7:$AC$156,E$9,FALSE))),"")</f>
        <v>Not on track to meet target</v>
      </c>
      <c r="F167" s="98" t="str">
        <f ca="1">IFERROR(IF((VLOOKUP($B167,'NatCon &amp; Metrics Backsheet'!$A$7:$AC$156,F$9,FALSE))="","",(VLOOKUP($B167,'NatCon &amp; Metrics Backsheet'!$A$7:$AC$156,F$9,FALSE))),"")</f>
        <v>On track to meet target</v>
      </c>
      <c r="G167" s="99" t="str">
        <f ca="1">IFERROR(IF((VLOOKUP($B167,'NatCon &amp; Metrics Backsheet'!$A$7:$AC$156,G$9,FALSE))="","",(VLOOKUP($B167,'NatCon &amp; Metrics Backsheet'!$A$7:$AC$156,G$9,FALSE))),"")</f>
        <v>On track to meet target</v>
      </c>
    </row>
    <row r="168" spans="1:8" x14ac:dyDescent="0.3">
      <c r="A168" s="56">
        <v>146</v>
      </c>
      <c r="B168" s="49" t="str">
        <f t="shared" ca="1" si="8"/>
        <v>E06000041</v>
      </c>
      <c r="C168" s="50" t="str">
        <f ca="1">IFERROR(VLOOKUP($B168,'Org List'!$J$9:$K$488,2,0), "")</f>
        <v>Wokingham</v>
      </c>
      <c r="D168" s="146" t="str">
        <f ca="1">IFERROR(IF((VLOOKUP($B168,'NatCon &amp; Metrics Backsheet'!$A$7:$AC$156,D$9,FALSE))="","",(VLOOKUP($B168,'NatCon &amp; Metrics Backsheet'!$A$7:$AC$156,D$9,FALSE))),"")</f>
        <v>Not on track to meet target</v>
      </c>
      <c r="E168" s="98" t="str">
        <f ca="1">IFERROR(IF((VLOOKUP($B168,'NatCon &amp; Metrics Backsheet'!$A$7:$AC$156,E$9,FALSE))="","",(VLOOKUP($B168,'NatCon &amp; Metrics Backsheet'!$A$7:$AC$156,E$9,FALSE))),"")</f>
        <v>On track to meet target</v>
      </c>
      <c r="F168" s="98" t="str">
        <f ca="1">IFERROR(IF((VLOOKUP($B168,'NatCon &amp; Metrics Backsheet'!$A$7:$AC$156,F$9,FALSE))="","",(VLOOKUP($B168,'NatCon &amp; Metrics Backsheet'!$A$7:$AC$156,F$9,FALSE))),"")</f>
        <v>On track to meet target</v>
      </c>
      <c r="G168" s="99" t="str">
        <f ca="1">IFERROR(IF((VLOOKUP($B168,'NatCon &amp; Metrics Backsheet'!$A$7:$AC$156,G$9,FALSE))="","",(VLOOKUP($B168,'NatCon &amp; Metrics Backsheet'!$A$7:$AC$156,G$9,FALSE))),"")</f>
        <v>On track to meet target</v>
      </c>
    </row>
    <row r="169" spans="1:8" x14ac:dyDescent="0.3">
      <c r="A169" s="56">
        <v>147</v>
      </c>
      <c r="B169" s="49" t="str">
        <f t="shared" ca="1" si="8"/>
        <v>E08000031</v>
      </c>
      <c r="C169" s="50" t="str">
        <f ca="1">IFERROR(VLOOKUP($B169,'Org List'!$J$9:$K$488,2,0), "")</f>
        <v>Wolverhampton</v>
      </c>
      <c r="D169" s="146" t="str">
        <f ca="1">IFERROR(IF((VLOOKUP($B169,'NatCon &amp; Metrics Backsheet'!$A$7:$AC$156,D$9,FALSE))="","",(VLOOKUP($B169,'NatCon &amp; Metrics Backsheet'!$A$7:$AC$156,D$9,FALSE))),"")</f>
        <v>On track to meet target</v>
      </c>
      <c r="E169" s="98" t="str">
        <f ca="1">IFERROR(IF((VLOOKUP($B169,'NatCon &amp; Metrics Backsheet'!$A$7:$AC$156,E$9,FALSE))="","",(VLOOKUP($B169,'NatCon &amp; Metrics Backsheet'!$A$7:$AC$156,E$9,FALSE))),"")</f>
        <v>Not on track to meet target</v>
      </c>
      <c r="F169" s="98" t="str">
        <f ca="1">IFERROR(IF((VLOOKUP($B169,'NatCon &amp; Metrics Backsheet'!$A$7:$AC$156,F$9,FALSE))="","",(VLOOKUP($B169,'NatCon &amp; Metrics Backsheet'!$A$7:$AC$156,F$9,FALSE))),"")</f>
        <v>Data not available to assess progress</v>
      </c>
      <c r="G169" s="99" t="str">
        <f ca="1">IFERROR(IF((VLOOKUP($B169,'NatCon &amp; Metrics Backsheet'!$A$7:$AC$156,G$9,FALSE))="","",(VLOOKUP($B169,'NatCon &amp; Metrics Backsheet'!$A$7:$AC$156,G$9,FALSE))),"")</f>
        <v>On track to meet target</v>
      </c>
    </row>
    <row r="170" spans="1:8" x14ac:dyDescent="0.3">
      <c r="A170" s="56">
        <v>148</v>
      </c>
      <c r="B170" s="49" t="str">
        <f t="shared" ca="1" si="8"/>
        <v>E10000034</v>
      </c>
      <c r="C170" s="50" t="str">
        <f ca="1">IFERROR(VLOOKUP($B170,'Org List'!$J$9:$K$488,2,0), "")</f>
        <v>Worcestershire</v>
      </c>
      <c r="D170" s="146" t="str">
        <f ca="1">IFERROR(IF((VLOOKUP($B170,'NatCon &amp; Metrics Backsheet'!$A$7:$AC$156,D$9,FALSE))="","",(VLOOKUP($B170,'NatCon &amp; Metrics Backsheet'!$A$7:$AC$156,D$9,FALSE))),"")</f>
        <v>Data not available to assess progress</v>
      </c>
      <c r="E170" s="98" t="str">
        <f ca="1">IFERROR(IF((VLOOKUP($B170,'NatCon &amp; Metrics Backsheet'!$A$7:$AC$156,E$9,FALSE))="","",(VLOOKUP($B170,'NatCon &amp; Metrics Backsheet'!$A$7:$AC$156,E$9,FALSE))),"")</f>
        <v>On track to meet target</v>
      </c>
      <c r="F170" s="98" t="str">
        <f ca="1">IFERROR(IF((VLOOKUP($B170,'NatCon &amp; Metrics Backsheet'!$A$7:$AC$156,F$9,FALSE))="","",(VLOOKUP($B170,'NatCon &amp; Metrics Backsheet'!$A$7:$AC$156,F$9,FALSE))),"")</f>
        <v>Not on track to meet target</v>
      </c>
      <c r="G170" s="99" t="str">
        <f ca="1">IFERROR(IF((VLOOKUP($B170,'NatCon &amp; Metrics Backsheet'!$A$7:$AC$156,G$9,FALSE))="","",(VLOOKUP($B170,'NatCon &amp; Metrics Backsheet'!$A$7:$AC$156,G$9,FALSE))),"")</f>
        <v>Not on track to meet target</v>
      </c>
    </row>
    <row r="171" spans="1:8" ht="15" thickBot="1" x14ac:dyDescent="0.35">
      <c r="A171" s="56">
        <v>149</v>
      </c>
      <c r="B171" s="51" t="str">
        <f t="shared" ca="1" si="8"/>
        <v>E06000014</v>
      </c>
      <c r="C171" s="52" t="str">
        <f ca="1">IFERROR(VLOOKUP($B171,'Org List'!$J$9:$K$488,2,0), "")</f>
        <v>York</v>
      </c>
      <c r="D171" s="147" t="str">
        <f ca="1">IFERROR(IF((VLOOKUP($B171,'NatCon &amp; Metrics Backsheet'!$A$7:$AC$156,D$9,FALSE))="","",(VLOOKUP($B171,'NatCon &amp; Metrics Backsheet'!$A$7:$AC$156,D$9,FALSE))),"")</f>
        <v>Not on track to meet target</v>
      </c>
      <c r="E171" s="101" t="str">
        <f ca="1">IFERROR(IF((VLOOKUP($B171,'NatCon &amp; Metrics Backsheet'!$A$7:$AC$156,E$9,FALSE))="","",(VLOOKUP($B171,'NatCon &amp; Metrics Backsheet'!$A$7:$AC$156,E$9,FALSE))),"")</f>
        <v>Not on track to meet target</v>
      </c>
      <c r="F171" s="101" t="str">
        <f ca="1">IFERROR(IF((VLOOKUP($B171,'NatCon &amp; Metrics Backsheet'!$A$7:$AC$156,F$9,FALSE))="","",(VLOOKUP($B171,'NatCon &amp; Metrics Backsheet'!$A$7:$AC$156,F$9,FALSE))),"")</f>
        <v>On track to meet target</v>
      </c>
      <c r="G171" s="102" t="str">
        <f ca="1">IFERROR(IF((VLOOKUP($B171,'NatCon &amp; Metrics Backsheet'!$A$7:$AC$156,G$9,FALSE))="","",(VLOOKUP($B171,'NatCon &amp; Metrics Backsheet'!$A$7:$AC$156,G$9,FALSE))),"")</f>
        <v>Not on track to meet target</v>
      </c>
    </row>
    <row r="173" spans="1:8" x14ac:dyDescent="0.3">
      <c r="A173" s="36"/>
      <c r="B173" s="37" t="s">
        <v>1098</v>
      </c>
      <c r="C173" s="36"/>
      <c r="D173" s="36"/>
      <c r="E173" s="36"/>
      <c r="F173" s="36"/>
      <c r="G173" s="36"/>
      <c r="H173" s="36"/>
    </row>
    <row r="175" spans="1:8" x14ac:dyDescent="0.3">
      <c r="B175" s="263" t="s">
        <v>1103</v>
      </c>
      <c r="C175" s="263"/>
      <c r="D175" s="263"/>
      <c r="E175" s="263"/>
      <c r="F175" s="263"/>
    </row>
  </sheetData>
  <sheetProtection algorithmName="SHA-512" hashValue="7ravkwD4JOyPBDkdrmfyhPhk6+L1sRR6J7r8L4Pbiu4hAtt3mpvZqK9GKCr6jpB7y7+4EvHda5HeBC53EjtURQ==" saltValue="ovdgiMhsaMue2cedO9I24Q==" spinCount="100000" sheet="1" objects="1" scenarios="1"/>
  <autoFilter ref="B21:G171"/>
  <mergeCells count="8">
    <mergeCell ref="B175:F175"/>
    <mergeCell ref="D20:G20"/>
    <mergeCell ref="B1:G1"/>
    <mergeCell ref="B2:G2"/>
    <mergeCell ref="B10:B11"/>
    <mergeCell ref="C10:C11"/>
    <mergeCell ref="D10:G10"/>
    <mergeCell ref="B12:B18"/>
  </mergeCells>
  <hyperlinks>
    <hyperlink ref="B6" location="Contents!A1" display="&lt;&lt; Contents"/>
  </hyperlinks>
  <pageMargins left="0.7" right="0.7" top="0.75" bottom="0.75" header="0.3" footer="0.3"/>
  <ignoredErrors>
    <ignoredError sqref="D16:G16 D14:G14"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33793" r:id="rId3" name="Drop Down 1">
              <controlPr defaultSize="0" autoLine="0" autoPict="0">
                <anchor moveWithCells="1" sizeWithCells="1">
                  <from>
                    <xdr:col>2</xdr:col>
                    <xdr:colOff>579120</xdr:colOff>
                    <xdr:row>2</xdr:row>
                    <xdr:rowOff>175260</xdr:rowOff>
                  </from>
                  <to>
                    <xdr:col>3</xdr:col>
                    <xdr:colOff>1798320</xdr:colOff>
                    <xdr:row>4</xdr:row>
                    <xdr:rowOff>60960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AG175"/>
  <sheetViews>
    <sheetView showGridLines="0" zoomScale="80" zoomScaleNormal="80" workbookViewId="0"/>
  </sheetViews>
  <sheetFormatPr defaultRowHeight="14.4" x14ac:dyDescent="0.3"/>
  <cols>
    <col min="1" max="1" width="4.6640625" customWidth="1"/>
    <col min="2" max="2" width="23.6640625" customWidth="1"/>
    <col min="3" max="3" width="39.6640625" customWidth="1"/>
    <col min="4" max="30" width="20.6640625" customWidth="1"/>
    <col min="31" max="32" width="4.6640625" customWidth="1"/>
    <col min="33" max="33" width="0" style="1" hidden="1" customWidth="1"/>
    <col min="34" max="34" width="4.6640625" customWidth="1"/>
  </cols>
  <sheetData>
    <row r="1" spans="1:33" ht="21" x14ac:dyDescent="0.4">
      <c r="A1" s="36"/>
      <c r="B1" s="254" t="s">
        <v>909</v>
      </c>
      <c r="C1" s="254"/>
      <c r="D1" s="254"/>
      <c r="E1" s="254"/>
      <c r="F1" s="254"/>
      <c r="G1" s="254"/>
      <c r="H1" s="254"/>
      <c r="I1" s="82"/>
      <c r="J1" s="82"/>
      <c r="K1" s="82"/>
      <c r="L1" s="82"/>
      <c r="M1" s="82"/>
      <c r="N1" s="82"/>
      <c r="O1" s="82"/>
      <c r="P1" s="82"/>
      <c r="Q1" s="82"/>
      <c r="R1" s="36"/>
      <c r="S1" s="36"/>
      <c r="T1" s="36"/>
      <c r="U1" s="36"/>
      <c r="V1" s="36"/>
      <c r="W1" s="36"/>
      <c r="X1" s="36"/>
      <c r="Y1" s="36"/>
      <c r="Z1" s="36"/>
      <c r="AA1" s="36"/>
      <c r="AB1" s="36"/>
      <c r="AC1" s="36"/>
      <c r="AD1" s="36"/>
      <c r="AE1" s="36"/>
    </row>
    <row r="2" spans="1:33" x14ac:dyDescent="0.3">
      <c r="A2" s="36"/>
      <c r="B2" s="250"/>
      <c r="C2" s="250"/>
      <c r="D2" s="250"/>
      <c r="E2" s="250"/>
      <c r="F2" s="250"/>
      <c r="G2" s="250"/>
      <c r="H2" s="250"/>
      <c r="I2" s="81"/>
      <c r="J2" s="81"/>
      <c r="K2" s="81"/>
      <c r="L2" s="81"/>
      <c r="M2" s="81"/>
      <c r="N2" s="81"/>
      <c r="O2" s="81"/>
      <c r="P2" s="81"/>
      <c r="Q2" s="81"/>
      <c r="R2" s="36"/>
      <c r="S2" s="36"/>
      <c r="T2" s="36"/>
      <c r="U2" s="36"/>
      <c r="V2" s="36"/>
      <c r="W2" s="36"/>
      <c r="X2" s="36"/>
      <c r="Y2" s="36"/>
      <c r="Z2" s="36"/>
      <c r="AA2" s="36"/>
      <c r="AB2" s="36"/>
      <c r="AC2" s="36"/>
      <c r="AD2" s="36"/>
      <c r="AE2" s="36"/>
    </row>
    <row r="3" spans="1:33" x14ac:dyDescent="0.3">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row>
    <row r="4" spans="1:33" x14ac:dyDescent="0.3">
      <c r="A4" s="36"/>
      <c r="B4" s="37" t="s">
        <v>1016</v>
      </c>
      <c r="C4" s="36"/>
      <c r="D4" s="38" t="str">
        <f ca="1">'Org List'!J7</f>
        <v>HWB</v>
      </c>
      <c r="E4" s="36"/>
      <c r="F4" s="36"/>
      <c r="G4" s="36"/>
      <c r="H4" s="36"/>
      <c r="I4" s="36"/>
      <c r="J4" s="36"/>
      <c r="K4" s="36"/>
      <c r="L4" s="36"/>
      <c r="M4" s="36"/>
      <c r="N4" s="36"/>
      <c r="O4" s="36"/>
      <c r="P4" s="36"/>
      <c r="Q4" s="36"/>
      <c r="R4" s="36"/>
      <c r="S4" s="36"/>
      <c r="T4" s="36"/>
      <c r="U4" s="36"/>
      <c r="V4" s="36"/>
      <c r="W4" s="36"/>
      <c r="X4" s="36"/>
      <c r="Y4" s="36"/>
      <c r="Z4" s="36"/>
      <c r="AA4" s="36"/>
      <c r="AB4" s="36"/>
      <c r="AC4" s="176"/>
      <c r="AD4" s="176"/>
      <c r="AE4" s="36"/>
      <c r="AG4" s="1">
        <f ca="1">MATCH(D4,'Comms by AT'!$Y:$Y,0)</f>
        <v>4</v>
      </c>
    </row>
    <row r="5" spans="1:33" x14ac:dyDescent="0.3">
      <c r="A5" s="36"/>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G5" s="1">
        <f ca="1">COUNTIF('Comms by AT'!$Z:$Z,$D$4)</f>
        <v>150</v>
      </c>
    </row>
    <row r="6" spans="1:33" ht="20.100000000000001" customHeight="1" x14ac:dyDescent="0.3">
      <c r="B6" s="214" t="s">
        <v>1733</v>
      </c>
    </row>
    <row r="7" spans="1:33" x14ac:dyDescent="0.3">
      <c r="A7" s="36"/>
      <c r="B7" s="37" t="s">
        <v>1017</v>
      </c>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row>
    <row r="8" spans="1:33" ht="15" thickBot="1" x14ac:dyDescent="0.35"/>
    <row r="9" spans="1:33" s="1" customFormat="1" ht="15" hidden="1" thickBot="1" x14ac:dyDescent="0.35">
      <c r="D9" s="1">
        <v>3</v>
      </c>
      <c r="E9" s="1">
        <v>4</v>
      </c>
      <c r="F9" s="1">
        <v>5</v>
      </c>
      <c r="G9" s="1">
        <v>6</v>
      </c>
      <c r="H9" s="1">
        <v>7</v>
      </c>
      <c r="I9" s="1">
        <v>8</v>
      </c>
      <c r="J9" s="1">
        <v>9</v>
      </c>
      <c r="K9" s="1">
        <v>10</v>
      </c>
      <c r="L9" s="1">
        <v>11</v>
      </c>
      <c r="M9" s="1">
        <v>12</v>
      </c>
      <c r="N9" s="1">
        <v>13</v>
      </c>
      <c r="O9" s="1">
        <v>14</v>
      </c>
      <c r="P9" s="1">
        <v>15</v>
      </c>
      <c r="Q9" s="1">
        <v>16</v>
      </c>
      <c r="R9" s="1">
        <v>17</v>
      </c>
      <c r="S9" s="1">
        <v>18</v>
      </c>
      <c r="T9" s="1">
        <v>19</v>
      </c>
      <c r="U9" s="1">
        <v>20</v>
      </c>
      <c r="V9" s="1">
        <v>21</v>
      </c>
      <c r="W9" s="1">
        <v>22</v>
      </c>
      <c r="X9" s="1">
        <v>23</v>
      </c>
      <c r="Y9" s="1">
        <v>24</v>
      </c>
      <c r="Z9" s="1">
        <v>25</v>
      </c>
      <c r="AA9" s="1">
        <v>26</v>
      </c>
      <c r="AB9" s="1">
        <v>27</v>
      </c>
      <c r="AC9" s="1">
        <v>28</v>
      </c>
      <c r="AD9" s="1">
        <v>29</v>
      </c>
    </row>
    <row r="10" spans="1:33" x14ac:dyDescent="0.3">
      <c r="B10" s="279" t="s">
        <v>1018</v>
      </c>
      <c r="C10" s="274"/>
      <c r="D10" s="285" t="s">
        <v>1144</v>
      </c>
      <c r="E10" s="282"/>
      <c r="F10" s="282"/>
      <c r="G10" s="282"/>
      <c r="H10" s="282"/>
      <c r="I10" s="282"/>
      <c r="J10" s="282"/>
      <c r="K10" s="282"/>
      <c r="L10" s="283"/>
      <c r="M10" s="281" t="s">
        <v>1068</v>
      </c>
      <c r="N10" s="282"/>
      <c r="O10" s="282"/>
      <c r="P10" s="282"/>
      <c r="Q10" s="282"/>
      <c r="R10" s="282"/>
      <c r="S10" s="282"/>
      <c r="T10" s="282"/>
      <c r="U10" s="284"/>
      <c r="V10" s="281" t="s">
        <v>1069</v>
      </c>
      <c r="W10" s="282"/>
      <c r="X10" s="282"/>
      <c r="Y10" s="282"/>
      <c r="Z10" s="282"/>
      <c r="AA10" s="282"/>
      <c r="AB10" s="282"/>
      <c r="AC10" s="282"/>
      <c r="AD10" s="283"/>
    </row>
    <row r="11" spans="1:33" ht="45" customHeight="1" thickBot="1" x14ac:dyDescent="0.35">
      <c r="B11" s="280"/>
      <c r="C11" s="275"/>
      <c r="D11" s="151" t="s">
        <v>1059</v>
      </c>
      <c r="E11" s="148" t="s">
        <v>1060</v>
      </c>
      <c r="F11" s="148" t="s">
        <v>1061</v>
      </c>
      <c r="G11" s="148" t="s">
        <v>1062</v>
      </c>
      <c r="H11" s="148" t="s">
        <v>1063</v>
      </c>
      <c r="I11" s="148" t="s">
        <v>1064</v>
      </c>
      <c r="J11" s="148" t="s">
        <v>1065</v>
      </c>
      <c r="K11" s="148" t="s">
        <v>1066</v>
      </c>
      <c r="L11" s="149" t="s">
        <v>1067</v>
      </c>
      <c r="M11" s="150" t="s">
        <v>1059</v>
      </c>
      <c r="N11" s="148" t="s">
        <v>1060</v>
      </c>
      <c r="O11" s="148" t="s">
        <v>1061</v>
      </c>
      <c r="P11" s="148" t="s">
        <v>1062</v>
      </c>
      <c r="Q11" s="148" t="s">
        <v>1063</v>
      </c>
      <c r="R11" s="148" t="s">
        <v>1064</v>
      </c>
      <c r="S11" s="148" t="s">
        <v>1065</v>
      </c>
      <c r="T11" s="148" t="s">
        <v>1066</v>
      </c>
      <c r="U11" s="152" t="s">
        <v>1067</v>
      </c>
      <c r="V11" s="150" t="s">
        <v>1059</v>
      </c>
      <c r="W11" s="148" t="s">
        <v>1060</v>
      </c>
      <c r="X11" s="148" t="s">
        <v>1061</v>
      </c>
      <c r="Y11" s="148" t="s">
        <v>1062</v>
      </c>
      <c r="Z11" s="148" t="s">
        <v>1063</v>
      </c>
      <c r="AA11" s="148" t="s">
        <v>1064</v>
      </c>
      <c r="AB11" s="148" t="s">
        <v>1065</v>
      </c>
      <c r="AC11" s="148" t="s">
        <v>1066</v>
      </c>
      <c r="AD11" s="149" t="s">
        <v>1067</v>
      </c>
    </row>
    <row r="12" spans="1:33" x14ac:dyDescent="0.3">
      <c r="B12" s="276" t="str">
        <f ca="1">'Org List'!$J$6</f>
        <v>Health and Wellbeing Board</v>
      </c>
      <c r="C12" s="48" t="s">
        <v>1019</v>
      </c>
      <c r="D12" s="57">
        <f ca="1">SUM(D$13,D$15,D$17,D$19,D$21)</f>
        <v>150</v>
      </c>
      <c r="E12" s="58">
        <f t="shared" ref="E12:AD12" ca="1" si="0">SUM(E$13,E$15,E$17,E$19,E$21)</f>
        <v>150</v>
      </c>
      <c r="F12" s="58">
        <f t="shared" ca="1" si="0"/>
        <v>150</v>
      </c>
      <c r="G12" s="58">
        <f t="shared" ca="1" si="0"/>
        <v>150</v>
      </c>
      <c r="H12" s="58">
        <f t="shared" ca="1" si="0"/>
        <v>150</v>
      </c>
      <c r="I12" s="58">
        <f t="shared" ca="1" si="0"/>
        <v>150</v>
      </c>
      <c r="J12" s="58">
        <f t="shared" ca="1" si="0"/>
        <v>150</v>
      </c>
      <c r="K12" s="58">
        <f t="shared" ca="1" si="0"/>
        <v>150</v>
      </c>
      <c r="L12" s="59">
        <f t="shared" ca="1" si="0"/>
        <v>150</v>
      </c>
      <c r="M12" s="53">
        <f t="shared" ca="1" si="0"/>
        <v>150</v>
      </c>
      <c r="N12" s="58">
        <f t="shared" ca="1" si="0"/>
        <v>150</v>
      </c>
      <c r="O12" s="58">
        <f t="shared" ca="1" si="0"/>
        <v>150</v>
      </c>
      <c r="P12" s="58">
        <f t="shared" ca="1" si="0"/>
        <v>150</v>
      </c>
      <c r="Q12" s="58">
        <f t="shared" ca="1" si="0"/>
        <v>150</v>
      </c>
      <c r="R12" s="58">
        <f t="shared" ca="1" si="0"/>
        <v>150</v>
      </c>
      <c r="S12" s="58">
        <f t="shared" ca="1" si="0"/>
        <v>150</v>
      </c>
      <c r="T12" s="58">
        <f t="shared" ca="1" si="0"/>
        <v>150</v>
      </c>
      <c r="U12" s="60">
        <f t="shared" ca="1" si="0"/>
        <v>150</v>
      </c>
      <c r="V12" s="57">
        <f t="shared" ca="1" si="0"/>
        <v>150</v>
      </c>
      <c r="W12" s="58">
        <f t="shared" ca="1" si="0"/>
        <v>150</v>
      </c>
      <c r="X12" s="58">
        <f t="shared" ca="1" si="0"/>
        <v>150</v>
      </c>
      <c r="Y12" s="58">
        <f t="shared" ca="1" si="0"/>
        <v>150</v>
      </c>
      <c r="Z12" s="58">
        <f t="shared" ca="1" si="0"/>
        <v>150</v>
      </c>
      <c r="AA12" s="58">
        <f t="shared" ca="1" si="0"/>
        <v>150</v>
      </c>
      <c r="AB12" s="58">
        <f t="shared" ca="1" si="0"/>
        <v>150</v>
      </c>
      <c r="AC12" s="58">
        <f t="shared" ca="1" si="0"/>
        <v>150</v>
      </c>
      <c r="AD12" s="60">
        <f t="shared" ca="1" si="0"/>
        <v>150</v>
      </c>
    </row>
    <row r="13" spans="1:33" x14ac:dyDescent="0.3">
      <c r="B13" s="277"/>
      <c r="C13" s="50" t="s">
        <v>1070</v>
      </c>
      <c r="D13" s="61">
        <f ca="1">COUNTIF(D$26:D$175,$C13)</f>
        <v>0</v>
      </c>
      <c r="E13" s="62">
        <f t="shared" ref="E13:AD13" ca="1" si="1">COUNTIF(E$26:E$175,$C13)</f>
        <v>1</v>
      </c>
      <c r="F13" s="62">
        <f t="shared" ca="1" si="1"/>
        <v>0</v>
      </c>
      <c r="G13" s="62">
        <f t="shared" ca="1" si="1"/>
        <v>2</v>
      </c>
      <c r="H13" s="62">
        <f t="shared" ca="1" si="1"/>
        <v>4</v>
      </c>
      <c r="I13" s="62">
        <f t="shared" ca="1" si="1"/>
        <v>0</v>
      </c>
      <c r="J13" s="62">
        <f t="shared" ca="1" si="1"/>
        <v>1</v>
      </c>
      <c r="K13" s="62">
        <f t="shared" ca="1" si="1"/>
        <v>0</v>
      </c>
      <c r="L13" s="63">
        <f t="shared" ca="1" si="1"/>
        <v>11</v>
      </c>
      <c r="M13" s="54">
        <f t="shared" ca="1" si="1"/>
        <v>0</v>
      </c>
      <c r="N13" s="62">
        <f t="shared" ca="1" si="1"/>
        <v>0</v>
      </c>
      <c r="O13" s="62">
        <f t="shared" ca="1" si="1"/>
        <v>0</v>
      </c>
      <c r="P13" s="62">
        <f t="shared" ca="1" si="1"/>
        <v>1</v>
      </c>
      <c r="Q13" s="62">
        <f t="shared" ca="1" si="1"/>
        <v>1</v>
      </c>
      <c r="R13" s="62">
        <f t="shared" ca="1" si="1"/>
        <v>0</v>
      </c>
      <c r="S13" s="62">
        <f t="shared" ca="1" si="1"/>
        <v>0</v>
      </c>
      <c r="T13" s="62">
        <f t="shared" ca="1" si="1"/>
        <v>0</v>
      </c>
      <c r="U13" s="64">
        <f t="shared" ca="1" si="1"/>
        <v>8</v>
      </c>
      <c r="V13" s="61">
        <f t="shared" ca="1" si="1"/>
        <v>0</v>
      </c>
      <c r="W13" s="62">
        <f t="shared" ca="1" si="1"/>
        <v>0</v>
      </c>
      <c r="X13" s="62">
        <f t="shared" ca="1" si="1"/>
        <v>0</v>
      </c>
      <c r="Y13" s="62">
        <f t="shared" ca="1" si="1"/>
        <v>0</v>
      </c>
      <c r="Z13" s="62">
        <f t="shared" ca="1" si="1"/>
        <v>0</v>
      </c>
      <c r="AA13" s="62">
        <f t="shared" ca="1" si="1"/>
        <v>0</v>
      </c>
      <c r="AB13" s="62">
        <f t="shared" ca="1" si="1"/>
        <v>0</v>
      </c>
      <c r="AC13" s="62">
        <f t="shared" ca="1" si="1"/>
        <v>0</v>
      </c>
      <c r="AD13" s="64">
        <f t="shared" ca="1" si="1"/>
        <v>7</v>
      </c>
    </row>
    <row r="14" spans="1:33" x14ac:dyDescent="0.3">
      <c r="B14" s="277"/>
      <c r="C14" s="50" t="s">
        <v>1071</v>
      </c>
      <c r="D14" s="68">
        <f ca="1">IFERROR(IF((D13/D12)="","",(D13/D12)),"")</f>
        <v>0</v>
      </c>
      <c r="E14" s="69">
        <f t="shared" ref="E14:AD14" ca="1" si="2">IFERROR(IF((E13/E12)="","",(E13/E12)),"")</f>
        <v>6.6666666666666671E-3</v>
      </c>
      <c r="F14" s="69">
        <f t="shared" ca="1" si="2"/>
        <v>0</v>
      </c>
      <c r="G14" s="69">
        <f t="shared" ca="1" si="2"/>
        <v>1.3333333333333334E-2</v>
      </c>
      <c r="H14" s="69">
        <f t="shared" ca="1" si="2"/>
        <v>2.6666666666666668E-2</v>
      </c>
      <c r="I14" s="69">
        <f t="shared" ca="1" si="2"/>
        <v>0</v>
      </c>
      <c r="J14" s="69">
        <f t="shared" ca="1" si="2"/>
        <v>6.6666666666666671E-3</v>
      </c>
      <c r="K14" s="69">
        <f t="shared" ca="1" si="2"/>
        <v>0</v>
      </c>
      <c r="L14" s="70">
        <f t="shared" ca="1" si="2"/>
        <v>7.3333333333333334E-2</v>
      </c>
      <c r="M14" s="71">
        <f t="shared" ca="1" si="2"/>
        <v>0</v>
      </c>
      <c r="N14" s="69">
        <f t="shared" ca="1" si="2"/>
        <v>0</v>
      </c>
      <c r="O14" s="69">
        <f t="shared" ca="1" si="2"/>
        <v>0</v>
      </c>
      <c r="P14" s="69">
        <f t="shared" ca="1" si="2"/>
        <v>6.6666666666666671E-3</v>
      </c>
      <c r="Q14" s="69">
        <f t="shared" ca="1" si="2"/>
        <v>6.6666666666666671E-3</v>
      </c>
      <c r="R14" s="69">
        <f t="shared" ca="1" si="2"/>
        <v>0</v>
      </c>
      <c r="S14" s="69">
        <f t="shared" ca="1" si="2"/>
        <v>0</v>
      </c>
      <c r="T14" s="69">
        <f t="shared" ca="1" si="2"/>
        <v>0</v>
      </c>
      <c r="U14" s="72">
        <f t="shared" ca="1" si="2"/>
        <v>5.3333333333333337E-2</v>
      </c>
      <c r="V14" s="68">
        <f t="shared" ca="1" si="2"/>
        <v>0</v>
      </c>
      <c r="W14" s="69">
        <f t="shared" ca="1" si="2"/>
        <v>0</v>
      </c>
      <c r="X14" s="69">
        <f t="shared" ca="1" si="2"/>
        <v>0</v>
      </c>
      <c r="Y14" s="69">
        <f t="shared" ca="1" si="2"/>
        <v>0</v>
      </c>
      <c r="Z14" s="69">
        <f t="shared" ca="1" si="2"/>
        <v>0</v>
      </c>
      <c r="AA14" s="69">
        <f t="shared" ca="1" si="2"/>
        <v>0</v>
      </c>
      <c r="AB14" s="69">
        <f t="shared" ca="1" si="2"/>
        <v>0</v>
      </c>
      <c r="AC14" s="69">
        <f t="shared" ca="1" si="2"/>
        <v>0</v>
      </c>
      <c r="AD14" s="72">
        <f t="shared" ca="1" si="2"/>
        <v>4.6666666666666669E-2</v>
      </c>
    </row>
    <row r="15" spans="1:33" x14ac:dyDescent="0.3">
      <c r="B15" s="277"/>
      <c r="C15" s="50" t="s">
        <v>1072</v>
      </c>
      <c r="D15" s="61">
        <f t="shared" ref="D15:D21" ca="1" si="3">COUNTIF(D$26:D$175,$C15)</f>
        <v>29</v>
      </c>
      <c r="E15" s="62">
        <f t="shared" ref="E15:AD21" ca="1" si="4">COUNTIF(E$26:E$175,$C15)</f>
        <v>20</v>
      </c>
      <c r="F15" s="62">
        <f t="shared" ca="1" si="4"/>
        <v>19</v>
      </c>
      <c r="G15" s="62">
        <f t="shared" ca="1" si="4"/>
        <v>28</v>
      </c>
      <c r="H15" s="62">
        <f t="shared" ca="1" si="4"/>
        <v>55</v>
      </c>
      <c r="I15" s="62">
        <f t="shared" ca="1" si="4"/>
        <v>56</v>
      </c>
      <c r="J15" s="62">
        <f t="shared" ca="1" si="4"/>
        <v>31</v>
      </c>
      <c r="K15" s="62">
        <f t="shared" ca="1" si="4"/>
        <v>24</v>
      </c>
      <c r="L15" s="63">
        <f t="shared" ca="1" si="4"/>
        <v>43</v>
      </c>
      <c r="M15" s="54">
        <f t="shared" ca="1" si="4"/>
        <v>18</v>
      </c>
      <c r="N15" s="62">
        <f t="shared" ca="1" si="4"/>
        <v>12</v>
      </c>
      <c r="O15" s="62">
        <f t="shared" ca="1" si="4"/>
        <v>6</v>
      </c>
      <c r="P15" s="62">
        <f t="shared" ca="1" si="4"/>
        <v>18</v>
      </c>
      <c r="Q15" s="62">
        <f t="shared" ca="1" si="4"/>
        <v>46</v>
      </c>
      <c r="R15" s="62">
        <f t="shared" ca="1" si="4"/>
        <v>32</v>
      </c>
      <c r="S15" s="62">
        <f t="shared" ca="1" si="4"/>
        <v>14</v>
      </c>
      <c r="T15" s="62">
        <f t="shared" ca="1" si="4"/>
        <v>11</v>
      </c>
      <c r="U15" s="64">
        <f t="shared" ca="1" si="4"/>
        <v>23</v>
      </c>
      <c r="V15" s="61">
        <f t="shared" ca="1" si="4"/>
        <v>7</v>
      </c>
      <c r="W15" s="62">
        <f t="shared" ca="1" si="4"/>
        <v>3</v>
      </c>
      <c r="X15" s="62">
        <f t="shared" ca="1" si="4"/>
        <v>2</v>
      </c>
      <c r="Y15" s="62">
        <f t="shared" ca="1" si="4"/>
        <v>4</v>
      </c>
      <c r="Z15" s="62">
        <f t="shared" ca="1" si="4"/>
        <v>16</v>
      </c>
      <c r="AA15" s="62">
        <f t="shared" ca="1" si="4"/>
        <v>15</v>
      </c>
      <c r="AB15" s="62">
        <f t="shared" ca="1" si="4"/>
        <v>7</v>
      </c>
      <c r="AC15" s="62">
        <f t="shared" ca="1" si="4"/>
        <v>8</v>
      </c>
      <c r="AD15" s="64">
        <f t="shared" ca="1" si="4"/>
        <v>13</v>
      </c>
    </row>
    <row r="16" spans="1:33" x14ac:dyDescent="0.3">
      <c r="B16" s="277"/>
      <c r="C16" s="50" t="s">
        <v>1073</v>
      </c>
      <c r="D16" s="68">
        <f ca="1">IFERROR(IF((D15/D12)="","",(D15/D12)),"")</f>
        <v>0.19333333333333333</v>
      </c>
      <c r="E16" s="69">
        <f t="shared" ref="E16:AD16" ca="1" si="5">IFERROR(IF((E15/E12)="","",(E15/E12)),"")</f>
        <v>0.13333333333333333</v>
      </c>
      <c r="F16" s="69">
        <f t="shared" ca="1" si="5"/>
        <v>0.12666666666666668</v>
      </c>
      <c r="G16" s="69">
        <f t="shared" ca="1" si="5"/>
        <v>0.18666666666666668</v>
      </c>
      <c r="H16" s="69">
        <f t="shared" ca="1" si="5"/>
        <v>0.36666666666666664</v>
      </c>
      <c r="I16" s="69">
        <f t="shared" ca="1" si="5"/>
        <v>0.37333333333333335</v>
      </c>
      <c r="J16" s="69">
        <f t="shared" ca="1" si="5"/>
        <v>0.20666666666666667</v>
      </c>
      <c r="K16" s="69">
        <f t="shared" ca="1" si="5"/>
        <v>0.16</v>
      </c>
      <c r="L16" s="70">
        <f t="shared" ca="1" si="5"/>
        <v>0.28666666666666668</v>
      </c>
      <c r="M16" s="71">
        <f t="shared" ca="1" si="5"/>
        <v>0.12</v>
      </c>
      <c r="N16" s="69">
        <f t="shared" ca="1" si="5"/>
        <v>0.08</v>
      </c>
      <c r="O16" s="69">
        <f t="shared" ca="1" si="5"/>
        <v>0.04</v>
      </c>
      <c r="P16" s="69">
        <f t="shared" ca="1" si="5"/>
        <v>0.12</v>
      </c>
      <c r="Q16" s="69">
        <f t="shared" ca="1" si="5"/>
        <v>0.30666666666666664</v>
      </c>
      <c r="R16" s="69">
        <f t="shared" ca="1" si="5"/>
        <v>0.21333333333333335</v>
      </c>
      <c r="S16" s="69">
        <f t="shared" ca="1" si="5"/>
        <v>9.3333333333333338E-2</v>
      </c>
      <c r="T16" s="69">
        <f t="shared" ca="1" si="5"/>
        <v>7.3333333333333334E-2</v>
      </c>
      <c r="U16" s="72">
        <f t="shared" ca="1" si="5"/>
        <v>0.15333333333333332</v>
      </c>
      <c r="V16" s="68">
        <f t="shared" ca="1" si="5"/>
        <v>4.6666666666666669E-2</v>
      </c>
      <c r="W16" s="69">
        <f t="shared" ca="1" si="5"/>
        <v>0.02</v>
      </c>
      <c r="X16" s="69">
        <f t="shared" ca="1" si="5"/>
        <v>1.3333333333333334E-2</v>
      </c>
      <c r="Y16" s="69">
        <f t="shared" ca="1" si="5"/>
        <v>2.6666666666666668E-2</v>
      </c>
      <c r="Z16" s="69">
        <f t="shared" ca="1" si="5"/>
        <v>0.10666666666666667</v>
      </c>
      <c r="AA16" s="69">
        <f t="shared" ca="1" si="5"/>
        <v>0.1</v>
      </c>
      <c r="AB16" s="69">
        <f t="shared" ca="1" si="5"/>
        <v>4.6666666666666669E-2</v>
      </c>
      <c r="AC16" s="69">
        <f t="shared" ca="1" si="5"/>
        <v>5.3333333333333337E-2</v>
      </c>
      <c r="AD16" s="72">
        <f t="shared" ca="1" si="5"/>
        <v>8.666666666666667E-2</v>
      </c>
    </row>
    <row r="17" spans="1:30" x14ac:dyDescent="0.3">
      <c r="B17" s="277"/>
      <c r="C17" s="50" t="s">
        <v>1074</v>
      </c>
      <c r="D17" s="61">
        <f t="shared" ca="1" si="3"/>
        <v>92</v>
      </c>
      <c r="E17" s="62">
        <f t="shared" ca="1" si="4"/>
        <v>97</v>
      </c>
      <c r="F17" s="62">
        <f t="shared" ca="1" si="4"/>
        <v>93</v>
      </c>
      <c r="G17" s="62">
        <f t="shared" ca="1" si="4"/>
        <v>96</v>
      </c>
      <c r="H17" s="62">
        <f t="shared" ca="1" si="4"/>
        <v>72</v>
      </c>
      <c r="I17" s="62">
        <f t="shared" ca="1" si="4"/>
        <v>84</v>
      </c>
      <c r="J17" s="62">
        <f t="shared" ca="1" si="4"/>
        <v>92</v>
      </c>
      <c r="K17" s="62">
        <f t="shared" ca="1" si="4"/>
        <v>103</v>
      </c>
      <c r="L17" s="63">
        <f t="shared" ca="1" si="4"/>
        <v>79</v>
      </c>
      <c r="M17" s="54">
        <f t="shared" ca="1" si="4"/>
        <v>90</v>
      </c>
      <c r="N17" s="62">
        <f t="shared" ca="1" si="4"/>
        <v>91</v>
      </c>
      <c r="O17" s="62">
        <f t="shared" ca="1" si="4"/>
        <v>91</v>
      </c>
      <c r="P17" s="62">
        <f t="shared" ca="1" si="4"/>
        <v>95</v>
      </c>
      <c r="Q17" s="62">
        <f t="shared" ca="1" si="4"/>
        <v>78</v>
      </c>
      <c r="R17" s="62">
        <f t="shared" ca="1" si="4"/>
        <v>95</v>
      </c>
      <c r="S17" s="62">
        <f t="shared" ca="1" si="4"/>
        <v>97</v>
      </c>
      <c r="T17" s="62">
        <f t="shared" ca="1" si="4"/>
        <v>105</v>
      </c>
      <c r="U17" s="64">
        <f t="shared" ca="1" si="4"/>
        <v>88</v>
      </c>
      <c r="V17" s="61">
        <f t="shared" ca="1" si="4"/>
        <v>74</v>
      </c>
      <c r="W17" s="62">
        <f t="shared" ca="1" si="4"/>
        <v>87</v>
      </c>
      <c r="X17" s="62">
        <f t="shared" ca="1" si="4"/>
        <v>69</v>
      </c>
      <c r="Y17" s="62">
        <f t="shared" ca="1" si="4"/>
        <v>91</v>
      </c>
      <c r="Z17" s="62">
        <f t="shared" ca="1" si="4"/>
        <v>98</v>
      </c>
      <c r="AA17" s="62">
        <f t="shared" ca="1" si="4"/>
        <v>97</v>
      </c>
      <c r="AB17" s="62">
        <f t="shared" ca="1" si="4"/>
        <v>81</v>
      </c>
      <c r="AC17" s="62">
        <f t="shared" ca="1" si="4"/>
        <v>89</v>
      </c>
      <c r="AD17" s="64">
        <f t="shared" ca="1" si="4"/>
        <v>83</v>
      </c>
    </row>
    <row r="18" spans="1:30" x14ac:dyDescent="0.3">
      <c r="B18" s="277"/>
      <c r="C18" s="50" t="s">
        <v>1075</v>
      </c>
      <c r="D18" s="68">
        <f ca="1">IFERROR(IF((D17/D12)="","",(D17/D12)),"")</f>
        <v>0.61333333333333329</v>
      </c>
      <c r="E18" s="69">
        <f t="shared" ref="E18:AD18" ca="1" si="6">IFERROR(IF((E17/E12)="","",(E17/E12)),"")</f>
        <v>0.64666666666666661</v>
      </c>
      <c r="F18" s="69">
        <f t="shared" ca="1" si="6"/>
        <v>0.62</v>
      </c>
      <c r="G18" s="69">
        <f t="shared" ca="1" si="6"/>
        <v>0.64</v>
      </c>
      <c r="H18" s="69">
        <f t="shared" ca="1" si="6"/>
        <v>0.48</v>
      </c>
      <c r="I18" s="69">
        <f t="shared" ca="1" si="6"/>
        <v>0.56000000000000005</v>
      </c>
      <c r="J18" s="69">
        <f t="shared" ca="1" si="6"/>
        <v>0.61333333333333329</v>
      </c>
      <c r="K18" s="69">
        <f t="shared" ca="1" si="6"/>
        <v>0.68666666666666665</v>
      </c>
      <c r="L18" s="70">
        <f t="shared" ca="1" si="6"/>
        <v>0.52666666666666662</v>
      </c>
      <c r="M18" s="71">
        <f t="shared" ca="1" si="6"/>
        <v>0.6</v>
      </c>
      <c r="N18" s="69">
        <f t="shared" ca="1" si="6"/>
        <v>0.60666666666666669</v>
      </c>
      <c r="O18" s="69">
        <f t="shared" ca="1" si="6"/>
        <v>0.60666666666666669</v>
      </c>
      <c r="P18" s="69">
        <f t="shared" ca="1" si="6"/>
        <v>0.6333333333333333</v>
      </c>
      <c r="Q18" s="69">
        <f t="shared" ca="1" si="6"/>
        <v>0.52</v>
      </c>
      <c r="R18" s="69">
        <f t="shared" ca="1" si="6"/>
        <v>0.6333333333333333</v>
      </c>
      <c r="S18" s="69">
        <f t="shared" ca="1" si="6"/>
        <v>0.64666666666666661</v>
      </c>
      <c r="T18" s="69">
        <f t="shared" ca="1" si="6"/>
        <v>0.7</v>
      </c>
      <c r="U18" s="72">
        <f t="shared" ca="1" si="6"/>
        <v>0.58666666666666667</v>
      </c>
      <c r="V18" s="68">
        <f t="shared" ca="1" si="6"/>
        <v>0.49333333333333335</v>
      </c>
      <c r="W18" s="69">
        <f t="shared" ca="1" si="6"/>
        <v>0.57999999999999996</v>
      </c>
      <c r="X18" s="69">
        <f t="shared" ca="1" si="6"/>
        <v>0.46</v>
      </c>
      <c r="Y18" s="69">
        <f t="shared" ca="1" si="6"/>
        <v>0.60666666666666669</v>
      </c>
      <c r="Z18" s="69">
        <f t="shared" ca="1" si="6"/>
        <v>0.65333333333333332</v>
      </c>
      <c r="AA18" s="69">
        <f t="shared" ca="1" si="6"/>
        <v>0.64666666666666661</v>
      </c>
      <c r="AB18" s="69">
        <f t="shared" ca="1" si="6"/>
        <v>0.54</v>
      </c>
      <c r="AC18" s="69">
        <f t="shared" ca="1" si="6"/>
        <v>0.59333333333333338</v>
      </c>
      <c r="AD18" s="72">
        <f t="shared" ca="1" si="6"/>
        <v>0.55333333333333334</v>
      </c>
    </row>
    <row r="19" spans="1:30" x14ac:dyDescent="0.3">
      <c r="B19" s="277"/>
      <c r="C19" s="50" t="s">
        <v>1076</v>
      </c>
      <c r="D19" s="61">
        <f t="shared" ca="1" si="3"/>
        <v>27</v>
      </c>
      <c r="E19" s="62">
        <f t="shared" ca="1" si="4"/>
        <v>32</v>
      </c>
      <c r="F19" s="62">
        <f t="shared" ca="1" si="4"/>
        <v>33</v>
      </c>
      <c r="G19" s="62">
        <f t="shared" ca="1" si="4"/>
        <v>19</v>
      </c>
      <c r="H19" s="62">
        <f t="shared" ca="1" si="4"/>
        <v>19</v>
      </c>
      <c r="I19" s="62">
        <f t="shared" ca="1" si="4"/>
        <v>9</v>
      </c>
      <c r="J19" s="62">
        <f t="shared" ca="1" si="4"/>
        <v>24</v>
      </c>
      <c r="K19" s="62">
        <f t="shared" ca="1" si="4"/>
        <v>21</v>
      </c>
      <c r="L19" s="63">
        <f t="shared" ca="1" si="4"/>
        <v>15</v>
      </c>
      <c r="M19" s="54">
        <f t="shared" ca="1" si="4"/>
        <v>40</v>
      </c>
      <c r="N19" s="62">
        <f t="shared" ca="1" si="4"/>
        <v>46</v>
      </c>
      <c r="O19" s="62">
        <f t="shared" ca="1" si="4"/>
        <v>47</v>
      </c>
      <c r="P19" s="62">
        <f t="shared" ca="1" si="4"/>
        <v>31</v>
      </c>
      <c r="Q19" s="62">
        <f t="shared" ca="1" si="4"/>
        <v>25</v>
      </c>
      <c r="R19" s="62">
        <f t="shared" ca="1" si="4"/>
        <v>22</v>
      </c>
      <c r="S19" s="62">
        <f t="shared" ca="1" si="4"/>
        <v>38</v>
      </c>
      <c r="T19" s="62">
        <f t="shared" ca="1" si="4"/>
        <v>32</v>
      </c>
      <c r="U19" s="64">
        <f t="shared" ca="1" si="4"/>
        <v>27</v>
      </c>
      <c r="V19" s="61">
        <f t="shared" ca="1" si="4"/>
        <v>63</v>
      </c>
      <c r="W19" s="62">
        <f t="shared" ca="1" si="4"/>
        <v>55</v>
      </c>
      <c r="X19" s="62">
        <f t="shared" ca="1" si="4"/>
        <v>68</v>
      </c>
      <c r="Y19" s="62">
        <f t="shared" ca="1" si="4"/>
        <v>46</v>
      </c>
      <c r="Z19" s="62">
        <f t="shared" ca="1" si="4"/>
        <v>34</v>
      </c>
      <c r="AA19" s="62">
        <f t="shared" ca="1" si="4"/>
        <v>37</v>
      </c>
      <c r="AB19" s="62">
        <f t="shared" ca="1" si="4"/>
        <v>59</v>
      </c>
      <c r="AC19" s="62">
        <f t="shared" ca="1" si="4"/>
        <v>49</v>
      </c>
      <c r="AD19" s="64">
        <f t="shared" ca="1" si="4"/>
        <v>40</v>
      </c>
    </row>
    <row r="20" spans="1:30" x14ac:dyDescent="0.3">
      <c r="B20" s="277"/>
      <c r="C20" s="50" t="s">
        <v>1077</v>
      </c>
      <c r="D20" s="68">
        <f ca="1">IFERROR(IF((D19/D12)="","",(D19/D12)),"")</f>
        <v>0.18</v>
      </c>
      <c r="E20" s="69">
        <f t="shared" ref="E20:AD20" ca="1" si="7">IFERROR(IF((E19/E12)="","",(E19/E12)),"")</f>
        <v>0.21333333333333335</v>
      </c>
      <c r="F20" s="69">
        <f t="shared" ca="1" si="7"/>
        <v>0.22</v>
      </c>
      <c r="G20" s="69">
        <f t="shared" ca="1" si="7"/>
        <v>0.12666666666666668</v>
      </c>
      <c r="H20" s="69">
        <f t="shared" ca="1" si="7"/>
        <v>0.12666666666666668</v>
      </c>
      <c r="I20" s="69">
        <f t="shared" ca="1" si="7"/>
        <v>0.06</v>
      </c>
      <c r="J20" s="69">
        <f t="shared" ca="1" si="7"/>
        <v>0.16</v>
      </c>
      <c r="K20" s="69">
        <f t="shared" ca="1" si="7"/>
        <v>0.14000000000000001</v>
      </c>
      <c r="L20" s="70">
        <f t="shared" ca="1" si="7"/>
        <v>0.1</v>
      </c>
      <c r="M20" s="71">
        <f t="shared" ca="1" si="7"/>
        <v>0.26666666666666666</v>
      </c>
      <c r="N20" s="69">
        <f t="shared" ca="1" si="7"/>
        <v>0.30666666666666664</v>
      </c>
      <c r="O20" s="69">
        <f t="shared" ca="1" si="7"/>
        <v>0.31333333333333335</v>
      </c>
      <c r="P20" s="69">
        <f t="shared" ca="1" si="7"/>
        <v>0.20666666666666667</v>
      </c>
      <c r="Q20" s="69">
        <f t="shared" ca="1" si="7"/>
        <v>0.16666666666666666</v>
      </c>
      <c r="R20" s="69">
        <f t="shared" ca="1" si="7"/>
        <v>0.14666666666666667</v>
      </c>
      <c r="S20" s="69">
        <f t="shared" ca="1" si="7"/>
        <v>0.25333333333333335</v>
      </c>
      <c r="T20" s="69">
        <f t="shared" ca="1" si="7"/>
        <v>0.21333333333333335</v>
      </c>
      <c r="U20" s="72">
        <f t="shared" ca="1" si="7"/>
        <v>0.18</v>
      </c>
      <c r="V20" s="68">
        <f t="shared" ca="1" si="7"/>
        <v>0.42</v>
      </c>
      <c r="W20" s="69">
        <f t="shared" ca="1" si="7"/>
        <v>0.36666666666666664</v>
      </c>
      <c r="X20" s="69">
        <f t="shared" ca="1" si="7"/>
        <v>0.45333333333333331</v>
      </c>
      <c r="Y20" s="69">
        <f t="shared" ca="1" si="7"/>
        <v>0.30666666666666664</v>
      </c>
      <c r="Z20" s="69">
        <f t="shared" ca="1" si="7"/>
        <v>0.22666666666666666</v>
      </c>
      <c r="AA20" s="69">
        <f t="shared" ca="1" si="7"/>
        <v>0.24666666666666667</v>
      </c>
      <c r="AB20" s="69">
        <f t="shared" ca="1" si="7"/>
        <v>0.39333333333333331</v>
      </c>
      <c r="AC20" s="69">
        <f t="shared" ca="1" si="7"/>
        <v>0.32666666666666666</v>
      </c>
      <c r="AD20" s="72">
        <f t="shared" ca="1" si="7"/>
        <v>0.26666666666666666</v>
      </c>
    </row>
    <row r="21" spans="1:30" x14ac:dyDescent="0.3">
      <c r="B21" s="277"/>
      <c r="C21" s="50" t="s">
        <v>1078</v>
      </c>
      <c r="D21" s="61">
        <f t="shared" ca="1" si="3"/>
        <v>2</v>
      </c>
      <c r="E21" s="62">
        <f t="shared" ca="1" si="4"/>
        <v>0</v>
      </c>
      <c r="F21" s="62">
        <f t="shared" ca="1" si="4"/>
        <v>5</v>
      </c>
      <c r="G21" s="62">
        <f t="shared" ca="1" si="4"/>
        <v>5</v>
      </c>
      <c r="H21" s="62">
        <f t="shared" ca="1" si="4"/>
        <v>0</v>
      </c>
      <c r="I21" s="62">
        <f t="shared" ca="1" si="4"/>
        <v>1</v>
      </c>
      <c r="J21" s="62">
        <f t="shared" ca="1" si="4"/>
        <v>2</v>
      </c>
      <c r="K21" s="62">
        <f t="shared" ca="1" si="4"/>
        <v>2</v>
      </c>
      <c r="L21" s="63">
        <f t="shared" ca="1" si="4"/>
        <v>2</v>
      </c>
      <c r="M21" s="54">
        <f t="shared" ca="1" si="4"/>
        <v>2</v>
      </c>
      <c r="N21" s="62">
        <f t="shared" ca="1" si="4"/>
        <v>1</v>
      </c>
      <c r="O21" s="62">
        <f t="shared" ca="1" si="4"/>
        <v>6</v>
      </c>
      <c r="P21" s="62">
        <f t="shared" ca="1" si="4"/>
        <v>5</v>
      </c>
      <c r="Q21" s="62">
        <f t="shared" ca="1" si="4"/>
        <v>0</v>
      </c>
      <c r="R21" s="62">
        <f t="shared" ca="1" si="4"/>
        <v>1</v>
      </c>
      <c r="S21" s="62">
        <f t="shared" ca="1" si="4"/>
        <v>1</v>
      </c>
      <c r="T21" s="62">
        <f t="shared" ca="1" si="4"/>
        <v>2</v>
      </c>
      <c r="U21" s="64">
        <f t="shared" ca="1" si="4"/>
        <v>4</v>
      </c>
      <c r="V21" s="61">
        <f t="shared" ref="V21:AD21" ca="1" si="8">COUNTIF(V$26:V$175,$C21)</f>
        <v>6</v>
      </c>
      <c r="W21" s="62">
        <f t="shared" ca="1" si="8"/>
        <v>5</v>
      </c>
      <c r="X21" s="62">
        <f t="shared" ca="1" si="8"/>
        <v>11</v>
      </c>
      <c r="Y21" s="62">
        <f t="shared" ca="1" si="8"/>
        <v>9</v>
      </c>
      <c r="Z21" s="62">
        <f t="shared" ca="1" si="8"/>
        <v>2</v>
      </c>
      <c r="AA21" s="62">
        <f t="shared" ca="1" si="8"/>
        <v>1</v>
      </c>
      <c r="AB21" s="62">
        <f t="shared" ca="1" si="8"/>
        <v>3</v>
      </c>
      <c r="AC21" s="62">
        <f t="shared" ca="1" si="8"/>
        <v>4</v>
      </c>
      <c r="AD21" s="64">
        <f t="shared" ca="1" si="8"/>
        <v>7</v>
      </c>
    </row>
    <row r="22" spans="1:30" ht="15" thickBot="1" x14ac:dyDescent="0.35">
      <c r="B22" s="278"/>
      <c r="C22" s="52" t="s">
        <v>1079</v>
      </c>
      <c r="D22" s="73">
        <f ca="1">IFERROR(IF((D21/D12)="","",(D21/D12)),"")</f>
        <v>1.3333333333333334E-2</v>
      </c>
      <c r="E22" s="74">
        <f t="shared" ref="E22:AD22" ca="1" si="9">IFERROR(IF((E21/E12)="","",(E21/E12)),"")</f>
        <v>0</v>
      </c>
      <c r="F22" s="74">
        <f t="shared" ca="1" si="9"/>
        <v>3.3333333333333333E-2</v>
      </c>
      <c r="G22" s="74">
        <f t="shared" ca="1" si="9"/>
        <v>3.3333333333333333E-2</v>
      </c>
      <c r="H22" s="74">
        <f t="shared" ca="1" si="9"/>
        <v>0</v>
      </c>
      <c r="I22" s="74">
        <f t="shared" ca="1" si="9"/>
        <v>6.6666666666666671E-3</v>
      </c>
      <c r="J22" s="74">
        <f t="shared" ca="1" si="9"/>
        <v>1.3333333333333334E-2</v>
      </c>
      <c r="K22" s="74">
        <f t="shared" ca="1" si="9"/>
        <v>1.3333333333333334E-2</v>
      </c>
      <c r="L22" s="75">
        <f t="shared" ca="1" si="9"/>
        <v>1.3333333333333334E-2</v>
      </c>
      <c r="M22" s="76">
        <f t="shared" ca="1" si="9"/>
        <v>1.3333333333333334E-2</v>
      </c>
      <c r="N22" s="74">
        <f t="shared" ca="1" si="9"/>
        <v>6.6666666666666671E-3</v>
      </c>
      <c r="O22" s="74">
        <f t="shared" ca="1" si="9"/>
        <v>0.04</v>
      </c>
      <c r="P22" s="74">
        <f t="shared" ca="1" si="9"/>
        <v>3.3333333333333333E-2</v>
      </c>
      <c r="Q22" s="74">
        <f t="shared" ca="1" si="9"/>
        <v>0</v>
      </c>
      <c r="R22" s="74">
        <f t="shared" ca="1" si="9"/>
        <v>6.6666666666666671E-3</v>
      </c>
      <c r="S22" s="74">
        <f t="shared" ca="1" si="9"/>
        <v>6.6666666666666671E-3</v>
      </c>
      <c r="T22" s="74">
        <f t="shared" ca="1" si="9"/>
        <v>1.3333333333333334E-2</v>
      </c>
      <c r="U22" s="77">
        <f t="shared" ca="1" si="9"/>
        <v>2.6666666666666668E-2</v>
      </c>
      <c r="V22" s="73">
        <f t="shared" ca="1" si="9"/>
        <v>0.04</v>
      </c>
      <c r="W22" s="74">
        <f t="shared" ca="1" si="9"/>
        <v>3.3333333333333333E-2</v>
      </c>
      <c r="X22" s="74">
        <f t="shared" ca="1" si="9"/>
        <v>7.3333333333333334E-2</v>
      </c>
      <c r="Y22" s="74">
        <f t="shared" ca="1" si="9"/>
        <v>0.06</v>
      </c>
      <c r="Z22" s="74">
        <f t="shared" ca="1" si="9"/>
        <v>1.3333333333333334E-2</v>
      </c>
      <c r="AA22" s="74">
        <f t="shared" ca="1" si="9"/>
        <v>6.6666666666666671E-3</v>
      </c>
      <c r="AB22" s="74">
        <f t="shared" ca="1" si="9"/>
        <v>0.02</v>
      </c>
      <c r="AC22" s="74">
        <f t="shared" ca="1" si="9"/>
        <v>2.6666666666666668E-2</v>
      </c>
      <c r="AD22" s="77">
        <f t="shared" ca="1" si="9"/>
        <v>4.6666666666666669E-2</v>
      </c>
    </row>
    <row r="23" spans="1:30" ht="15" thickBot="1" x14ac:dyDescent="0.35"/>
    <row r="24" spans="1:30" x14ac:dyDescent="0.3">
      <c r="B24" s="198"/>
      <c r="C24" s="200"/>
      <c r="D24" s="285" t="s">
        <v>1144</v>
      </c>
      <c r="E24" s="282"/>
      <c r="F24" s="282"/>
      <c r="G24" s="282"/>
      <c r="H24" s="282"/>
      <c r="I24" s="282"/>
      <c r="J24" s="282"/>
      <c r="K24" s="282"/>
      <c r="L24" s="283"/>
      <c r="M24" s="281" t="s">
        <v>1068</v>
      </c>
      <c r="N24" s="282"/>
      <c r="O24" s="282"/>
      <c r="P24" s="282"/>
      <c r="Q24" s="282"/>
      <c r="R24" s="282"/>
      <c r="S24" s="282"/>
      <c r="T24" s="282"/>
      <c r="U24" s="284"/>
      <c r="V24" s="281" t="s">
        <v>1069</v>
      </c>
      <c r="W24" s="282"/>
      <c r="X24" s="282"/>
      <c r="Y24" s="282"/>
      <c r="Z24" s="282"/>
      <c r="AA24" s="282"/>
      <c r="AB24" s="282"/>
      <c r="AC24" s="282"/>
      <c r="AD24" s="283"/>
    </row>
    <row r="25" spans="1:30" ht="60" customHeight="1" thickBot="1" x14ac:dyDescent="0.35">
      <c r="B25" s="199" t="s">
        <v>195</v>
      </c>
      <c r="C25" s="201" t="s">
        <v>1018</v>
      </c>
      <c r="D25" s="151" t="s">
        <v>1059</v>
      </c>
      <c r="E25" s="148" t="s">
        <v>1060</v>
      </c>
      <c r="F25" s="148" t="s">
        <v>1061</v>
      </c>
      <c r="G25" s="148" t="s">
        <v>1062</v>
      </c>
      <c r="H25" s="148" t="s">
        <v>1063</v>
      </c>
      <c r="I25" s="148" t="s">
        <v>1064</v>
      </c>
      <c r="J25" s="148" t="s">
        <v>1065</v>
      </c>
      <c r="K25" s="148" t="s">
        <v>1066</v>
      </c>
      <c r="L25" s="149" t="s">
        <v>1067</v>
      </c>
      <c r="M25" s="150" t="s">
        <v>1059</v>
      </c>
      <c r="N25" s="148" t="s">
        <v>1060</v>
      </c>
      <c r="O25" s="148" t="s">
        <v>1061</v>
      </c>
      <c r="P25" s="148" t="s">
        <v>1062</v>
      </c>
      <c r="Q25" s="148" t="s">
        <v>1063</v>
      </c>
      <c r="R25" s="148" t="s">
        <v>1064</v>
      </c>
      <c r="S25" s="148" t="s">
        <v>1065</v>
      </c>
      <c r="T25" s="148" t="s">
        <v>1066</v>
      </c>
      <c r="U25" s="152" t="s">
        <v>1067</v>
      </c>
      <c r="V25" s="150" t="s">
        <v>1059</v>
      </c>
      <c r="W25" s="148" t="s">
        <v>1060</v>
      </c>
      <c r="X25" s="148" t="s">
        <v>1061</v>
      </c>
      <c r="Y25" s="148" t="s">
        <v>1062</v>
      </c>
      <c r="Z25" s="148" t="s">
        <v>1063</v>
      </c>
      <c r="AA25" s="148" t="s">
        <v>1064</v>
      </c>
      <c r="AB25" s="148" t="s">
        <v>1065</v>
      </c>
      <c r="AC25" s="148" t="s">
        <v>1066</v>
      </c>
      <c r="AD25" s="149" t="s">
        <v>1067</v>
      </c>
    </row>
    <row r="26" spans="1:30" x14ac:dyDescent="0.3">
      <c r="A26" s="56">
        <v>0</v>
      </c>
      <c r="B26" s="47" t="str">
        <f t="shared" ref="B26:B57" ca="1" si="10">IF($A26&gt;$AG$5-1,"",INDIRECT("'Comms by AT'!AA"&amp;$A26+$AG$4))</f>
        <v>E09000002</v>
      </c>
      <c r="C26" s="142" t="str">
        <f ca="1">IFERROR(VLOOKUP($B26,'Org List'!$J$9:$K$488,2,0), "")</f>
        <v>Barking and Dagenham</v>
      </c>
      <c r="D26" s="153" t="str">
        <f ca="1">IFERROR(IF((VLOOKUP($B26,'HICM and Narrative Backsheet'!$A$7:$BO$156,D$9,FALSE))="","",(VLOOKUP($B26,'HICM and Narrative Backsheet'!$A$7:$BO$156,D$9,FALSE))),"")</f>
        <v>Established</v>
      </c>
      <c r="E26" s="154" t="str">
        <f ca="1">IFERROR(IF((VLOOKUP($B26,'HICM and Narrative Backsheet'!$A$7:$BO$156,E$9,FALSE))="","",(VLOOKUP($B26,'HICM and Narrative Backsheet'!$A$7:$BO$156,E$9,FALSE))),"")</f>
        <v>Established</v>
      </c>
      <c r="F26" s="154" t="str">
        <f ca="1">IFERROR(IF((VLOOKUP($B26,'HICM and Narrative Backsheet'!$A$7:$BO$156,F$9,FALSE))="","",(VLOOKUP($B26,'HICM and Narrative Backsheet'!$A$7:$BO$156,F$9,FALSE))),"")</f>
        <v>Mature</v>
      </c>
      <c r="G26" s="154" t="str">
        <f ca="1">IFERROR(IF((VLOOKUP($B26,'HICM and Narrative Backsheet'!$A$7:$BO$156,G$9,FALSE))="","",(VLOOKUP($B26,'HICM and Narrative Backsheet'!$A$7:$BO$156,G$9,FALSE))),"")</f>
        <v>Mature</v>
      </c>
      <c r="H26" s="154" t="str">
        <f ca="1">IFERROR(IF((VLOOKUP($B26,'HICM and Narrative Backsheet'!$A$7:$BO$156,H$9,FALSE))="","",(VLOOKUP($B26,'HICM and Narrative Backsheet'!$A$7:$BO$156,H$9,FALSE))),"")</f>
        <v>Mature</v>
      </c>
      <c r="I26" s="154" t="str">
        <f ca="1">IFERROR(IF((VLOOKUP($B26,'HICM and Narrative Backsheet'!$A$7:$BO$156,I$9,FALSE))="","",(VLOOKUP($B26,'HICM and Narrative Backsheet'!$A$7:$BO$156,I$9,FALSE))),"")</f>
        <v>Mature</v>
      </c>
      <c r="J26" s="154" t="str">
        <f ca="1">IFERROR(IF((VLOOKUP($B26,'HICM and Narrative Backsheet'!$A$7:$BO$156,J$9,FALSE))="","",(VLOOKUP($B26,'HICM and Narrative Backsheet'!$A$7:$BO$156,J$9,FALSE))),"")</f>
        <v>Mature</v>
      </c>
      <c r="K26" s="154" t="str">
        <f ca="1">IFERROR(IF((VLOOKUP($B26,'HICM and Narrative Backsheet'!$A$7:$BO$156,K$9,FALSE))="","",(VLOOKUP($B26,'HICM and Narrative Backsheet'!$A$7:$BO$156,K$9,FALSE))),"")</f>
        <v>Established</v>
      </c>
      <c r="L26" s="155" t="str">
        <f ca="1">IFERROR(IF((VLOOKUP($B26,'HICM and Narrative Backsheet'!$A$7:$BO$156,L$9,FALSE))="","",(VLOOKUP($B26,'HICM and Narrative Backsheet'!$A$7:$BO$156,L$9,FALSE))),"")</f>
        <v>Established</v>
      </c>
      <c r="M26" s="156" t="str">
        <f ca="1">IFERROR(IF((VLOOKUP($B26,'HICM and Narrative Backsheet'!$A$7:$BO$156,M$9,FALSE))="","",(VLOOKUP($B26,'HICM and Narrative Backsheet'!$A$7:$BO$156,M$9,FALSE))),"")</f>
        <v>Mature</v>
      </c>
      <c r="N26" s="154" t="str">
        <f ca="1">IFERROR(IF((VLOOKUP($B26,'HICM and Narrative Backsheet'!$A$7:$BO$156,N$9,FALSE))="","",(VLOOKUP($B26,'HICM and Narrative Backsheet'!$A$7:$BO$156,N$9,FALSE))),"")</f>
        <v>Established</v>
      </c>
      <c r="O26" s="154" t="str">
        <f ca="1">IFERROR(IF((VLOOKUP($B26,'HICM and Narrative Backsheet'!$A$7:$BO$156,O$9,FALSE))="","",(VLOOKUP($B26,'HICM and Narrative Backsheet'!$A$7:$BO$156,O$9,FALSE))),"")</f>
        <v>Exemplary</v>
      </c>
      <c r="P26" s="154" t="str">
        <f ca="1">IFERROR(IF((VLOOKUP($B26,'HICM and Narrative Backsheet'!$A$7:$BO$156,P$9,FALSE))="","",(VLOOKUP($B26,'HICM and Narrative Backsheet'!$A$7:$BO$156,P$9,FALSE))),"")</f>
        <v>Mature</v>
      </c>
      <c r="Q26" s="154" t="str">
        <f ca="1">IFERROR(IF((VLOOKUP($B26,'HICM and Narrative Backsheet'!$A$7:$BO$156,Q$9,FALSE))="","",(VLOOKUP($B26,'HICM and Narrative Backsheet'!$A$7:$BO$156,Q$9,FALSE))),"")</f>
        <v>Mature</v>
      </c>
      <c r="R26" s="154" t="str">
        <f ca="1">IFERROR(IF((VLOOKUP($B26,'HICM and Narrative Backsheet'!$A$7:$BO$156,R$9,FALSE))="","",(VLOOKUP($B26,'HICM and Narrative Backsheet'!$A$7:$BO$156,R$9,FALSE))),"")</f>
        <v>Mature</v>
      </c>
      <c r="S26" s="154" t="str">
        <f ca="1">IFERROR(IF((VLOOKUP($B26,'HICM and Narrative Backsheet'!$A$7:$BO$156,S$9,FALSE))="","",(VLOOKUP($B26,'HICM and Narrative Backsheet'!$A$7:$BO$156,S$9,FALSE))),"")</f>
        <v>Mature</v>
      </c>
      <c r="T26" s="154" t="str">
        <f ca="1">IFERROR(IF((VLOOKUP($B26,'HICM and Narrative Backsheet'!$A$7:$BO$156,T$9,FALSE))="","",(VLOOKUP($B26,'HICM and Narrative Backsheet'!$A$7:$BO$156,T$9,FALSE))),"")</f>
        <v>Mature</v>
      </c>
      <c r="U26" s="157" t="str">
        <f ca="1">IFERROR(IF((VLOOKUP($B26,'HICM and Narrative Backsheet'!$A$7:$BO$156,U$9,FALSE))="","",(VLOOKUP($B26,'HICM and Narrative Backsheet'!$A$7:$BO$156,U$9,FALSE))),"")</f>
        <v>Established</v>
      </c>
      <c r="V26" s="156" t="str">
        <f ca="1">IFERROR(IF((VLOOKUP($B26,'HICM and Narrative Backsheet'!$A$7:$BO$156,V$9,FALSE))="","",(VLOOKUP($B26,'HICM and Narrative Backsheet'!$A$7:$BO$156,V$9,FALSE))),"")</f>
        <v>Exemplary</v>
      </c>
      <c r="W26" s="154" t="str">
        <f ca="1">IFERROR(IF((VLOOKUP($B26,'HICM and Narrative Backsheet'!$A$7:$BO$156,W$9,FALSE))="","",(VLOOKUP($B26,'HICM and Narrative Backsheet'!$A$7:$BO$156,W$9,FALSE))),"")</f>
        <v>Mature</v>
      </c>
      <c r="X26" s="154" t="str">
        <f ca="1">IFERROR(IF((VLOOKUP($B26,'HICM and Narrative Backsheet'!$A$7:$BO$156,X$9,FALSE))="","",(VLOOKUP($B26,'HICM and Narrative Backsheet'!$A$7:$BO$156,X$9,FALSE))),"")</f>
        <v>Exemplary</v>
      </c>
      <c r="Y26" s="154" t="str">
        <f ca="1">IFERROR(IF((VLOOKUP($B26,'HICM and Narrative Backsheet'!$A$7:$BO$156,Y$9,FALSE))="","",(VLOOKUP($B26,'HICM and Narrative Backsheet'!$A$7:$BO$156,Y$9,FALSE))),"")</f>
        <v>Exemplary</v>
      </c>
      <c r="Z26" s="154" t="str">
        <f ca="1">IFERROR(IF((VLOOKUP($B26,'HICM and Narrative Backsheet'!$A$7:$BO$156,Z$9,FALSE))="","",(VLOOKUP($B26,'HICM and Narrative Backsheet'!$A$7:$BO$156,Z$9,FALSE))),"")</f>
        <v>Exemplary</v>
      </c>
      <c r="AA26" s="154" t="str">
        <f ca="1">IFERROR(IF((VLOOKUP($B26,'HICM and Narrative Backsheet'!$A$7:$BO$156,AA$9,FALSE))="","",(VLOOKUP($B26,'HICM and Narrative Backsheet'!$A$7:$BO$156,AA$9,FALSE))),"")</f>
        <v>Mature</v>
      </c>
      <c r="AB26" s="154" t="str">
        <f ca="1">IFERROR(IF((VLOOKUP($B26,'HICM and Narrative Backsheet'!$A$7:$BO$156,AB$9,FALSE))="","",(VLOOKUP($B26,'HICM and Narrative Backsheet'!$A$7:$BO$156,AB$9,FALSE))),"")</f>
        <v>Mature</v>
      </c>
      <c r="AC26" s="154" t="str">
        <f ca="1">IFERROR(IF((VLOOKUP($B26,'HICM and Narrative Backsheet'!$A$7:$BO$156,AC$9,FALSE))="","",(VLOOKUP($B26,'HICM and Narrative Backsheet'!$A$7:$BO$156,AC$9,FALSE))),"")</f>
        <v>Mature</v>
      </c>
      <c r="AD26" s="155" t="str">
        <f ca="1">IFERROR(IF((VLOOKUP($B26,'HICM and Narrative Backsheet'!$A$7:$BO$156,AD$9,FALSE))="","",(VLOOKUP($B26,'HICM and Narrative Backsheet'!$A$7:$BO$156,AD$9,FALSE))),"")</f>
        <v>Mature</v>
      </c>
    </row>
    <row r="27" spans="1:30" x14ac:dyDescent="0.3">
      <c r="A27" s="56">
        <v>1</v>
      </c>
      <c r="B27" s="49" t="str">
        <f t="shared" ca="1" si="10"/>
        <v>E09000003</v>
      </c>
      <c r="C27" s="143" t="str">
        <f ca="1">IFERROR(VLOOKUP($B27,'Org List'!$J$9:$K$488,2,0), "")</f>
        <v>Barnet</v>
      </c>
      <c r="D27" s="158" t="str">
        <f ca="1">IFERROR(IF((VLOOKUP($B27,'HICM and Narrative Backsheet'!$A$7:$BO$156,D$9,FALSE))="","",(VLOOKUP($B27,'HICM and Narrative Backsheet'!$A$7:$BO$156,D$9,FALSE))),"")</f>
        <v>Plans in place</v>
      </c>
      <c r="E27" s="159" t="str">
        <f ca="1">IFERROR(IF((VLOOKUP($B27,'HICM and Narrative Backsheet'!$A$7:$BO$156,E$9,FALSE))="","",(VLOOKUP($B27,'HICM and Narrative Backsheet'!$A$7:$BO$156,E$9,FALSE))),"")</f>
        <v>Established</v>
      </c>
      <c r="F27" s="159" t="str">
        <f ca="1">IFERROR(IF((VLOOKUP($B27,'HICM and Narrative Backsheet'!$A$7:$BO$156,F$9,FALSE))="","",(VLOOKUP($B27,'HICM and Narrative Backsheet'!$A$7:$BO$156,F$9,FALSE))),"")</f>
        <v>Mature</v>
      </c>
      <c r="G27" s="159" t="str">
        <f ca="1">IFERROR(IF((VLOOKUP($B27,'HICM and Narrative Backsheet'!$A$7:$BO$156,G$9,FALSE))="","",(VLOOKUP($B27,'HICM and Narrative Backsheet'!$A$7:$BO$156,G$9,FALSE))),"")</f>
        <v>Established</v>
      </c>
      <c r="H27" s="159" t="str">
        <f ca="1">IFERROR(IF((VLOOKUP($B27,'HICM and Narrative Backsheet'!$A$7:$BO$156,H$9,FALSE))="","",(VLOOKUP($B27,'HICM and Narrative Backsheet'!$A$7:$BO$156,H$9,FALSE))),"")</f>
        <v>Plans in place</v>
      </c>
      <c r="I27" s="159" t="str">
        <f ca="1">IFERROR(IF((VLOOKUP($B27,'HICM and Narrative Backsheet'!$A$7:$BO$156,I$9,FALSE))="","",(VLOOKUP($B27,'HICM and Narrative Backsheet'!$A$7:$BO$156,I$9,FALSE))),"")</f>
        <v>Mature</v>
      </c>
      <c r="J27" s="159" t="str">
        <f ca="1">IFERROR(IF((VLOOKUP($B27,'HICM and Narrative Backsheet'!$A$7:$BO$156,J$9,FALSE))="","",(VLOOKUP($B27,'HICM and Narrative Backsheet'!$A$7:$BO$156,J$9,FALSE))),"")</f>
        <v>Established</v>
      </c>
      <c r="K27" s="159" t="str">
        <f ca="1">IFERROR(IF((VLOOKUP($B27,'HICM and Narrative Backsheet'!$A$7:$BO$156,K$9,FALSE))="","",(VLOOKUP($B27,'HICM and Narrative Backsheet'!$A$7:$BO$156,K$9,FALSE))),"")</f>
        <v>Established</v>
      </c>
      <c r="L27" s="160" t="str">
        <f ca="1">IFERROR(IF((VLOOKUP($B27,'HICM and Narrative Backsheet'!$A$7:$BO$156,L$9,FALSE))="","",(VLOOKUP($B27,'HICM and Narrative Backsheet'!$A$7:$BO$156,L$9,FALSE))),"")</f>
        <v>Established</v>
      </c>
      <c r="M27" s="161" t="str">
        <f ca="1">IFERROR(IF((VLOOKUP($B27,'HICM and Narrative Backsheet'!$A$7:$BO$156,M$9,FALSE))="","",(VLOOKUP($B27,'HICM and Narrative Backsheet'!$A$7:$BO$156,M$9,FALSE))),"")</f>
        <v>Established</v>
      </c>
      <c r="N27" s="159" t="str">
        <f ca="1">IFERROR(IF((VLOOKUP($B27,'HICM and Narrative Backsheet'!$A$7:$BO$156,N$9,FALSE))="","",(VLOOKUP($B27,'HICM and Narrative Backsheet'!$A$7:$BO$156,N$9,FALSE))),"")</f>
        <v>Established</v>
      </c>
      <c r="O27" s="159" t="str">
        <f ca="1">IFERROR(IF((VLOOKUP($B27,'HICM and Narrative Backsheet'!$A$7:$BO$156,O$9,FALSE))="","",(VLOOKUP($B27,'HICM and Narrative Backsheet'!$A$7:$BO$156,O$9,FALSE))),"")</f>
        <v>Mature</v>
      </c>
      <c r="P27" s="159" t="str">
        <f ca="1">IFERROR(IF((VLOOKUP($B27,'HICM and Narrative Backsheet'!$A$7:$BO$156,P$9,FALSE))="","",(VLOOKUP($B27,'HICM and Narrative Backsheet'!$A$7:$BO$156,P$9,FALSE))),"")</f>
        <v>Established</v>
      </c>
      <c r="Q27" s="159" t="str">
        <f ca="1">IFERROR(IF((VLOOKUP($B27,'HICM and Narrative Backsheet'!$A$7:$BO$156,Q$9,FALSE))="","",(VLOOKUP($B27,'HICM and Narrative Backsheet'!$A$7:$BO$156,Q$9,FALSE))),"")</f>
        <v>Plans in place</v>
      </c>
      <c r="R27" s="159" t="str">
        <f ca="1">IFERROR(IF((VLOOKUP($B27,'HICM and Narrative Backsheet'!$A$7:$BO$156,R$9,FALSE))="","",(VLOOKUP($B27,'HICM and Narrative Backsheet'!$A$7:$BO$156,R$9,FALSE))),"")</f>
        <v>Mature</v>
      </c>
      <c r="S27" s="159" t="str">
        <f ca="1">IFERROR(IF((VLOOKUP($B27,'HICM and Narrative Backsheet'!$A$7:$BO$156,S$9,FALSE))="","",(VLOOKUP($B27,'HICM and Narrative Backsheet'!$A$7:$BO$156,S$9,FALSE))),"")</f>
        <v>Established</v>
      </c>
      <c r="T27" s="159" t="str">
        <f ca="1">IFERROR(IF((VLOOKUP($B27,'HICM and Narrative Backsheet'!$A$7:$BO$156,T$9,FALSE))="","",(VLOOKUP($B27,'HICM and Narrative Backsheet'!$A$7:$BO$156,T$9,FALSE))),"")</f>
        <v>Established</v>
      </c>
      <c r="U27" s="162" t="str">
        <f ca="1">IFERROR(IF((VLOOKUP($B27,'HICM and Narrative Backsheet'!$A$7:$BO$156,U$9,FALSE))="","",(VLOOKUP($B27,'HICM and Narrative Backsheet'!$A$7:$BO$156,U$9,FALSE))),"")</f>
        <v>Mature</v>
      </c>
      <c r="V27" s="161" t="str">
        <f ca="1">IFERROR(IF((VLOOKUP($B27,'HICM and Narrative Backsheet'!$A$7:$BO$156,V$9,FALSE))="","",(VLOOKUP($B27,'HICM and Narrative Backsheet'!$A$7:$BO$156,V$9,FALSE))),"")</f>
        <v>Established</v>
      </c>
      <c r="W27" s="159" t="str">
        <f ca="1">IFERROR(IF((VLOOKUP($B27,'HICM and Narrative Backsheet'!$A$7:$BO$156,W$9,FALSE))="","",(VLOOKUP($B27,'HICM and Narrative Backsheet'!$A$7:$BO$156,W$9,FALSE))),"")</f>
        <v>Established</v>
      </c>
      <c r="X27" s="159" t="str">
        <f ca="1">IFERROR(IF((VLOOKUP($B27,'HICM and Narrative Backsheet'!$A$7:$BO$156,X$9,FALSE))="","",(VLOOKUP($B27,'HICM and Narrative Backsheet'!$A$7:$BO$156,X$9,FALSE))),"")</f>
        <v>Mature</v>
      </c>
      <c r="Y27" s="159" t="str">
        <f ca="1">IFERROR(IF((VLOOKUP($B27,'HICM and Narrative Backsheet'!$A$7:$BO$156,Y$9,FALSE))="","",(VLOOKUP($B27,'HICM and Narrative Backsheet'!$A$7:$BO$156,Y$9,FALSE))),"")</f>
        <v>Established</v>
      </c>
      <c r="Z27" s="159" t="str">
        <f ca="1">IFERROR(IF((VLOOKUP($B27,'HICM and Narrative Backsheet'!$A$7:$BO$156,Z$9,FALSE))="","",(VLOOKUP($B27,'HICM and Narrative Backsheet'!$A$7:$BO$156,Z$9,FALSE))),"")</f>
        <v>Established</v>
      </c>
      <c r="AA27" s="159" t="str">
        <f ca="1">IFERROR(IF((VLOOKUP($B27,'HICM and Narrative Backsheet'!$A$7:$BO$156,AA$9,FALSE))="","",(VLOOKUP($B27,'HICM and Narrative Backsheet'!$A$7:$BO$156,AA$9,FALSE))),"")</f>
        <v>Mature</v>
      </c>
      <c r="AB27" s="159" t="str">
        <f ca="1">IFERROR(IF((VLOOKUP($B27,'HICM and Narrative Backsheet'!$A$7:$BO$156,AB$9,FALSE))="","",(VLOOKUP($B27,'HICM and Narrative Backsheet'!$A$7:$BO$156,AB$9,FALSE))),"")</f>
        <v>Mature</v>
      </c>
      <c r="AC27" s="159" t="str">
        <f ca="1">IFERROR(IF((VLOOKUP($B27,'HICM and Narrative Backsheet'!$A$7:$BO$156,AC$9,FALSE))="","",(VLOOKUP($B27,'HICM and Narrative Backsheet'!$A$7:$BO$156,AC$9,FALSE))),"")</f>
        <v>Established</v>
      </c>
      <c r="AD27" s="160" t="str">
        <f ca="1">IFERROR(IF((VLOOKUP($B27,'HICM and Narrative Backsheet'!$A$7:$BO$156,AD$9,FALSE))="","",(VLOOKUP($B27,'HICM and Narrative Backsheet'!$A$7:$BO$156,AD$9,FALSE))),"")</f>
        <v>Mature</v>
      </c>
    </row>
    <row r="28" spans="1:30" x14ac:dyDescent="0.3">
      <c r="A28" s="56">
        <v>2</v>
      </c>
      <c r="B28" s="49" t="str">
        <f t="shared" ca="1" si="10"/>
        <v>E08000016</v>
      </c>
      <c r="C28" s="143" t="str">
        <f ca="1">IFERROR(VLOOKUP($B28,'Org List'!$J$9:$K$488,2,0), "")</f>
        <v>Barnsley</v>
      </c>
      <c r="D28" s="158" t="str">
        <f ca="1">IFERROR(IF((VLOOKUP($B28,'HICM and Narrative Backsheet'!$A$7:$BO$156,D$9,FALSE))="","",(VLOOKUP($B28,'HICM and Narrative Backsheet'!$A$7:$BO$156,D$9,FALSE))),"")</f>
        <v>Established</v>
      </c>
      <c r="E28" s="159" t="str">
        <f ca="1">IFERROR(IF((VLOOKUP($B28,'HICM and Narrative Backsheet'!$A$7:$BO$156,E$9,FALSE))="","",(VLOOKUP($B28,'HICM and Narrative Backsheet'!$A$7:$BO$156,E$9,FALSE))),"")</f>
        <v>Plans in place</v>
      </c>
      <c r="F28" s="159" t="str">
        <f ca="1">IFERROR(IF((VLOOKUP($B28,'HICM and Narrative Backsheet'!$A$7:$BO$156,F$9,FALSE))="","",(VLOOKUP($B28,'HICM and Narrative Backsheet'!$A$7:$BO$156,F$9,FALSE))),"")</f>
        <v>Established</v>
      </c>
      <c r="G28" s="159" t="str">
        <f ca="1">IFERROR(IF((VLOOKUP($B28,'HICM and Narrative Backsheet'!$A$7:$BO$156,G$9,FALSE))="","",(VLOOKUP($B28,'HICM and Narrative Backsheet'!$A$7:$BO$156,G$9,FALSE))),"")</f>
        <v>Plans in place</v>
      </c>
      <c r="H28" s="159" t="str">
        <f ca="1">IFERROR(IF((VLOOKUP($B28,'HICM and Narrative Backsheet'!$A$7:$BO$156,H$9,FALSE))="","",(VLOOKUP($B28,'HICM and Narrative Backsheet'!$A$7:$BO$156,H$9,FALSE))),"")</f>
        <v>Mature</v>
      </c>
      <c r="I28" s="159" t="str">
        <f ca="1">IFERROR(IF((VLOOKUP($B28,'HICM and Narrative Backsheet'!$A$7:$BO$156,I$9,FALSE))="","",(VLOOKUP($B28,'HICM and Narrative Backsheet'!$A$7:$BO$156,I$9,FALSE))),"")</f>
        <v>Established</v>
      </c>
      <c r="J28" s="159" t="str">
        <f ca="1">IFERROR(IF((VLOOKUP($B28,'HICM and Narrative Backsheet'!$A$7:$BO$156,J$9,FALSE))="","",(VLOOKUP($B28,'HICM and Narrative Backsheet'!$A$7:$BO$156,J$9,FALSE))),"")</f>
        <v>Established</v>
      </c>
      <c r="K28" s="159" t="str">
        <f ca="1">IFERROR(IF((VLOOKUP($B28,'HICM and Narrative Backsheet'!$A$7:$BO$156,K$9,FALSE))="","",(VLOOKUP($B28,'HICM and Narrative Backsheet'!$A$7:$BO$156,K$9,FALSE))),"")</f>
        <v>Established</v>
      </c>
      <c r="L28" s="160" t="str">
        <f ca="1">IFERROR(IF((VLOOKUP($B28,'HICM and Narrative Backsheet'!$A$7:$BO$156,L$9,FALSE))="","",(VLOOKUP($B28,'HICM and Narrative Backsheet'!$A$7:$BO$156,L$9,FALSE))),"")</f>
        <v>Established</v>
      </c>
      <c r="M28" s="161" t="str">
        <f ca="1">IFERROR(IF((VLOOKUP($B28,'HICM and Narrative Backsheet'!$A$7:$BO$156,M$9,FALSE))="","",(VLOOKUP($B28,'HICM and Narrative Backsheet'!$A$7:$BO$156,M$9,FALSE))),"")</f>
        <v>Established</v>
      </c>
      <c r="N28" s="159" t="str">
        <f ca="1">IFERROR(IF((VLOOKUP($B28,'HICM and Narrative Backsheet'!$A$7:$BO$156,N$9,FALSE))="","",(VLOOKUP($B28,'HICM and Narrative Backsheet'!$A$7:$BO$156,N$9,FALSE))),"")</f>
        <v>Established</v>
      </c>
      <c r="O28" s="159" t="str">
        <f ca="1">IFERROR(IF((VLOOKUP($B28,'HICM and Narrative Backsheet'!$A$7:$BO$156,O$9,FALSE))="","",(VLOOKUP($B28,'HICM and Narrative Backsheet'!$A$7:$BO$156,O$9,FALSE))),"")</f>
        <v>Established</v>
      </c>
      <c r="P28" s="159" t="str">
        <f ca="1">IFERROR(IF((VLOOKUP($B28,'HICM and Narrative Backsheet'!$A$7:$BO$156,P$9,FALSE))="","",(VLOOKUP($B28,'HICM and Narrative Backsheet'!$A$7:$BO$156,P$9,FALSE))),"")</f>
        <v>Established</v>
      </c>
      <c r="Q28" s="159" t="str">
        <f ca="1">IFERROR(IF((VLOOKUP($B28,'HICM and Narrative Backsheet'!$A$7:$BO$156,Q$9,FALSE))="","",(VLOOKUP($B28,'HICM and Narrative Backsheet'!$A$7:$BO$156,Q$9,FALSE))),"")</f>
        <v>Mature</v>
      </c>
      <c r="R28" s="159" t="str">
        <f ca="1">IFERROR(IF((VLOOKUP($B28,'HICM and Narrative Backsheet'!$A$7:$BO$156,R$9,FALSE))="","",(VLOOKUP($B28,'HICM and Narrative Backsheet'!$A$7:$BO$156,R$9,FALSE))),"")</f>
        <v>Established</v>
      </c>
      <c r="S28" s="159" t="str">
        <f ca="1">IFERROR(IF((VLOOKUP($B28,'HICM and Narrative Backsheet'!$A$7:$BO$156,S$9,FALSE))="","",(VLOOKUP($B28,'HICM and Narrative Backsheet'!$A$7:$BO$156,S$9,FALSE))),"")</f>
        <v>Established</v>
      </c>
      <c r="T28" s="159" t="str">
        <f ca="1">IFERROR(IF((VLOOKUP($B28,'HICM and Narrative Backsheet'!$A$7:$BO$156,T$9,FALSE))="","",(VLOOKUP($B28,'HICM and Narrative Backsheet'!$A$7:$BO$156,T$9,FALSE))),"")</f>
        <v>Established</v>
      </c>
      <c r="U28" s="162" t="str">
        <f ca="1">IFERROR(IF((VLOOKUP($B28,'HICM and Narrative Backsheet'!$A$7:$BO$156,U$9,FALSE))="","",(VLOOKUP($B28,'HICM and Narrative Backsheet'!$A$7:$BO$156,U$9,FALSE))),"")</f>
        <v>Established</v>
      </c>
      <c r="V28" s="161" t="str">
        <f ca="1">IFERROR(IF((VLOOKUP($B28,'HICM and Narrative Backsheet'!$A$7:$BO$156,V$9,FALSE))="","",(VLOOKUP($B28,'HICM and Narrative Backsheet'!$A$7:$BO$156,V$9,FALSE))),"")</f>
        <v>Mature</v>
      </c>
      <c r="W28" s="159" t="str">
        <f ca="1">IFERROR(IF((VLOOKUP($B28,'HICM and Narrative Backsheet'!$A$7:$BO$156,W$9,FALSE))="","",(VLOOKUP($B28,'HICM and Narrative Backsheet'!$A$7:$BO$156,W$9,FALSE))),"")</f>
        <v>Established</v>
      </c>
      <c r="X28" s="159" t="str">
        <f ca="1">IFERROR(IF((VLOOKUP($B28,'HICM and Narrative Backsheet'!$A$7:$BO$156,X$9,FALSE))="","",(VLOOKUP($B28,'HICM and Narrative Backsheet'!$A$7:$BO$156,X$9,FALSE))),"")</f>
        <v>Mature</v>
      </c>
      <c r="Y28" s="159" t="str">
        <f ca="1">IFERROR(IF((VLOOKUP($B28,'HICM and Narrative Backsheet'!$A$7:$BO$156,Y$9,FALSE))="","",(VLOOKUP($B28,'HICM and Narrative Backsheet'!$A$7:$BO$156,Y$9,FALSE))),"")</f>
        <v>Established</v>
      </c>
      <c r="Z28" s="159" t="str">
        <f ca="1">IFERROR(IF((VLOOKUP($B28,'HICM and Narrative Backsheet'!$A$7:$BO$156,Z$9,FALSE))="","",(VLOOKUP($B28,'HICM and Narrative Backsheet'!$A$7:$BO$156,Z$9,FALSE))),"")</f>
        <v>Mature</v>
      </c>
      <c r="AA28" s="159" t="str">
        <f ca="1">IFERROR(IF((VLOOKUP($B28,'HICM and Narrative Backsheet'!$A$7:$BO$156,AA$9,FALSE))="","",(VLOOKUP($B28,'HICM and Narrative Backsheet'!$A$7:$BO$156,AA$9,FALSE))),"")</f>
        <v>Mature</v>
      </c>
      <c r="AB28" s="159" t="str">
        <f ca="1">IFERROR(IF((VLOOKUP($B28,'HICM and Narrative Backsheet'!$A$7:$BO$156,AB$9,FALSE))="","",(VLOOKUP($B28,'HICM and Narrative Backsheet'!$A$7:$BO$156,AB$9,FALSE))),"")</f>
        <v>Established</v>
      </c>
      <c r="AC28" s="159" t="str">
        <f ca="1">IFERROR(IF((VLOOKUP($B28,'HICM and Narrative Backsheet'!$A$7:$BO$156,AC$9,FALSE))="","",(VLOOKUP($B28,'HICM and Narrative Backsheet'!$A$7:$BO$156,AC$9,FALSE))),"")</f>
        <v>Mature</v>
      </c>
      <c r="AD28" s="160" t="str">
        <f ca="1">IFERROR(IF((VLOOKUP($B28,'HICM and Narrative Backsheet'!$A$7:$BO$156,AD$9,FALSE))="","",(VLOOKUP($B28,'HICM and Narrative Backsheet'!$A$7:$BO$156,AD$9,FALSE))),"")</f>
        <v>Mature</v>
      </c>
    </row>
    <row r="29" spans="1:30" x14ac:dyDescent="0.3">
      <c r="A29" s="56">
        <v>3</v>
      </c>
      <c r="B29" s="49" t="str">
        <f t="shared" ca="1" si="10"/>
        <v>E06000022</v>
      </c>
      <c r="C29" s="143" t="str">
        <f ca="1">IFERROR(VLOOKUP($B29,'Org List'!$J$9:$K$488,2,0), "")</f>
        <v>Bath and North East Somerset</v>
      </c>
      <c r="D29" s="158" t="str">
        <f ca="1">IFERROR(IF((VLOOKUP($B29,'HICM and Narrative Backsheet'!$A$7:$BO$156,D$9,FALSE))="","",(VLOOKUP($B29,'HICM and Narrative Backsheet'!$A$7:$BO$156,D$9,FALSE))),"")</f>
        <v>Established</v>
      </c>
      <c r="E29" s="159" t="str">
        <f ca="1">IFERROR(IF((VLOOKUP($B29,'HICM and Narrative Backsheet'!$A$7:$BO$156,E$9,FALSE))="","",(VLOOKUP($B29,'HICM and Narrative Backsheet'!$A$7:$BO$156,E$9,FALSE))),"")</f>
        <v>Established</v>
      </c>
      <c r="F29" s="159" t="str">
        <f ca="1">IFERROR(IF((VLOOKUP($B29,'HICM and Narrative Backsheet'!$A$7:$BO$156,F$9,FALSE))="","",(VLOOKUP($B29,'HICM and Narrative Backsheet'!$A$7:$BO$156,F$9,FALSE))),"")</f>
        <v>Established</v>
      </c>
      <c r="G29" s="159" t="str">
        <f ca="1">IFERROR(IF((VLOOKUP($B29,'HICM and Narrative Backsheet'!$A$7:$BO$156,G$9,FALSE))="","",(VLOOKUP($B29,'HICM and Narrative Backsheet'!$A$7:$BO$156,G$9,FALSE))),"")</f>
        <v>Established</v>
      </c>
      <c r="H29" s="159" t="str">
        <f ca="1">IFERROR(IF((VLOOKUP($B29,'HICM and Narrative Backsheet'!$A$7:$BO$156,H$9,FALSE))="","",(VLOOKUP($B29,'HICM and Narrative Backsheet'!$A$7:$BO$156,H$9,FALSE))),"")</f>
        <v>Established</v>
      </c>
      <c r="I29" s="159" t="str">
        <f ca="1">IFERROR(IF((VLOOKUP($B29,'HICM and Narrative Backsheet'!$A$7:$BO$156,I$9,FALSE))="","",(VLOOKUP($B29,'HICM and Narrative Backsheet'!$A$7:$BO$156,I$9,FALSE))),"")</f>
        <v>Plans in place</v>
      </c>
      <c r="J29" s="159" t="str">
        <f ca="1">IFERROR(IF((VLOOKUP($B29,'HICM and Narrative Backsheet'!$A$7:$BO$156,J$9,FALSE))="","",(VLOOKUP($B29,'HICM and Narrative Backsheet'!$A$7:$BO$156,J$9,FALSE))),"")</f>
        <v>Established</v>
      </c>
      <c r="K29" s="159" t="str">
        <f ca="1">IFERROR(IF((VLOOKUP($B29,'HICM and Narrative Backsheet'!$A$7:$BO$156,K$9,FALSE))="","",(VLOOKUP($B29,'HICM and Narrative Backsheet'!$A$7:$BO$156,K$9,FALSE))),"")</f>
        <v>Established</v>
      </c>
      <c r="L29" s="160" t="str">
        <f ca="1">IFERROR(IF((VLOOKUP($B29,'HICM and Narrative Backsheet'!$A$7:$BO$156,L$9,FALSE))="","",(VLOOKUP($B29,'HICM and Narrative Backsheet'!$A$7:$BO$156,L$9,FALSE))),"")</f>
        <v>Established</v>
      </c>
      <c r="M29" s="161" t="str">
        <f ca="1">IFERROR(IF((VLOOKUP($B29,'HICM and Narrative Backsheet'!$A$7:$BO$156,M$9,FALSE))="","",(VLOOKUP($B29,'HICM and Narrative Backsheet'!$A$7:$BO$156,M$9,FALSE))),"")</f>
        <v>Established</v>
      </c>
      <c r="N29" s="159" t="str">
        <f ca="1">IFERROR(IF((VLOOKUP($B29,'HICM and Narrative Backsheet'!$A$7:$BO$156,N$9,FALSE))="","",(VLOOKUP($B29,'HICM and Narrative Backsheet'!$A$7:$BO$156,N$9,FALSE))),"")</f>
        <v>Established</v>
      </c>
      <c r="O29" s="159" t="str">
        <f ca="1">IFERROR(IF((VLOOKUP($B29,'HICM and Narrative Backsheet'!$A$7:$BO$156,O$9,FALSE))="","",(VLOOKUP($B29,'HICM and Narrative Backsheet'!$A$7:$BO$156,O$9,FALSE))),"")</f>
        <v>Established</v>
      </c>
      <c r="P29" s="159" t="str">
        <f ca="1">IFERROR(IF((VLOOKUP($B29,'HICM and Narrative Backsheet'!$A$7:$BO$156,P$9,FALSE))="","",(VLOOKUP($B29,'HICM and Narrative Backsheet'!$A$7:$BO$156,P$9,FALSE))),"")</f>
        <v>Established</v>
      </c>
      <c r="Q29" s="159" t="str">
        <f ca="1">IFERROR(IF((VLOOKUP($B29,'HICM and Narrative Backsheet'!$A$7:$BO$156,Q$9,FALSE))="","",(VLOOKUP($B29,'HICM and Narrative Backsheet'!$A$7:$BO$156,Q$9,FALSE))),"")</f>
        <v>Established</v>
      </c>
      <c r="R29" s="159" t="str">
        <f ca="1">IFERROR(IF((VLOOKUP($B29,'HICM and Narrative Backsheet'!$A$7:$BO$156,R$9,FALSE))="","",(VLOOKUP($B29,'HICM and Narrative Backsheet'!$A$7:$BO$156,R$9,FALSE))),"")</f>
        <v>Established</v>
      </c>
      <c r="S29" s="159" t="str">
        <f ca="1">IFERROR(IF((VLOOKUP($B29,'HICM and Narrative Backsheet'!$A$7:$BO$156,S$9,FALSE))="","",(VLOOKUP($B29,'HICM and Narrative Backsheet'!$A$7:$BO$156,S$9,FALSE))),"")</f>
        <v>Established</v>
      </c>
      <c r="T29" s="159" t="str">
        <f ca="1">IFERROR(IF((VLOOKUP($B29,'HICM and Narrative Backsheet'!$A$7:$BO$156,T$9,FALSE))="","",(VLOOKUP($B29,'HICM and Narrative Backsheet'!$A$7:$BO$156,T$9,FALSE))),"")</f>
        <v>Established</v>
      </c>
      <c r="U29" s="162" t="str">
        <f ca="1">IFERROR(IF((VLOOKUP($B29,'HICM and Narrative Backsheet'!$A$7:$BO$156,U$9,FALSE))="","",(VLOOKUP($B29,'HICM and Narrative Backsheet'!$A$7:$BO$156,U$9,FALSE))),"")</f>
        <v>Established</v>
      </c>
      <c r="V29" s="161" t="str">
        <f ca="1">IFERROR(IF((VLOOKUP($B29,'HICM and Narrative Backsheet'!$A$7:$BO$156,V$9,FALSE))="","",(VLOOKUP($B29,'HICM and Narrative Backsheet'!$A$7:$BO$156,V$9,FALSE))),"")</f>
        <v>Established</v>
      </c>
      <c r="W29" s="159" t="str">
        <f ca="1">IFERROR(IF((VLOOKUP($B29,'HICM and Narrative Backsheet'!$A$7:$BO$156,W$9,FALSE))="","",(VLOOKUP($B29,'HICM and Narrative Backsheet'!$A$7:$BO$156,W$9,FALSE))),"")</f>
        <v>Established</v>
      </c>
      <c r="X29" s="159" t="str">
        <f ca="1">IFERROR(IF((VLOOKUP($B29,'HICM and Narrative Backsheet'!$A$7:$BO$156,X$9,FALSE))="","",(VLOOKUP($B29,'HICM and Narrative Backsheet'!$A$7:$BO$156,X$9,FALSE))),"")</f>
        <v>Established</v>
      </c>
      <c r="Y29" s="159" t="str">
        <f ca="1">IFERROR(IF((VLOOKUP($B29,'HICM and Narrative Backsheet'!$A$7:$BO$156,Y$9,FALSE))="","",(VLOOKUP($B29,'HICM and Narrative Backsheet'!$A$7:$BO$156,Y$9,FALSE))),"")</f>
        <v>Established</v>
      </c>
      <c r="Z29" s="159" t="str">
        <f ca="1">IFERROR(IF((VLOOKUP($B29,'HICM and Narrative Backsheet'!$A$7:$BO$156,Z$9,FALSE))="","",(VLOOKUP($B29,'HICM and Narrative Backsheet'!$A$7:$BO$156,Z$9,FALSE))),"")</f>
        <v>Established</v>
      </c>
      <c r="AA29" s="159" t="str">
        <f ca="1">IFERROR(IF((VLOOKUP($B29,'HICM and Narrative Backsheet'!$A$7:$BO$156,AA$9,FALSE))="","",(VLOOKUP($B29,'HICM and Narrative Backsheet'!$A$7:$BO$156,AA$9,FALSE))),"")</f>
        <v>Established</v>
      </c>
      <c r="AB29" s="159" t="str">
        <f ca="1">IFERROR(IF((VLOOKUP($B29,'HICM and Narrative Backsheet'!$A$7:$BO$156,AB$9,FALSE))="","",(VLOOKUP($B29,'HICM and Narrative Backsheet'!$A$7:$BO$156,AB$9,FALSE))),"")</f>
        <v>Established</v>
      </c>
      <c r="AC29" s="159" t="str">
        <f ca="1">IFERROR(IF((VLOOKUP($B29,'HICM and Narrative Backsheet'!$A$7:$BO$156,AC$9,FALSE))="","",(VLOOKUP($B29,'HICM and Narrative Backsheet'!$A$7:$BO$156,AC$9,FALSE))),"")</f>
        <v>Established</v>
      </c>
      <c r="AD29" s="160" t="str">
        <f ca="1">IFERROR(IF((VLOOKUP($B29,'HICM and Narrative Backsheet'!$A$7:$BO$156,AD$9,FALSE))="","",(VLOOKUP($B29,'HICM and Narrative Backsheet'!$A$7:$BO$156,AD$9,FALSE))),"")</f>
        <v>Established</v>
      </c>
    </row>
    <row r="30" spans="1:30" x14ac:dyDescent="0.3">
      <c r="A30" s="56">
        <v>4</v>
      </c>
      <c r="B30" s="49" t="str">
        <f t="shared" ca="1" si="10"/>
        <v>E06000055</v>
      </c>
      <c r="C30" s="143" t="str">
        <f ca="1">IFERROR(VLOOKUP($B30,'Org List'!$J$9:$K$488,2,0), "")</f>
        <v>Bedford</v>
      </c>
      <c r="D30" s="158" t="str">
        <f ca="1">IFERROR(IF((VLOOKUP($B30,'HICM and Narrative Backsheet'!$A$7:$BO$156,D$9,FALSE))="","",(VLOOKUP($B30,'HICM and Narrative Backsheet'!$A$7:$BO$156,D$9,FALSE))),"")</f>
        <v>Established</v>
      </c>
      <c r="E30" s="159" t="str">
        <f ca="1">IFERROR(IF((VLOOKUP($B30,'HICM and Narrative Backsheet'!$A$7:$BO$156,E$9,FALSE))="","",(VLOOKUP($B30,'HICM and Narrative Backsheet'!$A$7:$BO$156,E$9,FALSE))),"")</f>
        <v>Mature</v>
      </c>
      <c r="F30" s="159" t="str">
        <f ca="1">IFERROR(IF((VLOOKUP($B30,'HICM and Narrative Backsheet'!$A$7:$BO$156,F$9,FALSE))="","",(VLOOKUP($B30,'HICM and Narrative Backsheet'!$A$7:$BO$156,F$9,FALSE))),"")</f>
        <v>Established</v>
      </c>
      <c r="G30" s="159" t="str">
        <f ca="1">IFERROR(IF((VLOOKUP($B30,'HICM and Narrative Backsheet'!$A$7:$BO$156,G$9,FALSE))="","",(VLOOKUP($B30,'HICM and Narrative Backsheet'!$A$7:$BO$156,G$9,FALSE))),"")</f>
        <v>Established</v>
      </c>
      <c r="H30" s="159" t="str">
        <f ca="1">IFERROR(IF((VLOOKUP($B30,'HICM and Narrative Backsheet'!$A$7:$BO$156,H$9,FALSE))="","",(VLOOKUP($B30,'HICM and Narrative Backsheet'!$A$7:$BO$156,H$9,FALSE))),"")</f>
        <v>Plans in place</v>
      </c>
      <c r="I30" s="159" t="str">
        <f ca="1">IFERROR(IF((VLOOKUP($B30,'HICM and Narrative Backsheet'!$A$7:$BO$156,I$9,FALSE))="","",(VLOOKUP($B30,'HICM and Narrative Backsheet'!$A$7:$BO$156,I$9,FALSE))),"")</f>
        <v>Established</v>
      </c>
      <c r="J30" s="159" t="str">
        <f ca="1">IFERROR(IF((VLOOKUP($B30,'HICM and Narrative Backsheet'!$A$7:$BO$156,J$9,FALSE))="","",(VLOOKUP($B30,'HICM and Narrative Backsheet'!$A$7:$BO$156,J$9,FALSE))),"")</f>
        <v>Plans in place</v>
      </c>
      <c r="K30" s="159" t="str">
        <f ca="1">IFERROR(IF((VLOOKUP($B30,'HICM and Narrative Backsheet'!$A$7:$BO$156,K$9,FALSE))="","",(VLOOKUP($B30,'HICM and Narrative Backsheet'!$A$7:$BO$156,K$9,FALSE))),"")</f>
        <v>Established</v>
      </c>
      <c r="L30" s="160" t="str">
        <f ca="1">IFERROR(IF((VLOOKUP($B30,'HICM and Narrative Backsheet'!$A$7:$BO$156,L$9,FALSE))="","",(VLOOKUP($B30,'HICM and Narrative Backsheet'!$A$7:$BO$156,L$9,FALSE))),"")</f>
        <v>Established</v>
      </c>
      <c r="M30" s="161" t="str">
        <f ca="1">IFERROR(IF((VLOOKUP($B30,'HICM and Narrative Backsheet'!$A$7:$BO$156,M$9,FALSE))="","",(VLOOKUP($B30,'HICM and Narrative Backsheet'!$A$7:$BO$156,M$9,FALSE))),"")</f>
        <v>Established</v>
      </c>
      <c r="N30" s="159" t="str">
        <f ca="1">IFERROR(IF((VLOOKUP($B30,'HICM and Narrative Backsheet'!$A$7:$BO$156,N$9,FALSE))="","",(VLOOKUP($B30,'HICM and Narrative Backsheet'!$A$7:$BO$156,N$9,FALSE))),"")</f>
        <v>Mature</v>
      </c>
      <c r="O30" s="159" t="str">
        <f ca="1">IFERROR(IF((VLOOKUP($B30,'HICM and Narrative Backsheet'!$A$7:$BO$156,O$9,FALSE))="","",(VLOOKUP($B30,'HICM and Narrative Backsheet'!$A$7:$BO$156,O$9,FALSE))),"")</f>
        <v>Established</v>
      </c>
      <c r="P30" s="159" t="str">
        <f ca="1">IFERROR(IF((VLOOKUP($B30,'HICM and Narrative Backsheet'!$A$7:$BO$156,P$9,FALSE))="","",(VLOOKUP($B30,'HICM and Narrative Backsheet'!$A$7:$BO$156,P$9,FALSE))),"")</f>
        <v>Established</v>
      </c>
      <c r="Q30" s="159" t="str">
        <f ca="1">IFERROR(IF((VLOOKUP($B30,'HICM and Narrative Backsheet'!$A$7:$BO$156,Q$9,FALSE))="","",(VLOOKUP($B30,'HICM and Narrative Backsheet'!$A$7:$BO$156,Q$9,FALSE))),"")</f>
        <v>Plans in place</v>
      </c>
      <c r="R30" s="159" t="str">
        <f ca="1">IFERROR(IF((VLOOKUP($B30,'HICM and Narrative Backsheet'!$A$7:$BO$156,R$9,FALSE))="","",(VLOOKUP($B30,'HICM and Narrative Backsheet'!$A$7:$BO$156,R$9,FALSE))),"")</f>
        <v>Established</v>
      </c>
      <c r="S30" s="159" t="str">
        <f ca="1">IFERROR(IF((VLOOKUP($B30,'HICM and Narrative Backsheet'!$A$7:$BO$156,S$9,FALSE))="","",(VLOOKUP($B30,'HICM and Narrative Backsheet'!$A$7:$BO$156,S$9,FALSE))),"")</f>
        <v>Plans in place</v>
      </c>
      <c r="T30" s="159" t="str">
        <f ca="1">IFERROR(IF((VLOOKUP($B30,'HICM and Narrative Backsheet'!$A$7:$BO$156,T$9,FALSE))="","",(VLOOKUP($B30,'HICM and Narrative Backsheet'!$A$7:$BO$156,T$9,FALSE))),"")</f>
        <v>Established</v>
      </c>
      <c r="U30" s="162" t="str">
        <f ca="1">IFERROR(IF((VLOOKUP($B30,'HICM and Narrative Backsheet'!$A$7:$BO$156,U$9,FALSE))="","",(VLOOKUP($B30,'HICM and Narrative Backsheet'!$A$7:$BO$156,U$9,FALSE))),"")</f>
        <v>Established</v>
      </c>
      <c r="V30" s="161" t="str">
        <f ca="1">IFERROR(IF((VLOOKUP($B30,'HICM and Narrative Backsheet'!$A$7:$BO$156,V$9,FALSE))="","",(VLOOKUP($B30,'HICM and Narrative Backsheet'!$A$7:$BO$156,V$9,FALSE))),"")</f>
        <v>Established</v>
      </c>
      <c r="W30" s="159" t="str">
        <f ca="1">IFERROR(IF((VLOOKUP($B30,'HICM and Narrative Backsheet'!$A$7:$BO$156,W$9,FALSE))="","",(VLOOKUP($B30,'HICM and Narrative Backsheet'!$A$7:$BO$156,W$9,FALSE))),"")</f>
        <v>Mature</v>
      </c>
      <c r="X30" s="159" t="str">
        <f ca="1">IFERROR(IF((VLOOKUP($B30,'HICM and Narrative Backsheet'!$A$7:$BO$156,X$9,FALSE))="","",(VLOOKUP($B30,'HICM and Narrative Backsheet'!$A$7:$BO$156,X$9,FALSE))),"")</f>
        <v>Established</v>
      </c>
      <c r="Y30" s="159" t="str">
        <f ca="1">IFERROR(IF((VLOOKUP($B30,'HICM and Narrative Backsheet'!$A$7:$BO$156,Y$9,FALSE))="","",(VLOOKUP($B30,'HICM and Narrative Backsheet'!$A$7:$BO$156,Y$9,FALSE))),"")</f>
        <v>Established</v>
      </c>
      <c r="Z30" s="159" t="str">
        <f ca="1">IFERROR(IF((VLOOKUP($B30,'HICM and Narrative Backsheet'!$A$7:$BO$156,Z$9,FALSE))="","",(VLOOKUP($B30,'HICM and Narrative Backsheet'!$A$7:$BO$156,Z$9,FALSE))),"")</f>
        <v>Plans in place</v>
      </c>
      <c r="AA30" s="159" t="str">
        <f ca="1">IFERROR(IF((VLOOKUP($B30,'HICM and Narrative Backsheet'!$A$7:$BO$156,AA$9,FALSE))="","",(VLOOKUP($B30,'HICM and Narrative Backsheet'!$A$7:$BO$156,AA$9,FALSE))),"")</f>
        <v>Established</v>
      </c>
      <c r="AB30" s="159" t="str">
        <f ca="1">IFERROR(IF((VLOOKUP($B30,'HICM and Narrative Backsheet'!$A$7:$BO$156,AB$9,FALSE))="","",(VLOOKUP($B30,'HICM and Narrative Backsheet'!$A$7:$BO$156,AB$9,FALSE))),"")</f>
        <v>Plans in place</v>
      </c>
      <c r="AC30" s="159" t="str">
        <f ca="1">IFERROR(IF((VLOOKUP($B30,'HICM and Narrative Backsheet'!$A$7:$BO$156,AC$9,FALSE))="","",(VLOOKUP($B30,'HICM and Narrative Backsheet'!$A$7:$BO$156,AC$9,FALSE))),"")</f>
        <v>Established</v>
      </c>
      <c r="AD30" s="160" t="str">
        <f ca="1">IFERROR(IF((VLOOKUP($B30,'HICM and Narrative Backsheet'!$A$7:$BO$156,AD$9,FALSE))="","",(VLOOKUP($B30,'HICM and Narrative Backsheet'!$A$7:$BO$156,AD$9,FALSE))),"")</f>
        <v>Mature</v>
      </c>
    </row>
    <row r="31" spans="1:30" x14ac:dyDescent="0.3">
      <c r="A31" s="56">
        <v>5</v>
      </c>
      <c r="B31" s="49" t="str">
        <f t="shared" ca="1" si="10"/>
        <v>E09000004</v>
      </c>
      <c r="C31" s="143" t="str">
        <f ca="1">IFERROR(VLOOKUP($B31,'Org List'!$J$9:$K$488,2,0), "")</f>
        <v>Bexley</v>
      </c>
      <c r="D31" s="158" t="str">
        <f ca="1">IFERROR(IF((VLOOKUP($B31,'HICM and Narrative Backsheet'!$A$7:$BO$156,D$9,FALSE))="","",(VLOOKUP($B31,'HICM and Narrative Backsheet'!$A$7:$BO$156,D$9,FALSE))),"")</f>
        <v>Plans in place</v>
      </c>
      <c r="E31" s="159" t="str">
        <f ca="1">IFERROR(IF((VLOOKUP($B31,'HICM and Narrative Backsheet'!$A$7:$BO$156,E$9,FALSE))="","",(VLOOKUP($B31,'HICM and Narrative Backsheet'!$A$7:$BO$156,E$9,FALSE))),"")</f>
        <v>Mature</v>
      </c>
      <c r="F31" s="159" t="str">
        <f ca="1">IFERROR(IF((VLOOKUP($B31,'HICM and Narrative Backsheet'!$A$7:$BO$156,F$9,FALSE))="","",(VLOOKUP($B31,'HICM and Narrative Backsheet'!$A$7:$BO$156,F$9,FALSE))),"")</f>
        <v>Established</v>
      </c>
      <c r="G31" s="159" t="str">
        <f ca="1">IFERROR(IF((VLOOKUP($B31,'HICM and Narrative Backsheet'!$A$7:$BO$156,G$9,FALSE))="","",(VLOOKUP($B31,'HICM and Narrative Backsheet'!$A$7:$BO$156,G$9,FALSE))),"")</f>
        <v>Exemplary</v>
      </c>
      <c r="H31" s="159" t="str">
        <f ca="1">IFERROR(IF((VLOOKUP($B31,'HICM and Narrative Backsheet'!$A$7:$BO$156,H$9,FALSE))="","",(VLOOKUP($B31,'HICM and Narrative Backsheet'!$A$7:$BO$156,H$9,FALSE))),"")</f>
        <v>Mature</v>
      </c>
      <c r="I31" s="159" t="str">
        <f ca="1">IFERROR(IF((VLOOKUP($B31,'HICM and Narrative Backsheet'!$A$7:$BO$156,I$9,FALSE))="","",(VLOOKUP($B31,'HICM and Narrative Backsheet'!$A$7:$BO$156,I$9,FALSE))),"")</f>
        <v>Plans in place</v>
      </c>
      <c r="J31" s="159" t="str">
        <f ca="1">IFERROR(IF((VLOOKUP($B31,'HICM and Narrative Backsheet'!$A$7:$BO$156,J$9,FALSE))="","",(VLOOKUP($B31,'HICM and Narrative Backsheet'!$A$7:$BO$156,J$9,FALSE))),"")</f>
        <v>Mature</v>
      </c>
      <c r="K31" s="159" t="str">
        <f ca="1">IFERROR(IF((VLOOKUP($B31,'HICM and Narrative Backsheet'!$A$7:$BO$156,K$9,FALSE))="","",(VLOOKUP($B31,'HICM and Narrative Backsheet'!$A$7:$BO$156,K$9,FALSE))),"")</f>
        <v>Established</v>
      </c>
      <c r="L31" s="160" t="str">
        <f ca="1">IFERROR(IF((VLOOKUP($B31,'HICM and Narrative Backsheet'!$A$7:$BO$156,L$9,FALSE))="","",(VLOOKUP($B31,'HICM and Narrative Backsheet'!$A$7:$BO$156,L$9,FALSE))),"")</f>
        <v>Established</v>
      </c>
      <c r="M31" s="161" t="str">
        <f ca="1">IFERROR(IF((VLOOKUP($B31,'HICM and Narrative Backsheet'!$A$7:$BO$156,M$9,FALSE))="","",(VLOOKUP($B31,'HICM and Narrative Backsheet'!$A$7:$BO$156,M$9,FALSE))),"")</f>
        <v>Plans in place</v>
      </c>
      <c r="N31" s="159" t="str">
        <f ca="1">IFERROR(IF((VLOOKUP($B31,'HICM and Narrative Backsheet'!$A$7:$BO$156,N$9,FALSE))="","",(VLOOKUP($B31,'HICM and Narrative Backsheet'!$A$7:$BO$156,N$9,FALSE))),"")</f>
        <v>Mature</v>
      </c>
      <c r="O31" s="159" t="str">
        <f ca="1">IFERROR(IF((VLOOKUP($B31,'HICM and Narrative Backsheet'!$A$7:$BO$156,O$9,FALSE))="","",(VLOOKUP($B31,'HICM and Narrative Backsheet'!$A$7:$BO$156,O$9,FALSE))),"")</f>
        <v>Established</v>
      </c>
      <c r="P31" s="159" t="str">
        <f ca="1">IFERROR(IF((VLOOKUP($B31,'HICM and Narrative Backsheet'!$A$7:$BO$156,P$9,FALSE))="","",(VLOOKUP($B31,'HICM and Narrative Backsheet'!$A$7:$BO$156,P$9,FALSE))),"")</f>
        <v>Exemplary</v>
      </c>
      <c r="Q31" s="159" t="str">
        <f ca="1">IFERROR(IF((VLOOKUP($B31,'HICM and Narrative Backsheet'!$A$7:$BO$156,Q$9,FALSE))="","",(VLOOKUP($B31,'HICM and Narrative Backsheet'!$A$7:$BO$156,Q$9,FALSE))),"")</f>
        <v>Mature</v>
      </c>
      <c r="R31" s="159" t="str">
        <f ca="1">IFERROR(IF((VLOOKUP($B31,'HICM and Narrative Backsheet'!$A$7:$BO$156,R$9,FALSE))="","",(VLOOKUP($B31,'HICM and Narrative Backsheet'!$A$7:$BO$156,R$9,FALSE))),"")</f>
        <v>Plans in place</v>
      </c>
      <c r="S31" s="159" t="str">
        <f ca="1">IFERROR(IF((VLOOKUP($B31,'HICM and Narrative Backsheet'!$A$7:$BO$156,S$9,FALSE))="","",(VLOOKUP($B31,'HICM and Narrative Backsheet'!$A$7:$BO$156,S$9,FALSE))),"")</f>
        <v>Mature</v>
      </c>
      <c r="T31" s="159" t="str">
        <f ca="1">IFERROR(IF((VLOOKUP($B31,'HICM and Narrative Backsheet'!$A$7:$BO$156,T$9,FALSE))="","",(VLOOKUP($B31,'HICM and Narrative Backsheet'!$A$7:$BO$156,T$9,FALSE))),"")</f>
        <v>Established</v>
      </c>
      <c r="U31" s="162" t="str">
        <f ca="1">IFERROR(IF((VLOOKUP($B31,'HICM and Narrative Backsheet'!$A$7:$BO$156,U$9,FALSE))="","",(VLOOKUP($B31,'HICM and Narrative Backsheet'!$A$7:$BO$156,U$9,FALSE))),"")</f>
        <v>Established</v>
      </c>
      <c r="V31" s="161" t="str">
        <f ca="1">IFERROR(IF((VLOOKUP($B31,'HICM and Narrative Backsheet'!$A$7:$BO$156,V$9,FALSE))="","",(VLOOKUP($B31,'HICM and Narrative Backsheet'!$A$7:$BO$156,V$9,FALSE))),"")</f>
        <v>Established</v>
      </c>
      <c r="W31" s="159" t="str">
        <f ca="1">IFERROR(IF((VLOOKUP($B31,'HICM and Narrative Backsheet'!$A$7:$BO$156,W$9,FALSE))="","",(VLOOKUP($B31,'HICM and Narrative Backsheet'!$A$7:$BO$156,W$9,FALSE))),"")</f>
        <v>Mature</v>
      </c>
      <c r="X31" s="159" t="str">
        <f ca="1">IFERROR(IF((VLOOKUP($B31,'HICM and Narrative Backsheet'!$A$7:$BO$156,X$9,FALSE))="","",(VLOOKUP($B31,'HICM and Narrative Backsheet'!$A$7:$BO$156,X$9,FALSE))),"")</f>
        <v>Established</v>
      </c>
      <c r="Y31" s="159" t="str">
        <f ca="1">IFERROR(IF((VLOOKUP($B31,'HICM and Narrative Backsheet'!$A$7:$BO$156,Y$9,FALSE))="","",(VLOOKUP($B31,'HICM and Narrative Backsheet'!$A$7:$BO$156,Y$9,FALSE))),"")</f>
        <v>Exemplary</v>
      </c>
      <c r="Z31" s="159" t="str">
        <f ca="1">IFERROR(IF((VLOOKUP($B31,'HICM and Narrative Backsheet'!$A$7:$BO$156,Z$9,FALSE))="","",(VLOOKUP($B31,'HICM and Narrative Backsheet'!$A$7:$BO$156,Z$9,FALSE))),"")</f>
        <v>Mature</v>
      </c>
      <c r="AA31" s="159" t="str">
        <f ca="1">IFERROR(IF((VLOOKUP($B31,'HICM and Narrative Backsheet'!$A$7:$BO$156,AA$9,FALSE))="","",(VLOOKUP($B31,'HICM and Narrative Backsheet'!$A$7:$BO$156,AA$9,FALSE))),"")</f>
        <v>Established</v>
      </c>
      <c r="AB31" s="159" t="str">
        <f ca="1">IFERROR(IF((VLOOKUP($B31,'HICM and Narrative Backsheet'!$A$7:$BO$156,AB$9,FALSE))="","",(VLOOKUP($B31,'HICM and Narrative Backsheet'!$A$7:$BO$156,AB$9,FALSE))),"")</f>
        <v>Mature</v>
      </c>
      <c r="AC31" s="159" t="str">
        <f ca="1">IFERROR(IF((VLOOKUP($B31,'HICM and Narrative Backsheet'!$A$7:$BO$156,AC$9,FALSE))="","",(VLOOKUP($B31,'HICM and Narrative Backsheet'!$A$7:$BO$156,AC$9,FALSE))),"")</f>
        <v>Established</v>
      </c>
      <c r="AD31" s="160" t="str">
        <f ca="1">IFERROR(IF((VLOOKUP($B31,'HICM and Narrative Backsheet'!$A$7:$BO$156,AD$9,FALSE))="","",(VLOOKUP($B31,'HICM and Narrative Backsheet'!$A$7:$BO$156,AD$9,FALSE))),"")</f>
        <v>Established</v>
      </c>
    </row>
    <row r="32" spans="1:30" x14ac:dyDescent="0.3">
      <c r="A32" s="56">
        <v>6</v>
      </c>
      <c r="B32" s="49" t="str">
        <f t="shared" ca="1" si="10"/>
        <v>E08000025</v>
      </c>
      <c r="C32" s="143" t="str">
        <f ca="1">IFERROR(VLOOKUP($B32,'Org List'!$J$9:$K$488,2,0), "")</f>
        <v>Birmingham</v>
      </c>
      <c r="D32" s="158" t="str">
        <f ca="1">IFERROR(IF((VLOOKUP($B32,'HICM and Narrative Backsheet'!$A$7:$BO$156,D$9,FALSE))="","",(VLOOKUP($B32,'HICM and Narrative Backsheet'!$A$7:$BO$156,D$9,FALSE))),"")</f>
        <v>Plans in place</v>
      </c>
      <c r="E32" s="159" t="str">
        <f ca="1">IFERROR(IF((VLOOKUP($B32,'HICM and Narrative Backsheet'!$A$7:$BO$156,E$9,FALSE))="","",(VLOOKUP($B32,'HICM and Narrative Backsheet'!$A$7:$BO$156,E$9,FALSE))),"")</f>
        <v>Established</v>
      </c>
      <c r="F32" s="159" t="str">
        <f ca="1">IFERROR(IF((VLOOKUP($B32,'HICM and Narrative Backsheet'!$A$7:$BO$156,F$9,FALSE))="","",(VLOOKUP($B32,'HICM and Narrative Backsheet'!$A$7:$BO$156,F$9,FALSE))),"")</f>
        <v>Established</v>
      </c>
      <c r="G32" s="159" t="str">
        <f ca="1">IFERROR(IF((VLOOKUP($B32,'HICM and Narrative Backsheet'!$A$7:$BO$156,G$9,FALSE))="","",(VLOOKUP($B32,'HICM and Narrative Backsheet'!$A$7:$BO$156,G$9,FALSE))),"")</f>
        <v>Established</v>
      </c>
      <c r="H32" s="159" t="str">
        <f ca="1">IFERROR(IF((VLOOKUP($B32,'HICM and Narrative Backsheet'!$A$7:$BO$156,H$9,FALSE))="","",(VLOOKUP($B32,'HICM and Narrative Backsheet'!$A$7:$BO$156,H$9,FALSE))),"")</f>
        <v>Established</v>
      </c>
      <c r="I32" s="159" t="str">
        <f ca="1">IFERROR(IF((VLOOKUP($B32,'HICM and Narrative Backsheet'!$A$7:$BO$156,I$9,FALSE))="","",(VLOOKUP($B32,'HICM and Narrative Backsheet'!$A$7:$BO$156,I$9,FALSE))),"")</f>
        <v>Established</v>
      </c>
      <c r="J32" s="159" t="str">
        <f ca="1">IFERROR(IF((VLOOKUP($B32,'HICM and Narrative Backsheet'!$A$7:$BO$156,J$9,FALSE))="","",(VLOOKUP($B32,'HICM and Narrative Backsheet'!$A$7:$BO$156,J$9,FALSE))),"")</f>
        <v>Established</v>
      </c>
      <c r="K32" s="159" t="str">
        <f ca="1">IFERROR(IF((VLOOKUP($B32,'HICM and Narrative Backsheet'!$A$7:$BO$156,K$9,FALSE))="","",(VLOOKUP($B32,'HICM and Narrative Backsheet'!$A$7:$BO$156,K$9,FALSE))),"")</f>
        <v>Plans in place</v>
      </c>
      <c r="L32" s="160" t="str">
        <f ca="1">IFERROR(IF((VLOOKUP($B32,'HICM and Narrative Backsheet'!$A$7:$BO$156,L$9,FALSE))="","",(VLOOKUP($B32,'HICM and Narrative Backsheet'!$A$7:$BO$156,L$9,FALSE))),"")</f>
        <v>Not yet established</v>
      </c>
      <c r="M32" s="161" t="str">
        <f ca="1">IFERROR(IF((VLOOKUP($B32,'HICM and Narrative Backsheet'!$A$7:$BO$156,M$9,FALSE))="","",(VLOOKUP($B32,'HICM and Narrative Backsheet'!$A$7:$BO$156,M$9,FALSE))),"")</f>
        <v>Established</v>
      </c>
      <c r="N32" s="159" t="str">
        <f ca="1">IFERROR(IF((VLOOKUP($B32,'HICM and Narrative Backsheet'!$A$7:$BO$156,N$9,FALSE))="","",(VLOOKUP($B32,'HICM and Narrative Backsheet'!$A$7:$BO$156,N$9,FALSE))),"")</f>
        <v>Established</v>
      </c>
      <c r="O32" s="159" t="str">
        <f ca="1">IFERROR(IF((VLOOKUP($B32,'HICM and Narrative Backsheet'!$A$7:$BO$156,O$9,FALSE))="","",(VLOOKUP($B32,'HICM and Narrative Backsheet'!$A$7:$BO$156,O$9,FALSE))),"")</f>
        <v>Mature</v>
      </c>
      <c r="P32" s="159" t="str">
        <f ca="1">IFERROR(IF((VLOOKUP($B32,'HICM and Narrative Backsheet'!$A$7:$BO$156,P$9,FALSE))="","",(VLOOKUP($B32,'HICM and Narrative Backsheet'!$A$7:$BO$156,P$9,FALSE))),"")</f>
        <v>Established</v>
      </c>
      <c r="Q32" s="159" t="str">
        <f ca="1">IFERROR(IF((VLOOKUP($B32,'HICM and Narrative Backsheet'!$A$7:$BO$156,Q$9,FALSE))="","",(VLOOKUP($B32,'HICM and Narrative Backsheet'!$A$7:$BO$156,Q$9,FALSE))),"")</f>
        <v>Established</v>
      </c>
      <c r="R32" s="159" t="str">
        <f ca="1">IFERROR(IF((VLOOKUP($B32,'HICM and Narrative Backsheet'!$A$7:$BO$156,R$9,FALSE))="","",(VLOOKUP($B32,'HICM and Narrative Backsheet'!$A$7:$BO$156,R$9,FALSE))),"")</f>
        <v>Mature</v>
      </c>
      <c r="S32" s="159" t="str">
        <f ca="1">IFERROR(IF((VLOOKUP($B32,'HICM and Narrative Backsheet'!$A$7:$BO$156,S$9,FALSE))="","",(VLOOKUP($B32,'HICM and Narrative Backsheet'!$A$7:$BO$156,S$9,FALSE))),"")</f>
        <v>Established</v>
      </c>
      <c r="T32" s="159" t="str">
        <f ca="1">IFERROR(IF((VLOOKUP($B32,'HICM and Narrative Backsheet'!$A$7:$BO$156,T$9,FALSE))="","",(VLOOKUP($B32,'HICM and Narrative Backsheet'!$A$7:$BO$156,T$9,FALSE))),"")</f>
        <v>Established</v>
      </c>
      <c r="U32" s="162" t="str">
        <f ca="1">IFERROR(IF((VLOOKUP($B32,'HICM and Narrative Backsheet'!$A$7:$BO$156,U$9,FALSE))="","",(VLOOKUP($B32,'HICM and Narrative Backsheet'!$A$7:$BO$156,U$9,FALSE))),"")</f>
        <v>Not yet established</v>
      </c>
      <c r="V32" s="161" t="str">
        <f ca="1">IFERROR(IF((VLOOKUP($B32,'HICM and Narrative Backsheet'!$A$7:$BO$156,V$9,FALSE))="","",(VLOOKUP($B32,'HICM and Narrative Backsheet'!$A$7:$BO$156,V$9,FALSE))),"")</f>
        <v>Mature</v>
      </c>
      <c r="W32" s="159" t="str">
        <f ca="1">IFERROR(IF((VLOOKUP($B32,'HICM and Narrative Backsheet'!$A$7:$BO$156,W$9,FALSE))="","",(VLOOKUP($B32,'HICM and Narrative Backsheet'!$A$7:$BO$156,W$9,FALSE))),"")</f>
        <v>Established</v>
      </c>
      <c r="X32" s="159" t="str">
        <f ca="1">IFERROR(IF((VLOOKUP($B32,'HICM and Narrative Backsheet'!$A$7:$BO$156,X$9,FALSE))="","",(VLOOKUP($B32,'HICM and Narrative Backsheet'!$A$7:$BO$156,X$9,FALSE))),"")</f>
        <v>Mature</v>
      </c>
      <c r="Y32" s="159" t="str">
        <f ca="1">IFERROR(IF((VLOOKUP($B32,'HICM and Narrative Backsheet'!$A$7:$BO$156,Y$9,FALSE))="","",(VLOOKUP($B32,'HICM and Narrative Backsheet'!$A$7:$BO$156,Y$9,FALSE))),"")</f>
        <v>Mature</v>
      </c>
      <c r="Z32" s="159" t="str">
        <f ca="1">IFERROR(IF((VLOOKUP($B32,'HICM and Narrative Backsheet'!$A$7:$BO$156,Z$9,FALSE))="","",(VLOOKUP($B32,'HICM and Narrative Backsheet'!$A$7:$BO$156,Z$9,FALSE))),"")</f>
        <v>Mature</v>
      </c>
      <c r="AA32" s="159" t="str">
        <f ca="1">IFERROR(IF((VLOOKUP($B32,'HICM and Narrative Backsheet'!$A$7:$BO$156,AA$9,FALSE))="","",(VLOOKUP($B32,'HICM and Narrative Backsheet'!$A$7:$BO$156,AA$9,FALSE))),"")</f>
        <v>Mature</v>
      </c>
      <c r="AB32" s="159" t="str">
        <f ca="1">IFERROR(IF((VLOOKUP($B32,'HICM and Narrative Backsheet'!$A$7:$BO$156,AB$9,FALSE))="","",(VLOOKUP($B32,'HICM and Narrative Backsheet'!$A$7:$BO$156,AB$9,FALSE))),"")</f>
        <v>Mature</v>
      </c>
      <c r="AC32" s="159" t="str">
        <f ca="1">IFERROR(IF((VLOOKUP($B32,'HICM and Narrative Backsheet'!$A$7:$BO$156,AC$9,FALSE))="","",(VLOOKUP($B32,'HICM and Narrative Backsheet'!$A$7:$BO$156,AC$9,FALSE))),"")</f>
        <v>Established</v>
      </c>
      <c r="AD32" s="160" t="str">
        <f ca="1">IFERROR(IF((VLOOKUP($B32,'HICM and Narrative Backsheet'!$A$7:$BO$156,AD$9,FALSE))="","",(VLOOKUP($B32,'HICM and Narrative Backsheet'!$A$7:$BO$156,AD$9,FALSE))),"")</f>
        <v>Plans in place</v>
      </c>
    </row>
    <row r="33" spans="1:30" x14ac:dyDescent="0.3">
      <c r="A33" s="56">
        <v>7</v>
      </c>
      <c r="B33" s="49" t="str">
        <f t="shared" ca="1" si="10"/>
        <v>E06000008</v>
      </c>
      <c r="C33" s="143" t="str">
        <f ca="1">IFERROR(VLOOKUP($B33,'Org List'!$J$9:$K$488,2,0), "")</f>
        <v>Blackburn with Darwen</v>
      </c>
      <c r="D33" s="158" t="str">
        <f ca="1">IFERROR(IF((VLOOKUP($B33,'HICM and Narrative Backsheet'!$A$7:$BO$156,D$9,FALSE))="","",(VLOOKUP($B33,'HICM and Narrative Backsheet'!$A$7:$BO$156,D$9,FALSE))),"")</f>
        <v>Mature</v>
      </c>
      <c r="E33" s="159" t="str">
        <f ca="1">IFERROR(IF((VLOOKUP($B33,'HICM and Narrative Backsheet'!$A$7:$BO$156,E$9,FALSE))="","",(VLOOKUP($B33,'HICM and Narrative Backsheet'!$A$7:$BO$156,E$9,FALSE))),"")</f>
        <v>Established</v>
      </c>
      <c r="F33" s="159" t="str">
        <f ca="1">IFERROR(IF((VLOOKUP($B33,'HICM and Narrative Backsheet'!$A$7:$BO$156,F$9,FALSE))="","",(VLOOKUP($B33,'HICM and Narrative Backsheet'!$A$7:$BO$156,F$9,FALSE))),"")</f>
        <v>Established</v>
      </c>
      <c r="G33" s="159" t="str">
        <f ca="1">IFERROR(IF((VLOOKUP($B33,'HICM and Narrative Backsheet'!$A$7:$BO$156,G$9,FALSE))="","",(VLOOKUP($B33,'HICM and Narrative Backsheet'!$A$7:$BO$156,G$9,FALSE))),"")</f>
        <v>Established</v>
      </c>
      <c r="H33" s="159" t="str">
        <f ca="1">IFERROR(IF((VLOOKUP($B33,'HICM and Narrative Backsheet'!$A$7:$BO$156,H$9,FALSE))="","",(VLOOKUP($B33,'HICM and Narrative Backsheet'!$A$7:$BO$156,H$9,FALSE))),"")</f>
        <v>Established</v>
      </c>
      <c r="I33" s="159" t="str">
        <f ca="1">IFERROR(IF((VLOOKUP($B33,'HICM and Narrative Backsheet'!$A$7:$BO$156,I$9,FALSE))="","",(VLOOKUP($B33,'HICM and Narrative Backsheet'!$A$7:$BO$156,I$9,FALSE))),"")</f>
        <v>Mature</v>
      </c>
      <c r="J33" s="159" t="str">
        <f ca="1">IFERROR(IF((VLOOKUP($B33,'HICM and Narrative Backsheet'!$A$7:$BO$156,J$9,FALSE))="","",(VLOOKUP($B33,'HICM and Narrative Backsheet'!$A$7:$BO$156,J$9,FALSE))),"")</f>
        <v>Plans in place</v>
      </c>
      <c r="K33" s="159" t="str">
        <f ca="1">IFERROR(IF((VLOOKUP($B33,'HICM and Narrative Backsheet'!$A$7:$BO$156,K$9,FALSE))="","",(VLOOKUP($B33,'HICM and Narrative Backsheet'!$A$7:$BO$156,K$9,FALSE))),"")</f>
        <v>Plans in place</v>
      </c>
      <c r="L33" s="160" t="str">
        <f ca="1">IFERROR(IF((VLOOKUP($B33,'HICM and Narrative Backsheet'!$A$7:$BO$156,L$9,FALSE))="","",(VLOOKUP($B33,'HICM and Narrative Backsheet'!$A$7:$BO$156,L$9,FALSE))),"")</f>
        <v>Established</v>
      </c>
      <c r="M33" s="161" t="str">
        <f ca="1">IFERROR(IF((VLOOKUP($B33,'HICM and Narrative Backsheet'!$A$7:$BO$156,M$9,FALSE))="","",(VLOOKUP($B33,'HICM and Narrative Backsheet'!$A$7:$BO$156,M$9,FALSE))),"")</f>
        <v>Established</v>
      </c>
      <c r="N33" s="159" t="str">
        <f ca="1">IFERROR(IF((VLOOKUP($B33,'HICM and Narrative Backsheet'!$A$7:$BO$156,N$9,FALSE))="","",(VLOOKUP($B33,'HICM and Narrative Backsheet'!$A$7:$BO$156,N$9,FALSE))),"")</f>
        <v>Established</v>
      </c>
      <c r="O33" s="159" t="str">
        <f ca="1">IFERROR(IF((VLOOKUP($B33,'HICM and Narrative Backsheet'!$A$7:$BO$156,O$9,FALSE))="","",(VLOOKUP($B33,'HICM and Narrative Backsheet'!$A$7:$BO$156,O$9,FALSE))),"")</f>
        <v>Established</v>
      </c>
      <c r="P33" s="159" t="str">
        <f ca="1">IFERROR(IF((VLOOKUP($B33,'HICM and Narrative Backsheet'!$A$7:$BO$156,P$9,FALSE))="","",(VLOOKUP($B33,'HICM and Narrative Backsheet'!$A$7:$BO$156,P$9,FALSE))),"")</f>
        <v>Established</v>
      </c>
      <c r="Q33" s="159" t="str">
        <f ca="1">IFERROR(IF((VLOOKUP($B33,'HICM and Narrative Backsheet'!$A$7:$BO$156,Q$9,FALSE))="","",(VLOOKUP($B33,'HICM and Narrative Backsheet'!$A$7:$BO$156,Q$9,FALSE))),"")</f>
        <v>Established</v>
      </c>
      <c r="R33" s="159" t="str">
        <f ca="1">IFERROR(IF((VLOOKUP($B33,'HICM and Narrative Backsheet'!$A$7:$BO$156,R$9,FALSE))="","",(VLOOKUP($B33,'HICM and Narrative Backsheet'!$A$7:$BO$156,R$9,FALSE))),"")</f>
        <v>Mature</v>
      </c>
      <c r="S33" s="159" t="str">
        <f ca="1">IFERROR(IF((VLOOKUP($B33,'HICM and Narrative Backsheet'!$A$7:$BO$156,S$9,FALSE))="","",(VLOOKUP($B33,'HICM and Narrative Backsheet'!$A$7:$BO$156,S$9,FALSE))),"")</f>
        <v>Plans in place</v>
      </c>
      <c r="T33" s="159" t="str">
        <f ca="1">IFERROR(IF((VLOOKUP($B33,'HICM and Narrative Backsheet'!$A$7:$BO$156,T$9,FALSE))="","",(VLOOKUP($B33,'HICM and Narrative Backsheet'!$A$7:$BO$156,T$9,FALSE))),"")</f>
        <v>Established</v>
      </c>
      <c r="U33" s="162" t="str">
        <f ca="1">IFERROR(IF((VLOOKUP($B33,'HICM and Narrative Backsheet'!$A$7:$BO$156,U$9,FALSE))="","",(VLOOKUP($B33,'HICM and Narrative Backsheet'!$A$7:$BO$156,U$9,FALSE))),"")</f>
        <v>Established</v>
      </c>
      <c r="V33" s="161" t="str">
        <f ca="1">IFERROR(IF((VLOOKUP($B33,'HICM and Narrative Backsheet'!$A$7:$BO$156,V$9,FALSE))="","",(VLOOKUP($B33,'HICM and Narrative Backsheet'!$A$7:$BO$156,V$9,FALSE))),"")</f>
        <v>Mature</v>
      </c>
      <c r="W33" s="159" t="str">
        <f ca="1">IFERROR(IF((VLOOKUP($B33,'HICM and Narrative Backsheet'!$A$7:$BO$156,W$9,FALSE))="","",(VLOOKUP($B33,'HICM and Narrative Backsheet'!$A$7:$BO$156,W$9,FALSE))),"")</f>
        <v>Established</v>
      </c>
      <c r="X33" s="159" t="str">
        <f ca="1">IFERROR(IF((VLOOKUP($B33,'HICM and Narrative Backsheet'!$A$7:$BO$156,X$9,FALSE))="","",(VLOOKUP($B33,'HICM and Narrative Backsheet'!$A$7:$BO$156,X$9,FALSE))),"")</f>
        <v>Mature</v>
      </c>
      <c r="Y33" s="159" t="str">
        <f ca="1">IFERROR(IF((VLOOKUP($B33,'HICM and Narrative Backsheet'!$A$7:$BO$156,Y$9,FALSE))="","",(VLOOKUP($B33,'HICM and Narrative Backsheet'!$A$7:$BO$156,Y$9,FALSE))),"")</f>
        <v>Mature</v>
      </c>
      <c r="Z33" s="159" t="str">
        <f ca="1">IFERROR(IF((VLOOKUP($B33,'HICM and Narrative Backsheet'!$A$7:$BO$156,Z$9,FALSE))="","",(VLOOKUP($B33,'HICM and Narrative Backsheet'!$A$7:$BO$156,Z$9,FALSE))),"")</f>
        <v>Mature</v>
      </c>
      <c r="AA33" s="159" t="str">
        <f ca="1">IFERROR(IF((VLOOKUP($B33,'HICM and Narrative Backsheet'!$A$7:$BO$156,AA$9,FALSE))="","",(VLOOKUP($B33,'HICM and Narrative Backsheet'!$A$7:$BO$156,AA$9,FALSE))),"")</f>
        <v>Mature</v>
      </c>
      <c r="AB33" s="159" t="str">
        <f ca="1">IFERROR(IF((VLOOKUP($B33,'HICM and Narrative Backsheet'!$A$7:$BO$156,AB$9,FALSE))="","",(VLOOKUP($B33,'HICM and Narrative Backsheet'!$A$7:$BO$156,AB$9,FALSE))),"")</f>
        <v>Established</v>
      </c>
      <c r="AC33" s="159" t="str">
        <f ca="1">IFERROR(IF((VLOOKUP($B33,'HICM and Narrative Backsheet'!$A$7:$BO$156,AC$9,FALSE))="","",(VLOOKUP($B33,'HICM and Narrative Backsheet'!$A$7:$BO$156,AC$9,FALSE))),"")</f>
        <v>Established</v>
      </c>
      <c r="AD33" s="160" t="str">
        <f ca="1">IFERROR(IF((VLOOKUP($B33,'HICM and Narrative Backsheet'!$A$7:$BO$156,AD$9,FALSE))="","",(VLOOKUP($B33,'HICM and Narrative Backsheet'!$A$7:$BO$156,AD$9,FALSE))),"")</f>
        <v>Mature</v>
      </c>
    </row>
    <row r="34" spans="1:30" x14ac:dyDescent="0.3">
      <c r="A34" s="56">
        <v>8</v>
      </c>
      <c r="B34" s="49" t="str">
        <f t="shared" ca="1" si="10"/>
        <v>E06000009</v>
      </c>
      <c r="C34" s="143" t="str">
        <f ca="1">IFERROR(VLOOKUP($B34,'Org List'!$J$9:$K$488,2,0), "")</f>
        <v>Blackpool</v>
      </c>
      <c r="D34" s="158" t="str">
        <f ca="1">IFERROR(IF((VLOOKUP($B34,'HICM and Narrative Backsheet'!$A$7:$BO$156,D$9,FALSE))="","",(VLOOKUP($B34,'HICM and Narrative Backsheet'!$A$7:$BO$156,D$9,FALSE))),"")</f>
        <v>Mature</v>
      </c>
      <c r="E34" s="159" t="str">
        <f ca="1">IFERROR(IF((VLOOKUP($B34,'HICM and Narrative Backsheet'!$A$7:$BO$156,E$9,FALSE))="","",(VLOOKUP($B34,'HICM and Narrative Backsheet'!$A$7:$BO$156,E$9,FALSE))),"")</f>
        <v>Established</v>
      </c>
      <c r="F34" s="159" t="str">
        <f ca="1">IFERROR(IF((VLOOKUP($B34,'HICM and Narrative Backsheet'!$A$7:$BO$156,F$9,FALSE))="","",(VLOOKUP($B34,'HICM and Narrative Backsheet'!$A$7:$BO$156,F$9,FALSE))),"")</f>
        <v>Established</v>
      </c>
      <c r="G34" s="159" t="str">
        <f ca="1">IFERROR(IF((VLOOKUP($B34,'HICM and Narrative Backsheet'!$A$7:$BO$156,G$9,FALSE))="","",(VLOOKUP($B34,'HICM and Narrative Backsheet'!$A$7:$BO$156,G$9,FALSE))),"")</f>
        <v>Established</v>
      </c>
      <c r="H34" s="159" t="str">
        <f ca="1">IFERROR(IF((VLOOKUP($B34,'HICM and Narrative Backsheet'!$A$7:$BO$156,H$9,FALSE))="","",(VLOOKUP($B34,'HICM and Narrative Backsheet'!$A$7:$BO$156,H$9,FALSE))),"")</f>
        <v>Mature</v>
      </c>
      <c r="I34" s="159" t="str">
        <f ca="1">IFERROR(IF((VLOOKUP($B34,'HICM and Narrative Backsheet'!$A$7:$BO$156,I$9,FALSE))="","",(VLOOKUP($B34,'HICM and Narrative Backsheet'!$A$7:$BO$156,I$9,FALSE))),"")</f>
        <v>Plans in place</v>
      </c>
      <c r="J34" s="159" t="str">
        <f ca="1">IFERROR(IF((VLOOKUP($B34,'HICM and Narrative Backsheet'!$A$7:$BO$156,J$9,FALSE))="","",(VLOOKUP($B34,'HICM and Narrative Backsheet'!$A$7:$BO$156,J$9,FALSE))),"")</f>
        <v>Established</v>
      </c>
      <c r="K34" s="159" t="str">
        <f ca="1">IFERROR(IF((VLOOKUP($B34,'HICM and Narrative Backsheet'!$A$7:$BO$156,K$9,FALSE))="","",(VLOOKUP($B34,'HICM and Narrative Backsheet'!$A$7:$BO$156,K$9,FALSE))),"")</f>
        <v>Mature</v>
      </c>
      <c r="L34" s="160" t="str">
        <f ca="1">IFERROR(IF((VLOOKUP($B34,'HICM and Narrative Backsheet'!$A$7:$BO$156,L$9,FALSE))="","",(VLOOKUP($B34,'HICM and Narrative Backsheet'!$A$7:$BO$156,L$9,FALSE))),"")</f>
        <v>Established</v>
      </c>
      <c r="M34" s="161" t="str">
        <f ca="1">IFERROR(IF((VLOOKUP($B34,'HICM and Narrative Backsheet'!$A$7:$BO$156,M$9,FALSE))="","",(VLOOKUP($B34,'HICM and Narrative Backsheet'!$A$7:$BO$156,M$9,FALSE))),"")</f>
        <v>Mature</v>
      </c>
      <c r="N34" s="159" t="str">
        <f ca="1">IFERROR(IF((VLOOKUP($B34,'HICM and Narrative Backsheet'!$A$7:$BO$156,N$9,FALSE))="","",(VLOOKUP($B34,'HICM and Narrative Backsheet'!$A$7:$BO$156,N$9,FALSE))),"")</f>
        <v>Established</v>
      </c>
      <c r="O34" s="159" t="str">
        <f ca="1">IFERROR(IF((VLOOKUP($B34,'HICM and Narrative Backsheet'!$A$7:$BO$156,O$9,FALSE))="","",(VLOOKUP($B34,'HICM and Narrative Backsheet'!$A$7:$BO$156,O$9,FALSE))),"")</f>
        <v>Established</v>
      </c>
      <c r="P34" s="159" t="str">
        <f ca="1">IFERROR(IF((VLOOKUP($B34,'HICM and Narrative Backsheet'!$A$7:$BO$156,P$9,FALSE))="","",(VLOOKUP($B34,'HICM and Narrative Backsheet'!$A$7:$BO$156,P$9,FALSE))),"")</f>
        <v>Established</v>
      </c>
      <c r="Q34" s="159" t="str">
        <f ca="1">IFERROR(IF((VLOOKUP($B34,'HICM and Narrative Backsheet'!$A$7:$BO$156,Q$9,FALSE))="","",(VLOOKUP($B34,'HICM and Narrative Backsheet'!$A$7:$BO$156,Q$9,FALSE))),"")</f>
        <v>Mature</v>
      </c>
      <c r="R34" s="159" t="str">
        <f ca="1">IFERROR(IF((VLOOKUP($B34,'HICM and Narrative Backsheet'!$A$7:$BO$156,R$9,FALSE))="","",(VLOOKUP($B34,'HICM and Narrative Backsheet'!$A$7:$BO$156,R$9,FALSE))),"")</f>
        <v>Plans in place</v>
      </c>
      <c r="S34" s="159" t="str">
        <f ca="1">IFERROR(IF((VLOOKUP($B34,'HICM and Narrative Backsheet'!$A$7:$BO$156,S$9,FALSE))="","",(VLOOKUP($B34,'HICM and Narrative Backsheet'!$A$7:$BO$156,S$9,FALSE))),"")</f>
        <v>Established</v>
      </c>
      <c r="T34" s="159" t="str">
        <f ca="1">IFERROR(IF((VLOOKUP($B34,'HICM and Narrative Backsheet'!$A$7:$BO$156,T$9,FALSE))="","",(VLOOKUP($B34,'HICM and Narrative Backsheet'!$A$7:$BO$156,T$9,FALSE))),"")</f>
        <v>Mature</v>
      </c>
      <c r="U34" s="162" t="str">
        <f ca="1">IFERROR(IF((VLOOKUP($B34,'HICM and Narrative Backsheet'!$A$7:$BO$156,U$9,FALSE))="","",(VLOOKUP($B34,'HICM and Narrative Backsheet'!$A$7:$BO$156,U$9,FALSE))),"")</f>
        <v>Established</v>
      </c>
      <c r="V34" s="161" t="str">
        <f ca="1">IFERROR(IF((VLOOKUP($B34,'HICM and Narrative Backsheet'!$A$7:$BO$156,V$9,FALSE))="","",(VLOOKUP($B34,'HICM and Narrative Backsheet'!$A$7:$BO$156,V$9,FALSE))),"")</f>
        <v>Mature</v>
      </c>
      <c r="W34" s="159" t="str">
        <f ca="1">IFERROR(IF((VLOOKUP($B34,'HICM and Narrative Backsheet'!$A$7:$BO$156,W$9,FALSE))="","",(VLOOKUP($B34,'HICM and Narrative Backsheet'!$A$7:$BO$156,W$9,FALSE))),"")</f>
        <v>Established</v>
      </c>
      <c r="X34" s="159" t="str">
        <f ca="1">IFERROR(IF((VLOOKUP($B34,'HICM and Narrative Backsheet'!$A$7:$BO$156,X$9,FALSE))="","",(VLOOKUP($B34,'HICM and Narrative Backsheet'!$A$7:$BO$156,X$9,FALSE))),"")</f>
        <v>Established</v>
      </c>
      <c r="Y34" s="159" t="str">
        <f ca="1">IFERROR(IF((VLOOKUP($B34,'HICM and Narrative Backsheet'!$A$7:$BO$156,Y$9,FALSE))="","",(VLOOKUP($B34,'HICM and Narrative Backsheet'!$A$7:$BO$156,Y$9,FALSE))),"")</f>
        <v>Established</v>
      </c>
      <c r="Z34" s="159" t="str">
        <f ca="1">IFERROR(IF((VLOOKUP($B34,'HICM and Narrative Backsheet'!$A$7:$BO$156,Z$9,FALSE))="","",(VLOOKUP($B34,'HICM and Narrative Backsheet'!$A$7:$BO$156,Z$9,FALSE))),"")</f>
        <v>Mature</v>
      </c>
      <c r="AA34" s="159" t="str">
        <f ca="1">IFERROR(IF((VLOOKUP($B34,'HICM and Narrative Backsheet'!$A$7:$BO$156,AA$9,FALSE))="","",(VLOOKUP($B34,'HICM and Narrative Backsheet'!$A$7:$BO$156,AA$9,FALSE))),"")</f>
        <v>Plans in place</v>
      </c>
      <c r="AB34" s="159" t="str">
        <f ca="1">IFERROR(IF((VLOOKUP($B34,'HICM and Narrative Backsheet'!$A$7:$BO$156,AB$9,FALSE))="","",(VLOOKUP($B34,'HICM and Narrative Backsheet'!$A$7:$BO$156,AB$9,FALSE))),"")</f>
        <v>Established</v>
      </c>
      <c r="AC34" s="159" t="str">
        <f ca="1">IFERROR(IF((VLOOKUP($B34,'HICM and Narrative Backsheet'!$A$7:$BO$156,AC$9,FALSE))="","",(VLOOKUP($B34,'HICM and Narrative Backsheet'!$A$7:$BO$156,AC$9,FALSE))),"")</f>
        <v>Mature</v>
      </c>
      <c r="AD34" s="160" t="str">
        <f ca="1">IFERROR(IF((VLOOKUP($B34,'HICM and Narrative Backsheet'!$A$7:$BO$156,AD$9,FALSE))="","",(VLOOKUP($B34,'HICM and Narrative Backsheet'!$A$7:$BO$156,AD$9,FALSE))),"")</f>
        <v>Established</v>
      </c>
    </row>
    <row r="35" spans="1:30" x14ac:dyDescent="0.3">
      <c r="A35" s="56">
        <v>9</v>
      </c>
      <c r="B35" s="49" t="str">
        <f t="shared" ca="1" si="10"/>
        <v>E08000001</v>
      </c>
      <c r="C35" s="143" t="str">
        <f ca="1">IFERROR(VLOOKUP($B35,'Org List'!$J$9:$K$488,2,0), "")</f>
        <v>Bolton</v>
      </c>
      <c r="D35" s="158" t="str">
        <f ca="1">IFERROR(IF((VLOOKUP($B35,'HICM and Narrative Backsheet'!$A$7:$BO$156,D$9,FALSE))="","",(VLOOKUP($B35,'HICM and Narrative Backsheet'!$A$7:$BO$156,D$9,FALSE))),"")</f>
        <v>Established</v>
      </c>
      <c r="E35" s="159" t="str">
        <f ca="1">IFERROR(IF((VLOOKUP($B35,'HICM and Narrative Backsheet'!$A$7:$BO$156,E$9,FALSE))="","",(VLOOKUP($B35,'HICM and Narrative Backsheet'!$A$7:$BO$156,E$9,FALSE))),"")</f>
        <v>Mature</v>
      </c>
      <c r="F35" s="159" t="str">
        <f ca="1">IFERROR(IF((VLOOKUP($B35,'HICM and Narrative Backsheet'!$A$7:$BO$156,F$9,FALSE))="","",(VLOOKUP($B35,'HICM and Narrative Backsheet'!$A$7:$BO$156,F$9,FALSE))),"")</f>
        <v>Established</v>
      </c>
      <c r="G35" s="159" t="str">
        <f ca="1">IFERROR(IF((VLOOKUP($B35,'HICM and Narrative Backsheet'!$A$7:$BO$156,G$9,FALSE))="","",(VLOOKUP($B35,'HICM and Narrative Backsheet'!$A$7:$BO$156,G$9,FALSE))),"")</f>
        <v>Established</v>
      </c>
      <c r="H35" s="159" t="str">
        <f ca="1">IFERROR(IF((VLOOKUP($B35,'HICM and Narrative Backsheet'!$A$7:$BO$156,H$9,FALSE))="","",(VLOOKUP($B35,'HICM and Narrative Backsheet'!$A$7:$BO$156,H$9,FALSE))),"")</f>
        <v>Plans in place</v>
      </c>
      <c r="I35" s="159" t="str">
        <f ca="1">IFERROR(IF((VLOOKUP($B35,'HICM and Narrative Backsheet'!$A$7:$BO$156,I$9,FALSE))="","",(VLOOKUP($B35,'HICM and Narrative Backsheet'!$A$7:$BO$156,I$9,FALSE))),"")</f>
        <v>Established</v>
      </c>
      <c r="J35" s="159" t="str">
        <f ca="1">IFERROR(IF((VLOOKUP($B35,'HICM and Narrative Backsheet'!$A$7:$BO$156,J$9,FALSE))="","",(VLOOKUP($B35,'HICM and Narrative Backsheet'!$A$7:$BO$156,J$9,FALSE))),"")</f>
        <v>Established</v>
      </c>
      <c r="K35" s="159" t="str">
        <f ca="1">IFERROR(IF((VLOOKUP($B35,'HICM and Narrative Backsheet'!$A$7:$BO$156,K$9,FALSE))="","",(VLOOKUP($B35,'HICM and Narrative Backsheet'!$A$7:$BO$156,K$9,FALSE))),"")</f>
        <v>Established</v>
      </c>
      <c r="L35" s="160" t="str">
        <f ca="1">IFERROR(IF((VLOOKUP($B35,'HICM and Narrative Backsheet'!$A$7:$BO$156,L$9,FALSE))="","",(VLOOKUP($B35,'HICM and Narrative Backsheet'!$A$7:$BO$156,L$9,FALSE))),"")</f>
        <v>Established</v>
      </c>
      <c r="M35" s="161" t="str">
        <f ca="1">IFERROR(IF((VLOOKUP($B35,'HICM and Narrative Backsheet'!$A$7:$BO$156,M$9,FALSE))="","",(VLOOKUP($B35,'HICM and Narrative Backsheet'!$A$7:$BO$156,M$9,FALSE))),"")</f>
        <v>Established</v>
      </c>
      <c r="N35" s="159" t="str">
        <f ca="1">IFERROR(IF((VLOOKUP($B35,'HICM and Narrative Backsheet'!$A$7:$BO$156,N$9,FALSE))="","",(VLOOKUP($B35,'HICM and Narrative Backsheet'!$A$7:$BO$156,N$9,FALSE))),"")</f>
        <v>Mature</v>
      </c>
      <c r="O35" s="159" t="str">
        <f ca="1">IFERROR(IF((VLOOKUP($B35,'HICM and Narrative Backsheet'!$A$7:$BO$156,O$9,FALSE))="","",(VLOOKUP($B35,'HICM and Narrative Backsheet'!$A$7:$BO$156,O$9,FALSE))),"")</f>
        <v>Established</v>
      </c>
      <c r="P35" s="159" t="str">
        <f ca="1">IFERROR(IF((VLOOKUP($B35,'HICM and Narrative Backsheet'!$A$7:$BO$156,P$9,FALSE))="","",(VLOOKUP($B35,'HICM and Narrative Backsheet'!$A$7:$BO$156,P$9,FALSE))),"")</f>
        <v>Established</v>
      </c>
      <c r="Q35" s="159" t="str">
        <f ca="1">IFERROR(IF((VLOOKUP($B35,'HICM and Narrative Backsheet'!$A$7:$BO$156,Q$9,FALSE))="","",(VLOOKUP($B35,'HICM and Narrative Backsheet'!$A$7:$BO$156,Q$9,FALSE))),"")</f>
        <v>Established</v>
      </c>
      <c r="R35" s="159" t="str">
        <f ca="1">IFERROR(IF((VLOOKUP($B35,'HICM and Narrative Backsheet'!$A$7:$BO$156,R$9,FALSE))="","",(VLOOKUP($B35,'HICM and Narrative Backsheet'!$A$7:$BO$156,R$9,FALSE))),"")</f>
        <v>Mature</v>
      </c>
      <c r="S35" s="159" t="str">
        <f ca="1">IFERROR(IF((VLOOKUP($B35,'HICM and Narrative Backsheet'!$A$7:$BO$156,S$9,FALSE))="","",(VLOOKUP($B35,'HICM and Narrative Backsheet'!$A$7:$BO$156,S$9,FALSE))),"")</f>
        <v>Established</v>
      </c>
      <c r="T35" s="159" t="str">
        <f ca="1">IFERROR(IF((VLOOKUP($B35,'HICM and Narrative Backsheet'!$A$7:$BO$156,T$9,FALSE))="","",(VLOOKUP($B35,'HICM and Narrative Backsheet'!$A$7:$BO$156,T$9,FALSE))),"")</f>
        <v>Mature</v>
      </c>
      <c r="U35" s="162" t="str">
        <f ca="1">IFERROR(IF((VLOOKUP($B35,'HICM and Narrative Backsheet'!$A$7:$BO$156,U$9,FALSE))="","",(VLOOKUP($B35,'HICM and Narrative Backsheet'!$A$7:$BO$156,U$9,FALSE))),"")</f>
        <v>Established</v>
      </c>
      <c r="V35" s="161" t="str">
        <f ca="1">IFERROR(IF((VLOOKUP($B35,'HICM and Narrative Backsheet'!$A$7:$BO$156,V$9,FALSE))="","",(VLOOKUP($B35,'HICM and Narrative Backsheet'!$A$7:$BO$156,V$9,FALSE))),"")</f>
        <v>Established</v>
      </c>
      <c r="W35" s="159" t="str">
        <f ca="1">IFERROR(IF((VLOOKUP($B35,'HICM and Narrative Backsheet'!$A$7:$BO$156,W$9,FALSE))="","",(VLOOKUP($B35,'HICM and Narrative Backsheet'!$A$7:$BO$156,W$9,FALSE))),"")</f>
        <v>Mature</v>
      </c>
      <c r="X35" s="159" t="str">
        <f ca="1">IFERROR(IF((VLOOKUP($B35,'HICM and Narrative Backsheet'!$A$7:$BO$156,X$9,FALSE))="","",(VLOOKUP($B35,'HICM and Narrative Backsheet'!$A$7:$BO$156,X$9,FALSE))),"")</f>
        <v>Established</v>
      </c>
      <c r="Y35" s="159" t="str">
        <f ca="1">IFERROR(IF((VLOOKUP($B35,'HICM and Narrative Backsheet'!$A$7:$BO$156,Y$9,FALSE))="","",(VLOOKUP($B35,'HICM and Narrative Backsheet'!$A$7:$BO$156,Y$9,FALSE))),"")</f>
        <v>Established</v>
      </c>
      <c r="Z35" s="159" t="str">
        <f ca="1">IFERROR(IF((VLOOKUP($B35,'HICM and Narrative Backsheet'!$A$7:$BO$156,Z$9,FALSE))="","",(VLOOKUP($B35,'HICM and Narrative Backsheet'!$A$7:$BO$156,Z$9,FALSE))),"")</f>
        <v>Established</v>
      </c>
      <c r="AA35" s="159" t="str">
        <f ca="1">IFERROR(IF((VLOOKUP($B35,'HICM and Narrative Backsheet'!$A$7:$BO$156,AA$9,FALSE))="","",(VLOOKUP($B35,'HICM and Narrative Backsheet'!$A$7:$BO$156,AA$9,FALSE))),"")</f>
        <v>Mature</v>
      </c>
      <c r="AB35" s="159" t="str">
        <f ca="1">IFERROR(IF((VLOOKUP($B35,'HICM and Narrative Backsheet'!$A$7:$BO$156,AB$9,FALSE))="","",(VLOOKUP($B35,'HICM and Narrative Backsheet'!$A$7:$BO$156,AB$9,FALSE))),"")</f>
        <v>Established</v>
      </c>
      <c r="AC35" s="159" t="str">
        <f ca="1">IFERROR(IF((VLOOKUP($B35,'HICM and Narrative Backsheet'!$A$7:$BO$156,AC$9,FALSE))="","",(VLOOKUP($B35,'HICM and Narrative Backsheet'!$A$7:$BO$156,AC$9,FALSE))),"")</f>
        <v>Mature</v>
      </c>
      <c r="AD35" s="160" t="str">
        <f ca="1">IFERROR(IF((VLOOKUP($B35,'HICM and Narrative Backsheet'!$A$7:$BO$156,AD$9,FALSE))="","",(VLOOKUP($B35,'HICM and Narrative Backsheet'!$A$7:$BO$156,AD$9,FALSE))),"")</f>
        <v>Mature</v>
      </c>
    </row>
    <row r="36" spans="1:30" x14ac:dyDescent="0.3">
      <c r="A36" s="56">
        <v>10</v>
      </c>
      <c r="B36" s="49" t="str">
        <f t="shared" ca="1" si="10"/>
        <v>E06000028 &amp; E06000029</v>
      </c>
      <c r="C36" s="143" t="str">
        <f ca="1">IFERROR(VLOOKUP($B36,'Org List'!$J$9:$K$488,2,0), "")</f>
        <v>Bournemouth &amp; Poole</v>
      </c>
      <c r="D36" s="158" t="str">
        <f ca="1">IFERROR(IF((VLOOKUP($B36,'HICM and Narrative Backsheet'!$A$7:$BO$156,D$9,FALSE))="","",(VLOOKUP($B36,'HICM and Narrative Backsheet'!$A$7:$BO$156,D$9,FALSE))),"")</f>
        <v>Established</v>
      </c>
      <c r="E36" s="159" t="str">
        <f ca="1">IFERROR(IF((VLOOKUP($B36,'HICM and Narrative Backsheet'!$A$7:$BO$156,E$9,FALSE))="","",(VLOOKUP($B36,'HICM and Narrative Backsheet'!$A$7:$BO$156,E$9,FALSE))),"")</f>
        <v>Established</v>
      </c>
      <c r="F36" s="159" t="str">
        <f ca="1">IFERROR(IF((VLOOKUP($B36,'HICM and Narrative Backsheet'!$A$7:$BO$156,F$9,FALSE))="","",(VLOOKUP($B36,'HICM and Narrative Backsheet'!$A$7:$BO$156,F$9,FALSE))),"")</f>
        <v>Established</v>
      </c>
      <c r="G36" s="159" t="str">
        <f ca="1">IFERROR(IF((VLOOKUP($B36,'HICM and Narrative Backsheet'!$A$7:$BO$156,G$9,FALSE))="","",(VLOOKUP($B36,'HICM and Narrative Backsheet'!$A$7:$BO$156,G$9,FALSE))),"")</f>
        <v>Established</v>
      </c>
      <c r="H36" s="159" t="str">
        <f ca="1">IFERROR(IF((VLOOKUP($B36,'HICM and Narrative Backsheet'!$A$7:$BO$156,H$9,FALSE))="","",(VLOOKUP($B36,'HICM and Narrative Backsheet'!$A$7:$BO$156,H$9,FALSE))),"")</f>
        <v>Plans in place</v>
      </c>
      <c r="I36" s="159" t="str">
        <f ca="1">IFERROR(IF((VLOOKUP($B36,'HICM and Narrative Backsheet'!$A$7:$BO$156,I$9,FALSE))="","",(VLOOKUP($B36,'HICM and Narrative Backsheet'!$A$7:$BO$156,I$9,FALSE))),"")</f>
        <v>Established</v>
      </c>
      <c r="J36" s="159" t="str">
        <f ca="1">IFERROR(IF((VLOOKUP($B36,'HICM and Narrative Backsheet'!$A$7:$BO$156,J$9,FALSE))="","",(VLOOKUP($B36,'HICM and Narrative Backsheet'!$A$7:$BO$156,J$9,FALSE))),"")</f>
        <v>Established</v>
      </c>
      <c r="K36" s="159" t="str">
        <f ca="1">IFERROR(IF((VLOOKUP($B36,'HICM and Narrative Backsheet'!$A$7:$BO$156,K$9,FALSE))="","",(VLOOKUP($B36,'HICM and Narrative Backsheet'!$A$7:$BO$156,K$9,FALSE))),"")</f>
        <v>Established</v>
      </c>
      <c r="L36" s="160" t="str">
        <f ca="1">IFERROR(IF((VLOOKUP($B36,'HICM and Narrative Backsheet'!$A$7:$BO$156,L$9,FALSE))="","",(VLOOKUP($B36,'HICM and Narrative Backsheet'!$A$7:$BO$156,L$9,FALSE))),"")</f>
        <v>Established</v>
      </c>
      <c r="M36" s="161" t="str">
        <f ca="1">IFERROR(IF((VLOOKUP($B36,'HICM and Narrative Backsheet'!$A$7:$BO$156,M$9,FALSE))="","",(VLOOKUP($B36,'HICM and Narrative Backsheet'!$A$7:$BO$156,M$9,FALSE))),"")</f>
        <v>Established</v>
      </c>
      <c r="N36" s="159" t="str">
        <f ca="1">IFERROR(IF((VLOOKUP($B36,'HICM and Narrative Backsheet'!$A$7:$BO$156,N$9,FALSE))="","",(VLOOKUP($B36,'HICM and Narrative Backsheet'!$A$7:$BO$156,N$9,FALSE))),"")</f>
        <v>Established</v>
      </c>
      <c r="O36" s="159" t="str">
        <f ca="1">IFERROR(IF((VLOOKUP($B36,'HICM and Narrative Backsheet'!$A$7:$BO$156,O$9,FALSE))="","",(VLOOKUP($B36,'HICM and Narrative Backsheet'!$A$7:$BO$156,O$9,FALSE))),"")</f>
        <v>Established</v>
      </c>
      <c r="P36" s="159" t="str">
        <f ca="1">IFERROR(IF((VLOOKUP($B36,'HICM and Narrative Backsheet'!$A$7:$BO$156,P$9,FALSE))="","",(VLOOKUP($B36,'HICM and Narrative Backsheet'!$A$7:$BO$156,P$9,FALSE))),"")</f>
        <v>Established</v>
      </c>
      <c r="Q36" s="159" t="str">
        <f ca="1">IFERROR(IF((VLOOKUP($B36,'HICM and Narrative Backsheet'!$A$7:$BO$156,Q$9,FALSE))="","",(VLOOKUP($B36,'HICM and Narrative Backsheet'!$A$7:$BO$156,Q$9,FALSE))),"")</f>
        <v>Plans in place</v>
      </c>
      <c r="R36" s="159" t="str">
        <f ca="1">IFERROR(IF((VLOOKUP($B36,'HICM and Narrative Backsheet'!$A$7:$BO$156,R$9,FALSE))="","",(VLOOKUP($B36,'HICM and Narrative Backsheet'!$A$7:$BO$156,R$9,FALSE))),"")</f>
        <v>Established</v>
      </c>
      <c r="S36" s="159" t="str">
        <f ca="1">IFERROR(IF((VLOOKUP($B36,'HICM and Narrative Backsheet'!$A$7:$BO$156,S$9,FALSE))="","",(VLOOKUP($B36,'HICM and Narrative Backsheet'!$A$7:$BO$156,S$9,FALSE))),"")</f>
        <v>Established</v>
      </c>
      <c r="T36" s="159" t="str">
        <f ca="1">IFERROR(IF((VLOOKUP($B36,'HICM and Narrative Backsheet'!$A$7:$BO$156,T$9,FALSE))="","",(VLOOKUP($B36,'HICM and Narrative Backsheet'!$A$7:$BO$156,T$9,FALSE))),"")</f>
        <v>Established</v>
      </c>
      <c r="U36" s="162" t="str">
        <f ca="1">IFERROR(IF((VLOOKUP($B36,'HICM and Narrative Backsheet'!$A$7:$BO$156,U$9,FALSE))="","",(VLOOKUP($B36,'HICM and Narrative Backsheet'!$A$7:$BO$156,U$9,FALSE))),"")</f>
        <v>Established</v>
      </c>
      <c r="V36" s="161" t="str">
        <f ca="1">IFERROR(IF((VLOOKUP($B36,'HICM and Narrative Backsheet'!$A$7:$BO$156,V$9,FALSE))="","",(VLOOKUP($B36,'HICM and Narrative Backsheet'!$A$7:$BO$156,V$9,FALSE))),"")</f>
        <v>Established</v>
      </c>
      <c r="W36" s="159" t="str">
        <f ca="1">IFERROR(IF((VLOOKUP($B36,'HICM and Narrative Backsheet'!$A$7:$BO$156,W$9,FALSE))="","",(VLOOKUP($B36,'HICM and Narrative Backsheet'!$A$7:$BO$156,W$9,FALSE))),"")</f>
        <v>Mature</v>
      </c>
      <c r="X36" s="159" t="str">
        <f ca="1">IFERROR(IF((VLOOKUP($B36,'HICM and Narrative Backsheet'!$A$7:$BO$156,X$9,FALSE))="","",(VLOOKUP($B36,'HICM and Narrative Backsheet'!$A$7:$BO$156,X$9,FALSE))),"")</f>
        <v>Mature</v>
      </c>
      <c r="Y36" s="159" t="str">
        <f ca="1">IFERROR(IF((VLOOKUP($B36,'HICM and Narrative Backsheet'!$A$7:$BO$156,Y$9,FALSE))="","",(VLOOKUP($B36,'HICM and Narrative Backsheet'!$A$7:$BO$156,Y$9,FALSE))),"")</f>
        <v>Established</v>
      </c>
      <c r="Z36" s="159" t="str">
        <f ca="1">IFERROR(IF((VLOOKUP($B36,'HICM and Narrative Backsheet'!$A$7:$BO$156,Z$9,FALSE))="","",(VLOOKUP($B36,'HICM and Narrative Backsheet'!$A$7:$BO$156,Z$9,FALSE))),"")</f>
        <v>Established</v>
      </c>
      <c r="AA36" s="159" t="str">
        <f ca="1">IFERROR(IF((VLOOKUP($B36,'HICM and Narrative Backsheet'!$A$7:$BO$156,AA$9,FALSE))="","",(VLOOKUP($B36,'HICM and Narrative Backsheet'!$A$7:$BO$156,AA$9,FALSE))),"")</f>
        <v>Established</v>
      </c>
      <c r="AB36" s="159" t="str">
        <f ca="1">IFERROR(IF((VLOOKUP($B36,'HICM and Narrative Backsheet'!$A$7:$BO$156,AB$9,FALSE))="","",(VLOOKUP($B36,'HICM and Narrative Backsheet'!$A$7:$BO$156,AB$9,FALSE))),"")</f>
        <v>Established</v>
      </c>
      <c r="AC36" s="159" t="str">
        <f ca="1">IFERROR(IF((VLOOKUP($B36,'HICM and Narrative Backsheet'!$A$7:$BO$156,AC$9,FALSE))="","",(VLOOKUP($B36,'HICM and Narrative Backsheet'!$A$7:$BO$156,AC$9,FALSE))),"")</f>
        <v>Established</v>
      </c>
      <c r="AD36" s="160" t="str">
        <f ca="1">IFERROR(IF((VLOOKUP($B36,'HICM and Narrative Backsheet'!$A$7:$BO$156,AD$9,FALSE))="","",(VLOOKUP($B36,'HICM and Narrative Backsheet'!$A$7:$BO$156,AD$9,FALSE))),"")</f>
        <v>Established</v>
      </c>
    </row>
    <row r="37" spans="1:30" x14ac:dyDescent="0.3">
      <c r="A37" s="56">
        <v>11</v>
      </c>
      <c r="B37" s="49" t="str">
        <f t="shared" ca="1" si="10"/>
        <v>E06000036</v>
      </c>
      <c r="C37" s="143" t="str">
        <f ca="1">IFERROR(VLOOKUP($B37,'Org List'!$J$9:$K$488,2,0), "")</f>
        <v>Bracknell Forest</v>
      </c>
      <c r="D37" s="158" t="str">
        <f ca="1">IFERROR(IF((VLOOKUP($B37,'HICM and Narrative Backsheet'!$A$7:$BO$156,D$9,FALSE))="","",(VLOOKUP($B37,'HICM and Narrative Backsheet'!$A$7:$BO$156,D$9,FALSE))),"")</f>
        <v>Established</v>
      </c>
      <c r="E37" s="159" t="str">
        <f ca="1">IFERROR(IF((VLOOKUP($B37,'HICM and Narrative Backsheet'!$A$7:$BO$156,E$9,FALSE))="","",(VLOOKUP($B37,'HICM and Narrative Backsheet'!$A$7:$BO$156,E$9,FALSE))),"")</f>
        <v>Established</v>
      </c>
      <c r="F37" s="159" t="str">
        <f ca="1">IFERROR(IF((VLOOKUP($B37,'HICM and Narrative Backsheet'!$A$7:$BO$156,F$9,FALSE))="","",(VLOOKUP($B37,'HICM and Narrative Backsheet'!$A$7:$BO$156,F$9,FALSE))),"")</f>
        <v>Established</v>
      </c>
      <c r="G37" s="159" t="str">
        <f ca="1">IFERROR(IF((VLOOKUP($B37,'HICM and Narrative Backsheet'!$A$7:$BO$156,G$9,FALSE))="","",(VLOOKUP($B37,'HICM and Narrative Backsheet'!$A$7:$BO$156,G$9,FALSE))),"")</f>
        <v>Established</v>
      </c>
      <c r="H37" s="159" t="str">
        <f ca="1">IFERROR(IF((VLOOKUP($B37,'HICM and Narrative Backsheet'!$A$7:$BO$156,H$9,FALSE))="","",(VLOOKUP($B37,'HICM and Narrative Backsheet'!$A$7:$BO$156,H$9,FALSE))),"")</f>
        <v>Established</v>
      </c>
      <c r="I37" s="159" t="str">
        <f ca="1">IFERROR(IF((VLOOKUP($B37,'HICM and Narrative Backsheet'!$A$7:$BO$156,I$9,FALSE))="","",(VLOOKUP($B37,'HICM and Narrative Backsheet'!$A$7:$BO$156,I$9,FALSE))),"")</f>
        <v>Established</v>
      </c>
      <c r="J37" s="159" t="str">
        <f ca="1">IFERROR(IF((VLOOKUP($B37,'HICM and Narrative Backsheet'!$A$7:$BO$156,J$9,FALSE))="","",(VLOOKUP($B37,'HICM and Narrative Backsheet'!$A$7:$BO$156,J$9,FALSE))),"")</f>
        <v>Established</v>
      </c>
      <c r="K37" s="159" t="str">
        <f ca="1">IFERROR(IF((VLOOKUP($B37,'HICM and Narrative Backsheet'!$A$7:$BO$156,K$9,FALSE))="","",(VLOOKUP($B37,'HICM and Narrative Backsheet'!$A$7:$BO$156,K$9,FALSE))),"")</f>
        <v>Established</v>
      </c>
      <c r="L37" s="160" t="str">
        <f ca="1">IFERROR(IF((VLOOKUP($B37,'HICM and Narrative Backsheet'!$A$7:$BO$156,L$9,FALSE))="","",(VLOOKUP($B37,'HICM and Narrative Backsheet'!$A$7:$BO$156,L$9,FALSE))),"")</f>
        <v>Established</v>
      </c>
      <c r="M37" s="161" t="str">
        <f ca="1">IFERROR(IF((VLOOKUP($B37,'HICM and Narrative Backsheet'!$A$7:$BO$156,M$9,FALSE))="","",(VLOOKUP($B37,'HICM and Narrative Backsheet'!$A$7:$BO$156,M$9,FALSE))),"")</f>
        <v>Established</v>
      </c>
      <c r="N37" s="159" t="str">
        <f ca="1">IFERROR(IF((VLOOKUP($B37,'HICM and Narrative Backsheet'!$A$7:$BO$156,N$9,FALSE))="","",(VLOOKUP($B37,'HICM and Narrative Backsheet'!$A$7:$BO$156,N$9,FALSE))),"")</f>
        <v>Established</v>
      </c>
      <c r="O37" s="159" t="str">
        <f ca="1">IFERROR(IF((VLOOKUP($B37,'HICM and Narrative Backsheet'!$A$7:$BO$156,O$9,FALSE))="","",(VLOOKUP($B37,'HICM and Narrative Backsheet'!$A$7:$BO$156,O$9,FALSE))),"")</f>
        <v>Established</v>
      </c>
      <c r="P37" s="159" t="str">
        <f ca="1">IFERROR(IF((VLOOKUP($B37,'HICM and Narrative Backsheet'!$A$7:$BO$156,P$9,FALSE))="","",(VLOOKUP($B37,'HICM and Narrative Backsheet'!$A$7:$BO$156,P$9,FALSE))),"")</f>
        <v>Established</v>
      </c>
      <c r="Q37" s="159" t="str">
        <f ca="1">IFERROR(IF((VLOOKUP($B37,'HICM and Narrative Backsheet'!$A$7:$BO$156,Q$9,FALSE))="","",(VLOOKUP($B37,'HICM and Narrative Backsheet'!$A$7:$BO$156,Q$9,FALSE))),"")</f>
        <v>Established</v>
      </c>
      <c r="R37" s="159" t="str">
        <f ca="1">IFERROR(IF((VLOOKUP($B37,'HICM and Narrative Backsheet'!$A$7:$BO$156,R$9,FALSE))="","",(VLOOKUP($B37,'HICM and Narrative Backsheet'!$A$7:$BO$156,R$9,FALSE))),"")</f>
        <v>Established</v>
      </c>
      <c r="S37" s="159" t="str">
        <f ca="1">IFERROR(IF((VLOOKUP($B37,'HICM and Narrative Backsheet'!$A$7:$BO$156,S$9,FALSE))="","",(VLOOKUP($B37,'HICM and Narrative Backsheet'!$A$7:$BO$156,S$9,FALSE))),"")</f>
        <v>Established</v>
      </c>
      <c r="T37" s="159" t="str">
        <f ca="1">IFERROR(IF((VLOOKUP($B37,'HICM and Narrative Backsheet'!$A$7:$BO$156,T$9,FALSE))="","",(VLOOKUP($B37,'HICM and Narrative Backsheet'!$A$7:$BO$156,T$9,FALSE))),"")</f>
        <v>Established</v>
      </c>
      <c r="U37" s="162" t="str">
        <f ca="1">IFERROR(IF((VLOOKUP($B37,'HICM and Narrative Backsheet'!$A$7:$BO$156,U$9,FALSE))="","",(VLOOKUP($B37,'HICM and Narrative Backsheet'!$A$7:$BO$156,U$9,FALSE))),"")</f>
        <v>Established</v>
      </c>
      <c r="V37" s="161" t="str">
        <f ca="1">IFERROR(IF((VLOOKUP($B37,'HICM and Narrative Backsheet'!$A$7:$BO$156,V$9,FALSE))="","",(VLOOKUP($B37,'HICM and Narrative Backsheet'!$A$7:$BO$156,V$9,FALSE))),"")</f>
        <v>Mature</v>
      </c>
      <c r="W37" s="159" t="str">
        <f ca="1">IFERROR(IF((VLOOKUP($B37,'HICM and Narrative Backsheet'!$A$7:$BO$156,W$9,FALSE))="","",(VLOOKUP($B37,'HICM and Narrative Backsheet'!$A$7:$BO$156,W$9,FALSE))),"")</f>
        <v>Mature</v>
      </c>
      <c r="X37" s="159" t="str">
        <f ca="1">IFERROR(IF((VLOOKUP($B37,'HICM and Narrative Backsheet'!$A$7:$BO$156,X$9,FALSE))="","",(VLOOKUP($B37,'HICM and Narrative Backsheet'!$A$7:$BO$156,X$9,FALSE))),"")</f>
        <v>Mature</v>
      </c>
      <c r="Y37" s="159" t="str">
        <f ca="1">IFERROR(IF((VLOOKUP($B37,'HICM and Narrative Backsheet'!$A$7:$BO$156,Y$9,FALSE))="","",(VLOOKUP($B37,'HICM and Narrative Backsheet'!$A$7:$BO$156,Y$9,FALSE))),"")</f>
        <v>Mature</v>
      </c>
      <c r="Z37" s="159" t="str">
        <f ca="1">IFERROR(IF((VLOOKUP($B37,'HICM and Narrative Backsheet'!$A$7:$BO$156,Z$9,FALSE))="","",(VLOOKUP($B37,'HICM and Narrative Backsheet'!$A$7:$BO$156,Z$9,FALSE))),"")</f>
        <v>Established</v>
      </c>
      <c r="AA37" s="159" t="str">
        <f ca="1">IFERROR(IF((VLOOKUP($B37,'HICM and Narrative Backsheet'!$A$7:$BO$156,AA$9,FALSE))="","",(VLOOKUP($B37,'HICM and Narrative Backsheet'!$A$7:$BO$156,AA$9,FALSE))),"")</f>
        <v>Established</v>
      </c>
      <c r="AB37" s="159" t="str">
        <f ca="1">IFERROR(IF((VLOOKUP($B37,'HICM and Narrative Backsheet'!$A$7:$BO$156,AB$9,FALSE))="","",(VLOOKUP($B37,'HICM and Narrative Backsheet'!$A$7:$BO$156,AB$9,FALSE))),"")</f>
        <v>Established</v>
      </c>
      <c r="AC37" s="159" t="str">
        <f ca="1">IFERROR(IF((VLOOKUP($B37,'HICM and Narrative Backsheet'!$A$7:$BO$156,AC$9,FALSE))="","",(VLOOKUP($B37,'HICM and Narrative Backsheet'!$A$7:$BO$156,AC$9,FALSE))),"")</f>
        <v>Mature</v>
      </c>
      <c r="AD37" s="160" t="str">
        <f ca="1">IFERROR(IF((VLOOKUP($B37,'HICM and Narrative Backsheet'!$A$7:$BO$156,AD$9,FALSE))="","",(VLOOKUP($B37,'HICM and Narrative Backsheet'!$A$7:$BO$156,AD$9,FALSE))),"")</f>
        <v>Mature</v>
      </c>
    </row>
    <row r="38" spans="1:30" x14ac:dyDescent="0.3">
      <c r="A38" s="56">
        <v>12</v>
      </c>
      <c r="B38" s="49" t="str">
        <f t="shared" ca="1" si="10"/>
        <v>E08000032</v>
      </c>
      <c r="C38" s="143" t="str">
        <f ca="1">IFERROR(VLOOKUP($B38,'Org List'!$J$9:$K$488,2,0), "")</f>
        <v>Bradford</v>
      </c>
      <c r="D38" s="158" t="str">
        <f ca="1">IFERROR(IF((VLOOKUP($B38,'HICM and Narrative Backsheet'!$A$7:$BO$156,D$9,FALSE))="","",(VLOOKUP($B38,'HICM and Narrative Backsheet'!$A$7:$BO$156,D$9,FALSE))),"")</f>
        <v>Established</v>
      </c>
      <c r="E38" s="159" t="str">
        <f ca="1">IFERROR(IF((VLOOKUP($B38,'HICM and Narrative Backsheet'!$A$7:$BO$156,E$9,FALSE))="","",(VLOOKUP($B38,'HICM and Narrative Backsheet'!$A$7:$BO$156,E$9,FALSE))),"")</f>
        <v>Established</v>
      </c>
      <c r="F38" s="159" t="str">
        <f ca="1">IFERROR(IF((VLOOKUP($B38,'HICM and Narrative Backsheet'!$A$7:$BO$156,F$9,FALSE))="","",(VLOOKUP($B38,'HICM and Narrative Backsheet'!$A$7:$BO$156,F$9,FALSE))),"")</f>
        <v>Mature</v>
      </c>
      <c r="G38" s="159" t="str">
        <f ca="1">IFERROR(IF((VLOOKUP($B38,'HICM and Narrative Backsheet'!$A$7:$BO$156,G$9,FALSE))="","",(VLOOKUP($B38,'HICM and Narrative Backsheet'!$A$7:$BO$156,G$9,FALSE))),"")</f>
        <v>Established</v>
      </c>
      <c r="H38" s="159" t="str">
        <f ca="1">IFERROR(IF((VLOOKUP($B38,'HICM and Narrative Backsheet'!$A$7:$BO$156,H$9,FALSE))="","",(VLOOKUP($B38,'HICM and Narrative Backsheet'!$A$7:$BO$156,H$9,FALSE))),"")</f>
        <v>Established</v>
      </c>
      <c r="I38" s="159" t="str">
        <f ca="1">IFERROR(IF((VLOOKUP($B38,'HICM and Narrative Backsheet'!$A$7:$BO$156,I$9,FALSE))="","",(VLOOKUP($B38,'HICM and Narrative Backsheet'!$A$7:$BO$156,I$9,FALSE))),"")</f>
        <v>Established</v>
      </c>
      <c r="J38" s="159" t="str">
        <f ca="1">IFERROR(IF((VLOOKUP($B38,'HICM and Narrative Backsheet'!$A$7:$BO$156,J$9,FALSE))="","",(VLOOKUP($B38,'HICM and Narrative Backsheet'!$A$7:$BO$156,J$9,FALSE))),"")</f>
        <v>Established</v>
      </c>
      <c r="K38" s="159" t="str">
        <f ca="1">IFERROR(IF((VLOOKUP($B38,'HICM and Narrative Backsheet'!$A$7:$BO$156,K$9,FALSE))="","",(VLOOKUP($B38,'HICM and Narrative Backsheet'!$A$7:$BO$156,K$9,FALSE))),"")</f>
        <v>Established</v>
      </c>
      <c r="L38" s="160" t="str">
        <f ca="1">IFERROR(IF((VLOOKUP($B38,'HICM and Narrative Backsheet'!$A$7:$BO$156,L$9,FALSE))="","",(VLOOKUP($B38,'HICM and Narrative Backsheet'!$A$7:$BO$156,L$9,FALSE))),"")</f>
        <v>Plans in place</v>
      </c>
      <c r="M38" s="161" t="str">
        <f ca="1">IFERROR(IF((VLOOKUP($B38,'HICM and Narrative Backsheet'!$A$7:$BO$156,M$9,FALSE))="","",(VLOOKUP($B38,'HICM and Narrative Backsheet'!$A$7:$BO$156,M$9,FALSE))),"")</f>
        <v>Established</v>
      </c>
      <c r="N38" s="159" t="str">
        <f ca="1">IFERROR(IF((VLOOKUP($B38,'HICM and Narrative Backsheet'!$A$7:$BO$156,N$9,FALSE))="","",(VLOOKUP($B38,'HICM and Narrative Backsheet'!$A$7:$BO$156,N$9,FALSE))),"")</f>
        <v>Established</v>
      </c>
      <c r="O38" s="159" t="str">
        <f ca="1">IFERROR(IF((VLOOKUP($B38,'HICM and Narrative Backsheet'!$A$7:$BO$156,O$9,FALSE))="","",(VLOOKUP($B38,'HICM and Narrative Backsheet'!$A$7:$BO$156,O$9,FALSE))),"")</f>
        <v>Mature</v>
      </c>
      <c r="P38" s="159" t="str">
        <f ca="1">IFERROR(IF((VLOOKUP($B38,'HICM and Narrative Backsheet'!$A$7:$BO$156,P$9,FALSE))="","",(VLOOKUP($B38,'HICM and Narrative Backsheet'!$A$7:$BO$156,P$9,FALSE))),"")</f>
        <v>Established</v>
      </c>
      <c r="Q38" s="159" t="str">
        <f ca="1">IFERROR(IF((VLOOKUP($B38,'HICM and Narrative Backsheet'!$A$7:$BO$156,Q$9,FALSE))="","",(VLOOKUP($B38,'HICM and Narrative Backsheet'!$A$7:$BO$156,Q$9,FALSE))),"")</f>
        <v>Established</v>
      </c>
      <c r="R38" s="159" t="str">
        <f ca="1">IFERROR(IF((VLOOKUP($B38,'HICM and Narrative Backsheet'!$A$7:$BO$156,R$9,FALSE))="","",(VLOOKUP($B38,'HICM and Narrative Backsheet'!$A$7:$BO$156,R$9,FALSE))),"")</f>
        <v>Established</v>
      </c>
      <c r="S38" s="159" t="str">
        <f ca="1">IFERROR(IF((VLOOKUP($B38,'HICM and Narrative Backsheet'!$A$7:$BO$156,S$9,FALSE))="","",(VLOOKUP($B38,'HICM and Narrative Backsheet'!$A$7:$BO$156,S$9,FALSE))),"")</f>
        <v>Established</v>
      </c>
      <c r="T38" s="159" t="str">
        <f ca="1">IFERROR(IF((VLOOKUP($B38,'HICM and Narrative Backsheet'!$A$7:$BO$156,T$9,FALSE))="","",(VLOOKUP($B38,'HICM and Narrative Backsheet'!$A$7:$BO$156,T$9,FALSE))),"")</f>
        <v>Established</v>
      </c>
      <c r="U38" s="162" t="str">
        <f ca="1">IFERROR(IF((VLOOKUP($B38,'HICM and Narrative Backsheet'!$A$7:$BO$156,U$9,FALSE))="","",(VLOOKUP($B38,'HICM and Narrative Backsheet'!$A$7:$BO$156,U$9,FALSE))),"")</f>
        <v>Plans in place</v>
      </c>
      <c r="V38" s="161" t="str">
        <f ca="1">IFERROR(IF((VLOOKUP($B38,'HICM and Narrative Backsheet'!$A$7:$BO$156,V$9,FALSE))="","",(VLOOKUP($B38,'HICM and Narrative Backsheet'!$A$7:$BO$156,V$9,FALSE))),"")</f>
        <v>Established</v>
      </c>
      <c r="W38" s="159" t="str">
        <f ca="1">IFERROR(IF((VLOOKUP($B38,'HICM and Narrative Backsheet'!$A$7:$BO$156,W$9,FALSE))="","",(VLOOKUP($B38,'HICM and Narrative Backsheet'!$A$7:$BO$156,W$9,FALSE))),"")</f>
        <v>Established</v>
      </c>
      <c r="X38" s="159" t="str">
        <f ca="1">IFERROR(IF((VLOOKUP($B38,'HICM and Narrative Backsheet'!$A$7:$BO$156,X$9,FALSE))="","",(VLOOKUP($B38,'HICM and Narrative Backsheet'!$A$7:$BO$156,X$9,FALSE))),"")</f>
        <v>Mature</v>
      </c>
      <c r="Y38" s="159" t="str">
        <f ca="1">IFERROR(IF((VLOOKUP($B38,'HICM and Narrative Backsheet'!$A$7:$BO$156,Y$9,FALSE))="","",(VLOOKUP($B38,'HICM and Narrative Backsheet'!$A$7:$BO$156,Y$9,FALSE))),"")</f>
        <v>Established</v>
      </c>
      <c r="Z38" s="159" t="str">
        <f ca="1">IFERROR(IF((VLOOKUP($B38,'HICM and Narrative Backsheet'!$A$7:$BO$156,Z$9,FALSE))="","",(VLOOKUP($B38,'HICM and Narrative Backsheet'!$A$7:$BO$156,Z$9,FALSE))),"")</f>
        <v>Established</v>
      </c>
      <c r="AA38" s="159" t="str">
        <f ca="1">IFERROR(IF((VLOOKUP($B38,'HICM and Narrative Backsheet'!$A$7:$BO$156,AA$9,FALSE))="","",(VLOOKUP($B38,'HICM and Narrative Backsheet'!$A$7:$BO$156,AA$9,FALSE))),"")</f>
        <v>Established</v>
      </c>
      <c r="AB38" s="159" t="str">
        <f ca="1">IFERROR(IF((VLOOKUP($B38,'HICM and Narrative Backsheet'!$A$7:$BO$156,AB$9,FALSE))="","",(VLOOKUP($B38,'HICM and Narrative Backsheet'!$A$7:$BO$156,AB$9,FALSE))),"")</f>
        <v>Established</v>
      </c>
      <c r="AC38" s="159" t="str">
        <f ca="1">IFERROR(IF((VLOOKUP($B38,'HICM and Narrative Backsheet'!$A$7:$BO$156,AC$9,FALSE))="","",(VLOOKUP($B38,'HICM and Narrative Backsheet'!$A$7:$BO$156,AC$9,FALSE))),"")</f>
        <v>Established</v>
      </c>
      <c r="AD38" s="160" t="str">
        <f ca="1">IFERROR(IF((VLOOKUP($B38,'HICM and Narrative Backsheet'!$A$7:$BO$156,AD$9,FALSE))="","",(VLOOKUP($B38,'HICM and Narrative Backsheet'!$A$7:$BO$156,AD$9,FALSE))),"")</f>
        <v>Established</v>
      </c>
    </row>
    <row r="39" spans="1:30" ht="15" customHeight="1" x14ac:dyDescent="0.3">
      <c r="A39" s="56">
        <v>13</v>
      </c>
      <c r="B39" s="49" t="str">
        <f t="shared" ca="1" si="10"/>
        <v>E09000005</v>
      </c>
      <c r="C39" s="143" t="str">
        <f ca="1">IFERROR(VLOOKUP($B39,'Org List'!$J$9:$K$488,2,0), "")</f>
        <v>Brent</v>
      </c>
      <c r="D39" s="158" t="str">
        <f ca="1">IFERROR(IF((VLOOKUP($B39,'HICM and Narrative Backsheet'!$A$7:$BO$156,D$9,FALSE))="","",(VLOOKUP($B39,'HICM and Narrative Backsheet'!$A$7:$BO$156,D$9,FALSE))),"")</f>
        <v>Established</v>
      </c>
      <c r="E39" s="159" t="str">
        <f ca="1">IFERROR(IF((VLOOKUP($B39,'HICM and Narrative Backsheet'!$A$7:$BO$156,E$9,FALSE))="","",(VLOOKUP($B39,'HICM and Narrative Backsheet'!$A$7:$BO$156,E$9,FALSE))),"")</f>
        <v>Established</v>
      </c>
      <c r="F39" s="159" t="str">
        <f ca="1">IFERROR(IF((VLOOKUP($B39,'HICM and Narrative Backsheet'!$A$7:$BO$156,F$9,FALSE))="","",(VLOOKUP($B39,'HICM and Narrative Backsheet'!$A$7:$BO$156,F$9,FALSE))),"")</f>
        <v>Established</v>
      </c>
      <c r="G39" s="159" t="str">
        <f ca="1">IFERROR(IF((VLOOKUP($B39,'HICM and Narrative Backsheet'!$A$7:$BO$156,G$9,FALSE))="","",(VLOOKUP($B39,'HICM and Narrative Backsheet'!$A$7:$BO$156,G$9,FALSE))),"")</f>
        <v>Established</v>
      </c>
      <c r="H39" s="159" t="str">
        <f ca="1">IFERROR(IF((VLOOKUP($B39,'HICM and Narrative Backsheet'!$A$7:$BO$156,H$9,FALSE))="","",(VLOOKUP($B39,'HICM and Narrative Backsheet'!$A$7:$BO$156,H$9,FALSE))),"")</f>
        <v>Established</v>
      </c>
      <c r="I39" s="159" t="str">
        <f ca="1">IFERROR(IF((VLOOKUP($B39,'HICM and Narrative Backsheet'!$A$7:$BO$156,I$9,FALSE))="","",(VLOOKUP($B39,'HICM and Narrative Backsheet'!$A$7:$BO$156,I$9,FALSE))),"")</f>
        <v>Plans in place</v>
      </c>
      <c r="J39" s="159" t="str">
        <f ca="1">IFERROR(IF((VLOOKUP($B39,'HICM and Narrative Backsheet'!$A$7:$BO$156,J$9,FALSE))="","",(VLOOKUP($B39,'HICM and Narrative Backsheet'!$A$7:$BO$156,J$9,FALSE))),"")</f>
        <v>Established</v>
      </c>
      <c r="K39" s="159" t="str">
        <f ca="1">IFERROR(IF((VLOOKUP($B39,'HICM and Narrative Backsheet'!$A$7:$BO$156,K$9,FALSE))="","",(VLOOKUP($B39,'HICM and Narrative Backsheet'!$A$7:$BO$156,K$9,FALSE))),"")</f>
        <v>Plans in place</v>
      </c>
      <c r="L39" s="160" t="str">
        <f ca="1">IFERROR(IF((VLOOKUP($B39,'HICM and Narrative Backsheet'!$A$7:$BO$156,L$9,FALSE))="","",(VLOOKUP($B39,'HICM and Narrative Backsheet'!$A$7:$BO$156,L$9,FALSE))),"")</f>
        <v>Established</v>
      </c>
      <c r="M39" s="161" t="str">
        <f ca="1">IFERROR(IF((VLOOKUP($B39,'HICM and Narrative Backsheet'!$A$7:$BO$156,M$9,FALSE))="","",(VLOOKUP($B39,'HICM and Narrative Backsheet'!$A$7:$BO$156,M$9,FALSE))),"")</f>
        <v>Established</v>
      </c>
      <c r="N39" s="159" t="str">
        <f ca="1">IFERROR(IF((VLOOKUP($B39,'HICM and Narrative Backsheet'!$A$7:$BO$156,N$9,FALSE))="","",(VLOOKUP($B39,'HICM and Narrative Backsheet'!$A$7:$BO$156,N$9,FALSE))),"")</f>
        <v>Established</v>
      </c>
      <c r="O39" s="159" t="str">
        <f ca="1">IFERROR(IF((VLOOKUP($B39,'HICM and Narrative Backsheet'!$A$7:$BO$156,O$9,FALSE))="","",(VLOOKUP($B39,'HICM and Narrative Backsheet'!$A$7:$BO$156,O$9,FALSE))),"")</f>
        <v>Established</v>
      </c>
      <c r="P39" s="159" t="str">
        <f ca="1">IFERROR(IF((VLOOKUP($B39,'HICM and Narrative Backsheet'!$A$7:$BO$156,P$9,FALSE))="","",(VLOOKUP($B39,'HICM and Narrative Backsheet'!$A$7:$BO$156,P$9,FALSE))),"")</f>
        <v>Established</v>
      </c>
      <c r="Q39" s="159" t="str">
        <f ca="1">IFERROR(IF((VLOOKUP($B39,'HICM and Narrative Backsheet'!$A$7:$BO$156,Q$9,FALSE))="","",(VLOOKUP($B39,'HICM and Narrative Backsheet'!$A$7:$BO$156,Q$9,FALSE))),"")</f>
        <v>Established</v>
      </c>
      <c r="R39" s="159" t="str">
        <f ca="1">IFERROR(IF((VLOOKUP($B39,'HICM and Narrative Backsheet'!$A$7:$BO$156,R$9,FALSE))="","",(VLOOKUP($B39,'HICM and Narrative Backsheet'!$A$7:$BO$156,R$9,FALSE))),"")</f>
        <v>Plans in place</v>
      </c>
      <c r="S39" s="159" t="str">
        <f ca="1">IFERROR(IF((VLOOKUP($B39,'HICM and Narrative Backsheet'!$A$7:$BO$156,S$9,FALSE))="","",(VLOOKUP($B39,'HICM and Narrative Backsheet'!$A$7:$BO$156,S$9,FALSE))),"")</f>
        <v>Established</v>
      </c>
      <c r="T39" s="159" t="str">
        <f ca="1">IFERROR(IF((VLOOKUP($B39,'HICM and Narrative Backsheet'!$A$7:$BO$156,T$9,FALSE))="","",(VLOOKUP($B39,'HICM and Narrative Backsheet'!$A$7:$BO$156,T$9,FALSE))),"")</f>
        <v>Established</v>
      </c>
      <c r="U39" s="162" t="str">
        <f ca="1">IFERROR(IF((VLOOKUP($B39,'HICM and Narrative Backsheet'!$A$7:$BO$156,U$9,FALSE))="","",(VLOOKUP($B39,'HICM and Narrative Backsheet'!$A$7:$BO$156,U$9,FALSE))),"")</f>
        <v>Established</v>
      </c>
      <c r="V39" s="161" t="str">
        <f ca="1">IFERROR(IF((VLOOKUP($B39,'HICM and Narrative Backsheet'!$A$7:$BO$156,V$9,FALSE))="","",(VLOOKUP($B39,'HICM and Narrative Backsheet'!$A$7:$BO$156,V$9,FALSE))),"")</f>
        <v>Established</v>
      </c>
      <c r="W39" s="159" t="str">
        <f ca="1">IFERROR(IF((VLOOKUP($B39,'HICM and Narrative Backsheet'!$A$7:$BO$156,W$9,FALSE))="","",(VLOOKUP($B39,'HICM and Narrative Backsheet'!$A$7:$BO$156,W$9,FALSE))),"")</f>
        <v>Established</v>
      </c>
      <c r="X39" s="159" t="str">
        <f ca="1">IFERROR(IF((VLOOKUP($B39,'HICM and Narrative Backsheet'!$A$7:$BO$156,X$9,FALSE))="","",(VLOOKUP($B39,'HICM and Narrative Backsheet'!$A$7:$BO$156,X$9,FALSE))),"")</f>
        <v>Established</v>
      </c>
      <c r="Y39" s="159" t="str">
        <f ca="1">IFERROR(IF((VLOOKUP($B39,'HICM and Narrative Backsheet'!$A$7:$BO$156,Y$9,FALSE))="","",(VLOOKUP($B39,'HICM and Narrative Backsheet'!$A$7:$BO$156,Y$9,FALSE))),"")</f>
        <v>Established</v>
      </c>
      <c r="Z39" s="159" t="str">
        <f ca="1">IFERROR(IF((VLOOKUP($B39,'HICM and Narrative Backsheet'!$A$7:$BO$156,Z$9,FALSE))="","",(VLOOKUP($B39,'HICM and Narrative Backsheet'!$A$7:$BO$156,Z$9,FALSE))),"")</f>
        <v>Established</v>
      </c>
      <c r="AA39" s="159" t="str">
        <f ca="1">IFERROR(IF((VLOOKUP($B39,'HICM and Narrative Backsheet'!$A$7:$BO$156,AA$9,FALSE))="","",(VLOOKUP($B39,'HICM and Narrative Backsheet'!$A$7:$BO$156,AA$9,FALSE))),"")</f>
        <v>Established</v>
      </c>
      <c r="AB39" s="159" t="str">
        <f ca="1">IFERROR(IF((VLOOKUP($B39,'HICM and Narrative Backsheet'!$A$7:$BO$156,AB$9,FALSE))="","",(VLOOKUP($B39,'HICM and Narrative Backsheet'!$A$7:$BO$156,AB$9,FALSE))),"")</f>
        <v>Established</v>
      </c>
      <c r="AC39" s="159" t="str">
        <f ca="1">IFERROR(IF((VLOOKUP($B39,'HICM and Narrative Backsheet'!$A$7:$BO$156,AC$9,FALSE))="","",(VLOOKUP($B39,'HICM and Narrative Backsheet'!$A$7:$BO$156,AC$9,FALSE))),"")</f>
        <v>Established</v>
      </c>
      <c r="AD39" s="160" t="str">
        <f ca="1">IFERROR(IF((VLOOKUP($B39,'HICM and Narrative Backsheet'!$A$7:$BO$156,AD$9,FALSE))="","",(VLOOKUP($B39,'HICM and Narrative Backsheet'!$A$7:$BO$156,AD$9,FALSE))),"")</f>
        <v>Established</v>
      </c>
    </row>
    <row r="40" spans="1:30" x14ac:dyDescent="0.3">
      <c r="A40" s="56">
        <v>14</v>
      </c>
      <c r="B40" s="49" t="str">
        <f t="shared" ca="1" si="10"/>
        <v>E06000043</v>
      </c>
      <c r="C40" s="143" t="str">
        <f ca="1">IFERROR(VLOOKUP($B40,'Org List'!$J$9:$K$488,2,0), "")</f>
        <v>Brighton and Hove</v>
      </c>
      <c r="D40" s="158" t="str">
        <f ca="1">IFERROR(IF((VLOOKUP($B40,'HICM and Narrative Backsheet'!$A$7:$BO$156,D$9,FALSE))="","",(VLOOKUP($B40,'HICM and Narrative Backsheet'!$A$7:$BO$156,D$9,FALSE))),"")</f>
        <v>Established</v>
      </c>
      <c r="E40" s="159" t="str">
        <f ca="1">IFERROR(IF((VLOOKUP($B40,'HICM and Narrative Backsheet'!$A$7:$BO$156,E$9,FALSE))="","",(VLOOKUP($B40,'HICM and Narrative Backsheet'!$A$7:$BO$156,E$9,FALSE))),"")</f>
        <v>Established</v>
      </c>
      <c r="F40" s="159" t="str">
        <f ca="1">IFERROR(IF((VLOOKUP($B40,'HICM and Narrative Backsheet'!$A$7:$BO$156,F$9,FALSE))="","",(VLOOKUP($B40,'HICM and Narrative Backsheet'!$A$7:$BO$156,F$9,FALSE))),"")</f>
        <v>Established</v>
      </c>
      <c r="G40" s="159" t="str">
        <f ca="1">IFERROR(IF((VLOOKUP($B40,'HICM and Narrative Backsheet'!$A$7:$BO$156,G$9,FALSE))="","",(VLOOKUP($B40,'HICM and Narrative Backsheet'!$A$7:$BO$156,G$9,FALSE))),"")</f>
        <v>Established</v>
      </c>
      <c r="H40" s="159" t="str">
        <f ca="1">IFERROR(IF((VLOOKUP($B40,'HICM and Narrative Backsheet'!$A$7:$BO$156,H$9,FALSE))="","",(VLOOKUP($B40,'HICM and Narrative Backsheet'!$A$7:$BO$156,H$9,FALSE))),"")</f>
        <v>Established</v>
      </c>
      <c r="I40" s="159" t="str">
        <f ca="1">IFERROR(IF((VLOOKUP($B40,'HICM and Narrative Backsheet'!$A$7:$BO$156,I$9,FALSE))="","",(VLOOKUP($B40,'HICM and Narrative Backsheet'!$A$7:$BO$156,I$9,FALSE))),"")</f>
        <v>Established</v>
      </c>
      <c r="J40" s="159" t="str">
        <f ca="1">IFERROR(IF((VLOOKUP($B40,'HICM and Narrative Backsheet'!$A$7:$BO$156,J$9,FALSE))="","",(VLOOKUP($B40,'HICM and Narrative Backsheet'!$A$7:$BO$156,J$9,FALSE))),"")</f>
        <v>Established</v>
      </c>
      <c r="K40" s="159" t="str">
        <f ca="1">IFERROR(IF((VLOOKUP($B40,'HICM and Narrative Backsheet'!$A$7:$BO$156,K$9,FALSE))="","",(VLOOKUP($B40,'HICM and Narrative Backsheet'!$A$7:$BO$156,K$9,FALSE))),"")</f>
        <v>Established</v>
      </c>
      <c r="L40" s="160" t="str">
        <f ca="1">IFERROR(IF((VLOOKUP($B40,'HICM and Narrative Backsheet'!$A$7:$BO$156,L$9,FALSE))="","",(VLOOKUP($B40,'HICM and Narrative Backsheet'!$A$7:$BO$156,L$9,FALSE))),"")</f>
        <v>Established</v>
      </c>
      <c r="M40" s="161" t="str">
        <f ca="1">IFERROR(IF((VLOOKUP($B40,'HICM and Narrative Backsheet'!$A$7:$BO$156,M$9,FALSE))="","",(VLOOKUP($B40,'HICM and Narrative Backsheet'!$A$7:$BO$156,M$9,FALSE))),"")</f>
        <v>Established</v>
      </c>
      <c r="N40" s="159" t="str">
        <f ca="1">IFERROR(IF((VLOOKUP($B40,'HICM and Narrative Backsheet'!$A$7:$BO$156,N$9,FALSE))="","",(VLOOKUP($B40,'HICM and Narrative Backsheet'!$A$7:$BO$156,N$9,FALSE))),"")</f>
        <v>Established</v>
      </c>
      <c r="O40" s="159" t="str">
        <f ca="1">IFERROR(IF((VLOOKUP($B40,'HICM and Narrative Backsheet'!$A$7:$BO$156,O$9,FALSE))="","",(VLOOKUP($B40,'HICM and Narrative Backsheet'!$A$7:$BO$156,O$9,FALSE))),"")</f>
        <v>Established</v>
      </c>
      <c r="P40" s="159" t="str">
        <f ca="1">IFERROR(IF((VLOOKUP($B40,'HICM and Narrative Backsheet'!$A$7:$BO$156,P$9,FALSE))="","",(VLOOKUP($B40,'HICM and Narrative Backsheet'!$A$7:$BO$156,P$9,FALSE))),"")</f>
        <v>Established</v>
      </c>
      <c r="Q40" s="159" t="str">
        <f ca="1">IFERROR(IF((VLOOKUP($B40,'HICM and Narrative Backsheet'!$A$7:$BO$156,Q$9,FALSE))="","",(VLOOKUP($B40,'HICM and Narrative Backsheet'!$A$7:$BO$156,Q$9,FALSE))),"")</f>
        <v>Established</v>
      </c>
      <c r="R40" s="159" t="str">
        <f ca="1">IFERROR(IF((VLOOKUP($B40,'HICM and Narrative Backsheet'!$A$7:$BO$156,R$9,FALSE))="","",(VLOOKUP($B40,'HICM and Narrative Backsheet'!$A$7:$BO$156,R$9,FALSE))),"")</f>
        <v>Established</v>
      </c>
      <c r="S40" s="159" t="str">
        <f ca="1">IFERROR(IF((VLOOKUP($B40,'HICM and Narrative Backsheet'!$A$7:$BO$156,S$9,FALSE))="","",(VLOOKUP($B40,'HICM and Narrative Backsheet'!$A$7:$BO$156,S$9,FALSE))),"")</f>
        <v>Established</v>
      </c>
      <c r="T40" s="159" t="str">
        <f ca="1">IFERROR(IF((VLOOKUP($B40,'HICM and Narrative Backsheet'!$A$7:$BO$156,T$9,FALSE))="","",(VLOOKUP($B40,'HICM and Narrative Backsheet'!$A$7:$BO$156,T$9,FALSE))),"")</f>
        <v>Established</v>
      </c>
      <c r="U40" s="162" t="str">
        <f ca="1">IFERROR(IF((VLOOKUP($B40,'HICM and Narrative Backsheet'!$A$7:$BO$156,U$9,FALSE))="","",(VLOOKUP($B40,'HICM and Narrative Backsheet'!$A$7:$BO$156,U$9,FALSE))),"")</f>
        <v>Established</v>
      </c>
      <c r="V40" s="161" t="str">
        <f ca="1">IFERROR(IF((VLOOKUP($B40,'HICM and Narrative Backsheet'!$A$7:$BO$156,V$9,FALSE))="","",(VLOOKUP($B40,'HICM and Narrative Backsheet'!$A$7:$BO$156,V$9,FALSE))),"")</f>
        <v>Established</v>
      </c>
      <c r="W40" s="159" t="str">
        <f ca="1">IFERROR(IF((VLOOKUP($B40,'HICM and Narrative Backsheet'!$A$7:$BO$156,W$9,FALSE))="","",(VLOOKUP($B40,'HICM and Narrative Backsheet'!$A$7:$BO$156,W$9,FALSE))),"")</f>
        <v>Established</v>
      </c>
      <c r="X40" s="159" t="str">
        <f ca="1">IFERROR(IF((VLOOKUP($B40,'HICM and Narrative Backsheet'!$A$7:$BO$156,X$9,FALSE))="","",(VLOOKUP($B40,'HICM and Narrative Backsheet'!$A$7:$BO$156,X$9,FALSE))),"")</f>
        <v>Established</v>
      </c>
      <c r="Y40" s="159" t="str">
        <f ca="1">IFERROR(IF((VLOOKUP($B40,'HICM and Narrative Backsheet'!$A$7:$BO$156,Y$9,FALSE))="","",(VLOOKUP($B40,'HICM and Narrative Backsheet'!$A$7:$BO$156,Y$9,FALSE))),"")</f>
        <v>Established</v>
      </c>
      <c r="Z40" s="159" t="str">
        <f ca="1">IFERROR(IF((VLOOKUP($B40,'HICM and Narrative Backsheet'!$A$7:$BO$156,Z$9,FALSE))="","",(VLOOKUP($B40,'HICM and Narrative Backsheet'!$A$7:$BO$156,Z$9,FALSE))),"")</f>
        <v>Established</v>
      </c>
      <c r="AA40" s="159" t="str">
        <f ca="1">IFERROR(IF((VLOOKUP($B40,'HICM and Narrative Backsheet'!$A$7:$BO$156,AA$9,FALSE))="","",(VLOOKUP($B40,'HICM and Narrative Backsheet'!$A$7:$BO$156,AA$9,FALSE))),"")</f>
        <v>Established</v>
      </c>
      <c r="AB40" s="159" t="str">
        <f ca="1">IFERROR(IF((VLOOKUP($B40,'HICM and Narrative Backsheet'!$A$7:$BO$156,AB$9,FALSE))="","",(VLOOKUP($B40,'HICM and Narrative Backsheet'!$A$7:$BO$156,AB$9,FALSE))),"")</f>
        <v>Established</v>
      </c>
      <c r="AC40" s="159" t="str">
        <f ca="1">IFERROR(IF((VLOOKUP($B40,'HICM and Narrative Backsheet'!$A$7:$BO$156,AC$9,FALSE))="","",(VLOOKUP($B40,'HICM and Narrative Backsheet'!$A$7:$BO$156,AC$9,FALSE))),"")</f>
        <v>Established</v>
      </c>
      <c r="AD40" s="160" t="str">
        <f ca="1">IFERROR(IF((VLOOKUP($B40,'HICM and Narrative Backsheet'!$A$7:$BO$156,AD$9,FALSE))="","",(VLOOKUP($B40,'HICM and Narrative Backsheet'!$A$7:$BO$156,AD$9,FALSE))),"")</f>
        <v>Established</v>
      </c>
    </row>
    <row r="41" spans="1:30" x14ac:dyDescent="0.3">
      <c r="A41" s="56">
        <v>15</v>
      </c>
      <c r="B41" s="49" t="str">
        <f t="shared" ca="1" si="10"/>
        <v>E06000023</v>
      </c>
      <c r="C41" s="143" t="str">
        <f ca="1">IFERROR(VLOOKUP($B41,'Org List'!$J$9:$K$488,2,0), "")</f>
        <v>Bristol, City of</v>
      </c>
      <c r="D41" s="158" t="str">
        <f ca="1">IFERROR(IF((VLOOKUP($B41,'HICM and Narrative Backsheet'!$A$7:$BO$156,D$9,FALSE))="","",(VLOOKUP($B41,'HICM and Narrative Backsheet'!$A$7:$BO$156,D$9,FALSE))),"")</f>
        <v>Established</v>
      </c>
      <c r="E41" s="159" t="str">
        <f ca="1">IFERROR(IF((VLOOKUP($B41,'HICM and Narrative Backsheet'!$A$7:$BO$156,E$9,FALSE))="","",(VLOOKUP($B41,'HICM and Narrative Backsheet'!$A$7:$BO$156,E$9,FALSE))),"")</f>
        <v>Established</v>
      </c>
      <c r="F41" s="159" t="str">
        <f ca="1">IFERROR(IF((VLOOKUP($B41,'HICM and Narrative Backsheet'!$A$7:$BO$156,F$9,FALSE))="","",(VLOOKUP($B41,'HICM and Narrative Backsheet'!$A$7:$BO$156,F$9,FALSE))),"")</f>
        <v>Established</v>
      </c>
      <c r="G41" s="159" t="str">
        <f ca="1">IFERROR(IF((VLOOKUP($B41,'HICM and Narrative Backsheet'!$A$7:$BO$156,G$9,FALSE))="","",(VLOOKUP($B41,'HICM and Narrative Backsheet'!$A$7:$BO$156,G$9,FALSE))),"")</f>
        <v>Established</v>
      </c>
      <c r="H41" s="159" t="str">
        <f ca="1">IFERROR(IF((VLOOKUP($B41,'HICM and Narrative Backsheet'!$A$7:$BO$156,H$9,FALSE))="","",(VLOOKUP($B41,'HICM and Narrative Backsheet'!$A$7:$BO$156,H$9,FALSE))),"")</f>
        <v>Plans in place</v>
      </c>
      <c r="I41" s="159" t="str">
        <f ca="1">IFERROR(IF((VLOOKUP($B41,'HICM and Narrative Backsheet'!$A$7:$BO$156,I$9,FALSE))="","",(VLOOKUP($B41,'HICM and Narrative Backsheet'!$A$7:$BO$156,I$9,FALSE))),"")</f>
        <v>Plans in place</v>
      </c>
      <c r="J41" s="159" t="str">
        <f ca="1">IFERROR(IF((VLOOKUP($B41,'HICM and Narrative Backsheet'!$A$7:$BO$156,J$9,FALSE))="","",(VLOOKUP($B41,'HICM and Narrative Backsheet'!$A$7:$BO$156,J$9,FALSE))),"")</f>
        <v>Established</v>
      </c>
      <c r="K41" s="159" t="str">
        <f ca="1">IFERROR(IF((VLOOKUP($B41,'HICM and Narrative Backsheet'!$A$7:$BO$156,K$9,FALSE))="","",(VLOOKUP($B41,'HICM and Narrative Backsheet'!$A$7:$BO$156,K$9,FALSE))),"")</f>
        <v>Plans in place</v>
      </c>
      <c r="L41" s="160" t="str">
        <f ca="1">IFERROR(IF((VLOOKUP($B41,'HICM and Narrative Backsheet'!$A$7:$BO$156,L$9,FALSE))="","",(VLOOKUP($B41,'HICM and Narrative Backsheet'!$A$7:$BO$156,L$9,FALSE))),"")</f>
        <v>Established</v>
      </c>
      <c r="M41" s="161" t="str">
        <f ca="1">IFERROR(IF((VLOOKUP($B41,'HICM and Narrative Backsheet'!$A$7:$BO$156,M$9,FALSE))="","",(VLOOKUP($B41,'HICM and Narrative Backsheet'!$A$7:$BO$156,M$9,FALSE))),"")</f>
        <v>Mature</v>
      </c>
      <c r="N41" s="159" t="str">
        <f ca="1">IFERROR(IF((VLOOKUP($B41,'HICM and Narrative Backsheet'!$A$7:$BO$156,N$9,FALSE))="","",(VLOOKUP($B41,'HICM and Narrative Backsheet'!$A$7:$BO$156,N$9,FALSE))),"")</f>
        <v>Mature</v>
      </c>
      <c r="O41" s="159" t="str">
        <f ca="1">IFERROR(IF((VLOOKUP($B41,'HICM and Narrative Backsheet'!$A$7:$BO$156,O$9,FALSE))="","",(VLOOKUP($B41,'HICM and Narrative Backsheet'!$A$7:$BO$156,O$9,FALSE))),"")</f>
        <v>Mature</v>
      </c>
      <c r="P41" s="159" t="str">
        <f ca="1">IFERROR(IF((VLOOKUP($B41,'HICM and Narrative Backsheet'!$A$7:$BO$156,P$9,FALSE))="","",(VLOOKUP($B41,'HICM and Narrative Backsheet'!$A$7:$BO$156,P$9,FALSE))),"")</f>
        <v>Established</v>
      </c>
      <c r="Q41" s="159" t="str">
        <f ca="1">IFERROR(IF((VLOOKUP($B41,'HICM and Narrative Backsheet'!$A$7:$BO$156,Q$9,FALSE))="","",(VLOOKUP($B41,'HICM and Narrative Backsheet'!$A$7:$BO$156,Q$9,FALSE))),"")</f>
        <v>Plans in place</v>
      </c>
      <c r="R41" s="159" t="str">
        <f ca="1">IFERROR(IF((VLOOKUP($B41,'HICM and Narrative Backsheet'!$A$7:$BO$156,R$9,FALSE))="","",(VLOOKUP($B41,'HICM and Narrative Backsheet'!$A$7:$BO$156,R$9,FALSE))),"")</f>
        <v>Plans in place</v>
      </c>
      <c r="S41" s="159" t="str">
        <f ca="1">IFERROR(IF((VLOOKUP($B41,'HICM and Narrative Backsheet'!$A$7:$BO$156,S$9,FALSE))="","",(VLOOKUP($B41,'HICM and Narrative Backsheet'!$A$7:$BO$156,S$9,FALSE))),"")</f>
        <v>Established</v>
      </c>
      <c r="T41" s="159" t="str">
        <f ca="1">IFERROR(IF((VLOOKUP($B41,'HICM and Narrative Backsheet'!$A$7:$BO$156,T$9,FALSE))="","",(VLOOKUP($B41,'HICM and Narrative Backsheet'!$A$7:$BO$156,T$9,FALSE))),"")</f>
        <v>Plans in place</v>
      </c>
      <c r="U41" s="162" t="str">
        <f ca="1">IFERROR(IF((VLOOKUP($B41,'HICM and Narrative Backsheet'!$A$7:$BO$156,U$9,FALSE))="","",(VLOOKUP($B41,'HICM and Narrative Backsheet'!$A$7:$BO$156,U$9,FALSE))),"")</f>
        <v>Established</v>
      </c>
      <c r="V41" s="161" t="str">
        <f ca="1">IFERROR(IF((VLOOKUP($B41,'HICM and Narrative Backsheet'!$A$7:$BO$156,V$9,FALSE))="","",(VLOOKUP($B41,'HICM and Narrative Backsheet'!$A$7:$BO$156,V$9,FALSE))),"")</f>
        <v>Mature</v>
      </c>
      <c r="W41" s="159" t="str">
        <f ca="1">IFERROR(IF((VLOOKUP($B41,'HICM and Narrative Backsheet'!$A$7:$BO$156,W$9,FALSE))="","",(VLOOKUP($B41,'HICM and Narrative Backsheet'!$A$7:$BO$156,W$9,FALSE))),"")</f>
        <v>Mature</v>
      </c>
      <c r="X41" s="159" t="str">
        <f ca="1">IFERROR(IF((VLOOKUP($B41,'HICM and Narrative Backsheet'!$A$7:$BO$156,X$9,FALSE))="","",(VLOOKUP($B41,'HICM and Narrative Backsheet'!$A$7:$BO$156,X$9,FALSE))),"")</f>
        <v>Mature</v>
      </c>
      <c r="Y41" s="159" t="str">
        <f ca="1">IFERROR(IF((VLOOKUP($B41,'HICM and Narrative Backsheet'!$A$7:$BO$156,Y$9,FALSE))="","",(VLOOKUP($B41,'HICM and Narrative Backsheet'!$A$7:$BO$156,Y$9,FALSE))),"")</f>
        <v>Established</v>
      </c>
      <c r="Z41" s="159" t="str">
        <f ca="1">IFERROR(IF((VLOOKUP($B41,'HICM and Narrative Backsheet'!$A$7:$BO$156,Z$9,FALSE))="","",(VLOOKUP($B41,'HICM and Narrative Backsheet'!$A$7:$BO$156,Z$9,FALSE))),"")</f>
        <v>Plans in place</v>
      </c>
      <c r="AA41" s="159" t="str">
        <f ca="1">IFERROR(IF((VLOOKUP($B41,'HICM and Narrative Backsheet'!$A$7:$BO$156,AA$9,FALSE))="","",(VLOOKUP($B41,'HICM and Narrative Backsheet'!$A$7:$BO$156,AA$9,FALSE))),"")</f>
        <v>Plans in place</v>
      </c>
      <c r="AB41" s="159" t="str">
        <f ca="1">IFERROR(IF((VLOOKUP($B41,'HICM and Narrative Backsheet'!$A$7:$BO$156,AB$9,FALSE))="","",(VLOOKUP($B41,'HICM and Narrative Backsheet'!$A$7:$BO$156,AB$9,FALSE))),"")</f>
        <v>Established</v>
      </c>
      <c r="AC41" s="159" t="str">
        <f ca="1">IFERROR(IF((VLOOKUP($B41,'HICM and Narrative Backsheet'!$A$7:$BO$156,AC$9,FALSE))="","",(VLOOKUP($B41,'HICM and Narrative Backsheet'!$A$7:$BO$156,AC$9,FALSE))),"")</f>
        <v>Plans in place</v>
      </c>
      <c r="AD41" s="160" t="str">
        <f ca="1">IFERROR(IF((VLOOKUP($B41,'HICM and Narrative Backsheet'!$A$7:$BO$156,AD$9,FALSE))="","",(VLOOKUP($B41,'HICM and Narrative Backsheet'!$A$7:$BO$156,AD$9,FALSE))),"")</f>
        <v>Established</v>
      </c>
    </row>
    <row r="42" spans="1:30" x14ac:dyDescent="0.3">
      <c r="A42" s="56">
        <v>16</v>
      </c>
      <c r="B42" s="49" t="str">
        <f t="shared" ca="1" si="10"/>
        <v>E09000006</v>
      </c>
      <c r="C42" s="143" t="str">
        <f ca="1">IFERROR(VLOOKUP($B42,'Org List'!$J$9:$K$488,2,0), "")</f>
        <v>Bromley</v>
      </c>
      <c r="D42" s="158" t="str">
        <f ca="1">IFERROR(IF((VLOOKUP($B42,'HICM and Narrative Backsheet'!$A$7:$BO$156,D$9,FALSE))="","",(VLOOKUP($B42,'HICM and Narrative Backsheet'!$A$7:$BO$156,D$9,FALSE))),"")</f>
        <v>Established</v>
      </c>
      <c r="E42" s="159" t="str">
        <f ca="1">IFERROR(IF((VLOOKUP($B42,'HICM and Narrative Backsheet'!$A$7:$BO$156,E$9,FALSE))="","",(VLOOKUP($B42,'HICM and Narrative Backsheet'!$A$7:$BO$156,E$9,FALSE))),"")</f>
        <v>Mature</v>
      </c>
      <c r="F42" s="159" t="str">
        <f ca="1">IFERROR(IF((VLOOKUP($B42,'HICM and Narrative Backsheet'!$A$7:$BO$156,F$9,FALSE))="","",(VLOOKUP($B42,'HICM and Narrative Backsheet'!$A$7:$BO$156,F$9,FALSE))),"")</f>
        <v>Exemplary</v>
      </c>
      <c r="G42" s="159" t="str">
        <f ca="1">IFERROR(IF((VLOOKUP($B42,'HICM and Narrative Backsheet'!$A$7:$BO$156,G$9,FALSE))="","",(VLOOKUP($B42,'HICM and Narrative Backsheet'!$A$7:$BO$156,G$9,FALSE))),"")</f>
        <v>Exemplary</v>
      </c>
      <c r="H42" s="159" t="str">
        <f ca="1">IFERROR(IF((VLOOKUP($B42,'HICM and Narrative Backsheet'!$A$7:$BO$156,H$9,FALSE))="","",(VLOOKUP($B42,'HICM and Narrative Backsheet'!$A$7:$BO$156,H$9,FALSE))),"")</f>
        <v>Mature</v>
      </c>
      <c r="I42" s="159" t="str">
        <f ca="1">IFERROR(IF((VLOOKUP($B42,'HICM and Narrative Backsheet'!$A$7:$BO$156,I$9,FALSE))="","",(VLOOKUP($B42,'HICM and Narrative Backsheet'!$A$7:$BO$156,I$9,FALSE))),"")</f>
        <v>Established</v>
      </c>
      <c r="J42" s="159" t="str">
        <f ca="1">IFERROR(IF((VLOOKUP($B42,'HICM and Narrative Backsheet'!$A$7:$BO$156,J$9,FALSE))="","",(VLOOKUP($B42,'HICM and Narrative Backsheet'!$A$7:$BO$156,J$9,FALSE))),"")</f>
        <v>Exemplary</v>
      </c>
      <c r="K42" s="159" t="str">
        <f ca="1">IFERROR(IF((VLOOKUP($B42,'HICM and Narrative Backsheet'!$A$7:$BO$156,K$9,FALSE))="","",(VLOOKUP($B42,'HICM and Narrative Backsheet'!$A$7:$BO$156,K$9,FALSE))),"")</f>
        <v>Established</v>
      </c>
      <c r="L42" s="160" t="str">
        <f ca="1">IFERROR(IF((VLOOKUP($B42,'HICM and Narrative Backsheet'!$A$7:$BO$156,L$9,FALSE))="","",(VLOOKUP($B42,'HICM and Narrative Backsheet'!$A$7:$BO$156,L$9,FALSE))),"")</f>
        <v>Established</v>
      </c>
      <c r="M42" s="161" t="str">
        <f ca="1">IFERROR(IF((VLOOKUP($B42,'HICM and Narrative Backsheet'!$A$7:$BO$156,M$9,FALSE))="","",(VLOOKUP($B42,'HICM and Narrative Backsheet'!$A$7:$BO$156,M$9,FALSE))),"")</f>
        <v>Mature</v>
      </c>
      <c r="N42" s="159" t="str">
        <f ca="1">IFERROR(IF((VLOOKUP($B42,'HICM and Narrative Backsheet'!$A$7:$BO$156,N$9,FALSE))="","",(VLOOKUP($B42,'HICM and Narrative Backsheet'!$A$7:$BO$156,N$9,FALSE))),"")</f>
        <v>Mature</v>
      </c>
      <c r="O42" s="159" t="str">
        <f ca="1">IFERROR(IF((VLOOKUP($B42,'HICM and Narrative Backsheet'!$A$7:$BO$156,O$9,FALSE))="","",(VLOOKUP($B42,'HICM and Narrative Backsheet'!$A$7:$BO$156,O$9,FALSE))),"")</f>
        <v>Exemplary</v>
      </c>
      <c r="P42" s="159" t="str">
        <f ca="1">IFERROR(IF((VLOOKUP($B42,'HICM and Narrative Backsheet'!$A$7:$BO$156,P$9,FALSE))="","",(VLOOKUP($B42,'HICM and Narrative Backsheet'!$A$7:$BO$156,P$9,FALSE))),"")</f>
        <v>Exemplary</v>
      </c>
      <c r="Q42" s="159" t="str">
        <f ca="1">IFERROR(IF((VLOOKUP($B42,'HICM and Narrative Backsheet'!$A$7:$BO$156,Q$9,FALSE))="","",(VLOOKUP($B42,'HICM and Narrative Backsheet'!$A$7:$BO$156,Q$9,FALSE))),"")</f>
        <v>Mature</v>
      </c>
      <c r="R42" s="159" t="str">
        <f ca="1">IFERROR(IF((VLOOKUP($B42,'HICM and Narrative Backsheet'!$A$7:$BO$156,R$9,FALSE))="","",(VLOOKUP($B42,'HICM and Narrative Backsheet'!$A$7:$BO$156,R$9,FALSE))),"")</f>
        <v>Mature</v>
      </c>
      <c r="S42" s="159" t="str">
        <f ca="1">IFERROR(IF((VLOOKUP($B42,'HICM and Narrative Backsheet'!$A$7:$BO$156,S$9,FALSE))="","",(VLOOKUP($B42,'HICM and Narrative Backsheet'!$A$7:$BO$156,S$9,FALSE))),"")</f>
        <v>Mature</v>
      </c>
      <c r="T42" s="159" t="str">
        <f ca="1">IFERROR(IF((VLOOKUP($B42,'HICM and Narrative Backsheet'!$A$7:$BO$156,T$9,FALSE))="","",(VLOOKUP($B42,'HICM and Narrative Backsheet'!$A$7:$BO$156,T$9,FALSE))),"")</f>
        <v>Established</v>
      </c>
      <c r="U42" s="162" t="str">
        <f ca="1">IFERROR(IF((VLOOKUP($B42,'HICM and Narrative Backsheet'!$A$7:$BO$156,U$9,FALSE))="","",(VLOOKUP($B42,'HICM and Narrative Backsheet'!$A$7:$BO$156,U$9,FALSE))),"")</f>
        <v>Established</v>
      </c>
      <c r="V42" s="161" t="str">
        <f ca="1">IFERROR(IF((VLOOKUP($B42,'HICM and Narrative Backsheet'!$A$7:$BO$156,V$9,FALSE))="","",(VLOOKUP($B42,'HICM and Narrative Backsheet'!$A$7:$BO$156,V$9,FALSE))),"")</f>
        <v>Mature</v>
      </c>
      <c r="W42" s="159" t="str">
        <f ca="1">IFERROR(IF((VLOOKUP($B42,'HICM and Narrative Backsheet'!$A$7:$BO$156,W$9,FALSE))="","",(VLOOKUP($B42,'HICM and Narrative Backsheet'!$A$7:$BO$156,W$9,FALSE))),"")</f>
        <v>Mature</v>
      </c>
      <c r="X42" s="159" t="str">
        <f ca="1">IFERROR(IF((VLOOKUP($B42,'HICM and Narrative Backsheet'!$A$7:$BO$156,X$9,FALSE))="","",(VLOOKUP($B42,'HICM and Narrative Backsheet'!$A$7:$BO$156,X$9,FALSE))),"")</f>
        <v>Exemplary</v>
      </c>
      <c r="Y42" s="159" t="str">
        <f ca="1">IFERROR(IF((VLOOKUP($B42,'HICM and Narrative Backsheet'!$A$7:$BO$156,Y$9,FALSE))="","",(VLOOKUP($B42,'HICM and Narrative Backsheet'!$A$7:$BO$156,Y$9,FALSE))),"")</f>
        <v>Exemplary</v>
      </c>
      <c r="Z42" s="159" t="str">
        <f ca="1">IFERROR(IF((VLOOKUP($B42,'HICM and Narrative Backsheet'!$A$7:$BO$156,Z$9,FALSE))="","",(VLOOKUP($B42,'HICM and Narrative Backsheet'!$A$7:$BO$156,Z$9,FALSE))),"")</f>
        <v>Mature</v>
      </c>
      <c r="AA42" s="159" t="str">
        <f ca="1">IFERROR(IF((VLOOKUP($B42,'HICM and Narrative Backsheet'!$A$7:$BO$156,AA$9,FALSE))="","",(VLOOKUP($B42,'HICM and Narrative Backsheet'!$A$7:$BO$156,AA$9,FALSE))),"")</f>
        <v>Mature</v>
      </c>
      <c r="AB42" s="159" t="str">
        <f ca="1">IFERROR(IF((VLOOKUP($B42,'HICM and Narrative Backsheet'!$A$7:$BO$156,AB$9,FALSE))="","",(VLOOKUP($B42,'HICM and Narrative Backsheet'!$A$7:$BO$156,AB$9,FALSE))),"")</f>
        <v>Exemplary</v>
      </c>
      <c r="AC42" s="159" t="str">
        <f ca="1">IFERROR(IF((VLOOKUP($B42,'HICM and Narrative Backsheet'!$A$7:$BO$156,AC$9,FALSE))="","",(VLOOKUP($B42,'HICM and Narrative Backsheet'!$A$7:$BO$156,AC$9,FALSE))),"")</f>
        <v>Established</v>
      </c>
      <c r="AD42" s="160" t="str">
        <f ca="1">IFERROR(IF((VLOOKUP($B42,'HICM and Narrative Backsheet'!$A$7:$BO$156,AD$9,FALSE))="","",(VLOOKUP($B42,'HICM and Narrative Backsheet'!$A$7:$BO$156,AD$9,FALSE))),"")</f>
        <v>Established</v>
      </c>
    </row>
    <row r="43" spans="1:30" x14ac:dyDescent="0.3">
      <c r="A43" s="56">
        <v>17</v>
      </c>
      <c r="B43" s="49" t="str">
        <f t="shared" ca="1" si="10"/>
        <v>E10000002</v>
      </c>
      <c r="C43" s="143" t="str">
        <f ca="1">IFERROR(VLOOKUP($B43,'Org List'!$J$9:$K$488,2,0), "")</f>
        <v>Buckinghamshire</v>
      </c>
      <c r="D43" s="158" t="str">
        <f ca="1">IFERROR(IF((VLOOKUP($B43,'HICM and Narrative Backsheet'!$A$7:$BO$156,D$9,FALSE))="","",(VLOOKUP($B43,'HICM and Narrative Backsheet'!$A$7:$BO$156,D$9,FALSE))),"")</f>
        <v>Established</v>
      </c>
      <c r="E43" s="159" t="str">
        <f ca="1">IFERROR(IF((VLOOKUP($B43,'HICM and Narrative Backsheet'!$A$7:$BO$156,E$9,FALSE))="","",(VLOOKUP($B43,'HICM and Narrative Backsheet'!$A$7:$BO$156,E$9,FALSE))),"")</f>
        <v>Established</v>
      </c>
      <c r="F43" s="159" t="str">
        <f ca="1">IFERROR(IF((VLOOKUP($B43,'HICM and Narrative Backsheet'!$A$7:$BO$156,F$9,FALSE))="","",(VLOOKUP($B43,'HICM and Narrative Backsheet'!$A$7:$BO$156,F$9,FALSE))),"")</f>
        <v>Plans in place</v>
      </c>
      <c r="G43" s="159" t="str">
        <f ca="1">IFERROR(IF((VLOOKUP($B43,'HICM and Narrative Backsheet'!$A$7:$BO$156,G$9,FALSE))="","",(VLOOKUP($B43,'HICM and Narrative Backsheet'!$A$7:$BO$156,G$9,FALSE))),"")</f>
        <v>Plans in place</v>
      </c>
      <c r="H43" s="159" t="str">
        <f ca="1">IFERROR(IF((VLOOKUP($B43,'HICM and Narrative Backsheet'!$A$7:$BO$156,H$9,FALSE))="","",(VLOOKUP($B43,'HICM and Narrative Backsheet'!$A$7:$BO$156,H$9,FALSE))),"")</f>
        <v>Plans in place</v>
      </c>
      <c r="I43" s="159" t="str">
        <f ca="1">IFERROR(IF((VLOOKUP($B43,'HICM and Narrative Backsheet'!$A$7:$BO$156,I$9,FALSE))="","",(VLOOKUP($B43,'HICM and Narrative Backsheet'!$A$7:$BO$156,I$9,FALSE))),"")</f>
        <v>Plans in place</v>
      </c>
      <c r="J43" s="159" t="str">
        <f ca="1">IFERROR(IF((VLOOKUP($B43,'HICM and Narrative Backsheet'!$A$7:$BO$156,J$9,FALSE))="","",(VLOOKUP($B43,'HICM and Narrative Backsheet'!$A$7:$BO$156,J$9,FALSE))),"")</f>
        <v>Plans in place</v>
      </c>
      <c r="K43" s="159" t="str">
        <f ca="1">IFERROR(IF((VLOOKUP($B43,'HICM and Narrative Backsheet'!$A$7:$BO$156,K$9,FALSE))="","",(VLOOKUP($B43,'HICM and Narrative Backsheet'!$A$7:$BO$156,K$9,FALSE))),"")</f>
        <v>Established</v>
      </c>
      <c r="L43" s="160" t="str">
        <f ca="1">IFERROR(IF((VLOOKUP($B43,'HICM and Narrative Backsheet'!$A$7:$BO$156,L$9,FALSE))="","",(VLOOKUP($B43,'HICM and Narrative Backsheet'!$A$7:$BO$156,L$9,FALSE))),"")</f>
        <v>Plans in place</v>
      </c>
      <c r="M43" s="161" t="str">
        <f ca="1">IFERROR(IF((VLOOKUP($B43,'HICM and Narrative Backsheet'!$A$7:$BO$156,M$9,FALSE))="","",(VLOOKUP($B43,'HICM and Narrative Backsheet'!$A$7:$BO$156,M$9,FALSE))),"")</f>
        <v>Established</v>
      </c>
      <c r="N43" s="159" t="str">
        <f ca="1">IFERROR(IF((VLOOKUP($B43,'HICM and Narrative Backsheet'!$A$7:$BO$156,N$9,FALSE))="","",(VLOOKUP($B43,'HICM and Narrative Backsheet'!$A$7:$BO$156,N$9,FALSE))),"")</f>
        <v>Established</v>
      </c>
      <c r="O43" s="159" t="str">
        <f ca="1">IFERROR(IF((VLOOKUP($B43,'HICM and Narrative Backsheet'!$A$7:$BO$156,O$9,FALSE))="","",(VLOOKUP($B43,'HICM and Narrative Backsheet'!$A$7:$BO$156,O$9,FALSE))),"")</f>
        <v>Established</v>
      </c>
      <c r="P43" s="159" t="str">
        <f ca="1">IFERROR(IF((VLOOKUP($B43,'HICM and Narrative Backsheet'!$A$7:$BO$156,P$9,FALSE))="","",(VLOOKUP($B43,'HICM and Narrative Backsheet'!$A$7:$BO$156,P$9,FALSE))),"")</f>
        <v>Established</v>
      </c>
      <c r="Q43" s="159" t="str">
        <f ca="1">IFERROR(IF((VLOOKUP($B43,'HICM and Narrative Backsheet'!$A$7:$BO$156,Q$9,FALSE))="","",(VLOOKUP($B43,'HICM and Narrative Backsheet'!$A$7:$BO$156,Q$9,FALSE))),"")</f>
        <v>Plans in place</v>
      </c>
      <c r="R43" s="159" t="str">
        <f ca="1">IFERROR(IF((VLOOKUP($B43,'HICM and Narrative Backsheet'!$A$7:$BO$156,R$9,FALSE))="","",(VLOOKUP($B43,'HICM and Narrative Backsheet'!$A$7:$BO$156,R$9,FALSE))),"")</f>
        <v>Established</v>
      </c>
      <c r="S43" s="159" t="str">
        <f ca="1">IFERROR(IF((VLOOKUP($B43,'HICM and Narrative Backsheet'!$A$7:$BO$156,S$9,FALSE))="","",(VLOOKUP($B43,'HICM and Narrative Backsheet'!$A$7:$BO$156,S$9,FALSE))),"")</f>
        <v>Established</v>
      </c>
      <c r="T43" s="159" t="str">
        <f ca="1">IFERROR(IF((VLOOKUP($B43,'HICM and Narrative Backsheet'!$A$7:$BO$156,T$9,FALSE))="","",(VLOOKUP($B43,'HICM and Narrative Backsheet'!$A$7:$BO$156,T$9,FALSE))),"")</f>
        <v>Established</v>
      </c>
      <c r="U43" s="162" t="str">
        <f ca="1">IFERROR(IF((VLOOKUP($B43,'HICM and Narrative Backsheet'!$A$7:$BO$156,U$9,FALSE))="","",(VLOOKUP($B43,'HICM and Narrative Backsheet'!$A$7:$BO$156,U$9,FALSE))),"")</f>
        <v>Established</v>
      </c>
      <c r="V43" s="161" t="str">
        <f ca="1">IFERROR(IF((VLOOKUP($B43,'HICM and Narrative Backsheet'!$A$7:$BO$156,V$9,FALSE))="","",(VLOOKUP($B43,'HICM and Narrative Backsheet'!$A$7:$BO$156,V$9,FALSE))),"")</f>
        <v>Established</v>
      </c>
      <c r="W43" s="159" t="str">
        <f ca="1">IFERROR(IF((VLOOKUP($B43,'HICM and Narrative Backsheet'!$A$7:$BO$156,W$9,FALSE))="","",(VLOOKUP($B43,'HICM and Narrative Backsheet'!$A$7:$BO$156,W$9,FALSE))),"")</f>
        <v>Established</v>
      </c>
      <c r="X43" s="159" t="str">
        <f ca="1">IFERROR(IF((VLOOKUP($B43,'HICM and Narrative Backsheet'!$A$7:$BO$156,X$9,FALSE))="","",(VLOOKUP($B43,'HICM and Narrative Backsheet'!$A$7:$BO$156,X$9,FALSE))),"")</f>
        <v>Established</v>
      </c>
      <c r="Y43" s="159" t="str">
        <f ca="1">IFERROR(IF((VLOOKUP($B43,'HICM and Narrative Backsheet'!$A$7:$BO$156,Y$9,FALSE))="","",(VLOOKUP($B43,'HICM and Narrative Backsheet'!$A$7:$BO$156,Y$9,FALSE))),"")</f>
        <v>Established</v>
      </c>
      <c r="Z43" s="159" t="str">
        <f ca="1">IFERROR(IF((VLOOKUP($B43,'HICM and Narrative Backsheet'!$A$7:$BO$156,Z$9,FALSE))="","",(VLOOKUP($B43,'HICM and Narrative Backsheet'!$A$7:$BO$156,Z$9,FALSE))),"")</f>
        <v>Established</v>
      </c>
      <c r="AA43" s="159" t="str">
        <f ca="1">IFERROR(IF((VLOOKUP($B43,'HICM and Narrative Backsheet'!$A$7:$BO$156,AA$9,FALSE))="","",(VLOOKUP($B43,'HICM and Narrative Backsheet'!$A$7:$BO$156,AA$9,FALSE))),"")</f>
        <v>Established</v>
      </c>
      <c r="AB43" s="159" t="str">
        <f ca="1">IFERROR(IF((VLOOKUP($B43,'HICM and Narrative Backsheet'!$A$7:$BO$156,AB$9,FALSE))="","",(VLOOKUP($B43,'HICM and Narrative Backsheet'!$A$7:$BO$156,AB$9,FALSE))),"")</f>
        <v>Established</v>
      </c>
      <c r="AC43" s="159" t="str">
        <f ca="1">IFERROR(IF((VLOOKUP($B43,'HICM and Narrative Backsheet'!$A$7:$BO$156,AC$9,FALSE))="","",(VLOOKUP($B43,'HICM and Narrative Backsheet'!$A$7:$BO$156,AC$9,FALSE))),"")</f>
        <v>Established</v>
      </c>
      <c r="AD43" s="160" t="str">
        <f ca="1">IFERROR(IF((VLOOKUP($B43,'HICM and Narrative Backsheet'!$A$7:$BO$156,AD$9,FALSE))="","",(VLOOKUP($B43,'HICM and Narrative Backsheet'!$A$7:$BO$156,AD$9,FALSE))),"")</f>
        <v>Established</v>
      </c>
    </row>
    <row r="44" spans="1:30" x14ac:dyDescent="0.3">
      <c r="A44" s="56">
        <v>18</v>
      </c>
      <c r="B44" s="49" t="str">
        <f t="shared" ca="1" si="10"/>
        <v>E08000002</v>
      </c>
      <c r="C44" s="143" t="str">
        <f ca="1">IFERROR(VLOOKUP($B44,'Org List'!$J$9:$K$488,2,0), "")</f>
        <v>Bury</v>
      </c>
      <c r="D44" s="158" t="str">
        <f ca="1">IFERROR(IF((VLOOKUP($B44,'HICM and Narrative Backsheet'!$A$7:$BO$156,D$9,FALSE))="","",(VLOOKUP($B44,'HICM and Narrative Backsheet'!$A$7:$BO$156,D$9,FALSE))),"")</f>
        <v>Established</v>
      </c>
      <c r="E44" s="159" t="str">
        <f ca="1">IFERROR(IF((VLOOKUP($B44,'HICM and Narrative Backsheet'!$A$7:$BO$156,E$9,FALSE))="","",(VLOOKUP($B44,'HICM and Narrative Backsheet'!$A$7:$BO$156,E$9,FALSE))),"")</f>
        <v>Established</v>
      </c>
      <c r="F44" s="159" t="str">
        <f ca="1">IFERROR(IF((VLOOKUP($B44,'HICM and Narrative Backsheet'!$A$7:$BO$156,F$9,FALSE))="","",(VLOOKUP($B44,'HICM and Narrative Backsheet'!$A$7:$BO$156,F$9,FALSE))),"")</f>
        <v>Mature</v>
      </c>
      <c r="G44" s="159" t="str">
        <f ca="1">IFERROR(IF((VLOOKUP($B44,'HICM and Narrative Backsheet'!$A$7:$BO$156,G$9,FALSE))="","",(VLOOKUP($B44,'HICM and Narrative Backsheet'!$A$7:$BO$156,G$9,FALSE))),"")</f>
        <v>Plans in place</v>
      </c>
      <c r="H44" s="159" t="str">
        <f ca="1">IFERROR(IF((VLOOKUP($B44,'HICM and Narrative Backsheet'!$A$7:$BO$156,H$9,FALSE))="","",(VLOOKUP($B44,'HICM and Narrative Backsheet'!$A$7:$BO$156,H$9,FALSE))),"")</f>
        <v>Established</v>
      </c>
      <c r="I44" s="159" t="str">
        <f ca="1">IFERROR(IF((VLOOKUP($B44,'HICM and Narrative Backsheet'!$A$7:$BO$156,I$9,FALSE))="","",(VLOOKUP($B44,'HICM and Narrative Backsheet'!$A$7:$BO$156,I$9,FALSE))),"")</f>
        <v>Established</v>
      </c>
      <c r="J44" s="159" t="str">
        <f ca="1">IFERROR(IF((VLOOKUP($B44,'HICM and Narrative Backsheet'!$A$7:$BO$156,J$9,FALSE))="","",(VLOOKUP($B44,'HICM and Narrative Backsheet'!$A$7:$BO$156,J$9,FALSE))),"")</f>
        <v>Established</v>
      </c>
      <c r="K44" s="159" t="str">
        <f ca="1">IFERROR(IF((VLOOKUP($B44,'HICM and Narrative Backsheet'!$A$7:$BO$156,K$9,FALSE))="","",(VLOOKUP($B44,'HICM and Narrative Backsheet'!$A$7:$BO$156,K$9,FALSE))),"")</f>
        <v>Established</v>
      </c>
      <c r="L44" s="160" t="str">
        <f ca="1">IFERROR(IF((VLOOKUP($B44,'HICM and Narrative Backsheet'!$A$7:$BO$156,L$9,FALSE))="","",(VLOOKUP($B44,'HICM and Narrative Backsheet'!$A$7:$BO$156,L$9,FALSE))),"")</f>
        <v>Plans in place</v>
      </c>
      <c r="M44" s="161" t="str">
        <f ca="1">IFERROR(IF((VLOOKUP($B44,'HICM and Narrative Backsheet'!$A$7:$BO$156,M$9,FALSE))="","",(VLOOKUP($B44,'HICM and Narrative Backsheet'!$A$7:$BO$156,M$9,FALSE))),"")</f>
        <v>Established</v>
      </c>
      <c r="N44" s="159" t="str">
        <f ca="1">IFERROR(IF((VLOOKUP($B44,'HICM and Narrative Backsheet'!$A$7:$BO$156,N$9,FALSE))="","",(VLOOKUP($B44,'HICM and Narrative Backsheet'!$A$7:$BO$156,N$9,FALSE))),"")</f>
        <v>Established</v>
      </c>
      <c r="O44" s="159" t="str">
        <f ca="1">IFERROR(IF((VLOOKUP($B44,'HICM and Narrative Backsheet'!$A$7:$BO$156,O$9,FALSE))="","",(VLOOKUP($B44,'HICM and Narrative Backsheet'!$A$7:$BO$156,O$9,FALSE))),"")</f>
        <v>Mature</v>
      </c>
      <c r="P44" s="159" t="str">
        <f ca="1">IFERROR(IF((VLOOKUP($B44,'HICM and Narrative Backsheet'!$A$7:$BO$156,P$9,FALSE))="","",(VLOOKUP($B44,'HICM and Narrative Backsheet'!$A$7:$BO$156,P$9,FALSE))),"")</f>
        <v>Plans in place</v>
      </c>
      <c r="Q44" s="159" t="str">
        <f ca="1">IFERROR(IF((VLOOKUP($B44,'HICM and Narrative Backsheet'!$A$7:$BO$156,Q$9,FALSE))="","",(VLOOKUP($B44,'HICM and Narrative Backsheet'!$A$7:$BO$156,Q$9,FALSE))),"")</f>
        <v>Established</v>
      </c>
      <c r="R44" s="159" t="str">
        <f ca="1">IFERROR(IF((VLOOKUP($B44,'HICM and Narrative Backsheet'!$A$7:$BO$156,R$9,FALSE))="","",(VLOOKUP($B44,'HICM and Narrative Backsheet'!$A$7:$BO$156,R$9,FALSE))),"")</f>
        <v>Established</v>
      </c>
      <c r="S44" s="159" t="str">
        <f ca="1">IFERROR(IF((VLOOKUP($B44,'HICM and Narrative Backsheet'!$A$7:$BO$156,S$9,FALSE))="","",(VLOOKUP($B44,'HICM and Narrative Backsheet'!$A$7:$BO$156,S$9,FALSE))),"")</f>
        <v>Established</v>
      </c>
      <c r="T44" s="159" t="str">
        <f ca="1">IFERROR(IF((VLOOKUP($B44,'HICM and Narrative Backsheet'!$A$7:$BO$156,T$9,FALSE))="","",(VLOOKUP($B44,'HICM and Narrative Backsheet'!$A$7:$BO$156,T$9,FALSE))),"")</f>
        <v>Established</v>
      </c>
      <c r="U44" s="162" t="str">
        <f ca="1">IFERROR(IF((VLOOKUP($B44,'HICM and Narrative Backsheet'!$A$7:$BO$156,U$9,FALSE))="","",(VLOOKUP($B44,'HICM and Narrative Backsheet'!$A$7:$BO$156,U$9,FALSE))),"")</f>
        <v>Established</v>
      </c>
      <c r="V44" s="161" t="str">
        <f ca="1">IFERROR(IF((VLOOKUP($B44,'HICM and Narrative Backsheet'!$A$7:$BO$156,V$9,FALSE))="","",(VLOOKUP($B44,'HICM and Narrative Backsheet'!$A$7:$BO$156,V$9,FALSE))),"")</f>
        <v>Established</v>
      </c>
      <c r="W44" s="159" t="str">
        <f ca="1">IFERROR(IF((VLOOKUP($B44,'HICM and Narrative Backsheet'!$A$7:$BO$156,W$9,FALSE))="","",(VLOOKUP($B44,'HICM and Narrative Backsheet'!$A$7:$BO$156,W$9,FALSE))),"")</f>
        <v>Established</v>
      </c>
      <c r="X44" s="159" t="str">
        <f ca="1">IFERROR(IF((VLOOKUP($B44,'HICM and Narrative Backsheet'!$A$7:$BO$156,X$9,FALSE))="","",(VLOOKUP($B44,'HICM and Narrative Backsheet'!$A$7:$BO$156,X$9,FALSE))),"")</f>
        <v>Mature</v>
      </c>
      <c r="Y44" s="159" t="str">
        <f ca="1">IFERROR(IF((VLOOKUP($B44,'HICM and Narrative Backsheet'!$A$7:$BO$156,Y$9,FALSE))="","",(VLOOKUP($B44,'HICM and Narrative Backsheet'!$A$7:$BO$156,Y$9,FALSE))),"")</f>
        <v>Established</v>
      </c>
      <c r="Z44" s="159" t="str">
        <f ca="1">IFERROR(IF((VLOOKUP($B44,'HICM and Narrative Backsheet'!$A$7:$BO$156,Z$9,FALSE))="","",(VLOOKUP($B44,'HICM and Narrative Backsheet'!$A$7:$BO$156,Z$9,FALSE))),"")</f>
        <v>Established</v>
      </c>
      <c r="AA44" s="159" t="str">
        <f ca="1">IFERROR(IF((VLOOKUP($B44,'HICM and Narrative Backsheet'!$A$7:$BO$156,AA$9,FALSE))="","",(VLOOKUP($B44,'HICM and Narrative Backsheet'!$A$7:$BO$156,AA$9,FALSE))),"")</f>
        <v>Established</v>
      </c>
      <c r="AB44" s="159" t="str">
        <f ca="1">IFERROR(IF((VLOOKUP($B44,'HICM and Narrative Backsheet'!$A$7:$BO$156,AB$9,FALSE))="","",(VLOOKUP($B44,'HICM and Narrative Backsheet'!$A$7:$BO$156,AB$9,FALSE))),"")</f>
        <v>Established</v>
      </c>
      <c r="AC44" s="159" t="str">
        <f ca="1">IFERROR(IF((VLOOKUP($B44,'HICM and Narrative Backsheet'!$A$7:$BO$156,AC$9,FALSE))="","",(VLOOKUP($B44,'HICM and Narrative Backsheet'!$A$7:$BO$156,AC$9,FALSE))),"")</f>
        <v>Established</v>
      </c>
      <c r="AD44" s="160" t="str">
        <f ca="1">IFERROR(IF((VLOOKUP($B44,'HICM and Narrative Backsheet'!$A$7:$BO$156,AD$9,FALSE))="","",(VLOOKUP($B44,'HICM and Narrative Backsheet'!$A$7:$BO$156,AD$9,FALSE))),"")</f>
        <v>Established</v>
      </c>
    </row>
    <row r="45" spans="1:30" x14ac:dyDescent="0.3">
      <c r="A45" s="56">
        <v>19</v>
      </c>
      <c r="B45" s="49" t="str">
        <f t="shared" ca="1" si="10"/>
        <v>E08000033</v>
      </c>
      <c r="C45" s="143" t="str">
        <f ca="1">IFERROR(VLOOKUP($B45,'Org List'!$J$9:$K$488,2,0), "")</f>
        <v>Calderdale</v>
      </c>
      <c r="D45" s="158" t="str">
        <f ca="1">IFERROR(IF((VLOOKUP($B45,'HICM and Narrative Backsheet'!$A$7:$BO$156,D$9,FALSE))="","",(VLOOKUP($B45,'HICM and Narrative Backsheet'!$A$7:$BO$156,D$9,FALSE))),"")</f>
        <v>Established</v>
      </c>
      <c r="E45" s="159" t="str">
        <f ca="1">IFERROR(IF((VLOOKUP($B45,'HICM and Narrative Backsheet'!$A$7:$BO$156,E$9,FALSE))="","",(VLOOKUP($B45,'HICM and Narrative Backsheet'!$A$7:$BO$156,E$9,FALSE))),"")</f>
        <v>Established</v>
      </c>
      <c r="F45" s="159" t="str">
        <f ca="1">IFERROR(IF((VLOOKUP($B45,'HICM and Narrative Backsheet'!$A$7:$BO$156,F$9,FALSE))="","",(VLOOKUP($B45,'HICM and Narrative Backsheet'!$A$7:$BO$156,F$9,FALSE))),"")</f>
        <v>Mature</v>
      </c>
      <c r="G45" s="159" t="str">
        <f ca="1">IFERROR(IF((VLOOKUP($B45,'HICM and Narrative Backsheet'!$A$7:$BO$156,G$9,FALSE))="","",(VLOOKUP($B45,'HICM and Narrative Backsheet'!$A$7:$BO$156,G$9,FALSE))),"")</f>
        <v>Established</v>
      </c>
      <c r="H45" s="159" t="str">
        <f ca="1">IFERROR(IF((VLOOKUP($B45,'HICM and Narrative Backsheet'!$A$7:$BO$156,H$9,FALSE))="","",(VLOOKUP($B45,'HICM and Narrative Backsheet'!$A$7:$BO$156,H$9,FALSE))),"")</f>
        <v>Established</v>
      </c>
      <c r="I45" s="159" t="str">
        <f ca="1">IFERROR(IF((VLOOKUP($B45,'HICM and Narrative Backsheet'!$A$7:$BO$156,I$9,FALSE))="","",(VLOOKUP($B45,'HICM and Narrative Backsheet'!$A$7:$BO$156,I$9,FALSE))),"")</f>
        <v>Established</v>
      </c>
      <c r="J45" s="159" t="str">
        <f ca="1">IFERROR(IF((VLOOKUP($B45,'HICM and Narrative Backsheet'!$A$7:$BO$156,J$9,FALSE))="","",(VLOOKUP($B45,'HICM and Narrative Backsheet'!$A$7:$BO$156,J$9,FALSE))),"")</f>
        <v>Mature</v>
      </c>
      <c r="K45" s="159" t="str">
        <f ca="1">IFERROR(IF((VLOOKUP($B45,'HICM and Narrative Backsheet'!$A$7:$BO$156,K$9,FALSE))="","",(VLOOKUP($B45,'HICM and Narrative Backsheet'!$A$7:$BO$156,K$9,FALSE))),"")</f>
        <v>Mature</v>
      </c>
      <c r="L45" s="160" t="str">
        <f ca="1">IFERROR(IF((VLOOKUP($B45,'HICM and Narrative Backsheet'!$A$7:$BO$156,L$9,FALSE))="","",(VLOOKUP($B45,'HICM and Narrative Backsheet'!$A$7:$BO$156,L$9,FALSE))),"")</f>
        <v>Established</v>
      </c>
      <c r="M45" s="161" t="str">
        <f ca="1">IFERROR(IF((VLOOKUP($B45,'HICM and Narrative Backsheet'!$A$7:$BO$156,M$9,FALSE))="","",(VLOOKUP($B45,'HICM and Narrative Backsheet'!$A$7:$BO$156,M$9,FALSE))),"")</f>
        <v>Established</v>
      </c>
      <c r="N45" s="159" t="str">
        <f ca="1">IFERROR(IF((VLOOKUP($B45,'HICM and Narrative Backsheet'!$A$7:$BO$156,N$9,FALSE))="","",(VLOOKUP($B45,'HICM and Narrative Backsheet'!$A$7:$BO$156,N$9,FALSE))),"")</f>
        <v>Established</v>
      </c>
      <c r="O45" s="159" t="str">
        <f ca="1">IFERROR(IF((VLOOKUP($B45,'HICM and Narrative Backsheet'!$A$7:$BO$156,O$9,FALSE))="","",(VLOOKUP($B45,'HICM and Narrative Backsheet'!$A$7:$BO$156,O$9,FALSE))),"")</f>
        <v>Mature</v>
      </c>
      <c r="P45" s="159" t="str">
        <f ca="1">IFERROR(IF((VLOOKUP($B45,'HICM and Narrative Backsheet'!$A$7:$BO$156,P$9,FALSE))="","",(VLOOKUP($B45,'HICM and Narrative Backsheet'!$A$7:$BO$156,P$9,FALSE))),"")</f>
        <v>Established</v>
      </c>
      <c r="Q45" s="159" t="str">
        <f ca="1">IFERROR(IF((VLOOKUP($B45,'HICM and Narrative Backsheet'!$A$7:$BO$156,Q$9,FALSE))="","",(VLOOKUP($B45,'HICM and Narrative Backsheet'!$A$7:$BO$156,Q$9,FALSE))),"")</f>
        <v>Established</v>
      </c>
      <c r="R45" s="159" t="str">
        <f ca="1">IFERROR(IF((VLOOKUP($B45,'HICM and Narrative Backsheet'!$A$7:$BO$156,R$9,FALSE))="","",(VLOOKUP($B45,'HICM and Narrative Backsheet'!$A$7:$BO$156,R$9,FALSE))),"")</f>
        <v>Established</v>
      </c>
      <c r="S45" s="159" t="str">
        <f ca="1">IFERROR(IF((VLOOKUP($B45,'HICM and Narrative Backsheet'!$A$7:$BO$156,S$9,FALSE))="","",(VLOOKUP($B45,'HICM and Narrative Backsheet'!$A$7:$BO$156,S$9,FALSE))),"")</f>
        <v>Mature</v>
      </c>
      <c r="T45" s="159" t="str">
        <f ca="1">IFERROR(IF((VLOOKUP($B45,'HICM and Narrative Backsheet'!$A$7:$BO$156,T$9,FALSE))="","",(VLOOKUP($B45,'HICM and Narrative Backsheet'!$A$7:$BO$156,T$9,FALSE))),"")</f>
        <v>Mature</v>
      </c>
      <c r="U45" s="162" t="str">
        <f ca="1">IFERROR(IF((VLOOKUP($B45,'HICM and Narrative Backsheet'!$A$7:$BO$156,U$9,FALSE))="","",(VLOOKUP($B45,'HICM and Narrative Backsheet'!$A$7:$BO$156,U$9,FALSE))),"")</f>
        <v>Mature</v>
      </c>
      <c r="V45" s="161" t="str">
        <f ca="1">IFERROR(IF((VLOOKUP($B45,'HICM and Narrative Backsheet'!$A$7:$BO$156,V$9,FALSE))="","",(VLOOKUP($B45,'HICM and Narrative Backsheet'!$A$7:$BO$156,V$9,FALSE))),"")</f>
        <v>Established</v>
      </c>
      <c r="W45" s="159" t="str">
        <f ca="1">IFERROR(IF((VLOOKUP($B45,'HICM and Narrative Backsheet'!$A$7:$BO$156,W$9,FALSE))="","",(VLOOKUP($B45,'HICM and Narrative Backsheet'!$A$7:$BO$156,W$9,FALSE))),"")</f>
        <v>Established</v>
      </c>
      <c r="X45" s="159" t="str">
        <f ca="1">IFERROR(IF((VLOOKUP($B45,'HICM and Narrative Backsheet'!$A$7:$BO$156,X$9,FALSE))="","",(VLOOKUP($B45,'HICM and Narrative Backsheet'!$A$7:$BO$156,X$9,FALSE))),"")</f>
        <v>Mature</v>
      </c>
      <c r="Y45" s="159" t="str">
        <f ca="1">IFERROR(IF((VLOOKUP($B45,'HICM and Narrative Backsheet'!$A$7:$BO$156,Y$9,FALSE))="","",(VLOOKUP($B45,'HICM and Narrative Backsheet'!$A$7:$BO$156,Y$9,FALSE))),"")</f>
        <v>Established</v>
      </c>
      <c r="Z45" s="159" t="str">
        <f ca="1">IFERROR(IF((VLOOKUP($B45,'HICM and Narrative Backsheet'!$A$7:$BO$156,Z$9,FALSE))="","",(VLOOKUP($B45,'HICM and Narrative Backsheet'!$A$7:$BO$156,Z$9,FALSE))),"")</f>
        <v>Established</v>
      </c>
      <c r="AA45" s="159" t="str">
        <f ca="1">IFERROR(IF((VLOOKUP($B45,'HICM and Narrative Backsheet'!$A$7:$BO$156,AA$9,FALSE))="","",(VLOOKUP($B45,'HICM and Narrative Backsheet'!$A$7:$BO$156,AA$9,FALSE))),"")</f>
        <v>Established</v>
      </c>
      <c r="AB45" s="159" t="str">
        <f ca="1">IFERROR(IF((VLOOKUP($B45,'HICM and Narrative Backsheet'!$A$7:$BO$156,AB$9,FALSE))="","",(VLOOKUP($B45,'HICM and Narrative Backsheet'!$A$7:$BO$156,AB$9,FALSE))),"")</f>
        <v>Mature</v>
      </c>
      <c r="AC45" s="159" t="str">
        <f ca="1">IFERROR(IF((VLOOKUP($B45,'HICM and Narrative Backsheet'!$A$7:$BO$156,AC$9,FALSE))="","",(VLOOKUP($B45,'HICM and Narrative Backsheet'!$A$7:$BO$156,AC$9,FALSE))),"")</f>
        <v>Mature</v>
      </c>
      <c r="AD45" s="160" t="str">
        <f ca="1">IFERROR(IF((VLOOKUP($B45,'HICM and Narrative Backsheet'!$A$7:$BO$156,AD$9,FALSE))="","",(VLOOKUP($B45,'HICM and Narrative Backsheet'!$A$7:$BO$156,AD$9,FALSE))),"")</f>
        <v>Mature</v>
      </c>
    </row>
    <row r="46" spans="1:30" x14ac:dyDescent="0.3">
      <c r="A46" s="56">
        <v>20</v>
      </c>
      <c r="B46" s="49" t="str">
        <f t="shared" ca="1" si="10"/>
        <v>E10000003</v>
      </c>
      <c r="C46" s="143" t="str">
        <f ca="1">IFERROR(VLOOKUP($B46,'Org List'!$J$9:$K$488,2,0), "")</f>
        <v>Cambridgeshire</v>
      </c>
      <c r="D46" s="158" t="str">
        <f ca="1">IFERROR(IF((VLOOKUP($B46,'HICM and Narrative Backsheet'!$A$7:$BO$156,D$9,FALSE))="","",(VLOOKUP($B46,'HICM and Narrative Backsheet'!$A$7:$BO$156,D$9,FALSE))),"")</f>
        <v>Mature</v>
      </c>
      <c r="E46" s="159" t="str">
        <f ca="1">IFERROR(IF((VLOOKUP($B46,'HICM and Narrative Backsheet'!$A$7:$BO$156,E$9,FALSE))="","",(VLOOKUP($B46,'HICM and Narrative Backsheet'!$A$7:$BO$156,E$9,FALSE))),"")</f>
        <v>Established</v>
      </c>
      <c r="F46" s="159" t="str">
        <f ca="1">IFERROR(IF((VLOOKUP($B46,'HICM and Narrative Backsheet'!$A$7:$BO$156,F$9,FALSE))="","",(VLOOKUP($B46,'HICM and Narrative Backsheet'!$A$7:$BO$156,F$9,FALSE))),"")</f>
        <v>Plans in place</v>
      </c>
      <c r="G46" s="159" t="str">
        <f ca="1">IFERROR(IF((VLOOKUP($B46,'HICM and Narrative Backsheet'!$A$7:$BO$156,G$9,FALSE))="","",(VLOOKUP($B46,'HICM and Narrative Backsheet'!$A$7:$BO$156,G$9,FALSE))),"")</f>
        <v>Plans in place</v>
      </c>
      <c r="H46" s="159" t="str">
        <f ca="1">IFERROR(IF((VLOOKUP($B46,'HICM and Narrative Backsheet'!$A$7:$BO$156,H$9,FALSE))="","",(VLOOKUP($B46,'HICM and Narrative Backsheet'!$A$7:$BO$156,H$9,FALSE))),"")</f>
        <v>Established</v>
      </c>
      <c r="I46" s="159" t="str">
        <f ca="1">IFERROR(IF((VLOOKUP($B46,'HICM and Narrative Backsheet'!$A$7:$BO$156,I$9,FALSE))="","",(VLOOKUP($B46,'HICM and Narrative Backsheet'!$A$7:$BO$156,I$9,FALSE))),"")</f>
        <v>Established</v>
      </c>
      <c r="J46" s="159" t="str">
        <f ca="1">IFERROR(IF((VLOOKUP($B46,'HICM and Narrative Backsheet'!$A$7:$BO$156,J$9,FALSE))="","",(VLOOKUP($B46,'HICM and Narrative Backsheet'!$A$7:$BO$156,J$9,FALSE))),"")</f>
        <v>Established</v>
      </c>
      <c r="K46" s="159" t="str">
        <f ca="1">IFERROR(IF((VLOOKUP($B46,'HICM and Narrative Backsheet'!$A$7:$BO$156,K$9,FALSE))="","",(VLOOKUP($B46,'HICM and Narrative Backsheet'!$A$7:$BO$156,K$9,FALSE))),"")</f>
        <v>Established</v>
      </c>
      <c r="L46" s="160" t="str">
        <f ca="1">IFERROR(IF((VLOOKUP($B46,'HICM and Narrative Backsheet'!$A$7:$BO$156,L$9,FALSE))="","",(VLOOKUP($B46,'HICM and Narrative Backsheet'!$A$7:$BO$156,L$9,FALSE))),"")</f>
        <v>Mature</v>
      </c>
      <c r="M46" s="161" t="str">
        <f ca="1">IFERROR(IF((VLOOKUP($B46,'HICM and Narrative Backsheet'!$A$7:$BO$156,M$9,FALSE))="","",(VLOOKUP($B46,'HICM and Narrative Backsheet'!$A$7:$BO$156,M$9,FALSE))),"")</f>
        <v>Established</v>
      </c>
      <c r="N46" s="159" t="str">
        <f ca="1">IFERROR(IF((VLOOKUP($B46,'HICM and Narrative Backsheet'!$A$7:$BO$156,N$9,FALSE))="","",(VLOOKUP($B46,'HICM and Narrative Backsheet'!$A$7:$BO$156,N$9,FALSE))),"")</f>
        <v>Established</v>
      </c>
      <c r="O46" s="159" t="str">
        <f ca="1">IFERROR(IF((VLOOKUP($B46,'HICM and Narrative Backsheet'!$A$7:$BO$156,O$9,FALSE))="","",(VLOOKUP($B46,'HICM and Narrative Backsheet'!$A$7:$BO$156,O$9,FALSE))),"")</f>
        <v>Established</v>
      </c>
      <c r="P46" s="159" t="str">
        <f ca="1">IFERROR(IF((VLOOKUP($B46,'HICM and Narrative Backsheet'!$A$7:$BO$156,P$9,FALSE))="","",(VLOOKUP($B46,'HICM and Narrative Backsheet'!$A$7:$BO$156,P$9,FALSE))),"")</f>
        <v>Plans in place</v>
      </c>
      <c r="Q46" s="159" t="str">
        <f ca="1">IFERROR(IF((VLOOKUP($B46,'HICM and Narrative Backsheet'!$A$7:$BO$156,Q$9,FALSE))="","",(VLOOKUP($B46,'HICM and Narrative Backsheet'!$A$7:$BO$156,Q$9,FALSE))),"")</f>
        <v>Established</v>
      </c>
      <c r="R46" s="159" t="str">
        <f ca="1">IFERROR(IF((VLOOKUP($B46,'HICM and Narrative Backsheet'!$A$7:$BO$156,R$9,FALSE))="","",(VLOOKUP($B46,'HICM and Narrative Backsheet'!$A$7:$BO$156,R$9,FALSE))),"")</f>
        <v>Established</v>
      </c>
      <c r="S46" s="159" t="str">
        <f ca="1">IFERROR(IF((VLOOKUP($B46,'HICM and Narrative Backsheet'!$A$7:$BO$156,S$9,FALSE))="","",(VLOOKUP($B46,'HICM and Narrative Backsheet'!$A$7:$BO$156,S$9,FALSE))),"")</f>
        <v>Established</v>
      </c>
      <c r="T46" s="159" t="str">
        <f ca="1">IFERROR(IF((VLOOKUP($B46,'HICM and Narrative Backsheet'!$A$7:$BO$156,T$9,FALSE))="","",(VLOOKUP($B46,'HICM and Narrative Backsheet'!$A$7:$BO$156,T$9,FALSE))),"")</f>
        <v>Established</v>
      </c>
      <c r="U46" s="162" t="str">
        <f ca="1">IFERROR(IF((VLOOKUP($B46,'HICM and Narrative Backsheet'!$A$7:$BO$156,U$9,FALSE))="","",(VLOOKUP($B46,'HICM and Narrative Backsheet'!$A$7:$BO$156,U$9,FALSE))),"")</f>
        <v>Mature</v>
      </c>
      <c r="V46" s="161" t="str">
        <f ca="1">IFERROR(IF((VLOOKUP($B46,'HICM and Narrative Backsheet'!$A$7:$BO$156,V$9,FALSE))="","",(VLOOKUP($B46,'HICM and Narrative Backsheet'!$A$7:$BO$156,V$9,FALSE))),"")</f>
        <v>Established</v>
      </c>
      <c r="W46" s="159" t="str">
        <f ca="1">IFERROR(IF((VLOOKUP($B46,'HICM and Narrative Backsheet'!$A$7:$BO$156,W$9,FALSE))="","",(VLOOKUP($B46,'HICM and Narrative Backsheet'!$A$7:$BO$156,W$9,FALSE))),"")</f>
        <v>Established</v>
      </c>
      <c r="X46" s="159" t="str">
        <f ca="1">IFERROR(IF((VLOOKUP($B46,'HICM and Narrative Backsheet'!$A$7:$BO$156,X$9,FALSE))="","",(VLOOKUP($B46,'HICM and Narrative Backsheet'!$A$7:$BO$156,X$9,FALSE))),"")</f>
        <v>Established</v>
      </c>
      <c r="Y46" s="159" t="str">
        <f ca="1">IFERROR(IF((VLOOKUP($B46,'HICM and Narrative Backsheet'!$A$7:$BO$156,Y$9,FALSE))="","",(VLOOKUP($B46,'HICM and Narrative Backsheet'!$A$7:$BO$156,Y$9,FALSE))),"")</f>
        <v>Established</v>
      </c>
      <c r="Z46" s="159" t="str">
        <f ca="1">IFERROR(IF((VLOOKUP($B46,'HICM and Narrative Backsheet'!$A$7:$BO$156,Z$9,FALSE))="","",(VLOOKUP($B46,'HICM and Narrative Backsheet'!$A$7:$BO$156,Z$9,FALSE))),"")</f>
        <v>Established</v>
      </c>
      <c r="AA46" s="159" t="str">
        <f ca="1">IFERROR(IF((VLOOKUP($B46,'HICM and Narrative Backsheet'!$A$7:$BO$156,AA$9,FALSE))="","",(VLOOKUP($B46,'HICM and Narrative Backsheet'!$A$7:$BO$156,AA$9,FALSE))),"")</f>
        <v>Established</v>
      </c>
      <c r="AB46" s="159" t="str">
        <f ca="1">IFERROR(IF((VLOOKUP($B46,'HICM and Narrative Backsheet'!$A$7:$BO$156,AB$9,FALSE))="","",(VLOOKUP($B46,'HICM and Narrative Backsheet'!$A$7:$BO$156,AB$9,FALSE))),"")</f>
        <v>Established</v>
      </c>
      <c r="AC46" s="159" t="str">
        <f ca="1">IFERROR(IF((VLOOKUP($B46,'HICM and Narrative Backsheet'!$A$7:$BO$156,AC$9,FALSE))="","",(VLOOKUP($B46,'HICM and Narrative Backsheet'!$A$7:$BO$156,AC$9,FALSE))),"")</f>
        <v>Established</v>
      </c>
      <c r="AD46" s="160" t="str">
        <f ca="1">IFERROR(IF((VLOOKUP($B46,'HICM and Narrative Backsheet'!$A$7:$BO$156,AD$9,FALSE))="","",(VLOOKUP($B46,'HICM and Narrative Backsheet'!$A$7:$BO$156,AD$9,FALSE))),"")</f>
        <v>Mature</v>
      </c>
    </row>
    <row r="47" spans="1:30" x14ac:dyDescent="0.3">
      <c r="A47" s="56">
        <v>21</v>
      </c>
      <c r="B47" s="49" t="str">
        <f t="shared" ca="1" si="10"/>
        <v>E09000007</v>
      </c>
      <c r="C47" s="143" t="str">
        <f ca="1">IFERROR(VLOOKUP($B47,'Org List'!$J$9:$K$488,2,0), "")</f>
        <v>Camden</v>
      </c>
      <c r="D47" s="158" t="str">
        <f ca="1">IFERROR(IF((VLOOKUP($B47,'HICM and Narrative Backsheet'!$A$7:$BO$156,D$9,FALSE))="","",(VLOOKUP($B47,'HICM and Narrative Backsheet'!$A$7:$BO$156,D$9,FALSE))),"")</f>
        <v>Mature</v>
      </c>
      <c r="E47" s="159" t="str">
        <f ca="1">IFERROR(IF((VLOOKUP($B47,'HICM and Narrative Backsheet'!$A$7:$BO$156,E$9,FALSE))="","",(VLOOKUP($B47,'HICM and Narrative Backsheet'!$A$7:$BO$156,E$9,FALSE))),"")</f>
        <v>Mature</v>
      </c>
      <c r="F47" s="159" t="str">
        <f ca="1">IFERROR(IF((VLOOKUP($B47,'HICM and Narrative Backsheet'!$A$7:$BO$156,F$9,FALSE))="","",(VLOOKUP($B47,'HICM and Narrative Backsheet'!$A$7:$BO$156,F$9,FALSE))),"")</f>
        <v>Established</v>
      </c>
      <c r="G47" s="159" t="str">
        <f ca="1">IFERROR(IF((VLOOKUP($B47,'HICM and Narrative Backsheet'!$A$7:$BO$156,G$9,FALSE))="","",(VLOOKUP($B47,'HICM and Narrative Backsheet'!$A$7:$BO$156,G$9,FALSE))),"")</f>
        <v>Established</v>
      </c>
      <c r="H47" s="159" t="str">
        <f ca="1">IFERROR(IF((VLOOKUP($B47,'HICM and Narrative Backsheet'!$A$7:$BO$156,H$9,FALSE))="","",(VLOOKUP($B47,'HICM and Narrative Backsheet'!$A$7:$BO$156,H$9,FALSE))),"")</f>
        <v>Established</v>
      </c>
      <c r="I47" s="159" t="str">
        <f ca="1">IFERROR(IF((VLOOKUP($B47,'HICM and Narrative Backsheet'!$A$7:$BO$156,I$9,FALSE))="","",(VLOOKUP($B47,'HICM and Narrative Backsheet'!$A$7:$BO$156,I$9,FALSE))),"")</f>
        <v>Established</v>
      </c>
      <c r="J47" s="159" t="str">
        <f ca="1">IFERROR(IF((VLOOKUP($B47,'HICM and Narrative Backsheet'!$A$7:$BO$156,J$9,FALSE))="","",(VLOOKUP($B47,'HICM and Narrative Backsheet'!$A$7:$BO$156,J$9,FALSE))),"")</f>
        <v>Plans in place</v>
      </c>
      <c r="K47" s="159" t="str">
        <f ca="1">IFERROR(IF((VLOOKUP($B47,'HICM and Narrative Backsheet'!$A$7:$BO$156,K$9,FALSE))="","",(VLOOKUP($B47,'HICM and Narrative Backsheet'!$A$7:$BO$156,K$9,FALSE))),"")</f>
        <v>Established</v>
      </c>
      <c r="L47" s="160" t="str">
        <f ca="1">IFERROR(IF((VLOOKUP($B47,'HICM and Narrative Backsheet'!$A$7:$BO$156,L$9,FALSE))="","",(VLOOKUP($B47,'HICM and Narrative Backsheet'!$A$7:$BO$156,L$9,FALSE))),"")</f>
        <v>Not yet established</v>
      </c>
      <c r="M47" s="161" t="str">
        <f ca="1">IFERROR(IF((VLOOKUP($B47,'HICM and Narrative Backsheet'!$A$7:$BO$156,M$9,FALSE))="","",(VLOOKUP($B47,'HICM and Narrative Backsheet'!$A$7:$BO$156,M$9,FALSE))),"")</f>
        <v>Mature</v>
      </c>
      <c r="N47" s="159" t="str">
        <f ca="1">IFERROR(IF((VLOOKUP($B47,'HICM and Narrative Backsheet'!$A$7:$BO$156,N$9,FALSE))="","",(VLOOKUP($B47,'HICM and Narrative Backsheet'!$A$7:$BO$156,N$9,FALSE))),"")</f>
        <v>Mature</v>
      </c>
      <c r="O47" s="159" t="str">
        <f ca="1">IFERROR(IF((VLOOKUP($B47,'HICM and Narrative Backsheet'!$A$7:$BO$156,O$9,FALSE))="","",(VLOOKUP($B47,'HICM and Narrative Backsheet'!$A$7:$BO$156,O$9,FALSE))),"")</f>
        <v>Established</v>
      </c>
      <c r="P47" s="159" t="str">
        <f ca="1">IFERROR(IF((VLOOKUP($B47,'HICM and Narrative Backsheet'!$A$7:$BO$156,P$9,FALSE))="","",(VLOOKUP($B47,'HICM and Narrative Backsheet'!$A$7:$BO$156,P$9,FALSE))),"")</f>
        <v>Established</v>
      </c>
      <c r="Q47" s="159" t="str">
        <f ca="1">IFERROR(IF((VLOOKUP($B47,'HICM and Narrative Backsheet'!$A$7:$BO$156,Q$9,FALSE))="","",(VLOOKUP($B47,'HICM and Narrative Backsheet'!$A$7:$BO$156,Q$9,FALSE))),"")</f>
        <v>Established</v>
      </c>
      <c r="R47" s="159" t="str">
        <f ca="1">IFERROR(IF((VLOOKUP($B47,'HICM and Narrative Backsheet'!$A$7:$BO$156,R$9,FALSE))="","",(VLOOKUP($B47,'HICM and Narrative Backsheet'!$A$7:$BO$156,R$9,FALSE))),"")</f>
        <v>Established</v>
      </c>
      <c r="S47" s="159" t="str">
        <f ca="1">IFERROR(IF((VLOOKUP($B47,'HICM and Narrative Backsheet'!$A$7:$BO$156,S$9,FALSE))="","",(VLOOKUP($B47,'HICM and Narrative Backsheet'!$A$7:$BO$156,S$9,FALSE))),"")</f>
        <v>Established</v>
      </c>
      <c r="T47" s="159" t="str">
        <f ca="1">IFERROR(IF((VLOOKUP($B47,'HICM and Narrative Backsheet'!$A$7:$BO$156,T$9,FALSE))="","",(VLOOKUP($B47,'HICM and Narrative Backsheet'!$A$7:$BO$156,T$9,FALSE))),"")</f>
        <v>Established</v>
      </c>
      <c r="U47" s="162" t="str">
        <f ca="1">IFERROR(IF((VLOOKUP($B47,'HICM and Narrative Backsheet'!$A$7:$BO$156,U$9,FALSE))="","",(VLOOKUP($B47,'HICM and Narrative Backsheet'!$A$7:$BO$156,U$9,FALSE))),"")</f>
        <v>Not yet established</v>
      </c>
      <c r="V47" s="161" t="str">
        <f ca="1">IFERROR(IF((VLOOKUP($B47,'HICM and Narrative Backsheet'!$A$7:$BO$156,V$9,FALSE))="","",(VLOOKUP($B47,'HICM and Narrative Backsheet'!$A$7:$BO$156,V$9,FALSE))),"")</f>
        <v>Mature</v>
      </c>
      <c r="W47" s="159" t="str">
        <f ca="1">IFERROR(IF((VLOOKUP($B47,'HICM and Narrative Backsheet'!$A$7:$BO$156,W$9,FALSE))="","",(VLOOKUP($B47,'HICM and Narrative Backsheet'!$A$7:$BO$156,W$9,FALSE))),"")</f>
        <v>Mature</v>
      </c>
      <c r="X47" s="159" t="str">
        <f ca="1">IFERROR(IF((VLOOKUP($B47,'HICM and Narrative Backsheet'!$A$7:$BO$156,X$9,FALSE))="","",(VLOOKUP($B47,'HICM and Narrative Backsheet'!$A$7:$BO$156,X$9,FALSE))),"")</f>
        <v>Established</v>
      </c>
      <c r="Y47" s="159" t="str">
        <f ca="1">IFERROR(IF((VLOOKUP($B47,'HICM and Narrative Backsheet'!$A$7:$BO$156,Y$9,FALSE))="","",(VLOOKUP($B47,'HICM and Narrative Backsheet'!$A$7:$BO$156,Y$9,FALSE))),"")</f>
        <v>Established</v>
      </c>
      <c r="Z47" s="159" t="str">
        <f ca="1">IFERROR(IF((VLOOKUP($B47,'HICM and Narrative Backsheet'!$A$7:$BO$156,Z$9,FALSE))="","",(VLOOKUP($B47,'HICM and Narrative Backsheet'!$A$7:$BO$156,Z$9,FALSE))),"")</f>
        <v>Established</v>
      </c>
      <c r="AA47" s="159" t="str">
        <f ca="1">IFERROR(IF((VLOOKUP($B47,'HICM and Narrative Backsheet'!$A$7:$BO$156,AA$9,FALSE))="","",(VLOOKUP($B47,'HICM and Narrative Backsheet'!$A$7:$BO$156,AA$9,FALSE))),"")</f>
        <v>Established</v>
      </c>
      <c r="AB47" s="159" t="str">
        <f ca="1">IFERROR(IF((VLOOKUP($B47,'HICM and Narrative Backsheet'!$A$7:$BO$156,AB$9,FALSE))="","",(VLOOKUP($B47,'HICM and Narrative Backsheet'!$A$7:$BO$156,AB$9,FALSE))),"")</f>
        <v>Established</v>
      </c>
      <c r="AC47" s="159" t="str">
        <f ca="1">IFERROR(IF((VLOOKUP($B47,'HICM and Narrative Backsheet'!$A$7:$BO$156,AC$9,FALSE))="","",(VLOOKUP($B47,'HICM and Narrative Backsheet'!$A$7:$BO$156,AC$9,FALSE))),"")</f>
        <v>Established</v>
      </c>
      <c r="AD47" s="160" t="str">
        <f ca="1">IFERROR(IF((VLOOKUP($B47,'HICM and Narrative Backsheet'!$A$7:$BO$156,AD$9,FALSE))="","",(VLOOKUP($B47,'HICM and Narrative Backsheet'!$A$7:$BO$156,AD$9,FALSE))),"")</f>
        <v>Not yet established</v>
      </c>
    </row>
    <row r="48" spans="1:30" x14ac:dyDescent="0.3">
      <c r="A48" s="56">
        <v>22</v>
      </c>
      <c r="B48" s="49" t="str">
        <f t="shared" ca="1" si="10"/>
        <v>E06000056</v>
      </c>
      <c r="C48" s="143" t="str">
        <f ca="1">IFERROR(VLOOKUP($B48,'Org List'!$J$9:$K$488,2,0), "")</f>
        <v>Central Bedfordshire</v>
      </c>
      <c r="D48" s="158" t="str">
        <f ca="1">IFERROR(IF((VLOOKUP($B48,'HICM and Narrative Backsheet'!$A$7:$BO$156,D$9,FALSE))="","",(VLOOKUP($B48,'HICM and Narrative Backsheet'!$A$7:$BO$156,D$9,FALSE))),"")</f>
        <v>Established</v>
      </c>
      <c r="E48" s="159" t="str">
        <f ca="1">IFERROR(IF((VLOOKUP($B48,'HICM and Narrative Backsheet'!$A$7:$BO$156,E$9,FALSE))="","",(VLOOKUP($B48,'HICM and Narrative Backsheet'!$A$7:$BO$156,E$9,FALSE))),"")</f>
        <v>Established</v>
      </c>
      <c r="F48" s="159" t="str">
        <f ca="1">IFERROR(IF((VLOOKUP($B48,'HICM and Narrative Backsheet'!$A$7:$BO$156,F$9,FALSE))="","",(VLOOKUP($B48,'HICM and Narrative Backsheet'!$A$7:$BO$156,F$9,FALSE))),"")</f>
        <v>Mature</v>
      </c>
      <c r="G48" s="159" t="str">
        <f ca="1">IFERROR(IF((VLOOKUP($B48,'HICM and Narrative Backsheet'!$A$7:$BO$156,G$9,FALSE))="","",(VLOOKUP($B48,'HICM and Narrative Backsheet'!$A$7:$BO$156,G$9,FALSE))),"")</f>
        <v>Plans in place</v>
      </c>
      <c r="H48" s="159" t="str">
        <f ca="1">IFERROR(IF((VLOOKUP($B48,'HICM and Narrative Backsheet'!$A$7:$BO$156,H$9,FALSE))="","",(VLOOKUP($B48,'HICM and Narrative Backsheet'!$A$7:$BO$156,H$9,FALSE))),"")</f>
        <v>Established</v>
      </c>
      <c r="I48" s="159" t="str">
        <f ca="1">IFERROR(IF((VLOOKUP($B48,'HICM and Narrative Backsheet'!$A$7:$BO$156,I$9,FALSE))="","",(VLOOKUP($B48,'HICM and Narrative Backsheet'!$A$7:$BO$156,I$9,FALSE))),"")</f>
        <v>Established</v>
      </c>
      <c r="J48" s="159" t="str">
        <f ca="1">IFERROR(IF((VLOOKUP($B48,'HICM and Narrative Backsheet'!$A$7:$BO$156,J$9,FALSE))="","",(VLOOKUP($B48,'HICM and Narrative Backsheet'!$A$7:$BO$156,J$9,FALSE))),"")</f>
        <v>Mature</v>
      </c>
      <c r="K48" s="159" t="str">
        <f ca="1">IFERROR(IF((VLOOKUP($B48,'HICM and Narrative Backsheet'!$A$7:$BO$156,K$9,FALSE))="","",(VLOOKUP($B48,'HICM and Narrative Backsheet'!$A$7:$BO$156,K$9,FALSE))),"")</f>
        <v>Mature</v>
      </c>
      <c r="L48" s="160" t="str">
        <f ca="1">IFERROR(IF((VLOOKUP($B48,'HICM and Narrative Backsheet'!$A$7:$BO$156,L$9,FALSE))="","",(VLOOKUP($B48,'HICM and Narrative Backsheet'!$A$7:$BO$156,L$9,FALSE))),"")</f>
        <v>Established</v>
      </c>
      <c r="M48" s="161" t="str">
        <f ca="1">IFERROR(IF((VLOOKUP($B48,'HICM and Narrative Backsheet'!$A$7:$BO$156,M$9,FALSE))="","",(VLOOKUP($B48,'HICM and Narrative Backsheet'!$A$7:$BO$156,M$9,FALSE))),"")</f>
        <v>Mature</v>
      </c>
      <c r="N48" s="159" t="str">
        <f ca="1">IFERROR(IF((VLOOKUP($B48,'HICM and Narrative Backsheet'!$A$7:$BO$156,N$9,FALSE))="","",(VLOOKUP($B48,'HICM and Narrative Backsheet'!$A$7:$BO$156,N$9,FALSE))),"")</f>
        <v>Mature</v>
      </c>
      <c r="O48" s="159" t="str">
        <f ca="1">IFERROR(IF((VLOOKUP($B48,'HICM and Narrative Backsheet'!$A$7:$BO$156,O$9,FALSE))="","",(VLOOKUP($B48,'HICM and Narrative Backsheet'!$A$7:$BO$156,O$9,FALSE))),"")</f>
        <v>Mature</v>
      </c>
      <c r="P48" s="159" t="str">
        <f ca="1">IFERROR(IF((VLOOKUP($B48,'HICM and Narrative Backsheet'!$A$7:$BO$156,P$9,FALSE))="","",(VLOOKUP($B48,'HICM and Narrative Backsheet'!$A$7:$BO$156,P$9,FALSE))),"")</f>
        <v>Established</v>
      </c>
      <c r="Q48" s="159" t="str">
        <f ca="1">IFERROR(IF((VLOOKUP($B48,'HICM and Narrative Backsheet'!$A$7:$BO$156,Q$9,FALSE))="","",(VLOOKUP($B48,'HICM and Narrative Backsheet'!$A$7:$BO$156,Q$9,FALSE))),"")</f>
        <v>Established</v>
      </c>
      <c r="R48" s="159" t="str">
        <f ca="1">IFERROR(IF((VLOOKUP($B48,'HICM and Narrative Backsheet'!$A$7:$BO$156,R$9,FALSE))="","",(VLOOKUP($B48,'HICM and Narrative Backsheet'!$A$7:$BO$156,R$9,FALSE))),"")</f>
        <v>Mature</v>
      </c>
      <c r="S48" s="159" t="str">
        <f ca="1">IFERROR(IF((VLOOKUP($B48,'HICM and Narrative Backsheet'!$A$7:$BO$156,S$9,FALSE))="","",(VLOOKUP($B48,'HICM and Narrative Backsheet'!$A$7:$BO$156,S$9,FALSE))),"")</f>
        <v>Mature</v>
      </c>
      <c r="T48" s="159" t="str">
        <f ca="1">IFERROR(IF((VLOOKUP($B48,'HICM and Narrative Backsheet'!$A$7:$BO$156,T$9,FALSE))="","",(VLOOKUP($B48,'HICM and Narrative Backsheet'!$A$7:$BO$156,T$9,FALSE))),"")</f>
        <v>Mature</v>
      </c>
      <c r="U48" s="162" t="str">
        <f ca="1">IFERROR(IF((VLOOKUP($B48,'HICM and Narrative Backsheet'!$A$7:$BO$156,U$9,FALSE))="","",(VLOOKUP($B48,'HICM and Narrative Backsheet'!$A$7:$BO$156,U$9,FALSE))),"")</f>
        <v>Mature</v>
      </c>
      <c r="V48" s="161" t="str">
        <f ca="1">IFERROR(IF((VLOOKUP($B48,'HICM and Narrative Backsheet'!$A$7:$BO$156,V$9,FALSE))="","",(VLOOKUP($B48,'HICM and Narrative Backsheet'!$A$7:$BO$156,V$9,FALSE))),"")</f>
        <v>Mature</v>
      </c>
      <c r="W48" s="159" t="str">
        <f ca="1">IFERROR(IF((VLOOKUP($B48,'HICM and Narrative Backsheet'!$A$7:$BO$156,W$9,FALSE))="","",(VLOOKUP($B48,'HICM and Narrative Backsheet'!$A$7:$BO$156,W$9,FALSE))),"")</f>
        <v>Mature</v>
      </c>
      <c r="X48" s="159" t="str">
        <f ca="1">IFERROR(IF((VLOOKUP($B48,'HICM and Narrative Backsheet'!$A$7:$BO$156,X$9,FALSE))="","",(VLOOKUP($B48,'HICM and Narrative Backsheet'!$A$7:$BO$156,X$9,FALSE))),"")</f>
        <v>Mature</v>
      </c>
      <c r="Y48" s="159" t="str">
        <f ca="1">IFERROR(IF((VLOOKUP($B48,'HICM and Narrative Backsheet'!$A$7:$BO$156,Y$9,FALSE))="","",(VLOOKUP($B48,'HICM and Narrative Backsheet'!$A$7:$BO$156,Y$9,FALSE))),"")</f>
        <v>Established</v>
      </c>
      <c r="Z48" s="159" t="str">
        <f ca="1">IFERROR(IF((VLOOKUP($B48,'HICM and Narrative Backsheet'!$A$7:$BO$156,Z$9,FALSE))="","",(VLOOKUP($B48,'HICM and Narrative Backsheet'!$A$7:$BO$156,Z$9,FALSE))),"")</f>
        <v>Established</v>
      </c>
      <c r="AA48" s="159" t="str">
        <f ca="1">IFERROR(IF((VLOOKUP($B48,'HICM and Narrative Backsheet'!$A$7:$BO$156,AA$9,FALSE))="","",(VLOOKUP($B48,'HICM and Narrative Backsheet'!$A$7:$BO$156,AA$9,FALSE))),"")</f>
        <v>Mature</v>
      </c>
      <c r="AB48" s="159" t="str">
        <f ca="1">IFERROR(IF((VLOOKUP($B48,'HICM and Narrative Backsheet'!$A$7:$BO$156,AB$9,FALSE))="","",(VLOOKUP($B48,'HICM and Narrative Backsheet'!$A$7:$BO$156,AB$9,FALSE))),"")</f>
        <v>Mature</v>
      </c>
      <c r="AC48" s="159" t="str">
        <f ca="1">IFERROR(IF((VLOOKUP($B48,'HICM and Narrative Backsheet'!$A$7:$BO$156,AC$9,FALSE))="","",(VLOOKUP($B48,'HICM and Narrative Backsheet'!$A$7:$BO$156,AC$9,FALSE))),"")</f>
        <v>Mature</v>
      </c>
      <c r="AD48" s="160" t="str">
        <f ca="1">IFERROR(IF((VLOOKUP($B48,'HICM and Narrative Backsheet'!$A$7:$BO$156,AD$9,FALSE))="","",(VLOOKUP($B48,'HICM and Narrative Backsheet'!$A$7:$BO$156,AD$9,FALSE))),"")</f>
        <v>Mature</v>
      </c>
    </row>
    <row r="49" spans="1:30" x14ac:dyDescent="0.3">
      <c r="A49" s="56">
        <v>23</v>
      </c>
      <c r="B49" s="49" t="str">
        <f t="shared" ca="1" si="10"/>
        <v>E06000049</v>
      </c>
      <c r="C49" s="143" t="str">
        <f ca="1">IFERROR(VLOOKUP($B49,'Org List'!$J$9:$K$488,2,0), "")</f>
        <v>Cheshire East</v>
      </c>
      <c r="D49" s="158" t="str">
        <f ca="1">IFERROR(IF((VLOOKUP($B49,'HICM and Narrative Backsheet'!$A$7:$BO$156,D$9,FALSE))="","",(VLOOKUP($B49,'HICM and Narrative Backsheet'!$A$7:$BO$156,D$9,FALSE))),"")</f>
        <v>Mature</v>
      </c>
      <c r="E49" s="159" t="str">
        <f ca="1">IFERROR(IF((VLOOKUP($B49,'HICM and Narrative Backsheet'!$A$7:$BO$156,E$9,FALSE))="","",(VLOOKUP($B49,'HICM and Narrative Backsheet'!$A$7:$BO$156,E$9,FALSE))),"")</f>
        <v>Mature</v>
      </c>
      <c r="F49" s="159" t="str">
        <f ca="1">IFERROR(IF((VLOOKUP($B49,'HICM and Narrative Backsheet'!$A$7:$BO$156,F$9,FALSE))="","",(VLOOKUP($B49,'HICM and Narrative Backsheet'!$A$7:$BO$156,F$9,FALSE))),"")</f>
        <v>Mature</v>
      </c>
      <c r="G49" s="159" t="str">
        <f ca="1">IFERROR(IF((VLOOKUP($B49,'HICM and Narrative Backsheet'!$A$7:$BO$156,G$9,FALSE))="","",(VLOOKUP($B49,'HICM and Narrative Backsheet'!$A$7:$BO$156,G$9,FALSE))),"")</f>
        <v>Mature</v>
      </c>
      <c r="H49" s="159" t="str">
        <f ca="1">IFERROR(IF((VLOOKUP($B49,'HICM and Narrative Backsheet'!$A$7:$BO$156,H$9,FALSE))="","",(VLOOKUP($B49,'HICM and Narrative Backsheet'!$A$7:$BO$156,H$9,FALSE))),"")</f>
        <v>Mature</v>
      </c>
      <c r="I49" s="159" t="str">
        <f ca="1">IFERROR(IF((VLOOKUP($B49,'HICM and Narrative Backsheet'!$A$7:$BO$156,I$9,FALSE))="","",(VLOOKUP($B49,'HICM and Narrative Backsheet'!$A$7:$BO$156,I$9,FALSE))),"")</f>
        <v>Established</v>
      </c>
      <c r="J49" s="159" t="str">
        <f ca="1">IFERROR(IF((VLOOKUP($B49,'HICM and Narrative Backsheet'!$A$7:$BO$156,J$9,FALSE))="","",(VLOOKUP($B49,'HICM and Narrative Backsheet'!$A$7:$BO$156,J$9,FALSE))),"")</f>
        <v>Mature</v>
      </c>
      <c r="K49" s="159" t="str">
        <f ca="1">IFERROR(IF((VLOOKUP($B49,'HICM and Narrative Backsheet'!$A$7:$BO$156,K$9,FALSE))="","",(VLOOKUP($B49,'HICM and Narrative Backsheet'!$A$7:$BO$156,K$9,FALSE))),"")</f>
        <v>Established</v>
      </c>
      <c r="L49" s="160" t="str">
        <f ca="1">IFERROR(IF((VLOOKUP($B49,'HICM and Narrative Backsheet'!$A$7:$BO$156,L$9,FALSE))="","",(VLOOKUP($B49,'HICM and Narrative Backsheet'!$A$7:$BO$156,L$9,FALSE))),"")</f>
        <v>Mature</v>
      </c>
      <c r="M49" s="161" t="str">
        <f ca="1">IFERROR(IF((VLOOKUP($B49,'HICM and Narrative Backsheet'!$A$7:$BO$156,M$9,FALSE))="","",(VLOOKUP($B49,'HICM and Narrative Backsheet'!$A$7:$BO$156,M$9,FALSE))),"")</f>
        <v>Mature</v>
      </c>
      <c r="N49" s="159" t="str">
        <f ca="1">IFERROR(IF((VLOOKUP($B49,'HICM and Narrative Backsheet'!$A$7:$BO$156,N$9,FALSE))="","",(VLOOKUP($B49,'HICM and Narrative Backsheet'!$A$7:$BO$156,N$9,FALSE))),"")</f>
        <v>Mature</v>
      </c>
      <c r="O49" s="159" t="str">
        <f ca="1">IFERROR(IF((VLOOKUP($B49,'HICM and Narrative Backsheet'!$A$7:$BO$156,O$9,FALSE))="","",(VLOOKUP($B49,'HICM and Narrative Backsheet'!$A$7:$BO$156,O$9,FALSE))),"")</f>
        <v>Mature</v>
      </c>
      <c r="P49" s="159" t="str">
        <f ca="1">IFERROR(IF((VLOOKUP($B49,'HICM and Narrative Backsheet'!$A$7:$BO$156,P$9,FALSE))="","",(VLOOKUP($B49,'HICM and Narrative Backsheet'!$A$7:$BO$156,P$9,FALSE))),"")</f>
        <v>Mature</v>
      </c>
      <c r="Q49" s="159" t="str">
        <f ca="1">IFERROR(IF((VLOOKUP($B49,'HICM and Narrative Backsheet'!$A$7:$BO$156,Q$9,FALSE))="","",(VLOOKUP($B49,'HICM and Narrative Backsheet'!$A$7:$BO$156,Q$9,FALSE))),"")</f>
        <v>Mature</v>
      </c>
      <c r="R49" s="159" t="str">
        <f ca="1">IFERROR(IF((VLOOKUP($B49,'HICM and Narrative Backsheet'!$A$7:$BO$156,R$9,FALSE))="","",(VLOOKUP($B49,'HICM and Narrative Backsheet'!$A$7:$BO$156,R$9,FALSE))),"")</f>
        <v>Established</v>
      </c>
      <c r="S49" s="159" t="str">
        <f ca="1">IFERROR(IF((VLOOKUP($B49,'HICM and Narrative Backsheet'!$A$7:$BO$156,S$9,FALSE))="","",(VLOOKUP($B49,'HICM and Narrative Backsheet'!$A$7:$BO$156,S$9,FALSE))),"")</f>
        <v>Mature</v>
      </c>
      <c r="T49" s="159" t="str">
        <f ca="1">IFERROR(IF((VLOOKUP($B49,'HICM and Narrative Backsheet'!$A$7:$BO$156,T$9,FALSE))="","",(VLOOKUP($B49,'HICM and Narrative Backsheet'!$A$7:$BO$156,T$9,FALSE))),"")</f>
        <v>Established</v>
      </c>
      <c r="U49" s="162" t="str">
        <f ca="1">IFERROR(IF((VLOOKUP($B49,'HICM and Narrative Backsheet'!$A$7:$BO$156,U$9,FALSE))="","",(VLOOKUP($B49,'HICM and Narrative Backsheet'!$A$7:$BO$156,U$9,FALSE))),"")</f>
        <v>Mature</v>
      </c>
      <c r="V49" s="161" t="str">
        <f ca="1">IFERROR(IF((VLOOKUP($B49,'HICM and Narrative Backsheet'!$A$7:$BO$156,V$9,FALSE))="","",(VLOOKUP($B49,'HICM and Narrative Backsheet'!$A$7:$BO$156,V$9,FALSE))),"")</f>
        <v>Mature</v>
      </c>
      <c r="W49" s="159" t="str">
        <f ca="1">IFERROR(IF((VLOOKUP($B49,'HICM and Narrative Backsheet'!$A$7:$BO$156,W$9,FALSE))="","",(VLOOKUP($B49,'HICM and Narrative Backsheet'!$A$7:$BO$156,W$9,FALSE))),"")</f>
        <v>Mature</v>
      </c>
      <c r="X49" s="159" t="str">
        <f ca="1">IFERROR(IF((VLOOKUP($B49,'HICM and Narrative Backsheet'!$A$7:$BO$156,X$9,FALSE))="","",(VLOOKUP($B49,'HICM and Narrative Backsheet'!$A$7:$BO$156,X$9,FALSE))),"")</f>
        <v>Mature</v>
      </c>
      <c r="Y49" s="159" t="str">
        <f ca="1">IFERROR(IF((VLOOKUP($B49,'HICM and Narrative Backsheet'!$A$7:$BO$156,Y$9,FALSE))="","",(VLOOKUP($B49,'HICM and Narrative Backsheet'!$A$7:$BO$156,Y$9,FALSE))),"")</f>
        <v>Mature</v>
      </c>
      <c r="Z49" s="159" t="str">
        <f ca="1">IFERROR(IF((VLOOKUP($B49,'HICM and Narrative Backsheet'!$A$7:$BO$156,Z$9,FALSE))="","",(VLOOKUP($B49,'HICM and Narrative Backsheet'!$A$7:$BO$156,Z$9,FALSE))),"")</f>
        <v>Mature</v>
      </c>
      <c r="AA49" s="159" t="str">
        <f ca="1">IFERROR(IF((VLOOKUP($B49,'HICM and Narrative Backsheet'!$A$7:$BO$156,AA$9,FALSE))="","",(VLOOKUP($B49,'HICM and Narrative Backsheet'!$A$7:$BO$156,AA$9,FALSE))),"")</f>
        <v>Mature</v>
      </c>
      <c r="AB49" s="159" t="str">
        <f ca="1">IFERROR(IF((VLOOKUP($B49,'HICM and Narrative Backsheet'!$A$7:$BO$156,AB$9,FALSE))="","",(VLOOKUP($B49,'HICM and Narrative Backsheet'!$A$7:$BO$156,AB$9,FALSE))),"")</f>
        <v>Mature</v>
      </c>
      <c r="AC49" s="159" t="str">
        <f ca="1">IFERROR(IF((VLOOKUP($B49,'HICM and Narrative Backsheet'!$A$7:$BO$156,AC$9,FALSE))="","",(VLOOKUP($B49,'HICM and Narrative Backsheet'!$A$7:$BO$156,AC$9,FALSE))),"")</f>
        <v>Mature</v>
      </c>
      <c r="AD49" s="160" t="str">
        <f ca="1">IFERROR(IF((VLOOKUP($B49,'HICM and Narrative Backsheet'!$A$7:$BO$156,AD$9,FALSE))="","",(VLOOKUP($B49,'HICM and Narrative Backsheet'!$A$7:$BO$156,AD$9,FALSE))),"")</f>
        <v>Mature</v>
      </c>
    </row>
    <row r="50" spans="1:30" x14ac:dyDescent="0.3">
      <c r="A50" s="56">
        <v>24</v>
      </c>
      <c r="B50" s="49" t="str">
        <f t="shared" ca="1" si="10"/>
        <v>E06000050</v>
      </c>
      <c r="C50" s="143" t="str">
        <f ca="1">IFERROR(VLOOKUP($B50,'Org List'!$J$9:$K$488,2,0), "")</f>
        <v>Cheshire West and Chester</v>
      </c>
      <c r="D50" s="158" t="str">
        <f ca="1">IFERROR(IF((VLOOKUP($B50,'HICM and Narrative Backsheet'!$A$7:$BO$156,D$9,FALSE))="","",(VLOOKUP($B50,'HICM and Narrative Backsheet'!$A$7:$BO$156,D$9,FALSE))),"")</f>
        <v>Mature</v>
      </c>
      <c r="E50" s="159" t="str">
        <f ca="1">IFERROR(IF((VLOOKUP($B50,'HICM and Narrative Backsheet'!$A$7:$BO$156,E$9,FALSE))="","",(VLOOKUP($B50,'HICM and Narrative Backsheet'!$A$7:$BO$156,E$9,FALSE))),"")</f>
        <v>Mature</v>
      </c>
      <c r="F50" s="159" t="str">
        <f ca="1">IFERROR(IF((VLOOKUP($B50,'HICM and Narrative Backsheet'!$A$7:$BO$156,F$9,FALSE))="","",(VLOOKUP($B50,'HICM and Narrative Backsheet'!$A$7:$BO$156,F$9,FALSE))),"")</f>
        <v>Mature</v>
      </c>
      <c r="G50" s="159" t="str">
        <f ca="1">IFERROR(IF((VLOOKUP($B50,'HICM and Narrative Backsheet'!$A$7:$BO$156,G$9,FALSE))="","",(VLOOKUP($B50,'HICM and Narrative Backsheet'!$A$7:$BO$156,G$9,FALSE))),"")</f>
        <v>Mature</v>
      </c>
      <c r="H50" s="159" t="str">
        <f ca="1">IFERROR(IF((VLOOKUP($B50,'HICM and Narrative Backsheet'!$A$7:$BO$156,H$9,FALSE))="","",(VLOOKUP($B50,'HICM and Narrative Backsheet'!$A$7:$BO$156,H$9,FALSE))),"")</f>
        <v>Plans in place</v>
      </c>
      <c r="I50" s="159" t="str">
        <f ca="1">IFERROR(IF((VLOOKUP($B50,'HICM and Narrative Backsheet'!$A$7:$BO$156,I$9,FALSE))="","",(VLOOKUP($B50,'HICM and Narrative Backsheet'!$A$7:$BO$156,I$9,FALSE))),"")</f>
        <v>Established</v>
      </c>
      <c r="J50" s="159" t="str">
        <f ca="1">IFERROR(IF((VLOOKUP($B50,'HICM and Narrative Backsheet'!$A$7:$BO$156,J$9,FALSE))="","",(VLOOKUP($B50,'HICM and Narrative Backsheet'!$A$7:$BO$156,J$9,FALSE))),"")</f>
        <v>Mature</v>
      </c>
      <c r="K50" s="159" t="str">
        <f ca="1">IFERROR(IF((VLOOKUP($B50,'HICM and Narrative Backsheet'!$A$7:$BO$156,K$9,FALSE))="","",(VLOOKUP($B50,'HICM and Narrative Backsheet'!$A$7:$BO$156,K$9,FALSE))),"")</f>
        <v>Mature</v>
      </c>
      <c r="L50" s="160" t="str">
        <f ca="1">IFERROR(IF((VLOOKUP($B50,'HICM and Narrative Backsheet'!$A$7:$BO$156,L$9,FALSE))="","",(VLOOKUP($B50,'HICM and Narrative Backsheet'!$A$7:$BO$156,L$9,FALSE))),"")</f>
        <v>Mature</v>
      </c>
      <c r="M50" s="161" t="str">
        <f ca="1">IFERROR(IF((VLOOKUP($B50,'HICM and Narrative Backsheet'!$A$7:$BO$156,M$9,FALSE))="","",(VLOOKUP($B50,'HICM and Narrative Backsheet'!$A$7:$BO$156,M$9,FALSE))),"")</f>
        <v>Mature</v>
      </c>
      <c r="N50" s="159" t="str">
        <f ca="1">IFERROR(IF((VLOOKUP($B50,'HICM and Narrative Backsheet'!$A$7:$BO$156,N$9,FALSE))="","",(VLOOKUP($B50,'HICM and Narrative Backsheet'!$A$7:$BO$156,N$9,FALSE))),"")</f>
        <v>Mature</v>
      </c>
      <c r="O50" s="159" t="str">
        <f ca="1">IFERROR(IF((VLOOKUP($B50,'HICM and Narrative Backsheet'!$A$7:$BO$156,O$9,FALSE))="","",(VLOOKUP($B50,'HICM and Narrative Backsheet'!$A$7:$BO$156,O$9,FALSE))),"")</f>
        <v>Mature</v>
      </c>
      <c r="P50" s="159" t="str">
        <f ca="1">IFERROR(IF((VLOOKUP($B50,'HICM and Narrative Backsheet'!$A$7:$BO$156,P$9,FALSE))="","",(VLOOKUP($B50,'HICM and Narrative Backsheet'!$A$7:$BO$156,P$9,FALSE))),"")</f>
        <v>Mature</v>
      </c>
      <c r="Q50" s="159" t="str">
        <f ca="1">IFERROR(IF((VLOOKUP($B50,'HICM and Narrative Backsheet'!$A$7:$BO$156,Q$9,FALSE))="","",(VLOOKUP($B50,'HICM and Narrative Backsheet'!$A$7:$BO$156,Q$9,FALSE))),"")</f>
        <v>Plans in place</v>
      </c>
      <c r="R50" s="159" t="str">
        <f ca="1">IFERROR(IF((VLOOKUP($B50,'HICM and Narrative Backsheet'!$A$7:$BO$156,R$9,FALSE))="","",(VLOOKUP($B50,'HICM and Narrative Backsheet'!$A$7:$BO$156,R$9,FALSE))),"")</f>
        <v>Established</v>
      </c>
      <c r="S50" s="159" t="str">
        <f ca="1">IFERROR(IF((VLOOKUP($B50,'HICM and Narrative Backsheet'!$A$7:$BO$156,S$9,FALSE))="","",(VLOOKUP($B50,'HICM and Narrative Backsheet'!$A$7:$BO$156,S$9,FALSE))),"")</f>
        <v>Mature</v>
      </c>
      <c r="T50" s="159" t="str">
        <f ca="1">IFERROR(IF((VLOOKUP($B50,'HICM and Narrative Backsheet'!$A$7:$BO$156,T$9,FALSE))="","",(VLOOKUP($B50,'HICM and Narrative Backsheet'!$A$7:$BO$156,T$9,FALSE))),"")</f>
        <v>Mature</v>
      </c>
      <c r="U50" s="162" t="str">
        <f ca="1">IFERROR(IF((VLOOKUP($B50,'HICM and Narrative Backsheet'!$A$7:$BO$156,U$9,FALSE))="","",(VLOOKUP($B50,'HICM and Narrative Backsheet'!$A$7:$BO$156,U$9,FALSE))),"")</f>
        <v>Mature</v>
      </c>
      <c r="V50" s="161" t="str">
        <f ca="1">IFERROR(IF((VLOOKUP($B50,'HICM and Narrative Backsheet'!$A$7:$BO$156,V$9,FALSE))="","",(VLOOKUP($B50,'HICM and Narrative Backsheet'!$A$7:$BO$156,V$9,FALSE))),"")</f>
        <v>Mature</v>
      </c>
      <c r="W50" s="159" t="str">
        <f ca="1">IFERROR(IF((VLOOKUP($B50,'HICM and Narrative Backsheet'!$A$7:$BO$156,W$9,FALSE))="","",(VLOOKUP($B50,'HICM and Narrative Backsheet'!$A$7:$BO$156,W$9,FALSE))),"")</f>
        <v>Mature</v>
      </c>
      <c r="X50" s="159" t="str">
        <f ca="1">IFERROR(IF((VLOOKUP($B50,'HICM and Narrative Backsheet'!$A$7:$BO$156,X$9,FALSE))="","",(VLOOKUP($B50,'HICM and Narrative Backsheet'!$A$7:$BO$156,X$9,FALSE))),"")</f>
        <v>Mature</v>
      </c>
      <c r="Y50" s="159" t="str">
        <f ca="1">IFERROR(IF((VLOOKUP($B50,'HICM and Narrative Backsheet'!$A$7:$BO$156,Y$9,FALSE))="","",(VLOOKUP($B50,'HICM and Narrative Backsheet'!$A$7:$BO$156,Y$9,FALSE))),"")</f>
        <v>Established</v>
      </c>
      <c r="Z50" s="159" t="str">
        <f ca="1">IFERROR(IF((VLOOKUP($B50,'HICM and Narrative Backsheet'!$A$7:$BO$156,Z$9,FALSE))="","",(VLOOKUP($B50,'HICM and Narrative Backsheet'!$A$7:$BO$156,Z$9,FALSE))),"")</f>
        <v>Plans in place</v>
      </c>
      <c r="AA50" s="159" t="str">
        <f ca="1">IFERROR(IF((VLOOKUP($B50,'HICM and Narrative Backsheet'!$A$7:$BO$156,AA$9,FALSE))="","",(VLOOKUP($B50,'HICM and Narrative Backsheet'!$A$7:$BO$156,AA$9,FALSE))),"")</f>
        <v>Plans in place</v>
      </c>
      <c r="AB50" s="159" t="str">
        <f ca="1">IFERROR(IF((VLOOKUP($B50,'HICM and Narrative Backsheet'!$A$7:$BO$156,AB$9,FALSE))="","",(VLOOKUP($B50,'HICM and Narrative Backsheet'!$A$7:$BO$156,AB$9,FALSE))),"")</f>
        <v>Mature</v>
      </c>
      <c r="AC50" s="159" t="str">
        <f ca="1">IFERROR(IF((VLOOKUP($B50,'HICM and Narrative Backsheet'!$A$7:$BO$156,AC$9,FALSE))="","",(VLOOKUP($B50,'HICM and Narrative Backsheet'!$A$7:$BO$156,AC$9,FALSE))),"")</f>
        <v>Established</v>
      </c>
      <c r="AD50" s="160" t="str">
        <f ca="1">IFERROR(IF((VLOOKUP($B50,'HICM and Narrative Backsheet'!$A$7:$BO$156,AD$9,FALSE))="","",(VLOOKUP($B50,'HICM and Narrative Backsheet'!$A$7:$BO$156,AD$9,FALSE))),"")</f>
        <v>Mature</v>
      </c>
    </row>
    <row r="51" spans="1:30" x14ac:dyDescent="0.3">
      <c r="A51" s="56">
        <v>25</v>
      </c>
      <c r="B51" s="49" t="str">
        <f t="shared" ca="1" si="10"/>
        <v>E09000001</v>
      </c>
      <c r="C51" s="143" t="str">
        <f ca="1">IFERROR(VLOOKUP($B51,'Org List'!$J$9:$K$488,2,0), "")</f>
        <v>City of London</v>
      </c>
      <c r="D51" s="158" t="str">
        <f ca="1">IFERROR(IF((VLOOKUP($B51,'HICM and Narrative Backsheet'!$A$7:$BO$156,D$9,FALSE))="","",(VLOOKUP($B51,'HICM and Narrative Backsheet'!$A$7:$BO$156,D$9,FALSE))),"")</f>
        <v>Mature</v>
      </c>
      <c r="E51" s="159" t="str">
        <f ca="1">IFERROR(IF((VLOOKUP($B51,'HICM and Narrative Backsheet'!$A$7:$BO$156,E$9,FALSE))="","",(VLOOKUP($B51,'HICM and Narrative Backsheet'!$A$7:$BO$156,E$9,FALSE))),"")</f>
        <v>Mature</v>
      </c>
      <c r="F51" s="159" t="str">
        <f ca="1">IFERROR(IF((VLOOKUP($B51,'HICM and Narrative Backsheet'!$A$7:$BO$156,F$9,FALSE))="","",(VLOOKUP($B51,'HICM and Narrative Backsheet'!$A$7:$BO$156,F$9,FALSE))),"")</f>
        <v>Mature</v>
      </c>
      <c r="G51" s="159" t="str">
        <f ca="1">IFERROR(IF((VLOOKUP($B51,'HICM and Narrative Backsheet'!$A$7:$BO$156,G$9,FALSE))="","",(VLOOKUP($B51,'HICM and Narrative Backsheet'!$A$7:$BO$156,G$9,FALSE))),"")</f>
        <v>Mature</v>
      </c>
      <c r="H51" s="159" t="str">
        <f ca="1">IFERROR(IF((VLOOKUP($B51,'HICM and Narrative Backsheet'!$A$7:$BO$156,H$9,FALSE))="","",(VLOOKUP($B51,'HICM and Narrative Backsheet'!$A$7:$BO$156,H$9,FALSE))),"")</f>
        <v>Established</v>
      </c>
      <c r="I51" s="159" t="str">
        <f ca="1">IFERROR(IF((VLOOKUP($B51,'HICM and Narrative Backsheet'!$A$7:$BO$156,I$9,FALSE))="","",(VLOOKUP($B51,'HICM and Narrative Backsheet'!$A$7:$BO$156,I$9,FALSE))),"")</f>
        <v>Plans in place</v>
      </c>
      <c r="J51" s="159" t="str">
        <f ca="1">IFERROR(IF((VLOOKUP($B51,'HICM and Narrative Backsheet'!$A$7:$BO$156,J$9,FALSE))="","",(VLOOKUP($B51,'HICM and Narrative Backsheet'!$A$7:$BO$156,J$9,FALSE))),"")</f>
        <v>Established</v>
      </c>
      <c r="K51" s="159" t="str">
        <f ca="1">IFERROR(IF((VLOOKUP($B51,'HICM and Narrative Backsheet'!$A$7:$BO$156,K$9,FALSE))="","",(VLOOKUP($B51,'HICM and Narrative Backsheet'!$A$7:$BO$156,K$9,FALSE))),"")</f>
        <v>Established</v>
      </c>
      <c r="L51" s="160" t="str">
        <f ca="1">IFERROR(IF((VLOOKUP($B51,'HICM and Narrative Backsheet'!$A$7:$BO$156,L$9,FALSE))="","",(VLOOKUP($B51,'HICM and Narrative Backsheet'!$A$7:$BO$156,L$9,FALSE))),"")</f>
        <v>Not yet established</v>
      </c>
      <c r="M51" s="161" t="str">
        <f ca="1">IFERROR(IF((VLOOKUP($B51,'HICM and Narrative Backsheet'!$A$7:$BO$156,M$9,FALSE))="","",(VLOOKUP($B51,'HICM and Narrative Backsheet'!$A$7:$BO$156,M$9,FALSE))),"")</f>
        <v>Mature</v>
      </c>
      <c r="N51" s="159" t="str">
        <f ca="1">IFERROR(IF((VLOOKUP($B51,'HICM and Narrative Backsheet'!$A$7:$BO$156,N$9,FALSE))="","",(VLOOKUP($B51,'HICM and Narrative Backsheet'!$A$7:$BO$156,N$9,FALSE))),"")</f>
        <v>Mature</v>
      </c>
      <c r="O51" s="159" t="str">
        <f ca="1">IFERROR(IF((VLOOKUP($B51,'HICM and Narrative Backsheet'!$A$7:$BO$156,O$9,FALSE))="","",(VLOOKUP($B51,'HICM and Narrative Backsheet'!$A$7:$BO$156,O$9,FALSE))),"")</f>
        <v>Mature</v>
      </c>
      <c r="P51" s="159" t="str">
        <f ca="1">IFERROR(IF((VLOOKUP($B51,'HICM and Narrative Backsheet'!$A$7:$BO$156,P$9,FALSE))="","",(VLOOKUP($B51,'HICM and Narrative Backsheet'!$A$7:$BO$156,P$9,FALSE))),"")</f>
        <v>Mature</v>
      </c>
      <c r="Q51" s="159" t="str">
        <f ca="1">IFERROR(IF((VLOOKUP($B51,'HICM and Narrative Backsheet'!$A$7:$BO$156,Q$9,FALSE))="","",(VLOOKUP($B51,'HICM and Narrative Backsheet'!$A$7:$BO$156,Q$9,FALSE))),"")</f>
        <v>Established</v>
      </c>
      <c r="R51" s="159" t="str">
        <f ca="1">IFERROR(IF((VLOOKUP($B51,'HICM and Narrative Backsheet'!$A$7:$BO$156,R$9,FALSE))="","",(VLOOKUP($B51,'HICM and Narrative Backsheet'!$A$7:$BO$156,R$9,FALSE))),"")</f>
        <v>Plans in place</v>
      </c>
      <c r="S51" s="159" t="str">
        <f ca="1">IFERROR(IF((VLOOKUP($B51,'HICM and Narrative Backsheet'!$A$7:$BO$156,S$9,FALSE))="","",(VLOOKUP($B51,'HICM and Narrative Backsheet'!$A$7:$BO$156,S$9,FALSE))),"")</f>
        <v>Established</v>
      </c>
      <c r="T51" s="159" t="str">
        <f ca="1">IFERROR(IF((VLOOKUP($B51,'HICM and Narrative Backsheet'!$A$7:$BO$156,T$9,FALSE))="","",(VLOOKUP($B51,'HICM and Narrative Backsheet'!$A$7:$BO$156,T$9,FALSE))),"")</f>
        <v>Established</v>
      </c>
      <c r="U51" s="162" t="str">
        <f ca="1">IFERROR(IF((VLOOKUP($B51,'HICM and Narrative Backsheet'!$A$7:$BO$156,U$9,FALSE))="","",(VLOOKUP($B51,'HICM and Narrative Backsheet'!$A$7:$BO$156,U$9,FALSE))),"")</f>
        <v>Not yet established</v>
      </c>
      <c r="V51" s="161" t="str">
        <f ca="1">IFERROR(IF((VLOOKUP($B51,'HICM and Narrative Backsheet'!$A$7:$BO$156,V$9,FALSE))="","",(VLOOKUP($B51,'HICM and Narrative Backsheet'!$A$7:$BO$156,V$9,FALSE))),"")</f>
        <v>Mature</v>
      </c>
      <c r="W51" s="159" t="str">
        <f ca="1">IFERROR(IF((VLOOKUP($B51,'HICM and Narrative Backsheet'!$A$7:$BO$156,W$9,FALSE))="","",(VLOOKUP($B51,'HICM and Narrative Backsheet'!$A$7:$BO$156,W$9,FALSE))),"")</f>
        <v>Mature</v>
      </c>
      <c r="X51" s="159" t="str">
        <f ca="1">IFERROR(IF((VLOOKUP($B51,'HICM and Narrative Backsheet'!$A$7:$BO$156,X$9,FALSE))="","",(VLOOKUP($B51,'HICM and Narrative Backsheet'!$A$7:$BO$156,X$9,FALSE))),"")</f>
        <v>Mature</v>
      </c>
      <c r="Y51" s="159" t="str">
        <f ca="1">IFERROR(IF((VLOOKUP($B51,'HICM and Narrative Backsheet'!$A$7:$BO$156,Y$9,FALSE))="","",(VLOOKUP($B51,'HICM and Narrative Backsheet'!$A$7:$BO$156,Y$9,FALSE))),"")</f>
        <v>Mature</v>
      </c>
      <c r="Z51" s="159" t="str">
        <f ca="1">IFERROR(IF((VLOOKUP($B51,'HICM and Narrative Backsheet'!$A$7:$BO$156,Z$9,FALSE))="","",(VLOOKUP($B51,'HICM and Narrative Backsheet'!$A$7:$BO$156,Z$9,FALSE))),"")</f>
        <v>Established</v>
      </c>
      <c r="AA51" s="159" t="str">
        <f ca="1">IFERROR(IF((VLOOKUP($B51,'HICM and Narrative Backsheet'!$A$7:$BO$156,AA$9,FALSE))="","",(VLOOKUP($B51,'HICM and Narrative Backsheet'!$A$7:$BO$156,AA$9,FALSE))),"")</f>
        <v>Established</v>
      </c>
      <c r="AB51" s="159" t="str">
        <f ca="1">IFERROR(IF((VLOOKUP($B51,'HICM and Narrative Backsheet'!$A$7:$BO$156,AB$9,FALSE))="","",(VLOOKUP($B51,'HICM and Narrative Backsheet'!$A$7:$BO$156,AB$9,FALSE))),"")</f>
        <v>Mature</v>
      </c>
      <c r="AC51" s="159" t="str">
        <f ca="1">IFERROR(IF((VLOOKUP($B51,'HICM and Narrative Backsheet'!$A$7:$BO$156,AC$9,FALSE))="","",(VLOOKUP($B51,'HICM and Narrative Backsheet'!$A$7:$BO$156,AC$9,FALSE))),"")</f>
        <v>Established</v>
      </c>
      <c r="AD51" s="160" t="str">
        <f ca="1">IFERROR(IF((VLOOKUP($B51,'HICM and Narrative Backsheet'!$A$7:$BO$156,AD$9,FALSE))="","",(VLOOKUP($B51,'HICM and Narrative Backsheet'!$A$7:$BO$156,AD$9,FALSE))),"")</f>
        <v>Not yet established</v>
      </c>
    </row>
    <row r="52" spans="1:30" x14ac:dyDescent="0.3">
      <c r="A52" s="56">
        <v>26</v>
      </c>
      <c r="B52" s="49" t="str">
        <f t="shared" ca="1" si="10"/>
        <v>E06000052</v>
      </c>
      <c r="C52" s="143" t="str">
        <f ca="1">IFERROR(VLOOKUP($B52,'Org List'!$J$9:$K$488,2,0), "")</f>
        <v>Cornwall &amp; Scilly</v>
      </c>
      <c r="D52" s="158" t="str">
        <f ca="1">IFERROR(IF((VLOOKUP($B52,'HICM and Narrative Backsheet'!$A$7:$BO$156,D$9,FALSE))="","",(VLOOKUP($B52,'HICM and Narrative Backsheet'!$A$7:$BO$156,D$9,FALSE))),"")</f>
        <v>Established</v>
      </c>
      <c r="E52" s="159" t="str">
        <f ca="1">IFERROR(IF((VLOOKUP($B52,'HICM and Narrative Backsheet'!$A$7:$BO$156,E$9,FALSE))="","",(VLOOKUP($B52,'HICM and Narrative Backsheet'!$A$7:$BO$156,E$9,FALSE))),"")</f>
        <v>Established</v>
      </c>
      <c r="F52" s="159" t="str">
        <f ca="1">IFERROR(IF((VLOOKUP($B52,'HICM and Narrative Backsheet'!$A$7:$BO$156,F$9,FALSE))="","",(VLOOKUP($B52,'HICM and Narrative Backsheet'!$A$7:$BO$156,F$9,FALSE))),"")</f>
        <v>Established</v>
      </c>
      <c r="G52" s="159" t="str">
        <f ca="1">IFERROR(IF((VLOOKUP($B52,'HICM and Narrative Backsheet'!$A$7:$BO$156,G$9,FALSE))="","",(VLOOKUP($B52,'HICM and Narrative Backsheet'!$A$7:$BO$156,G$9,FALSE))),"")</f>
        <v>Established</v>
      </c>
      <c r="H52" s="159" t="str">
        <f ca="1">IFERROR(IF((VLOOKUP($B52,'HICM and Narrative Backsheet'!$A$7:$BO$156,H$9,FALSE))="","",(VLOOKUP($B52,'HICM and Narrative Backsheet'!$A$7:$BO$156,H$9,FALSE))),"")</f>
        <v>Established</v>
      </c>
      <c r="I52" s="159" t="str">
        <f ca="1">IFERROR(IF((VLOOKUP($B52,'HICM and Narrative Backsheet'!$A$7:$BO$156,I$9,FALSE))="","",(VLOOKUP($B52,'HICM and Narrative Backsheet'!$A$7:$BO$156,I$9,FALSE))),"")</f>
        <v>Established</v>
      </c>
      <c r="J52" s="159" t="str">
        <f ca="1">IFERROR(IF((VLOOKUP($B52,'HICM and Narrative Backsheet'!$A$7:$BO$156,J$9,FALSE))="","",(VLOOKUP($B52,'HICM and Narrative Backsheet'!$A$7:$BO$156,J$9,FALSE))),"")</f>
        <v>Established</v>
      </c>
      <c r="K52" s="159" t="str">
        <f ca="1">IFERROR(IF((VLOOKUP($B52,'HICM and Narrative Backsheet'!$A$7:$BO$156,K$9,FALSE))="","",(VLOOKUP($B52,'HICM and Narrative Backsheet'!$A$7:$BO$156,K$9,FALSE))),"")</f>
        <v>Plans in place</v>
      </c>
      <c r="L52" s="160" t="str">
        <f ca="1">IFERROR(IF((VLOOKUP($B52,'HICM and Narrative Backsheet'!$A$7:$BO$156,L$9,FALSE))="","",(VLOOKUP($B52,'HICM and Narrative Backsheet'!$A$7:$BO$156,L$9,FALSE))),"")</f>
        <v>Plans in place</v>
      </c>
      <c r="M52" s="161" t="str">
        <f ca="1">IFERROR(IF((VLOOKUP($B52,'HICM and Narrative Backsheet'!$A$7:$BO$156,M$9,FALSE))="","",(VLOOKUP($B52,'HICM and Narrative Backsheet'!$A$7:$BO$156,M$9,FALSE))),"")</f>
        <v>Established</v>
      </c>
      <c r="N52" s="159" t="str">
        <f ca="1">IFERROR(IF((VLOOKUP($B52,'HICM and Narrative Backsheet'!$A$7:$BO$156,N$9,FALSE))="","",(VLOOKUP($B52,'HICM and Narrative Backsheet'!$A$7:$BO$156,N$9,FALSE))),"")</f>
        <v>Established</v>
      </c>
      <c r="O52" s="159" t="str">
        <f ca="1">IFERROR(IF((VLOOKUP($B52,'HICM and Narrative Backsheet'!$A$7:$BO$156,O$9,FALSE))="","",(VLOOKUP($B52,'HICM and Narrative Backsheet'!$A$7:$BO$156,O$9,FALSE))),"")</f>
        <v>Established</v>
      </c>
      <c r="P52" s="159" t="str">
        <f ca="1">IFERROR(IF((VLOOKUP($B52,'HICM and Narrative Backsheet'!$A$7:$BO$156,P$9,FALSE))="","",(VLOOKUP($B52,'HICM and Narrative Backsheet'!$A$7:$BO$156,P$9,FALSE))),"")</f>
        <v>Established</v>
      </c>
      <c r="Q52" s="159" t="str">
        <f ca="1">IFERROR(IF((VLOOKUP($B52,'HICM and Narrative Backsheet'!$A$7:$BO$156,Q$9,FALSE))="","",(VLOOKUP($B52,'HICM and Narrative Backsheet'!$A$7:$BO$156,Q$9,FALSE))),"")</f>
        <v>Established</v>
      </c>
      <c r="R52" s="159" t="str">
        <f ca="1">IFERROR(IF((VLOOKUP($B52,'HICM and Narrative Backsheet'!$A$7:$BO$156,R$9,FALSE))="","",(VLOOKUP($B52,'HICM and Narrative Backsheet'!$A$7:$BO$156,R$9,FALSE))),"")</f>
        <v>Established</v>
      </c>
      <c r="S52" s="159" t="str">
        <f ca="1">IFERROR(IF((VLOOKUP($B52,'HICM and Narrative Backsheet'!$A$7:$BO$156,S$9,FALSE))="","",(VLOOKUP($B52,'HICM and Narrative Backsheet'!$A$7:$BO$156,S$9,FALSE))),"")</f>
        <v>Established</v>
      </c>
      <c r="T52" s="159" t="str">
        <f ca="1">IFERROR(IF((VLOOKUP($B52,'HICM and Narrative Backsheet'!$A$7:$BO$156,T$9,FALSE))="","",(VLOOKUP($B52,'HICM and Narrative Backsheet'!$A$7:$BO$156,T$9,FALSE))),"")</f>
        <v>Established</v>
      </c>
      <c r="U52" s="162" t="str">
        <f ca="1">IFERROR(IF((VLOOKUP($B52,'HICM and Narrative Backsheet'!$A$7:$BO$156,U$9,FALSE))="","",(VLOOKUP($B52,'HICM and Narrative Backsheet'!$A$7:$BO$156,U$9,FALSE))),"")</f>
        <v>Established</v>
      </c>
      <c r="V52" s="161" t="str">
        <f ca="1">IFERROR(IF((VLOOKUP($B52,'HICM and Narrative Backsheet'!$A$7:$BO$156,V$9,FALSE))="","",(VLOOKUP($B52,'HICM and Narrative Backsheet'!$A$7:$BO$156,V$9,FALSE))),"")</f>
        <v>Established</v>
      </c>
      <c r="W52" s="159" t="str">
        <f ca="1">IFERROR(IF((VLOOKUP($B52,'HICM and Narrative Backsheet'!$A$7:$BO$156,W$9,FALSE))="","",(VLOOKUP($B52,'HICM and Narrative Backsheet'!$A$7:$BO$156,W$9,FALSE))),"")</f>
        <v>Established</v>
      </c>
      <c r="X52" s="159" t="str">
        <f ca="1">IFERROR(IF((VLOOKUP($B52,'HICM and Narrative Backsheet'!$A$7:$BO$156,X$9,FALSE))="","",(VLOOKUP($B52,'HICM and Narrative Backsheet'!$A$7:$BO$156,X$9,FALSE))),"")</f>
        <v>Established</v>
      </c>
      <c r="Y52" s="159" t="str">
        <f ca="1">IFERROR(IF((VLOOKUP($B52,'HICM and Narrative Backsheet'!$A$7:$BO$156,Y$9,FALSE))="","",(VLOOKUP($B52,'HICM and Narrative Backsheet'!$A$7:$BO$156,Y$9,FALSE))),"")</f>
        <v>Established</v>
      </c>
      <c r="Z52" s="159" t="str">
        <f ca="1">IFERROR(IF((VLOOKUP($B52,'HICM and Narrative Backsheet'!$A$7:$BO$156,Z$9,FALSE))="","",(VLOOKUP($B52,'HICM and Narrative Backsheet'!$A$7:$BO$156,Z$9,FALSE))),"")</f>
        <v>Established</v>
      </c>
      <c r="AA52" s="159" t="str">
        <f ca="1">IFERROR(IF((VLOOKUP($B52,'HICM and Narrative Backsheet'!$A$7:$BO$156,AA$9,FALSE))="","",(VLOOKUP($B52,'HICM and Narrative Backsheet'!$A$7:$BO$156,AA$9,FALSE))),"")</f>
        <v>Established</v>
      </c>
      <c r="AB52" s="159" t="str">
        <f ca="1">IFERROR(IF((VLOOKUP($B52,'HICM and Narrative Backsheet'!$A$7:$BO$156,AB$9,FALSE))="","",(VLOOKUP($B52,'HICM and Narrative Backsheet'!$A$7:$BO$156,AB$9,FALSE))),"")</f>
        <v>Established</v>
      </c>
      <c r="AC52" s="159" t="str">
        <f ca="1">IFERROR(IF((VLOOKUP($B52,'HICM and Narrative Backsheet'!$A$7:$BO$156,AC$9,FALSE))="","",(VLOOKUP($B52,'HICM and Narrative Backsheet'!$A$7:$BO$156,AC$9,FALSE))),"")</f>
        <v>Established</v>
      </c>
      <c r="AD52" s="160" t="str">
        <f ca="1">IFERROR(IF((VLOOKUP($B52,'HICM and Narrative Backsheet'!$A$7:$BO$156,AD$9,FALSE))="","",(VLOOKUP($B52,'HICM and Narrative Backsheet'!$A$7:$BO$156,AD$9,FALSE))),"")</f>
        <v>Established</v>
      </c>
    </row>
    <row r="53" spans="1:30" x14ac:dyDescent="0.3">
      <c r="A53" s="56">
        <v>27</v>
      </c>
      <c r="B53" s="49" t="str">
        <f t="shared" ca="1" si="10"/>
        <v>E06000047</v>
      </c>
      <c r="C53" s="143" t="str">
        <f ca="1">IFERROR(VLOOKUP($B53,'Org List'!$J$9:$K$488,2,0), "")</f>
        <v>County Durham</v>
      </c>
      <c r="D53" s="158" t="str">
        <f ca="1">IFERROR(IF((VLOOKUP($B53,'HICM and Narrative Backsheet'!$A$7:$BO$156,D$9,FALSE))="","",(VLOOKUP($B53,'HICM and Narrative Backsheet'!$A$7:$BO$156,D$9,FALSE))),"")</f>
        <v>Plans in place</v>
      </c>
      <c r="E53" s="159" t="str">
        <f ca="1">IFERROR(IF((VLOOKUP($B53,'HICM and Narrative Backsheet'!$A$7:$BO$156,E$9,FALSE))="","",(VLOOKUP($B53,'HICM and Narrative Backsheet'!$A$7:$BO$156,E$9,FALSE))),"")</f>
        <v>Established</v>
      </c>
      <c r="F53" s="159" t="str">
        <f ca="1">IFERROR(IF((VLOOKUP($B53,'HICM and Narrative Backsheet'!$A$7:$BO$156,F$9,FALSE))="","",(VLOOKUP($B53,'HICM and Narrative Backsheet'!$A$7:$BO$156,F$9,FALSE))),"")</f>
        <v>Established</v>
      </c>
      <c r="G53" s="159" t="str">
        <f ca="1">IFERROR(IF((VLOOKUP($B53,'HICM and Narrative Backsheet'!$A$7:$BO$156,G$9,FALSE))="","",(VLOOKUP($B53,'HICM and Narrative Backsheet'!$A$7:$BO$156,G$9,FALSE))),"")</f>
        <v>Established</v>
      </c>
      <c r="H53" s="159" t="str">
        <f ca="1">IFERROR(IF((VLOOKUP($B53,'HICM and Narrative Backsheet'!$A$7:$BO$156,H$9,FALSE))="","",(VLOOKUP($B53,'HICM and Narrative Backsheet'!$A$7:$BO$156,H$9,FALSE))),"")</f>
        <v>Plans in place</v>
      </c>
      <c r="I53" s="159" t="str">
        <f ca="1">IFERROR(IF((VLOOKUP($B53,'HICM and Narrative Backsheet'!$A$7:$BO$156,I$9,FALSE))="","",(VLOOKUP($B53,'HICM and Narrative Backsheet'!$A$7:$BO$156,I$9,FALSE))),"")</f>
        <v>Established</v>
      </c>
      <c r="J53" s="159" t="str">
        <f ca="1">IFERROR(IF((VLOOKUP($B53,'HICM and Narrative Backsheet'!$A$7:$BO$156,J$9,FALSE))="","",(VLOOKUP($B53,'HICM and Narrative Backsheet'!$A$7:$BO$156,J$9,FALSE))),"")</f>
        <v>Established</v>
      </c>
      <c r="K53" s="159" t="str">
        <f ca="1">IFERROR(IF((VLOOKUP($B53,'HICM and Narrative Backsheet'!$A$7:$BO$156,K$9,FALSE))="","",(VLOOKUP($B53,'HICM and Narrative Backsheet'!$A$7:$BO$156,K$9,FALSE))),"")</f>
        <v>Established</v>
      </c>
      <c r="L53" s="160" t="str">
        <f ca="1">IFERROR(IF((VLOOKUP($B53,'HICM and Narrative Backsheet'!$A$7:$BO$156,L$9,FALSE))="","",(VLOOKUP($B53,'HICM and Narrative Backsheet'!$A$7:$BO$156,L$9,FALSE))),"")</f>
        <v>Established</v>
      </c>
      <c r="M53" s="161" t="str">
        <f ca="1">IFERROR(IF((VLOOKUP($B53,'HICM and Narrative Backsheet'!$A$7:$BO$156,M$9,FALSE))="","",(VLOOKUP($B53,'HICM and Narrative Backsheet'!$A$7:$BO$156,M$9,FALSE))),"")</f>
        <v>Established</v>
      </c>
      <c r="N53" s="159" t="str">
        <f ca="1">IFERROR(IF((VLOOKUP($B53,'HICM and Narrative Backsheet'!$A$7:$BO$156,N$9,FALSE))="","",(VLOOKUP($B53,'HICM and Narrative Backsheet'!$A$7:$BO$156,N$9,FALSE))),"")</f>
        <v>Established</v>
      </c>
      <c r="O53" s="159" t="str">
        <f ca="1">IFERROR(IF((VLOOKUP($B53,'HICM and Narrative Backsheet'!$A$7:$BO$156,O$9,FALSE))="","",(VLOOKUP($B53,'HICM and Narrative Backsheet'!$A$7:$BO$156,O$9,FALSE))),"")</f>
        <v>Established</v>
      </c>
      <c r="P53" s="159" t="str">
        <f ca="1">IFERROR(IF((VLOOKUP($B53,'HICM and Narrative Backsheet'!$A$7:$BO$156,P$9,FALSE))="","",(VLOOKUP($B53,'HICM and Narrative Backsheet'!$A$7:$BO$156,P$9,FALSE))),"")</f>
        <v>Established</v>
      </c>
      <c r="Q53" s="159" t="str">
        <f ca="1">IFERROR(IF((VLOOKUP($B53,'HICM and Narrative Backsheet'!$A$7:$BO$156,Q$9,FALSE))="","",(VLOOKUP($B53,'HICM and Narrative Backsheet'!$A$7:$BO$156,Q$9,FALSE))),"")</f>
        <v>Plans in place</v>
      </c>
      <c r="R53" s="159" t="str">
        <f ca="1">IFERROR(IF((VLOOKUP($B53,'HICM and Narrative Backsheet'!$A$7:$BO$156,R$9,FALSE))="","",(VLOOKUP($B53,'HICM and Narrative Backsheet'!$A$7:$BO$156,R$9,FALSE))),"")</f>
        <v>Established</v>
      </c>
      <c r="S53" s="159" t="str">
        <f ca="1">IFERROR(IF((VLOOKUP($B53,'HICM and Narrative Backsheet'!$A$7:$BO$156,S$9,FALSE))="","",(VLOOKUP($B53,'HICM and Narrative Backsheet'!$A$7:$BO$156,S$9,FALSE))),"")</f>
        <v>Established</v>
      </c>
      <c r="T53" s="159" t="str">
        <f ca="1">IFERROR(IF((VLOOKUP($B53,'HICM and Narrative Backsheet'!$A$7:$BO$156,T$9,FALSE))="","",(VLOOKUP($B53,'HICM and Narrative Backsheet'!$A$7:$BO$156,T$9,FALSE))),"")</f>
        <v>Established</v>
      </c>
      <c r="U53" s="162" t="str">
        <f ca="1">IFERROR(IF((VLOOKUP($B53,'HICM and Narrative Backsheet'!$A$7:$BO$156,U$9,FALSE))="","",(VLOOKUP($B53,'HICM and Narrative Backsheet'!$A$7:$BO$156,U$9,FALSE))),"")</f>
        <v>Established</v>
      </c>
      <c r="V53" s="161" t="str">
        <f ca="1">IFERROR(IF((VLOOKUP($B53,'HICM and Narrative Backsheet'!$A$7:$BO$156,V$9,FALSE))="","",(VLOOKUP($B53,'HICM and Narrative Backsheet'!$A$7:$BO$156,V$9,FALSE))),"")</f>
        <v>Established</v>
      </c>
      <c r="W53" s="159" t="str">
        <f ca="1">IFERROR(IF((VLOOKUP($B53,'HICM and Narrative Backsheet'!$A$7:$BO$156,W$9,FALSE))="","",(VLOOKUP($B53,'HICM and Narrative Backsheet'!$A$7:$BO$156,W$9,FALSE))),"")</f>
        <v>Established</v>
      </c>
      <c r="X53" s="159" t="str">
        <f ca="1">IFERROR(IF((VLOOKUP($B53,'HICM and Narrative Backsheet'!$A$7:$BO$156,X$9,FALSE))="","",(VLOOKUP($B53,'HICM and Narrative Backsheet'!$A$7:$BO$156,X$9,FALSE))),"")</f>
        <v>Established</v>
      </c>
      <c r="Y53" s="159" t="str">
        <f ca="1">IFERROR(IF((VLOOKUP($B53,'HICM and Narrative Backsheet'!$A$7:$BO$156,Y$9,FALSE))="","",(VLOOKUP($B53,'HICM and Narrative Backsheet'!$A$7:$BO$156,Y$9,FALSE))),"")</f>
        <v>Established</v>
      </c>
      <c r="Z53" s="159" t="str">
        <f ca="1">IFERROR(IF((VLOOKUP($B53,'HICM and Narrative Backsheet'!$A$7:$BO$156,Z$9,FALSE))="","",(VLOOKUP($B53,'HICM and Narrative Backsheet'!$A$7:$BO$156,Z$9,FALSE))),"")</f>
        <v>Established</v>
      </c>
      <c r="AA53" s="159" t="str">
        <f ca="1">IFERROR(IF((VLOOKUP($B53,'HICM and Narrative Backsheet'!$A$7:$BO$156,AA$9,FALSE))="","",(VLOOKUP($B53,'HICM and Narrative Backsheet'!$A$7:$BO$156,AA$9,FALSE))),"")</f>
        <v>Established</v>
      </c>
      <c r="AB53" s="159" t="str">
        <f ca="1">IFERROR(IF((VLOOKUP($B53,'HICM and Narrative Backsheet'!$A$7:$BO$156,AB$9,FALSE))="","",(VLOOKUP($B53,'HICM and Narrative Backsheet'!$A$7:$BO$156,AB$9,FALSE))),"")</f>
        <v>Established</v>
      </c>
      <c r="AC53" s="159" t="str">
        <f ca="1">IFERROR(IF((VLOOKUP($B53,'HICM and Narrative Backsheet'!$A$7:$BO$156,AC$9,FALSE))="","",(VLOOKUP($B53,'HICM and Narrative Backsheet'!$A$7:$BO$156,AC$9,FALSE))),"")</f>
        <v>Established</v>
      </c>
      <c r="AD53" s="160" t="str">
        <f ca="1">IFERROR(IF((VLOOKUP($B53,'HICM and Narrative Backsheet'!$A$7:$BO$156,AD$9,FALSE))="","",(VLOOKUP($B53,'HICM and Narrative Backsheet'!$A$7:$BO$156,AD$9,FALSE))),"")</f>
        <v>Established</v>
      </c>
    </row>
    <row r="54" spans="1:30" x14ac:dyDescent="0.3">
      <c r="A54" s="56">
        <v>28</v>
      </c>
      <c r="B54" s="49" t="str">
        <f t="shared" ca="1" si="10"/>
        <v>E08000026</v>
      </c>
      <c r="C54" s="143" t="str">
        <f ca="1">IFERROR(VLOOKUP($B54,'Org List'!$J$9:$K$488,2,0), "")</f>
        <v>Coventry</v>
      </c>
      <c r="D54" s="158" t="str">
        <f ca="1">IFERROR(IF((VLOOKUP($B54,'HICM and Narrative Backsheet'!$A$7:$BO$156,D$9,FALSE))="","",(VLOOKUP($B54,'HICM and Narrative Backsheet'!$A$7:$BO$156,D$9,FALSE))),"")</f>
        <v>Established</v>
      </c>
      <c r="E54" s="159" t="str">
        <f ca="1">IFERROR(IF((VLOOKUP($B54,'HICM and Narrative Backsheet'!$A$7:$BO$156,E$9,FALSE))="","",(VLOOKUP($B54,'HICM and Narrative Backsheet'!$A$7:$BO$156,E$9,FALSE))),"")</f>
        <v>Established</v>
      </c>
      <c r="F54" s="159" t="str">
        <f ca="1">IFERROR(IF((VLOOKUP($B54,'HICM and Narrative Backsheet'!$A$7:$BO$156,F$9,FALSE))="","",(VLOOKUP($B54,'HICM and Narrative Backsheet'!$A$7:$BO$156,F$9,FALSE))),"")</f>
        <v>Mature</v>
      </c>
      <c r="G54" s="159" t="str">
        <f ca="1">IFERROR(IF((VLOOKUP($B54,'HICM and Narrative Backsheet'!$A$7:$BO$156,G$9,FALSE))="","",(VLOOKUP($B54,'HICM and Narrative Backsheet'!$A$7:$BO$156,G$9,FALSE))),"")</f>
        <v>Mature</v>
      </c>
      <c r="H54" s="159" t="str">
        <f ca="1">IFERROR(IF((VLOOKUP($B54,'HICM and Narrative Backsheet'!$A$7:$BO$156,H$9,FALSE))="","",(VLOOKUP($B54,'HICM and Narrative Backsheet'!$A$7:$BO$156,H$9,FALSE))),"")</f>
        <v>Plans in place</v>
      </c>
      <c r="I54" s="159" t="str">
        <f ca="1">IFERROR(IF((VLOOKUP($B54,'HICM and Narrative Backsheet'!$A$7:$BO$156,I$9,FALSE))="","",(VLOOKUP($B54,'HICM and Narrative Backsheet'!$A$7:$BO$156,I$9,FALSE))),"")</f>
        <v>Plans in place</v>
      </c>
      <c r="J54" s="159" t="str">
        <f ca="1">IFERROR(IF((VLOOKUP($B54,'HICM and Narrative Backsheet'!$A$7:$BO$156,J$9,FALSE))="","",(VLOOKUP($B54,'HICM and Narrative Backsheet'!$A$7:$BO$156,J$9,FALSE))),"")</f>
        <v>Plans in place</v>
      </c>
      <c r="K54" s="159" t="str">
        <f ca="1">IFERROR(IF((VLOOKUP($B54,'HICM and Narrative Backsheet'!$A$7:$BO$156,K$9,FALSE))="","",(VLOOKUP($B54,'HICM and Narrative Backsheet'!$A$7:$BO$156,K$9,FALSE))),"")</f>
        <v>Established</v>
      </c>
      <c r="L54" s="160" t="str">
        <f ca="1">IFERROR(IF((VLOOKUP($B54,'HICM and Narrative Backsheet'!$A$7:$BO$156,L$9,FALSE))="","",(VLOOKUP($B54,'HICM and Narrative Backsheet'!$A$7:$BO$156,L$9,FALSE))),"")</f>
        <v>Established</v>
      </c>
      <c r="M54" s="161" t="str">
        <f ca="1">IFERROR(IF((VLOOKUP($B54,'HICM and Narrative Backsheet'!$A$7:$BO$156,M$9,FALSE))="","",(VLOOKUP($B54,'HICM and Narrative Backsheet'!$A$7:$BO$156,M$9,FALSE))),"")</f>
        <v>Established</v>
      </c>
      <c r="N54" s="159" t="str">
        <f ca="1">IFERROR(IF((VLOOKUP($B54,'HICM and Narrative Backsheet'!$A$7:$BO$156,N$9,FALSE))="","",(VLOOKUP($B54,'HICM and Narrative Backsheet'!$A$7:$BO$156,N$9,FALSE))),"")</f>
        <v>Mature</v>
      </c>
      <c r="O54" s="159" t="str">
        <f ca="1">IFERROR(IF((VLOOKUP($B54,'HICM and Narrative Backsheet'!$A$7:$BO$156,O$9,FALSE))="","",(VLOOKUP($B54,'HICM and Narrative Backsheet'!$A$7:$BO$156,O$9,FALSE))),"")</f>
        <v>Mature</v>
      </c>
      <c r="P54" s="159" t="str">
        <f ca="1">IFERROR(IF((VLOOKUP($B54,'HICM and Narrative Backsheet'!$A$7:$BO$156,P$9,FALSE))="","",(VLOOKUP($B54,'HICM and Narrative Backsheet'!$A$7:$BO$156,P$9,FALSE))),"")</f>
        <v>Mature</v>
      </c>
      <c r="Q54" s="159" t="str">
        <f ca="1">IFERROR(IF((VLOOKUP($B54,'HICM and Narrative Backsheet'!$A$7:$BO$156,Q$9,FALSE))="","",(VLOOKUP($B54,'HICM and Narrative Backsheet'!$A$7:$BO$156,Q$9,FALSE))),"")</f>
        <v>Plans in place</v>
      </c>
      <c r="R54" s="159" t="str">
        <f ca="1">IFERROR(IF((VLOOKUP($B54,'HICM and Narrative Backsheet'!$A$7:$BO$156,R$9,FALSE))="","",(VLOOKUP($B54,'HICM and Narrative Backsheet'!$A$7:$BO$156,R$9,FALSE))),"")</f>
        <v>Established</v>
      </c>
      <c r="S54" s="159" t="str">
        <f ca="1">IFERROR(IF((VLOOKUP($B54,'HICM and Narrative Backsheet'!$A$7:$BO$156,S$9,FALSE))="","",(VLOOKUP($B54,'HICM and Narrative Backsheet'!$A$7:$BO$156,S$9,FALSE))),"")</f>
        <v>Established</v>
      </c>
      <c r="T54" s="159" t="str">
        <f ca="1">IFERROR(IF((VLOOKUP($B54,'HICM and Narrative Backsheet'!$A$7:$BO$156,T$9,FALSE))="","",(VLOOKUP($B54,'HICM and Narrative Backsheet'!$A$7:$BO$156,T$9,FALSE))),"")</f>
        <v>Established</v>
      </c>
      <c r="U54" s="162" t="str">
        <f ca="1">IFERROR(IF((VLOOKUP($B54,'HICM and Narrative Backsheet'!$A$7:$BO$156,U$9,FALSE))="","",(VLOOKUP($B54,'HICM and Narrative Backsheet'!$A$7:$BO$156,U$9,FALSE))),"")</f>
        <v>Established</v>
      </c>
      <c r="V54" s="161" t="str">
        <f ca="1">IFERROR(IF((VLOOKUP($B54,'HICM and Narrative Backsheet'!$A$7:$BO$156,V$9,FALSE))="","",(VLOOKUP($B54,'HICM and Narrative Backsheet'!$A$7:$BO$156,V$9,FALSE))),"")</f>
        <v>Mature</v>
      </c>
      <c r="W54" s="159" t="str">
        <f ca="1">IFERROR(IF((VLOOKUP($B54,'HICM and Narrative Backsheet'!$A$7:$BO$156,W$9,FALSE))="","",(VLOOKUP($B54,'HICM and Narrative Backsheet'!$A$7:$BO$156,W$9,FALSE))),"")</f>
        <v>Mature</v>
      </c>
      <c r="X54" s="159" t="str">
        <f ca="1">IFERROR(IF((VLOOKUP($B54,'HICM and Narrative Backsheet'!$A$7:$BO$156,X$9,FALSE))="","",(VLOOKUP($B54,'HICM and Narrative Backsheet'!$A$7:$BO$156,X$9,FALSE))),"")</f>
        <v>Mature</v>
      </c>
      <c r="Y54" s="159" t="str">
        <f ca="1">IFERROR(IF((VLOOKUP($B54,'HICM and Narrative Backsheet'!$A$7:$BO$156,Y$9,FALSE))="","",(VLOOKUP($B54,'HICM and Narrative Backsheet'!$A$7:$BO$156,Y$9,FALSE))),"")</f>
        <v>Mature</v>
      </c>
      <c r="Z54" s="159" t="str">
        <f ca="1">IFERROR(IF((VLOOKUP($B54,'HICM and Narrative Backsheet'!$A$7:$BO$156,Z$9,FALSE))="","",(VLOOKUP($B54,'HICM and Narrative Backsheet'!$A$7:$BO$156,Z$9,FALSE))),"")</f>
        <v>Established</v>
      </c>
      <c r="AA54" s="159" t="str">
        <f ca="1">IFERROR(IF((VLOOKUP($B54,'HICM and Narrative Backsheet'!$A$7:$BO$156,AA$9,FALSE))="","",(VLOOKUP($B54,'HICM and Narrative Backsheet'!$A$7:$BO$156,AA$9,FALSE))),"")</f>
        <v>Mature</v>
      </c>
      <c r="AB54" s="159" t="str">
        <f ca="1">IFERROR(IF((VLOOKUP($B54,'HICM and Narrative Backsheet'!$A$7:$BO$156,AB$9,FALSE))="","",(VLOOKUP($B54,'HICM and Narrative Backsheet'!$A$7:$BO$156,AB$9,FALSE))),"")</f>
        <v>Mature</v>
      </c>
      <c r="AC54" s="159" t="str">
        <f ca="1">IFERROR(IF((VLOOKUP($B54,'HICM and Narrative Backsheet'!$A$7:$BO$156,AC$9,FALSE))="","",(VLOOKUP($B54,'HICM and Narrative Backsheet'!$A$7:$BO$156,AC$9,FALSE))),"")</f>
        <v>Mature</v>
      </c>
      <c r="AD54" s="160" t="str">
        <f ca="1">IFERROR(IF((VLOOKUP($B54,'HICM and Narrative Backsheet'!$A$7:$BO$156,AD$9,FALSE))="","",(VLOOKUP($B54,'HICM and Narrative Backsheet'!$A$7:$BO$156,AD$9,FALSE))),"")</f>
        <v>Established</v>
      </c>
    </row>
    <row r="55" spans="1:30" x14ac:dyDescent="0.3">
      <c r="A55" s="56">
        <v>29</v>
      </c>
      <c r="B55" s="49" t="str">
        <f t="shared" ca="1" si="10"/>
        <v>E09000008</v>
      </c>
      <c r="C55" s="143" t="str">
        <f ca="1">IFERROR(VLOOKUP($B55,'Org List'!$J$9:$K$488,2,0), "")</f>
        <v>Croydon</v>
      </c>
      <c r="D55" s="158" t="str">
        <f ca="1">IFERROR(IF((VLOOKUP($B55,'HICM and Narrative Backsheet'!$A$7:$BO$156,D$9,FALSE))="","",(VLOOKUP($B55,'HICM and Narrative Backsheet'!$A$7:$BO$156,D$9,FALSE))),"")</f>
        <v>Established</v>
      </c>
      <c r="E55" s="159" t="str">
        <f ca="1">IFERROR(IF((VLOOKUP($B55,'HICM and Narrative Backsheet'!$A$7:$BO$156,E$9,FALSE))="","",(VLOOKUP($B55,'HICM and Narrative Backsheet'!$A$7:$BO$156,E$9,FALSE))),"")</f>
        <v>Established</v>
      </c>
      <c r="F55" s="159" t="str">
        <f ca="1">IFERROR(IF((VLOOKUP($B55,'HICM and Narrative Backsheet'!$A$7:$BO$156,F$9,FALSE))="","",(VLOOKUP($B55,'HICM and Narrative Backsheet'!$A$7:$BO$156,F$9,FALSE))),"")</f>
        <v>Established</v>
      </c>
      <c r="G55" s="159" t="str">
        <f ca="1">IFERROR(IF((VLOOKUP($B55,'HICM and Narrative Backsheet'!$A$7:$BO$156,G$9,FALSE))="","",(VLOOKUP($B55,'HICM and Narrative Backsheet'!$A$7:$BO$156,G$9,FALSE))),"")</f>
        <v>Mature</v>
      </c>
      <c r="H55" s="159" t="str">
        <f ca="1">IFERROR(IF((VLOOKUP($B55,'HICM and Narrative Backsheet'!$A$7:$BO$156,H$9,FALSE))="","",(VLOOKUP($B55,'HICM and Narrative Backsheet'!$A$7:$BO$156,H$9,FALSE))),"")</f>
        <v>Established</v>
      </c>
      <c r="I55" s="159" t="str">
        <f ca="1">IFERROR(IF((VLOOKUP($B55,'HICM and Narrative Backsheet'!$A$7:$BO$156,I$9,FALSE))="","",(VLOOKUP($B55,'HICM and Narrative Backsheet'!$A$7:$BO$156,I$9,FALSE))),"")</f>
        <v>Established</v>
      </c>
      <c r="J55" s="159" t="str">
        <f ca="1">IFERROR(IF((VLOOKUP($B55,'HICM and Narrative Backsheet'!$A$7:$BO$156,J$9,FALSE))="","",(VLOOKUP($B55,'HICM and Narrative Backsheet'!$A$7:$BO$156,J$9,FALSE))),"")</f>
        <v>Established</v>
      </c>
      <c r="K55" s="159" t="str">
        <f ca="1">IFERROR(IF((VLOOKUP($B55,'HICM and Narrative Backsheet'!$A$7:$BO$156,K$9,FALSE))="","",(VLOOKUP($B55,'HICM and Narrative Backsheet'!$A$7:$BO$156,K$9,FALSE))),"")</f>
        <v>Established</v>
      </c>
      <c r="L55" s="160" t="str">
        <f ca="1">IFERROR(IF((VLOOKUP($B55,'HICM and Narrative Backsheet'!$A$7:$BO$156,L$9,FALSE))="","",(VLOOKUP($B55,'HICM and Narrative Backsheet'!$A$7:$BO$156,L$9,FALSE))),"")</f>
        <v>Plans in place</v>
      </c>
      <c r="M55" s="161" t="str">
        <f ca="1">IFERROR(IF((VLOOKUP($B55,'HICM and Narrative Backsheet'!$A$7:$BO$156,M$9,FALSE))="","",(VLOOKUP($B55,'HICM and Narrative Backsheet'!$A$7:$BO$156,M$9,FALSE))),"")</f>
        <v>Established</v>
      </c>
      <c r="N55" s="159" t="str">
        <f ca="1">IFERROR(IF((VLOOKUP($B55,'HICM and Narrative Backsheet'!$A$7:$BO$156,N$9,FALSE))="","",(VLOOKUP($B55,'HICM and Narrative Backsheet'!$A$7:$BO$156,N$9,FALSE))),"")</f>
        <v>Established</v>
      </c>
      <c r="O55" s="159" t="str">
        <f ca="1">IFERROR(IF((VLOOKUP($B55,'HICM and Narrative Backsheet'!$A$7:$BO$156,O$9,FALSE))="","",(VLOOKUP($B55,'HICM and Narrative Backsheet'!$A$7:$BO$156,O$9,FALSE))),"")</f>
        <v>Established</v>
      </c>
      <c r="P55" s="159" t="str">
        <f ca="1">IFERROR(IF((VLOOKUP($B55,'HICM and Narrative Backsheet'!$A$7:$BO$156,P$9,FALSE))="","",(VLOOKUP($B55,'HICM and Narrative Backsheet'!$A$7:$BO$156,P$9,FALSE))),"")</f>
        <v>Mature</v>
      </c>
      <c r="Q55" s="159" t="str">
        <f ca="1">IFERROR(IF((VLOOKUP($B55,'HICM and Narrative Backsheet'!$A$7:$BO$156,Q$9,FALSE))="","",(VLOOKUP($B55,'HICM and Narrative Backsheet'!$A$7:$BO$156,Q$9,FALSE))),"")</f>
        <v>Mature</v>
      </c>
      <c r="R55" s="159" t="str">
        <f ca="1">IFERROR(IF((VLOOKUP($B55,'HICM and Narrative Backsheet'!$A$7:$BO$156,R$9,FALSE))="","",(VLOOKUP($B55,'HICM and Narrative Backsheet'!$A$7:$BO$156,R$9,FALSE))),"")</f>
        <v>Established</v>
      </c>
      <c r="S55" s="159" t="str">
        <f ca="1">IFERROR(IF((VLOOKUP($B55,'HICM and Narrative Backsheet'!$A$7:$BO$156,S$9,FALSE))="","",(VLOOKUP($B55,'HICM and Narrative Backsheet'!$A$7:$BO$156,S$9,FALSE))),"")</f>
        <v>Established</v>
      </c>
      <c r="T55" s="159" t="str">
        <f ca="1">IFERROR(IF((VLOOKUP($B55,'HICM and Narrative Backsheet'!$A$7:$BO$156,T$9,FALSE))="","",(VLOOKUP($B55,'HICM and Narrative Backsheet'!$A$7:$BO$156,T$9,FALSE))),"")</f>
        <v>Established</v>
      </c>
      <c r="U55" s="162" t="str">
        <f ca="1">IFERROR(IF((VLOOKUP($B55,'HICM and Narrative Backsheet'!$A$7:$BO$156,U$9,FALSE))="","",(VLOOKUP($B55,'HICM and Narrative Backsheet'!$A$7:$BO$156,U$9,FALSE))),"")</f>
        <v>Established</v>
      </c>
      <c r="V55" s="161" t="str">
        <f ca="1">IFERROR(IF((VLOOKUP($B55,'HICM and Narrative Backsheet'!$A$7:$BO$156,V$9,FALSE))="","",(VLOOKUP($B55,'HICM and Narrative Backsheet'!$A$7:$BO$156,V$9,FALSE))),"")</f>
        <v>Established</v>
      </c>
      <c r="W55" s="159" t="str">
        <f ca="1">IFERROR(IF((VLOOKUP($B55,'HICM and Narrative Backsheet'!$A$7:$BO$156,W$9,FALSE))="","",(VLOOKUP($B55,'HICM and Narrative Backsheet'!$A$7:$BO$156,W$9,FALSE))),"")</f>
        <v>Established</v>
      </c>
      <c r="X55" s="159" t="str">
        <f ca="1">IFERROR(IF((VLOOKUP($B55,'HICM and Narrative Backsheet'!$A$7:$BO$156,X$9,FALSE))="","",(VLOOKUP($B55,'HICM and Narrative Backsheet'!$A$7:$BO$156,X$9,FALSE))),"")</f>
        <v>Mature</v>
      </c>
      <c r="Y55" s="159" t="str">
        <f ca="1">IFERROR(IF((VLOOKUP($B55,'HICM and Narrative Backsheet'!$A$7:$BO$156,Y$9,FALSE))="","",(VLOOKUP($B55,'HICM and Narrative Backsheet'!$A$7:$BO$156,Y$9,FALSE))),"")</f>
        <v>Mature</v>
      </c>
      <c r="Z55" s="159" t="str">
        <f ca="1">IFERROR(IF((VLOOKUP($B55,'HICM and Narrative Backsheet'!$A$7:$BO$156,Z$9,FALSE))="","",(VLOOKUP($B55,'HICM and Narrative Backsheet'!$A$7:$BO$156,Z$9,FALSE))),"")</f>
        <v>Mature</v>
      </c>
      <c r="AA55" s="159" t="str">
        <f ca="1">IFERROR(IF((VLOOKUP($B55,'HICM and Narrative Backsheet'!$A$7:$BO$156,AA$9,FALSE))="","",(VLOOKUP($B55,'HICM and Narrative Backsheet'!$A$7:$BO$156,AA$9,FALSE))),"")</f>
        <v>Established</v>
      </c>
      <c r="AB55" s="159" t="str">
        <f ca="1">IFERROR(IF((VLOOKUP($B55,'HICM and Narrative Backsheet'!$A$7:$BO$156,AB$9,FALSE))="","",(VLOOKUP($B55,'HICM and Narrative Backsheet'!$A$7:$BO$156,AB$9,FALSE))),"")</f>
        <v>Established</v>
      </c>
      <c r="AC55" s="159" t="str">
        <f ca="1">IFERROR(IF((VLOOKUP($B55,'HICM and Narrative Backsheet'!$A$7:$BO$156,AC$9,FALSE))="","",(VLOOKUP($B55,'HICM and Narrative Backsheet'!$A$7:$BO$156,AC$9,FALSE))),"")</f>
        <v>Mature</v>
      </c>
      <c r="AD55" s="160" t="str">
        <f ca="1">IFERROR(IF((VLOOKUP($B55,'HICM and Narrative Backsheet'!$A$7:$BO$156,AD$9,FALSE))="","",(VLOOKUP($B55,'HICM and Narrative Backsheet'!$A$7:$BO$156,AD$9,FALSE))),"")</f>
        <v>Established</v>
      </c>
    </row>
    <row r="56" spans="1:30" x14ac:dyDescent="0.3">
      <c r="A56" s="56">
        <v>30</v>
      </c>
      <c r="B56" s="49" t="str">
        <f t="shared" ca="1" si="10"/>
        <v>E10000006</v>
      </c>
      <c r="C56" s="143" t="str">
        <f ca="1">IFERROR(VLOOKUP($B56,'Org List'!$J$9:$K$488,2,0), "")</f>
        <v>Cumbria</v>
      </c>
      <c r="D56" s="158" t="str">
        <f ca="1">IFERROR(IF((VLOOKUP($B56,'HICM and Narrative Backsheet'!$A$7:$BO$156,D$9,FALSE))="","",(VLOOKUP($B56,'HICM and Narrative Backsheet'!$A$7:$BO$156,D$9,FALSE))),"")</f>
        <v>Established</v>
      </c>
      <c r="E56" s="159" t="str">
        <f ca="1">IFERROR(IF((VLOOKUP($B56,'HICM and Narrative Backsheet'!$A$7:$BO$156,E$9,FALSE))="","",(VLOOKUP($B56,'HICM and Narrative Backsheet'!$A$7:$BO$156,E$9,FALSE))),"")</f>
        <v>Established</v>
      </c>
      <c r="F56" s="159" t="str">
        <f ca="1">IFERROR(IF((VLOOKUP($B56,'HICM and Narrative Backsheet'!$A$7:$BO$156,F$9,FALSE))="","",(VLOOKUP($B56,'HICM and Narrative Backsheet'!$A$7:$BO$156,F$9,FALSE))),"")</f>
        <v>Established</v>
      </c>
      <c r="G56" s="159" t="str">
        <f ca="1">IFERROR(IF((VLOOKUP($B56,'HICM and Narrative Backsheet'!$A$7:$BO$156,G$9,FALSE))="","",(VLOOKUP($B56,'HICM and Narrative Backsheet'!$A$7:$BO$156,G$9,FALSE))),"")</f>
        <v>Established</v>
      </c>
      <c r="H56" s="159" t="str">
        <f ca="1">IFERROR(IF((VLOOKUP($B56,'HICM and Narrative Backsheet'!$A$7:$BO$156,H$9,FALSE))="","",(VLOOKUP($B56,'HICM and Narrative Backsheet'!$A$7:$BO$156,H$9,FALSE))),"")</f>
        <v>Established</v>
      </c>
      <c r="I56" s="159" t="str">
        <f ca="1">IFERROR(IF((VLOOKUP($B56,'HICM and Narrative Backsheet'!$A$7:$BO$156,I$9,FALSE))="","",(VLOOKUP($B56,'HICM and Narrative Backsheet'!$A$7:$BO$156,I$9,FALSE))),"")</f>
        <v>Plans in place</v>
      </c>
      <c r="J56" s="159" t="str">
        <f ca="1">IFERROR(IF((VLOOKUP($B56,'HICM and Narrative Backsheet'!$A$7:$BO$156,J$9,FALSE))="","",(VLOOKUP($B56,'HICM and Narrative Backsheet'!$A$7:$BO$156,J$9,FALSE))),"")</f>
        <v>Established</v>
      </c>
      <c r="K56" s="159" t="str">
        <f ca="1">IFERROR(IF((VLOOKUP($B56,'HICM and Narrative Backsheet'!$A$7:$BO$156,K$9,FALSE))="","",(VLOOKUP($B56,'HICM and Narrative Backsheet'!$A$7:$BO$156,K$9,FALSE))),"")</f>
        <v>Plans in place</v>
      </c>
      <c r="L56" s="160" t="str">
        <f ca="1">IFERROR(IF((VLOOKUP($B56,'HICM and Narrative Backsheet'!$A$7:$BO$156,L$9,FALSE))="","",(VLOOKUP($B56,'HICM and Narrative Backsheet'!$A$7:$BO$156,L$9,FALSE))),"")</f>
        <v>Plans in place</v>
      </c>
      <c r="M56" s="161" t="str">
        <f ca="1">IFERROR(IF((VLOOKUP($B56,'HICM and Narrative Backsheet'!$A$7:$BO$156,M$9,FALSE))="","",(VLOOKUP($B56,'HICM and Narrative Backsheet'!$A$7:$BO$156,M$9,FALSE))),"")</f>
        <v>Established</v>
      </c>
      <c r="N56" s="159" t="str">
        <f ca="1">IFERROR(IF((VLOOKUP($B56,'HICM and Narrative Backsheet'!$A$7:$BO$156,N$9,FALSE))="","",(VLOOKUP($B56,'HICM and Narrative Backsheet'!$A$7:$BO$156,N$9,FALSE))),"")</f>
        <v>Established</v>
      </c>
      <c r="O56" s="159" t="str">
        <f ca="1">IFERROR(IF((VLOOKUP($B56,'HICM and Narrative Backsheet'!$A$7:$BO$156,O$9,FALSE))="","",(VLOOKUP($B56,'HICM and Narrative Backsheet'!$A$7:$BO$156,O$9,FALSE))),"")</f>
        <v>Established</v>
      </c>
      <c r="P56" s="159" t="str">
        <f ca="1">IFERROR(IF((VLOOKUP($B56,'HICM and Narrative Backsheet'!$A$7:$BO$156,P$9,FALSE))="","",(VLOOKUP($B56,'HICM and Narrative Backsheet'!$A$7:$BO$156,P$9,FALSE))),"")</f>
        <v>Established</v>
      </c>
      <c r="Q56" s="159" t="str">
        <f ca="1">IFERROR(IF((VLOOKUP($B56,'HICM and Narrative Backsheet'!$A$7:$BO$156,Q$9,FALSE))="","",(VLOOKUP($B56,'HICM and Narrative Backsheet'!$A$7:$BO$156,Q$9,FALSE))),"")</f>
        <v>Established</v>
      </c>
      <c r="R56" s="159" t="str">
        <f ca="1">IFERROR(IF((VLOOKUP($B56,'HICM and Narrative Backsheet'!$A$7:$BO$156,R$9,FALSE))="","",(VLOOKUP($B56,'HICM and Narrative Backsheet'!$A$7:$BO$156,R$9,FALSE))),"")</f>
        <v>Established</v>
      </c>
      <c r="S56" s="159" t="str">
        <f ca="1">IFERROR(IF((VLOOKUP($B56,'HICM and Narrative Backsheet'!$A$7:$BO$156,S$9,FALSE))="","",(VLOOKUP($B56,'HICM and Narrative Backsheet'!$A$7:$BO$156,S$9,FALSE))),"")</f>
        <v>Established</v>
      </c>
      <c r="T56" s="159" t="str">
        <f ca="1">IFERROR(IF((VLOOKUP($B56,'HICM and Narrative Backsheet'!$A$7:$BO$156,T$9,FALSE))="","",(VLOOKUP($B56,'HICM and Narrative Backsheet'!$A$7:$BO$156,T$9,FALSE))),"")</f>
        <v>Plans in place</v>
      </c>
      <c r="U56" s="162" t="str">
        <f ca="1">IFERROR(IF((VLOOKUP($B56,'HICM and Narrative Backsheet'!$A$7:$BO$156,U$9,FALSE))="","",(VLOOKUP($B56,'HICM and Narrative Backsheet'!$A$7:$BO$156,U$9,FALSE))),"")</f>
        <v>Plans in place</v>
      </c>
      <c r="V56" s="161" t="str">
        <f ca="1">IFERROR(IF((VLOOKUP($B56,'HICM and Narrative Backsheet'!$A$7:$BO$156,V$9,FALSE))="","",(VLOOKUP($B56,'HICM and Narrative Backsheet'!$A$7:$BO$156,V$9,FALSE))),"")</f>
        <v>Established</v>
      </c>
      <c r="W56" s="159" t="str">
        <f ca="1">IFERROR(IF((VLOOKUP($B56,'HICM and Narrative Backsheet'!$A$7:$BO$156,W$9,FALSE))="","",(VLOOKUP($B56,'HICM and Narrative Backsheet'!$A$7:$BO$156,W$9,FALSE))),"")</f>
        <v>Established</v>
      </c>
      <c r="X56" s="159" t="str">
        <f ca="1">IFERROR(IF((VLOOKUP($B56,'HICM and Narrative Backsheet'!$A$7:$BO$156,X$9,FALSE))="","",(VLOOKUP($B56,'HICM and Narrative Backsheet'!$A$7:$BO$156,X$9,FALSE))),"")</f>
        <v>Established</v>
      </c>
      <c r="Y56" s="159" t="str">
        <f ca="1">IFERROR(IF((VLOOKUP($B56,'HICM and Narrative Backsheet'!$A$7:$BO$156,Y$9,FALSE))="","",(VLOOKUP($B56,'HICM and Narrative Backsheet'!$A$7:$BO$156,Y$9,FALSE))),"")</f>
        <v>Established</v>
      </c>
      <c r="Z56" s="159" t="str">
        <f ca="1">IFERROR(IF((VLOOKUP($B56,'HICM and Narrative Backsheet'!$A$7:$BO$156,Z$9,FALSE))="","",(VLOOKUP($B56,'HICM and Narrative Backsheet'!$A$7:$BO$156,Z$9,FALSE))),"")</f>
        <v>Established</v>
      </c>
      <c r="AA56" s="159" t="str">
        <f ca="1">IFERROR(IF((VLOOKUP($B56,'HICM and Narrative Backsheet'!$A$7:$BO$156,AA$9,FALSE))="","",(VLOOKUP($B56,'HICM and Narrative Backsheet'!$A$7:$BO$156,AA$9,FALSE))),"")</f>
        <v>Established</v>
      </c>
      <c r="AB56" s="159" t="str">
        <f ca="1">IFERROR(IF((VLOOKUP($B56,'HICM and Narrative Backsheet'!$A$7:$BO$156,AB$9,FALSE))="","",(VLOOKUP($B56,'HICM and Narrative Backsheet'!$A$7:$BO$156,AB$9,FALSE))),"")</f>
        <v>Established</v>
      </c>
      <c r="AC56" s="159" t="str">
        <f ca="1">IFERROR(IF((VLOOKUP($B56,'HICM and Narrative Backsheet'!$A$7:$BO$156,AC$9,FALSE))="","",(VLOOKUP($B56,'HICM and Narrative Backsheet'!$A$7:$BO$156,AC$9,FALSE))),"")</f>
        <v>Plans in place</v>
      </c>
      <c r="AD56" s="160" t="str">
        <f ca="1">IFERROR(IF((VLOOKUP($B56,'HICM and Narrative Backsheet'!$A$7:$BO$156,AD$9,FALSE))="","",(VLOOKUP($B56,'HICM and Narrative Backsheet'!$A$7:$BO$156,AD$9,FALSE))),"")</f>
        <v>Plans in place</v>
      </c>
    </row>
    <row r="57" spans="1:30" x14ac:dyDescent="0.3">
      <c r="A57" s="56">
        <v>31</v>
      </c>
      <c r="B57" s="49" t="str">
        <f t="shared" ca="1" si="10"/>
        <v>E06000005</v>
      </c>
      <c r="C57" s="143" t="str">
        <f ca="1">IFERROR(VLOOKUP($B57,'Org List'!$J$9:$K$488,2,0), "")</f>
        <v>Darlington</v>
      </c>
      <c r="D57" s="158" t="str">
        <f ca="1">IFERROR(IF((VLOOKUP($B57,'HICM and Narrative Backsheet'!$A$7:$BO$156,D$9,FALSE))="","",(VLOOKUP($B57,'HICM and Narrative Backsheet'!$A$7:$BO$156,D$9,FALSE))),"")</f>
        <v>Established</v>
      </c>
      <c r="E57" s="159" t="str">
        <f ca="1">IFERROR(IF((VLOOKUP($B57,'HICM and Narrative Backsheet'!$A$7:$BO$156,E$9,FALSE))="","",(VLOOKUP($B57,'HICM and Narrative Backsheet'!$A$7:$BO$156,E$9,FALSE))),"")</f>
        <v>Established</v>
      </c>
      <c r="F57" s="159" t="str">
        <f ca="1">IFERROR(IF((VLOOKUP($B57,'HICM and Narrative Backsheet'!$A$7:$BO$156,F$9,FALSE))="","",(VLOOKUP($B57,'HICM and Narrative Backsheet'!$A$7:$BO$156,F$9,FALSE))),"")</f>
        <v>Mature</v>
      </c>
      <c r="G57" s="159" t="str">
        <f ca="1">IFERROR(IF((VLOOKUP($B57,'HICM and Narrative Backsheet'!$A$7:$BO$156,G$9,FALSE))="","",(VLOOKUP($B57,'HICM and Narrative Backsheet'!$A$7:$BO$156,G$9,FALSE))),"")</f>
        <v>Plans in place</v>
      </c>
      <c r="H57" s="159" t="str">
        <f ca="1">IFERROR(IF((VLOOKUP($B57,'HICM and Narrative Backsheet'!$A$7:$BO$156,H$9,FALSE))="","",(VLOOKUP($B57,'HICM and Narrative Backsheet'!$A$7:$BO$156,H$9,FALSE))),"")</f>
        <v>Established</v>
      </c>
      <c r="I57" s="159" t="str">
        <f ca="1">IFERROR(IF((VLOOKUP($B57,'HICM and Narrative Backsheet'!$A$7:$BO$156,I$9,FALSE))="","",(VLOOKUP($B57,'HICM and Narrative Backsheet'!$A$7:$BO$156,I$9,FALSE))),"")</f>
        <v>Plans in place</v>
      </c>
      <c r="J57" s="159" t="str">
        <f ca="1">IFERROR(IF((VLOOKUP($B57,'HICM and Narrative Backsheet'!$A$7:$BO$156,J$9,FALSE))="","",(VLOOKUP($B57,'HICM and Narrative Backsheet'!$A$7:$BO$156,J$9,FALSE))),"")</f>
        <v>Established</v>
      </c>
      <c r="K57" s="159" t="str">
        <f ca="1">IFERROR(IF((VLOOKUP($B57,'HICM and Narrative Backsheet'!$A$7:$BO$156,K$9,FALSE))="","",(VLOOKUP($B57,'HICM and Narrative Backsheet'!$A$7:$BO$156,K$9,FALSE))),"")</f>
        <v>Established</v>
      </c>
      <c r="L57" s="160" t="str">
        <f ca="1">IFERROR(IF((VLOOKUP($B57,'HICM and Narrative Backsheet'!$A$7:$BO$156,L$9,FALSE))="","",(VLOOKUP($B57,'HICM and Narrative Backsheet'!$A$7:$BO$156,L$9,FALSE))),"")</f>
        <v>Plans in place</v>
      </c>
      <c r="M57" s="161" t="str">
        <f ca="1">IFERROR(IF((VLOOKUP($B57,'HICM and Narrative Backsheet'!$A$7:$BO$156,M$9,FALSE))="","",(VLOOKUP($B57,'HICM and Narrative Backsheet'!$A$7:$BO$156,M$9,FALSE))),"")</f>
        <v>Established</v>
      </c>
      <c r="N57" s="159" t="str">
        <f ca="1">IFERROR(IF((VLOOKUP($B57,'HICM and Narrative Backsheet'!$A$7:$BO$156,N$9,FALSE))="","",(VLOOKUP($B57,'HICM and Narrative Backsheet'!$A$7:$BO$156,N$9,FALSE))),"")</f>
        <v>Established</v>
      </c>
      <c r="O57" s="159" t="str">
        <f ca="1">IFERROR(IF((VLOOKUP($B57,'HICM and Narrative Backsheet'!$A$7:$BO$156,O$9,FALSE))="","",(VLOOKUP($B57,'HICM and Narrative Backsheet'!$A$7:$BO$156,O$9,FALSE))),"")</f>
        <v>Mature</v>
      </c>
      <c r="P57" s="159" t="str">
        <f ca="1">IFERROR(IF((VLOOKUP($B57,'HICM and Narrative Backsheet'!$A$7:$BO$156,P$9,FALSE))="","",(VLOOKUP($B57,'HICM and Narrative Backsheet'!$A$7:$BO$156,P$9,FALSE))),"")</f>
        <v>Plans in place</v>
      </c>
      <c r="Q57" s="159" t="str">
        <f ca="1">IFERROR(IF((VLOOKUP($B57,'HICM and Narrative Backsheet'!$A$7:$BO$156,Q$9,FALSE))="","",(VLOOKUP($B57,'HICM and Narrative Backsheet'!$A$7:$BO$156,Q$9,FALSE))),"")</f>
        <v>Established</v>
      </c>
      <c r="R57" s="159" t="str">
        <f ca="1">IFERROR(IF((VLOOKUP($B57,'HICM and Narrative Backsheet'!$A$7:$BO$156,R$9,FALSE))="","",(VLOOKUP($B57,'HICM and Narrative Backsheet'!$A$7:$BO$156,R$9,FALSE))),"")</f>
        <v>Plans in place</v>
      </c>
      <c r="S57" s="159" t="str">
        <f ca="1">IFERROR(IF((VLOOKUP($B57,'HICM and Narrative Backsheet'!$A$7:$BO$156,S$9,FALSE))="","",(VLOOKUP($B57,'HICM and Narrative Backsheet'!$A$7:$BO$156,S$9,FALSE))),"")</f>
        <v>Established</v>
      </c>
      <c r="T57" s="159" t="str">
        <f ca="1">IFERROR(IF((VLOOKUP($B57,'HICM and Narrative Backsheet'!$A$7:$BO$156,T$9,FALSE))="","",(VLOOKUP($B57,'HICM and Narrative Backsheet'!$A$7:$BO$156,T$9,FALSE))),"")</f>
        <v>Established</v>
      </c>
      <c r="U57" s="162" t="str">
        <f ca="1">IFERROR(IF((VLOOKUP($B57,'HICM and Narrative Backsheet'!$A$7:$BO$156,U$9,FALSE))="","",(VLOOKUP($B57,'HICM and Narrative Backsheet'!$A$7:$BO$156,U$9,FALSE))),"")</f>
        <v>Established</v>
      </c>
      <c r="V57" s="161" t="str">
        <f ca="1">IFERROR(IF((VLOOKUP($B57,'HICM and Narrative Backsheet'!$A$7:$BO$156,V$9,FALSE))="","",(VLOOKUP($B57,'HICM and Narrative Backsheet'!$A$7:$BO$156,V$9,FALSE))),"")</f>
        <v>Established</v>
      </c>
      <c r="W57" s="159" t="str">
        <f ca="1">IFERROR(IF((VLOOKUP($B57,'HICM and Narrative Backsheet'!$A$7:$BO$156,W$9,FALSE))="","",(VLOOKUP($B57,'HICM and Narrative Backsheet'!$A$7:$BO$156,W$9,FALSE))),"")</f>
        <v>Established</v>
      </c>
      <c r="X57" s="159" t="str">
        <f ca="1">IFERROR(IF((VLOOKUP($B57,'HICM and Narrative Backsheet'!$A$7:$BO$156,X$9,FALSE))="","",(VLOOKUP($B57,'HICM and Narrative Backsheet'!$A$7:$BO$156,X$9,FALSE))),"")</f>
        <v>Mature</v>
      </c>
      <c r="Y57" s="159" t="str">
        <f ca="1">IFERROR(IF((VLOOKUP($B57,'HICM and Narrative Backsheet'!$A$7:$BO$156,Y$9,FALSE))="","",(VLOOKUP($B57,'HICM and Narrative Backsheet'!$A$7:$BO$156,Y$9,FALSE))),"")</f>
        <v>Established</v>
      </c>
      <c r="Z57" s="159" t="str">
        <f ca="1">IFERROR(IF((VLOOKUP($B57,'HICM and Narrative Backsheet'!$A$7:$BO$156,Z$9,FALSE))="","",(VLOOKUP($B57,'HICM and Narrative Backsheet'!$A$7:$BO$156,Z$9,FALSE))),"")</f>
        <v>Established</v>
      </c>
      <c r="AA57" s="159" t="str">
        <f ca="1">IFERROR(IF((VLOOKUP($B57,'HICM and Narrative Backsheet'!$A$7:$BO$156,AA$9,FALSE))="","",(VLOOKUP($B57,'HICM and Narrative Backsheet'!$A$7:$BO$156,AA$9,FALSE))),"")</f>
        <v>Established</v>
      </c>
      <c r="AB57" s="159" t="str">
        <f ca="1">IFERROR(IF((VLOOKUP($B57,'HICM and Narrative Backsheet'!$A$7:$BO$156,AB$9,FALSE))="","",(VLOOKUP($B57,'HICM and Narrative Backsheet'!$A$7:$BO$156,AB$9,FALSE))),"")</f>
        <v>Established</v>
      </c>
      <c r="AC57" s="159" t="str">
        <f ca="1">IFERROR(IF((VLOOKUP($B57,'HICM and Narrative Backsheet'!$A$7:$BO$156,AC$9,FALSE))="","",(VLOOKUP($B57,'HICM and Narrative Backsheet'!$A$7:$BO$156,AC$9,FALSE))),"")</f>
        <v>Established</v>
      </c>
      <c r="AD57" s="160" t="str">
        <f ca="1">IFERROR(IF((VLOOKUP($B57,'HICM and Narrative Backsheet'!$A$7:$BO$156,AD$9,FALSE))="","",(VLOOKUP($B57,'HICM and Narrative Backsheet'!$A$7:$BO$156,AD$9,FALSE))),"")</f>
        <v>Established</v>
      </c>
    </row>
    <row r="58" spans="1:30" x14ac:dyDescent="0.3">
      <c r="A58" s="56">
        <v>32</v>
      </c>
      <c r="B58" s="49" t="str">
        <f t="shared" ref="B58:B89" ca="1" si="11">IF($A58&gt;$AG$5-1,"",INDIRECT("'Comms by AT'!AA"&amp;$A58+$AG$4))</f>
        <v>E06000015</v>
      </c>
      <c r="C58" s="143" t="str">
        <f ca="1">IFERROR(VLOOKUP($B58,'Org List'!$J$9:$K$488,2,0), "")</f>
        <v>Derby</v>
      </c>
      <c r="D58" s="158" t="str">
        <f ca="1">IFERROR(IF((VLOOKUP($B58,'HICM and Narrative Backsheet'!$A$7:$BO$156,D$9,FALSE))="","",(VLOOKUP($B58,'HICM and Narrative Backsheet'!$A$7:$BO$156,D$9,FALSE))),"")</f>
        <v>Established</v>
      </c>
      <c r="E58" s="159" t="str">
        <f ca="1">IFERROR(IF((VLOOKUP($B58,'HICM and Narrative Backsheet'!$A$7:$BO$156,E$9,FALSE))="","",(VLOOKUP($B58,'HICM and Narrative Backsheet'!$A$7:$BO$156,E$9,FALSE))),"")</f>
        <v>Plans in place</v>
      </c>
      <c r="F58" s="159" t="str">
        <f ca="1">IFERROR(IF((VLOOKUP($B58,'HICM and Narrative Backsheet'!$A$7:$BO$156,F$9,FALSE))="","",(VLOOKUP($B58,'HICM and Narrative Backsheet'!$A$7:$BO$156,F$9,FALSE))),"")</f>
        <v>Established</v>
      </c>
      <c r="G58" s="159" t="str">
        <f ca="1">IFERROR(IF((VLOOKUP($B58,'HICM and Narrative Backsheet'!$A$7:$BO$156,G$9,FALSE))="","",(VLOOKUP($B58,'HICM and Narrative Backsheet'!$A$7:$BO$156,G$9,FALSE))),"")</f>
        <v>Established</v>
      </c>
      <c r="H58" s="159" t="str">
        <f ca="1">IFERROR(IF((VLOOKUP($B58,'HICM and Narrative Backsheet'!$A$7:$BO$156,H$9,FALSE))="","",(VLOOKUP($B58,'HICM and Narrative Backsheet'!$A$7:$BO$156,H$9,FALSE))),"")</f>
        <v>Plans in place</v>
      </c>
      <c r="I58" s="159" t="str">
        <f ca="1">IFERROR(IF((VLOOKUP($B58,'HICM and Narrative Backsheet'!$A$7:$BO$156,I$9,FALSE))="","",(VLOOKUP($B58,'HICM and Narrative Backsheet'!$A$7:$BO$156,I$9,FALSE))),"")</f>
        <v>Established</v>
      </c>
      <c r="J58" s="159" t="str">
        <f ca="1">IFERROR(IF((VLOOKUP($B58,'HICM and Narrative Backsheet'!$A$7:$BO$156,J$9,FALSE))="","",(VLOOKUP($B58,'HICM and Narrative Backsheet'!$A$7:$BO$156,J$9,FALSE))),"")</f>
        <v>Established</v>
      </c>
      <c r="K58" s="159" t="str">
        <f ca="1">IFERROR(IF((VLOOKUP($B58,'HICM and Narrative Backsheet'!$A$7:$BO$156,K$9,FALSE))="","",(VLOOKUP($B58,'HICM and Narrative Backsheet'!$A$7:$BO$156,K$9,FALSE))),"")</f>
        <v>Established</v>
      </c>
      <c r="L58" s="160" t="str">
        <f ca="1">IFERROR(IF((VLOOKUP($B58,'HICM and Narrative Backsheet'!$A$7:$BO$156,L$9,FALSE))="","",(VLOOKUP($B58,'HICM and Narrative Backsheet'!$A$7:$BO$156,L$9,FALSE))),"")</f>
        <v>Established</v>
      </c>
      <c r="M58" s="161" t="str">
        <f ca="1">IFERROR(IF((VLOOKUP($B58,'HICM and Narrative Backsheet'!$A$7:$BO$156,M$9,FALSE))="","",(VLOOKUP($B58,'HICM and Narrative Backsheet'!$A$7:$BO$156,M$9,FALSE))),"")</f>
        <v>Established</v>
      </c>
      <c r="N58" s="159" t="str">
        <f ca="1">IFERROR(IF((VLOOKUP($B58,'HICM and Narrative Backsheet'!$A$7:$BO$156,N$9,FALSE))="","",(VLOOKUP($B58,'HICM and Narrative Backsheet'!$A$7:$BO$156,N$9,FALSE))),"")</f>
        <v>Established</v>
      </c>
      <c r="O58" s="159" t="str">
        <f ca="1">IFERROR(IF((VLOOKUP($B58,'HICM and Narrative Backsheet'!$A$7:$BO$156,O$9,FALSE))="","",(VLOOKUP($B58,'HICM and Narrative Backsheet'!$A$7:$BO$156,O$9,FALSE))),"")</f>
        <v>Established</v>
      </c>
      <c r="P58" s="159" t="str">
        <f ca="1">IFERROR(IF((VLOOKUP($B58,'HICM and Narrative Backsheet'!$A$7:$BO$156,P$9,FALSE))="","",(VLOOKUP($B58,'HICM and Narrative Backsheet'!$A$7:$BO$156,P$9,FALSE))),"")</f>
        <v>Established</v>
      </c>
      <c r="Q58" s="159" t="str">
        <f ca="1">IFERROR(IF((VLOOKUP($B58,'HICM and Narrative Backsheet'!$A$7:$BO$156,Q$9,FALSE))="","",(VLOOKUP($B58,'HICM and Narrative Backsheet'!$A$7:$BO$156,Q$9,FALSE))),"")</f>
        <v>Plans in place</v>
      </c>
      <c r="R58" s="159" t="str">
        <f ca="1">IFERROR(IF((VLOOKUP($B58,'HICM and Narrative Backsheet'!$A$7:$BO$156,R$9,FALSE))="","",(VLOOKUP($B58,'HICM and Narrative Backsheet'!$A$7:$BO$156,R$9,FALSE))),"")</f>
        <v>Established</v>
      </c>
      <c r="S58" s="159" t="str">
        <f ca="1">IFERROR(IF((VLOOKUP($B58,'HICM and Narrative Backsheet'!$A$7:$BO$156,S$9,FALSE))="","",(VLOOKUP($B58,'HICM and Narrative Backsheet'!$A$7:$BO$156,S$9,FALSE))),"")</f>
        <v>Established</v>
      </c>
      <c r="T58" s="159" t="str">
        <f ca="1">IFERROR(IF((VLOOKUP($B58,'HICM and Narrative Backsheet'!$A$7:$BO$156,T$9,FALSE))="","",(VLOOKUP($B58,'HICM and Narrative Backsheet'!$A$7:$BO$156,T$9,FALSE))),"")</f>
        <v>Established</v>
      </c>
      <c r="U58" s="162" t="str">
        <f ca="1">IFERROR(IF((VLOOKUP($B58,'HICM and Narrative Backsheet'!$A$7:$BO$156,U$9,FALSE))="","",(VLOOKUP($B58,'HICM and Narrative Backsheet'!$A$7:$BO$156,U$9,FALSE))),"")</f>
        <v>Mature</v>
      </c>
      <c r="V58" s="161" t="str">
        <f ca="1">IFERROR(IF((VLOOKUP($B58,'HICM and Narrative Backsheet'!$A$7:$BO$156,V$9,FALSE))="","",(VLOOKUP($B58,'HICM and Narrative Backsheet'!$A$7:$BO$156,V$9,FALSE))),"")</f>
        <v>Mature</v>
      </c>
      <c r="W58" s="159" t="str">
        <f ca="1">IFERROR(IF((VLOOKUP($B58,'HICM and Narrative Backsheet'!$A$7:$BO$156,W$9,FALSE))="","",(VLOOKUP($B58,'HICM and Narrative Backsheet'!$A$7:$BO$156,W$9,FALSE))),"")</f>
        <v>Established</v>
      </c>
      <c r="X58" s="159" t="str">
        <f ca="1">IFERROR(IF((VLOOKUP($B58,'HICM and Narrative Backsheet'!$A$7:$BO$156,X$9,FALSE))="","",(VLOOKUP($B58,'HICM and Narrative Backsheet'!$A$7:$BO$156,X$9,FALSE))),"")</f>
        <v>Mature</v>
      </c>
      <c r="Y58" s="159" t="str">
        <f ca="1">IFERROR(IF((VLOOKUP($B58,'HICM and Narrative Backsheet'!$A$7:$BO$156,Y$9,FALSE))="","",(VLOOKUP($B58,'HICM and Narrative Backsheet'!$A$7:$BO$156,Y$9,FALSE))),"")</f>
        <v>Mature</v>
      </c>
      <c r="Z58" s="159" t="str">
        <f ca="1">IFERROR(IF((VLOOKUP($B58,'HICM and Narrative Backsheet'!$A$7:$BO$156,Z$9,FALSE))="","",(VLOOKUP($B58,'HICM and Narrative Backsheet'!$A$7:$BO$156,Z$9,FALSE))),"")</f>
        <v>Established</v>
      </c>
      <c r="AA58" s="159" t="str">
        <f ca="1">IFERROR(IF((VLOOKUP($B58,'HICM and Narrative Backsheet'!$A$7:$BO$156,AA$9,FALSE))="","",(VLOOKUP($B58,'HICM and Narrative Backsheet'!$A$7:$BO$156,AA$9,FALSE))),"")</f>
        <v>Established</v>
      </c>
      <c r="AB58" s="159" t="str">
        <f ca="1">IFERROR(IF((VLOOKUP($B58,'HICM and Narrative Backsheet'!$A$7:$BO$156,AB$9,FALSE))="","",(VLOOKUP($B58,'HICM and Narrative Backsheet'!$A$7:$BO$156,AB$9,FALSE))),"")</f>
        <v>Mature</v>
      </c>
      <c r="AC58" s="159" t="str">
        <f ca="1">IFERROR(IF((VLOOKUP($B58,'HICM and Narrative Backsheet'!$A$7:$BO$156,AC$9,FALSE))="","",(VLOOKUP($B58,'HICM and Narrative Backsheet'!$A$7:$BO$156,AC$9,FALSE))),"")</f>
        <v>Mature</v>
      </c>
      <c r="AD58" s="160" t="str">
        <f ca="1">IFERROR(IF((VLOOKUP($B58,'HICM and Narrative Backsheet'!$A$7:$BO$156,AD$9,FALSE))="","",(VLOOKUP($B58,'HICM and Narrative Backsheet'!$A$7:$BO$156,AD$9,FALSE))),"")</f>
        <v>Mature</v>
      </c>
    </row>
    <row r="59" spans="1:30" x14ac:dyDescent="0.3">
      <c r="A59" s="56">
        <v>33</v>
      </c>
      <c r="B59" s="49" t="str">
        <f t="shared" ca="1" si="11"/>
        <v>E10000007</v>
      </c>
      <c r="C59" s="143" t="str">
        <f ca="1">IFERROR(VLOOKUP($B59,'Org List'!$J$9:$K$488,2,0), "")</f>
        <v>Derbyshire</v>
      </c>
      <c r="D59" s="158" t="str">
        <f ca="1">IFERROR(IF((VLOOKUP($B59,'HICM and Narrative Backsheet'!$A$7:$BO$156,D$9,FALSE))="","",(VLOOKUP($B59,'HICM and Narrative Backsheet'!$A$7:$BO$156,D$9,FALSE))),"")</f>
        <v>Established</v>
      </c>
      <c r="E59" s="159" t="str">
        <f ca="1">IFERROR(IF((VLOOKUP($B59,'HICM and Narrative Backsheet'!$A$7:$BO$156,E$9,FALSE))="","",(VLOOKUP($B59,'HICM and Narrative Backsheet'!$A$7:$BO$156,E$9,FALSE))),"")</f>
        <v>Plans in place</v>
      </c>
      <c r="F59" s="159" t="str">
        <f ca="1">IFERROR(IF((VLOOKUP($B59,'HICM and Narrative Backsheet'!$A$7:$BO$156,F$9,FALSE))="","",(VLOOKUP($B59,'HICM and Narrative Backsheet'!$A$7:$BO$156,F$9,FALSE))),"")</f>
        <v>Established</v>
      </c>
      <c r="G59" s="159" t="str">
        <f ca="1">IFERROR(IF((VLOOKUP($B59,'HICM and Narrative Backsheet'!$A$7:$BO$156,G$9,FALSE))="","",(VLOOKUP($B59,'HICM and Narrative Backsheet'!$A$7:$BO$156,G$9,FALSE))),"")</f>
        <v>Established</v>
      </c>
      <c r="H59" s="159" t="str">
        <f ca="1">IFERROR(IF((VLOOKUP($B59,'HICM and Narrative Backsheet'!$A$7:$BO$156,H$9,FALSE))="","",(VLOOKUP($B59,'HICM and Narrative Backsheet'!$A$7:$BO$156,H$9,FALSE))),"")</f>
        <v>Plans in place</v>
      </c>
      <c r="I59" s="159" t="str">
        <f ca="1">IFERROR(IF((VLOOKUP($B59,'HICM and Narrative Backsheet'!$A$7:$BO$156,I$9,FALSE))="","",(VLOOKUP($B59,'HICM and Narrative Backsheet'!$A$7:$BO$156,I$9,FALSE))),"")</f>
        <v>Established</v>
      </c>
      <c r="J59" s="159" t="str">
        <f ca="1">IFERROR(IF((VLOOKUP($B59,'HICM and Narrative Backsheet'!$A$7:$BO$156,J$9,FALSE))="","",(VLOOKUP($B59,'HICM and Narrative Backsheet'!$A$7:$BO$156,J$9,FALSE))),"")</f>
        <v>Established</v>
      </c>
      <c r="K59" s="159" t="str">
        <f ca="1">IFERROR(IF((VLOOKUP($B59,'HICM and Narrative Backsheet'!$A$7:$BO$156,K$9,FALSE))="","",(VLOOKUP($B59,'HICM and Narrative Backsheet'!$A$7:$BO$156,K$9,FALSE))),"")</f>
        <v>Established</v>
      </c>
      <c r="L59" s="160" t="str">
        <f ca="1">IFERROR(IF((VLOOKUP($B59,'HICM and Narrative Backsheet'!$A$7:$BO$156,L$9,FALSE))="","",(VLOOKUP($B59,'HICM and Narrative Backsheet'!$A$7:$BO$156,L$9,FALSE))),"")</f>
        <v>Established</v>
      </c>
      <c r="M59" s="161" t="str">
        <f ca="1">IFERROR(IF((VLOOKUP($B59,'HICM and Narrative Backsheet'!$A$7:$BO$156,M$9,FALSE))="","",(VLOOKUP($B59,'HICM and Narrative Backsheet'!$A$7:$BO$156,M$9,FALSE))),"")</f>
        <v>Established</v>
      </c>
      <c r="N59" s="159" t="str">
        <f ca="1">IFERROR(IF((VLOOKUP($B59,'HICM and Narrative Backsheet'!$A$7:$BO$156,N$9,FALSE))="","",(VLOOKUP($B59,'HICM and Narrative Backsheet'!$A$7:$BO$156,N$9,FALSE))),"")</f>
        <v>Established</v>
      </c>
      <c r="O59" s="159" t="str">
        <f ca="1">IFERROR(IF((VLOOKUP($B59,'HICM and Narrative Backsheet'!$A$7:$BO$156,O$9,FALSE))="","",(VLOOKUP($B59,'HICM and Narrative Backsheet'!$A$7:$BO$156,O$9,FALSE))),"")</f>
        <v>Established</v>
      </c>
      <c r="P59" s="159" t="str">
        <f ca="1">IFERROR(IF((VLOOKUP($B59,'HICM and Narrative Backsheet'!$A$7:$BO$156,P$9,FALSE))="","",(VLOOKUP($B59,'HICM and Narrative Backsheet'!$A$7:$BO$156,P$9,FALSE))),"")</f>
        <v>Established</v>
      </c>
      <c r="Q59" s="159" t="str">
        <f ca="1">IFERROR(IF((VLOOKUP($B59,'HICM and Narrative Backsheet'!$A$7:$BO$156,Q$9,FALSE))="","",(VLOOKUP($B59,'HICM and Narrative Backsheet'!$A$7:$BO$156,Q$9,FALSE))),"")</f>
        <v>Plans in place</v>
      </c>
      <c r="R59" s="159" t="str">
        <f ca="1">IFERROR(IF((VLOOKUP($B59,'HICM and Narrative Backsheet'!$A$7:$BO$156,R$9,FALSE))="","",(VLOOKUP($B59,'HICM and Narrative Backsheet'!$A$7:$BO$156,R$9,FALSE))),"")</f>
        <v>Established</v>
      </c>
      <c r="S59" s="159" t="str">
        <f ca="1">IFERROR(IF((VLOOKUP($B59,'HICM and Narrative Backsheet'!$A$7:$BO$156,S$9,FALSE))="","",(VLOOKUP($B59,'HICM and Narrative Backsheet'!$A$7:$BO$156,S$9,FALSE))),"")</f>
        <v>Established</v>
      </c>
      <c r="T59" s="159" t="str">
        <f ca="1">IFERROR(IF((VLOOKUP($B59,'HICM and Narrative Backsheet'!$A$7:$BO$156,T$9,FALSE))="","",(VLOOKUP($B59,'HICM and Narrative Backsheet'!$A$7:$BO$156,T$9,FALSE))),"")</f>
        <v>Established</v>
      </c>
      <c r="U59" s="162" t="str">
        <f ca="1">IFERROR(IF((VLOOKUP($B59,'HICM and Narrative Backsheet'!$A$7:$BO$156,U$9,FALSE))="","",(VLOOKUP($B59,'HICM and Narrative Backsheet'!$A$7:$BO$156,U$9,FALSE))),"")</f>
        <v>Mature</v>
      </c>
      <c r="V59" s="161" t="str">
        <f ca="1">IFERROR(IF((VLOOKUP($B59,'HICM and Narrative Backsheet'!$A$7:$BO$156,V$9,FALSE))="","",(VLOOKUP($B59,'HICM and Narrative Backsheet'!$A$7:$BO$156,V$9,FALSE))),"")</f>
        <v>Mature</v>
      </c>
      <c r="W59" s="159" t="str">
        <f ca="1">IFERROR(IF((VLOOKUP($B59,'HICM and Narrative Backsheet'!$A$7:$BO$156,W$9,FALSE))="","",(VLOOKUP($B59,'HICM and Narrative Backsheet'!$A$7:$BO$156,W$9,FALSE))),"")</f>
        <v>Established</v>
      </c>
      <c r="X59" s="159" t="str">
        <f ca="1">IFERROR(IF((VLOOKUP($B59,'HICM and Narrative Backsheet'!$A$7:$BO$156,X$9,FALSE))="","",(VLOOKUP($B59,'HICM and Narrative Backsheet'!$A$7:$BO$156,X$9,FALSE))),"")</f>
        <v>Mature</v>
      </c>
      <c r="Y59" s="159" t="str">
        <f ca="1">IFERROR(IF((VLOOKUP($B59,'HICM and Narrative Backsheet'!$A$7:$BO$156,Y$9,FALSE))="","",(VLOOKUP($B59,'HICM and Narrative Backsheet'!$A$7:$BO$156,Y$9,FALSE))),"")</f>
        <v>Mature</v>
      </c>
      <c r="Z59" s="159" t="str">
        <f ca="1">IFERROR(IF((VLOOKUP($B59,'HICM and Narrative Backsheet'!$A$7:$BO$156,Z$9,FALSE))="","",(VLOOKUP($B59,'HICM and Narrative Backsheet'!$A$7:$BO$156,Z$9,FALSE))),"")</f>
        <v>Established</v>
      </c>
      <c r="AA59" s="159" t="str">
        <f ca="1">IFERROR(IF((VLOOKUP($B59,'HICM and Narrative Backsheet'!$A$7:$BO$156,AA$9,FALSE))="","",(VLOOKUP($B59,'HICM and Narrative Backsheet'!$A$7:$BO$156,AA$9,FALSE))),"")</f>
        <v>Established</v>
      </c>
      <c r="AB59" s="159" t="str">
        <f ca="1">IFERROR(IF((VLOOKUP($B59,'HICM and Narrative Backsheet'!$A$7:$BO$156,AB$9,FALSE))="","",(VLOOKUP($B59,'HICM and Narrative Backsheet'!$A$7:$BO$156,AB$9,FALSE))),"")</f>
        <v>Mature</v>
      </c>
      <c r="AC59" s="159" t="str">
        <f ca="1">IFERROR(IF((VLOOKUP($B59,'HICM and Narrative Backsheet'!$A$7:$BO$156,AC$9,FALSE))="","",(VLOOKUP($B59,'HICM and Narrative Backsheet'!$A$7:$BO$156,AC$9,FALSE))),"")</f>
        <v>Mature</v>
      </c>
      <c r="AD59" s="160" t="str">
        <f ca="1">IFERROR(IF((VLOOKUP($B59,'HICM and Narrative Backsheet'!$A$7:$BO$156,AD$9,FALSE))="","",(VLOOKUP($B59,'HICM and Narrative Backsheet'!$A$7:$BO$156,AD$9,FALSE))),"")</f>
        <v>Mature</v>
      </c>
    </row>
    <row r="60" spans="1:30" x14ac:dyDescent="0.3">
      <c r="A60" s="56">
        <v>34</v>
      </c>
      <c r="B60" s="49" t="str">
        <f t="shared" ca="1" si="11"/>
        <v>E10000008</v>
      </c>
      <c r="C60" s="143" t="str">
        <f ca="1">IFERROR(VLOOKUP($B60,'Org List'!$J$9:$K$488,2,0), "")</f>
        <v>Devon</v>
      </c>
      <c r="D60" s="158" t="str">
        <f ca="1">IFERROR(IF((VLOOKUP($B60,'HICM and Narrative Backsheet'!$A$7:$BO$156,D$9,FALSE))="","",(VLOOKUP($B60,'HICM and Narrative Backsheet'!$A$7:$BO$156,D$9,FALSE))),"")</f>
        <v>Mature</v>
      </c>
      <c r="E60" s="159" t="str">
        <f ca="1">IFERROR(IF((VLOOKUP($B60,'HICM and Narrative Backsheet'!$A$7:$BO$156,E$9,FALSE))="","",(VLOOKUP($B60,'HICM and Narrative Backsheet'!$A$7:$BO$156,E$9,FALSE))),"")</f>
        <v>Mature</v>
      </c>
      <c r="F60" s="159" t="str">
        <f ca="1">IFERROR(IF((VLOOKUP($B60,'HICM and Narrative Backsheet'!$A$7:$BO$156,F$9,FALSE))="","",(VLOOKUP($B60,'HICM and Narrative Backsheet'!$A$7:$BO$156,F$9,FALSE))),"")</f>
        <v>Exemplary</v>
      </c>
      <c r="G60" s="159" t="str">
        <f ca="1">IFERROR(IF((VLOOKUP($B60,'HICM and Narrative Backsheet'!$A$7:$BO$156,G$9,FALSE))="","",(VLOOKUP($B60,'HICM and Narrative Backsheet'!$A$7:$BO$156,G$9,FALSE))),"")</f>
        <v>Established</v>
      </c>
      <c r="H60" s="159" t="str">
        <f ca="1">IFERROR(IF((VLOOKUP($B60,'HICM and Narrative Backsheet'!$A$7:$BO$156,H$9,FALSE))="","",(VLOOKUP($B60,'HICM and Narrative Backsheet'!$A$7:$BO$156,H$9,FALSE))),"")</f>
        <v>Established</v>
      </c>
      <c r="I60" s="159" t="str">
        <f ca="1">IFERROR(IF((VLOOKUP($B60,'HICM and Narrative Backsheet'!$A$7:$BO$156,I$9,FALSE))="","",(VLOOKUP($B60,'HICM and Narrative Backsheet'!$A$7:$BO$156,I$9,FALSE))),"")</f>
        <v>Established</v>
      </c>
      <c r="J60" s="159" t="str">
        <f ca="1">IFERROR(IF((VLOOKUP($B60,'HICM and Narrative Backsheet'!$A$7:$BO$156,J$9,FALSE))="","",(VLOOKUP($B60,'HICM and Narrative Backsheet'!$A$7:$BO$156,J$9,FALSE))),"")</f>
        <v>Mature</v>
      </c>
      <c r="K60" s="159" t="str">
        <f ca="1">IFERROR(IF((VLOOKUP($B60,'HICM and Narrative Backsheet'!$A$7:$BO$156,K$9,FALSE))="","",(VLOOKUP($B60,'HICM and Narrative Backsheet'!$A$7:$BO$156,K$9,FALSE))),"")</f>
        <v>Established</v>
      </c>
      <c r="L60" s="160" t="str">
        <f ca="1">IFERROR(IF((VLOOKUP($B60,'HICM and Narrative Backsheet'!$A$7:$BO$156,L$9,FALSE))="","",(VLOOKUP($B60,'HICM and Narrative Backsheet'!$A$7:$BO$156,L$9,FALSE))),"")</f>
        <v>Mature</v>
      </c>
      <c r="M60" s="161" t="str">
        <f ca="1">IFERROR(IF((VLOOKUP($B60,'HICM and Narrative Backsheet'!$A$7:$BO$156,M$9,FALSE))="","",(VLOOKUP($B60,'HICM and Narrative Backsheet'!$A$7:$BO$156,M$9,FALSE))),"")</f>
        <v>Mature</v>
      </c>
      <c r="N60" s="159" t="str">
        <f ca="1">IFERROR(IF((VLOOKUP($B60,'HICM and Narrative Backsheet'!$A$7:$BO$156,N$9,FALSE))="","",(VLOOKUP($B60,'HICM and Narrative Backsheet'!$A$7:$BO$156,N$9,FALSE))),"")</f>
        <v>Mature</v>
      </c>
      <c r="O60" s="159" t="str">
        <f ca="1">IFERROR(IF((VLOOKUP($B60,'HICM and Narrative Backsheet'!$A$7:$BO$156,O$9,FALSE))="","",(VLOOKUP($B60,'HICM and Narrative Backsheet'!$A$7:$BO$156,O$9,FALSE))),"")</f>
        <v>Exemplary</v>
      </c>
      <c r="P60" s="159" t="str">
        <f ca="1">IFERROR(IF((VLOOKUP($B60,'HICM and Narrative Backsheet'!$A$7:$BO$156,P$9,FALSE))="","",(VLOOKUP($B60,'HICM and Narrative Backsheet'!$A$7:$BO$156,P$9,FALSE))),"")</f>
        <v>Mature</v>
      </c>
      <c r="Q60" s="159" t="str">
        <f ca="1">IFERROR(IF((VLOOKUP($B60,'HICM and Narrative Backsheet'!$A$7:$BO$156,Q$9,FALSE))="","",(VLOOKUP($B60,'HICM and Narrative Backsheet'!$A$7:$BO$156,Q$9,FALSE))),"")</f>
        <v>Mature</v>
      </c>
      <c r="R60" s="159" t="str">
        <f ca="1">IFERROR(IF((VLOOKUP($B60,'HICM and Narrative Backsheet'!$A$7:$BO$156,R$9,FALSE))="","",(VLOOKUP($B60,'HICM and Narrative Backsheet'!$A$7:$BO$156,R$9,FALSE))),"")</f>
        <v>Established</v>
      </c>
      <c r="S60" s="159" t="str">
        <f ca="1">IFERROR(IF((VLOOKUP($B60,'HICM and Narrative Backsheet'!$A$7:$BO$156,S$9,FALSE))="","",(VLOOKUP($B60,'HICM and Narrative Backsheet'!$A$7:$BO$156,S$9,FALSE))),"")</f>
        <v>Mature</v>
      </c>
      <c r="T60" s="159" t="str">
        <f ca="1">IFERROR(IF((VLOOKUP($B60,'HICM and Narrative Backsheet'!$A$7:$BO$156,T$9,FALSE))="","",(VLOOKUP($B60,'HICM and Narrative Backsheet'!$A$7:$BO$156,T$9,FALSE))),"")</f>
        <v>Established</v>
      </c>
      <c r="U60" s="162" t="str">
        <f ca="1">IFERROR(IF((VLOOKUP($B60,'HICM and Narrative Backsheet'!$A$7:$BO$156,U$9,FALSE))="","",(VLOOKUP($B60,'HICM and Narrative Backsheet'!$A$7:$BO$156,U$9,FALSE))),"")</f>
        <v>Mature</v>
      </c>
      <c r="V60" s="161" t="str">
        <f ca="1">IFERROR(IF((VLOOKUP($B60,'HICM and Narrative Backsheet'!$A$7:$BO$156,V$9,FALSE))="","",(VLOOKUP($B60,'HICM and Narrative Backsheet'!$A$7:$BO$156,V$9,FALSE))),"")</f>
        <v>Exemplary</v>
      </c>
      <c r="W60" s="159" t="str">
        <f ca="1">IFERROR(IF((VLOOKUP($B60,'HICM and Narrative Backsheet'!$A$7:$BO$156,W$9,FALSE))="","",(VLOOKUP($B60,'HICM and Narrative Backsheet'!$A$7:$BO$156,W$9,FALSE))),"")</f>
        <v>Exemplary</v>
      </c>
      <c r="X60" s="159" t="str">
        <f ca="1">IFERROR(IF((VLOOKUP($B60,'HICM and Narrative Backsheet'!$A$7:$BO$156,X$9,FALSE))="","",(VLOOKUP($B60,'HICM and Narrative Backsheet'!$A$7:$BO$156,X$9,FALSE))),"")</f>
        <v>Exemplary</v>
      </c>
      <c r="Y60" s="159" t="str">
        <f ca="1">IFERROR(IF((VLOOKUP($B60,'HICM and Narrative Backsheet'!$A$7:$BO$156,Y$9,FALSE))="","",(VLOOKUP($B60,'HICM and Narrative Backsheet'!$A$7:$BO$156,Y$9,FALSE))),"")</f>
        <v>Exemplary</v>
      </c>
      <c r="Z60" s="159" t="str">
        <f ca="1">IFERROR(IF((VLOOKUP($B60,'HICM and Narrative Backsheet'!$A$7:$BO$156,Z$9,FALSE))="","",(VLOOKUP($B60,'HICM and Narrative Backsheet'!$A$7:$BO$156,Z$9,FALSE))),"")</f>
        <v>Mature</v>
      </c>
      <c r="AA60" s="159" t="str">
        <f ca="1">IFERROR(IF((VLOOKUP($B60,'HICM and Narrative Backsheet'!$A$7:$BO$156,AA$9,FALSE))="","",(VLOOKUP($B60,'HICM and Narrative Backsheet'!$A$7:$BO$156,AA$9,FALSE))),"")</f>
        <v>Established</v>
      </c>
      <c r="AB60" s="159" t="str">
        <f ca="1">IFERROR(IF((VLOOKUP($B60,'HICM and Narrative Backsheet'!$A$7:$BO$156,AB$9,FALSE))="","",(VLOOKUP($B60,'HICM and Narrative Backsheet'!$A$7:$BO$156,AB$9,FALSE))),"")</f>
        <v>Exemplary</v>
      </c>
      <c r="AC60" s="159" t="str">
        <f ca="1">IFERROR(IF((VLOOKUP($B60,'HICM and Narrative Backsheet'!$A$7:$BO$156,AC$9,FALSE))="","",(VLOOKUP($B60,'HICM and Narrative Backsheet'!$A$7:$BO$156,AC$9,FALSE))),"")</f>
        <v>Mature</v>
      </c>
      <c r="AD60" s="160" t="str">
        <f ca="1">IFERROR(IF((VLOOKUP($B60,'HICM and Narrative Backsheet'!$A$7:$BO$156,AD$9,FALSE))="","",(VLOOKUP($B60,'HICM and Narrative Backsheet'!$A$7:$BO$156,AD$9,FALSE))),"")</f>
        <v>Exemplary</v>
      </c>
    </row>
    <row r="61" spans="1:30" x14ac:dyDescent="0.3">
      <c r="A61" s="56">
        <v>35</v>
      </c>
      <c r="B61" s="49" t="str">
        <f t="shared" ca="1" si="11"/>
        <v>E08000017</v>
      </c>
      <c r="C61" s="143" t="str">
        <f ca="1">IFERROR(VLOOKUP($B61,'Org List'!$J$9:$K$488,2,0), "")</f>
        <v>Doncaster</v>
      </c>
      <c r="D61" s="158" t="str">
        <f ca="1">IFERROR(IF((VLOOKUP($B61,'HICM and Narrative Backsheet'!$A$7:$BO$156,D$9,FALSE))="","",(VLOOKUP($B61,'HICM and Narrative Backsheet'!$A$7:$BO$156,D$9,FALSE))),"")</f>
        <v>Established</v>
      </c>
      <c r="E61" s="159" t="str">
        <f ca="1">IFERROR(IF((VLOOKUP($B61,'HICM and Narrative Backsheet'!$A$7:$BO$156,E$9,FALSE))="","",(VLOOKUP($B61,'HICM and Narrative Backsheet'!$A$7:$BO$156,E$9,FALSE))),"")</f>
        <v>Established</v>
      </c>
      <c r="F61" s="159" t="str">
        <f ca="1">IFERROR(IF((VLOOKUP($B61,'HICM and Narrative Backsheet'!$A$7:$BO$156,F$9,FALSE))="","",(VLOOKUP($B61,'HICM and Narrative Backsheet'!$A$7:$BO$156,F$9,FALSE))),"")</f>
        <v>Established</v>
      </c>
      <c r="G61" s="159" t="str">
        <f ca="1">IFERROR(IF((VLOOKUP($B61,'HICM and Narrative Backsheet'!$A$7:$BO$156,G$9,FALSE))="","",(VLOOKUP($B61,'HICM and Narrative Backsheet'!$A$7:$BO$156,G$9,FALSE))),"")</f>
        <v>Established</v>
      </c>
      <c r="H61" s="159" t="str">
        <f ca="1">IFERROR(IF((VLOOKUP($B61,'HICM and Narrative Backsheet'!$A$7:$BO$156,H$9,FALSE))="","",(VLOOKUP($B61,'HICM and Narrative Backsheet'!$A$7:$BO$156,H$9,FALSE))),"")</f>
        <v>Established</v>
      </c>
      <c r="I61" s="159" t="str">
        <f ca="1">IFERROR(IF((VLOOKUP($B61,'HICM and Narrative Backsheet'!$A$7:$BO$156,I$9,FALSE))="","",(VLOOKUP($B61,'HICM and Narrative Backsheet'!$A$7:$BO$156,I$9,FALSE))),"")</f>
        <v>Plans in place</v>
      </c>
      <c r="J61" s="159" t="str">
        <f ca="1">IFERROR(IF((VLOOKUP($B61,'HICM and Narrative Backsheet'!$A$7:$BO$156,J$9,FALSE))="","",(VLOOKUP($B61,'HICM and Narrative Backsheet'!$A$7:$BO$156,J$9,FALSE))),"")</f>
        <v>Established</v>
      </c>
      <c r="K61" s="159" t="str">
        <f ca="1">IFERROR(IF((VLOOKUP($B61,'HICM and Narrative Backsheet'!$A$7:$BO$156,K$9,FALSE))="","",(VLOOKUP($B61,'HICM and Narrative Backsheet'!$A$7:$BO$156,K$9,FALSE))),"")</f>
        <v>Established</v>
      </c>
      <c r="L61" s="160" t="str">
        <f ca="1">IFERROR(IF((VLOOKUP($B61,'HICM and Narrative Backsheet'!$A$7:$BO$156,L$9,FALSE))="","",(VLOOKUP($B61,'HICM and Narrative Backsheet'!$A$7:$BO$156,L$9,FALSE))),"")</f>
        <v>Plans in place</v>
      </c>
      <c r="M61" s="161" t="str">
        <f ca="1">IFERROR(IF((VLOOKUP($B61,'HICM and Narrative Backsheet'!$A$7:$BO$156,M$9,FALSE))="","",(VLOOKUP($B61,'HICM and Narrative Backsheet'!$A$7:$BO$156,M$9,FALSE))),"")</f>
        <v>Mature</v>
      </c>
      <c r="N61" s="159" t="str">
        <f ca="1">IFERROR(IF((VLOOKUP($B61,'HICM and Narrative Backsheet'!$A$7:$BO$156,N$9,FALSE))="","",(VLOOKUP($B61,'HICM and Narrative Backsheet'!$A$7:$BO$156,N$9,FALSE))),"")</f>
        <v>Mature</v>
      </c>
      <c r="O61" s="159" t="str">
        <f ca="1">IFERROR(IF((VLOOKUP($B61,'HICM and Narrative Backsheet'!$A$7:$BO$156,O$9,FALSE))="","",(VLOOKUP($B61,'HICM and Narrative Backsheet'!$A$7:$BO$156,O$9,FALSE))),"")</f>
        <v>Established</v>
      </c>
      <c r="P61" s="159" t="str">
        <f ca="1">IFERROR(IF((VLOOKUP($B61,'HICM and Narrative Backsheet'!$A$7:$BO$156,P$9,FALSE))="","",(VLOOKUP($B61,'HICM and Narrative Backsheet'!$A$7:$BO$156,P$9,FALSE))),"")</f>
        <v>Established</v>
      </c>
      <c r="Q61" s="159" t="str">
        <f ca="1">IFERROR(IF((VLOOKUP($B61,'HICM and Narrative Backsheet'!$A$7:$BO$156,Q$9,FALSE))="","",(VLOOKUP($B61,'HICM and Narrative Backsheet'!$A$7:$BO$156,Q$9,FALSE))),"")</f>
        <v>Established</v>
      </c>
      <c r="R61" s="159" t="str">
        <f ca="1">IFERROR(IF((VLOOKUP($B61,'HICM and Narrative Backsheet'!$A$7:$BO$156,R$9,FALSE))="","",(VLOOKUP($B61,'HICM and Narrative Backsheet'!$A$7:$BO$156,R$9,FALSE))),"")</f>
        <v>Established</v>
      </c>
      <c r="S61" s="159" t="str">
        <f ca="1">IFERROR(IF((VLOOKUP($B61,'HICM and Narrative Backsheet'!$A$7:$BO$156,S$9,FALSE))="","",(VLOOKUP($B61,'HICM and Narrative Backsheet'!$A$7:$BO$156,S$9,FALSE))),"")</f>
        <v>Established</v>
      </c>
      <c r="T61" s="159" t="str">
        <f ca="1">IFERROR(IF((VLOOKUP($B61,'HICM and Narrative Backsheet'!$A$7:$BO$156,T$9,FALSE))="","",(VLOOKUP($B61,'HICM and Narrative Backsheet'!$A$7:$BO$156,T$9,FALSE))),"")</f>
        <v>Established</v>
      </c>
      <c r="U61" s="162" t="str">
        <f ca="1">IFERROR(IF((VLOOKUP($B61,'HICM and Narrative Backsheet'!$A$7:$BO$156,U$9,FALSE))="","",(VLOOKUP($B61,'HICM and Narrative Backsheet'!$A$7:$BO$156,U$9,FALSE))),"")</f>
        <v>Plans in place</v>
      </c>
      <c r="V61" s="161" t="str">
        <f ca="1">IFERROR(IF((VLOOKUP($B61,'HICM and Narrative Backsheet'!$A$7:$BO$156,V$9,FALSE))="","",(VLOOKUP($B61,'HICM and Narrative Backsheet'!$A$7:$BO$156,V$9,FALSE))),"")</f>
        <v>Mature</v>
      </c>
      <c r="W61" s="159" t="str">
        <f ca="1">IFERROR(IF((VLOOKUP($B61,'HICM and Narrative Backsheet'!$A$7:$BO$156,W$9,FALSE))="","",(VLOOKUP($B61,'HICM and Narrative Backsheet'!$A$7:$BO$156,W$9,FALSE))),"")</f>
        <v>Mature</v>
      </c>
      <c r="X61" s="159" t="str">
        <f ca="1">IFERROR(IF((VLOOKUP($B61,'HICM and Narrative Backsheet'!$A$7:$BO$156,X$9,FALSE))="","",(VLOOKUP($B61,'HICM and Narrative Backsheet'!$A$7:$BO$156,X$9,FALSE))),"")</f>
        <v>Mature</v>
      </c>
      <c r="Y61" s="159" t="str">
        <f ca="1">IFERROR(IF((VLOOKUP($B61,'HICM and Narrative Backsheet'!$A$7:$BO$156,Y$9,FALSE))="","",(VLOOKUP($B61,'HICM and Narrative Backsheet'!$A$7:$BO$156,Y$9,FALSE))),"")</f>
        <v>Established</v>
      </c>
      <c r="Z61" s="159" t="str">
        <f ca="1">IFERROR(IF((VLOOKUP($B61,'HICM and Narrative Backsheet'!$A$7:$BO$156,Z$9,FALSE))="","",(VLOOKUP($B61,'HICM and Narrative Backsheet'!$A$7:$BO$156,Z$9,FALSE))),"")</f>
        <v>Established</v>
      </c>
      <c r="AA61" s="159" t="str">
        <f ca="1">IFERROR(IF((VLOOKUP($B61,'HICM and Narrative Backsheet'!$A$7:$BO$156,AA$9,FALSE))="","",(VLOOKUP($B61,'HICM and Narrative Backsheet'!$A$7:$BO$156,AA$9,FALSE))),"")</f>
        <v>Established</v>
      </c>
      <c r="AB61" s="159" t="str">
        <f ca="1">IFERROR(IF((VLOOKUP($B61,'HICM and Narrative Backsheet'!$A$7:$BO$156,AB$9,FALSE))="","",(VLOOKUP($B61,'HICM and Narrative Backsheet'!$A$7:$BO$156,AB$9,FALSE))),"")</f>
        <v>Established</v>
      </c>
      <c r="AC61" s="159" t="str">
        <f ca="1">IFERROR(IF((VLOOKUP($B61,'HICM and Narrative Backsheet'!$A$7:$BO$156,AC$9,FALSE))="","",(VLOOKUP($B61,'HICM and Narrative Backsheet'!$A$7:$BO$156,AC$9,FALSE))),"")</f>
        <v>Established</v>
      </c>
      <c r="AD61" s="160" t="str">
        <f ca="1">IFERROR(IF((VLOOKUP($B61,'HICM and Narrative Backsheet'!$A$7:$BO$156,AD$9,FALSE))="","",(VLOOKUP($B61,'HICM and Narrative Backsheet'!$A$7:$BO$156,AD$9,FALSE))),"")</f>
        <v>Established</v>
      </c>
    </row>
    <row r="62" spans="1:30" x14ac:dyDescent="0.3">
      <c r="A62" s="56">
        <v>36</v>
      </c>
      <c r="B62" s="49" t="str">
        <f t="shared" ca="1" si="11"/>
        <v>E10000009</v>
      </c>
      <c r="C62" s="143" t="str">
        <f ca="1">IFERROR(VLOOKUP($B62,'Org List'!$J$9:$K$488,2,0), "")</f>
        <v>Dorset</v>
      </c>
      <c r="D62" s="158" t="str">
        <f ca="1">IFERROR(IF((VLOOKUP($B62,'HICM and Narrative Backsheet'!$A$7:$BO$156,D$9,FALSE))="","",(VLOOKUP($B62,'HICM and Narrative Backsheet'!$A$7:$BO$156,D$9,FALSE))),"")</f>
        <v>Established</v>
      </c>
      <c r="E62" s="159" t="str">
        <f ca="1">IFERROR(IF((VLOOKUP($B62,'HICM and Narrative Backsheet'!$A$7:$BO$156,E$9,FALSE))="","",(VLOOKUP($B62,'HICM and Narrative Backsheet'!$A$7:$BO$156,E$9,FALSE))),"")</f>
        <v>Established</v>
      </c>
      <c r="F62" s="159" t="str">
        <f ca="1">IFERROR(IF((VLOOKUP($B62,'HICM and Narrative Backsheet'!$A$7:$BO$156,F$9,FALSE))="","",(VLOOKUP($B62,'HICM and Narrative Backsheet'!$A$7:$BO$156,F$9,FALSE))),"")</f>
        <v>Established</v>
      </c>
      <c r="G62" s="159" t="str">
        <f ca="1">IFERROR(IF((VLOOKUP($B62,'HICM and Narrative Backsheet'!$A$7:$BO$156,G$9,FALSE))="","",(VLOOKUP($B62,'HICM and Narrative Backsheet'!$A$7:$BO$156,G$9,FALSE))),"")</f>
        <v>Established</v>
      </c>
      <c r="H62" s="159" t="str">
        <f ca="1">IFERROR(IF((VLOOKUP($B62,'HICM and Narrative Backsheet'!$A$7:$BO$156,H$9,FALSE))="","",(VLOOKUP($B62,'HICM and Narrative Backsheet'!$A$7:$BO$156,H$9,FALSE))),"")</f>
        <v>Plans in place</v>
      </c>
      <c r="I62" s="159" t="str">
        <f ca="1">IFERROR(IF((VLOOKUP($B62,'HICM and Narrative Backsheet'!$A$7:$BO$156,I$9,FALSE))="","",(VLOOKUP($B62,'HICM and Narrative Backsheet'!$A$7:$BO$156,I$9,FALSE))),"")</f>
        <v>Established</v>
      </c>
      <c r="J62" s="159" t="str">
        <f ca="1">IFERROR(IF((VLOOKUP($B62,'HICM and Narrative Backsheet'!$A$7:$BO$156,J$9,FALSE))="","",(VLOOKUP($B62,'HICM and Narrative Backsheet'!$A$7:$BO$156,J$9,FALSE))),"")</f>
        <v>Established</v>
      </c>
      <c r="K62" s="159" t="str">
        <f ca="1">IFERROR(IF((VLOOKUP($B62,'HICM and Narrative Backsheet'!$A$7:$BO$156,K$9,FALSE))="","",(VLOOKUP($B62,'HICM and Narrative Backsheet'!$A$7:$BO$156,K$9,FALSE))),"")</f>
        <v>Established</v>
      </c>
      <c r="L62" s="160" t="str">
        <f ca="1">IFERROR(IF((VLOOKUP($B62,'HICM and Narrative Backsheet'!$A$7:$BO$156,L$9,FALSE))="","",(VLOOKUP($B62,'HICM and Narrative Backsheet'!$A$7:$BO$156,L$9,FALSE))),"")</f>
        <v>Established</v>
      </c>
      <c r="M62" s="161" t="str">
        <f ca="1">IFERROR(IF((VLOOKUP($B62,'HICM and Narrative Backsheet'!$A$7:$BO$156,M$9,FALSE))="","",(VLOOKUP($B62,'HICM and Narrative Backsheet'!$A$7:$BO$156,M$9,FALSE))),"")</f>
        <v>Established</v>
      </c>
      <c r="N62" s="159" t="str">
        <f ca="1">IFERROR(IF((VLOOKUP($B62,'HICM and Narrative Backsheet'!$A$7:$BO$156,N$9,FALSE))="","",(VLOOKUP($B62,'HICM and Narrative Backsheet'!$A$7:$BO$156,N$9,FALSE))),"")</f>
        <v>Established</v>
      </c>
      <c r="O62" s="159" t="str">
        <f ca="1">IFERROR(IF((VLOOKUP($B62,'HICM and Narrative Backsheet'!$A$7:$BO$156,O$9,FALSE))="","",(VLOOKUP($B62,'HICM and Narrative Backsheet'!$A$7:$BO$156,O$9,FALSE))),"")</f>
        <v>Established</v>
      </c>
      <c r="P62" s="159" t="str">
        <f ca="1">IFERROR(IF((VLOOKUP($B62,'HICM and Narrative Backsheet'!$A$7:$BO$156,P$9,FALSE))="","",(VLOOKUP($B62,'HICM and Narrative Backsheet'!$A$7:$BO$156,P$9,FALSE))),"")</f>
        <v>Established</v>
      </c>
      <c r="Q62" s="159" t="str">
        <f ca="1">IFERROR(IF((VLOOKUP($B62,'HICM and Narrative Backsheet'!$A$7:$BO$156,Q$9,FALSE))="","",(VLOOKUP($B62,'HICM and Narrative Backsheet'!$A$7:$BO$156,Q$9,FALSE))),"")</f>
        <v>Plans in place</v>
      </c>
      <c r="R62" s="159" t="str">
        <f ca="1">IFERROR(IF((VLOOKUP($B62,'HICM and Narrative Backsheet'!$A$7:$BO$156,R$9,FALSE))="","",(VLOOKUP($B62,'HICM and Narrative Backsheet'!$A$7:$BO$156,R$9,FALSE))),"")</f>
        <v>Established</v>
      </c>
      <c r="S62" s="159" t="str">
        <f ca="1">IFERROR(IF((VLOOKUP($B62,'HICM and Narrative Backsheet'!$A$7:$BO$156,S$9,FALSE))="","",(VLOOKUP($B62,'HICM and Narrative Backsheet'!$A$7:$BO$156,S$9,FALSE))),"")</f>
        <v>Established</v>
      </c>
      <c r="T62" s="159" t="str">
        <f ca="1">IFERROR(IF((VLOOKUP($B62,'HICM and Narrative Backsheet'!$A$7:$BO$156,T$9,FALSE))="","",(VLOOKUP($B62,'HICM and Narrative Backsheet'!$A$7:$BO$156,T$9,FALSE))),"")</f>
        <v>Established</v>
      </c>
      <c r="U62" s="162" t="str">
        <f ca="1">IFERROR(IF((VLOOKUP($B62,'HICM and Narrative Backsheet'!$A$7:$BO$156,U$9,FALSE))="","",(VLOOKUP($B62,'HICM and Narrative Backsheet'!$A$7:$BO$156,U$9,FALSE))),"")</f>
        <v>Established</v>
      </c>
      <c r="V62" s="161" t="str">
        <f ca="1">IFERROR(IF((VLOOKUP($B62,'HICM and Narrative Backsheet'!$A$7:$BO$156,V$9,FALSE))="","",(VLOOKUP($B62,'HICM and Narrative Backsheet'!$A$7:$BO$156,V$9,FALSE))),"")</f>
        <v>Established</v>
      </c>
      <c r="W62" s="159" t="str">
        <f ca="1">IFERROR(IF((VLOOKUP($B62,'HICM and Narrative Backsheet'!$A$7:$BO$156,W$9,FALSE))="","",(VLOOKUP($B62,'HICM and Narrative Backsheet'!$A$7:$BO$156,W$9,FALSE))),"")</f>
        <v>Established</v>
      </c>
      <c r="X62" s="159" t="str">
        <f ca="1">IFERROR(IF((VLOOKUP($B62,'HICM and Narrative Backsheet'!$A$7:$BO$156,X$9,FALSE))="","",(VLOOKUP($B62,'HICM and Narrative Backsheet'!$A$7:$BO$156,X$9,FALSE))),"")</f>
        <v>Established</v>
      </c>
      <c r="Y62" s="159" t="str">
        <f ca="1">IFERROR(IF((VLOOKUP($B62,'HICM and Narrative Backsheet'!$A$7:$BO$156,Y$9,FALSE))="","",(VLOOKUP($B62,'HICM and Narrative Backsheet'!$A$7:$BO$156,Y$9,FALSE))),"")</f>
        <v>Established</v>
      </c>
      <c r="Z62" s="159" t="str">
        <f ca="1">IFERROR(IF((VLOOKUP($B62,'HICM and Narrative Backsheet'!$A$7:$BO$156,Z$9,FALSE))="","",(VLOOKUP($B62,'HICM and Narrative Backsheet'!$A$7:$BO$156,Z$9,FALSE))),"")</f>
        <v>Plans in place</v>
      </c>
      <c r="AA62" s="159" t="str">
        <f ca="1">IFERROR(IF((VLOOKUP($B62,'HICM and Narrative Backsheet'!$A$7:$BO$156,AA$9,FALSE))="","",(VLOOKUP($B62,'HICM and Narrative Backsheet'!$A$7:$BO$156,AA$9,FALSE))),"")</f>
        <v>Established</v>
      </c>
      <c r="AB62" s="159" t="str">
        <f ca="1">IFERROR(IF((VLOOKUP($B62,'HICM and Narrative Backsheet'!$A$7:$BO$156,AB$9,FALSE))="","",(VLOOKUP($B62,'HICM and Narrative Backsheet'!$A$7:$BO$156,AB$9,FALSE))),"")</f>
        <v>Established</v>
      </c>
      <c r="AC62" s="159" t="str">
        <f ca="1">IFERROR(IF((VLOOKUP($B62,'HICM and Narrative Backsheet'!$A$7:$BO$156,AC$9,FALSE))="","",(VLOOKUP($B62,'HICM and Narrative Backsheet'!$A$7:$BO$156,AC$9,FALSE))),"")</f>
        <v>Established</v>
      </c>
      <c r="AD62" s="160" t="str">
        <f ca="1">IFERROR(IF((VLOOKUP($B62,'HICM and Narrative Backsheet'!$A$7:$BO$156,AD$9,FALSE))="","",(VLOOKUP($B62,'HICM and Narrative Backsheet'!$A$7:$BO$156,AD$9,FALSE))),"")</f>
        <v>Established</v>
      </c>
    </row>
    <row r="63" spans="1:30" x14ac:dyDescent="0.3">
      <c r="A63" s="56">
        <v>37</v>
      </c>
      <c r="B63" s="49" t="str">
        <f t="shared" ca="1" si="11"/>
        <v>E08000027</v>
      </c>
      <c r="C63" s="143" t="str">
        <f ca="1">IFERROR(VLOOKUP($B63,'Org List'!$J$9:$K$488,2,0), "")</f>
        <v>Dudley</v>
      </c>
      <c r="D63" s="158" t="str">
        <f ca="1">IFERROR(IF((VLOOKUP($B63,'HICM and Narrative Backsheet'!$A$7:$BO$156,D$9,FALSE))="","",(VLOOKUP($B63,'HICM and Narrative Backsheet'!$A$7:$BO$156,D$9,FALSE))),"")</f>
        <v>Mature</v>
      </c>
      <c r="E63" s="159" t="str">
        <f ca="1">IFERROR(IF((VLOOKUP($B63,'HICM and Narrative Backsheet'!$A$7:$BO$156,E$9,FALSE))="","",(VLOOKUP($B63,'HICM and Narrative Backsheet'!$A$7:$BO$156,E$9,FALSE))),"")</f>
        <v>Established</v>
      </c>
      <c r="F63" s="159" t="str">
        <f ca="1">IFERROR(IF((VLOOKUP($B63,'HICM and Narrative Backsheet'!$A$7:$BO$156,F$9,FALSE))="","",(VLOOKUP($B63,'HICM and Narrative Backsheet'!$A$7:$BO$156,F$9,FALSE))),"")</f>
        <v>Mature</v>
      </c>
      <c r="G63" s="159" t="str">
        <f ca="1">IFERROR(IF((VLOOKUP($B63,'HICM and Narrative Backsheet'!$A$7:$BO$156,G$9,FALSE))="","",(VLOOKUP($B63,'HICM and Narrative Backsheet'!$A$7:$BO$156,G$9,FALSE))),"")</f>
        <v>Exemplary</v>
      </c>
      <c r="H63" s="159" t="str">
        <f ca="1">IFERROR(IF((VLOOKUP($B63,'HICM and Narrative Backsheet'!$A$7:$BO$156,H$9,FALSE))="","",(VLOOKUP($B63,'HICM and Narrative Backsheet'!$A$7:$BO$156,H$9,FALSE))),"")</f>
        <v>Mature</v>
      </c>
      <c r="I63" s="159" t="str">
        <f ca="1">IFERROR(IF((VLOOKUP($B63,'HICM and Narrative Backsheet'!$A$7:$BO$156,I$9,FALSE))="","",(VLOOKUP($B63,'HICM and Narrative Backsheet'!$A$7:$BO$156,I$9,FALSE))),"")</f>
        <v>Established</v>
      </c>
      <c r="J63" s="159" t="str">
        <f ca="1">IFERROR(IF((VLOOKUP($B63,'HICM and Narrative Backsheet'!$A$7:$BO$156,J$9,FALSE))="","",(VLOOKUP($B63,'HICM and Narrative Backsheet'!$A$7:$BO$156,J$9,FALSE))),"")</f>
        <v>Established</v>
      </c>
      <c r="K63" s="159" t="str">
        <f ca="1">IFERROR(IF((VLOOKUP($B63,'HICM and Narrative Backsheet'!$A$7:$BO$156,K$9,FALSE))="","",(VLOOKUP($B63,'HICM and Narrative Backsheet'!$A$7:$BO$156,K$9,FALSE))),"")</f>
        <v>Mature</v>
      </c>
      <c r="L63" s="160" t="str">
        <f ca="1">IFERROR(IF((VLOOKUP($B63,'HICM and Narrative Backsheet'!$A$7:$BO$156,L$9,FALSE))="","",(VLOOKUP($B63,'HICM and Narrative Backsheet'!$A$7:$BO$156,L$9,FALSE))),"")</f>
        <v>Established</v>
      </c>
      <c r="M63" s="161" t="str">
        <f ca="1">IFERROR(IF((VLOOKUP($B63,'HICM and Narrative Backsheet'!$A$7:$BO$156,M$9,FALSE))="","",(VLOOKUP($B63,'HICM and Narrative Backsheet'!$A$7:$BO$156,M$9,FALSE))),"")</f>
        <v>Mature</v>
      </c>
      <c r="N63" s="159" t="str">
        <f ca="1">IFERROR(IF((VLOOKUP($B63,'HICM and Narrative Backsheet'!$A$7:$BO$156,N$9,FALSE))="","",(VLOOKUP($B63,'HICM and Narrative Backsheet'!$A$7:$BO$156,N$9,FALSE))),"")</f>
        <v>Established</v>
      </c>
      <c r="O63" s="159" t="str">
        <f ca="1">IFERROR(IF((VLOOKUP($B63,'HICM and Narrative Backsheet'!$A$7:$BO$156,O$9,FALSE))="","",(VLOOKUP($B63,'HICM and Narrative Backsheet'!$A$7:$BO$156,O$9,FALSE))),"")</f>
        <v>Mature</v>
      </c>
      <c r="P63" s="159" t="str">
        <f ca="1">IFERROR(IF((VLOOKUP($B63,'HICM and Narrative Backsheet'!$A$7:$BO$156,P$9,FALSE))="","",(VLOOKUP($B63,'HICM and Narrative Backsheet'!$A$7:$BO$156,P$9,FALSE))),"")</f>
        <v>Exemplary</v>
      </c>
      <c r="Q63" s="159" t="str">
        <f ca="1">IFERROR(IF((VLOOKUP($B63,'HICM and Narrative Backsheet'!$A$7:$BO$156,Q$9,FALSE))="","",(VLOOKUP($B63,'HICM and Narrative Backsheet'!$A$7:$BO$156,Q$9,FALSE))),"")</f>
        <v>Mature</v>
      </c>
      <c r="R63" s="159" t="str">
        <f ca="1">IFERROR(IF((VLOOKUP($B63,'HICM and Narrative Backsheet'!$A$7:$BO$156,R$9,FALSE))="","",(VLOOKUP($B63,'HICM and Narrative Backsheet'!$A$7:$BO$156,R$9,FALSE))),"")</f>
        <v>Mature</v>
      </c>
      <c r="S63" s="159" t="str">
        <f ca="1">IFERROR(IF((VLOOKUP($B63,'HICM and Narrative Backsheet'!$A$7:$BO$156,S$9,FALSE))="","",(VLOOKUP($B63,'HICM and Narrative Backsheet'!$A$7:$BO$156,S$9,FALSE))),"")</f>
        <v>Established</v>
      </c>
      <c r="T63" s="159" t="str">
        <f ca="1">IFERROR(IF((VLOOKUP($B63,'HICM and Narrative Backsheet'!$A$7:$BO$156,T$9,FALSE))="","",(VLOOKUP($B63,'HICM and Narrative Backsheet'!$A$7:$BO$156,T$9,FALSE))),"")</f>
        <v>Mature</v>
      </c>
      <c r="U63" s="162" t="str">
        <f ca="1">IFERROR(IF((VLOOKUP($B63,'HICM and Narrative Backsheet'!$A$7:$BO$156,U$9,FALSE))="","",(VLOOKUP($B63,'HICM and Narrative Backsheet'!$A$7:$BO$156,U$9,FALSE))),"")</f>
        <v>Established</v>
      </c>
      <c r="V63" s="161" t="str">
        <f ca="1">IFERROR(IF((VLOOKUP($B63,'HICM and Narrative Backsheet'!$A$7:$BO$156,V$9,FALSE))="","",(VLOOKUP($B63,'HICM and Narrative Backsheet'!$A$7:$BO$156,V$9,FALSE))),"")</f>
        <v>Mature</v>
      </c>
      <c r="W63" s="159" t="str">
        <f ca="1">IFERROR(IF((VLOOKUP($B63,'HICM and Narrative Backsheet'!$A$7:$BO$156,W$9,FALSE))="","",(VLOOKUP($B63,'HICM and Narrative Backsheet'!$A$7:$BO$156,W$9,FALSE))),"")</f>
        <v>Established</v>
      </c>
      <c r="X63" s="159" t="str">
        <f ca="1">IFERROR(IF((VLOOKUP($B63,'HICM and Narrative Backsheet'!$A$7:$BO$156,X$9,FALSE))="","",(VLOOKUP($B63,'HICM and Narrative Backsheet'!$A$7:$BO$156,X$9,FALSE))),"")</f>
        <v>Mature</v>
      </c>
      <c r="Y63" s="159" t="str">
        <f ca="1">IFERROR(IF((VLOOKUP($B63,'HICM and Narrative Backsheet'!$A$7:$BO$156,Y$9,FALSE))="","",(VLOOKUP($B63,'HICM and Narrative Backsheet'!$A$7:$BO$156,Y$9,FALSE))),"")</f>
        <v>Exemplary</v>
      </c>
      <c r="Z63" s="159" t="str">
        <f ca="1">IFERROR(IF((VLOOKUP($B63,'HICM and Narrative Backsheet'!$A$7:$BO$156,Z$9,FALSE))="","",(VLOOKUP($B63,'HICM and Narrative Backsheet'!$A$7:$BO$156,Z$9,FALSE))),"")</f>
        <v>Mature</v>
      </c>
      <c r="AA63" s="159" t="str">
        <f ca="1">IFERROR(IF((VLOOKUP($B63,'HICM and Narrative Backsheet'!$A$7:$BO$156,AA$9,FALSE))="","",(VLOOKUP($B63,'HICM and Narrative Backsheet'!$A$7:$BO$156,AA$9,FALSE))),"")</f>
        <v>Mature</v>
      </c>
      <c r="AB63" s="159" t="str">
        <f ca="1">IFERROR(IF((VLOOKUP($B63,'HICM and Narrative Backsheet'!$A$7:$BO$156,AB$9,FALSE))="","",(VLOOKUP($B63,'HICM and Narrative Backsheet'!$A$7:$BO$156,AB$9,FALSE))),"")</f>
        <v>Mature</v>
      </c>
      <c r="AC63" s="159" t="str">
        <f ca="1">IFERROR(IF((VLOOKUP($B63,'HICM and Narrative Backsheet'!$A$7:$BO$156,AC$9,FALSE))="","",(VLOOKUP($B63,'HICM and Narrative Backsheet'!$A$7:$BO$156,AC$9,FALSE))),"")</f>
        <v>Mature</v>
      </c>
      <c r="AD63" s="160" t="str">
        <f ca="1">IFERROR(IF((VLOOKUP($B63,'HICM and Narrative Backsheet'!$A$7:$BO$156,AD$9,FALSE))="","",(VLOOKUP($B63,'HICM and Narrative Backsheet'!$A$7:$BO$156,AD$9,FALSE))),"")</f>
        <v>Established</v>
      </c>
    </row>
    <row r="64" spans="1:30" x14ac:dyDescent="0.3">
      <c r="A64" s="56">
        <v>38</v>
      </c>
      <c r="B64" s="49" t="str">
        <f t="shared" ca="1" si="11"/>
        <v>E09000009</v>
      </c>
      <c r="C64" s="143" t="str">
        <f ca="1">IFERROR(VLOOKUP($B64,'Org List'!$J$9:$K$488,2,0), "")</f>
        <v>Ealing</v>
      </c>
      <c r="D64" s="158" t="str">
        <f ca="1">IFERROR(IF((VLOOKUP($B64,'HICM and Narrative Backsheet'!$A$7:$BO$156,D$9,FALSE))="","",(VLOOKUP($B64,'HICM and Narrative Backsheet'!$A$7:$BO$156,D$9,FALSE))),"")</f>
        <v>Established</v>
      </c>
      <c r="E64" s="159" t="str">
        <f ca="1">IFERROR(IF((VLOOKUP($B64,'HICM and Narrative Backsheet'!$A$7:$BO$156,E$9,FALSE))="","",(VLOOKUP($B64,'HICM and Narrative Backsheet'!$A$7:$BO$156,E$9,FALSE))),"")</f>
        <v>Established</v>
      </c>
      <c r="F64" s="159" t="str">
        <f ca="1">IFERROR(IF((VLOOKUP($B64,'HICM and Narrative Backsheet'!$A$7:$BO$156,F$9,FALSE))="","",(VLOOKUP($B64,'HICM and Narrative Backsheet'!$A$7:$BO$156,F$9,FALSE))),"")</f>
        <v>Established</v>
      </c>
      <c r="G64" s="159" t="str">
        <f ca="1">IFERROR(IF((VLOOKUP($B64,'HICM and Narrative Backsheet'!$A$7:$BO$156,G$9,FALSE))="","",(VLOOKUP($B64,'HICM and Narrative Backsheet'!$A$7:$BO$156,G$9,FALSE))),"")</f>
        <v>Established</v>
      </c>
      <c r="H64" s="159" t="str">
        <f ca="1">IFERROR(IF((VLOOKUP($B64,'HICM and Narrative Backsheet'!$A$7:$BO$156,H$9,FALSE))="","",(VLOOKUP($B64,'HICM and Narrative Backsheet'!$A$7:$BO$156,H$9,FALSE))),"")</f>
        <v>Established</v>
      </c>
      <c r="I64" s="159" t="str">
        <f ca="1">IFERROR(IF((VLOOKUP($B64,'HICM and Narrative Backsheet'!$A$7:$BO$156,I$9,FALSE))="","",(VLOOKUP($B64,'HICM and Narrative Backsheet'!$A$7:$BO$156,I$9,FALSE))),"")</f>
        <v>Established</v>
      </c>
      <c r="J64" s="159" t="str">
        <f ca="1">IFERROR(IF((VLOOKUP($B64,'HICM and Narrative Backsheet'!$A$7:$BO$156,J$9,FALSE))="","",(VLOOKUP($B64,'HICM and Narrative Backsheet'!$A$7:$BO$156,J$9,FALSE))),"")</f>
        <v>Established</v>
      </c>
      <c r="K64" s="159" t="str">
        <f ca="1">IFERROR(IF((VLOOKUP($B64,'HICM and Narrative Backsheet'!$A$7:$BO$156,K$9,FALSE))="","",(VLOOKUP($B64,'HICM and Narrative Backsheet'!$A$7:$BO$156,K$9,FALSE))),"")</f>
        <v>Established</v>
      </c>
      <c r="L64" s="160" t="str">
        <f ca="1">IFERROR(IF((VLOOKUP($B64,'HICM and Narrative Backsheet'!$A$7:$BO$156,L$9,FALSE))="","",(VLOOKUP($B64,'HICM and Narrative Backsheet'!$A$7:$BO$156,L$9,FALSE))),"")</f>
        <v>Plans in place</v>
      </c>
      <c r="M64" s="161" t="str">
        <f ca="1">IFERROR(IF((VLOOKUP($B64,'HICM and Narrative Backsheet'!$A$7:$BO$156,M$9,FALSE))="","",(VLOOKUP($B64,'HICM and Narrative Backsheet'!$A$7:$BO$156,M$9,FALSE))),"")</f>
        <v>Established</v>
      </c>
      <c r="N64" s="159" t="str">
        <f ca="1">IFERROR(IF((VLOOKUP($B64,'HICM and Narrative Backsheet'!$A$7:$BO$156,N$9,FALSE))="","",(VLOOKUP($B64,'HICM and Narrative Backsheet'!$A$7:$BO$156,N$9,FALSE))),"")</f>
        <v>Mature</v>
      </c>
      <c r="O64" s="159" t="str">
        <f ca="1">IFERROR(IF((VLOOKUP($B64,'HICM and Narrative Backsheet'!$A$7:$BO$156,O$9,FALSE))="","",(VLOOKUP($B64,'HICM and Narrative Backsheet'!$A$7:$BO$156,O$9,FALSE))),"")</f>
        <v>Mature</v>
      </c>
      <c r="P64" s="159" t="str">
        <f ca="1">IFERROR(IF((VLOOKUP($B64,'HICM and Narrative Backsheet'!$A$7:$BO$156,P$9,FALSE))="","",(VLOOKUP($B64,'HICM and Narrative Backsheet'!$A$7:$BO$156,P$9,FALSE))),"")</f>
        <v>Mature</v>
      </c>
      <c r="Q64" s="159" t="str">
        <f ca="1">IFERROR(IF((VLOOKUP($B64,'HICM and Narrative Backsheet'!$A$7:$BO$156,Q$9,FALSE))="","",(VLOOKUP($B64,'HICM and Narrative Backsheet'!$A$7:$BO$156,Q$9,FALSE))),"")</f>
        <v>Established</v>
      </c>
      <c r="R64" s="159" t="str">
        <f ca="1">IFERROR(IF((VLOOKUP($B64,'HICM and Narrative Backsheet'!$A$7:$BO$156,R$9,FALSE))="","",(VLOOKUP($B64,'HICM and Narrative Backsheet'!$A$7:$BO$156,R$9,FALSE))),"")</f>
        <v>Established</v>
      </c>
      <c r="S64" s="159" t="str">
        <f ca="1">IFERROR(IF((VLOOKUP($B64,'HICM and Narrative Backsheet'!$A$7:$BO$156,S$9,FALSE))="","",(VLOOKUP($B64,'HICM and Narrative Backsheet'!$A$7:$BO$156,S$9,FALSE))),"")</f>
        <v>Established</v>
      </c>
      <c r="T64" s="159" t="str">
        <f ca="1">IFERROR(IF((VLOOKUP($B64,'HICM and Narrative Backsheet'!$A$7:$BO$156,T$9,FALSE))="","",(VLOOKUP($B64,'HICM and Narrative Backsheet'!$A$7:$BO$156,T$9,FALSE))),"")</f>
        <v>Mature</v>
      </c>
      <c r="U64" s="162" t="str">
        <f ca="1">IFERROR(IF((VLOOKUP($B64,'HICM and Narrative Backsheet'!$A$7:$BO$156,U$9,FALSE))="","",(VLOOKUP($B64,'HICM and Narrative Backsheet'!$A$7:$BO$156,U$9,FALSE))),"")</f>
        <v>Plans in place</v>
      </c>
      <c r="V64" s="161" t="str">
        <f ca="1">IFERROR(IF((VLOOKUP($B64,'HICM and Narrative Backsheet'!$A$7:$BO$156,V$9,FALSE))="","",(VLOOKUP($B64,'HICM and Narrative Backsheet'!$A$7:$BO$156,V$9,FALSE))),"")</f>
        <v>Mature</v>
      </c>
      <c r="W64" s="159" t="str">
        <f ca="1">IFERROR(IF((VLOOKUP($B64,'HICM and Narrative Backsheet'!$A$7:$BO$156,W$9,FALSE))="","",(VLOOKUP($B64,'HICM and Narrative Backsheet'!$A$7:$BO$156,W$9,FALSE))),"")</f>
        <v>Mature</v>
      </c>
      <c r="X64" s="159" t="str">
        <f ca="1">IFERROR(IF((VLOOKUP($B64,'HICM and Narrative Backsheet'!$A$7:$BO$156,X$9,FALSE))="","",(VLOOKUP($B64,'HICM and Narrative Backsheet'!$A$7:$BO$156,X$9,FALSE))),"")</f>
        <v>Mature</v>
      </c>
      <c r="Y64" s="159" t="str">
        <f ca="1">IFERROR(IF((VLOOKUP($B64,'HICM and Narrative Backsheet'!$A$7:$BO$156,Y$9,FALSE))="","",(VLOOKUP($B64,'HICM and Narrative Backsheet'!$A$7:$BO$156,Y$9,FALSE))),"")</f>
        <v>Mature</v>
      </c>
      <c r="Z64" s="159" t="str">
        <f ca="1">IFERROR(IF((VLOOKUP($B64,'HICM and Narrative Backsheet'!$A$7:$BO$156,Z$9,FALSE))="","",(VLOOKUP($B64,'HICM and Narrative Backsheet'!$A$7:$BO$156,Z$9,FALSE))),"")</f>
        <v>Mature</v>
      </c>
      <c r="AA64" s="159" t="str">
        <f ca="1">IFERROR(IF((VLOOKUP($B64,'HICM and Narrative Backsheet'!$A$7:$BO$156,AA$9,FALSE))="","",(VLOOKUP($B64,'HICM and Narrative Backsheet'!$A$7:$BO$156,AA$9,FALSE))),"")</f>
        <v>Established</v>
      </c>
      <c r="AB64" s="159" t="str">
        <f ca="1">IFERROR(IF((VLOOKUP($B64,'HICM and Narrative Backsheet'!$A$7:$BO$156,AB$9,FALSE))="","",(VLOOKUP($B64,'HICM and Narrative Backsheet'!$A$7:$BO$156,AB$9,FALSE))),"")</f>
        <v>Established</v>
      </c>
      <c r="AC64" s="159" t="str">
        <f ca="1">IFERROR(IF((VLOOKUP($B64,'HICM and Narrative Backsheet'!$A$7:$BO$156,AC$9,FALSE))="","",(VLOOKUP($B64,'HICM and Narrative Backsheet'!$A$7:$BO$156,AC$9,FALSE))),"")</f>
        <v>Mature</v>
      </c>
      <c r="AD64" s="160" t="str">
        <f ca="1">IFERROR(IF((VLOOKUP($B64,'HICM and Narrative Backsheet'!$A$7:$BO$156,AD$9,FALSE))="","",(VLOOKUP($B64,'HICM and Narrative Backsheet'!$A$7:$BO$156,AD$9,FALSE))),"")</f>
        <v>Plans in place</v>
      </c>
    </row>
    <row r="65" spans="1:30" x14ac:dyDescent="0.3">
      <c r="A65" s="56">
        <v>39</v>
      </c>
      <c r="B65" s="49" t="str">
        <f t="shared" ca="1" si="11"/>
        <v>E06000011</v>
      </c>
      <c r="C65" s="143" t="str">
        <f ca="1">IFERROR(VLOOKUP($B65,'Org List'!$J$9:$K$488,2,0), "")</f>
        <v>East Riding of Yorkshire</v>
      </c>
      <c r="D65" s="158" t="str">
        <f ca="1">IFERROR(IF((VLOOKUP($B65,'HICM and Narrative Backsheet'!$A$7:$BO$156,D$9,FALSE))="","",(VLOOKUP($B65,'HICM and Narrative Backsheet'!$A$7:$BO$156,D$9,FALSE))),"")</f>
        <v>Plans in place</v>
      </c>
      <c r="E65" s="159" t="str">
        <f ca="1">IFERROR(IF((VLOOKUP($B65,'HICM and Narrative Backsheet'!$A$7:$BO$156,E$9,FALSE))="","",(VLOOKUP($B65,'HICM and Narrative Backsheet'!$A$7:$BO$156,E$9,FALSE))),"")</f>
        <v>Established</v>
      </c>
      <c r="F65" s="159" t="str">
        <f ca="1">IFERROR(IF((VLOOKUP($B65,'HICM and Narrative Backsheet'!$A$7:$BO$156,F$9,FALSE))="","",(VLOOKUP($B65,'HICM and Narrative Backsheet'!$A$7:$BO$156,F$9,FALSE))),"")</f>
        <v>Established</v>
      </c>
      <c r="G65" s="159" t="str">
        <f ca="1">IFERROR(IF((VLOOKUP($B65,'HICM and Narrative Backsheet'!$A$7:$BO$156,G$9,FALSE))="","",(VLOOKUP($B65,'HICM and Narrative Backsheet'!$A$7:$BO$156,G$9,FALSE))),"")</f>
        <v>Plans in place</v>
      </c>
      <c r="H65" s="159" t="str">
        <f ca="1">IFERROR(IF((VLOOKUP($B65,'HICM and Narrative Backsheet'!$A$7:$BO$156,H$9,FALSE))="","",(VLOOKUP($B65,'HICM and Narrative Backsheet'!$A$7:$BO$156,H$9,FALSE))),"")</f>
        <v>Established</v>
      </c>
      <c r="I65" s="159" t="str">
        <f ca="1">IFERROR(IF((VLOOKUP($B65,'HICM and Narrative Backsheet'!$A$7:$BO$156,I$9,FALSE))="","",(VLOOKUP($B65,'HICM and Narrative Backsheet'!$A$7:$BO$156,I$9,FALSE))),"")</f>
        <v>Plans in place</v>
      </c>
      <c r="J65" s="159" t="str">
        <f ca="1">IFERROR(IF((VLOOKUP($B65,'HICM and Narrative Backsheet'!$A$7:$BO$156,J$9,FALSE))="","",(VLOOKUP($B65,'HICM and Narrative Backsheet'!$A$7:$BO$156,J$9,FALSE))),"")</f>
        <v>Established</v>
      </c>
      <c r="K65" s="159" t="str">
        <f ca="1">IFERROR(IF((VLOOKUP($B65,'HICM and Narrative Backsheet'!$A$7:$BO$156,K$9,FALSE))="","",(VLOOKUP($B65,'HICM and Narrative Backsheet'!$A$7:$BO$156,K$9,FALSE))),"")</f>
        <v>Established</v>
      </c>
      <c r="L65" s="160" t="str">
        <f ca="1">IFERROR(IF((VLOOKUP($B65,'HICM and Narrative Backsheet'!$A$7:$BO$156,L$9,FALSE))="","",(VLOOKUP($B65,'HICM and Narrative Backsheet'!$A$7:$BO$156,L$9,FALSE))),"")</f>
        <v>Plans in place</v>
      </c>
      <c r="M65" s="161" t="str">
        <f ca="1">IFERROR(IF((VLOOKUP($B65,'HICM and Narrative Backsheet'!$A$7:$BO$156,M$9,FALSE))="","",(VLOOKUP($B65,'HICM and Narrative Backsheet'!$A$7:$BO$156,M$9,FALSE))),"")</f>
        <v>Plans in place</v>
      </c>
      <c r="N65" s="159" t="str">
        <f ca="1">IFERROR(IF((VLOOKUP($B65,'HICM and Narrative Backsheet'!$A$7:$BO$156,N$9,FALSE))="","",(VLOOKUP($B65,'HICM and Narrative Backsheet'!$A$7:$BO$156,N$9,FALSE))),"")</f>
        <v>Established</v>
      </c>
      <c r="O65" s="159" t="str">
        <f ca="1">IFERROR(IF((VLOOKUP($B65,'HICM and Narrative Backsheet'!$A$7:$BO$156,O$9,FALSE))="","",(VLOOKUP($B65,'HICM and Narrative Backsheet'!$A$7:$BO$156,O$9,FALSE))),"")</f>
        <v>Established</v>
      </c>
      <c r="P65" s="159" t="str">
        <f ca="1">IFERROR(IF((VLOOKUP($B65,'HICM and Narrative Backsheet'!$A$7:$BO$156,P$9,FALSE))="","",(VLOOKUP($B65,'HICM and Narrative Backsheet'!$A$7:$BO$156,P$9,FALSE))),"")</f>
        <v>Plans in place</v>
      </c>
      <c r="Q65" s="159" t="str">
        <f ca="1">IFERROR(IF((VLOOKUP($B65,'HICM and Narrative Backsheet'!$A$7:$BO$156,Q$9,FALSE))="","",(VLOOKUP($B65,'HICM and Narrative Backsheet'!$A$7:$BO$156,Q$9,FALSE))),"")</f>
        <v>Established</v>
      </c>
      <c r="R65" s="159" t="str">
        <f ca="1">IFERROR(IF((VLOOKUP($B65,'HICM and Narrative Backsheet'!$A$7:$BO$156,R$9,FALSE))="","",(VLOOKUP($B65,'HICM and Narrative Backsheet'!$A$7:$BO$156,R$9,FALSE))),"")</f>
        <v>Plans in place</v>
      </c>
      <c r="S65" s="159" t="str">
        <f ca="1">IFERROR(IF((VLOOKUP($B65,'HICM and Narrative Backsheet'!$A$7:$BO$156,S$9,FALSE))="","",(VLOOKUP($B65,'HICM and Narrative Backsheet'!$A$7:$BO$156,S$9,FALSE))),"")</f>
        <v>Established</v>
      </c>
      <c r="T65" s="159" t="str">
        <f ca="1">IFERROR(IF((VLOOKUP($B65,'HICM and Narrative Backsheet'!$A$7:$BO$156,T$9,FALSE))="","",(VLOOKUP($B65,'HICM and Narrative Backsheet'!$A$7:$BO$156,T$9,FALSE))),"")</f>
        <v>Established</v>
      </c>
      <c r="U65" s="162" t="str">
        <f ca="1">IFERROR(IF((VLOOKUP($B65,'HICM and Narrative Backsheet'!$A$7:$BO$156,U$9,FALSE))="","",(VLOOKUP($B65,'HICM and Narrative Backsheet'!$A$7:$BO$156,U$9,FALSE))),"")</f>
        <v>Plans in place</v>
      </c>
      <c r="V65" s="161" t="str">
        <f ca="1">IFERROR(IF((VLOOKUP($B65,'HICM and Narrative Backsheet'!$A$7:$BO$156,V$9,FALSE))="","",(VLOOKUP($B65,'HICM and Narrative Backsheet'!$A$7:$BO$156,V$9,FALSE))),"")</f>
        <v>Established</v>
      </c>
      <c r="W65" s="159" t="str">
        <f ca="1">IFERROR(IF((VLOOKUP($B65,'HICM and Narrative Backsheet'!$A$7:$BO$156,W$9,FALSE))="","",(VLOOKUP($B65,'HICM and Narrative Backsheet'!$A$7:$BO$156,W$9,FALSE))),"")</f>
        <v>Established</v>
      </c>
      <c r="X65" s="159" t="str">
        <f ca="1">IFERROR(IF((VLOOKUP($B65,'HICM and Narrative Backsheet'!$A$7:$BO$156,X$9,FALSE))="","",(VLOOKUP($B65,'HICM and Narrative Backsheet'!$A$7:$BO$156,X$9,FALSE))),"")</f>
        <v>Established</v>
      </c>
      <c r="Y65" s="159" t="str">
        <f ca="1">IFERROR(IF((VLOOKUP($B65,'HICM and Narrative Backsheet'!$A$7:$BO$156,Y$9,FALSE))="","",(VLOOKUP($B65,'HICM and Narrative Backsheet'!$A$7:$BO$156,Y$9,FALSE))),"")</f>
        <v>Established</v>
      </c>
      <c r="Z65" s="159" t="str">
        <f ca="1">IFERROR(IF((VLOOKUP($B65,'HICM and Narrative Backsheet'!$A$7:$BO$156,Z$9,FALSE))="","",(VLOOKUP($B65,'HICM and Narrative Backsheet'!$A$7:$BO$156,Z$9,FALSE))),"")</f>
        <v>Established</v>
      </c>
      <c r="AA65" s="159" t="str">
        <f ca="1">IFERROR(IF((VLOOKUP($B65,'HICM and Narrative Backsheet'!$A$7:$BO$156,AA$9,FALSE))="","",(VLOOKUP($B65,'HICM and Narrative Backsheet'!$A$7:$BO$156,AA$9,FALSE))),"")</f>
        <v>Plans in place</v>
      </c>
      <c r="AB65" s="159" t="str">
        <f ca="1">IFERROR(IF((VLOOKUP($B65,'HICM and Narrative Backsheet'!$A$7:$BO$156,AB$9,FALSE))="","",(VLOOKUP($B65,'HICM and Narrative Backsheet'!$A$7:$BO$156,AB$9,FALSE))),"")</f>
        <v>Established</v>
      </c>
      <c r="AC65" s="159" t="str">
        <f ca="1">IFERROR(IF((VLOOKUP($B65,'HICM and Narrative Backsheet'!$A$7:$BO$156,AC$9,FALSE))="","",(VLOOKUP($B65,'HICM and Narrative Backsheet'!$A$7:$BO$156,AC$9,FALSE))),"")</f>
        <v>Established</v>
      </c>
      <c r="AD65" s="160" t="str">
        <f ca="1">IFERROR(IF((VLOOKUP($B65,'HICM and Narrative Backsheet'!$A$7:$BO$156,AD$9,FALSE))="","",(VLOOKUP($B65,'HICM and Narrative Backsheet'!$A$7:$BO$156,AD$9,FALSE))),"")</f>
        <v>Established</v>
      </c>
    </row>
    <row r="66" spans="1:30" x14ac:dyDescent="0.3">
      <c r="A66" s="56">
        <v>40</v>
      </c>
      <c r="B66" s="49" t="str">
        <f t="shared" ca="1" si="11"/>
        <v>E10000011</v>
      </c>
      <c r="C66" s="143" t="str">
        <f ca="1">IFERROR(VLOOKUP($B66,'Org List'!$J$9:$K$488,2,0), "")</f>
        <v>East Sussex</v>
      </c>
      <c r="D66" s="158" t="str">
        <f ca="1">IFERROR(IF((VLOOKUP($B66,'HICM and Narrative Backsheet'!$A$7:$BO$156,D$9,FALSE))="","",(VLOOKUP($B66,'HICM and Narrative Backsheet'!$A$7:$BO$156,D$9,FALSE))),"")</f>
        <v>Established</v>
      </c>
      <c r="E66" s="159" t="str">
        <f ca="1">IFERROR(IF((VLOOKUP($B66,'HICM and Narrative Backsheet'!$A$7:$BO$156,E$9,FALSE))="","",(VLOOKUP($B66,'HICM and Narrative Backsheet'!$A$7:$BO$156,E$9,FALSE))),"")</f>
        <v>Established</v>
      </c>
      <c r="F66" s="159" t="str">
        <f ca="1">IFERROR(IF((VLOOKUP($B66,'HICM and Narrative Backsheet'!$A$7:$BO$156,F$9,FALSE))="","",(VLOOKUP($B66,'HICM and Narrative Backsheet'!$A$7:$BO$156,F$9,FALSE))),"")</f>
        <v>Established</v>
      </c>
      <c r="G66" s="159" t="str">
        <f ca="1">IFERROR(IF((VLOOKUP($B66,'HICM and Narrative Backsheet'!$A$7:$BO$156,G$9,FALSE))="","",(VLOOKUP($B66,'HICM and Narrative Backsheet'!$A$7:$BO$156,G$9,FALSE))),"")</f>
        <v>Plans in place</v>
      </c>
      <c r="H66" s="159" t="str">
        <f ca="1">IFERROR(IF((VLOOKUP($B66,'HICM and Narrative Backsheet'!$A$7:$BO$156,H$9,FALSE))="","",(VLOOKUP($B66,'HICM and Narrative Backsheet'!$A$7:$BO$156,H$9,FALSE))),"")</f>
        <v>Established</v>
      </c>
      <c r="I66" s="159" t="str">
        <f ca="1">IFERROR(IF((VLOOKUP($B66,'HICM and Narrative Backsheet'!$A$7:$BO$156,I$9,FALSE))="","",(VLOOKUP($B66,'HICM and Narrative Backsheet'!$A$7:$BO$156,I$9,FALSE))),"")</f>
        <v>Established</v>
      </c>
      <c r="J66" s="159" t="str">
        <f ca="1">IFERROR(IF((VLOOKUP($B66,'HICM and Narrative Backsheet'!$A$7:$BO$156,J$9,FALSE))="","",(VLOOKUP($B66,'HICM and Narrative Backsheet'!$A$7:$BO$156,J$9,FALSE))),"")</f>
        <v>Established</v>
      </c>
      <c r="K66" s="159" t="str">
        <f ca="1">IFERROR(IF((VLOOKUP($B66,'HICM and Narrative Backsheet'!$A$7:$BO$156,K$9,FALSE))="","",(VLOOKUP($B66,'HICM and Narrative Backsheet'!$A$7:$BO$156,K$9,FALSE))),"")</f>
        <v>Established</v>
      </c>
      <c r="L66" s="160" t="str">
        <f ca="1">IFERROR(IF((VLOOKUP($B66,'HICM and Narrative Backsheet'!$A$7:$BO$156,L$9,FALSE))="","",(VLOOKUP($B66,'HICM and Narrative Backsheet'!$A$7:$BO$156,L$9,FALSE))),"")</f>
        <v>Not yet established</v>
      </c>
      <c r="M66" s="161" t="str">
        <f ca="1">IFERROR(IF((VLOOKUP($B66,'HICM and Narrative Backsheet'!$A$7:$BO$156,M$9,FALSE))="","",(VLOOKUP($B66,'HICM and Narrative Backsheet'!$A$7:$BO$156,M$9,FALSE))),"")</f>
        <v>Established</v>
      </c>
      <c r="N66" s="159" t="str">
        <f ca="1">IFERROR(IF((VLOOKUP($B66,'HICM and Narrative Backsheet'!$A$7:$BO$156,N$9,FALSE))="","",(VLOOKUP($B66,'HICM and Narrative Backsheet'!$A$7:$BO$156,N$9,FALSE))),"")</f>
        <v>Established</v>
      </c>
      <c r="O66" s="159" t="str">
        <f ca="1">IFERROR(IF((VLOOKUP($B66,'HICM and Narrative Backsheet'!$A$7:$BO$156,O$9,FALSE))="","",(VLOOKUP($B66,'HICM and Narrative Backsheet'!$A$7:$BO$156,O$9,FALSE))),"")</f>
        <v>Established</v>
      </c>
      <c r="P66" s="159" t="str">
        <f ca="1">IFERROR(IF((VLOOKUP($B66,'HICM and Narrative Backsheet'!$A$7:$BO$156,P$9,FALSE))="","",(VLOOKUP($B66,'HICM and Narrative Backsheet'!$A$7:$BO$156,P$9,FALSE))),"")</f>
        <v>Established</v>
      </c>
      <c r="Q66" s="159" t="str">
        <f ca="1">IFERROR(IF((VLOOKUP($B66,'HICM and Narrative Backsheet'!$A$7:$BO$156,Q$9,FALSE))="","",(VLOOKUP($B66,'HICM and Narrative Backsheet'!$A$7:$BO$156,Q$9,FALSE))),"")</f>
        <v>Established</v>
      </c>
      <c r="R66" s="159" t="str">
        <f ca="1">IFERROR(IF((VLOOKUP($B66,'HICM and Narrative Backsheet'!$A$7:$BO$156,R$9,FALSE))="","",(VLOOKUP($B66,'HICM and Narrative Backsheet'!$A$7:$BO$156,R$9,FALSE))),"")</f>
        <v>Established</v>
      </c>
      <c r="S66" s="159" t="str">
        <f ca="1">IFERROR(IF((VLOOKUP($B66,'HICM and Narrative Backsheet'!$A$7:$BO$156,S$9,FALSE))="","",(VLOOKUP($B66,'HICM and Narrative Backsheet'!$A$7:$BO$156,S$9,FALSE))),"")</f>
        <v>Established</v>
      </c>
      <c r="T66" s="159" t="str">
        <f ca="1">IFERROR(IF((VLOOKUP($B66,'HICM and Narrative Backsheet'!$A$7:$BO$156,T$9,FALSE))="","",(VLOOKUP($B66,'HICM and Narrative Backsheet'!$A$7:$BO$156,T$9,FALSE))),"")</f>
        <v>Established</v>
      </c>
      <c r="U66" s="162" t="str">
        <f ca="1">IFERROR(IF((VLOOKUP($B66,'HICM and Narrative Backsheet'!$A$7:$BO$156,U$9,FALSE))="","",(VLOOKUP($B66,'HICM and Narrative Backsheet'!$A$7:$BO$156,U$9,FALSE))),"")</f>
        <v>Plans in place</v>
      </c>
      <c r="V66" s="161" t="str">
        <f ca="1">IFERROR(IF((VLOOKUP($B66,'HICM and Narrative Backsheet'!$A$7:$BO$156,V$9,FALSE))="","",(VLOOKUP($B66,'HICM and Narrative Backsheet'!$A$7:$BO$156,V$9,FALSE))),"")</f>
        <v>Established</v>
      </c>
      <c r="W66" s="159" t="str">
        <f ca="1">IFERROR(IF((VLOOKUP($B66,'HICM and Narrative Backsheet'!$A$7:$BO$156,W$9,FALSE))="","",(VLOOKUP($B66,'HICM and Narrative Backsheet'!$A$7:$BO$156,W$9,FALSE))),"")</f>
        <v>Established</v>
      </c>
      <c r="X66" s="159" t="str">
        <f ca="1">IFERROR(IF((VLOOKUP($B66,'HICM and Narrative Backsheet'!$A$7:$BO$156,X$9,FALSE))="","",(VLOOKUP($B66,'HICM and Narrative Backsheet'!$A$7:$BO$156,X$9,FALSE))),"")</f>
        <v>Established</v>
      </c>
      <c r="Y66" s="159" t="str">
        <f ca="1">IFERROR(IF((VLOOKUP($B66,'HICM and Narrative Backsheet'!$A$7:$BO$156,Y$9,FALSE))="","",(VLOOKUP($B66,'HICM and Narrative Backsheet'!$A$7:$BO$156,Y$9,FALSE))),"")</f>
        <v>Established</v>
      </c>
      <c r="Z66" s="159" t="str">
        <f ca="1">IFERROR(IF((VLOOKUP($B66,'HICM and Narrative Backsheet'!$A$7:$BO$156,Z$9,FALSE))="","",(VLOOKUP($B66,'HICM and Narrative Backsheet'!$A$7:$BO$156,Z$9,FALSE))),"")</f>
        <v>Established</v>
      </c>
      <c r="AA66" s="159" t="str">
        <f ca="1">IFERROR(IF((VLOOKUP($B66,'HICM and Narrative Backsheet'!$A$7:$BO$156,AA$9,FALSE))="","",(VLOOKUP($B66,'HICM and Narrative Backsheet'!$A$7:$BO$156,AA$9,FALSE))),"")</f>
        <v>Established</v>
      </c>
      <c r="AB66" s="159" t="str">
        <f ca="1">IFERROR(IF((VLOOKUP($B66,'HICM and Narrative Backsheet'!$A$7:$BO$156,AB$9,FALSE))="","",(VLOOKUP($B66,'HICM and Narrative Backsheet'!$A$7:$BO$156,AB$9,FALSE))),"")</f>
        <v>Established</v>
      </c>
      <c r="AC66" s="159" t="str">
        <f ca="1">IFERROR(IF((VLOOKUP($B66,'HICM and Narrative Backsheet'!$A$7:$BO$156,AC$9,FALSE))="","",(VLOOKUP($B66,'HICM and Narrative Backsheet'!$A$7:$BO$156,AC$9,FALSE))),"")</f>
        <v>Established</v>
      </c>
      <c r="AD66" s="160" t="str">
        <f ca="1">IFERROR(IF((VLOOKUP($B66,'HICM and Narrative Backsheet'!$A$7:$BO$156,AD$9,FALSE))="","",(VLOOKUP($B66,'HICM and Narrative Backsheet'!$A$7:$BO$156,AD$9,FALSE))),"")</f>
        <v>Plans in place</v>
      </c>
    </row>
    <row r="67" spans="1:30" x14ac:dyDescent="0.3">
      <c r="A67" s="56">
        <v>41</v>
      </c>
      <c r="B67" s="49" t="str">
        <f t="shared" ca="1" si="11"/>
        <v>E09000010</v>
      </c>
      <c r="C67" s="143" t="str">
        <f ca="1">IFERROR(VLOOKUP($B67,'Org List'!$J$9:$K$488,2,0), "")</f>
        <v>Enfield</v>
      </c>
      <c r="D67" s="158" t="str">
        <f ca="1">IFERROR(IF((VLOOKUP($B67,'HICM and Narrative Backsheet'!$A$7:$BO$156,D$9,FALSE))="","",(VLOOKUP($B67,'HICM and Narrative Backsheet'!$A$7:$BO$156,D$9,FALSE))),"")</f>
        <v>Plans in place</v>
      </c>
      <c r="E67" s="159" t="str">
        <f ca="1">IFERROR(IF((VLOOKUP($B67,'HICM and Narrative Backsheet'!$A$7:$BO$156,E$9,FALSE))="","",(VLOOKUP($B67,'HICM and Narrative Backsheet'!$A$7:$BO$156,E$9,FALSE))),"")</f>
        <v>Established</v>
      </c>
      <c r="F67" s="159" t="str">
        <f ca="1">IFERROR(IF((VLOOKUP($B67,'HICM and Narrative Backsheet'!$A$7:$BO$156,F$9,FALSE))="","",(VLOOKUP($B67,'HICM and Narrative Backsheet'!$A$7:$BO$156,F$9,FALSE))),"")</f>
        <v>Plans in place</v>
      </c>
      <c r="G67" s="159" t="str">
        <f ca="1">IFERROR(IF((VLOOKUP($B67,'HICM and Narrative Backsheet'!$A$7:$BO$156,G$9,FALSE))="","",(VLOOKUP($B67,'HICM and Narrative Backsheet'!$A$7:$BO$156,G$9,FALSE))),"")</f>
        <v>Established</v>
      </c>
      <c r="H67" s="159" t="str">
        <f ca="1">IFERROR(IF((VLOOKUP($B67,'HICM and Narrative Backsheet'!$A$7:$BO$156,H$9,FALSE))="","",(VLOOKUP($B67,'HICM and Narrative Backsheet'!$A$7:$BO$156,H$9,FALSE))),"")</f>
        <v>Plans in place</v>
      </c>
      <c r="I67" s="159" t="str">
        <f ca="1">IFERROR(IF((VLOOKUP($B67,'HICM and Narrative Backsheet'!$A$7:$BO$156,I$9,FALSE))="","",(VLOOKUP($B67,'HICM and Narrative Backsheet'!$A$7:$BO$156,I$9,FALSE))),"")</f>
        <v>Plans in place</v>
      </c>
      <c r="J67" s="159" t="str">
        <f ca="1">IFERROR(IF((VLOOKUP($B67,'HICM and Narrative Backsheet'!$A$7:$BO$156,J$9,FALSE))="","",(VLOOKUP($B67,'HICM and Narrative Backsheet'!$A$7:$BO$156,J$9,FALSE))),"")</f>
        <v>Established</v>
      </c>
      <c r="K67" s="159" t="str">
        <f ca="1">IFERROR(IF((VLOOKUP($B67,'HICM and Narrative Backsheet'!$A$7:$BO$156,K$9,FALSE))="","",(VLOOKUP($B67,'HICM and Narrative Backsheet'!$A$7:$BO$156,K$9,FALSE))),"")</f>
        <v>Mature</v>
      </c>
      <c r="L67" s="160" t="str">
        <f ca="1">IFERROR(IF((VLOOKUP($B67,'HICM and Narrative Backsheet'!$A$7:$BO$156,L$9,FALSE))="","",(VLOOKUP($B67,'HICM and Narrative Backsheet'!$A$7:$BO$156,L$9,FALSE))),"")</f>
        <v>Plans in place</v>
      </c>
      <c r="M67" s="161" t="str">
        <f ca="1">IFERROR(IF((VLOOKUP($B67,'HICM and Narrative Backsheet'!$A$7:$BO$156,M$9,FALSE))="","",(VLOOKUP($B67,'HICM and Narrative Backsheet'!$A$7:$BO$156,M$9,FALSE))),"")</f>
        <v>Plans in place</v>
      </c>
      <c r="N67" s="159" t="str">
        <f ca="1">IFERROR(IF((VLOOKUP($B67,'HICM and Narrative Backsheet'!$A$7:$BO$156,N$9,FALSE))="","",(VLOOKUP($B67,'HICM and Narrative Backsheet'!$A$7:$BO$156,N$9,FALSE))),"")</f>
        <v>Established</v>
      </c>
      <c r="O67" s="159" t="str">
        <f ca="1">IFERROR(IF((VLOOKUP($B67,'HICM and Narrative Backsheet'!$A$7:$BO$156,O$9,FALSE))="","",(VLOOKUP($B67,'HICM and Narrative Backsheet'!$A$7:$BO$156,O$9,FALSE))),"")</f>
        <v>Plans in place</v>
      </c>
      <c r="P67" s="159" t="str">
        <f ca="1">IFERROR(IF((VLOOKUP($B67,'HICM and Narrative Backsheet'!$A$7:$BO$156,P$9,FALSE))="","",(VLOOKUP($B67,'HICM and Narrative Backsheet'!$A$7:$BO$156,P$9,FALSE))),"")</f>
        <v>Established</v>
      </c>
      <c r="Q67" s="159" t="str">
        <f ca="1">IFERROR(IF((VLOOKUP($B67,'HICM and Narrative Backsheet'!$A$7:$BO$156,Q$9,FALSE))="","",(VLOOKUP($B67,'HICM and Narrative Backsheet'!$A$7:$BO$156,Q$9,FALSE))),"")</f>
        <v>Plans in place</v>
      </c>
      <c r="R67" s="159" t="str">
        <f ca="1">IFERROR(IF((VLOOKUP($B67,'HICM and Narrative Backsheet'!$A$7:$BO$156,R$9,FALSE))="","",(VLOOKUP($B67,'HICM and Narrative Backsheet'!$A$7:$BO$156,R$9,FALSE))),"")</f>
        <v>Established</v>
      </c>
      <c r="S67" s="159" t="str">
        <f ca="1">IFERROR(IF((VLOOKUP($B67,'HICM and Narrative Backsheet'!$A$7:$BO$156,S$9,FALSE))="","",(VLOOKUP($B67,'HICM and Narrative Backsheet'!$A$7:$BO$156,S$9,FALSE))),"")</f>
        <v>Established</v>
      </c>
      <c r="T67" s="159" t="str">
        <f ca="1">IFERROR(IF((VLOOKUP($B67,'HICM and Narrative Backsheet'!$A$7:$BO$156,T$9,FALSE))="","",(VLOOKUP($B67,'HICM and Narrative Backsheet'!$A$7:$BO$156,T$9,FALSE))),"")</f>
        <v>Mature</v>
      </c>
      <c r="U67" s="162" t="str">
        <f ca="1">IFERROR(IF((VLOOKUP($B67,'HICM and Narrative Backsheet'!$A$7:$BO$156,U$9,FALSE))="","",(VLOOKUP($B67,'HICM and Narrative Backsheet'!$A$7:$BO$156,U$9,FALSE))),"")</f>
        <v>Plans in place</v>
      </c>
      <c r="V67" s="161" t="str">
        <f ca="1">IFERROR(IF((VLOOKUP($B67,'HICM and Narrative Backsheet'!$A$7:$BO$156,V$9,FALSE))="","",(VLOOKUP($B67,'HICM and Narrative Backsheet'!$A$7:$BO$156,V$9,FALSE))),"")</f>
        <v>Established</v>
      </c>
      <c r="W67" s="159" t="str">
        <f ca="1">IFERROR(IF((VLOOKUP($B67,'HICM and Narrative Backsheet'!$A$7:$BO$156,W$9,FALSE))="","",(VLOOKUP($B67,'HICM and Narrative Backsheet'!$A$7:$BO$156,W$9,FALSE))),"")</f>
        <v>Established</v>
      </c>
      <c r="X67" s="159" t="str">
        <f ca="1">IFERROR(IF((VLOOKUP($B67,'HICM and Narrative Backsheet'!$A$7:$BO$156,X$9,FALSE))="","",(VLOOKUP($B67,'HICM and Narrative Backsheet'!$A$7:$BO$156,X$9,FALSE))),"")</f>
        <v>Established</v>
      </c>
      <c r="Y67" s="159" t="str">
        <f ca="1">IFERROR(IF((VLOOKUP($B67,'HICM and Narrative Backsheet'!$A$7:$BO$156,Y$9,FALSE))="","",(VLOOKUP($B67,'HICM and Narrative Backsheet'!$A$7:$BO$156,Y$9,FALSE))),"")</f>
        <v>Established</v>
      </c>
      <c r="Z67" s="159" t="str">
        <f ca="1">IFERROR(IF((VLOOKUP($B67,'HICM and Narrative Backsheet'!$A$7:$BO$156,Z$9,FALSE))="","",(VLOOKUP($B67,'HICM and Narrative Backsheet'!$A$7:$BO$156,Z$9,FALSE))),"")</f>
        <v>Established</v>
      </c>
      <c r="AA67" s="159" t="str">
        <f ca="1">IFERROR(IF((VLOOKUP($B67,'HICM and Narrative Backsheet'!$A$7:$BO$156,AA$9,FALSE))="","",(VLOOKUP($B67,'HICM and Narrative Backsheet'!$A$7:$BO$156,AA$9,FALSE))),"")</f>
        <v>Established</v>
      </c>
      <c r="AB67" s="159" t="str">
        <f ca="1">IFERROR(IF((VLOOKUP($B67,'HICM and Narrative Backsheet'!$A$7:$BO$156,AB$9,FALSE))="","",(VLOOKUP($B67,'HICM and Narrative Backsheet'!$A$7:$BO$156,AB$9,FALSE))),"")</f>
        <v>Established</v>
      </c>
      <c r="AC67" s="159" t="str">
        <f ca="1">IFERROR(IF((VLOOKUP($B67,'HICM and Narrative Backsheet'!$A$7:$BO$156,AC$9,FALSE))="","",(VLOOKUP($B67,'HICM and Narrative Backsheet'!$A$7:$BO$156,AC$9,FALSE))),"")</f>
        <v>Mature</v>
      </c>
      <c r="AD67" s="160" t="str">
        <f ca="1">IFERROR(IF((VLOOKUP($B67,'HICM and Narrative Backsheet'!$A$7:$BO$156,AD$9,FALSE))="","",(VLOOKUP($B67,'HICM and Narrative Backsheet'!$A$7:$BO$156,AD$9,FALSE))),"")</f>
        <v>Established</v>
      </c>
    </row>
    <row r="68" spans="1:30" x14ac:dyDescent="0.3">
      <c r="A68" s="56">
        <v>42</v>
      </c>
      <c r="B68" s="49" t="str">
        <f t="shared" ca="1" si="11"/>
        <v>E10000012</v>
      </c>
      <c r="C68" s="143" t="str">
        <f ca="1">IFERROR(VLOOKUP($B68,'Org List'!$J$9:$K$488,2,0), "")</f>
        <v>Essex</v>
      </c>
      <c r="D68" s="158" t="str">
        <f ca="1">IFERROR(IF((VLOOKUP($B68,'HICM and Narrative Backsheet'!$A$7:$BO$156,D$9,FALSE))="","",(VLOOKUP($B68,'HICM and Narrative Backsheet'!$A$7:$BO$156,D$9,FALSE))),"")</f>
        <v>Established</v>
      </c>
      <c r="E68" s="159" t="str">
        <f ca="1">IFERROR(IF((VLOOKUP($B68,'HICM and Narrative Backsheet'!$A$7:$BO$156,E$9,FALSE))="","",(VLOOKUP($B68,'HICM and Narrative Backsheet'!$A$7:$BO$156,E$9,FALSE))),"")</f>
        <v>Established</v>
      </c>
      <c r="F68" s="159" t="str">
        <f ca="1">IFERROR(IF((VLOOKUP($B68,'HICM and Narrative Backsheet'!$A$7:$BO$156,F$9,FALSE))="","",(VLOOKUP($B68,'HICM and Narrative Backsheet'!$A$7:$BO$156,F$9,FALSE))),"")</f>
        <v>Established</v>
      </c>
      <c r="G68" s="159" t="str">
        <f ca="1">IFERROR(IF((VLOOKUP($B68,'HICM and Narrative Backsheet'!$A$7:$BO$156,G$9,FALSE))="","",(VLOOKUP($B68,'HICM and Narrative Backsheet'!$A$7:$BO$156,G$9,FALSE))),"")</f>
        <v>Established</v>
      </c>
      <c r="H68" s="159" t="str">
        <f ca="1">IFERROR(IF((VLOOKUP($B68,'HICM and Narrative Backsheet'!$A$7:$BO$156,H$9,FALSE))="","",(VLOOKUP($B68,'HICM and Narrative Backsheet'!$A$7:$BO$156,H$9,FALSE))),"")</f>
        <v>Established</v>
      </c>
      <c r="I68" s="159" t="str">
        <f ca="1">IFERROR(IF((VLOOKUP($B68,'HICM and Narrative Backsheet'!$A$7:$BO$156,I$9,FALSE))="","",(VLOOKUP($B68,'HICM and Narrative Backsheet'!$A$7:$BO$156,I$9,FALSE))),"")</f>
        <v>Plans in place</v>
      </c>
      <c r="J68" s="159" t="str">
        <f ca="1">IFERROR(IF((VLOOKUP($B68,'HICM and Narrative Backsheet'!$A$7:$BO$156,J$9,FALSE))="","",(VLOOKUP($B68,'HICM and Narrative Backsheet'!$A$7:$BO$156,J$9,FALSE))),"")</f>
        <v>Established</v>
      </c>
      <c r="K68" s="159" t="str">
        <f ca="1">IFERROR(IF((VLOOKUP($B68,'HICM and Narrative Backsheet'!$A$7:$BO$156,K$9,FALSE))="","",(VLOOKUP($B68,'HICM and Narrative Backsheet'!$A$7:$BO$156,K$9,FALSE))),"")</f>
        <v>Established</v>
      </c>
      <c r="L68" s="160" t="str">
        <f ca="1">IFERROR(IF((VLOOKUP($B68,'HICM and Narrative Backsheet'!$A$7:$BO$156,L$9,FALSE))="","",(VLOOKUP($B68,'HICM and Narrative Backsheet'!$A$7:$BO$156,L$9,FALSE))),"")</f>
        <v>Plans in place</v>
      </c>
      <c r="M68" s="161" t="str">
        <f ca="1">IFERROR(IF((VLOOKUP($B68,'HICM and Narrative Backsheet'!$A$7:$BO$156,M$9,FALSE))="","",(VLOOKUP($B68,'HICM and Narrative Backsheet'!$A$7:$BO$156,M$9,FALSE))),"")</f>
        <v>Established</v>
      </c>
      <c r="N68" s="159" t="str">
        <f ca="1">IFERROR(IF((VLOOKUP($B68,'HICM and Narrative Backsheet'!$A$7:$BO$156,N$9,FALSE))="","",(VLOOKUP($B68,'HICM and Narrative Backsheet'!$A$7:$BO$156,N$9,FALSE))),"")</f>
        <v>Established</v>
      </c>
      <c r="O68" s="159" t="str">
        <f ca="1">IFERROR(IF((VLOOKUP($B68,'HICM and Narrative Backsheet'!$A$7:$BO$156,O$9,FALSE))="","",(VLOOKUP($B68,'HICM and Narrative Backsheet'!$A$7:$BO$156,O$9,FALSE))),"")</f>
        <v>Established</v>
      </c>
      <c r="P68" s="159" t="str">
        <f ca="1">IFERROR(IF((VLOOKUP($B68,'HICM and Narrative Backsheet'!$A$7:$BO$156,P$9,FALSE))="","",(VLOOKUP($B68,'HICM and Narrative Backsheet'!$A$7:$BO$156,P$9,FALSE))),"")</f>
        <v>Established</v>
      </c>
      <c r="Q68" s="159" t="str">
        <f ca="1">IFERROR(IF((VLOOKUP($B68,'HICM and Narrative Backsheet'!$A$7:$BO$156,Q$9,FALSE))="","",(VLOOKUP($B68,'HICM and Narrative Backsheet'!$A$7:$BO$156,Q$9,FALSE))),"")</f>
        <v>Established</v>
      </c>
      <c r="R68" s="159" t="str">
        <f ca="1">IFERROR(IF((VLOOKUP($B68,'HICM and Narrative Backsheet'!$A$7:$BO$156,R$9,FALSE))="","",(VLOOKUP($B68,'HICM and Narrative Backsheet'!$A$7:$BO$156,R$9,FALSE))),"")</f>
        <v>Established</v>
      </c>
      <c r="S68" s="159" t="str">
        <f ca="1">IFERROR(IF((VLOOKUP($B68,'HICM and Narrative Backsheet'!$A$7:$BO$156,S$9,FALSE))="","",(VLOOKUP($B68,'HICM and Narrative Backsheet'!$A$7:$BO$156,S$9,FALSE))),"")</f>
        <v>Established</v>
      </c>
      <c r="T68" s="159" t="str">
        <f ca="1">IFERROR(IF((VLOOKUP($B68,'HICM and Narrative Backsheet'!$A$7:$BO$156,T$9,FALSE))="","",(VLOOKUP($B68,'HICM and Narrative Backsheet'!$A$7:$BO$156,T$9,FALSE))),"")</f>
        <v>Established</v>
      </c>
      <c r="U68" s="162" t="str">
        <f ca="1">IFERROR(IF((VLOOKUP($B68,'HICM and Narrative Backsheet'!$A$7:$BO$156,U$9,FALSE))="","",(VLOOKUP($B68,'HICM and Narrative Backsheet'!$A$7:$BO$156,U$9,FALSE))),"")</f>
        <v>Established</v>
      </c>
      <c r="V68" s="161" t="str">
        <f ca="1">IFERROR(IF((VLOOKUP($B68,'HICM and Narrative Backsheet'!$A$7:$BO$156,V$9,FALSE))="","",(VLOOKUP($B68,'HICM and Narrative Backsheet'!$A$7:$BO$156,V$9,FALSE))),"")</f>
        <v>Established</v>
      </c>
      <c r="W68" s="159" t="str">
        <f ca="1">IFERROR(IF((VLOOKUP($B68,'HICM and Narrative Backsheet'!$A$7:$BO$156,W$9,FALSE))="","",(VLOOKUP($B68,'HICM and Narrative Backsheet'!$A$7:$BO$156,W$9,FALSE))),"")</f>
        <v>Established</v>
      </c>
      <c r="X68" s="159" t="str">
        <f ca="1">IFERROR(IF((VLOOKUP($B68,'HICM and Narrative Backsheet'!$A$7:$BO$156,X$9,FALSE))="","",(VLOOKUP($B68,'HICM and Narrative Backsheet'!$A$7:$BO$156,X$9,FALSE))),"")</f>
        <v>Mature</v>
      </c>
      <c r="Y68" s="159" t="str">
        <f ca="1">IFERROR(IF((VLOOKUP($B68,'HICM and Narrative Backsheet'!$A$7:$BO$156,Y$9,FALSE))="","",(VLOOKUP($B68,'HICM and Narrative Backsheet'!$A$7:$BO$156,Y$9,FALSE))),"")</f>
        <v>Established</v>
      </c>
      <c r="Z68" s="159" t="str">
        <f ca="1">IFERROR(IF((VLOOKUP($B68,'HICM and Narrative Backsheet'!$A$7:$BO$156,Z$9,FALSE))="","",(VLOOKUP($B68,'HICM and Narrative Backsheet'!$A$7:$BO$156,Z$9,FALSE))),"")</f>
        <v>Established</v>
      </c>
      <c r="AA68" s="159" t="str">
        <f ca="1">IFERROR(IF((VLOOKUP($B68,'HICM and Narrative Backsheet'!$A$7:$BO$156,AA$9,FALSE))="","",(VLOOKUP($B68,'HICM and Narrative Backsheet'!$A$7:$BO$156,AA$9,FALSE))),"")</f>
        <v>Established</v>
      </c>
      <c r="AB68" s="159" t="str">
        <f ca="1">IFERROR(IF((VLOOKUP($B68,'HICM and Narrative Backsheet'!$A$7:$BO$156,AB$9,FALSE))="","",(VLOOKUP($B68,'HICM and Narrative Backsheet'!$A$7:$BO$156,AB$9,FALSE))),"")</f>
        <v>Established</v>
      </c>
      <c r="AC68" s="159" t="str">
        <f ca="1">IFERROR(IF((VLOOKUP($B68,'HICM and Narrative Backsheet'!$A$7:$BO$156,AC$9,FALSE))="","",(VLOOKUP($B68,'HICM and Narrative Backsheet'!$A$7:$BO$156,AC$9,FALSE))),"")</f>
        <v>Established</v>
      </c>
      <c r="AD68" s="160" t="str">
        <f ca="1">IFERROR(IF((VLOOKUP($B68,'HICM and Narrative Backsheet'!$A$7:$BO$156,AD$9,FALSE))="","",(VLOOKUP($B68,'HICM and Narrative Backsheet'!$A$7:$BO$156,AD$9,FALSE))),"")</f>
        <v>Established</v>
      </c>
    </row>
    <row r="69" spans="1:30" x14ac:dyDescent="0.3">
      <c r="A69" s="56">
        <v>43</v>
      </c>
      <c r="B69" s="49" t="str">
        <f t="shared" ca="1" si="11"/>
        <v>E08000037</v>
      </c>
      <c r="C69" s="143" t="str">
        <f ca="1">IFERROR(VLOOKUP($B69,'Org List'!$J$9:$K$488,2,0), "")</f>
        <v>Gateshead</v>
      </c>
      <c r="D69" s="158" t="str">
        <f ca="1">IFERROR(IF((VLOOKUP($B69,'HICM and Narrative Backsheet'!$A$7:$BO$156,D$9,FALSE))="","",(VLOOKUP($B69,'HICM and Narrative Backsheet'!$A$7:$BO$156,D$9,FALSE))),"")</f>
        <v>Mature</v>
      </c>
      <c r="E69" s="159" t="str">
        <f ca="1">IFERROR(IF((VLOOKUP($B69,'HICM and Narrative Backsheet'!$A$7:$BO$156,E$9,FALSE))="","",(VLOOKUP($B69,'HICM and Narrative Backsheet'!$A$7:$BO$156,E$9,FALSE))),"")</f>
        <v>Mature</v>
      </c>
      <c r="F69" s="159" t="str">
        <f ca="1">IFERROR(IF((VLOOKUP($B69,'HICM and Narrative Backsheet'!$A$7:$BO$156,F$9,FALSE))="","",(VLOOKUP($B69,'HICM and Narrative Backsheet'!$A$7:$BO$156,F$9,FALSE))),"")</f>
        <v>Established</v>
      </c>
      <c r="G69" s="159" t="str">
        <f ca="1">IFERROR(IF((VLOOKUP($B69,'HICM and Narrative Backsheet'!$A$7:$BO$156,G$9,FALSE))="","",(VLOOKUP($B69,'HICM and Narrative Backsheet'!$A$7:$BO$156,G$9,FALSE))),"")</f>
        <v>Plans in place</v>
      </c>
      <c r="H69" s="159" t="str">
        <f ca="1">IFERROR(IF((VLOOKUP($B69,'HICM and Narrative Backsheet'!$A$7:$BO$156,H$9,FALSE))="","",(VLOOKUP($B69,'HICM and Narrative Backsheet'!$A$7:$BO$156,H$9,FALSE))),"")</f>
        <v>Plans in place</v>
      </c>
      <c r="I69" s="159" t="str">
        <f ca="1">IFERROR(IF((VLOOKUP($B69,'HICM and Narrative Backsheet'!$A$7:$BO$156,I$9,FALSE))="","",(VLOOKUP($B69,'HICM and Narrative Backsheet'!$A$7:$BO$156,I$9,FALSE))),"")</f>
        <v>Established</v>
      </c>
      <c r="J69" s="159" t="str">
        <f ca="1">IFERROR(IF((VLOOKUP($B69,'HICM and Narrative Backsheet'!$A$7:$BO$156,J$9,FALSE))="","",(VLOOKUP($B69,'HICM and Narrative Backsheet'!$A$7:$BO$156,J$9,FALSE))),"")</f>
        <v>Mature</v>
      </c>
      <c r="K69" s="159" t="str">
        <f ca="1">IFERROR(IF((VLOOKUP($B69,'HICM and Narrative Backsheet'!$A$7:$BO$156,K$9,FALSE))="","",(VLOOKUP($B69,'HICM and Narrative Backsheet'!$A$7:$BO$156,K$9,FALSE))),"")</f>
        <v>Exemplary</v>
      </c>
      <c r="L69" s="160" t="str">
        <f ca="1">IFERROR(IF((VLOOKUP($B69,'HICM and Narrative Backsheet'!$A$7:$BO$156,L$9,FALSE))="","",(VLOOKUP($B69,'HICM and Narrative Backsheet'!$A$7:$BO$156,L$9,FALSE))),"")</f>
        <v>Exemplary</v>
      </c>
      <c r="M69" s="161" t="str">
        <f ca="1">IFERROR(IF((VLOOKUP($B69,'HICM and Narrative Backsheet'!$A$7:$BO$156,M$9,FALSE))="","",(VLOOKUP($B69,'HICM and Narrative Backsheet'!$A$7:$BO$156,M$9,FALSE))),"")</f>
        <v>Mature</v>
      </c>
      <c r="N69" s="159" t="str">
        <f ca="1">IFERROR(IF((VLOOKUP($B69,'HICM and Narrative Backsheet'!$A$7:$BO$156,N$9,FALSE))="","",(VLOOKUP($B69,'HICM and Narrative Backsheet'!$A$7:$BO$156,N$9,FALSE))),"")</f>
        <v>Mature</v>
      </c>
      <c r="O69" s="159" t="str">
        <f ca="1">IFERROR(IF((VLOOKUP($B69,'HICM and Narrative Backsheet'!$A$7:$BO$156,O$9,FALSE))="","",(VLOOKUP($B69,'HICM and Narrative Backsheet'!$A$7:$BO$156,O$9,FALSE))),"")</f>
        <v>Established</v>
      </c>
      <c r="P69" s="159" t="str">
        <f ca="1">IFERROR(IF((VLOOKUP($B69,'HICM and Narrative Backsheet'!$A$7:$BO$156,P$9,FALSE))="","",(VLOOKUP($B69,'HICM and Narrative Backsheet'!$A$7:$BO$156,P$9,FALSE))),"")</f>
        <v>Established</v>
      </c>
      <c r="Q69" s="159" t="str">
        <f ca="1">IFERROR(IF((VLOOKUP($B69,'HICM and Narrative Backsheet'!$A$7:$BO$156,Q$9,FALSE))="","",(VLOOKUP($B69,'HICM and Narrative Backsheet'!$A$7:$BO$156,Q$9,FALSE))),"")</f>
        <v>Plans in place</v>
      </c>
      <c r="R69" s="159" t="str">
        <f ca="1">IFERROR(IF((VLOOKUP($B69,'HICM and Narrative Backsheet'!$A$7:$BO$156,R$9,FALSE))="","",(VLOOKUP($B69,'HICM and Narrative Backsheet'!$A$7:$BO$156,R$9,FALSE))),"")</f>
        <v>Established</v>
      </c>
      <c r="S69" s="159" t="str">
        <f ca="1">IFERROR(IF((VLOOKUP($B69,'HICM and Narrative Backsheet'!$A$7:$BO$156,S$9,FALSE))="","",(VLOOKUP($B69,'HICM and Narrative Backsheet'!$A$7:$BO$156,S$9,FALSE))),"")</f>
        <v>Mature</v>
      </c>
      <c r="T69" s="159" t="str">
        <f ca="1">IFERROR(IF((VLOOKUP($B69,'HICM and Narrative Backsheet'!$A$7:$BO$156,T$9,FALSE))="","",(VLOOKUP($B69,'HICM and Narrative Backsheet'!$A$7:$BO$156,T$9,FALSE))),"")</f>
        <v>Exemplary</v>
      </c>
      <c r="U69" s="162" t="str">
        <f ca="1">IFERROR(IF((VLOOKUP($B69,'HICM and Narrative Backsheet'!$A$7:$BO$156,U$9,FALSE))="","",(VLOOKUP($B69,'HICM and Narrative Backsheet'!$A$7:$BO$156,U$9,FALSE))),"")</f>
        <v>Exemplary</v>
      </c>
      <c r="V69" s="161" t="str">
        <f ca="1">IFERROR(IF((VLOOKUP($B69,'HICM and Narrative Backsheet'!$A$7:$BO$156,V$9,FALSE))="","",(VLOOKUP($B69,'HICM and Narrative Backsheet'!$A$7:$BO$156,V$9,FALSE))),"")</f>
        <v>Mature</v>
      </c>
      <c r="W69" s="159" t="str">
        <f ca="1">IFERROR(IF((VLOOKUP($B69,'HICM and Narrative Backsheet'!$A$7:$BO$156,W$9,FALSE))="","",(VLOOKUP($B69,'HICM and Narrative Backsheet'!$A$7:$BO$156,W$9,FALSE))),"")</f>
        <v>Mature</v>
      </c>
      <c r="X69" s="159" t="str">
        <f ca="1">IFERROR(IF((VLOOKUP($B69,'HICM and Narrative Backsheet'!$A$7:$BO$156,X$9,FALSE))="","",(VLOOKUP($B69,'HICM and Narrative Backsheet'!$A$7:$BO$156,X$9,FALSE))),"")</f>
        <v>Mature</v>
      </c>
      <c r="Y69" s="159" t="str">
        <f ca="1">IFERROR(IF((VLOOKUP($B69,'HICM and Narrative Backsheet'!$A$7:$BO$156,Y$9,FALSE))="","",(VLOOKUP($B69,'HICM and Narrative Backsheet'!$A$7:$BO$156,Y$9,FALSE))),"")</f>
        <v>Established</v>
      </c>
      <c r="Z69" s="159" t="str">
        <f ca="1">IFERROR(IF((VLOOKUP($B69,'HICM and Narrative Backsheet'!$A$7:$BO$156,Z$9,FALSE))="","",(VLOOKUP($B69,'HICM and Narrative Backsheet'!$A$7:$BO$156,Z$9,FALSE))),"")</f>
        <v>Established</v>
      </c>
      <c r="AA69" s="159" t="str">
        <f ca="1">IFERROR(IF((VLOOKUP($B69,'HICM and Narrative Backsheet'!$A$7:$BO$156,AA$9,FALSE))="","",(VLOOKUP($B69,'HICM and Narrative Backsheet'!$A$7:$BO$156,AA$9,FALSE))),"")</f>
        <v>Established</v>
      </c>
      <c r="AB69" s="159" t="str">
        <f ca="1">IFERROR(IF((VLOOKUP($B69,'HICM and Narrative Backsheet'!$A$7:$BO$156,AB$9,FALSE))="","",(VLOOKUP($B69,'HICM and Narrative Backsheet'!$A$7:$BO$156,AB$9,FALSE))),"")</f>
        <v>Mature</v>
      </c>
      <c r="AC69" s="159" t="str">
        <f ca="1">IFERROR(IF((VLOOKUP($B69,'HICM and Narrative Backsheet'!$A$7:$BO$156,AC$9,FALSE))="","",(VLOOKUP($B69,'HICM and Narrative Backsheet'!$A$7:$BO$156,AC$9,FALSE))),"")</f>
        <v>Exemplary</v>
      </c>
      <c r="AD69" s="160" t="str">
        <f ca="1">IFERROR(IF((VLOOKUP($B69,'HICM and Narrative Backsheet'!$A$7:$BO$156,AD$9,FALSE))="","",(VLOOKUP($B69,'HICM and Narrative Backsheet'!$A$7:$BO$156,AD$9,FALSE))),"")</f>
        <v>Exemplary</v>
      </c>
    </row>
    <row r="70" spans="1:30" x14ac:dyDescent="0.3">
      <c r="A70" s="56">
        <v>44</v>
      </c>
      <c r="B70" s="49" t="str">
        <f t="shared" ca="1" si="11"/>
        <v>E10000013</v>
      </c>
      <c r="C70" s="143" t="str">
        <f ca="1">IFERROR(VLOOKUP($B70,'Org List'!$J$9:$K$488,2,0), "")</f>
        <v>Gloucestershire</v>
      </c>
      <c r="D70" s="158" t="str">
        <f ca="1">IFERROR(IF((VLOOKUP($B70,'HICM and Narrative Backsheet'!$A$7:$BO$156,D$9,FALSE))="","",(VLOOKUP($B70,'HICM and Narrative Backsheet'!$A$7:$BO$156,D$9,FALSE))),"")</f>
        <v>Established</v>
      </c>
      <c r="E70" s="159" t="str">
        <f ca="1">IFERROR(IF((VLOOKUP($B70,'HICM and Narrative Backsheet'!$A$7:$BO$156,E$9,FALSE))="","",(VLOOKUP($B70,'HICM and Narrative Backsheet'!$A$7:$BO$156,E$9,FALSE))),"")</f>
        <v>Established</v>
      </c>
      <c r="F70" s="159" t="str">
        <f ca="1">IFERROR(IF((VLOOKUP($B70,'HICM and Narrative Backsheet'!$A$7:$BO$156,F$9,FALSE))="","",(VLOOKUP($B70,'HICM and Narrative Backsheet'!$A$7:$BO$156,F$9,FALSE))),"")</f>
        <v>Established</v>
      </c>
      <c r="G70" s="159" t="str">
        <f ca="1">IFERROR(IF((VLOOKUP($B70,'HICM and Narrative Backsheet'!$A$7:$BO$156,G$9,FALSE))="","",(VLOOKUP($B70,'HICM and Narrative Backsheet'!$A$7:$BO$156,G$9,FALSE))),"")</f>
        <v>Established</v>
      </c>
      <c r="H70" s="159" t="str">
        <f ca="1">IFERROR(IF((VLOOKUP($B70,'HICM and Narrative Backsheet'!$A$7:$BO$156,H$9,FALSE))="","",(VLOOKUP($B70,'HICM and Narrative Backsheet'!$A$7:$BO$156,H$9,FALSE))),"")</f>
        <v>Established</v>
      </c>
      <c r="I70" s="159" t="str">
        <f ca="1">IFERROR(IF((VLOOKUP($B70,'HICM and Narrative Backsheet'!$A$7:$BO$156,I$9,FALSE))="","",(VLOOKUP($B70,'HICM and Narrative Backsheet'!$A$7:$BO$156,I$9,FALSE))),"")</f>
        <v>Established</v>
      </c>
      <c r="J70" s="159" t="str">
        <f ca="1">IFERROR(IF((VLOOKUP($B70,'HICM and Narrative Backsheet'!$A$7:$BO$156,J$9,FALSE))="","",(VLOOKUP($B70,'HICM and Narrative Backsheet'!$A$7:$BO$156,J$9,FALSE))),"")</f>
        <v>Established</v>
      </c>
      <c r="K70" s="159" t="str">
        <f ca="1">IFERROR(IF((VLOOKUP($B70,'HICM and Narrative Backsheet'!$A$7:$BO$156,K$9,FALSE))="","",(VLOOKUP($B70,'HICM and Narrative Backsheet'!$A$7:$BO$156,K$9,FALSE))),"")</f>
        <v>Mature</v>
      </c>
      <c r="L70" s="160" t="str">
        <f ca="1">IFERROR(IF((VLOOKUP($B70,'HICM and Narrative Backsheet'!$A$7:$BO$156,L$9,FALSE))="","",(VLOOKUP($B70,'HICM and Narrative Backsheet'!$A$7:$BO$156,L$9,FALSE))),"")</f>
        <v>Established</v>
      </c>
      <c r="M70" s="161" t="str">
        <f ca="1">IFERROR(IF((VLOOKUP($B70,'HICM and Narrative Backsheet'!$A$7:$BO$156,M$9,FALSE))="","",(VLOOKUP($B70,'HICM and Narrative Backsheet'!$A$7:$BO$156,M$9,FALSE))),"")</f>
        <v>Established</v>
      </c>
      <c r="N70" s="159" t="str">
        <f ca="1">IFERROR(IF((VLOOKUP($B70,'HICM and Narrative Backsheet'!$A$7:$BO$156,N$9,FALSE))="","",(VLOOKUP($B70,'HICM and Narrative Backsheet'!$A$7:$BO$156,N$9,FALSE))),"")</f>
        <v>Established</v>
      </c>
      <c r="O70" s="159" t="str">
        <f ca="1">IFERROR(IF((VLOOKUP($B70,'HICM and Narrative Backsheet'!$A$7:$BO$156,O$9,FALSE))="","",(VLOOKUP($B70,'HICM and Narrative Backsheet'!$A$7:$BO$156,O$9,FALSE))),"")</f>
        <v>Established</v>
      </c>
      <c r="P70" s="159" t="str">
        <f ca="1">IFERROR(IF((VLOOKUP($B70,'HICM and Narrative Backsheet'!$A$7:$BO$156,P$9,FALSE))="","",(VLOOKUP($B70,'HICM and Narrative Backsheet'!$A$7:$BO$156,P$9,FALSE))),"")</f>
        <v>Established</v>
      </c>
      <c r="Q70" s="159" t="str">
        <f ca="1">IFERROR(IF((VLOOKUP($B70,'HICM and Narrative Backsheet'!$A$7:$BO$156,Q$9,FALSE))="","",(VLOOKUP($B70,'HICM and Narrative Backsheet'!$A$7:$BO$156,Q$9,FALSE))),"")</f>
        <v>Established</v>
      </c>
      <c r="R70" s="159" t="str">
        <f ca="1">IFERROR(IF((VLOOKUP($B70,'HICM and Narrative Backsheet'!$A$7:$BO$156,R$9,FALSE))="","",(VLOOKUP($B70,'HICM and Narrative Backsheet'!$A$7:$BO$156,R$9,FALSE))),"")</f>
        <v>Established</v>
      </c>
      <c r="S70" s="159" t="str">
        <f ca="1">IFERROR(IF((VLOOKUP($B70,'HICM and Narrative Backsheet'!$A$7:$BO$156,S$9,FALSE))="","",(VLOOKUP($B70,'HICM and Narrative Backsheet'!$A$7:$BO$156,S$9,FALSE))),"")</f>
        <v>Established</v>
      </c>
      <c r="T70" s="159" t="str">
        <f ca="1">IFERROR(IF((VLOOKUP($B70,'HICM and Narrative Backsheet'!$A$7:$BO$156,T$9,FALSE))="","",(VLOOKUP($B70,'HICM and Narrative Backsheet'!$A$7:$BO$156,T$9,FALSE))),"")</f>
        <v>Mature</v>
      </c>
      <c r="U70" s="162" t="str">
        <f ca="1">IFERROR(IF((VLOOKUP($B70,'HICM and Narrative Backsheet'!$A$7:$BO$156,U$9,FALSE))="","",(VLOOKUP($B70,'HICM and Narrative Backsheet'!$A$7:$BO$156,U$9,FALSE))),"")</f>
        <v>Established</v>
      </c>
      <c r="V70" s="161" t="str">
        <f ca="1">IFERROR(IF((VLOOKUP($B70,'HICM and Narrative Backsheet'!$A$7:$BO$156,V$9,FALSE))="","",(VLOOKUP($B70,'HICM and Narrative Backsheet'!$A$7:$BO$156,V$9,FALSE))),"")</f>
        <v>Established</v>
      </c>
      <c r="W70" s="159" t="str">
        <f ca="1">IFERROR(IF((VLOOKUP($B70,'HICM and Narrative Backsheet'!$A$7:$BO$156,W$9,FALSE))="","",(VLOOKUP($B70,'HICM and Narrative Backsheet'!$A$7:$BO$156,W$9,FALSE))),"")</f>
        <v>Established</v>
      </c>
      <c r="X70" s="159" t="str">
        <f ca="1">IFERROR(IF((VLOOKUP($B70,'HICM and Narrative Backsheet'!$A$7:$BO$156,X$9,FALSE))="","",(VLOOKUP($B70,'HICM and Narrative Backsheet'!$A$7:$BO$156,X$9,FALSE))),"")</f>
        <v>Established</v>
      </c>
      <c r="Y70" s="159" t="str">
        <f ca="1">IFERROR(IF((VLOOKUP($B70,'HICM and Narrative Backsheet'!$A$7:$BO$156,Y$9,FALSE))="","",(VLOOKUP($B70,'HICM and Narrative Backsheet'!$A$7:$BO$156,Y$9,FALSE))),"")</f>
        <v>Established</v>
      </c>
      <c r="Z70" s="159" t="str">
        <f ca="1">IFERROR(IF((VLOOKUP($B70,'HICM and Narrative Backsheet'!$A$7:$BO$156,Z$9,FALSE))="","",(VLOOKUP($B70,'HICM and Narrative Backsheet'!$A$7:$BO$156,Z$9,FALSE))),"")</f>
        <v>Established</v>
      </c>
      <c r="AA70" s="159" t="str">
        <f ca="1">IFERROR(IF((VLOOKUP($B70,'HICM and Narrative Backsheet'!$A$7:$BO$156,AA$9,FALSE))="","",(VLOOKUP($B70,'HICM and Narrative Backsheet'!$A$7:$BO$156,AA$9,FALSE))),"")</f>
        <v>Established</v>
      </c>
      <c r="AB70" s="159" t="str">
        <f ca="1">IFERROR(IF((VLOOKUP($B70,'HICM and Narrative Backsheet'!$A$7:$BO$156,AB$9,FALSE))="","",(VLOOKUP($B70,'HICM and Narrative Backsheet'!$A$7:$BO$156,AB$9,FALSE))),"")</f>
        <v>Established</v>
      </c>
      <c r="AC70" s="159" t="str">
        <f ca="1">IFERROR(IF((VLOOKUP($B70,'HICM and Narrative Backsheet'!$A$7:$BO$156,AC$9,FALSE))="","",(VLOOKUP($B70,'HICM and Narrative Backsheet'!$A$7:$BO$156,AC$9,FALSE))),"")</f>
        <v>Mature</v>
      </c>
      <c r="AD70" s="160" t="str">
        <f ca="1">IFERROR(IF((VLOOKUP($B70,'HICM and Narrative Backsheet'!$A$7:$BO$156,AD$9,FALSE))="","",(VLOOKUP($B70,'HICM and Narrative Backsheet'!$A$7:$BO$156,AD$9,FALSE))),"")</f>
        <v>Established</v>
      </c>
    </row>
    <row r="71" spans="1:30" x14ac:dyDescent="0.3">
      <c r="A71" s="56">
        <v>45</v>
      </c>
      <c r="B71" s="49" t="str">
        <f t="shared" ca="1" si="11"/>
        <v>E09000011</v>
      </c>
      <c r="C71" s="143" t="str">
        <f ca="1">IFERROR(VLOOKUP($B71,'Org List'!$J$9:$K$488,2,0), "")</f>
        <v>Greenwich</v>
      </c>
      <c r="D71" s="158" t="str">
        <f ca="1">IFERROR(IF((VLOOKUP($B71,'HICM and Narrative Backsheet'!$A$7:$BO$156,D$9,FALSE))="","",(VLOOKUP($B71,'HICM and Narrative Backsheet'!$A$7:$BO$156,D$9,FALSE))),"")</f>
        <v>Established</v>
      </c>
      <c r="E71" s="159" t="str">
        <f ca="1">IFERROR(IF((VLOOKUP($B71,'HICM and Narrative Backsheet'!$A$7:$BO$156,E$9,FALSE))="","",(VLOOKUP($B71,'HICM and Narrative Backsheet'!$A$7:$BO$156,E$9,FALSE))),"")</f>
        <v>Established</v>
      </c>
      <c r="F71" s="159" t="str">
        <f ca="1">IFERROR(IF((VLOOKUP($B71,'HICM and Narrative Backsheet'!$A$7:$BO$156,F$9,FALSE))="","",(VLOOKUP($B71,'HICM and Narrative Backsheet'!$A$7:$BO$156,F$9,FALSE))),"")</f>
        <v>Established</v>
      </c>
      <c r="G71" s="159" t="str">
        <f ca="1">IFERROR(IF((VLOOKUP($B71,'HICM and Narrative Backsheet'!$A$7:$BO$156,G$9,FALSE))="","",(VLOOKUP($B71,'HICM and Narrative Backsheet'!$A$7:$BO$156,G$9,FALSE))),"")</f>
        <v>Established</v>
      </c>
      <c r="H71" s="159" t="str">
        <f ca="1">IFERROR(IF((VLOOKUP($B71,'HICM and Narrative Backsheet'!$A$7:$BO$156,H$9,FALSE))="","",(VLOOKUP($B71,'HICM and Narrative Backsheet'!$A$7:$BO$156,H$9,FALSE))),"")</f>
        <v>Established</v>
      </c>
      <c r="I71" s="159" t="str">
        <f ca="1">IFERROR(IF((VLOOKUP($B71,'HICM and Narrative Backsheet'!$A$7:$BO$156,I$9,FALSE))="","",(VLOOKUP($B71,'HICM and Narrative Backsheet'!$A$7:$BO$156,I$9,FALSE))),"")</f>
        <v>Established</v>
      </c>
      <c r="J71" s="159" t="str">
        <f ca="1">IFERROR(IF((VLOOKUP($B71,'HICM and Narrative Backsheet'!$A$7:$BO$156,J$9,FALSE))="","",(VLOOKUP($B71,'HICM and Narrative Backsheet'!$A$7:$BO$156,J$9,FALSE))),"")</f>
        <v>Established</v>
      </c>
      <c r="K71" s="159" t="str">
        <f ca="1">IFERROR(IF((VLOOKUP($B71,'HICM and Narrative Backsheet'!$A$7:$BO$156,K$9,FALSE))="","",(VLOOKUP($B71,'HICM and Narrative Backsheet'!$A$7:$BO$156,K$9,FALSE))),"")</f>
        <v>Established</v>
      </c>
      <c r="L71" s="160" t="str">
        <f ca="1">IFERROR(IF((VLOOKUP($B71,'HICM and Narrative Backsheet'!$A$7:$BO$156,L$9,FALSE))="","",(VLOOKUP($B71,'HICM and Narrative Backsheet'!$A$7:$BO$156,L$9,FALSE))),"")</f>
        <v>Established</v>
      </c>
      <c r="M71" s="161" t="str">
        <f ca="1">IFERROR(IF((VLOOKUP($B71,'HICM and Narrative Backsheet'!$A$7:$BO$156,M$9,FALSE))="","",(VLOOKUP($B71,'HICM and Narrative Backsheet'!$A$7:$BO$156,M$9,FALSE))),"")</f>
        <v>Established</v>
      </c>
      <c r="N71" s="159" t="str">
        <f ca="1">IFERROR(IF((VLOOKUP($B71,'HICM and Narrative Backsheet'!$A$7:$BO$156,N$9,FALSE))="","",(VLOOKUP($B71,'HICM and Narrative Backsheet'!$A$7:$BO$156,N$9,FALSE))),"")</f>
        <v>Established</v>
      </c>
      <c r="O71" s="159" t="str">
        <f ca="1">IFERROR(IF((VLOOKUP($B71,'HICM and Narrative Backsheet'!$A$7:$BO$156,O$9,FALSE))="","",(VLOOKUP($B71,'HICM and Narrative Backsheet'!$A$7:$BO$156,O$9,FALSE))),"")</f>
        <v>Established</v>
      </c>
      <c r="P71" s="159" t="str">
        <f ca="1">IFERROR(IF((VLOOKUP($B71,'HICM and Narrative Backsheet'!$A$7:$BO$156,P$9,FALSE))="","",(VLOOKUP($B71,'HICM and Narrative Backsheet'!$A$7:$BO$156,P$9,FALSE))),"")</f>
        <v>Established</v>
      </c>
      <c r="Q71" s="159" t="str">
        <f ca="1">IFERROR(IF((VLOOKUP($B71,'HICM and Narrative Backsheet'!$A$7:$BO$156,Q$9,FALSE))="","",(VLOOKUP($B71,'HICM and Narrative Backsheet'!$A$7:$BO$156,Q$9,FALSE))),"")</f>
        <v>Established</v>
      </c>
      <c r="R71" s="159" t="str">
        <f ca="1">IFERROR(IF((VLOOKUP($B71,'HICM and Narrative Backsheet'!$A$7:$BO$156,R$9,FALSE))="","",(VLOOKUP($B71,'HICM and Narrative Backsheet'!$A$7:$BO$156,R$9,FALSE))),"")</f>
        <v>Established</v>
      </c>
      <c r="S71" s="159" t="str">
        <f ca="1">IFERROR(IF((VLOOKUP($B71,'HICM and Narrative Backsheet'!$A$7:$BO$156,S$9,FALSE))="","",(VLOOKUP($B71,'HICM and Narrative Backsheet'!$A$7:$BO$156,S$9,FALSE))),"")</f>
        <v>Established</v>
      </c>
      <c r="T71" s="159" t="str">
        <f ca="1">IFERROR(IF((VLOOKUP($B71,'HICM and Narrative Backsheet'!$A$7:$BO$156,T$9,FALSE))="","",(VLOOKUP($B71,'HICM and Narrative Backsheet'!$A$7:$BO$156,T$9,FALSE))),"")</f>
        <v>Established</v>
      </c>
      <c r="U71" s="162" t="str">
        <f ca="1">IFERROR(IF((VLOOKUP($B71,'HICM and Narrative Backsheet'!$A$7:$BO$156,U$9,FALSE))="","",(VLOOKUP($B71,'HICM and Narrative Backsheet'!$A$7:$BO$156,U$9,FALSE))),"")</f>
        <v>Established</v>
      </c>
      <c r="V71" s="161" t="str">
        <f ca="1">IFERROR(IF((VLOOKUP($B71,'HICM and Narrative Backsheet'!$A$7:$BO$156,V$9,FALSE))="","",(VLOOKUP($B71,'HICM and Narrative Backsheet'!$A$7:$BO$156,V$9,FALSE))),"")</f>
        <v>Established</v>
      </c>
      <c r="W71" s="159" t="str">
        <f ca="1">IFERROR(IF((VLOOKUP($B71,'HICM and Narrative Backsheet'!$A$7:$BO$156,W$9,FALSE))="","",(VLOOKUP($B71,'HICM and Narrative Backsheet'!$A$7:$BO$156,W$9,FALSE))),"")</f>
        <v>Established</v>
      </c>
      <c r="X71" s="159" t="str">
        <f ca="1">IFERROR(IF((VLOOKUP($B71,'HICM and Narrative Backsheet'!$A$7:$BO$156,X$9,FALSE))="","",(VLOOKUP($B71,'HICM and Narrative Backsheet'!$A$7:$BO$156,X$9,FALSE))),"")</f>
        <v>Established</v>
      </c>
      <c r="Y71" s="159" t="str">
        <f ca="1">IFERROR(IF((VLOOKUP($B71,'HICM and Narrative Backsheet'!$A$7:$BO$156,Y$9,FALSE))="","",(VLOOKUP($B71,'HICM and Narrative Backsheet'!$A$7:$BO$156,Y$9,FALSE))),"")</f>
        <v>Established</v>
      </c>
      <c r="Z71" s="159" t="str">
        <f ca="1">IFERROR(IF((VLOOKUP($B71,'HICM and Narrative Backsheet'!$A$7:$BO$156,Z$9,FALSE))="","",(VLOOKUP($B71,'HICM and Narrative Backsheet'!$A$7:$BO$156,Z$9,FALSE))),"")</f>
        <v>Established</v>
      </c>
      <c r="AA71" s="159" t="str">
        <f ca="1">IFERROR(IF((VLOOKUP($B71,'HICM and Narrative Backsheet'!$A$7:$BO$156,AA$9,FALSE))="","",(VLOOKUP($B71,'HICM and Narrative Backsheet'!$A$7:$BO$156,AA$9,FALSE))),"")</f>
        <v>Established</v>
      </c>
      <c r="AB71" s="159" t="str">
        <f ca="1">IFERROR(IF((VLOOKUP($B71,'HICM and Narrative Backsheet'!$A$7:$BO$156,AB$9,FALSE))="","",(VLOOKUP($B71,'HICM and Narrative Backsheet'!$A$7:$BO$156,AB$9,FALSE))),"")</f>
        <v>Established</v>
      </c>
      <c r="AC71" s="159" t="str">
        <f ca="1">IFERROR(IF((VLOOKUP($B71,'HICM and Narrative Backsheet'!$A$7:$BO$156,AC$9,FALSE))="","",(VLOOKUP($B71,'HICM and Narrative Backsheet'!$A$7:$BO$156,AC$9,FALSE))),"")</f>
        <v>Mature</v>
      </c>
      <c r="AD71" s="160" t="str">
        <f ca="1">IFERROR(IF((VLOOKUP($B71,'HICM and Narrative Backsheet'!$A$7:$BO$156,AD$9,FALSE))="","",(VLOOKUP($B71,'HICM and Narrative Backsheet'!$A$7:$BO$156,AD$9,FALSE))),"")</f>
        <v>Established</v>
      </c>
    </row>
    <row r="72" spans="1:30" x14ac:dyDescent="0.3">
      <c r="A72" s="56">
        <v>46</v>
      </c>
      <c r="B72" s="49" t="str">
        <f t="shared" ca="1" si="11"/>
        <v>E09000012</v>
      </c>
      <c r="C72" s="143" t="str">
        <f ca="1">IFERROR(VLOOKUP($B72,'Org List'!$J$9:$K$488,2,0), "")</f>
        <v>Hackney</v>
      </c>
      <c r="D72" s="158" t="str">
        <f ca="1">IFERROR(IF((VLOOKUP($B72,'HICM and Narrative Backsheet'!$A$7:$BO$156,D$9,FALSE))="","",(VLOOKUP($B72,'HICM and Narrative Backsheet'!$A$7:$BO$156,D$9,FALSE))),"")</f>
        <v>Mature</v>
      </c>
      <c r="E72" s="159" t="str">
        <f ca="1">IFERROR(IF((VLOOKUP($B72,'HICM and Narrative Backsheet'!$A$7:$BO$156,E$9,FALSE))="","",(VLOOKUP($B72,'HICM and Narrative Backsheet'!$A$7:$BO$156,E$9,FALSE))),"")</f>
        <v>Established</v>
      </c>
      <c r="F72" s="159" t="str">
        <f ca="1">IFERROR(IF((VLOOKUP($B72,'HICM and Narrative Backsheet'!$A$7:$BO$156,F$9,FALSE))="","",(VLOOKUP($B72,'HICM and Narrative Backsheet'!$A$7:$BO$156,F$9,FALSE))),"")</f>
        <v>Mature</v>
      </c>
      <c r="G72" s="159" t="str">
        <f ca="1">IFERROR(IF((VLOOKUP($B72,'HICM and Narrative Backsheet'!$A$7:$BO$156,G$9,FALSE))="","",(VLOOKUP($B72,'HICM and Narrative Backsheet'!$A$7:$BO$156,G$9,FALSE))),"")</f>
        <v>Established</v>
      </c>
      <c r="H72" s="159" t="str">
        <f ca="1">IFERROR(IF((VLOOKUP($B72,'HICM and Narrative Backsheet'!$A$7:$BO$156,H$9,FALSE))="","",(VLOOKUP($B72,'HICM and Narrative Backsheet'!$A$7:$BO$156,H$9,FALSE))),"")</f>
        <v>Established</v>
      </c>
      <c r="I72" s="159" t="str">
        <f ca="1">IFERROR(IF((VLOOKUP($B72,'HICM and Narrative Backsheet'!$A$7:$BO$156,I$9,FALSE))="","",(VLOOKUP($B72,'HICM and Narrative Backsheet'!$A$7:$BO$156,I$9,FALSE))),"")</f>
        <v>Established</v>
      </c>
      <c r="J72" s="159" t="str">
        <f ca="1">IFERROR(IF((VLOOKUP($B72,'HICM and Narrative Backsheet'!$A$7:$BO$156,J$9,FALSE))="","",(VLOOKUP($B72,'HICM and Narrative Backsheet'!$A$7:$BO$156,J$9,FALSE))),"")</f>
        <v>Mature</v>
      </c>
      <c r="K72" s="159" t="str">
        <f ca="1">IFERROR(IF((VLOOKUP($B72,'HICM and Narrative Backsheet'!$A$7:$BO$156,K$9,FALSE))="","",(VLOOKUP($B72,'HICM and Narrative Backsheet'!$A$7:$BO$156,K$9,FALSE))),"")</f>
        <v>Established</v>
      </c>
      <c r="L72" s="160" t="str">
        <f ca="1">IFERROR(IF((VLOOKUP($B72,'HICM and Narrative Backsheet'!$A$7:$BO$156,L$9,FALSE))="","",(VLOOKUP($B72,'HICM and Narrative Backsheet'!$A$7:$BO$156,L$9,FALSE))),"")</f>
        <v>Not yet established</v>
      </c>
      <c r="M72" s="161" t="str">
        <f ca="1">IFERROR(IF((VLOOKUP($B72,'HICM and Narrative Backsheet'!$A$7:$BO$156,M$9,FALSE))="","",(VLOOKUP($B72,'HICM and Narrative Backsheet'!$A$7:$BO$156,M$9,FALSE))),"")</f>
        <v>Mature</v>
      </c>
      <c r="N72" s="159" t="str">
        <f ca="1">IFERROR(IF((VLOOKUP($B72,'HICM and Narrative Backsheet'!$A$7:$BO$156,N$9,FALSE))="","",(VLOOKUP($B72,'HICM and Narrative Backsheet'!$A$7:$BO$156,N$9,FALSE))),"")</f>
        <v>Mature</v>
      </c>
      <c r="O72" s="159" t="str">
        <f ca="1">IFERROR(IF((VLOOKUP($B72,'HICM and Narrative Backsheet'!$A$7:$BO$156,O$9,FALSE))="","",(VLOOKUP($B72,'HICM and Narrative Backsheet'!$A$7:$BO$156,O$9,FALSE))),"")</f>
        <v>Mature</v>
      </c>
      <c r="P72" s="159" t="str">
        <f ca="1">IFERROR(IF((VLOOKUP($B72,'HICM and Narrative Backsheet'!$A$7:$BO$156,P$9,FALSE))="","",(VLOOKUP($B72,'HICM and Narrative Backsheet'!$A$7:$BO$156,P$9,FALSE))),"")</f>
        <v>Established</v>
      </c>
      <c r="Q72" s="159" t="str">
        <f ca="1">IFERROR(IF((VLOOKUP($B72,'HICM and Narrative Backsheet'!$A$7:$BO$156,Q$9,FALSE))="","",(VLOOKUP($B72,'HICM and Narrative Backsheet'!$A$7:$BO$156,Q$9,FALSE))),"")</f>
        <v>Established</v>
      </c>
      <c r="R72" s="159" t="str">
        <f ca="1">IFERROR(IF((VLOOKUP($B72,'HICM and Narrative Backsheet'!$A$7:$BO$156,R$9,FALSE))="","",(VLOOKUP($B72,'HICM and Narrative Backsheet'!$A$7:$BO$156,R$9,FALSE))),"")</f>
        <v>Established</v>
      </c>
      <c r="S72" s="159" t="str">
        <f ca="1">IFERROR(IF((VLOOKUP($B72,'HICM and Narrative Backsheet'!$A$7:$BO$156,S$9,FALSE))="","",(VLOOKUP($B72,'HICM and Narrative Backsheet'!$A$7:$BO$156,S$9,FALSE))),"")</f>
        <v>Mature</v>
      </c>
      <c r="T72" s="159" t="str">
        <f ca="1">IFERROR(IF((VLOOKUP($B72,'HICM and Narrative Backsheet'!$A$7:$BO$156,T$9,FALSE))="","",(VLOOKUP($B72,'HICM and Narrative Backsheet'!$A$7:$BO$156,T$9,FALSE))),"")</f>
        <v>Established</v>
      </c>
      <c r="U72" s="162" t="str">
        <f ca="1">IFERROR(IF((VLOOKUP($B72,'HICM and Narrative Backsheet'!$A$7:$BO$156,U$9,FALSE))="","",(VLOOKUP($B72,'HICM and Narrative Backsheet'!$A$7:$BO$156,U$9,FALSE))),"")</f>
        <v>Not yet established</v>
      </c>
      <c r="V72" s="161" t="str">
        <f ca="1">IFERROR(IF((VLOOKUP($B72,'HICM and Narrative Backsheet'!$A$7:$BO$156,V$9,FALSE))="","",(VLOOKUP($B72,'HICM and Narrative Backsheet'!$A$7:$BO$156,V$9,FALSE))),"")</f>
        <v>Mature</v>
      </c>
      <c r="W72" s="159" t="str">
        <f ca="1">IFERROR(IF((VLOOKUP($B72,'HICM and Narrative Backsheet'!$A$7:$BO$156,W$9,FALSE))="","",(VLOOKUP($B72,'HICM and Narrative Backsheet'!$A$7:$BO$156,W$9,FALSE))),"")</f>
        <v>Established</v>
      </c>
      <c r="X72" s="159" t="str">
        <f ca="1">IFERROR(IF((VLOOKUP($B72,'HICM and Narrative Backsheet'!$A$7:$BO$156,X$9,FALSE))="","",(VLOOKUP($B72,'HICM and Narrative Backsheet'!$A$7:$BO$156,X$9,FALSE))),"")</f>
        <v>Exemplary</v>
      </c>
      <c r="Y72" s="159" t="str">
        <f ca="1">IFERROR(IF((VLOOKUP($B72,'HICM and Narrative Backsheet'!$A$7:$BO$156,Y$9,FALSE))="","",(VLOOKUP($B72,'HICM and Narrative Backsheet'!$A$7:$BO$156,Y$9,FALSE))),"")</f>
        <v>Established</v>
      </c>
      <c r="Z72" s="159" t="str">
        <f ca="1">IFERROR(IF((VLOOKUP($B72,'HICM and Narrative Backsheet'!$A$7:$BO$156,Z$9,FALSE))="","",(VLOOKUP($B72,'HICM and Narrative Backsheet'!$A$7:$BO$156,Z$9,FALSE))),"")</f>
        <v>Established</v>
      </c>
      <c r="AA72" s="159" t="str">
        <f ca="1">IFERROR(IF((VLOOKUP($B72,'HICM and Narrative Backsheet'!$A$7:$BO$156,AA$9,FALSE))="","",(VLOOKUP($B72,'HICM and Narrative Backsheet'!$A$7:$BO$156,AA$9,FALSE))),"")</f>
        <v>Established</v>
      </c>
      <c r="AB72" s="159" t="str">
        <f ca="1">IFERROR(IF((VLOOKUP($B72,'HICM and Narrative Backsheet'!$A$7:$BO$156,AB$9,FALSE))="","",(VLOOKUP($B72,'HICM and Narrative Backsheet'!$A$7:$BO$156,AB$9,FALSE))),"")</f>
        <v>Mature</v>
      </c>
      <c r="AC72" s="159" t="str">
        <f ca="1">IFERROR(IF((VLOOKUP($B72,'HICM and Narrative Backsheet'!$A$7:$BO$156,AC$9,FALSE))="","",(VLOOKUP($B72,'HICM and Narrative Backsheet'!$A$7:$BO$156,AC$9,FALSE))),"")</f>
        <v>Established</v>
      </c>
      <c r="AD72" s="160" t="str">
        <f ca="1">IFERROR(IF((VLOOKUP($B72,'HICM and Narrative Backsheet'!$A$7:$BO$156,AD$9,FALSE))="","",(VLOOKUP($B72,'HICM and Narrative Backsheet'!$A$7:$BO$156,AD$9,FALSE))),"")</f>
        <v>Not yet established</v>
      </c>
    </row>
    <row r="73" spans="1:30" x14ac:dyDescent="0.3">
      <c r="A73" s="56">
        <v>47</v>
      </c>
      <c r="B73" s="49" t="str">
        <f t="shared" ca="1" si="11"/>
        <v>E06000006</v>
      </c>
      <c r="C73" s="143" t="str">
        <f ca="1">IFERROR(VLOOKUP($B73,'Org List'!$J$9:$K$488,2,0), "")</f>
        <v>Halton</v>
      </c>
      <c r="D73" s="158" t="str">
        <f ca="1">IFERROR(IF((VLOOKUP($B73,'HICM and Narrative Backsheet'!$A$7:$BO$156,D$9,FALSE))="","",(VLOOKUP($B73,'HICM and Narrative Backsheet'!$A$7:$BO$156,D$9,FALSE))),"")</f>
        <v>Mature</v>
      </c>
      <c r="E73" s="159" t="str">
        <f ca="1">IFERROR(IF((VLOOKUP($B73,'HICM and Narrative Backsheet'!$A$7:$BO$156,E$9,FALSE))="","",(VLOOKUP($B73,'HICM and Narrative Backsheet'!$A$7:$BO$156,E$9,FALSE))),"")</f>
        <v>Established</v>
      </c>
      <c r="F73" s="159" t="str">
        <f ca="1">IFERROR(IF((VLOOKUP($B73,'HICM and Narrative Backsheet'!$A$7:$BO$156,F$9,FALSE))="","",(VLOOKUP($B73,'HICM and Narrative Backsheet'!$A$7:$BO$156,F$9,FALSE))),"")</f>
        <v>Mature</v>
      </c>
      <c r="G73" s="159" t="str">
        <f ca="1">IFERROR(IF((VLOOKUP($B73,'HICM and Narrative Backsheet'!$A$7:$BO$156,G$9,FALSE))="","",(VLOOKUP($B73,'HICM and Narrative Backsheet'!$A$7:$BO$156,G$9,FALSE))),"")</f>
        <v>Established</v>
      </c>
      <c r="H73" s="159" t="str">
        <f ca="1">IFERROR(IF((VLOOKUP($B73,'HICM and Narrative Backsheet'!$A$7:$BO$156,H$9,FALSE))="","",(VLOOKUP($B73,'HICM and Narrative Backsheet'!$A$7:$BO$156,H$9,FALSE))),"")</f>
        <v>Mature</v>
      </c>
      <c r="I73" s="159" t="str">
        <f ca="1">IFERROR(IF((VLOOKUP($B73,'HICM and Narrative Backsheet'!$A$7:$BO$156,I$9,FALSE))="","",(VLOOKUP($B73,'HICM and Narrative Backsheet'!$A$7:$BO$156,I$9,FALSE))),"")</f>
        <v>Plans in place</v>
      </c>
      <c r="J73" s="159" t="str">
        <f ca="1">IFERROR(IF((VLOOKUP($B73,'HICM and Narrative Backsheet'!$A$7:$BO$156,J$9,FALSE))="","",(VLOOKUP($B73,'HICM and Narrative Backsheet'!$A$7:$BO$156,J$9,FALSE))),"")</f>
        <v>Mature</v>
      </c>
      <c r="K73" s="159" t="str">
        <f ca="1">IFERROR(IF((VLOOKUP($B73,'HICM and Narrative Backsheet'!$A$7:$BO$156,K$9,FALSE))="","",(VLOOKUP($B73,'HICM and Narrative Backsheet'!$A$7:$BO$156,K$9,FALSE))),"")</f>
        <v>Established</v>
      </c>
      <c r="L73" s="160" t="str">
        <f ca="1">IFERROR(IF((VLOOKUP($B73,'HICM and Narrative Backsheet'!$A$7:$BO$156,L$9,FALSE))="","",(VLOOKUP($B73,'HICM and Narrative Backsheet'!$A$7:$BO$156,L$9,FALSE))),"")</f>
        <v>Established</v>
      </c>
      <c r="M73" s="161" t="str">
        <f ca="1">IFERROR(IF((VLOOKUP($B73,'HICM and Narrative Backsheet'!$A$7:$BO$156,M$9,FALSE))="","",(VLOOKUP($B73,'HICM and Narrative Backsheet'!$A$7:$BO$156,M$9,FALSE))),"")</f>
        <v>Mature</v>
      </c>
      <c r="N73" s="159" t="str">
        <f ca="1">IFERROR(IF((VLOOKUP($B73,'HICM and Narrative Backsheet'!$A$7:$BO$156,N$9,FALSE))="","",(VLOOKUP($B73,'HICM and Narrative Backsheet'!$A$7:$BO$156,N$9,FALSE))),"")</f>
        <v>Established</v>
      </c>
      <c r="O73" s="159" t="str">
        <f ca="1">IFERROR(IF((VLOOKUP($B73,'HICM and Narrative Backsheet'!$A$7:$BO$156,O$9,FALSE))="","",(VLOOKUP($B73,'HICM and Narrative Backsheet'!$A$7:$BO$156,O$9,FALSE))),"")</f>
        <v>Mature</v>
      </c>
      <c r="P73" s="159" t="str">
        <f ca="1">IFERROR(IF((VLOOKUP($B73,'HICM and Narrative Backsheet'!$A$7:$BO$156,P$9,FALSE))="","",(VLOOKUP($B73,'HICM and Narrative Backsheet'!$A$7:$BO$156,P$9,FALSE))),"")</f>
        <v>Established</v>
      </c>
      <c r="Q73" s="159" t="str">
        <f ca="1">IFERROR(IF((VLOOKUP($B73,'HICM and Narrative Backsheet'!$A$7:$BO$156,Q$9,FALSE))="","",(VLOOKUP($B73,'HICM and Narrative Backsheet'!$A$7:$BO$156,Q$9,FALSE))),"")</f>
        <v>Mature</v>
      </c>
      <c r="R73" s="159" t="str">
        <f ca="1">IFERROR(IF((VLOOKUP($B73,'HICM and Narrative Backsheet'!$A$7:$BO$156,R$9,FALSE))="","",(VLOOKUP($B73,'HICM and Narrative Backsheet'!$A$7:$BO$156,R$9,FALSE))),"")</f>
        <v>Established</v>
      </c>
      <c r="S73" s="159" t="str">
        <f ca="1">IFERROR(IF((VLOOKUP($B73,'HICM and Narrative Backsheet'!$A$7:$BO$156,S$9,FALSE))="","",(VLOOKUP($B73,'HICM and Narrative Backsheet'!$A$7:$BO$156,S$9,FALSE))),"")</f>
        <v>Mature</v>
      </c>
      <c r="T73" s="159" t="str">
        <f ca="1">IFERROR(IF((VLOOKUP($B73,'HICM and Narrative Backsheet'!$A$7:$BO$156,T$9,FALSE))="","",(VLOOKUP($B73,'HICM and Narrative Backsheet'!$A$7:$BO$156,T$9,FALSE))),"")</f>
        <v>Established</v>
      </c>
      <c r="U73" s="162" t="str">
        <f ca="1">IFERROR(IF((VLOOKUP($B73,'HICM and Narrative Backsheet'!$A$7:$BO$156,U$9,FALSE))="","",(VLOOKUP($B73,'HICM and Narrative Backsheet'!$A$7:$BO$156,U$9,FALSE))),"")</f>
        <v>Established</v>
      </c>
      <c r="V73" s="161" t="str">
        <f ca="1">IFERROR(IF((VLOOKUP($B73,'HICM and Narrative Backsheet'!$A$7:$BO$156,V$9,FALSE))="","",(VLOOKUP($B73,'HICM and Narrative Backsheet'!$A$7:$BO$156,V$9,FALSE))),"")</f>
        <v>Mature</v>
      </c>
      <c r="W73" s="159" t="str">
        <f ca="1">IFERROR(IF((VLOOKUP($B73,'HICM and Narrative Backsheet'!$A$7:$BO$156,W$9,FALSE))="","",(VLOOKUP($B73,'HICM and Narrative Backsheet'!$A$7:$BO$156,W$9,FALSE))),"")</f>
        <v>Established</v>
      </c>
      <c r="X73" s="159" t="str">
        <f ca="1">IFERROR(IF((VLOOKUP($B73,'HICM and Narrative Backsheet'!$A$7:$BO$156,X$9,FALSE))="","",(VLOOKUP($B73,'HICM and Narrative Backsheet'!$A$7:$BO$156,X$9,FALSE))),"")</f>
        <v>Mature</v>
      </c>
      <c r="Y73" s="159" t="str">
        <f ca="1">IFERROR(IF((VLOOKUP($B73,'HICM and Narrative Backsheet'!$A$7:$BO$156,Y$9,FALSE))="","",(VLOOKUP($B73,'HICM and Narrative Backsheet'!$A$7:$BO$156,Y$9,FALSE))),"")</f>
        <v>Established</v>
      </c>
      <c r="Z73" s="159" t="str">
        <f ca="1">IFERROR(IF((VLOOKUP($B73,'HICM and Narrative Backsheet'!$A$7:$BO$156,Z$9,FALSE))="","",(VLOOKUP($B73,'HICM and Narrative Backsheet'!$A$7:$BO$156,Z$9,FALSE))),"")</f>
        <v>Mature</v>
      </c>
      <c r="AA73" s="159" t="str">
        <f ca="1">IFERROR(IF((VLOOKUP($B73,'HICM and Narrative Backsheet'!$A$7:$BO$156,AA$9,FALSE))="","",(VLOOKUP($B73,'HICM and Narrative Backsheet'!$A$7:$BO$156,AA$9,FALSE))),"")</f>
        <v>Established</v>
      </c>
      <c r="AB73" s="159" t="str">
        <f ca="1">IFERROR(IF((VLOOKUP($B73,'HICM and Narrative Backsheet'!$A$7:$BO$156,AB$9,FALSE))="","",(VLOOKUP($B73,'HICM and Narrative Backsheet'!$A$7:$BO$156,AB$9,FALSE))),"")</f>
        <v>Mature</v>
      </c>
      <c r="AC73" s="159" t="str">
        <f ca="1">IFERROR(IF((VLOOKUP($B73,'HICM and Narrative Backsheet'!$A$7:$BO$156,AC$9,FALSE))="","",(VLOOKUP($B73,'HICM and Narrative Backsheet'!$A$7:$BO$156,AC$9,FALSE))),"")</f>
        <v>Established</v>
      </c>
      <c r="AD73" s="160" t="str">
        <f ca="1">IFERROR(IF((VLOOKUP($B73,'HICM and Narrative Backsheet'!$A$7:$BO$156,AD$9,FALSE))="","",(VLOOKUP($B73,'HICM and Narrative Backsheet'!$A$7:$BO$156,AD$9,FALSE))),"")</f>
        <v>Established</v>
      </c>
    </row>
    <row r="74" spans="1:30" x14ac:dyDescent="0.3">
      <c r="A74" s="56">
        <v>48</v>
      </c>
      <c r="B74" s="49" t="str">
        <f t="shared" ca="1" si="11"/>
        <v>E09000013</v>
      </c>
      <c r="C74" s="143" t="str">
        <f ca="1">IFERROR(VLOOKUP($B74,'Org List'!$J$9:$K$488,2,0), "")</f>
        <v>Hammersmith and Fulham</v>
      </c>
      <c r="D74" s="158" t="str">
        <f ca="1">IFERROR(IF((VLOOKUP($B74,'HICM and Narrative Backsheet'!$A$7:$BO$156,D$9,FALSE))="","",(VLOOKUP($B74,'HICM and Narrative Backsheet'!$A$7:$BO$156,D$9,FALSE))),"")</f>
        <v>Established</v>
      </c>
      <c r="E74" s="159" t="str">
        <f ca="1">IFERROR(IF((VLOOKUP($B74,'HICM and Narrative Backsheet'!$A$7:$BO$156,E$9,FALSE))="","",(VLOOKUP($B74,'HICM and Narrative Backsheet'!$A$7:$BO$156,E$9,FALSE))),"")</f>
        <v>Established</v>
      </c>
      <c r="F74" s="159" t="str">
        <f ca="1">IFERROR(IF((VLOOKUP($B74,'HICM and Narrative Backsheet'!$A$7:$BO$156,F$9,FALSE))="","",(VLOOKUP($B74,'HICM and Narrative Backsheet'!$A$7:$BO$156,F$9,FALSE))),"")</f>
        <v>Established</v>
      </c>
      <c r="G74" s="159" t="str">
        <f ca="1">IFERROR(IF((VLOOKUP($B74,'HICM and Narrative Backsheet'!$A$7:$BO$156,G$9,FALSE))="","",(VLOOKUP($B74,'HICM and Narrative Backsheet'!$A$7:$BO$156,G$9,FALSE))),"")</f>
        <v>Established</v>
      </c>
      <c r="H74" s="159" t="str">
        <f ca="1">IFERROR(IF((VLOOKUP($B74,'HICM and Narrative Backsheet'!$A$7:$BO$156,H$9,FALSE))="","",(VLOOKUP($B74,'HICM and Narrative Backsheet'!$A$7:$BO$156,H$9,FALSE))),"")</f>
        <v>Mature</v>
      </c>
      <c r="I74" s="159" t="str">
        <f ca="1">IFERROR(IF((VLOOKUP($B74,'HICM and Narrative Backsheet'!$A$7:$BO$156,I$9,FALSE))="","",(VLOOKUP($B74,'HICM and Narrative Backsheet'!$A$7:$BO$156,I$9,FALSE))),"")</f>
        <v>Plans in place</v>
      </c>
      <c r="J74" s="159" t="str">
        <f ca="1">IFERROR(IF((VLOOKUP($B74,'HICM and Narrative Backsheet'!$A$7:$BO$156,J$9,FALSE))="","",(VLOOKUP($B74,'HICM and Narrative Backsheet'!$A$7:$BO$156,J$9,FALSE))),"")</f>
        <v>Established</v>
      </c>
      <c r="K74" s="159" t="str">
        <f ca="1">IFERROR(IF((VLOOKUP($B74,'HICM and Narrative Backsheet'!$A$7:$BO$156,K$9,FALSE))="","",(VLOOKUP($B74,'HICM and Narrative Backsheet'!$A$7:$BO$156,K$9,FALSE))),"")</f>
        <v>Established</v>
      </c>
      <c r="L74" s="160" t="str">
        <f ca="1">IFERROR(IF((VLOOKUP($B74,'HICM and Narrative Backsheet'!$A$7:$BO$156,L$9,FALSE))="","",(VLOOKUP($B74,'HICM and Narrative Backsheet'!$A$7:$BO$156,L$9,FALSE))),"")</f>
        <v>Established</v>
      </c>
      <c r="M74" s="161" t="str">
        <f ca="1">IFERROR(IF((VLOOKUP($B74,'HICM and Narrative Backsheet'!$A$7:$BO$156,M$9,FALSE))="","",(VLOOKUP($B74,'HICM and Narrative Backsheet'!$A$7:$BO$156,M$9,FALSE))),"")</f>
        <v>Established</v>
      </c>
      <c r="N74" s="159" t="str">
        <f ca="1">IFERROR(IF((VLOOKUP($B74,'HICM and Narrative Backsheet'!$A$7:$BO$156,N$9,FALSE))="","",(VLOOKUP($B74,'HICM and Narrative Backsheet'!$A$7:$BO$156,N$9,FALSE))),"")</f>
        <v>Established</v>
      </c>
      <c r="O74" s="159" t="str">
        <f ca="1">IFERROR(IF((VLOOKUP($B74,'HICM and Narrative Backsheet'!$A$7:$BO$156,O$9,FALSE))="","",(VLOOKUP($B74,'HICM and Narrative Backsheet'!$A$7:$BO$156,O$9,FALSE))),"")</f>
        <v>Established</v>
      </c>
      <c r="P74" s="159" t="str">
        <f ca="1">IFERROR(IF((VLOOKUP($B74,'HICM and Narrative Backsheet'!$A$7:$BO$156,P$9,FALSE))="","",(VLOOKUP($B74,'HICM and Narrative Backsheet'!$A$7:$BO$156,P$9,FALSE))),"")</f>
        <v>Established</v>
      </c>
      <c r="Q74" s="159" t="str">
        <f ca="1">IFERROR(IF((VLOOKUP($B74,'HICM and Narrative Backsheet'!$A$7:$BO$156,Q$9,FALSE))="","",(VLOOKUP($B74,'HICM and Narrative Backsheet'!$A$7:$BO$156,Q$9,FALSE))),"")</f>
        <v>Mature</v>
      </c>
      <c r="R74" s="159" t="str">
        <f ca="1">IFERROR(IF((VLOOKUP($B74,'HICM and Narrative Backsheet'!$A$7:$BO$156,R$9,FALSE))="","",(VLOOKUP($B74,'HICM and Narrative Backsheet'!$A$7:$BO$156,R$9,FALSE))),"")</f>
        <v>Established</v>
      </c>
      <c r="S74" s="159" t="str">
        <f ca="1">IFERROR(IF((VLOOKUP($B74,'HICM and Narrative Backsheet'!$A$7:$BO$156,S$9,FALSE))="","",(VLOOKUP($B74,'HICM and Narrative Backsheet'!$A$7:$BO$156,S$9,FALSE))),"")</f>
        <v>Established</v>
      </c>
      <c r="T74" s="159" t="str">
        <f ca="1">IFERROR(IF((VLOOKUP($B74,'HICM and Narrative Backsheet'!$A$7:$BO$156,T$9,FALSE))="","",(VLOOKUP($B74,'HICM and Narrative Backsheet'!$A$7:$BO$156,T$9,FALSE))),"")</f>
        <v>Established</v>
      </c>
      <c r="U74" s="162" t="str">
        <f ca="1">IFERROR(IF((VLOOKUP($B74,'HICM and Narrative Backsheet'!$A$7:$BO$156,U$9,FALSE))="","",(VLOOKUP($B74,'HICM and Narrative Backsheet'!$A$7:$BO$156,U$9,FALSE))),"")</f>
        <v>Established</v>
      </c>
      <c r="V74" s="161" t="str">
        <f ca="1">IFERROR(IF((VLOOKUP($B74,'HICM and Narrative Backsheet'!$A$7:$BO$156,V$9,FALSE))="","",(VLOOKUP($B74,'HICM and Narrative Backsheet'!$A$7:$BO$156,V$9,FALSE))),"")</f>
        <v>Established</v>
      </c>
      <c r="W74" s="159" t="str">
        <f ca="1">IFERROR(IF((VLOOKUP($B74,'HICM and Narrative Backsheet'!$A$7:$BO$156,W$9,FALSE))="","",(VLOOKUP($B74,'HICM and Narrative Backsheet'!$A$7:$BO$156,W$9,FALSE))),"")</f>
        <v>Established</v>
      </c>
      <c r="X74" s="159" t="str">
        <f ca="1">IFERROR(IF((VLOOKUP($B74,'HICM and Narrative Backsheet'!$A$7:$BO$156,X$9,FALSE))="","",(VLOOKUP($B74,'HICM and Narrative Backsheet'!$A$7:$BO$156,X$9,FALSE))),"")</f>
        <v>Established</v>
      </c>
      <c r="Y74" s="159" t="str">
        <f ca="1">IFERROR(IF((VLOOKUP($B74,'HICM and Narrative Backsheet'!$A$7:$BO$156,Y$9,FALSE))="","",(VLOOKUP($B74,'HICM and Narrative Backsheet'!$A$7:$BO$156,Y$9,FALSE))),"")</f>
        <v>Established</v>
      </c>
      <c r="Z74" s="159" t="str">
        <f ca="1">IFERROR(IF((VLOOKUP($B74,'HICM and Narrative Backsheet'!$A$7:$BO$156,Z$9,FALSE))="","",(VLOOKUP($B74,'HICM and Narrative Backsheet'!$A$7:$BO$156,Z$9,FALSE))),"")</f>
        <v>Mature</v>
      </c>
      <c r="AA74" s="159" t="str">
        <f ca="1">IFERROR(IF((VLOOKUP($B74,'HICM and Narrative Backsheet'!$A$7:$BO$156,AA$9,FALSE))="","",(VLOOKUP($B74,'HICM and Narrative Backsheet'!$A$7:$BO$156,AA$9,FALSE))),"")</f>
        <v>Established</v>
      </c>
      <c r="AB74" s="159" t="str">
        <f ca="1">IFERROR(IF((VLOOKUP($B74,'HICM and Narrative Backsheet'!$A$7:$BO$156,AB$9,FALSE))="","",(VLOOKUP($B74,'HICM and Narrative Backsheet'!$A$7:$BO$156,AB$9,FALSE))),"")</f>
        <v>Mature</v>
      </c>
      <c r="AC74" s="159" t="str">
        <f ca="1">IFERROR(IF((VLOOKUP($B74,'HICM and Narrative Backsheet'!$A$7:$BO$156,AC$9,FALSE))="","",(VLOOKUP($B74,'HICM and Narrative Backsheet'!$A$7:$BO$156,AC$9,FALSE))),"")</f>
        <v>Established</v>
      </c>
      <c r="AD74" s="160" t="str">
        <f ca="1">IFERROR(IF((VLOOKUP($B74,'HICM and Narrative Backsheet'!$A$7:$BO$156,AD$9,FALSE))="","",(VLOOKUP($B74,'HICM and Narrative Backsheet'!$A$7:$BO$156,AD$9,FALSE))),"")</f>
        <v>Established</v>
      </c>
    </row>
    <row r="75" spans="1:30" x14ac:dyDescent="0.3">
      <c r="A75" s="56">
        <v>49</v>
      </c>
      <c r="B75" s="49" t="str">
        <f t="shared" ca="1" si="11"/>
        <v>E10000014</v>
      </c>
      <c r="C75" s="143" t="str">
        <f ca="1">IFERROR(VLOOKUP($B75,'Org List'!$J$9:$K$488,2,0), "")</f>
        <v>Hampshire</v>
      </c>
      <c r="D75" s="158" t="str">
        <f ca="1">IFERROR(IF((VLOOKUP($B75,'HICM and Narrative Backsheet'!$A$7:$BO$156,D$9,FALSE))="","",(VLOOKUP($B75,'HICM and Narrative Backsheet'!$A$7:$BO$156,D$9,FALSE))),"")</f>
        <v>Established</v>
      </c>
      <c r="E75" s="159" t="str">
        <f ca="1">IFERROR(IF((VLOOKUP($B75,'HICM and Narrative Backsheet'!$A$7:$BO$156,E$9,FALSE))="","",(VLOOKUP($B75,'HICM and Narrative Backsheet'!$A$7:$BO$156,E$9,FALSE))),"")</f>
        <v>Plans in place</v>
      </c>
      <c r="F75" s="159" t="str">
        <f ca="1">IFERROR(IF((VLOOKUP($B75,'HICM and Narrative Backsheet'!$A$7:$BO$156,F$9,FALSE))="","",(VLOOKUP($B75,'HICM and Narrative Backsheet'!$A$7:$BO$156,F$9,FALSE))),"")</f>
        <v>Established</v>
      </c>
      <c r="G75" s="159" t="str">
        <f ca="1">IFERROR(IF((VLOOKUP($B75,'HICM and Narrative Backsheet'!$A$7:$BO$156,G$9,FALSE))="","",(VLOOKUP($B75,'HICM and Narrative Backsheet'!$A$7:$BO$156,G$9,FALSE))),"")</f>
        <v>Established</v>
      </c>
      <c r="H75" s="159" t="str">
        <f ca="1">IFERROR(IF((VLOOKUP($B75,'HICM and Narrative Backsheet'!$A$7:$BO$156,H$9,FALSE))="","",(VLOOKUP($B75,'HICM and Narrative Backsheet'!$A$7:$BO$156,H$9,FALSE))),"")</f>
        <v>Plans in place</v>
      </c>
      <c r="I75" s="159" t="str">
        <f ca="1">IFERROR(IF((VLOOKUP($B75,'HICM and Narrative Backsheet'!$A$7:$BO$156,I$9,FALSE))="","",(VLOOKUP($B75,'HICM and Narrative Backsheet'!$A$7:$BO$156,I$9,FALSE))),"")</f>
        <v>Established</v>
      </c>
      <c r="J75" s="159" t="str">
        <f ca="1">IFERROR(IF((VLOOKUP($B75,'HICM and Narrative Backsheet'!$A$7:$BO$156,J$9,FALSE))="","",(VLOOKUP($B75,'HICM and Narrative Backsheet'!$A$7:$BO$156,J$9,FALSE))),"")</f>
        <v>Established</v>
      </c>
      <c r="K75" s="159" t="str">
        <f ca="1">IFERROR(IF((VLOOKUP($B75,'HICM and Narrative Backsheet'!$A$7:$BO$156,K$9,FALSE))="","",(VLOOKUP($B75,'HICM and Narrative Backsheet'!$A$7:$BO$156,K$9,FALSE))),"")</f>
        <v>Established</v>
      </c>
      <c r="L75" s="160" t="str">
        <f ca="1">IFERROR(IF((VLOOKUP($B75,'HICM and Narrative Backsheet'!$A$7:$BO$156,L$9,FALSE))="","",(VLOOKUP($B75,'HICM and Narrative Backsheet'!$A$7:$BO$156,L$9,FALSE))),"")</f>
        <v>Plans in place</v>
      </c>
      <c r="M75" s="161" t="str">
        <f ca="1">IFERROR(IF((VLOOKUP($B75,'HICM and Narrative Backsheet'!$A$7:$BO$156,M$9,FALSE))="","",(VLOOKUP($B75,'HICM and Narrative Backsheet'!$A$7:$BO$156,M$9,FALSE))),"")</f>
        <v>Established</v>
      </c>
      <c r="N75" s="159" t="str">
        <f ca="1">IFERROR(IF((VLOOKUP($B75,'HICM and Narrative Backsheet'!$A$7:$BO$156,N$9,FALSE))="","",(VLOOKUP($B75,'HICM and Narrative Backsheet'!$A$7:$BO$156,N$9,FALSE))),"")</f>
        <v>Established</v>
      </c>
      <c r="O75" s="159" t="str">
        <f ca="1">IFERROR(IF((VLOOKUP($B75,'HICM and Narrative Backsheet'!$A$7:$BO$156,O$9,FALSE))="","",(VLOOKUP($B75,'HICM and Narrative Backsheet'!$A$7:$BO$156,O$9,FALSE))),"")</f>
        <v>Established</v>
      </c>
      <c r="P75" s="159" t="str">
        <f ca="1">IFERROR(IF((VLOOKUP($B75,'HICM and Narrative Backsheet'!$A$7:$BO$156,P$9,FALSE))="","",(VLOOKUP($B75,'HICM and Narrative Backsheet'!$A$7:$BO$156,P$9,FALSE))),"")</f>
        <v>Established</v>
      </c>
      <c r="Q75" s="159" t="str">
        <f ca="1">IFERROR(IF((VLOOKUP($B75,'HICM and Narrative Backsheet'!$A$7:$BO$156,Q$9,FALSE))="","",(VLOOKUP($B75,'HICM and Narrative Backsheet'!$A$7:$BO$156,Q$9,FALSE))),"")</f>
        <v>Established</v>
      </c>
      <c r="R75" s="159" t="str">
        <f ca="1">IFERROR(IF((VLOOKUP($B75,'HICM and Narrative Backsheet'!$A$7:$BO$156,R$9,FALSE))="","",(VLOOKUP($B75,'HICM and Narrative Backsheet'!$A$7:$BO$156,R$9,FALSE))),"")</f>
        <v>Established</v>
      </c>
      <c r="S75" s="159" t="str">
        <f ca="1">IFERROR(IF((VLOOKUP($B75,'HICM and Narrative Backsheet'!$A$7:$BO$156,S$9,FALSE))="","",(VLOOKUP($B75,'HICM and Narrative Backsheet'!$A$7:$BO$156,S$9,FALSE))),"")</f>
        <v>Established</v>
      </c>
      <c r="T75" s="159" t="str">
        <f ca="1">IFERROR(IF((VLOOKUP($B75,'HICM and Narrative Backsheet'!$A$7:$BO$156,T$9,FALSE))="","",(VLOOKUP($B75,'HICM and Narrative Backsheet'!$A$7:$BO$156,T$9,FALSE))),"")</f>
        <v>Established</v>
      </c>
      <c r="U75" s="162" t="str">
        <f ca="1">IFERROR(IF((VLOOKUP($B75,'HICM and Narrative Backsheet'!$A$7:$BO$156,U$9,FALSE))="","",(VLOOKUP($B75,'HICM and Narrative Backsheet'!$A$7:$BO$156,U$9,FALSE))),"")</f>
        <v>Established</v>
      </c>
      <c r="V75" s="161" t="str">
        <f ca="1">IFERROR(IF((VLOOKUP($B75,'HICM and Narrative Backsheet'!$A$7:$BO$156,V$9,FALSE))="","",(VLOOKUP($B75,'HICM and Narrative Backsheet'!$A$7:$BO$156,V$9,FALSE))),"")</f>
        <v>Established</v>
      </c>
      <c r="W75" s="159" t="str">
        <f ca="1">IFERROR(IF((VLOOKUP($B75,'HICM and Narrative Backsheet'!$A$7:$BO$156,W$9,FALSE))="","",(VLOOKUP($B75,'HICM and Narrative Backsheet'!$A$7:$BO$156,W$9,FALSE))),"")</f>
        <v>Established</v>
      </c>
      <c r="X75" s="159" t="str">
        <f ca="1">IFERROR(IF((VLOOKUP($B75,'HICM and Narrative Backsheet'!$A$7:$BO$156,X$9,FALSE))="","",(VLOOKUP($B75,'HICM and Narrative Backsheet'!$A$7:$BO$156,X$9,FALSE))),"")</f>
        <v>Established</v>
      </c>
      <c r="Y75" s="159" t="str">
        <f ca="1">IFERROR(IF((VLOOKUP($B75,'HICM and Narrative Backsheet'!$A$7:$BO$156,Y$9,FALSE))="","",(VLOOKUP($B75,'HICM and Narrative Backsheet'!$A$7:$BO$156,Y$9,FALSE))),"")</f>
        <v>Established</v>
      </c>
      <c r="Z75" s="159" t="str">
        <f ca="1">IFERROR(IF((VLOOKUP($B75,'HICM and Narrative Backsheet'!$A$7:$BO$156,Z$9,FALSE))="","",(VLOOKUP($B75,'HICM and Narrative Backsheet'!$A$7:$BO$156,Z$9,FALSE))),"")</f>
        <v>Established</v>
      </c>
      <c r="AA75" s="159" t="str">
        <f ca="1">IFERROR(IF((VLOOKUP($B75,'HICM and Narrative Backsheet'!$A$7:$BO$156,AA$9,FALSE))="","",(VLOOKUP($B75,'HICM and Narrative Backsheet'!$A$7:$BO$156,AA$9,FALSE))),"")</f>
        <v>Established</v>
      </c>
      <c r="AB75" s="159" t="str">
        <f ca="1">IFERROR(IF((VLOOKUP($B75,'HICM and Narrative Backsheet'!$A$7:$BO$156,AB$9,FALSE))="","",(VLOOKUP($B75,'HICM and Narrative Backsheet'!$A$7:$BO$156,AB$9,FALSE))),"")</f>
        <v>Established</v>
      </c>
      <c r="AC75" s="159" t="str">
        <f ca="1">IFERROR(IF((VLOOKUP($B75,'HICM and Narrative Backsheet'!$A$7:$BO$156,AC$9,FALSE))="","",(VLOOKUP($B75,'HICM and Narrative Backsheet'!$A$7:$BO$156,AC$9,FALSE))),"")</f>
        <v>Established</v>
      </c>
      <c r="AD75" s="160" t="str">
        <f ca="1">IFERROR(IF((VLOOKUP($B75,'HICM and Narrative Backsheet'!$A$7:$BO$156,AD$9,FALSE))="","",(VLOOKUP($B75,'HICM and Narrative Backsheet'!$A$7:$BO$156,AD$9,FALSE))),"")</f>
        <v>Established</v>
      </c>
    </row>
    <row r="76" spans="1:30" x14ac:dyDescent="0.3">
      <c r="A76" s="56">
        <v>50</v>
      </c>
      <c r="B76" s="49" t="str">
        <f t="shared" ca="1" si="11"/>
        <v>E09000014</v>
      </c>
      <c r="C76" s="143" t="str">
        <f ca="1">IFERROR(VLOOKUP($B76,'Org List'!$J$9:$K$488,2,0), "")</f>
        <v>Haringey</v>
      </c>
      <c r="D76" s="158" t="str">
        <f ca="1">IFERROR(IF((VLOOKUP($B76,'HICM and Narrative Backsheet'!$A$7:$BO$156,D$9,FALSE))="","",(VLOOKUP($B76,'HICM and Narrative Backsheet'!$A$7:$BO$156,D$9,FALSE))),"")</f>
        <v>Plans in place</v>
      </c>
      <c r="E76" s="159" t="str">
        <f ca="1">IFERROR(IF((VLOOKUP($B76,'HICM and Narrative Backsheet'!$A$7:$BO$156,E$9,FALSE))="","",(VLOOKUP($B76,'HICM and Narrative Backsheet'!$A$7:$BO$156,E$9,FALSE))),"")</f>
        <v>Plans in place</v>
      </c>
      <c r="F76" s="159" t="str">
        <f ca="1">IFERROR(IF((VLOOKUP($B76,'HICM and Narrative Backsheet'!$A$7:$BO$156,F$9,FALSE))="","",(VLOOKUP($B76,'HICM and Narrative Backsheet'!$A$7:$BO$156,F$9,FALSE))),"")</f>
        <v>Established</v>
      </c>
      <c r="G76" s="159" t="str">
        <f ca="1">IFERROR(IF((VLOOKUP($B76,'HICM and Narrative Backsheet'!$A$7:$BO$156,G$9,FALSE))="","",(VLOOKUP($B76,'HICM and Narrative Backsheet'!$A$7:$BO$156,G$9,FALSE))),"")</f>
        <v>Established</v>
      </c>
      <c r="H76" s="159" t="str">
        <f ca="1">IFERROR(IF((VLOOKUP($B76,'HICM and Narrative Backsheet'!$A$7:$BO$156,H$9,FALSE))="","",(VLOOKUP($B76,'HICM and Narrative Backsheet'!$A$7:$BO$156,H$9,FALSE))),"")</f>
        <v>Plans in place</v>
      </c>
      <c r="I76" s="159" t="str">
        <f ca="1">IFERROR(IF((VLOOKUP($B76,'HICM and Narrative Backsheet'!$A$7:$BO$156,I$9,FALSE))="","",(VLOOKUP($B76,'HICM and Narrative Backsheet'!$A$7:$BO$156,I$9,FALSE))),"")</f>
        <v>Plans in place</v>
      </c>
      <c r="J76" s="159" t="str">
        <f ca="1">IFERROR(IF((VLOOKUP($B76,'HICM and Narrative Backsheet'!$A$7:$BO$156,J$9,FALSE))="","",(VLOOKUP($B76,'HICM and Narrative Backsheet'!$A$7:$BO$156,J$9,FALSE))),"")</f>
        <v>Established</v>
      </c>
      <c r="K76" s="159" t="str">
        <f ca="1">IFERROR(IF((VLOOKUP($B76,'HICM and Narrative Backsheet'!$A$7:$BO$156,K$9,FALSE))="","",(VLOOKUP($B76,'HICM and Narrative Backsheet'!$A$7:$BO$156,K$9,FALSE))),"")</f>
        <v>Plans in place</v>
      </c>
      <c r="L76" s="160" t="str">
        <f ca="1">IFERROR(IF((VLOOKUP($B76,'HICM and Narrative Backsheet'!$A$7:$BO$156,L$9,FALSE))="","",(VLOOKUP($B76,'HICM and Narrative Backsheet'!$A$7:$BO$156,L$9,FALSE))),"")</f>
        <v>Plans in place</v>
      </c>
      <c r="M76" s="161" t="str">
        <f ca="1">IFERROR(IF((VLOOKUP($B76,'HICM and Narrative Backsheet'!$A$7:$BO$156,M$9,FALSE))="","",(VLOOKUP($B76,'HICM and Narrative Backsheet'!$A$7:$BO$156,M$9,FALSE))),"")</f>
        <v>Plans in place</v>
      </c>
      <c r="N76" s="159" t="str">
        <f ca="1">IFERROR(IF((VLOOKUP($B76,'HICM and Narrative Backsheet'!$A$7:$BO$156,N$9,FALSE))="","",(VLOOKUP($B76,'HICM and Narrative Backsheet'!$A$7:$BO$156,N$9,FALSE))),"")</f>
        <v>Plans in place</v>
      </c>
      <c r="O76" s="159" t="str">
        <f ca="1">IFERROR(IF((VLOOKUP($B76,'HICM and Narrative Backsheet'!$A$7:$BO$156,O$9,FALSE))="","",(VLOOKUP($B76,'HICM and Narrative Backsheet'!$A$7:$BO$156,O$9,FALSE))),"")</f>
        <v>Established</v>
      </c>
      <c r="P76" s="159" t="str">
        <f ca="1">IFERROR(IF((VLOOKUP($B76,'HICM and Narrative Backsheet'!$A$7:$BO$156,P$9,FALSE))="","",(VLOOKUP($B76,'HICM and Narrative Backsheet'!$A$7:$BO$156,P$9,FALSE))),"")</f>
        <v>Established</v>
      </c>
      <c r="Q76" s="159" t="str">
        <f ca="1">IFERROR(IF((VLOOKUP($B76,'HICM and Narrative Backsheet'!$A$7:$BO$156,Q$9,FALSE))="","",(VLOOKUP($B76,'HICM and Narrative Backsheet'!$A$7:$BO$156,Q$9,FALSE))),"")</f>
        <v>Plans in place</v>
      </c>
      <c r="R76" s="159" t="str">
        <f ca="1">IFERROR(IF((VLOOKUP($B76,'HICM and Narrative Backsheet'!$A$7:$BO$156,R$9,FALSE))="","",(VLOOKUP($B76,'HICM and Narrative Backsheet'!$A$7:$BO$156,R$9,FALSE))),"")</f>
        <v>Plans in place</v>
      </c>
      <c r="S76" s="159" t="str">
        <f ca="1">IFERROR(IF((VLOOKUP($B76,'HICM and Narrative Backsheet'!$A$7:$BO$156,S$9,FALSE))="","",(VLOOKUP($B76,'HICM and Narrative Backsheet'!$A$7:$BO$156,S$9,FALSE))),"")</f>
        <v>Established</v>
      </c>
      <c r="T76" s="159" t="str">
        <f ca="1">IFERROR(IF((VLOOKUP($B76,'HICM and Narrative Backsheet'!$A$7:$BO$156,T$9,FALSE))="","",(VLOOKUP($B76,'HICM and Narrative Backsheet'!$A$7:$BO$156,T$9,FALSE))),"")</f>
        <v>Plans in place</v>
      </c>
      <c r="U76" s="162" t="str">
        <f ca="1">IFERROR(IF((VLOOKUP($B76,'HICM and Narrative Backsheet'!$A$7:$BO$156,U$9,FALSE))="","",(VLOOKUP($B76,'HICM and Narrative Backsheet'!$A$7:$BO$156,U$9,FALSE))),"")</f>
        <v>Plans in place</v>
      </c>
      <c r="V76" s="161" t="str">
        <f ca="1">IFERROR(IF((VLOOKUP($B76,'HICM and Narrative Backsheet'!$A$7:$BO$156,V$9,FALSE))="","",(VLOOKUP($B76,'HICM and Narrative Backsheet'!$A$7:$BO$156,V$9,FALSE))),"")</f>
        <v>Established</v>
      </c>
      <c r="W76" s="159" t="str">
        <f ca="1">IFERROR(IF((VLOOKUP($B76,'HICM and Narrative Backsheet'!$A$7:$BO$156,W$9,FALSE))="","",(VLOOKUP($B76,'HICM and Narrative Backsheet'!$A$7:$BO$156,W$9,FALSE))),"")</f>
        <v>Established</v>
      </c>
      <c r="X76" s="159" t="str">
        <f ca="1">IFERROR(IF((VLOOKUP($B76,'HICM and Narrative Backsheet'!$A$7:$BO$156,X$9,FALSE))="","",(VLOOKUP($B76,'HICM and Narrative Backsheet'!$A$7:$BO$156,X$9,FALSE))),"")</f>
        <v>Established</v>
      </c>
      <c r="Y76" s="159" t="str">
        <f ca="1">IFERROR(IF((VLOOKUP($B76,'HICM and Narrative Backsheet'!$A$7:$BO$156,Y$9,FALSE))="","",(VLOOKUP($B76,'HICM and Narrative Backsheet'!$A$7:$BO$156,Y$9,FALSE))),"")</f>
        <v>Established</v>
      </c>
      <c r="Z76" s="159" t="str">
        <f ca="1">IFERROR(IF((VLOOKUP($B76,'HICM and Narrative Backsheet'!$A$7:$BO$156,Z$9,FALSE))="","",(VLOOKUP($B76,'HICM and Narrative Backsheet'!$A$7:$BO$156,Z$9,FALSE))),"")</f>
        <v>Plans in place</v>
      </c>
      <c r="AA76" s="159" t="str">
        <f ca="1">IFERROR(IF((VLOOKUP($B76,'HICM and Narrative Backsheet'!$A$7:$BO$156,AA$9,FALSE))="","",(VLOOKUP($B76,'HICM and Narrative Backsheet'!$A$7:$BO$156,AA$9,FALSE))),"")</f>
        <v>Plans in place</v>
      </c>
      <c r="AB76" s="159" t="str">
        <f ca="1">IFERROR(IF((VLOOKUP($B76,'HICM and Narrative Backsheet'!$A$7:$BO$156,AB$9,FALSE))="","",(VLOOKUP($B76,'HICM and Narrative Backsheet'!$A$7:$BO$156,AB$9,FALSE))),"")</f>
        <v>Established</v>
      </c>
      <c r="AC76" s="159" t="str">
        <f ca="1">IFERROR(IF((VLOOKUP($B76,'HICM and Narrative Backsheet'!$A$7:$BO$156,AC$9,FALSE))="","",(VLOOKUP($B76,'HICM and Narrative Backsheet'!$A$7:$BO$156,AC$9,FALSE))),"")</f>
        <v>Plans in place</v>
      </c>
      <c r="AD76" s="160" t="str">
        <f ca="1">IFERROR(IF((VLOOKUP($B76,'HICM and Narrative Backsheet'!$A$7:$BO$156,AD$9,FALSE))="","",(VLOOKUP($B76,'HICM and Narrative Backsheet'!$A$7:$BO$156,AD$9,FALSE))),"")</f>
        <v>Plans in place</v>
      </c>
    </row>
    <row r="77" spans="1:30" x14ac:dyDescent="0.3">
      <c r="A77" s="56">
        <v>51</v>
      </c>
      <c r="B77" s="49" t="str">
        <f t="shared" ca="1" si="11"/>
        <v>E09000015</v>
      </c>
      <c r="C77" s="143" t="str">
        <f ca="1">IFERROR(VLOOKUP($B77,'Org List'!$J$9:$K$488,2,0), "")</f>
        <v>Harrow</v>
      </c>
      <c r="D77" s="158" t="str">
        <f ca="1">IFERROR(IF((VLOOKUP($B77,'HICM and Narrative Backsheet'!$A$7:$BO$156,D$9,FALSE))="","",(VLOOKUP($B77,'HICM and Narrative Backsheet'!$A$7:$BO$156,D$9,FALSE))),"")</f>
        <v>Established</v>
      </c>
      <c r="E77" s="159" t="str">
        <f ca="1">IFERROR(IF((VLOOKUP($B77,'HICM and Narrative Backsheet'!$A$7:$BO$156,E$9,FALSE))="","",(VLOOKUP($B77,'HICM and Narrative Backsheet'!$A$7:$BO$156,E$9,FALSE))),"")</f>
        <v>Established</v>
      </c>
      <c r="F77" s="159" t="str">
        <f ca="1">IFERROR(IF((VLOOKUP($B77,'HICM and Narrative Backsheet'!$A$7:$BO$156,F$9,FALSE))="","",(VLOOKUP($B77,'HICM and Narrative Backsheet'!$A$7:$BO$156,F$9,FALSE))),"")</f>
        <v>Established</v>
      </c>
      <c r="G77" s="159" t="str">
        <f ca="1">IFERROR(IF((VLOOKUP($B77,'HICM and Narrative Backsheet'!$A$7:$BO$156,G$9,FALSE))="","",(VLOOKUP($B77,'HICM and Narrative Backsheet'!$A$7:$BO$156,G$9,FALSE))),"")</f>
        <v>Established</v>
      </c>
      <c r="H77" s="159" t="str">
        <f ca="1">IFERROR(IF((VLOOKUP($B77,'HICM and Narrative Backsheet'!$A$7:$BO$156,H$9,FALSE))="","",(VLOOKUP($B77,'HICM and Narrative Backsheet'!$A$7:$BO$156,H$9,FALSE))),"")</f>
        <v>Established</v>
      </c>
      <c r="I77" s="159" t="str">
        <f ca="1">IFERROR(IF((VLOOKUP($B77,'HICM and Narrative Backsheet'!$A$7:$BO$156,I$9,FALSE))="","",(VLOOKUP($B77,'HICM and Narrative Backsheet'!$A$7:$BO$156,I$9,FALSE))),"")</f>
        <v>Established</v>
      </c>
      <c r="J77" s="159" t="str">
        <f ca="1">IFERROR(IF((VLOOKUP($B77,'HICM and Narrative Backsheet'!$A$7:$BO$156,J$9,FALSE))="","",(VLOOKUP($B77,'HICM and Narrative Backsheet'!$A$7:$BO$156,J$9,FALSE))),"")</f>
        <v>Established</v>
      </c>
      <c r="K77" s="159" t="str">
        <f ca="1">IFERROR(IF((VLOOKUP($B77,'HICM and Narrative Backsheet'!$A$7:$BO$156,K$9,FALSE))="","",(VLOOKUP($B77,'HICM and Narrative Backsheet'!$A$7:$BO$156,K$9,FALSE))),"")</f>
        <v>Established</v>
      </c>
      <c r="L77" s="160" t="str">
        <f ca="1">IFERROR(IF((VLOOKUP($B77,'HICM and Narrative Backsheet'!$A$7:$BO$156,L$9,FALSE))="","",(VLOOKUP($B77,'HICM and Narrative Backsheet'!$A$7:$BO$156,L$9,FALSE))),"")</f>
        <v>Established</v>
      </c>
      <c r="M77" s="161" t="str">
        <f ca="1">IFERROR(IF((VLOOKUP($B77,'HICM and Narrative Backsheet'!$A$7:$BO$156,M$9,FALSE))="","",(VLOOKUP($B77,'HICM and Narrative Backsheet'!$A$7:$BO$156,M$9,FALSE))),"")</f>
        <v>Established</v>
      </c>
      <c r="N77" s="159" t="str">
        <f ca="1">IFERROR(IF((VLOOKUP($B77,'HICM and Narrative Backsheet'!$A$7:$BO$156,N$9,FALSE))="","",(VLOOKUP($B77,'HICM and Narrative Backsheet'!$A$7:$BO$156,N$9,FALSE))),"")</f>
        <v>Established</v>
      </c>
      <c r="O77" s="159" t="str">
        <f ca="1">IFERROR(IF((VLOOKUP($B77,'HICM and Narrative Backsheet'!$A$7:$BO$156,O$9,FALSE))="","",(VLOOKUP($B77,'HICM and Narrative Backsheet'!$A$7:$BO$156,O$9,FALSE))),"")</f>
        <v>Established</v>
      </c>
      <c r="P77" s="159" t="str">
        <f ca="1">IFERROR(IF((VLOOKUP($B77,'HICM and Narrative Backsheet'!$A$7:$BO$156,P$9,FALSE))="","",(VLOOKUP($B77,'HICM and Narrative Backsheet'!$A$7:$BO$156,P$9,FALSE))),"")</f>
        <v>Established</v>
      </c>
      <c r="Q77" s="159" t="str">
        <f ca="1">IFERROR(IF((VLOOKUP($B77,'HICM and Narrative Backsheet'!$A$7:$BO$156,Q$9,FALSE))="","",(VLOOKUP($B77,'HICM and Narrative Backsheet'!$A$7:$BO$156,Q$9,FALSE))),"")</f>
        <v>Established</v>
      </c>
      <c r="R77" s="159" t="str">
        <f ca="1">IFERROR(IF((VLOOKUP($B77,'HICM and Narrative Backsheet'!$A$7:$BO$156,R$9,FALSE))="","",(VLOOKUP($B77,'HICM and Narrative Backsheet'!$A$7:$BO$156,R$9,FALSE))),"")</f>
        <v>Established</v>
      </c>
      <c r="S77" s="159" t="str">
        <f ca="1">IFERROR(IF((VLOOKUP($B77,'HICM and Narrative Backsheet'!$A$7:$BO$156,S$9,FALSE))="","",(VLOOKUP($B77,'HICM and Narrative Backsheet'!$A$7:$BO$156,S$9,FALSE))),"")</f>
        <v>Established</v>
      </c>
      <c r="T77" s="159" t="str">
        <f ca="1">IFERROR(IF((VLOOKUP($B77,'HICM and Narrative Backsheet'!$A$7:$BO$156,T$9,FALSE))="","",(VLOOKUP($B77,'HICM and Narrative Backsheet'!$A$7:$BO$156,T$9,FALSE))),"")</f>
        <v>Established</v>
      </c>
      <c r="U77" s="162" t="str">
        <f ca="1">IFERROR(IF((VLOOKUP($B77,'HICM and Narrative Backsheet'!$A$7:$BO$156,U$9,FALSE))="","",(VLOOKUP($B77,'HICM and Narrative Backsheet'!$A$7:$BO$156,U$9,FALSE))),"")</f>
        <v>Established</v>
      </c>
      <c r="V77" s="161" t="str">
        <f ca="1">IFERROR(IF((VLOOKUP($B77,'HICM and Narrative Backsheet'!$A$7:$BO$156,V$9,FALSE))="","",(VLOOKUP($B77,'HICM and Narrative Backsheet'!$A$7:$BO$156,V$9,FALSE))),"")</f>
        <v>Established</v>
      </c>
      <c r="W77" s="159" t="str">
        <f ca="1">IFERROR(IF((VLOOKUP($B77,'HICM and Narrative Backsheet'!$A$7:$BO$156,W$9,FALSE))="","",(VLOOKUP($B77,'HICM and Narrative Backsheet'!$A$7:$BO$156,W$9,FALSE))),"")</f>
        <v>Established</v>
      </c>
      <c r="X77" s="159" t="str">
        <f ca="1">IFERROR(IF((VLOOKUP($B77,'HICM and Narrative Backsheet'!$A$7:$BO$156,X$9,FALSE))="","",(VLOOKUP($B77,'HICM and Narrative Backsheet'!$A$7:$BO$156,X$9,FALSE))),"")</f>
        <v>Established</v>
      </c>
      <c r="Y77" s="159" t="str">
        <f ca="1">IFERROR(IF((VLOOKUP($B77,'HICM and Narrative Backsheet'!$A$7:$BO$156,Y$9,FALSE))="","",(VLOOKUP($B77,'HICM and Narrative Backsheet'!$A$7:$BO$156,Y$9,FALSE))),"")</f>
        <v>Established</v>
      </c>
      <c r="Z77" s="159" t="str">
        <f ca="1">IFERROR(IF((VLOOKUP($B77,'HICM and Narrative Backsheet'!$A$7:$BO$156,Z$9,FALSE))="","",(VLOOKUP($B77,'HICM and Narrative Backsheet'!$A$7:$BO$156,Z$9,FALSE))),"")</f>
        <v>Established</v>
      </c>
      <c r="AA77" s="159" t="str">
        <f ca="1">IFERROR(IF((VLOOKUP($B77,'HICM and Narrative Backsheet'!$A$7:$BO$156,AA$9,FALSE))="","",(VLOOKUP($B77,'HICM and Narrative Backsheet'!$A$7:$BO$156,AA$9,FALSE))),"")</f>
        <v>Established</v>
      </c>
      <c r="AB77" s="159" t="str">
        <f ca="1">IFERROR(IF((VLOOKUP($B77,'HICM and Narrative Backsheet'!$A$7:$BO$156,AB$9,FALSE))="","",(VLOOKUP($B77,'HICM and Narrative Backsheet'!$A$7:$BO$156,AB$9,FALSE))),"")</f>
        <v>Established</v>
      </c>
      <c r="AC77" s="159" t="str">
        <f ca="1">IFERROR(IF((VLOOKUP($B77,'HICM and Narrative Backsheet'!$A$7:$BO$156,AC$9,FALSE))="","",(VLOOKUP($B77,'HICM and Narrative Backsheet'!$A$7:$BO$156,AC$9,FALSE))),"")</f>
        <v>Established</v>
      </c>
      <c r="AD77" s="160" t="str">
        <f ca="1">IFERROR(IF((VLOOKUP($B77,'HICM and Narrative Backsheet'!$A$7:$BO$156,AD$9,FALSE))="","",(VLOOKUP($B77,'HICM and Narrative Backsheet'!$A$7:$BO$156,AD$9,FALSE))),"")</f>
        <v>Established</v>
      </c>
    </row>
    <row r="78" spans="1:30" x14ac:dyDescent="0.3">
      <c r="A78" s="56">
        <v>52</v>
      </c>
      <c r="B78" s="49" t="str">
        <f t="shared" ca="1" si="11"/>
        <v>E06000001</v>
      </c>
      <c r="C78" s="143" t="str">
        <f ca="1">IFERROR(VLOOKUP($B78,'Org List'!$J$9:$K$488,2,0), "")</f>
        <v>Hartlepool</v>
      </c>
      <c r="D78" s="158" t="str">
        <f ca="1">IFERROR(IF((VLOOKUP($B78,'HICM and Narrative Backsheet'!$A$7:$BO$156,D$9,FALSE))="","",(VLOOKUP($B78,'HICM and Narrative Backsheet'!$A$7:$BO$156,D$9,FALSE))),"")</f>
        <v>Established</v>
      </c>
      <c r="E78" s="159" t="str">
        <f ca="1">IFERROR(IF((VLOOKUP($B78,'HICM and Narrative Backsheet'!$A$7:$BO$156,E$9,FALSE))="","",(VLOOKUP($B78,'HICM and Narrative Backsheet'!$A$7:$BO$156,E$9,FALSE))),"")</f>
        <v>Mature</v>
      </c>
      <c r="F78" s="159" t="str">
        <f ca="1">IFERROR(IF((VLOOKUP($B78,'HICM and Narrative Backsheet'!$A$7:$BO$156,F$9,FALSE))="","",(VLOOKUP($B78,'HICM and Narrative Backsheet'!$A$7:$BO$156,F$9,FALSE))),"")</f>
        <v>Mature</v>
      </c>
      <c r="G78" s="159" t="str">
        <f ca="1">IFERROR(IF((VLOOKUP($B78,'HICM and Narrative Backsheet'!$A$7:$BO$156,G$9,FALSE))="","",(VLOOKUP($B78,'HICM and Narrative Backsheet'!$A$7:$BO$156,G$9,FALSE))),"")</f>
        <v>Established</v>
      </c>
      <c r="H78" s="159" t="str">
        <f ca="1">IFERROR(IF((VLOOKUP($B78,'HICM and Narrative Backsheet'!$A$7:$BO$156,H$9,FALSE))="","",(VLOOKUP($B78,'HICM and Narrative Backsheet'!$A$7:$BO$156,H$9,FALSE))),"")</f>
        <v>Plans in place</v>
      </c>
      <c r="I78" s="159" t="str">
        <f ca="1">IFERROR(IF((VLOOKUP($B78,'HICM and Narrative Backsheet'!$A$7:$BO$156,I$9,FALSE))="","",(VLOOKUP($B78,'HICM and Narrative Backsheet'!$A$7:$BO$156,I$9,FALSE))),"")</f>
        <v>Established</v>
      </c>
      <c r="J78" s="159" t="str">
        <f ca="1">IFERROR(IF((VLOOKUP($B78,'HICM and Narrative Backsheet'!$A$7:$BO$156,J$9,FALSE))="","",(VLOOKUP($B78,'HICM and Narrative Backsheet'!$A$7:$BO$156,J$9,FALSE))),"")</f>
        <v>Mature</v>
      </c>
      <c r="K78" s="159" t="str">
        <f ca="1">IFERROR(IF((VLOOKUP($B78,'HICM and Narrative Backsheet'!$A$7:$BO$156,K$9,FALSE))="","",(VLOOKUP($B78,'HICM and Narrative Backsheet'!$A$7:$BO$156,K$9,FALSE))),"")</f>
        <v>Mature</v>
      </c>
      <c r="L78" s="160" t="str">
        <f ca="1">IFERROR(IF((VLOOKUP($B78,'HICM and Narrative Backsheet'!$A$7:$BO$156,L$9,FALSE))="","",(VLOOKUP($B78,'HICM and Narrative Backsheet'!$A$7:$BO$156,L$9,FALSE))),"")</f>
        <v>Established</v>
      </c>
      <c r="M78" s="161" t="str">
        <f ca="1">IFERROR(IF((VLOOKUP($B78,'HICM and Narrative Backsheet'!$A$7:$BO$156,M$9,FALSE))="","",(VLOOKUP($B78,'HICM and Narrative Backsheet'!$A$7:$BO$156,M$9,FALSE))),"")</f>
        <v>Established</v>
      </c>
      <c r="N78" s="159" t="str">
        <f ca="1">IFERROR(IF((VLOOKUP($B78,'HICM and Narrative Backsheet'!$A$7:$BO$156,N$9,FALSE))="","",(VLOOKUP($B78,'HICM and Narrative Backsheet'!$A$7:$BO$156,N$9,FALSE))),"")</f>
        <v>Mature</v>
      </c>
      <c r="O78" s="159" t="str">
        <f ca="1">IFERROR(IF((VLOOKUP($B78,'HICM and Narrative Backsheet'!$A$7:$BO$156,O$9,FALSE))="","",(VLOOKUP($B78,'HICM and Narrative Backsheet'!$A$7:$BO$156,O$9,FALSE))),"")</f>
        <v>Mature</v>
      </c>
      <c r="P78" s="159" t="str">
        <f ca="1">IFERROR(IF((VLOOKUP($B78,'HICM and Narrative Backsheet'!$A$7:$BO$156,P$9,FALSE))="","",(VLOOKUP($B78,'HICM and Narrative Backsheet'!$A$7:$BO$156,P$9,FALSE))),"")</f>
        <v>Established</v>
      </c>
      <c r="Q78" s="159" t="str">
        <f ca="1">IFERROR(IF((VLOOKUP($B78,'HICM and Narrative Backsheet'!$A$7:$BO$156,Q$9,FALSE))="","",(VLOOKUP($B78,'HICM and Narrative Backsheet'!$A$7:$BO$156,Q$9,FALSE))),"")</f>
        <v>Established</v>
      </c>
      <c r="R78" s="159" t="str">
        <f ca="1">IFERROR(IF((VLOOKUP($B78,'HICM and Narrative Backsheet'!$A$7:$BO$156,R$9,FALSE))="","",(VLOOKUP($B78,'HICM and Narrative Backsheet'!$A$7:$BO$156,R$9,FALSE))),"")</f>
        <v>Established</v>
      </c>
      <c r="S78" s="159" t="str">
        <f ca="1">IFERROR(IF((VLOOKUP($B78,'HICM and Narrative Backsheet'!$A$7:$BO$156,S$9,FALSE))="","",(VLOOKUP($B78,'HICM and Narrative Backsheet'!$A$7:$BO$156,S$9,FALSE))),"")</f>
        <v>Mature</v>
      </c>
      <c r="T78" s="159" t="str">
        <f ca="1">IFERROR(IF((VLOOKUP($B78,'HICM and Narrative Backsheet'!$A$7:$BO$156,T$9,FALSE))="","",(VLOOKUP($B78,'HICM and Narrative Backsheet'!$A$7:$BO$156,T$9,FALSE))),"")</f>
        <v>Mature</v>
      </c>
      <c r="U78" s="162" t="str">
        <f ca="1">IFERROR(IF((VLOOKUP($B78,'HICM and Narrative Backsheet'!$A$7:$BO$156,U$9,FALSE))="","",(VLOOKUP($B78,'HICM and Narrative Backsheet'!$A$7:$BO$156,U$9,FALSE))),"")</f>
        <v>Established</v>
      </c>
      <c r="V78" s="161" t="str">
        <f ca="1">IFERROR(IF((VLOOKUP($B78,'HICM and Narrative Backsheet'!$A$7:$BO$156,V$9,FALSE))="","",(VLOOKUP($B78,'HICM and Narrative Backsheet'!$A$7:$BO$156,V$9,FALSE))),"")</f>
        <v>Mature</v>
      </c>
      <c r="W78" s="159" t="str">
        <f ca="1">IFERROR(IF((VLOOKUP($B78,'HICM and Narrative Backsheet'!$A$7:$BO$156,W$9,FALSE))="","",(VLOOKUP($B78,'HICM and Narrative Backsheet'!$A$7:$BO$156,W$9,FALSE))),"")</f>
        <v>Mature</v>
      </c>
      <c r="X78" s="159" t="str">
        <f ca="1">IFERROR(IF((VLOOKUP($B78,'HICM and Narrative Backsheet'!$A$7:$BO$156,X$9,FALSE))="","",(VLOOKUP($B78,'HICM and Narrative Backsheet'!$A$7:$BO$156,X$9,FALSE))),"")</f>
        <v>Exemplary</v>
      </c>
      <c r="Y78" s="159" t="str">
        <f ca="1">IFERROR(IF((VLOOKUP($B78,'HICM and Narrative Backsheet'!$A$7:$BO$156,Y$9,FALSE))="","",(VLOOKUP($B78,'HICM and Narrative Backsheet'!$A$7:$BO$156,Y$9,FALSE))),"")</f>
        <v>Mature</v>
      </c>
      <c r="Z78" s="159" t="str">
        <f ca="1">IFERROR(IF((VLOOKUP($B78,'HICM and Narrative Backsheet'!$A$7:$BO$156,Z$9,FALSE))="","",(VLOOKUP($B78,'HICM and Narrative Backsheet'!$A$7:$BO$156,Z$9,FALSE))),"")</f>
        <v>Established</v>
      </c>
      <c r="AA78" s="159" t="str">
        <f ca="1">IFERROR(IF((VLOOKUP($B78,'HICM and Narrative Backsheet'!$A$7:$BO$156,AA$9,FALSE))="","",(VLOOKUP($B78,'HICM and Narrative Backsheet'!$A$7:$BO$156,AA$9,FALSE))),"")</f>
        <v>Mature</v>
      </c>
      <c r="AB78" s="159" t="str">
        <f ca="1">IFERROR(IF((VLOOKUP($B78,'HICM and Narrative Backsheet'!$A$7:$BO$156,AB$9,FALSE))="","",(VLOOKUP($B78,'HICM and Narrative Backsheet'!$A$7:$BO$156,AB$9,FALSE))),"")</f>
        <v>Mature</v>
      </c>
      <c r="AC78" s="159" t="str">
        <f ca="1">IFERROR(IF((VLOOKUP($B78,'HICM and Narrative Backsheet'!$A$7:$BO$156,AC$9,FALSE))="","",(VLOOKUP($B78,'HICM and Narrative Backsheet'!$A$7:$BO$156,AC$9,FALSE))),"")</f>
        <v>Mature</v>
      </c>
      <c r="AD78" s="160" t="str">
        <f ca="1">IFERROR(IF((VLOOKUP($B78,'HICM and Narrative Backsheet'!$A$7:$BO$156,AD$9,FALSE))="","",(VLOOKUP($B78,'HICM and Narrative Backsheet'!$A$7:$BO$156,AD$9,FALSE))),"")</f>
        <v>Established</v>
      </c>
    </row>
    <row r="79" spans="1:30" x14ac:dyDescent="0.3">
      <c r="A79" s="56">
        <v>53</v>
      </c>
      <c r="B79" s="49" t="str">
        <f t="shared" ca="1" si="11"/>
        <v>E09000016</v>
      </c>
      <c r="C79" s="143" t="str">
        <f ca="1">IFERROR(VLOOKUP($B79,'Org List'!$J$9:$K$488,2,0), "")</f>
        <v>Havering</v>
      </c>
      <c r="D79" s="158" t="str">
        <f ca="1">IFERROR(IF((VLOOKUP($B79,'HICM and Narrative Backsheet'!$A$7:$BO$156,D$9,FALSE))="","",(VLOOKUP($B79,'HICM and Narrative Backsheet'!$A$7:$BO$156,D$9,FALSE))),"")</f>
        <v>Established</v>
      </c>
      <c r="E79" s="159" t="str">
        <f ca="1">IFERROR(IF((VLOOKUP($B79,'HICM and Narrative Backsheet'!$A$7:$BO$156,E$9,FALSE))="","",(VLOOKUP($B79,'HICM and Narrative Backsheet'!$A$7:$BO$156,E$9,FALSE))),"")</f>
        <v>Established</v>
      </c>
      <c r="F79" s="159" t="str">
        <f ca="1">IFERROR(IF((VLOOKUP($B79,'HICM and Narrative Backsheet'!$A$7:$BO$156,F$9,FALSE))="","",(VLOOKUP($B79,'HICM and Narrative Backsheet'!$A$7:$BO$156,F$9,FALSE))),"")</f>
        <v>Established</v>
      </c>
      <c r="G79" s="159" t="str">
        <f ca="1">IFERROR(IF((VLOOKUP($B79,'HICM and Narrative Backsheet'!$A$7:$BO$156,G$9,FALSE))="","",(VLOOKUP($B79,'HICM and Narrative Backsheet'!$A$7:$BO$156,G$9,FALSE))),"")</f>
        <v>Established</v>
      </c>
      <c r="H79" s="159" t="str">
        <f ca="1">IFERROR(IF((VLOOKUP($B79,'HICM and Narrative Backsheet'!$A$7:$BO$156,H$9,FALSE))="","",(VLOOKUP($B79,'HICM and Narrative Backsheet'!$A$7:$BO$156,H$9,FALSE))),"")</f>
        <v>Established</v>
      </c>
      <c r="I79" s="159" t="str">
        <f ca="1">IFERROR(IF((VLOOKUP($B79,'HICM and Narrative Backsheet'!$A$7:$BO$156,I$9,FALSE))="","",(VLOOKUP($B79,'HICM and Narrative Backsheet'!$A$7:$BO$156,I$9,FALSE))),"")</f>
        <v>Established</v>
      </c>
      <c r="J79" s="159" t="str">
        <f ca="1">IFERROR(IF((VLOOKUP($B79,'HICM and Narrative Backsheet'!$A$7:$BO$156,J$9,FALSE))="","",(VLOOKUP($B79,'HICM and Narrative Backsheet'!$A$7:$BO$156,J$9,FALSE))),"")</f>
        <v>Established</v>
      </c>
      <c r="K79" s="159" t="str">
        <f ca="1">IFERROR(IF((VLOOKUP($B79,'HICM and Narrative Backsheet'!$A$7:$BO$156,K$9,FALSE))="","",(VLOOKUP($B79,'HICM and Narrative Backsheet'!$A$7:$BO$156,K$9,FALSE))),"")</f>
        <v>Established</v>
      </c>
      <c r="L79" s="160" t="str">
        <f ca="1">IFERROR(IF((VLOOKUP($B79,'HICM and Narrative Backsheet'!$A$7:$BO$156,L$9,FALSE))="","",(VLOOKUP($B79,'HICM and Narrative Backsheet'!$A$7:$BO$156,L$9,FALSE))),"")</f>
        <v>Plans in place</v>
      </c>
      <c r="M79" s="161" t="str">
        <f ca="1">IFERROR(IF((VLOOKUP($B79,'HICM and Narrative Backsheet'!$A$7:$BO$156,M$9,FALSE))="","",(VLOOKUP($B79,'HICM and Narrative Backsheet'!$A$7:$BO$156,M$9,FALSE))),"")</f>
        <v>Established</v>
      </c>
      <c r="N79" s="159" t="str">
        <f ca="1">IFERROR(IF((VLOOKUP($B79,'HICM and Narrative Backsheet'!$A$7:$BO$156,N$9,FALSE))="","",(VLOOKUP($B79,'HICM and Narrative Backsheet'!$A$7:$BO$156,N$9,FALSE))),"")</f>
        <v>Established</v>
      </c>
      <c r="O79" s="159" t="str">
        <f ca="1">IFERROR(IF((VLOOKUP($B79,'HICM and Narrative Backsheet'!$A$7:$BO$156,O$9,FALSE))="","",(VLOOKUP($B79,'HICM and Narrative Backsheet'!$A$7:$BO$156,O$9,FALSE))),"")</f>
        <v>Established</v>
      </c>
      <c r="P79" s="159" t="str">
        <f ca="1">IFERROR(IF((VLOOKUP($B79,'HICM and Narrative Backsheet'!$A$7:$BO$156,P$9,FALSE))="","",(VLOOKUP($B79,'HICM and Narrative Backsheet'!$A$7:$BO$156,P$9,FALSE))),"")</f>
        <v>Established</v>
      </c>
      <c r="Q79" s="159" t="str">
        <f ca="1">IFERROR(IF((VLOOKUP($B79,'HICM and Narrative Backsheet'!$A$7:$BO$156,Q$9,FALSE))="","",(VLOOKUP($B79,'HICM and Narrative Backsheet'!$A$7:$BO$156,Q$9,FALSE))),"")</f>
        <v>Established</v>
      </c>
      <c r="R79" s="159" t="str">
        <f ca="1">IFERROR(IF((VLOOKUP($B79,'HICM and Narrative Backsheet'!$A$7:$BO$156,R$9,FALSE))="","",(VLOOKUP($B79,'HICM and Narrative Backsheet'!$A$7:$BO$156,R$9,FALSE))),"")</f>
        <v>Established</v>
      </c>
      <c r="S79" s="159" t="str">
        <f ca="1">IFERROR(IF((VLOOKUP($B79,'HICM and Narrative Backsheet'!$A$7:$BO$156,S$9,FALSE))="","",(VLOOKUP($B79,'HICM and Narrative Backsheet'!$A$7:$BO$156,S$9,FALSE))),"")</f>
        <v>Established</v>
      </c>
      <c r="T79" s="159" t="str">
        <f ca="1">IFERROR(IF((VLOOKUP($B79,'HICM and Narrative Backsheet'!$A$7:$BO$156,T$9,FALSE))="","",(VLOOKUP($B79,'HICM and Narrative Backsheet'!$A$7:$BO$156,T$9,FALSE))),"")</f>
        <v>Established</v>
      </c>
      <c r="U79" s="162" t="str">
        <f ca="1">IFERROR(IF((VLOOKUP($B79,'HICM and Narrative Backsheet'!$A$7:$BO$156,U$9,FALSE))="","",(VLOOKUP($B79,'HICM and Narrative Backsheet'!$A$7:$BO$156,U$9,FALSE))),"")</f>
        <v>Established</v>
      </c>
      <c r="V79" s="161" t="str">
        <f ca="1">IFERROR(IF((VLOOKUP($B79,'HICM and Narrative Backsheet'!$A$7:$BO$156,V$9,FALSE))="","",(VLOOKUP($B79,'HICM and Narrative Backsheet'!$A$7:$BO$156,V$9,FALSE))),"")</f>
        <v>Established</v>
      </c>
      <c r="W79" s="159" t="str">
        <f ca="1">IFERROR(IF((VLOOKUP($B79,'HICM and Narrative Backsheet'!$A$7:$BO$156,W$9,FALSE))="","",(VLOOKUP($B79,'HICM and Narrative Backsheet'!$A$7:$BO$156,W$9,FALSE))),"")</f>
        <v>Established</v>
      </c>
      <c r="X79" s="159" t="str">
        <f ca="1">IFERROR(IF((VLOOKUP($B79,'HICM and Narrative Backsheet'!$A$7:$BO$156,X$9,FALSE))="","",(VLOOKUP($B79,'HICM and Narrative Backsheet'!$A$7:$BO$156,X$9,FALSE))),"")</f>
        <v>Established</v>
      </c>
      <c r="Y79" s="159" t="str">
        <f ca="1">IFERROR(IF((VLOOKUP($B79,'HICM and Narrative Backsheet'!$A$7:$BO$156,Y$9,FALSE))="","",(VLOOKUP($B79,'HICM and Narrative Backsheet'!$A$7:$BO$156,Y$9,FALSE))),"")</f>
        <v>Established</v>
      </c>
      <c r="Z79" s="159" t="str">
        <f ca="1">IFERROR(IF((VLOOKUP($B79,'HICM and Narrative Backsheet'!$A$7:$BO$156,Z$9,FALSE))="","",(VLOOKUP($B79,'HICM and Narrative Backsheet'!$A$7:$BO$156,Z$9,FALSE))),"")</f>
        <v>Established</v>
      </c>
      <c r="AA79" s="159" t="str">
        <f ca="1">IFERROR(IF((VLOOKUP($B79,'HICM and Narrative Backsheet'!$A$7:$BO$156,AA$9,FALSE))="","",(VLOOKUP($B79,'HICM and Narrative Backsheet'!$A$7:$BO$156,AA$9,FALSE))),"")</f>
        <v>Established</v>
      </c>
      <c r="AB79" s="159" t="str">
        <f ca="1">IFERROR(IF((VLOOKUP($B79,'HICM and Narrative Backsheet'!$A$7:$BO$156,AB$9,FALSE))="","",(VLOOKUP($B79,'HICM and Narrative Backsheet'!$A$7:$BO$156,AB$9,FALSE))),"")</f>
        <v>Established</v>
      </c>
      <c r="AC79" s="159" t="str">
        <f ca="1">IFERROR(IF((VLOOKUP($B79,'HICM and Narrative Backsheet'!$A$7:$BO$156,AC$9,FALSE))="","",(VLOOKUP($B79,'HICM and Narrative Backsheet'!$A$7:$BO$156,AC$9,FALSE))),"")</f>
        <v>Established</v>
      </c>
      <c r="AD79" s="160" t="str">
        <f ca="1">IFERROR(IF((VLOOKUP($B79,'HICM and Narrative Backsheet'!$A$7:$BO$156,AD$9,FALSE))="","",(VLOOKUP($B79,'HICM and Narrative Backsheet'!$A$7:$BO$156,AD$9,FALSE))),"")</f>
        <v>Established</v>
      </c>
    </row>
    <row r="80" spans="1:30" x14ac:dyDescent="0.3">
      <c r="A80" s="56">
        <v>54</v>
      </c>
      <c r="B80" s="49" t="str">
        <f t="shared" ca="1" si="11"/>
        <v>E06000019</v>
      </c>
      <c r="C80" s="143" t="str">
        <f ca="1">IFERROR(VLOOKUP($B80,'Org List'!$J$9:$K$488,2,0), "")</f>
        <v>Herefordshire, County of</v>
      </c>
      <c r="D80" s="158" t="str">
        <f ca="1">IFERROR(IF((VLOOKUP($B80,'HICM and Narrative Backsheet'!$A$7:$BO$156,D$9,FALSE))="","",(VLOOKUP($B80,'HICM and Narrative Backsheet'!$A$7:$BO$156,D$9,FALSE))),"")</f>
        <v>Plans in place</v>
      </c>
      <c r="E80" s="159" t="str">
        <f ca="1">IFERROR(IF((VLOOKUP($B80,'HICM and Narrative Backsheet'!$A$7:$BO$156,E$9,FALSE))="","",(VLOOKUP($B80,'HICM and Narrative Backsheet'!$A$7:$BO$156,E$9,FALSE))),"")</f>
        <v>Not yet established</v>
      </c>
      <c r="F80" s="159" t="str">
        <f ca="1">IFERROR(IF((VLOOKUP($B80,'HICM and Narrative Backsheet'!$A$7:$BO$156,F$9,FALSE))="","",(VLOOKUP($B80,'HICM and Narrative Backsheet'!$A$7:$BO$156,F$9,FALSE))),"")</f>
        <v>Plans in place</v>
      </c>
      <c r="G80" s="159" t="str">
        <f ca="1">IFERROR(IF((VLOOKUP($B80,'HICM and Narrative Backsheet'!$A$7:$BO$156,G$9,FALSE))="","",(VLOOKUP($B80,'HICM and Narrative Backsheet'!$A$7:$BO$156,G$9,FALSE))),"")</f>
        <v>Plans in place</v>
      </c>
      <c r="H80" s="159" t="str">
        <f ca="1">IFERROR(IF((VLOOKUP($B80,'HICM and Narrative Backsheet'!$A$7:$BO$156,H$9,FALSE))="","",(VLOOKUP($B80,'HICM and Narrative Backsheet'!$A$7:$BO$156,H$9,FALSE))),"")</f>
        <v>Not yet established</v>
      </c>
      <c r="I80" s="159" t="str">
        <f ca="1">IFERROR(IF((VLOOKUP($B80,'HICM and Narrative Backsheet'!$A$7:$BO$156,I$9,FALSE))="","",(VLOOKUP($B80,'HICM and Narrative Backsheet'!$A$7:$BO$156,I$9,FALSE))),"")</f>
        <v>Plans in place</v>
      </c>
      <c r="J80" s="159" t="str">
        <f ca="1">IFERROR(IF((VLOOKUP($B80,'HICM and Narrative Backsheet'!$A$7:$BO$156,J$9,FALSE))="","",(VLOOKUP($B80,'HICM and Narrative Backsheet'!$A$7:$BO$156,J$9,FALSE))),"")</f>
        <v>Plans in place</v>
      </c>
      <c r="K80" s="159" t="str">
        <f ca="1">IFERROR(IF((VLOOKUP($B80,'HICM and Narrative Backsheet'!$A$7:$BO$156,K$9,FALSE))="","",(VLOOKUP($B80,'HICM and Narrative Backsheet'!$A$7:$BO$156,K$9,FALSE))),"")</f>
        <v>Plans in place</v>
      </c>
      <c r="L80" s="160" t="str">
        <f ca="1">IFERROR(IF((VLOOKUP($B80,'HICM and Narrative Backsheet'!$A$7:$BO$156,L$9,FALSE))="","",(VLOOKUP($B80,'HICM and Narrative Backsheet'!$A$7:$BO$156,L$9,FALSE))),"")</f>
        <v>Established</v>
      </c>
      <c r="M80" s="161" t="str">
        <f ca="1">IFERROR(IF((VLOOKUP($B80,'HICM and Narrative Backsheet'!$A$7:$BO$156,M$9,FALSE))="","",(VLOOKUP($B80,'HICM and Narrative Backsheet'!$A$7:$BO$156,M$9,FALSE))),"")</f>
        <v>Established</v>
      </c>
      <c r="N80" s="159" t="str">
        <f ca="1">IFERROR(IF((VLOOKUP($B80,'HICM and Narrative Backsheet'!$A$7:$BO$156,N$9,FALSE))="","",(VLOOKUP($B80,'HICM and Narrative Backsheet'!$A$7:$BO$156,N$9,FALSE))),"")</f>
        <v>Plans in place</v>
      </c>
      <c r="O80" s="159" t="str">
        <f ca="1">IFERROR(IF((VLOOKUP($B80,'HICM and Narrative Backsheet'!$A$7:$BO$156,O$9,FALSE))="","",(VLOOKUP($B80,'HICM and Narrative Backsheet'!$A$7:$BO$156,O$9,FALSE))),"")</f>
        <v>Established</v>
      </c>
      <c r="P80" s="159" t="str">
        <f ca="1">IFERROR(IF((VLOOKUP($B80,'HICM and Narrative Backsheet'!$A$7:$BO$156,P$9,FALSE))="","",(VLOOKUP($B80,'HICM and Narrative Backsheet'!$A$7:$BO$156,P$9,FALSE))),"")</f>
        <v>Established</v>
      </c>
      <c r="Q80" s="159" t="str">
        <f ca="1">IFERROR(IF((VLOOKUP($B80,'HICM and Narrative Backsheet'!$A$7:$BO$156,Q$9,FALSE))="","",(VLOOKUP($B80,'HICM and Narrative Backsheet'!$A$7:$BO$156,Q$9,FALSE))),"")</f>
        <v>Plans in place</v>
      </c>
      <c r="R80" s="159" t="str">
        <f ca="1">IFERROR(IF((VLOOKUP($B80,'HICM and Narrative Backsheet'!$A$7:$BO$156,R$9,FALSE))="","",(VLOOKUP($B80,'HICM and Narrative Backsheet'!$A$7:$BO$156,R$9,FALSE))),"")</f>
        <v>Plans in place</v>
      </c>
      <c r="S80" s="159" t="str">
        <f ca="1">IFERROR(IF((VLOOKUP($B80,'HICM and Narrative Backsheet'!$A$7:$BO$156,S$9,FALSE))="","",(VLOOKUP($B80,'HICM and Narrative Backsheet'!$A$7:$BO$156,S$9,FALSE))),"")</f>
        <v>Established</v>
      </c>
      <c r="T80" s="159" t="str">
        <f ca="1">IFERROR(IF((VLOOKUP($B80,'HICM and Narrative Backsheet'!$A$7:$BO$156,T$9,FALSE))="","",(VLOOKUP($B80,'HICM and Narrative Backsheet'!$A$7:$BO$156,T$9,FALSE))),"")</f>
        <v>Established</v>
      </c>
      <c r="U80" s="162" t="str">
        <f ca="1">IFERROR(IF((VLOOKUP($B80,'HICM and Narrative Backsheet'!$A$7:$BO$156,U$9,FALSE))="","",(VLOOKUP($B80,'HICM and Narrative Backsheet'!$A$7:$BO$156,U$9,FALSE))),"")</f>
        <v>Established</v>
      </c>
      <c r="V80" s="161" t="str">
        <f ca="1">IFERROR(IF((VLOOKUP($B80,'HICM and Narrative Backsheet'!$A$7:$BO$156,V$9,FALSE))="","",(VLOOKUP($B80,'HICM and Narrative Backsheet'!$A$7:$BO$156,V$9,FALSE))),"")</f>
        <v>Established</v>
      </c>
      <c r="W80" s="159" t="str">
        <f ca="1">IFERROR(IF((VLOOKUP($B80,'HICM and Narrative Backsheet'!$A$7:$BO$156,W$9,FALSE))="","",(VLOOKUP($B80,'HICM and Narrative Backsheet'!$A$7:$BO$156,W$9,FALSE))),"")</f>
        <v>Established</v>
      </c>
      <c r="X80" s="159" t="str">
        <f ca="1">IFERROR(IF((VLOOKUP($B80,'HICM and Narrative Backsheet'!$A$7:$BO$156,X$9,FALSE))="","",(VLOOKUP($B80,'HICM and Narrative Backsheet'!$A$7:$BO$156,X$9,FALSE))),"")</f>
        <v>Mature</v>
      </c>
      <c r="Y80" s="159" t="str">
        <f ca="1">IFERROR(IF((VLOOKUP($B80,'HICM and Narrative Backsheet'!$A$7:$BO$156,Y$9,FALSE))="","",(VLOOKUP($B80,'HICM and Narrative Backsheet'!$A$7:$BO$156,Y$9,FALSE))),"")</f>
        <v>Mature</v>
      </c>
      <c r="Z80" s="159" t="str">
        <f ca="1">IFERROR(IF((VLOOKUP($B80,'HICM and Narrative Backsheet'!$A$7:$BO$156,Z$9,FALSE))="","",(VLOOKUP($B80,'HICM and Narrative Backsheet'!$A$7:$BO$156,Z$9,FALSE))),"")</f>
        <v>Established</v>
      </c>
      <c r="AA80" s="159" t="str">
        <f ca="1">IFERROR(IF((VLOOKUP($B80,'HICM and Narrative Backsheet'!$A$7:$BO$156,AA$9,FALSE))="","",(VLOOKUP($B80,'HICM and Narrative Backsheet'!$A$7:$BO$156,AA$9,FALSE))),"")</f>
        <v>Established</v>
      </c>
      <c r="AB80" s="159" t="str">
        <f ca="1">IFERROR(IF((VLOOKUP($B80,'HICM and Narrative Backsheet'!$A$7:$BO$156,AB$9,FALSE))="","",(VLOOKUP($B80,'HICM and Narrative Backsheet'!$A$7:$BO$156,AB$9,FALSE))),"")</f>
        <v>Mature</v>
      </c>
      <c r="AC80" s="159" t="str">
        <f ca="1">IFERROR(IF((VLOOKUP($B80,'HICM and Narrative Backsheet'!$A$7:$BO$156,AC$9,FALSE))="","",(VLOOKUP($B80,'HICM and Narrative Backsheet'!$A$7:$BO$156,AC$9,FALSE))),"")</f>
        <v>Mature</v>
      </c>
      <c r="AD80" s="160" t="str">
        <f ca="1">IFERROR(IF((VLOOKUP($B80,'HICM and Narrative Backsheet'!$A$7:$BO$156,AD$9,FALSE))="","",(VLOOKUP($B80,'HICM and Narrative Backsheet'!$A$7:$BO$156,AD$9,FALSE))),"")</f>
        <v>Mature</v>
      </c>
    </row>
    <row r="81" spans="1:30" x14ac:dyDescent="0.3">
      <c r="A81" s="56">
        <v>55</v>
      </c>
      <c r="B81" s="49" t="str">
        <f t="shared" ca="1" si="11"/>
        <v>E10000015</v>
      </c>
      <c r="C81" s="143" t="str">
        <f ca="1">IFERROR(VLOOKUP($B81,'Org List'!$J$9:$K$488,2,0), "")</f>
        <v>Hertfordshire</v>
      </c>
      <c r="D81" s="158" t="str">
        <f ca="1">IFERROR(IF((VLOOKUP($B81,'HICM and Narrative Backsheet'!$A$7:$BO$156,D$9,FALSE))="","",(VLOOKUP($B81,'HICM and Narrative Backsheet'!$A$7:$BO$156,D$9,FALSE))),"")</f>
        <v>Established</v>
      </c>
      <c r="E81" s="159" t="str">
        <f ca="1">IFERROR(IF((VLOOKUP($B81,'HICM and Narrative Backsheet'!$A$7:$BO$156,E$9,FALSE))="","",(VLOOKUP($B81,'HICM and Narrative Backsheet'!$A$7:$BO$156,E$9,FALSE))),"")</f>
        <v>Established</v>
      </c>
      <c r="F81" s="159" t="str">
        <f ca="1">IFERROR(IF((VLOOKUP($B81,'HICM and Narrative Backsheet'!$A$7:$BO$156,F$9,FALSE))="","",(VLOOKUP($B81,'HICM and Narrative Backsheet'!$A$7:$BO$156,F$9,FALSE))),"")</f>
        <v>Mature</v>
      </c>
      <c r="G81" s="159" t="str">
        <f ca="1">IFERROR(IF((VLOOKUP($B81,'HICM and Narrative Backsheet'!$A$7:$BO$156,G$9,FALSE))="","",(VLOOKUP($B81,'HICM and Narrative Backsheet'!$A$7:$BO$156,G$9,FALSE))),"")</f>
        <v>Established</v>
      </c>
      <c r="H81" s="159" t="str">
        <f ca="1">IFERROR(IF((VLOOKUP($B81,'HICM and Narrative Backsheet'!$A$7:$BO$156,H$9,FALSE))="","",(VLOOKUP($B81,'HICM and Narrative Backsheet'!$A$7:$BO$156,H$9,FALSE))),"")</f>
        <v>Established</v>
      </c>
      <c r="I81" s="159" t="str">
        <f ca="1">IFERROR(IF((VLOOKUP($B81,'HICM and Narrative Backsheet'!$A$7:$BO$156,I$9,FALSE))="","",(VLOOKUP($B81,'HICM and Narrative Backsheet'!$A$7:$BO$156,I$9,FALSE))),"")</f>
        <v>Mature</v>
      </c>
      <c r="J81" s="159" t="str">
        <f ca="1">IFERROR(IF((VLOOKUP($B81,'HICM and Narrative Backsheet'!$A$7:$BO$156,J$9,FALSE))="","",(VLOOKUP($B81,'HICM and Narrative Backsheet'!$A$7:$BO$156,J$9,FALSE))),"")</f>
        <v>Established</v>
      </c>
      <c r="K81" s="159" t="str">
        <f ca="1">IFERROR(IF((VLOOKUP($B81,'HICM and Narrative Backsheet'!$A$7:$BO$156,K$9,FALSE))="","",(VLOOKUP($B81,'HICM and Narrative Backsheet'!$A$7:$BO$156,K$9,FALSE))),"")</f>
        <v>Mature</v>
      </c>
      <c r="L81" s="160" t="str">
        <f ca="1">IFERROR(IF((VLOOKUP($B81,'HICM and Narrative Backsheet'!$A$7:$BO$156,L$9,FALSE))="","",(VLOOKUP($B81,'HICM and Narrative Backsheet'!$A$7:$BO$156,L$9,FALSE))),"")</f>
        <v>Established</v>
      </c>
      <c r="M81" s="161" t="str">
        <f ca="1">IFERROR(IF((VLOOKUP($B81,'HICM and Narrative Backsheet'!$A$7:$BO$156,M$9,FALSE))="","",(VLOOKUP($B81,'HICM and Narrative Backsheet'!$A$7:$BO$156,M$9,FALSE))),"")</f>
        <v>Mature</v>
      </c>
      <c r="N81" s="159" t="str">
        <f ca="1">IFERROR(IF((VLOOKUP($B81,'HICM and Narrative Backsheet'!$A$7:$BO$156,N$9,FALSE))="","",(VLOOKUP($B81,'HICM and Narrative Backsheet'!$A$7:$BO$156,N$9,FALSE))),"")</f>
        <v>Established</v>
      </c>
      <c r="O81" s="159" t="str">
        <f ca="1">IFERROR(IF((VLOOKUP($B81,'HICM and Narrative Backsheet'!$A$7:$BO$156,O$9,FALSE))="","",(VLOOKUP($B81,'HICM and Narrative Backsheet'!$A$7:$BO$156,O$9,FALSE))),"")</f>
        <v>Mature</v>
      </c>
      <c r="P81" s="159" t="str">
        <f ca="1">IFERROR(IF((VLOOKUP($B81,'HICM and Narrative Backsheet'!$A$7:$BO$156,P$9,FALSE))="","",(VLOOKUP($B81,'HICM and Narrative Backsheet'!$A$7:$BO$156,P$9,FALSE))),"")</f>
        <v>Mature</v>
      </c>
      <c r="Q81" s="159" t="str">
        <f ca="1">IFERROR(IF((VLOOKUP($B81,'HICM and Narrative Backsheet'!$A$7:$BO$156,Q$9,FALSE))="","",(VLOOKUP($B81,'HICM and Narrative Backsheet'!$A$7:$BO$156,Q$9,FALSE))),"")</f>
        <v>Mature</v>
      </c>
      <c r="R81" s="159" t="str">
        <f ca="1">IFERROR(IF((VLOOKUP($B81,'HICM and Narrative Backsheet'!$A$7:$BO$156,R$9,FALSE))="","",(VLOOKUP($B81,'HICM and Narrative Backsheet'!$A$7:$BO$156,R$9,FALSE))),"")</f>
        <v>Mature</v>
      </c>
      <c r="S81" s="159" t="str">
        <f ca="1">IFERROR(IF((VLOOKUP($B81,'HICM and Narrative Backsheet'!$A$7:$BO$156,S$9,FALSE))="","",(VLOOKUP($B81,'HICM and Narrative Backsheet'!$A$7:$BO$156,S$9,FALSE))),"")</f>
        <v>Mature</v>
      </c>
      <c r="T81" s="159" t="str">
        <f ca="1">IFERROR(IF((VLOOKUP($B81,'HICM and Narrative Backsheet'!$A$7:$BO$156,T$9,FALSE))="","",(VLOOKUP($B81,'HICM and Narrative Backsheet'!$A$7:$BO$156,T$9,FALSE))),"")</f>
        <v>Mature</v>
      </c>
      <c r="U81" s="162" t="str">
        <f ca="1">IFERROR(IF((VLOOKUP($B81,'HICM and Narrative Backsheet'!$A$7:$BO$156,U$9,FALSE))="","",(VLOOKUP($B81,'HICM and Narrative Backsheet'!$A$7:$BO$156,U$9,FALSE))),"")</f>
        <v>Mature</v>
      </c>
      <c r="V81" s="161" t="str">
        <f ca="1">IFERROR(IF((VLOOKUP($B81,'HICM and Narrative Backsheet'!$A$7:$BO$156,V$9,FALSE))="","",(VLOOKUP($B81,'HICM and Narrative Backsheet'!$A$7:$BO$156,V$9,FALSE))),"")</f>
        <v>Mature</v>
      </c>
      <c r="W81" s="159" t="str">
        <f ca="1">IFERROR(IF((VLOOKUP($B81,'HICM and Narrative Backsheet'!$A$7:$BO$156,W$9,FALSE))="","",(VLOOKUP($B81,'HICM and Narrative Backsheet'!$A$7:$BO$156,W$9,FALSE))),"")</f>
        <v>Mature</v>
      </c>
      <c r="X81" s="159" t="str">
        <f ca="1">IFERROR(IF((VLOOKUP($B81,'HICM and Narrative Backsheet'!$A$7:$BO$156,X$9,FALSE))="","",(VLOOKUP($B81,'HICM and Narrative Backsheet'!$A$7:$BO$156,X$9,FALSE))),"")</f>
        <v>Mature</v>
      </c>
      <c r="Y81" s="159" t="str">
        <f ca="1">IFERROR(IF((VLOOKUP($B81,'HICM and Narrative Backsheet'!$A$7:$BO$156,Y$9,FALSE))="","",(VLOOKUP($B81,'HICM and Narrative Backsheet'!$A$7:$BO$156,Y$9,FALSE))),"")</f>
        <v>Mature</v>
      </c>
      <c r="Z81" s="159" t="str">
        <f ca="1">IFERROR(IF((VLOOKUP($B81,'HICM and Narrative Backsheet'!$A$7:$BO$156,Z$9,FALSE))="","",(VLOOKUP($B81,'HICM and Narrative Backsheet'!$A$7:$BO$156,Z$9,FALSE))),"")</f>
        <v>Mature</v>
      </c>
      <c r="AA81" s="159" t="str">
        <f ca="1">IFERROR(IF((VLOOKUP($B81,'HICM and Narrative Backsheet'!$A$7:$BO$156,AA$9,FALSE))="","",(VLOOKUP($B81,'HICM and Narrative Backsheet'!$A$7:$BO$156,AA$9,FALSE))),"")</f>
        <v>Mature</v>
      </c>
      <c r="AB81" s="159" t="str">
        <f ca="1">IFERROR(IF((VLOOKUP($B81,'HICM and Narrative Backsheet'!$A$7:$BO$156,AB$9,FALSE))="","",(VLOOKUP($B81,'HICM and Narrative Backsheet'!$A$7:$BO$156,AB$9,FALSE))),"")</f>
        <v>Mature</v>
      </c>
      <c r="AC81" s="159" t="str">
        <f ca="1">IFERROR(IF((VLOOKUP($B81,'HICM and Narrative Backsheet'!$A$7:$BO$156,AC$9,FALSE))="","",(VLOOKUP($B81,'HICM and Narrative Backsheet'!$A$7:$BO$156,AC$9,FALSE))),"")</f>
        <v>Exemplary</v>
      </c>
      <c r="AD81" s="160" t="str">
        <f ca="1">IFERROR(IF((VLOOKUP($B81,'HICM and Narrative Backsheet'!$A$7:$BO$156,AD$9,FALSE))="","",(VLOOKUP($B81,'HICM and Narrative Backsheet'!$A$7:$BO$156,AD$9,FALSE))),"")</f>
        <v>Mature</v>
      </c>
    </row>
    <row r="82" spans="1:30" x14ac:dyDescent="0.3">
      <c r="A82" s="56">
        <v>56</v>
      </c>
      <c r="B82" s="49" t="str">
        <f t="shared" ca="1" si="11"/>
        <v>E09000017</v>
      </c>
      <c r="C82" s="143" t="str">
        <f ca="1">IFERROR(VLOOKUP($B82,'Org List'!$J$9:$K$488,2,0), "")</f>
        <v>Hillingdon</v>
      </c>
      <c r="D82" s="158" t="str">
        <f ca="1">IFERROR(IF((VLOOKUP($B82,'HICM and Narrative Backsheet'!$A$7:$BO$156,D$9,FALSE))="","",(VLOOKUP($B82,'HICM and Narrative Backsheet'!$A$7:$BO$156,D$9,FALSE))),"")</f>
        <v>Established</v>
      </c>
      <c r="E82" s="159" t="str">
        <f ca="1">IFERROR(IF((VLOOKUP($B82,'HICM and Narrative Backsheet'!$A$7:$BO$156,E$9,FALSE))="","",(VLOOKUP($B82,'HICM and Narrative Backsheet'!$A$7:$BO$156,E$9,FALSE))),"")</f>
        <v>Established</v>
      </c>
      <c r="F82" s="159" t="str">
        <f ca="1">IFERROR(IF((VLOOKUP($B82,'HICM and Narrative Backsheet'!$A$7:$BO$156,F$9,FALSE))="","",(VLOOKUP($B82,'HICM and Narrative Backsheet'!$A$7:$BO$156,F$9,FALSE))),"")</f>
        <v>Established</v>
      </c>
      <c r="G82" s="159" t="str">
        <f ca="1">IFERROR(IF((VLOOKUP($B82,'HICM and Narrative Backsheet'!$A$7:$BO$156,G$9,FALSE))="","",(VLOOKUP($B82,'HICM and Narrative Backsheet'!$A$7:$BO$156,G$9,FALSE))),"")</f>
        <v>Established</v>
      </c>
      <c r="H82" s="159" t="str">
        <f ca="1">IFERROR(IF((VLOOKUP($B82,'HICM and Narrative Backsheet'!$A$7:$BO$156,H$9,FALSE))="","",(VLOOKUP($B82,'HICM and Narrative Backsheet'!$A$7:$BO$156,H$9,FALSE))),"")</f>
        <v>Plans in place</v>
      </c>
      <c r="I82" s="159" t="str">
        <f ca="1">IFERROR(IF((VLOOKUP($B82,'HICM and Narrative Backsheet'!$A$7:$BO$156,I$9,FALSE))="","",(VLOOKUP($B82,'HICM and Narrative Backsheet'!$A$7:$BO$156,I$9,FALSE))),"")</f>
        <v>Plans in place</v>
      </c>
      <c r="J82" s="159" t="str">
        <f ca="1">IFERROR(IF((VLOOKUP($B82,'HICM and Narrative Backsheet'!$A$7:$BO$156,J$9,FALSE))="","",(VLOOKUP($B82,'HICM and Narrative Backsheet'!$A$7:$BO$156,J$9,FALSE))),"")</f>
        <v>Plans in place</v>
      </c>
      <c r="K82" s="159" t="str">
        <f ca="1">IFERROR(IF((VLOOKUP($B82,'HICM and Narrative Backsheet'!$A$7:$BO$156,K$9,FALSE))="","",(VLOOKUP($B82,'HICM and Narrative Backsheet'!$A$7:$BO$156,K$9,FALSE))),"")</f>
        <v>Plans in place</v>
      </c>
      <c r="L82" s="160" t="str">
        <f ca="1">IFERROR(IF((VLOOKUP($B82,'HICM and Narrative Backsheet'!$A$7:$BO$156,L$9,FALSE))="","",(VLOOKUP($B82,'HICM and Narrative Backsheet'!$A$7:$BO$156,L$9,FALSE))),"")</f>
        <v>Mature</v>
      </c>
      <c r="M82" s="161" t="str">
        <f ca="1">IFERROR(IF((VLOOKUP($B82,'HICM and Narrative Backsheet'!$A$7:$BO$156,M$9,FALSE))="","",(VLOOKUP($B82,'HICM and Narrative Backsheet'!$A$7:$BO$156,M$9,FALSE))),"")</f>
        <v>Established</v>
      </c>
      <c r="N82" s="159" t="str">
        <f ca="1">IFERROR(IF((VLOOKUP($B82,'HICM and Narrative Backsheet'!$A$7:$BO$156,N$9,FALSE))="","",(VLOOKUP($B82,'HICM and Narrative Backsheet'!$A$7:$BO$156,N$9,FALSE))),"")</f>
        <v>Established</v>
      </c>
      <c r="O82" s="159" t="str">
        <f ca="1">IFERROR(IF((VLOOKUP($B82,'HICM and Narrative Backsheet'!$A$7:$BO$156,O$9,FALSE))="","",(VLOOKUP($B82,'HICM and Narrative Backsheet'!$A$7:$BO$156,O$9,FALSE))),"")</f>
        <v>Established</v>
      </c>
      <c r="P82" s="159" t="str">
        <f ca="1">IFERROR(IF((VLOOKUP($B82,'HICM and Narrative Backsheet'!$A$7:$BO$156,P$9,FALSE))="","",(VLOOKUP($B82,'HICM and Narrative Backsheet'!$A$7:$BO$156,P$9,FALSE))),"")</f>
        <v>Mature</v>
      </c>
      <c r="Q82" s="159" t="str">
        <f ca="1">IFERROR(IF((VLOOKUP($B82,'HICM and Narrative Backsheet'!$A$7:$BO$156,Q$9,FALSE))="","",(VLOOKUP($B82,'HICM and Narrative Backsheet'!$A$7:$BO$156,Q$9,FALSE))),"")</f>
        <v>Plans in place</v>
      </c>
      <c r="R82" s="159" t="str">
        <f ca="1">IFERROR(IF((VLOOKUP($B82,'HICM and Narrative Backsheet'!$A$7:$BO$156,R$9,FALSE))="","",(VLOOKUP($B82,'HICM and Narrative Backsheet'!$A$7:$BO$156,R$9,FALSE))),"")</f>
        <v>Plans in place</v>
      </c>
      <c r="S82" s="159" t="str">
        <f ca="1">IFERROR(IF((VLOOKUP($B82,'HICM and Narrative Backsheet'!$A$7:$BO$156,S$9,FALSE))="","",(VLOOKUP($B82,'HICM and Narrative Backsheet'!$A$7:$BO$156,S$9,FALSE))),"")</f>
        <v>Plans in place</v>
      </c>
      <c r="T82" s="159" t="str">
        <f ca="1">IFERROR(IF((VLOOKUP($B82,'HICM and Narrative Backsheet'!$A$7:$BO$156,T$9,FALSE))="","",(VLOOKUP($B82,'HICM and Narrative Backsheet'!$A$7:$BO$156,T$9,FALSE))),"")</f>
        <v>Plans in place</v>
      </c>
      <c r="U82" s="162" t="str">
        <f ca="1">IFERROR(IF((VLOOKUP($B82,'HICM and Narrative Backsheet'!$A$7:$BO$156,U$9,FALSE))="","",(VLOOKUP($B82,'HICM and Narrative Backsheet'!$A$7:$BO$156,U$9,FALSE))),"")</f>
        <v>Mature</v>
      </c>
      <c r="V82" s="161" t="str">
        <f ca="1">IFERROR(IF((VLOOKUP($B82,'HICM and Narrative Backsheet'!$A$7:$BO$156,V$9,FALSE))="","",(VLOOKUP($B82,'HICM and Narrative Backsheet'!$A$7:$BO$156,V$9,FALSE))),"")</f>
        <v>Established</v>
      </c>
      <c r="W82" s="159" t="str">
        <f ca="1">IFERROR(IF((VLOOKUP($B82,'HICM and Narrative Backsheet'!$A$7:$BO$156,W$9,FALSE))="","",(VLOOKUP($B82,'HICM and Narrative Backsheet'!$A$7:$BO$156,W$9,FALSE))),"")</f>
        <v>Mature</v>
      </c>
      <c r="X82" s="159" t="str">
        <f ca="1">IFERROR(IF((VLOOKUP($B82,'HICM and Narrative Backsheet'!$A$7:$BO$156,X$9,FALSE))="","",(VLOOKUP($B82,'HICM and Narrative Backsheet'!$A$7:$BO$156,X$9,FALSE))),"")</f>
        <v>Mature</v>
      </c>
      <c r="Y82" s="159" t="str">
        <f ca="1">IFERROR(IF((VLOOKUP($B82,'HICM and Narrative Backsheet'!$A$7:$BO$156,Y$9,FALSE))="","",(VLOOKUP($B82,'HICM and Narrative Backsheet'!$A$7:$BO$156,Y$9,FALSE))),"")</f>
        <v>Exemplary</v>
      </c>
      <c r="Z82" s="159" t="str">
        <f ca="1">IFERROR(IF((VLOOKUP($B82,'HICM and Narrative Backsheet'!$A$7:$BO$156,Z$9,FALSE))="","",(VLOOKUP($B82,'HICM and Narrative Backsheet'!$A$7:$BO$156,Z$9,FALSE))),"")</f>
        <v>Established</v>
      </c>
      <c r="AA82" s="159" t="str">
        <f ca="1">IFERROR(IF((VLOOKUP($B82,'HICM and Narrative Backsheet'!$A$7:$BO$156,AA$9,FALSE))="","",(VLOOKUP($B82,'HICM and Narrative Backsheet'!$A$7:$BO$156,AA$9,FALSE))),"")</f>
        <v>Established</v>
      </c>
      <c r="AB82" s="159" t="str">
        <f ca="1">IFERROR(IF((VLOOKUP($B82,'HICM and Narrative Backsheet'!$A$7:$BO$156,AB$9,FALSE))="","",(VLOOKUP($B82,'HICM and Narrative Backsheet'!$A$7:$BO$156,AB$9,FALSE))),"")</f>
        <v>Established</v>
      </c>
      <c r="AC82" s="159" t="str">
        <f ca="1">IFERROR(IF((VLOOKUP($B82,'HICM and Narrative Backsheet'!$A$7:$BO$156,AC$9,FALSE))="","",(VLOOKUP($B82,'HICM and Narrative Backsheet'!$A$7:$BO$156,AC$9,FALSE))),"")</f>
        <v>Established</v>
      </c>
      <c r="AD82" s="160" t="str">
        <f ca="1">IFERROR(IF((VLOOKUP($B82,'HICM and Narrative Backsheet'!$A$7:$BO$156,AD$9,FALSE))="","",(VLOOKUP($B82,'HICM and Narrative Backsheet'!$A$7:$BO$156,AD$9,FALSE))),"")</f>
        <v>Mature</v>
      </c>
    </row>
    <row r="83" spans="1:30" x14ac:dyDescent="0.3">
      <c r="A83" s="56">
        <v>57</v>
      </c>
      <c r="B83" s="49" t="str">
        <f t="shared" ca="1" si="11"/>
        <v>E09000018</v>
      </c>
      <c r="C83" s="143" t="str">
        <f ca="1">IFERROR(VLOOKUP($B83,'Org List'!$J$9:$K$488,2,0), "")</f>
        <v>Hounslow</v>
      </c>
      <c r="D83" s="158" t="str">
        <f ca="1">IFERROR(IF((VLOOKUP($B83,'HICM and Narrative Backsheet'!$A$7:$BO$156,D$9,FALSE))="","",(VLOOKUP($B83,'HICM and Narrative Backsheet'!$A$7:$BO$156,D$9,FALSE))),"")</f>
        <v>Mature</v>
      </c>
      <c r="E83" s="159" t="str">
        <f ca="1">IFERROR(IF((VLOOKUP($B83,'HICM and Narrative Backsheet'!$A$7:$BO$156,E$9,FALSE))="","",(VLOOKUP($B83,'HICM and Narrative Backsheet'!$A$7:$BO$156,E$9,FALSE))),"")</f>
        <v>Established</v>
      </c>
      <c r="F83" s="159" t="str">
        <f ca="1">IFERROR(IF((VLOOKUP($B83,'HICM and Narrative Backsheet'!$A$7:$BO$156,F$9,FALSE))="","",(VLOOKUP($B83,'HICM and Narrative Backsheet'!$A$7:$BO$156,F$9,FALSE))),"")</f>
        <v>Established</v>
      </c>
      <c r="G83" s="159" t="str">
        <f ca="1">IFERROR(IF((VLOOKUP($B83,'HICM and Narrative Backsheet'!$A$7:$BO$156,G$9,FALSE))="","",(VLOOKUP($B83,'HICM and Narrative Backsheet'!$A$7:$BO$156,G$9,FALSE))),"")</f>
        <v>Established</v>
      </c>
      <c r="H83" s="159" t="str">
        <f ca="1">IFERROR(IF((VLOOKUP($B83,'HICM and Narrative Backsheet'!$A$7:$BO$156,H$9,FALSE))="","",(VLOOKUP($B83,'HICM and Narrative Backsheet'!$A$7:$BO$156,H$9,FALSE))),"")</f>
        <v>Mature</v>
      </c>
      <c r="I83" s="159" t="str">
        <f ca="1">IFERROR(IF((VLOOKUP($B83,'HICM and Narrative Backsheet'!$A$7:$BO$156,I$9,FALSE))="","",(VLOOKUP($B83,'HICM and Narrative Backsheet'!$A$7:$BO$156,I$9,FALSE))),"")</f>
        <v>Established</v>
      </c>
      <c r="J83" s="159" t="str">
        <f ca="1">IFERROR(IF((VLOOKUP($B83,'HICM and Narrative Backsheet'!$A$7:$BO$156,J$9,FALSE))="","",(VLOOKUP($B83,'HICM and Narrative Backsheet'!$A$7:$BO$156,J$9,FALSE))),"")</f>
        <v>Established</v>
      </c>
      <c r="K83" s="159" t="str">
        <f ca="1">IFERROR(IF((VLOOKUP($B83,'HICM and Narrative Backsheet'!$A$7:$BO$156,K$9,FALSE))="","",(VLOOKUP($B83,'HICM and Narrative Backsheet'!$A$7:$BO$156,K$9,FALSE))),"")</f>
        <v>Established</v>
      </c>
      <c r="L83" s="160" t="str">
        <f ca="1">IFERROR(IF((VLOOKUP($B83,'HICM and Narrative Backsheet'!$A$7:$BO$156,L$9,FALSE))="","",(VLOOKUP($B83,'HICM and Narrative Backsheet'!$A$7:$BO$156,L$9,FALSE))),"")</f>
        <v>Established</v>
      </c>
      <c r="M83" s="161" t="str">
        <f ca="1">IFERROR(IF((VLOOKUP($B83,'HICM and Narrative Backsheet'!$A$7:$BO$156,M$9,FALSE))="","",(VLOOKUP($B83,'HICM and Narrative Backsheet'!$A$7:$BO$156,M$9,FALSE))),"")</f>
        <v>Mature</v>
      </c>
      <c r="N83" s="159" t="str">
        <f ca="1">IFERROR(IF((VLOOKUP($B83,'HICM and Narrative Backsheet'!$A$7:$BO$156,N$9,FALSE))="","",(VLOOKUP($B83,'HICM and Narrative Backsheet'!$A$7:$BO$156,N$9,FALSE))),"")</f>
        <v>Established</v>
      </c>
      <c r="O83" s="159" t="str">
        <f ca="1">IFERROR(IF((VLOOKUP($B83,'HICM and Narrative Backsheet'!$A$7:$BO$156,O$9,FALSE))="","",(VLOOKUP($B83,'HICM and Narrative Backsheet'!$A$7:$BO$156,O$9,FALSE))),"")</f>
        <v>Established</v>
      </c>
      <c r="P83" s="159" t="str">
        <f ca="1">IFERROR(IF((VLOOKUP($B83,'HICM and Narrative Backsheet'!$A$7:$BO$156,P$9,FALSE))="","",(VLOOKUP($B83,'HICM and Narrative Backsheet'!$A$7:$BO$156,P$9,FALSE))),"")</f>
        <v>Established</v>
      </c>
      <c r="Q83" s="159" t="str">
        <f ca="1">IFERROR(IF((VLOOKUP($B83,'HICM and Narrative Backsheet'!$A$7:$BO$156,Q$9,FALSE))="","",(VLOOKUP($B83,'HICM and Narrative Backsheet'!$A$7:$BO$156,Q$9,FALSE))),"")</f>
        <v>Mature</v>
      </c>
      <c r="R83" s="159" t="str">
        <f ca="1">IFERROR(IF((VLOOKUP($B83,'HICM and Narrative Backsheet'!$A$7:$BO$156,R$9,FALSE))="","",(VLOOKUP($B83,'HICM and Narrative Backsheet'!$A$7:$BO$156,R$9,FALSE))),"")</f>
        <v>Established</v>
      </c>
      <c r="S83" s="159" t="str">
        <f ca="1">IFERROR(IF((VLOOKUP($B83,'HICM and Narrative Backsheet'!$A$7:$BO$156,S$9,FALSE))="","",(VLOOKUP($B83,'HICM and Narrative Backsheet'!$A$7:$BO$156,S$9,FALSE))),"")</f>
        <v>Established</v>
      </c>
      <c r="T83" s="159" t="str">
        <f ca="1">IFERROR(IF((VLOOKUP($B83,'HICM and Narrative Backsheet'!$A$7:$BO$156,T$9,FALSE))="","",(VLOOKUP($B83,'HICM and Narrative Backsheet'!$A$7:$BO$156,T$9,FALSE))),"")</f>
        <v>Established</v>
      </c>
      <c r="U83" s="162" t="str">
        <f ca="1">IFERROR(IF((VLOOKUP($B83,'HICM and Narrative Backsheet'!$A$7:$BO$156,U$9,FALSE))="","",(VLOOKUP($B83,'HICM and Narrative Backsheet'!$A$7:$BO$156,U$9,FALSE))),"")</f>
        <v>Established</v>
      </c>
      <c r="V83" s="161" t="str">
        <f ca="1">IFERROR(IF((VLOOKUP($B83,'HICM and Narrative Backsheet'!$A$7:$BO$156,V$9,FALSE))="","",(VLOOKUP($B83,'HICM and Narrative Backsheet'!$A$7:$BO$156,V$9,FALSE))),"")</f>
        <v>Mature</v>
      </c>
      <c r="W83" s="159" t="str">
        <f ca="1">IFERROR(IF((VLOOKUP($B83,'HICM and Narrative Backsheet'!$A$7:$BO$156,W$9,FALSE))="","",(VLOOKUP($B83,'HICM and Narrative Backsheet'!$A$7:$BO$156,W$9,FALSE))),"")</f>
        <v>Established</v>
      </c>
      <c r="X83" s="159" t="str">
        <f ca="1">IFERROR(IF((VLOOKUP($B83,'HICM and Narrative Backsheet'!$A$7:$BO$156,X$9,FALSE))="","",(VLOOKUP($B83,'HICM and Narrative Backsheet'!$A$7:$BO$156,X$9,FALSE))),"")</f>
        <v>Established</v>
      </c>
      <c r="Y83" s="159" t="str">
        <f ca="1">IFERROR(IF((VLOOKUP($B83,'HICM and Narrative Backsheet'!$A$7:$BO$156,Y$9,FALSE))="","",(VLOOKUP($B83,'HICM and Narrative Backsheet'!$A$7:$BO$156,Y$9,FALSE))),"")</f>
        <v>Established</v>
      </c>
      <c r="Z83" s="159" t="str">
        <f ca="1">IFERROR(IF((VLOOKUP($B83,'HICM and Narrative Backsheet'!$A$7:$BO$156,Z$9,FALSE))="","",(VLOOKUP($B83,'HICM and Narrative Backsheet'!$A$7:$BO$156,Z$9,FALSE))),"")</f>
        <v>Mature</v>
      </c>
      <c r="AA83" s="159" t="str">
        <f ca="1">IFERROR(IF((VLOOKUP($B83,'HICM and Narrative Backsheet'!$A$7:$BO$156,AA$9,FALSE))="","",(VLOOKUP($B83,'HICM and Narrative Backsheet'!$A$7:$BO$156,AA$9,FALSE))),"")</f>
        <v>Established</v>
      </c>
      <c r="AB83" s="159" t="str">
        <f ca="1">IFERROR(IF((VLOOKUP($B83,'HICM and Narrative Backsheet'!$A$7:$BO$156,AB$9,FALSE))="","",(VLOOKUP($B83,'HICM and Narrative Backsheet'!$A$7:$BO$156,AB$9,FALSE))),"")</f>
        <v>Established</v>
      </c>
      <c r="AC83" s="159" t="str">
        <f ca="1">IFERROR(IF((VLOOKUP($B83,'HICM and Narrative Backsheet'!$A$7:$BO$156,AC$9,FALSE))="","",(VLOOKUP($B83,'HICM and Narrative Backsheet'!$A$7:$BO$156,AC$9,FALSE))),"")</f>
        <v>Established</v>
      </c>
      <c r="AD83" s="160" t="str">
        <f ca="1">IFERROR(IF((VLOOKUP($B83,'HICM and Narrative Backsheet'!$A$7:$BO$156,AD$9,FALSE))="","",(VLOOKUP($B83,'HICM and Narrative Backsheet'!$A$7:$BO$156,AD$9,FALSE))),"")</f>
        <v>Established</v>
      </c>
    </row>
    <row r="84" spans="1:30" x14ac:dyDescent="0.3">
      <c r="A84" s="56">
        <v>58</v>
      </c>
      <c r="B84" s="49" t="str">
        <f t="shared" ca="1" si="11"/>
        <v>E06000046</v>
      </c>
      <c r="C84" s="143" t="str">
        <f ca="1">IFERROR(VLOOKUP($B84,'Org List'!$J$9:$K$488,2,0), "")</f>
        <v>Isle of Wight</v>
      </c>
      <c r="D84" s="158" t="str">
        <f ca="1">IFERROR(IF((VLOOKUP($B84,'HICM and Narrative Backsheet'!$A$7:$BO$156,D$9,FALSE))="","",(VLOOKUP($B84,'HICM and Narrative Backsheet'!$A$7:$BO$156,D$9,FALSE))),"")</f>
        <v>Plans in place</v>
      </c>
      <c r="E84" s="159" t="str">
        <f ca="1">IFERROR(IF((VLOOKUP($B84,'HICM and Narrative Backsheet'!$A$7:$BO$156,E$9,FALSE))="","",(VLOOKUP($B84,'HICM and Narrative Backsheet'!$A$7:$BO$156,E$9,FALSE))),"")</f>
        <v>Plans in place</v>
      </c>
      <c r="F84" s="159" t="str">
        <f ca="1">IFERROR(IF((VLOOKUP($B84,'HICM and Narrative Backsheet'!$A$7:$BO$156,F$9,FALSE))="","",(VLOOKUP($B84,'HICM and Narrative Backsheet'!$A$7:$BO$156,F$9,FALSE))),"")</f>
        <v>Plans in place</v>
      </c>
      <c r="G84" s="159" t="str">
        <f ca="1">IFERROR(IF((VLOOKUP($B84,'HICM and Narrative Backsheet'!$A$7:$BO$156,G$9,FALSE))="","",(VLOOKUP($B84,'HICM and Narrative Backsheet'!$A$7:$BO$156,G$9,FALSE))),"")</f>
        <v>Plans in place</v>
      </c>
      <c r="H84" s="159" t="str">
        <f ca="1">IFERROR(IF((VLOOKUP($B84,'HICM and Narrative Backsheet'!$A$7:$BO$156,H$9,FALSE))="","",(VLOOKUP($B84,'HICM and Narrative Backsheet'!$A$7:$BO$156,H$9,FALSE))),"")</f>
        <v>Plans in place</v>
      </c>
      <c r="I84" s="159" t="str">
        <f ca="1">IFERROR(IF((VLOOKUP($B84,'HICM and Narrative Backsheet'!$A$7:$BO$156,I$9,FALSE))="","",(VLOOKUP($B84,'HICM and Narrative Backsheet'!$A$7:$BO$156,I$9,FALSE))),"")</f>
        <v>Plans in place</v>
      </c>
      <c r="J84" s="159" t="str">
        <f ca="1">IFERROR(IF((VLOOKUP($B84,'HICM and Narrative Backsheet'!$A$7:$BO$156,J$9,FALSE))="","",(VLOOKUP($B84,'HICM and Narrative Backsheet'!$A$7:$BO$156,J$9,FALSE))),"")</f>
        <v>Plans in place</v>
      </c>
      <c r="K84" s="159" t="str">
        <f ca="1">IFERROR(IF((VLOOKUP($B84,'HICM and Narrative Backsheet'!$A$7:$BO$156,K$9,FALSE))="","",(VLOOKUP($B84,'HICM and Narrative Backsheet'!$A$7:$BO$156,K$9,FALSE))),"")</f>
        <v>Plans in place</v>
      </c>
      <c r="L84" s="160" t="str">
        <f ca="1">IFERROR(IF((VLOOKUP($B84,'HICM and Narrative Backsheet'!$A$7:$BO$156,L$9,FALSE))="","",(VLOOKUP($B84,'HICM and Narrative Backsheet'!$A$7:$BO$156,L$9,FALSE))),"")</f>
        <v>Established</v>
      </c>
      <c r="M84" s="161" t="str">
        <f ca="1">IFERROR(IF((VLOOKUP($B84,'HICM and Narrative Backsheet'!$A$7:$BO$156,M$9,FALSE))="","",(VLOOKUP($B84,'HICM and Narrative Backsheet'!$A$7:$BO$156,M$9,FALSE))),"")</f>
        <v>Established</v>
      </c>
      <c r="N84" s="159" t="str">
        <f ca="1">IFERROR(IF((VLOOKUP($B84,'HICM and Narrative Backsheet'!$A$7:$BO$156,N$9,FALSE))="","",(VLOOKUP($B84,'HICM and Narrative Backsheet'!$A$7:$BO$156,N$9,FALSE))),"")</f>
        <v>Established</v>
      </c>
      <c r="O84" s="159" t="str">
        <f ca="1">IFERROR(IF((VLOOKUP($B84,'HICM and Narrative Backsheet'!$A$7:$BO$156,O$9,FALSE))="","",(VLOOKUP($B84,'HICM and Narrative Backsheet'!$A$7:$BO$156,O$9,FALSE))),"")</f>
        <v>Established</v>
      </c>
      <c r="P84" s="159" t="str">
        <f ca="1">IFERROR(IF((VLOOKUP($B84,'HICM and Narrative Backsheet'!$A$7:$BO$156,P$9,FALSE))="","",(VLOOKUP($B84,'HICM and Narrative Backsheet'!$A$7:$BO$156,P$9,FALSE))),"")</f>
        <v>Established</v>
      </c>
      <c r="Q84" s="159" t="str">
        <f ca="1">IFERROR(IF((VLOOKUP($B84,'HICM and Narrative Backsheet'!$A$7:$BO$156,Q$9,FALSE))="","",(VLOOKUP($B84,'HICM and Narrative Backsheet'!$A$7:$BO$156,Q$9,FALSE))),"")</f>
        <v>Established</v>
      </c>
      <c r="R84" s="159" t="str">
        <f ca="1">IFERROR(IF((VLOOKUP($B84,'HICM and Narrative Backsheet'!$A$7:$BO$156,R$9,FALSE))="","",(VLOOKUP($B84,'HICM and Narrative Backsheet'!$A$7:$BO$156,R$9,FALSE))),"")</f>
        <v>Established</v>
      </c>
      <c r="S84" s="159" t="str">
        <f ca="1">IFERROR(IF((VLOOKUP($B84,'HICM and Narrative Backsheet'!$A$7:$BO$156,S$9,FALSE))="","",(VLOOKUP($B84,'HICM and Narrative Backsheet'!$A$7:$BO$156,S$9,FALSE))),"")</f>
        <v>Established</v>
      </c>
      <c r="T84" s="159" t="str">
        <f ca="1">IFERROR(IF((VLOOKUP($B84,'HICM and Narrative Backsheet'!$A$7:$BO$156,T$9,FALSE))="","",(VLOOKUP($B84,'HICM and Narrative Backsheet'!$A$7:$BO$156,T$9,FALSE))),"")</f>
        <v>Established</v>
      </c>
      <c r="U84" s="162" t="str">
        <f ca="1">IFERROR(IF((VLOOKUP($B84,'HICM and Narrative Backsheet'!$A$7:$BO$156,U$9,FALSE))="","",(VLOOKUP($B84,'HICM and Narrative Backsheet'!$A$7:$BO$156,U$9,FALSE))),"")</f>
        <v>Mature</v>
      </c>
      <c r="V84" s="161" t="str">
        <f ca="1">IFERROR(IF((VLOOKUP($B84,'HICM and Narrative Backsheet'!$A$7:$BO$156,V$9,FALSE))="","",(VLOOKUP($B84,'HICM and Narrative Backsheet'!$A$7:$BO$156,V$9,FALSE))),"")</f>
        <v>Established</v>
      </c>
      <c r="W84" s="159" t="str">
        <f ca="1">IFERROR(IF((VLOOKUP($B84,'HICM and Narrative Backsheet'!$A$7:$BO$156,W$9,FALSE))="","",(VLOOKUP($B84,'HICM and Narrative Backsheet'!$A$7:$BO$156,W$9,FALSE))),"")</f>
        <v>Established</v>
      </c>
      <c r="X84" s="159" t="str">
        <f ca="1">IFERROR(IF((VLOOKUP($B84,'HICM and Narrative Backsheet'!$A$7:$BO$156,X$9,FALSE))="","",(VLOOKUP($B84,'HICM and Narrative Backsheet'!$A$7:$BO$156,X$9,FALSE))),"")</f>
        <v>Established</v>
      </c>
      <c r="Y84" s="159" t="str">
        <f ca="1">IFERROR(IF((VLOOKUP($B84,'HICM and Narrative Backsheet'!$A$7:$BO$156,Y$9,FALSE))="","",(VLOOKUP($B84,'HICM and Narrative Backsheet'!$A$7:$BO$156,Y$9,FALSE))),"")</f>
        <v>Established</v>
      </c>
      <c r="Z84" s="159" t="str">
        <f ca="1">IFERROR(IF((VLOOKUP($B84,'HICM and Narrative Backsheet'!$A$7:$BO$156,Z$9,FALSE))="","",(VLOOKUP($B84,'HICM and Narrative Backsheet'!$A$7:$BO$156,Z$9,FALSE))),"")</f>
        <v>Established</v>
      </c>
      <c r="AA84" s="159" t="str">
        <f ca="1">IFERROR(IF((VLOOKUP($B84,'HICM and Narrative Backsheet'!$A$7:$BO$156,AA$9,FALSE))="","",(VLOOKUP($B84,'HICM and Narrative Backsheet'!$A$7:$BO$156,AA$9,FALSE))),"")</f>
        <v>Established</v>
      </c>
      <c r="AB84" s="159" t="str">
        <f ca="1">IFERROR(IF((VLOOKUP($B84,'HICM and Narrative Backsheet'!$A$7:$BO$156,AB$9,FALSE))="","",(VLOOKUP($B84,'HICM and Narrative Backsheet'!$A$7:$BO$156,AB$9,FALSE))),"")</f>
        <v>Established</v>
      </c>
      <c r="AC84" s="159" t="str">
        <f ca="1">IFERROR(IF((VLOOKUP($B84,'HICM and Narrative Backsheet'!$A$7:$BO$156,AC$9,FALSE))="","",(VLOOKUP($B84,'HICM and Narrative Backsheet'!$A$7:$BO$156,AC$9,FALSE))),"")</f>
        <v>Established</v>
      </c>
      <c r="AD84" s="160" t="str">
        <f ca="1">IFERROR(IF((VLOOKUP($B84,'HICM and Narrative Backsheet'!$A$7:$BO$156,AD$9,FALSE))="","",(VLOOKUP($B84,'HICM and Narrative Backsheet'!$A$7:$BO$156,AD$9,FALSE))),"")</f>
        <v>Mature</v>
      </c>
    </row>
    <row r="85" spans="1:30" x14ac:dyDescent="0.3">
      <c r="A85" s="56">
        <v>59</v>
      </c>
      <c r="B85" s="49" t="str">
        <f t="shared" ca="1" si="11"/>
        <v>E09000019</v>
      </c>
      <c r="C85" s="143" t="str">
        <f ca="1">IFERROR(VLOOKUP($B85,'Org List'!$J$9:$K$488,2,0), "")</f>
        <v>Islington</v>
      </c>
      <c r="D85" s="158" t="str">
        <f ca="1">IFERROR(IF((VLOOKUP($B85,'HICM and Narrative Backsheet'!$A$7:$BO$156,D$9,FALSE))="","",(VLOOKUP($B85,'HICM and Narrative Backsheet'!$A$7:$BO$156,D$9,FALSE))),"")</f>
        <v>Plans in place</v>
      </c>
      <c r="E85" s="159" t="str">
        <f ca="1">IFERROR(IF((VLOOKUP($B85,'HICM and Narrative Backsheet'!$A$7:$BO$156,E$9,FALSE))="","",(VLOOKUP($B85,'HICM and Narrative Backsheet'!$A$7:$BO$156,E$9,FALSE))),"")</f>
        <v>Established</v>
      </c>
      <c r="F85" s="159" t="str">
        <f ca="1">IFERROR(IF((VLOOKUP($B85,'HICM and Narrative Backsheet'!$A$7:$BO$156,F$9,FALSE))="","",(VLOOKUP($B85,'HICM and Narrative Backsheet'!$A$7:$BO$156,F$9,FALSE))),"")</f>
        <v>Mature</v>
      </c>
      <c r="G85" s="159" t="str">
        <f ca="1">IFERROR(IF((VLOOKUP($B85,'HICM and Narrative Backsheet'!$A$7:$BO$156,G$9,FALSE))="","",(VLOOKUP($B85,'HICM and Narrative Backsheet'!$A$7:$BO$156,G$9,FALSE))),"")</f>
        <v>Established</v>
      </c>
      <c r="H85" s="159" t="str">
        <f ca="1">IFERROR(IF((VLOOKUP($B85,'HICM and Narrative Backsheet'!$A$7:$BO$156,H$9,FALSE))="","",(VLOOKUP($B85,'HICM and Narrative Backsheet'!$A$7:$BO$156,H$9,FALSE))),"")</f>
        <v>Plans in place</v>
      </c>
      <c r="I85" s="159" t="str">
        <f ca="1">IFERROR(IF((VLOOKUP($B85,'HICM and Narrative Backsheet'!$A$7:$BO$156,I$9,FALSE))="","",(VLOOKUP($B85,'HICM and Narrative Backsheet'!$A$7:$BO$156,I$9,FALSE))),"")</f>
        <v>Plans in place</v>
      </c>
      <c r="J85" s="159" t="str">
        <f ca="1">IFERROR(IF((VLOOKUP($B85,'HICM and Narrative Backsheet'!$A$7:$BO$156,J$9,FALSE))="","",(VLOOKUP($B85,'HICM and Narrative Backsheet'!$A$7:$BO$156,J$9,FALSE))),"")</f>
        <v>Plans in place</v>
      </c>
      <c r="K85" s="159" t="str">
        <f ca="1">IFERROR(IF((VLOOKUP($B85,'HICM and Narrative Backsheet'!$A$7:$BO$156,K$9,FALSE))="","",(VLOOKUP($B85,'HICM and Narrative Backsheet'!$A$7:$BO$156,K$9,FALSE))),"")</f>
        <v>Established</v>
      </c>
      <c r="L85" s="160" t="str">
        <f ca="1">IFERROR(IF((VLOOKUP($B85,'HICM and Narrative Backsheet'!$A$7:$BO$156,L$9,FALSE))="","",(VLOOKUP($B85,'HICM and Narrative Backsheet'!$A$7:$BO$156,L$9,FALSE))),"")</f>
        <v>Mature</v>
      </c>
      <c r="M85" s="161" t="str">
        <f ca="1">IFERROR(IF((VLOOKUP($B85,'HICM and Narrative Backsheet'!$A$7:$BO$156,M$9,FALSE))="","",(VLOOKUP($B85,'HICM and Narrative Backsheet'!$A$7:$BO$156,M$9,FALSE))),"")</f>
        <v>Plans in place</v>
      </c>
      <c r="N85" s="159" t="str">
        <f ca="1">IFERROR(IF((VLOOKUP($B85,'HICM and Narrative Backsheet'!$A$7:$BO$156,N$9,FALSE))="","",(VLOOKUP($B85,'HICM and Narrative Backsheet'!$A$7:$BO$156,N$9,FALSE))),"")</f>
        <v>Established</v>
      </c>
      <c r="O85" s="159" t="str">
        <f ca="1">IFERROR(IF((VLOOKUP($B85,'HICM and Narrative Backsheet'!$A$7:$BO$156,O$9,FALSE))="","",(VLOOKUP($B85,'HICM and Narrative Backsheet'!$A$7:$BO$156,O$9,FALSE))),"")</f>
        <v>Mature</v>
      </c>
      <c r="P85" s="159" t="str">
        <f ca="1">IFERROR(IF((VLOOKUP($B85,'HICM and Narrative Backsheet'!$A$7:$BO$156,P$9,FALSE))="","",(VLOOKUP($B85,'HICM and Narrative Backsheet'!$A$7:$BO$156,P$9,FALSE))),"")</f>
        <v>Established</v>
      </c>
      <c r="Q85" s="159" t="str">
        <f ca="1">IFERROR(IF((VLOOKUP($B85,'HICM and Narrative Backsheet'!$A$7:$BO$156,Q$9,FALSE))="","",(VLOOKUP($B85,'HICM and Narrative Backsheet'!$A$7:$BO$156,Q$9,FALSE))),"")</f>
        <v>Established</v>
      </c>
      <c r="R85" s="159" t="str">
        <f ca="1">IFERROR(IF((VLOOKUP($B85,'HICM and Narrative Backsheet'!$A$7:$BO$156,R$9,FALSE))="","",(VLOOKUP($B85,'HICM and Narrative Backsheet'!$A$7:$BO$156,R$9,FALSE))),"")</f>
        <v>Established</v>
      </c>
      <c r="S85" s="159" t="str">
        <f ca="1">IFERROR(IF((VLOOKUP($B85,'HICM and Narrative Backsheet'!$A$7:$BO$156,S$9,FALSE))="","",(VLOOKUP($B85,'HICM and Narrative Backsheet'!$A$7:$BO$156,S$9,FALSE))),"")</f>
        <v>Established</v>
      </c>
      <c r="T85" s="159" t="str">
        <f ca="1">IFERROR(IF((VLOOKUP($B85,'HICM and Narrative Backsheet'!$A$7:$BO$156,T$9,FALSE))="","",(VLOOKUP($B85,'HICM and Narrative Backsheet'!$A$7:$BO$156,T$9,FALSE))),"")</f>
        <v>Established</v>
      </c>
      <c r="U85" s="162" t="str">
        <f ca="1">IFERROR(IF((VLOOKUP($B85,'HICM and Narrative Backsheet'!$A$7:$BO$156,U$9,FALSE))="","",(VLOOKUP($B85,'HICM and Narrative Backsheet'!$A$7:$BO$156,U$9,FALSE))),"")</f>
        <v>Mature</v>
      </c>
      <c r="V85" s="161" t="str">
        <f ca="1">IFERROR(IF((VLOOKUP($B85,'HICM and Narrative Backsheet'!$A$7:$BO$156,V$9,FALSE))="","",(VLOOKUP($B85,'HICM and Narrative Backsheet'!$A$7:$BO$156,V$9,FALSE))),"")</f>
        <v>Established</v>
      </c>
      <c r="W85" s="159" t="str">
        <f ca="1">IFERROR(IF((VLOOKUP($B85,'HICM and Narrative Backsheet'!$A$7:$BO$156,W$9,FALSE))="","",(VLOOKUP($B85,'HICM and Narrative Backsheet'!$A$7:$BO$156,W$9,FALSE))),"")</f>
        <v>Established</v>
      </c>
      <c r="X85" s="159" t="str">
        <f ca="1">IFERROR(IF((VLOOKUP($B85,'HICM and Narrative Backsheet'!$A$7:$BO$156,X$9,FALSE))="","",(VLOOKUP($B85,'HICM and Narrative Backsheet'!$A$7:$BO$156,X$9,FALSE))),"")</f>
        <v>Mature</v>
      </c>
      <c r="Y85" s="159" t="str">
        <f ca="1">IFERROR(IF((VLOOKUP($B85,'HICM and Narrative Backsheet'!$A$7:$BO$156,Y$9,FALSE))="","",(VLOOKUP($B85,'HICM and Narrative Backsheet'!$A$7:$BO$156,Y$9,FALSE))),"")</f>
        <v>Established</v>
      </c>
      <c r="Z85" s="159" t="str">
        <f ca="1">IFERROR(IF((VLOOKUP($B85,'HICM and Narrative Backsheet'!$A$7:$BO$156,Z$9,FALSE))="","",(VLOOKUP($B85,'HICM and Narrative Backsheet'!$A$7:$BO$156,Z$9,FALSE))),"")</f>
        <v>Established</v>
      </c>
      <c r="AA85" s="159" t="str">
        <f ca="1">IFERROR(IF((VLOOKUP($B85,'HICM and Narrative Backsheet'!$A$7:$BO$156,AA$9,FALSE))="","",(VLOOKUP($B85,'HICM and Narrative Backsheet'!$A$7:$BO$156,AA$9,FALSE))),"")</f>
        <v>Established</v>
      </c>
      <c r="AB85" s="159" t="str">
        <f ca="1">IFERROR(IF((VLOOKUP($B85,'HICM and Narrative Backsheet'!$A$7:$BO$156,AB$9,FALSE))="","",(VLOOKUP($B85,'HICM and Narrative Backsheet'!$A$7:$BO$156,AB$9,FALSE))),"")</f>
        <v>Established</v>
      </c>
      <c r="AC85" s="159" t="str">
        <f ca="1">IFERROR(IF((VLOOKUP($B85,'HICM and Narrative Backsheet'!$A$7:$BO$156,AC$9,FALSE))="","",(VLOOKUP($B85,'HICM and Narrative Backsheet'!$A$7:$BO$156,AC$9,FALSE))),"")</f>
        <v>Established</v>
      </c>
      <c r="AD85" s="160" t="str">
        <f ca="1">IFERROR(IF((VLOOKUP($B85,'HICM and Narrative Backsheet'!$A$7:$BO$156,AD$9,FALSE))="","",(VLOOKUP($B85,'HICM and Narrative Backsheet'!$A$7:$BO$156,AD$9,FALSE))),"")</f>
        <v>Mature</v>
      </c>
    </row>
    <row r="86" spans="1:30" x14ac:dyDescent="0.3">
      <c r="A86" s="56">
        <v>60</v>
      </c>
      <c r="B86" s="49" t="str">
        <f t="shared" ca="1" si="11"/>
        <v>E09000020</v>
      </c>
      <c r="C86" s="143" t="str">
        <f ca="1">IFERROR(VLOOKUP($B86,'Org List'!$J$9:$K$488,2,0), "")</f>
        <v>Kensington and Chelsea</v>
      </c>
      <c r="D86" s="158" t="str">
        <f ca="1">IFERROR(IF((VLOOKUP($B86,'HICM and Narrative Backsheet'!$A$7:$BO$156,D$9,FALSE))="","",(VLOOKUP($B86,'HICM and Narrative Backsheet'!$A$7:$BO$156,D$9,FALSE))),"")</f>
        <v>Established</v>
      </c>
      <c r="E86" s="159" t="str">
        <f ca="1">IFERROR(IF((VLOOKUP($B86,'HICM and Narrative Backsheet'!$A$7:$BO$156,E$9,FALSE))="","",(VLOOKUP($B86,'HICM and Narrative Backsheet'!$A$7:$BO$156,E$9,FALSE))),"")</f>
        <v>Established</v>
      </c>
      <c r="F86" s="159" t="str">
        <f ca="1">IFERROR(IF((VLOOKUP($B86,'HICM and Narrative Backsheet'!$A$7:$BO$156,F$9,FALSE))="","",(VLOOKUP($B86,'HICM and Narrative Backsheet'!$A$7:$BO$156,F$9,FALSE))),"")</f>
        <v>Established</v>
      </c>
      <c r="G86" s="159" t="str">
        <f ca="1">IFERROR(IF((VLOOKUP($B86,'HICM and Narrative Backsheet'!$A$7:$BO$156,G$9,FALSE))="","",(VLOOKUP($B86,'HICM and Narrative Backsheet'!$A$7:$BO$156,G$9,FALSE))),"")</f>
        <v>Established</v>
      </c>
      <c r="H86" s="159" t="str">
        <f ca="1">IFERROR(IF((VLOOKUP($B86,'HICM and Narrative Backsheet'!$A$7:$BO$156,H$9,FALSE))="","",(VLOOKUP($B86,'HICM and Narrative Backsheet'!$A$7:$BO$156,H$9,FALSE))),"")</f>
        <v>Mature</v>
      </c>
      <c r="I86" s="159" t="str">
        <f ca="1">IFERROR(IF((VLOOKUP($B86,'HICM and Narrative Backsheet'!$A$7:$BO$156,I$9,FALSE))="","",(VLOOKUP($B86,'HICM and Narrative Backsheet'!$A$7:$BO$156,I$9,FALSE))),"")</f>
        <v>Plans in place</v>
      </c>
      <c r="J86" s="159" t="str">
        <f ca="1">IFERROR(IF((VLOOKUP($B86,'HICM and Narrative Backsheet'!$A$7:$BO$156,J$9,FALSE))="","",(VLOOKUP($B86,'HICM and Narrative Backsheet'!$A$7:$BO$156,J$9,FALSE))),"")</f>
        <v>Established</v>
      </c>
      <c r="K86" s="159" t="str">
        <f ca="1">IFERROR(IF((VLOOKUP($B86,'HICM and Narrative Backsheet'!$A$7:$BO$156,K$9,FALSE))="","",(VLOOKUP($B86,'HICM and Narrative Backsheet'!$A$7:$BO$156,K$9,FALSE))),"")</f>
        <v>Established</v>
      </c>
      <c r="L86" s="160" t="str">
        <f ca="1">IFERROR(IF((VLOOKUP($B86,'HICM and Narrative Backsheet'!$A$7:$BO$156,L$9,FALSE))="","",(VLOOKUP($B86,'HICM and Narrative Backsheet'!$A$7:$BO$156,L$9,FALSE))),"")</f>
        <v>Established</v>
      </c>
      <c r="M86" s="161" t="str">
        <f ca="1">IFERROR(IF((VLOOKUP($B86,'HICM and Narrative Backsheet'!$A$7:$BO$156,M$9,FALSE))="","",(VLOOKUP($B86,'HICM and Narrative Backsheet'!$A$7:$BO$156,M$9,FALSE))),"")</f>
        <v>Established</v>
      </c>
      <c r="N86" s="159" t="str">
        <f ca="1">IFERROR(IF((VLOOKUP($B86,'HICM and Narrative Backsheet'!$A$7:$BO$156,N$9,FALSE))="","",(VLOOKUP($B86,'HICM and Narrative Backsheet'!$A$7:$BO$156,N$9,FALSE))),"")</f>
        <v>Established</v>
      </c>
      <c r="O86" s="159" t="str">
        <f ca="1">IFERROR(IF((VLOOKUP($B86,'HICM and Narrative Backsheet'!$A$7:$BO$156,O$9,FALSE))="","",(VLOOKUP($B86,'HICM and Narrative Backsheet'!$A$7:$BO$156,O$9,FALSE))),"")</f>
        <v>Established</v>
      </c>
      <c r="P86" s="159" t="str">
        <f ca="1">IFERROR(IF((VLOOKUP($B86,'HICM and Narrative Backsheet'!$A$7:$BO$156,P$9,FALSE))="","",(VLOOKUP($B86,'HICM and Narrative Backsheet'!$A$7:$BO$156,P$9,FALSE))),"")</f>
        <v>Established</v>
      </c>
      <c r="Q86" s="159" t="str">
        <f ca="1">IFERROR(IF((VLOOKUP($B86,'HICM and Narrative Backsheet'!$A$7:$BO$156,Q$9,FALSE))="","",(VLOOKUP($B86,'HICM and Narrative Backsheet'!$A$7:$BO$156,Q$9,FALSE))),"")</f>
        <v>Mature</v>
      </c>
      <c r="R86" s="159" t="str">
        <f ca="1">IFERROR(IF((VLOOKUP($B86,'HICM and Narrative Backsheet'!$A$7:$BO$156,R$9,FALSE))="","",(VLOOKUP($B86,'HICM and Narrative Backsheet'!$A$7:$BO$156,R$9,FALSE))),"")</f>
        <v>Established</v>
      </c>
      <c r="S86" s="159" t="str">
        <f ca="1">IFERROR(IF((VLOOKUP($B86,'HICM and Narrative Backsheet'!$A$7:$BO$156,S$9,FALSE))="","",(VLOOKUP($B86,'HICM and Narrative Backsheet'!$A$7:$BO$156,S$9,FALSE))),"")</f>
        <v>Established</v>
      </c>
      <c r="T86" s="159" t="str">
        <f ca="1">IFERROR(IF((VLOOKUP($B86,'HICM and Narrative Backsheet'!$A$7:$BO$156,T$9,FALSE))="","",(VLOOKUP($B86,'HICM and Narrative Backsheet'!$A$7:$BO$156,T$9,FALSE))),"")</f>
        <v>Established</v>
      </c>
      <c r="U86" s="162" t="str">
        <f ca="1">IFERROR(IF((VLOOKUP($B86,'HICM and Narrative Backsheet'!$A$7:$BO$156,U$9,FALSE))="","",(VLOOKUP($B86,'HICM and Narrative Backsheet'!$A$7:$BO$156,U$9,FALSE))),"")</f>
        <v>Established</v>
      </c>
      <c r="V86" s="161" t="str">
        <f ca="1">IFERROR(IF((VLOOKUP($B86,'HICM and Narrative Backsheet'!$A$7:$BO$156,V$9,FALSE))="","",(VLOOKUP($B86,'HICM and Narrative Backsheet'!$A$7:$BO$156,V$9,FALSE))),"")</f>
        <v>Established</v>
      </c>
      <c r="W86" s="159" t="str">
        <f ca="1">IFERROR(IF((VLOOKUP($B86,'HICM and Narrative Backsheet'!$A$7:$BO$156,W$9,FALSE))="","",(VLOOKUP($B86,'HICM and Narrative Backsheet'!$A$7:$BO$156,W$9,FALSE))),"")</f>
        <v>Established</v>
      </c>
      <c r="X86" s="159" t="str">
        <f ca="1">IFERROR(IF((VLOOKUP($B86,'HICM and Narrative Backsheet'!$A$7:$BO$156,X$9,FALSE))="","",(VLOOKUP($B86,'HICM and Narrative Backsheet'!$A$7:$BO$156,X$9,FALSE))),"")</f>
        <v>Established</v>
      </c>
      <c r="Y86" s="159" t="str">
        <f ca="1">IFERROR(IF((VLOOKUP($B86,'HICM and Narrative Backsheet'!$A$7:$BO$156,Y$9,FALSE))="","",(VLOOKUP($B86,'HICM and Narrative Backsheet'!$A$7:$BO$156,Y$9,FALSE))),"")</f>
        <v>Established</v>
      </c>
      <c r="Z86" s="159" t="str">
        <f ca="1">IFERROR(IF((VLOOKUP($B86,'HICM and Narrative Backsheet'!$A$7:$BO$156,Z$9,FALSE))="","",(VLOOKUP($B86,'HICM and Narrative Backsheet'!$A$7:$BO$156,Z$9,FALSE))),"")</f>
        <v>Mature</v>
      </c>
      <c r="AA86" s="159" t="str">
        <f ca="1">IFERROR(IF((VLOOKUP($B86,'HICM and Narrative Backsheet'!$A$7:$BO$156,AA$9,FALSE))="","",(VLOOKUP($B86,'HICM and Narrative Backsheet'!$A$7:$BO$156,AA$9,FALSE))),"")</f>
        <v>Established</v>
      </c>
      <c r="AB86" s="159" t="str">
        <f ca="1">IFERROR(IF((VLOOKUP($B86,'HICM and Narrative Backsheet'!$A$7:$BO$156,AB$9,FALSE))="","",(VLOOKUP($B86,'HICM and Narrative Backsheet'!$A$7:$BO$156,AB$9,FALSE))),"")</f>
        <v>Mature</v>
      </c>
      <c r="AC86" s="159" t="str">
        <f ca="1">IFERROR(IF((VLOOKUP($B86,'HICM and Narrative Backsheet'!$A$7:$BO$156,AC$9,FALSE))="","",(VLOOKUP($B86,'HICM and Narrative Backsheet'!$A$7:$BO$156,AC$9,FALSE))),"")</f>
        <v>Established</v>
      </c>
      <c r="AD86" s="160" t="str">
        <f ca="1">IFERROR(IF((VLOOKUP($B86,'HICM and Narrative Backsheet'!$A$7:$BO$156,AD$9,FALSE))="","",(VLOOKUP($B86,'HICM and Narrative Backsheet'!$A$7:$BO$156,AD$9,FALSE))),"")</f>
        <v>Established</v>
      </c>
    </row>
    <row r="87" spans="1:30" x14ac:dyDescent="0.3">
      <c r="A87" s="56">
        <v>61</v>
      </c>
      <c r="B87" s="49" t="str">
        <f t="shared" ca="1" si="11"/>
        <v>E10000016</v>
      </c>
      <c r="C87" s="143" t="str">
        <f ca="1">IFERROR(VLOOKUP($B87,'Org List'!$J$9:$K$488,2,0), "")</f>
        <v>Kent</v>
      </c>
      <c r="D87" s="158" t="str">
        <f ca="1">IFERROR(IF((VLOOKUP($B87,'HICM and Narrative Backsheet'!$A$7:$BO$156,D$9,FALSE))="","",(VLOOKUP($B87,'HICM and Narrative Backsheet'!$A$7:$BO$156,D$9,FALSE))),"")</f>
        <v>Established</v>
      </c>
      <c r="E87" s="159" t="str">
        <f ca="1">IFERROR(IF((VLOOKUP($B87,'HICM and Narrative Backsheet'!$A$7:$BO$156,E$9,FALSE))="","",(VLOOKUP($B87,'HICM and Narrative Backsheet'!$A$7:$BO$156,E$9,FALSE))),"")</f>
        <v>Established</v>
      </c>
      <c r="F87" s="159" t="str">
        <f ca="1">IFERROR(IF((VLOOKUP($B87,'HICM and Narrative Backsheet'!$A$7:$BO$156,F$9,FALSE))="","",(VLOOKUP($B87,'HICM and Narrative Backsheet'!$A$7:$BO$156,F$9,FALSE))),"")</f>
        <v>Established</v>
      </c>
      <c r="G87" s="159" t="str">
        <f ca="1">IFERROR(IF((VLOOKUP($B87,'HICM and Narrative Backsheet'!$A$7:$BO$156,G$9,FALSE))="","",(VLOOKUP($B87,'HICM and Narrative Backsheet'!$A$7:$BO$156,G$9,FALSE))),"")</f>
        <v>Established</v>
      </c>
      <c r="H87" s="159" t="str">
        <f ca="1">IFERROR(IF((VLOOKUP($B87,'HICM and Narrative Backsheet'!$A$7:$BO$156,H$9,FALSE))="","",(VLOOKUP($B87,'HICM and Narrative Backsheet'!$A$7:$BO$156,H$9,FALSE))),"")</f>
        <v>Mature</v>
      </c>
      <c r="I87" s="159" t="str">
        <f ca="1">IFERROR(IF((VLOOKUP($B87,'HICM and Narrative Backsheet'!$A$7:$BO$156,I$9,FALSE))="","",(VLOOKUP($B87,'HICM and Narrative Backsheet'!$A$7:$BO$156,I$9,FALSE))),"")</f>
        <v>Established</v>
      </c>
      <c r="J87" s="159" t="str">
        <f ca="1">IFERROR(IF((VLOOKUP($B87,'HICM and Narrative Backsheet'!$A$7:$BO$156,J$9,FALSE))="","",(VLOOKUP($B87,'HICM and Narrative Backsheet'!$A$7:$BO$156,J$9,FALSE))),"")</f>
        <v>Plans in place</v>
      </c>
      <c r="K87" s="159" t="str">
        <f ca="1">IFERROR(IF((VLOOKUP($B87,'HICM and Narrative Backsheet'!$A$7:$BO$156,K$9,FALSE))="","",(VLOOKUP($B87,'HICM and Narrative Backsheet'!$A$7:$BO$156,K$9,FALSE))),"")</f>
        <v>Plans in place</v>
      </c>
      <c r="L87" s="160" t="str">
        <f ca="1">IFERROR(IF((VLOOKUP($B87,'HICM and Narrative Backsheet'!$A$7:$BO$156,L$9,FALSE))="","",(VLOOKUP($B87,'HICM and Narrative Backsheet'!$A$7:$BO$156,L$9,FALSE))),"")</f>
        <v>Plans in place</v>
      </c>
      <c r="M87" s="161" t="str">
        <f ca="1">IFERROR(IF((VLOOKUP($B87,'HICM and Narrative Backsheet'!$A$7:$BO$156,M$9,FALSE))="","",(VLOOKUP($B87,'HICM and Narrative Backsheet'!$A$7:$BO$156,M$9,FALSE))),"")</f>
        <v>Established</v>
      </c>
      <c r="N87" s="159" t="str">
        <f ca="1">IFERROR(IF((VLOOKUP($B87,'HICM and Narrative Backsheet'!$A$7:$BO$156,N$9,FALSE))="","",(VLOOKUP($B87,'HICM and Narrative Backsheet'!$A$7:$BO$156,N$9,FALSE))),"")</f>
        <v>Mature</v>
      </c>
      <c r="O87" s="159" t="str">
        <f ca="1">IFERROR(IF((VLOOKUP($B87,'HICM and Narrative Backsheet'!$A$7:$BO$156,O$9,FALSE))="","",(VLOOKUP($B87,'HICM and Narrative Backsheet'!$A$7:$BO$156,O$9,FALSE))),"")</f>
        <v>Established</v>
      </c>
      <c r="P87" s="159" t="str">
        <f ca="1">IFERROR(IF((VLOOKUP($B87,'HICM and Narrative Backsheet'!$A$7:$BO$156,P$9,FALSE))="","",(VLOOKUP($B87,'HICM and Narrative Backsheet'!$A$7:$BO$156,P$9,FALSE))),"")</f>
        <v>Established</v>
      </c>
      <c r="Q87" s="159" t="str">
        <f ca="1">IFERROR(IF((VLOOKUP($B87,'HICM and Narrative Backsheet'!$A$7:$BO$156,Q$9,FALSE))="","",(VLOOKUP($B87,'HICM and Narrative Backsheet'!$A$7:$BO$156,Q$9,FALSE))),"")</f>
        <v>Mature</v>
      </c>
      <c r="R87" s="159" t="str">
        <f ca="1">IFERROR(IF((VLOOKUP($B87,'HICM and Narrative Backsheet'!$A$7:$BO$156,R$9,FALSE))="","",(VLOOKUP($B87,'HICM and Narrative Backsheet'!$A$7:$BO$156,R$9,FALSE))),"")</f>
        <v>Established</v>
      </c>
      <c r="S87" s="159" t="str">
        <f ca="1">IFERROR(IF((VLOOKUP($B87,'HICM and Narrative Backsheet'!$A$7:$BO$156,S$9,FALSE))="","",(VLOOKUP($B87,'HICM and Narrative Backsheet'!$A$7:$BO$156,S$9,FALSE))),"")</f>
        <v>Established</v>
      </c>
      <c r="T87" s="159" t="str">
        <f ca="1">IFERROR(IF((VLOOKUP($B87,'HICM and Narrative Backsheet'!$A$7:$BO$156,T$9,FALSE))="","",(VLOOKUP($B87,'HICM and Narrative Backsheet'!$A$7:$BO$156,T$9,FALSE))),"")</f>
        <v>Established</v>
      </c>
      <c r="U87" s="162" t="str">
        <f ca="1">IFERROR(IF((VLOOKUP($B87,'HICM and Narrative Backsheet'!$A$7:$BO$156,U$9,FALSE))="","",(VLOOKUP($B87,'HICM and Narrative Backsheet'!$A$7:$BO$156,U$9,FALSE))),"")</f>
        <v>Established</v>
      </c>
      <c r="V87" s="161" t="str">
        <f ca="1">IFERROR(IF((VLOOKUP($B87,'HICM and Narrative Backsheet'!$A$7:$BO$156,V$9,FALSE))="","",(VLOOKUP($B87,'HICM and Narrative Backsheet'!$A$7:$BO$156,V$9,FALSE))),"")</f>
        <v>Established</v>
      </c>
      <c r="W87" s="159" t="str">
        <f ca="1">IFERROR(IF((VLOOKUP($B87,'HICM and Narrative Backsheet'!$A$7:$BO$156,W$9,FALSE))="","",(VLOOKUP($B87,'HICM and Narrative Backsheet'!$A$7:$BO$156,W$9,FALSE))),"")</f>
        <v>Exemplary</v>
      </c>
      <c r="X87" s="159" t="str">
        <f ca="1">IFERROR(IF((VLOOKUP($B87,'HICM and Narrative Backsheet'!$A$7:$BO$156,X$9,FALSE))="","",(VLOOKUP($B87,'HICM and Narrative Backsheet'!$A$7:$BO$156,X$9,FALSE))),"")</f>
        <v>Mature</v>
      </c>
      <c r="Y87" s="159" t="str">
        <f ca="1">IFERROR(IF((VLOOKUP($B87,'HICM and Narrative Backsheet'!$A$7:$BO$156,Y$9,FALSE))="","",(VLOOKUP($B87,'HICM and Narrative Backsheet'!$A$7:$BO$156,Y$9,FALSE))),"")</f>
        <v>Mature</v>
      </c>
      <c r="Z87" s="159" t="str">
        <f ca="1">IFERROR(IF((VLOOKUP($B87,'HICM and Narrative Backsheet'!$A$7:$BO$156,Z$9,FALSE))="","",(VLOOKUP($B87,'HICM and Narrative Backsheet'!$A$7:$BO$156,Z$9,FALSE))),"")</f>
        <v>Mature</v>
      </c>
      <c r="AA87" s="159" t="str">
        <f ca="1">IFERROR(IF((VLOOKUP($B87,'HICM and Narrative Backsheet'!$A$7:$BO$156,AA$9,FALSE))="","",(VLOOKUP($B87,'HICM and Narrative Backsheet'!$A$7:$BO$156,AA$9,FALSE))),"")</f>
        <v>Established</v>
      </c>
      <c r="AB87" s="159" t="str">
        <f ca="1">IFERROR(IF((VLOOKUP($B87,'HICM and Narrative Backsheet'!$A$7:$BO$156,AB$9,FALSE))="","",(VLOOKUP($B87,'HICM and Narrative Backsheet'!$A$7:$BO$156,AB$9,FALSE))),"")</f>
        <v>Established</v>
      </c>
      <c r="AC87" s="159" t="str">
        <f ca="1">IFERROR(IF((VLOOKUP($B87,'HICM and Narrative Backsheet'!$A$7:$BO$156,AC$9,FALSE))="","",(VLOOKUP($B87,'HICM and Narrative Backsheet'!$A$7:$BO$156,AC$9,FALSE))),"")</f>
        <v>Established</v>
      </c>
      <c r="AD87" s="160" t="str">
        <f ca="1">IFERROR(IF((VLOOKUP($B87,'HICM and Narrative Backsheet'!$A$7:$BO$156,AD$9,FALSE))="","",(VLOOKUP($B87,'HICM and Narrative Backsheet'!$A$7:$BO$156,AD$9,FALSE))),"")</f>
        <v>Established</v>
      </c>
    </row>
    <row r="88" spans="1:30" x14ac:dyDescent="0.3">
      <c r="A88" s="56">
        <v>62</v>
      </c>
      <c r="B88" s="49" t="str">
        <f t="shared" ca="1" si="11"/>
        <v>E06000010</v>
      </c>
      <c r="C88" s="143" t="str">
        <f ca="1">IFERROR(VLOOKUP($B88,'Org List'!$J$9:$K$488,2,0), "")</f>
        <v>Kingston upon Hull, City of</v>
      </c>
      <c r="D88" s="158" t="str">
        <f ca="1">IFERROR(IF((VLOOKUP($B88,'HICM and Narrative Backsheet'!$A$7:$BO$156,D$9,FALSE))="","",(VLOOKUP($B88,'HICM and Narrative Backsheet'!$A$7:$BO$156,D$9,FALSE))),"")</f>
        <v>Plans in place</v>
      </c>
      <c r="E88" s="159" t="str">
        <f ca="1">IFERROR(IF((VLOOKUP($B88,'HICM and Narrative Backsheet'!$A$7:$BO$156,E$9,FALSE))="","",(VLOOKUP($B88,'HICM and Narrative Backsheet'!$A$7:$BO$156,E$9,FALSE))),"")</f>
        <v>Established</v>
      </c>
      <c r="F88" s="159" t="str">
        <f ca="1">IFERROR(IF((VLOOKUP($B88,'HICM and Narrative Backsheet'!$A$7:$BO$156,F$9,FALSE))="","",(VLOOKUP($B88,'HICM and Narrative Backsheet'!$A$7:$BO$156,F$9,FALSE))),"")</f>
        <v>Established</v>
      </c>
      <c r="G88" s="159" t="str">
        <f ca="1">IFERROR(IF((VLOOKUP($B88,'HICM and Narrative Backsheet'!$A$7:$BO$156,G$9,FALSE))="","",(VLOOKUP($B88,'HICM and Narrative Backsheet'!$A$7:$BO$156,G$9,FALSE))),"")</f>
        <v>Established</v>
      </c>
      <c r="H88" s="159" t="str">
        <f ca="1">IFERROR(IF((VLOOKUP($B88,'HICM and Narrative Backsheet'!$A$7:$BO$156,H$9,FALSE))="","",(VLOOKUP($B88,'HICM and Narrative Backsheet'!$A$7:$BO$156,H$9,FALSE))),"")</f>
        <v>Established</v>
      </c>
      <c r="I88" s="159" t="str">
        <f ca="1">IFERROR(IF((VLOOKUP($B88,'HICM and Narrative Backsheet'!$A$7:$BO$156,I$9,FALSE))="","",(VLOOKUP($B88,'HICM and Narrative Backsheet'!$A$7:$BO$156,I$9,FALSE))),"")</f>
        <v>Established</v>
      </c>
      <c r="J88" s="159" t="str">
        <f ca="1">IFERROR(IF((VLOOKUP($B88,'HICM and Narrative Backsheet'!$A$7:$BO$156,J$9,FALSE))="","",(VLOOKUP($B88,'HICM and Narrative Backsheet'!$A$7:$BO$156,J$9,FALSE))),"")</f>
        <v>Established</v>
      </c>
      <c r="K88" s="159" t="str">
        <f ca="1">IFERROR(IF((VLOOKUP($B88,'HICM and Narrative Backsheet'!$A$7:$BO$156,K$9,FALSE))="","",(VLOOKUP($B88,'HICM and Narrative Backsheet'!$A$7:$BO$156,K$9,FALSE))),"")</f>
        <v>Established</v>
      </c>
      <c r="L88" s="160" t="str">
        <f ca="1">IFERROR(IF((VLOOKUP($B88,'HICM and Narrative Backsheet'!$A$7:$BO$156,L$9,FALSE))="","",(VLOOKUP($B88,'HICM and Narrative Backsheet'!$A$7:$BO$156,L$9,FALSE))),"")</f>
        <v>Not yet established</v>
      </c>
      <c r="M88" s="161" t="str">
        <f ca="1">IFERROR(IF((VLOOKUP($B88,'HICM and Narrative Backsheet'!$A$7:$BO$156,M$9,FALSE))="","",(VLOOKUP($B88,'HICM and Narrative Backsheet'!$A$7:$BO$156,M$9,FALSE))),"")</f>
        <v>Established</v>
      </c>
      <c r="N88" s="159" t="str">
        <f ca="1">IFERROR(IF((VLOOKUP($B88,'HICM and Narrative Backsheet'!$A$7:$BO$156,N$9,FALSE))="","",(VLOOKUP($B88,'HICM and Narrative Backsheet'!$A$7:$BO$156,N$9,FALSE))),"")</f>
        <v>Established</v>
      </c>
      <c r="O88" s="159" t="str">
        <f ca="1">IFERROR(IF((VLOOKUP($B88,'HICM and Narrative Backsheet'!$A$7:$BO$156,O$9,FALSE))="","",(VLOOKUP($B88,'HICM and Narrative Backsheet'!$A$7:$BO$156,O$9,FALSE))),"")</f>
        <v>Established</v>
      </c>
      <c r="P88" s="159" t="str">
        <f ca="1">IFERROR(IF((VLOOKUP($B88,'HICM and Narrative Backsheet'!$A$7:$BO$156,P$9,FALSE))="","",(VLOOKUP($B88,'HICM and Narrative Backsheet'!$A$7:$BO$156,P$9,FALSE))),"")</f>
        <v>Established</v>
      </c>
      <c r="Q88" s="159" t="str">
        <f ca="1">IFERROR(IF((VLOOKUP($B88,'HICM and Narrative Backsheet'!$A$7:$BO$156,Q$9,FALSE))="","",(VLOOKUP($B88,'HICM and Narrative Backsheet'!$A$7:$BO$156,Q$9,FALSE))),"")</f>
        <v>Established</v>
      </c>
      <c r="R88" s="159" t="str">
        <f ca="1">IFERROR(IF((VLOOKUP($B88,'HICM and Narrative Backsheet'!$A$7:$BO$156,R$9,FALSE))="","",(VLOOKUP($B88,'HICM and Narrative Backsheet'!$A$7:$BO$156,R$9,FALSE))),"")</f>
        <v>Established</v>
      </c>
      <c r="S88" s="159" t="str">
        <f ca="1">IFERROR(IF((VLOOKUP($B88,'HICM and Narrative Backsheet'!$A$7:$BO$156,S$9,FALSE))="","",(VLOOKUP($B88,'HICM and Narrative Backsheet'!$A$7:$BO$156,S$9,FALSE))),"")</f>
        <v>Established</v>
      </c>
      <c r="T88" s="159" t="str">
        <f ca="1">IFERROR(IF((VLOOKUP($B88,'HICM and Narrative Backsheet'!$A$7:$BO$156,T$9,FALSE))="","",(VLOOKUP($B88,'HICM and Narrative Backsheet'!$A$7:$BO$156,T$9,FALSE))),"")</f>
        <v>Established</v>
      </c>
      <c r="U88" s="162" t="str">
        <f ca="1">IFERROR(IF((VLOOKUP($B88,'HICM and Narrative Backsheet'!$A$7:$BO$156,U$9,FALSE))="","",(VLOOKUP($B88,'HICM and Narrative Backsheet'!$A$7:$BO$156,U$9,FALSE))),"")</f>
        <v>Not yet established</v>
      </c>
      <c r="V88" s="161" t="str">
        <f ca="1">IFERROR(IF((VLOOKUP($B88,'HICM and Narrative Backsheet'!$A$7:$BO$156,V$9,FALSE))="","",(VLOOKUP($B88,'HICM and Narrative Backsheet'!$A$7:$BO$156,V$9,FALSE))),"")</f>
        <v>Established</v>
      </c>
      <c r="W88" s="159" t="str">
        <f ca="1">IFERROR(IF((VLOOKUP($B88,'HICM and Narrative Backsheet'!$A$7:$BO$156,W$9,FALSE))="","",(VLOOKUP($B88,'HICM and Narrative Backsheet'!$A$7:$BO$156,W$9,FALSE))),"")</f>
        <v>Established</v>
      </c>
      <c r="X88" s="159" t="str">
        <f ca="1">IFERROR(IF((VLOOKUP($B88,'HICM and Narrative Backsheet'!$A$7:$BO$156,X$9,FALSE))="","",(VLOOKUP($B88,'HICM and Narrative Backsheet'!$A$7:$BO$156,X$9,FALSE))),"")</f>
        <v>Established</v>
      </c>
      <c r="Y88" s="159" t="str">
        <f ca="1">IFERROR(IF((VLOOKUP($B88,'HICM and Narrative Backsheet'!$A$7:$BO$156,Y$9,FALSE))="","",(VLOOKUP($B88,'HICM and Narrative Backsheet'!$A$7:$BO$156,Y$9,FALSE))),"")</f>
        <v>Established</v>
      </c>
      <c r="Z88" s="159" t="str">
        <f ca="1">IFERROR(IF((VLOOKUP($B88,'HICM and Narrative Backsheet'!$A$7:$BO$156,Z$9,FALSE))="","",(VLOOKUP($B88,'HICM and Narrative Backsheet'!$A$7:$BO$156,Z$9,FALSE))),"")</f>
        <v>Established</v>
      </c>
      <c r="AA88" s="159" t="str">
        <f ca="1">IFERROR(IF((VLOOKUP($B88,'HICM and Narrative Backsheet'!$A$7:$BO$156,AA$9,FALSE))="","",(VLOOKUP($B88,'HICM and Narrative Backsheet'!$A$7:$BO$156,AA$9,FALSE))),"")</f>
        <v>Established</v>
      </c>
      <c r="AB88" s="159" t="str">
        <f ca="1">IFERROR(IF((VLOOKUP($B88,'HICM and Narrative Backsheet'!$A$7:$BO$156,AB$9,FALSE))="","",(VLOOKUP($B88,'HICM and Narrative Backsheet'!$A$7:$BO$156,AB$9,FALSE))),"")</f>
        <v>Established</v>
      </c>
      <c r="AC88" s="159" t="str">
        <f ca="1">IFERROR(IF((VLOOKUP($B88,'HICM and Narrative Backsheet'!$A$7:$BO$156,AC$9,FALSE))="","",(VLOOKUP($B88,'HICM and Narrative Backsheet'!$A$7:$BO$156,AC$9,FALSE))),"")</f>
        <v>Established</v>
      </c>
      <c r="AD88" s="160" t="str">
        <f ca="1">IFERROR(IF((VLOOKUP($B88,'HICM and Narrative Backsheet'!$A$7:$BO$156,AD$9,FALSE))="","",(VLOOKUP($B88,'HICM and Narrative Backsheet'!$A$7:$BO$156,AD$9,FALSE))),"")</f>
        <v>Not yet established</v>
      </c>
    </row>
    <row r="89" spans="1:30" x14ac:dyDescent="0.3">
      <c r="A89" s="56">
        <v>63</v>
      </c>
      <c r="B89" s="49" t="str">
        <f t="shared" ca="1" si="11"/>
        <v>E09000021</v>
      </c>
      <c r="C89" s="143" t="str">
        <f ca="1">IFERROR(VLOOKUP($B89,'Org List'!$J$9:$K$488,2,0), "")</f>
        <v>Kingston upon Thames</v>
      </c>
      <c r="D89" s="158" t="str">
        <f ca="1">IFERROR(IF((VLOOKUP($B89,'HICM and Narrative Backsheet'!$A$7:$BO$156,D$9,FALSE))="","",(VLOOKUP($B89,'HICM and Narrative Backsheet'!$A$7:$BO$156,D$9,FALSE))),"")</f>
        <v>Mature</v>
      </c>
      <c r="E89" s="159" t="str">
        <f ca="1">IFERROR(IF((VLOOKUP($B89,'HICM and Narrative Backsheet'!$A$7:$BO$156,E$9,FALSE))="","",(VLOOKUP($B89,'HICM and Narrative Backsheet'!$A$7:$BO$156,E$9,FALSE))),"")</f>
        <v>Established</v>
      </c>
      <c r="F89" s="159" t="str">
        <f ca="1">IFERROR(IF((VLOOKUP($B89,'HICM and Narrative Backsheet'!$A$7:$BO$156,F$9,FALSE))="","",(VLOOKUP($B89,'HICM and Narrative Backsheet'!$A$7:$BO$156,F$9,FALSE))),"")</f>
        <v>Plans in place</v>
      </c>
      <c r="G89" s="159" t="str">
        <f ca="1">IFERROR(IF((VLOOKUP($B89,'HICM and Narrative Backsheet'!$A$7:$BO$156,G$9,FALSE))="","",(VLOOKUP($B89,'HICM and Narrative Backsheet'!$A$7:$BO$156,G$9,FALSE))),"")</f>
        <v>Established</v>
      </c>
      <c r="H89" s="159" t="str">
        <f ca="1">IFERROR(IF((VLOOKUP($B89,'HICM and Narrative Backsheet'!$A$7:$BO$156,H$9,FALSE))="","",(VLOOKUP($B89,'HICM and Narrative Backsheet'!$A$7:$BO$156,H$9,FALSE))),"")</f>
        <v>Established</v>
      </c>
      <c r="I89" s="159" t="str">
        <f ca="1">IFERROR(IF((VLOOKUP($B89,'HICM and Narrative Backsheet'!$A$7:$BO$156,I$9,FALSE))="","",(VLOOKUP($B89,'HICM and Narrative Backsheet'!$A$7:$BO$156,I$9,FALSE))),"")</f>
        <v>Established</v>
      </c>
      <c r="J89" s="159" t="str">
        <f ca="1">IFERROR(IF((VLOOKUP($B89,'HICM and Narrative Backsheet'!$A$7:$BO$156,J$9,FALSE))="","",(VLOOKUP($B89,'HICM and Narrative Backsheet'!$A$7:$BO$156,J$9,FALSE))),"")</f>
        <v>Established</v>
      </c>
      <c r="K89" s="159" t="str">
        <f ca="1">IFERROR(IF((VLOOKUP($B89,'HICM and Narrative Backsheet'!$A$7:$BO$156,K$9,FALSE))="","",(VLOOKUP($B89,'HICM and Narrative Backsheet'!$A$7:$BO$156,K$9,FALSE))),"")</f>
        <v>Established</v>
      </c>
      <c r="L89" s="160" t="str">
        <f ca="1">IFERROR(IF((VLOOKUP($B89,'HICM and Narrative Backsheet'!$A$7:$BO$156,L$9,FALSE))="","",(VLOOKUP($B89,'HICM and Narrative Backsheet'!$A$7:$BO$156,L$9,FALSE))),"")</f>
        <v>Mature</v>
      </c>
      <c r="M89" s="161" t="str">
        <f ca="1">IFERROR(IF((VLOOKUP($B89,'HICM and Narrative Backsheet'!$A$7:$BO$156,M$9,FALSE))="","",(VLOOKUP($B89,'HICM and Narrative Backsheet'!$A$7:$BO$156,M$9,FALSE))),"")</f>
        <v>Mature</v>
      </c>
      <c r="N89" s="159" t="str">
        <f ca="1">IFERROR(IF((VLOOKUP($B89,'HICM and Narrative Backsheet'!$A$7:$BO$156,N$9,FALSE))="","",(VLOOKUP($B89,'HICM and Narrative Backsheet'!$A$7:$BO$156,N$9,FALSE))),"")</f>
        <v>Established</v>
      </c>
      <c r="O89" s="159" t="str">
        <f ca="1">IFERROR(IF((VLOOKUP($B89,'HICM and Narrative Backsheet'!$A$7:$BO$156,O$9,FALSE))="","",(VLOOKUP($B89,'HICM and Narrative Backsheet'!$A$7:$BO$156,O$9,FALSE))),"")</f>
        <v>Established</v>
      </c>
      <c r="P89" s="159" t="str">
        <f ca="1">IFERROR(IF((VLOOKUP($B89,'HICM and Narrative Backsheet'!$A$7:$BO$156,P$9,FALSE))="","",(VLOOKUP($B89,'HICM and Narrative Backsheet'!$A$7:$BO$156,P$9,FALSE))),"")</f>
        <v>Mature</v>
      </c>
      <c r="Q89" s="159" t="str">
        <f ca="1">IFERROR(IF((VLOOKUP($B89,'HICM and Narrative Backsheet'!$A$7:$BO$156,Q$9,FALSE))="","",(VLOOKUP($B89,'HICM and Narrative Backsheet'!$A$7:$BO$156,Q$9,FALSE))),"")</f>
        <v>Established</v>
      </c>
      <c r="R89" s="159" t="str">
        <f ca="1">IFERROR(IF((VLOOKUP($B89,'HICM and Narrative Backsheet'!$A$7:$BO$156,R$9,FALSE))="","",(VLOOKUP($B89,'HICM and Narrative Backsheet'!$A$7:$BO$156,R$9,FALSE))),"")</f>
        <v>Established</v>
      </c>
      <c r="S89" s="159" t="str">
        <f ca="1">IFERROR(IF((VLOOKUP($B89,'HICM and Narrative Backsheet'!$A$7:$BO$156,S$9,FALSE))="","",(VLOOKUP($B89,'HICM and Narrative Backsheet'!$A$7:$BO$156,S$9,FALSE))),"")</f>
        <v>Established</v>
      </c>
      <c r="T89" s="159" t="str">
        <f ca="1">IFERROR(IF((VLOOKUP($B89,'HICM and Narrative Backsheet'!$A$7:$BO$156,T$9,FALSE))="","",(VLOOKUP($B89,'HICM and Narrative Backsheet'!$A$7:$BO$156,T$9,FALSE))),"")</f>
        <v>Established</v>
      </c>
      <c r="U89" s="162" t="str">
        <f ca="1">IFERROR(IF((VLOOKUP($B89,'HICM and Narrative Backsheet'!$A$7:$BO$156,U$9,FALSE))="","",(VLOOKUP($B89,'HICM and Narrative Backsheet'!$A$7:$BO$156,U$9,FALSE))),"")</f>
        <v>Exemplary</v>
      </c>
      <c r="V89" s="161" t="str">
        <f ca="1">IFERROR(IF((VLOOKUP($B89,'HICM and Narrative Backsheet'!$A$7:$BO$156,V$9,FALSE))="","",(VLOOKUP($B89,'HICM and Narrative Backsheet'!$A$7:$BO$156,V$9,FALSE))),"")</f>
        <v>Mature</v>
      </c>
      <c r="W89" s="159" t="str">
        <f ca="1">IFERROR(IF((VLOOKUP($B89,'HICM and Narrative Backsheet'!$A$7:$BO$156,W$9,FALSE))="","",(VLOOKUP($B89,'HICM and Narrative Backsheet'!$A$7:$BO$156,W$9,FALSE))),"")</f>
        <v>Established</v>
      </c>
      <c r="X89" s="159" t="str">
        <f ca="1">IFERROR(IF((VLOOKUP($B89,'HICM and Narrative Backsheet'!$A$7:$BO$156,X$9,FALSE))="","",(VLOOKUP($B89,'HICM and Narrative Backsheet'!$A$7:$BO$156,X$9,FALSE))),"")</f>
        <v>Established</v>
      </c>
      <c r="Y89" s="159" t="str">
        <f ca="1">IFERROR(IF((VLOOKUP($B89,'HICM and Narrative Backsheet'!$A$7:$BO$156,Y$9,FALSE))="","",(VLOOKUP($B89,'HICM and Narrative Backsheet'!$A$7:$BO$156,Y$9,FALSE))),"")</f>
        <v>Mature</v>
      </c>
      <c r="Z89" s="159" t="str">
        <f ca="1">IFERROR(IF((VLOOKUP($B89,'HICM and Narrative Backsheet'!$A$7:$BO$156,Z$9,FALSE))="","",(VLOOKUP($B89,'HICM and Narrative Backsheet'!$A$7:$BO$156,Z$9,FALSE))),"")</f>
        <v>Established</v>
      </c>
      <c r="AA89" s="159" t="str">
        <f ca="1">IFERROR(IF((VLOOKUP($B89,'HICM and Narrative Backsheet'!$A$7:$BO$156,AA$9,FALSE))="","",(VLOOKUP($B89,'HICM and Narrative Backsheet'!$A$7:$BO$156,AA$9,FALSE))),"")</f>
        <v>Established</v>
      </c>
      <c r="AB89" s="159" t="str">
        <f ca="1">IFERROR(IF((VLOOKUP($B89,'HICM and Narrative Backsheet'!$A$7:$BO$156,AB$9,FALSE))="","",(VLOOKUP($B89,'HICM and Narrative Backsheet'!$A$7:$BO$156,AB$9,FALSE))),"")</f>
        <v>Established</v>
      </c>
      <c r="AC89" s="159" t="str">
        <f ca="1">IFERROR(IF((VLOOKUP($B89,'HICM and Narrative Backsheet'!$A$7:$BO$156,AC$9,FALSE))="","",(VLOOKUP($B89,'HICM and Narrative Backsheet'!$A$7:$BO$156,AC$9,FALSE))),"")</f>
        <v>Established</v>
      </c>
      <c r="AD89" s="160" t="str">
        <f ca="1">IFERROR(IF((VLOOKUP($B89,'HICM and Narrative Backsheet'!$A$7:$BO$156,AD$9,FALSE))="","",(VLOOKUP($B89,'HICM and Narrative Backsheet'!$A$7:$BO$156,AD$9,FALSE))),"")</f>
        <v>Exemplary</v>
      </c>
    </row>
    <row r="90" spans="1:30" x14ac:dyDescent="0.3">
      <c r="A90" s="56">
        <v>64</v>
      </c>
      <c r="B90" s="49" t="str">
        <f t="shared" ref="B90:B121" ca="1" si="12">IF($A90&gt;$AG$5-1,"",INDIRECT("'Comms by AT'!AA"&amp;$A90+$AG$4))</f>
        <v>E08000034</v>
      </c>
      <c r="C90" s="143" t="str">
        <f ca="1">IFERROR(VLOOKUP($B90,'Org List'!$J$9:$K$488,2,0), "")</f>
        <v>Kirklees</v>
      </c>
      <c r="D90" s="158" t="str">
        <f ca="1">IFERROR(IF((VLOOKUP($B90,'HICM and Narrative Backsheet'!$A$7:$BO$156,D$9,FALSE))="","",(VLOOKUP($B90,'HICM and Narrative Backsheet'!$A$7:$BO$156,D$9,FALSE))),"")</f>
        <v>Established</v>
      </c>
      <c r="E90" s="159" t="str">
        <f ca="1">IFERROR(IF((VLOOKUP($B90,'HICM and Narrative Backsheet'!$A$7:$BO$156,E$9,FALSE))="","",(VLOOKUP($B90,'HICM and Narrative Backsheet'!$A$7:$BO$156,E$9,FALSE))),"")</f>
        <v>Established</v>
      </c>
      <c r="F90" s="159" t="str">
        <f ca="1">IFERROR(IF((VLOOKUP($B90,'HICM and Narrative Backsheet'!$A$7:$BO$156,F$9,FALSE))="","",(VLOOKUP($B90,'HICM and Narrative Backsheet'!$A$7:$BO$156,F$9,FALSE))),"")</f>
        <v>Established</v>
      </c>
      <c r="G90" s="159" t="str">
        <f ca="1">IFERROR(IF((VLOOKUP($B90,'HICM and Narrative Backsheet'!$A$7:$BO$156,G$9,FALSE))="","",(VLOOKUP($B90,'HICM and Narrative Backsheet'!$A$7:$BO$156,G$9,FALSE))),"")</f>
        <v>Plans in place</v>
      </c>
      <c r="H90" s="159" t="str">
        <f ca="1">IFERROR(IF((VLOOKUP($B90,'HICM and Narrative Backsheet'!$A$7:$BO$156,H$9,FALSE))="","",(VLOOKUP($B90,'HICM and Narrative Backsheet'!$A$7:$BO$156,H$9,FALSE))),"")</f>
        <v>Plans in place</v>
      </c>
      <c r="I90" s="159" t="str">
        <f ca="1">IFERROR(IF((VLOOKUP($B90,'HICM and Narrative Backsheet'!$A$7:$BO$156,I$9,FALSE))="","",(VLOOKUP($B90,'HICM and Narrative Backsheet'!$A$7:$BO$156,I$9,FALSE))),"")</f>
        <v>Established</v>
      </c>
      <c r="J90" s="159" t="str">
        <f ca="1">IFERROR(IF((VLOOKUP($B90,'HICM and Narrative Backsheet'!$A$7:$BO$156,J$9,FALSE))="","",(VLOOKUP($B90,'HICM and Narrative Backsheet'!$A$7:$BO$156,J$9,FALSE))),"")</f>
        <v>Mature</v>
      </c>
      <c r="K90" s="159" t="str">
        <f ca="1">IFERROR(IF((VLOOKUP($B90,'HICM and Narrative Backsheet'!$A$7:$BO$156,K$9,FALSE))="","",(VLOOKUP($B90,'HICM and Narrative Backsheet'!$A$7:$BO$156,K$9,FALSE))),"")</f>
        <v>Plans in place</v>
      </c>
      <c r="L90" s="160" t="str">
        <f ca="1">IFERROR(IF((VLOOKUP($B90,'HICM and Narrative Backsheet'!$A$7:$BO$156,L$9,FALSE))="","",(VLOOKUP($B90,'HICM and Narrative Backsheet'!$A$7:$BO$156,L$9,FALSE))),"")</f>
        <v>Established</v>
      </c>
      <c r="M90" s="161" t="str">
        <f ca="1">IFERROR(IF((VLOOKUP($B90,'HICM and Narrative Backsheet'!$A$7:$BO$156,M$9,FALSE))="","",(VLOOKUP($B90,'HICM and Narrative Backsheet'!$A$7:$BO$156,M$9,FALSE))),"")</f>
        <v>Established</v>
      </c>
      <c r="N90" s="159" t="str">
        <f ca="1">IFERROR(IF((VLOOKUP($B90,'HICM and Narrative Backsheet'!$A$7:$BO$156,N$9,FALSE))="","",(VLOOKUP($B90,'HICM and Narrative Backsheet'!$A$7:$BO$156,N$9,FALSE))),"")</f>
        <v>Established</v>
      </c>
      <c r="O90" s="159" t="str">
        <f ca="1">IFERROR(IF((VLOOKUP($B90,'HICM and Narrative Backsheet'!$A$7:$BO$156,O$9,FALSE))="","",(VLOOKUP($B90,'HICM and Narrative Backsheet'!$A$7:$BO$156,O$9,FALSE))),"")</f>
        <v>Established</v>
      </c>
      <c r="P90" s="159" t="str">
        <f ca="1">IFERROR(IF((VLOOKUP($B90,'HICM and Narrative Backsheet'!$A$7:$BO$156,P$9,FALSE))="","",(VLOOKUP($B90,'HICM and Narrative Backsheet'!$A$7:$BO$156,P$9,FALSE))),"")</f>
        <v>Established</v>
      </c>
      <c r="Q90" s="159" t="str">
        <f ca="1">IFERROR(IF((VLOOKUP($B90,'HICM and Narrative Backsheet'!$A$7:$BO$156,Q$9,FALSE))="","",(VLOOKUP($B90,'HICM and Narrative Backsheet'!$A$7:$BO$156,Q$9,FALSE))),"")</f>
        <v>Plans in place</v>
      </c>
      <c r="R90" s="159" t="str">
        <f ca="1">IFERROR(IF((VLOOKUP($B90,'HICM and Narrative Backsheet'!$A$7:$BO$156,R$9,FALSE))="","",(VLOOKUP($B90,'HICM and Narrative Backsheet'!$A$7:$BO$156,R$9,FALSE))),"")</f>
        <v>Established</v>
      </c>
      <c r="S90" s="159" t="str">
        <f ca="1">IFERROR(IF((VLOOKUP($B90,'HICM and Narrative Backsheet'!$A$7:$BO$156,S$9,FALSE))="","",(VLOOKUP($B90,'HICM and Narrative Backsheet'!$A$7:$BO$156,S$9,FALSE))),"")</f>
        <v>Mature</v>
      </c>
      <c r="T90" s="159" t="str">
        <f ca="1">IFERROR(IF((VLOOKUP($B90,'HICM and Narrative Backsheet'!$A$7:$BO$156,T$9,FALSE))="","",(VLOOKUP($B90,'HICM and Narrative Backsheet'!$A$7:$BO$156,T$9,FALSE))),"")</f>
        <v>Plans in place</v>
      </c>
      <c r="U90" s="162" t="str">
        <f ca="1">IFERROR(IF((VLOOKUP($B90,'HICM and Narrative Backsheet'!$A$7:$BO$156,U$9,FALSE))="","",(VLOOKUP($B90,'HICM and Narrative Backsheet'!$A$7:$BO$156,U$9,FALSE))),"")</f>
        <v>Established</v>
      </c>
      <c r="V90" s="161" t="str">
        <f ca="1">IFERROR(IF((VLOOKUP($B90,'HICM and Narrative Backsheet'!$A$7:$BO$156,V$9,FALSE))="","",(VLOOKUP($B90,'HICM and Narrative Backsheet'!$A$7:$BO$156,V$9,FALSE))),"")</f>
        <v>Mature</v>
      </c>
      <c r="W90" s="159" t="str">
        <f ca="1">IFERROR(IF((VLOOKUP($B90,'HICM and Narrative Backsheet'!$A$7:$BO$156,W$9,FALSE))="","",(VLOOKUP($B90,'HICM and Narrative Backsheet'!$A$7:$BO$156,W$9,FALSE))),"")</f>
        <v>Mature</v>
      </c>
      <c r="X90" s="159" t="str">
        <f ca="1">IFERROR(IF((VLOOKUP($B90,'HICM and Narrative Backsheet'!$A$7:$BO$156,X$9,FALSE))="","",(VLOOKUP($B90,'HICM and Narrative Backsheet'!$A$7:$BO$156,X$9,FALSE))),"")</f>
        <v>Mature</v>
      </c>
      <c r="Y90" s="159" t="str">
        <f ca="1">IFERROR(IF((VLOOKUP($B90,'HICM and Narrative Backsheet'!$A$7:$BO$156,Y$9,FALSE))="","",(VLOOKUP($B90,'HICM and Narrative Backsheet'!$A$7:$BO$156,Y$9,FALSE))),"")</f>
        <v>Established</v>
      </c>
      <c r="Z90" s="159" t="str">
        <f ca="1">IFERROR(IF((VLOOKUP($B90,'HICM and Narrative Backsheet'!$A$7:$BO$156,Z$9,FALSE))="","",(VLOOKUP($B90,'HICM and Narrative Backsheet'!$A$7:$BO$156,Z$9,FALSE))),"")</f>
        <v>Established</v>
      </c>
      <c r="AA90" s="159" t="str">
        <f ca="1">IFERROR(IF((VLOOKUP($B90,'HICM and Narrative Backsheet'!$A$7:$BO$156,AA$9,FALSE))="","",(VLOOKUP($B90,'HICM and Narrative Backsheet'!$A$7:$BO$156,AA$9,FALSE))),"")</f>
        <v>Established</v>
      </c>
      <c r="AB90" s="159" t="str">
        <f ca="1">IFERROR(IF((VLOOKUP($B90,'HICM and Narrative Backsheet'!$A$7:$BO$156,AB$9,FALSE))="","",(VLOOKUP($B90,'HICM and Narrative Backsheet'!$A$7:$BO$156,AB$9,FALSE))),"")</f>
        <v>Mature</v>
      </c>
      <c r="AC90" s="159" t="str">
        <f ca="1">IFERROR(IF((VLOOKUP($B90,'HICM and Narrative Backsheet'!$A$7:$BO$156,AC$9,FALSE))="","",(VLOOKUP($B90,'HICM and Narrative Backsheet'!$A$7:$BO$156,AC$9,FALSE))),"")</f>
        <v>Plans in place</v>
      </c>
      <c r="AD90" s="160" t="str">
        <f ca="1">IFERROR(IF((VLOOKUP($B90,'HICM and Narrative Backsheet'!$A$7:$BO$156,AD$9,FALSE))="","",(VLOOKUP($B90,'HICM and Narrative Backsheet'!$A$7:$BO$156,AD$9,FALSE))),"")</f>
        <v>Established</v>
      </c>
    </row>
    <row r="91" spans="1:30" x14ac:dyDescent="0.3">
      <c r="A91" s="56">
        <v>65</v>
      </c>
      <c r="B91" s="49" t="str">
        <f t="shared" ca="1" si="12"/>
        <v>E08000011</v>
      </c>
      <c r="C91" s="143" t="str">
        <f ca="1">IFERROR(VLOOKUP($B91,'Org List'!$J$9:$K$488,2,0), "")</f>
        <v>Knowsley</v>
      </c>
      <c r="D91" s="158" t="str">
        <f ca="1">IFERROR(IF((VLOOKUP($B91,'HICM and Narrative Backsheet'!$A$7:$BO$156,D$9,FALSE))="","",(VLOOKUP($B91,'HICM and Narrative Backsheet'!$A$7:$BO$156,D$9,FALSE))),"")</f>
        <v>Mature</v>
      </c>
      <c r="E91" s="159" t="str">
        <f ca="1">IFERROR(IF((VLOOKUP($B91,'HICM and Narrative Backsheet'!$A$7:$BO$156,E$9,FALSE))="","",(VLOOKUP($B91,'HICM and Narrative Backsheet'!$A$7:$BO$156,E$9,FALSE))),"")</f>
        <v>Mature</v>
      </c>
      <c r="F91" s="159" t="str">
        <f ca="1">IFERROR(IF((VLOOKUP($B91,'HICM and Narrative Backsheet'!$A$7:$BO$156,F$9,FALSE))="","",(VLOOKUP($B91,'HICM and Narrative Backsheet'!$A$7:$BO$156,F$9,FALSE))),"")</f>
        <v>Mature</v>
      </c>
      <c r="G91" s="159" t="str">
        <f ca="1">IFERROR(IF((VLOOKUP($B91,'HICM and Narrative Backsheet'!$A$7:$BO$156,G$9,FALSE))="","",(VLOOKUP($B91,'HICM and Narrative Backsheet'!$A$7:$BO$156,G$9,FALSE))),"")</f>
        <v>Established</v>
      </c>
      <c r="H91" s="159" t="str">
        <f ca="1">IFERROR(IF((VLOOKUP($B91,'HICM and Narrative Backsheet'!$A$7:$BO$156,H$9,FALSE))="","",(VLOOKUP($B91,'HICM and Narrative Backsheet'!$A$7:$BO$156,H$9,FALSE))),"")</f>
        <v>Plans in place</v>
      </c>
      <c r="I91" s="159" t="str">
        <f ca="1">IFERROR(IF((VLOOKUP($B91,'HICM and Narrative Backsheet'!$A$7:$BO$156,I$9,FALSE))="","",(VLOOKUP($B91,'HICM and Narrative Backsheet'!$A$7:$BO$156,I$9,FALSE))),"")</f>
        <v>Established</v>
      </c>
      <c r="J91" s="159" t="str">
        <f ca="1">IFERROR(IF((VLOOKUP($B91,'HICM and Narrative Backsheet'!$A$7:$BO$156,J$9,FALSE))="","",(VLOOKUP($B91,'HICM and Narrative Backsheet'!$A$7:$BO$156,J$9,FALSE))),"")</f>
        <v>Established</v>
      </c>
      <c r="K91" s="159" t="str">
        <f ca="1">IFERROR(IF((VLOOKUP($B91,'HICM and Narrative Backsheet'!$A$7:$BO$156,K$9,FALSE))="","",(VLOOKUP($B91,'HICM and Narrative Backsheet'!$A$7:$BO$156,K$9,FALSE))),"")</f>
        <v>Established</v>
      </c>
      <c r="L91" s="160" t="str">
        <f ca="1">IFERROR(IF((VLOOKUP($B91,'HICM and Narrative Backsheet'!$A$7:$BO$156,L$9,FALSE))="","",(VLOOKUP($B91,'HICM and Narrative Backsheet'!$A$7:$BO$156,L$9,FALSE))),"")</f>
        <v>Plans in place</v>
      </c>
      <c r="M91" s="161" t="str">
        <f ca="1">IFERROR(IF((VLOOKUP($B91,'HICM and Narrative Backsheet'!$A$7:$BO$156,M$9,FALSE))="","",(VLOOKUP($B91,'HICM and Narrative Backsheet'!$A$7:$BO$156,M$9,FALSE))),"")</f>
        <v>Mature</v>
      </c>
      <c r="N91" s="159" t="str">
        <f ca="1">IFERROR(IF((VLOOKUP($B91,'HICM and Narrative Backsheet'!$A$7:$BO$156,N$9,FALSE))="","",(VLOOKUP($B91,'HICM and Narrative Backsheet'!$A$7:$BO$156,N$9,FALSE))),"")</f>
        <v>Mature</v>
      </c>
      <c r="O91" s="159" t="str">
        <f ca="1">IFERROR(IF((VLOOKUP($B91,'HICM and Narrative Backsheet'!$A$7:$BO$156,O$9,FALSE))="","",(VLOOKUP($B91,'HICM and Narrative Backsheet'!$A$7:$BO$156,O$9,FALSE))),"")</f>
        <v>Mature</v>
      </c>
      <c r="P91" s="159" t="str">
        <f ca="1">IFERROR(IF((VLOOKUP($B91,'HICM and Narrative Backsheet'!$A$7:$BO$156,P$9,FALSE))="","",(VLOOKUP($B91,'HICM and Narrative Backsheet'!$A$7:$BO$156,P$9,FALSE))),"")</f>
        <v>Established</v>
      </c>
      <c r="Q91" s="159" t="str">
        <f ca="1">IFERROR(IF((VLOOKUP($B91,'HICM and Narrative Backsheet'!$A$7:$BO$156,Q$9,FALSE))="","",(VLOOKUP($B91,'HICM and Narrative Backsheet'!$A$7:$BO$156,Q$9,FALSE))),"")</f>
        <v>Plans in place</v>
      </c>
      <c r="R91" s="159" t="str">
        <f ca="1">IFERROR(IF((VLOOKUP($B91,'HICM and Narrative Backsheet'!$A$7:$BO$156,R$9,FALSE))="","",(VLOOKUP($B91,'HICM and Narrative Backsheet'!$A$7:$BO$156,R$9,FALSE))),"")</f>
        <v>Established</v>
      </c>
      <c r="S91" s="159" t="str">
        <f ca="1">IFERROR(IF((VLOOKUP($B91,'HICM and Narrative Backsheet'!$A$7:$BO$156,S$9,FALSE))="","",(VLOOKUP($B91,'HICM and Narrative Backsheet'!$A$7:$BO$156,S$9,FALSE))),"")</f>
        <v>Established</v>
      </c>
      <c r="T91" s="159" t="str">
        <f ca="1">IFERROR(IF((VLOOKUP($B91,'HICM and Narrative Backsheet'!$A$7:$BO$156,T$9,FALSE))="","",(VLOOKUP($B91,'HICM and Narrative Backsheet'!$A$7:$BO$156,T$9,FALSE))),"")</f>
        <v>Established</v>
      </c>
      <c r="U91" s="162" t="str">
        <f ca="1">IFERROR(IF((VLOOKUP($B91,'HICM and Narrative Backsheet'!$A$7:$BO$156,U$9,FALSE))="","",(VLOOKUP($B91,'HICM and Narrative Backsheet'!$A$7:$BO$156,U$9,FALSE))),"")</f>
        <v>Plans in place</v>
      </c>
      <c r="V91" s="161" t="str">
        <f ca="1">IFERROR(IF((VLOOKUP($B91,'HICM and Narrative Backsheet'!$A$7:$BO$156,V$9,FALSE))="","",(VLOOKUP($B91,'HICM and Narrative Backsheet'!$A$7:$BO$156,V$9,FALSE))),"")</f>
        <v>Mature</v>
      </c>
      <c r="W91" s="159" t="str">
        <f ca="1">IFERROR(IF((VLOOKUP($B91,'HICM and Narrative Backsheet'!$A$7:$BO$156,W$9,FALSE))="","",(VLOOKUP($B91,'HICM and Narrative Backsheet'!$A$7:$BO$156,W$9,FALSE))),"")</f>
        <v>Mature</v>
      </c>
      <c r="X91" s="159" t="str">
        <f ca="1">IFERROR(IF((VLOOKUP($B91,'HICM and Narrative Backsheet'!$A$7:$BO$156,X$9,FALSE))="","",(VLOOKUP($B91,'HICM and Narrative Backsheet'!$A$7:$BO$156,X$9,FALSE))),"")</f>
        <v>Mature</v>
      </c>
      <c r="Y91" s="159" t="str">
        <f ca="1">IFERROR(IF((VLOOKUP($B91,'HICM and Narrative Backsheet'!$A$7:$BO$156,Y$9,FALSE))="","",(VLOOKUP($B91,'HICM and Narrative Backsheet'!$A$7:$BO$156,Y$9,FALSE))),"")</f>
        <v>Established</v>
      </c>
      <c r="Z91" s="159" t="str">
        <f ca="1">IFERROR(IF((VLOOKUP($B91,'HICM and Narrative Backsheet'!$A$7:$BO$156,Z$9,FALSE))="","",(VLOOKUP($B91,'HICM and Narrative Backsheet'!$A$7:$BO$156,Z$9,FALSE))),"")</f>
        <v>Established</v>
      </c>
      <c r="AA91" s="159" t="str">
        <f ca="1">IFERROR(IF((VLOOKUP($B91,'HICM and Narrative Backsheet'!$A$7:$BO$156,AA$9,FALSE))="","",(VLOOKUP($B91,'HICM and Narrative Backsheet'!$A$7:$BO$156,AA$9,FALSE))),"")</f>
        <v>Established</v>
      </c>
      <c r="AB91" s="159" t="str">
        <f ca="1">IFERROR(IF((VLOOKUP($B91,'HICM and Narrative Backsheet'!$A$7:$BO$156,AB$9,FALSE))="","",(VLOOKUP($B91,'HICM and Narrative Backsheet'!$A$7:$BO$156,AB$9,FALSE))),"")</f>
        <v>Established</v>
      </c>
      <c r="AC91" s="159" t="str">
        <f ca="1">IFERROR(IF((VLOOKUP($B91,'HICM and Narrative Backsheet'!$A$7:$BO$156,AC$9,FALSE))="","",(VLOOKUP($B91,'HICM and Narrative Backsheet'!$A$7:$BO$156,AC$9,FALSE))),"")</f>
        <v>Established</v>
      </c>
      <c r="AD91" s="160" t="str">
        <f ca="1">IFERROR(IF((VLOOKUP($B91,'HICM and Narrative Backsheet'!$A$7:$BO$156,AD$9,FALSE))="","",(VLOOKUP($B91,'HICM and Narrative Backsheet'!$A$7:$BO$156,AD$9,FALSE))),"")</f>
        <v>Plans in place</v>
      </c>
    </row>
    <row r="92" spans="1:30" x14ac:dyDescent="0.3">
      <c r="A92" s="56">
        <v>66</v>
      </c>
      <c r="B92" s="49" t="str">
        <f t="shared" ca="1" si="12"/>
        <v>E09000022</v>
      </c>
      <c r="C92" s="143" t="str">
        <f ca="1">IFERROR(VLOOKUP($B92,'Org List'!$J$9:$K$488,2,0), "")</f>
        <v>Lambeth</v>
      </c>
      <c r="D92" s="158" t="str">
        <f ca="1">IFERROR(IF((VLOOKUP($B92,'HICM and Narrative Backsheet'!$A$7:$BO$156,D$9,FALSE))="","",(VLOOKUP($B92,'HICM and Narrative Backsheet'!$A$7:$BO$156,D$9,FALSE))),"")</f>
        <v>Mature</v>
      </c>
      <c r="E92" s="159" t="str">
        <f ca="1">IFERROR(IF((VLOOKUP($B92,'HICM and Narrative Backsheet'!$A$7:$BO$156,E$9,FALSE))="","",(VLOOKUP($B92,'HICM and Narrative Backsheet'!$A$7:$BO$156,E$9,FALSE))),"")</f>
        <v>Mature</v>
      </c>
      <c r="F92" s="159" t="str">
        <f ca="1">IFERROR(IF((VLOOKUP($B92,'HICM and Narrative Backsheet'!$A$7:$BO$156,F$9,FALSE))="","",(VLOOKUP($B92,'HICM and Narrative Backsheet'!$A$7:$BO$156,F$9,FALSE))),"")</f>
        <v>Mature</v>
      </c>
      <c r="G92" s="159" t="str">
        <f ca="1">IFERROR(IF((VLOOKUP($B92,'HICM and Narrative Backsheet'!$A$7:$BO$156,G$9,FALSE))="","",(VLOOKUP($B92,'HICM and Narrative Backsheet'!$A$7:$BO$156,G$9,FALSE))),"")</f>
        <v>Mature</v>
      </c>
      <c r="H92" s="159" t="str">
        <f ca="1">IFERROR(IF((VLOOKUP($B92,'HICM and Narrative Backsheet'!$A$7:$BO$156,H$9,FALSE))="","",(VLOOKUP($B92,'HICM and Narrative Backsheet'!$A$7:$BO$156,H$9,FALSE))),"")</f>
        <v>Mature</v>
      </c>
      <c r="I92" s="159" t="str">
        <f ca="1">IFERROR(IF((VLOOKUP($B92,'HICM and Narrative Backsheet'!$A$7:$BO$156,I$9,FALSE))="","",(VLOOKUP($B92,'HICM and Narrative Backsheet'!$A$7:$BO$156,I$9,FALSE))),"")</f>
        <v>Mature</v>
      </c>
      <c r="J92" s="159" t="str">
        <f ca="1">IFERROR(IF((VLOOKUP($B92,'HICM and Narrative Backsheet'!$A$7:$BO$156,J$9,FALSE))="","",(VLOOKUP($B92,'HICM and Narrative Backsheet'!$A$7:$BO$156,J$9,FALSE))),"")</f>
        <v>Mature</v>
      </c>
      <c r="K92" s="159" t="str">
        <f ca="1">IFERROR(IF((VLOOKUP($B92,'HICM and Narrative Backsheet'!$A$7:$BO$156,K$9,FALSE))="","",(VLOOKUP($B92,'HICM and Narrative Backsheet'!$A$7:$BO$156,K$9,FALSE))),"")</f>
        <v>Mature</v>
      </c>
      <c r="L92" s="160" t="str">
        <f ca="1">IFERROR(IF((VLOOKUP($B92,'HICM and Narrative Backsheet'!$A$7:$BO$156,L$9,FALSE))="","",(VLOOKUP($B92,'HICM and Narrative Backsheet'!$A$7:$BO$156,L$9,FALSE))),"")</f>
        <v>Established</v>
      </c>
      <c r="M92" s="161" t="str">
        <f ca="1">IFERROR(IF((VLOOKUP($B92,'HICM and Narrative Backsheet'!$A$7:$BO$156,M$9,FALSE))="","",(VLOOKUP($B92,'HICM and Narrative Backsheet'!$A$7:$BO$156,M$9,FALSE))),"")</f>
        <v>Mature</v>
      </c>
      <c r="N92" s="159" t="str">
        <f ca="1">IFERROR(IF((VLOOKUP($B92,'HICM and Narrative Backsheet'!$A$7:$BO$156,N$9,FALSE))="","",(VLOOKUP($B92,'HICM and Narrative Backsheet'!$A$7:$BO$156,N$9,FALSE))),"")</f>
        <v>Mature</v>
      </c>
      <c r="O92" s="159" t="str">
        <f ca="1">IFERROR(IF((VLOOKUP($B92,'HICM and Narrative Backsheet'!$A$7:$BO$156,O$9,FALSE))="","",(VLOOKUP($B92,'HICM and Narrative Backsheet'!$A$7:$BO$156,O$9,FALSE))),"")</f>
        <v>Mature</v>
      </c>
      <c r="P92" s="159" t="str">
        <f ca="1">IFERROR(IF((VLOOKUP($B92,'HICM and Narrative Backsheet'!$A$7:$BO$156,P$9,FALSE))="","",(VLOOKUP($B92,'HICM and Narrative Backsheet'!$A$7:$BO$156,P$9,FALSE))),"")</f>
        <v>Mature</v>
      </c>
      <c r="Q92" s="159" t="str">
        <f ca="1">IFERROR(IF((VLOOKUP($B92,'HICM and Narrative Backsheet'!$A$7:$BO$156,Q$9,FALSE))="","",(VLOOKUP($B92,'HICM and Narrative Backsheet'!$A$7:$BO$156,Q$9,FALSE))),"")</f>
        <v>Mature</v>
      </c>
      <c r="R92" s="159" t="str">
        <f ca="1">IFERROR(IF((VLOOKUP($B92,'HICM and Narrative Backsheet'!$A$7:$BO$156,R$9,FALSE))="","",(VLOOKUP($B92,'HICM and Narrative Backsheet'!$A$7:$BO$156,R$9,FALSE))),"")</f>
        <v>Mature</v>
      </c>
      <c r="S92" s="159" t="str">
        <f ca="1">IFERROR(IF((VLOOKUP($B92,'HICM and Narrative Backsheet'!$A$7:$BO$156,S$9,FALSE))="","",(VLOOKUP($B92,'HICM and Narrative Backsheet'!$A$7:$BO$156,S$9,FALSE))),"")</f>
        <v>Mature</v>
      </c>
      <c r="T92" s="159" t="str">
        <f ca="1">IFERROR(IF((VLOOKUP($B92,'HICM and Narrative Backsheet'!$A$7:$BO$156,T$9,FALSE))="","",(VLOOKUP($B92,'HICM and Narrative Backsheet'!$A$7:$BO$156,T$9,FALSE))),"")</f>
        <v>Mature</v>
      </c>
      <c r="U92" s="162" t="str">
        <f ca="1">IFERROR(IF((VLOOKUP($B92,'HICM and Narrative Backsheet'!$A$7:$BO$156,U$9,FALSE))="","",(VLOOKUP($B92,'HICM and Narrative Backsheet'!$A$7:$BO$156,U$9,FALSE))),"")</f>
        <v>Established</v>
      </c>
      <c r="V92" s="161" t="str">
        <f ca="1">IFERROR(IF((VLOOKUP($B92,'HICM and Narrative Backsheet'!$A$7:$BO$156,V$9,FALSE))="","",(VLOOKUP($B92,'HICM and Narrative Backsheet'!$A$7:$BO$156,V$9,FALSE))),"")</f>
        <v>Mature</v>
      </c>
      <c r="W92" s="159" t="str">
        <f ca="1">IFERROR(IF((VLOOKUP($B92,'HICM and Narrative Backsheet'!$A$7:$BO$156,W$9,FALSE))="","",(VLOOKUP($B92,'HICM and Narrative Backsheet'!$A$7:$BO$156,W$9,FALSE))),"")</f>
        <v>Mature</v>
      </c>
      <c r="X92" s="159" t="str">
        <f ca="1">IFERROR(IF((VLOOKUP($B92,'HICM and Narrative Backsheet'!$A$7:$BO$156,X$9,FALSE))="","",(VLOOKUP($B92,'HICM and Narrative Backsheet'!$A$7:$BO$156,X$9,FALSE))),"")</f>
        <v>Mature</v>
      </c>
      <c r="Y92" s="159" t="str">
        <f ca="1">IFERROR(IF((VLOOKUP($B92,'HICM and Narrative Backsheet'!$A$7:$BO$156,Y$9,FALSE))="","",(VLOOKUP($B92,'HICM and Narrative Backsheet'!$A$7:$BO$156,Y$9,FALSE))),"")</f>
        <v>Mature</v>
      </c>
      <c r="Z92" s="159" t="str">
        <f ca="1">IFERROR(IF((VLOOKUP($B92,'HICM and Narrative Backsheet'!$A$7:$BO$156,Z$9,FALSE))="","",(VLOOKUP($B92,'HICM and Narrative Backsheet'!$A$7:$BO$156,Z$9,FALSE))),"")</f>
        <v>Mature</v>
      </c>
      <c r="AA92" s="159" t="str">
        <f ca="1">IFERROR(IF((VLOOKUP($B92,'HICM and Narrative Backsheet'!$A$7:$BO$156,AA$9,FALSE))="","",(VLOOKUP($B92,'HICM and Narrative Backsheet'!$A$7:$BO$156,AA$9,FALSE))),"")</f>
        <v>Mature</v>
      </c>
      <c r="AB92" s="159" t="str">
        <f ca="1">IFERROR(IF((VLOOKUP($B92,'HICM and Narrative Backsheet'!$A$7:$BO$156,AB$9,FALSE))="","",(VLOOKUP($B92,'HICM and Narrative Backsheet'!$A$7:$BO$156,AB$9,FALSE))),"")</f>
        <v>Mature</v>
      </c>
      <c r="AC92" s="159" t="str">
        <f ca="1">IFERROR(IF((VLOOKUP($B92,'HICM and Narrative Backsheet'!$A$7:$BO$156,AC$9,FALSE))="","",(VLOOKUP($B92,'HICM and Narrative Backsheet'!$A$7:$BO$156,AC$9,FALSE))),"")</f>
        <v>Mature</v>
      </c>
      <c r="AD92" s="160" t="str">
        <f ca="1">IFERROR(IF((VLOOKUP($B92,'HICM and Narrative Backsheet'!$A$7:$BO$156,AD$9,FALSE))="","",(VLOOKUP($B92,'HICM and Narrative Backsheet'!$A$7:$BO$156,AD$9,FALSE))),"")</f>
        <v>Established</v>
      </c>
    </row>
    <row r="93" spans="1:30" x14ac:dyDescent="0.3">
      <c r="A93" s="56">
        <v>67</v>
      </c>
      <c r="B93" s="49" t="str">
        <f t="shared" ca="1" si="12"/>
        <v>E10000017</v>
      </c>
      <c r="C93" s="143" t="str">
        <f ca="1">IFERROR(VLOOKUP($B93,'Org List'!$J$9:$K$488,2,0), "")</f>
        <v>Lancashire</v>
      </c>
      <c r="D93" s="158" t="str">
        <f ca="1">IFERROR(IF((VLOOKUP($B93,'HICM and Narrative Backsheet'!$A$7:$BO$156,D$9,FALSE))="","",(VLOOKUP($B93,'HICM and Narrative Backsheet'!$A$7:$BO$156,D$9,FALSE))),"")</f>
        <v>Established</v>
      </c>
      <c r="E93" s="159" t="str">
        <f ca="1">IFERROR(IF((VLOOKUP($B93,'HICM and Narrative Backsheet'!$A$7:$BO$156,E$9,FALSE))="","",(VLOOKUP($B93,'HICM and Narrative Backsheet'!$A$7:$BO$156,E$9,FALSE))),"")</f>
        <v>Established</v>
      </c>
      <c r="F93" s="159" t="str">
        <f ca="1">IFERROR(IF((VLOOKUP($B93,'HICM and Narrative Backsheet'!$A$7:$BO$156,F$9,FALSE))="","",(VLOOKUP($B93,'HICM and Narrative Backsheet'!$A$7:$BO$156,F$9,FALSE))),"")</f>
        <v>Established</v>
      </c>
      <c r="G93" s="159" t="str">
        <f ca="1">IFERROR(IF((VLOOKUP($B93,'HICM and Narrative Backsheet'!$A$7:$BO$156,G$9,FALSE))="","",(VLOOKUP($B93,'HICM and Narrative Backsheet'!$A$7:$BO$156,G$9,FALSE))),"")</f>
        <v>Established</v>
      </c>
      <c r="H93" s="159" t="str">
        <f ca="1">IFERROR(IF((VLOOKUP($B93,'HICM and Narrative Backsheet'!$A$7:$BO$156,H$9,FALSE))="","",(VLOOKUP($B93,'HICM and Narrative Backsheet'!$A$7:$BO$156,H$9,FALSE))),"")</f>
        <v>Established</v>
      </c>
      <c r="I93" s="159" t="str">
        <f ca="1">IFERROR(IF((VLOOKUP($B93,'HICM and Narrative Backsheet'!$A$7:$BO$156,I$9,FALSE))="","",(VLOOKUP($B93,'HICM and Narrative Backsheet'!$A$7:$BO$156,I$9,FALSE))),"")</f>
        <v>Established</v>
      </c>
      <c r="J93" s="159" t="str">
        <f ca="1">IFERROR(IF((VLOOKUP($B93,'HICM and Narrative Backsheet'!$A$7:$BO$156,J$9,FALSE))="","",(VLOOKUP($B93,'HICM and Narrative Backsheet'!$A$7:$BO$156,J$9,FALSE))),"")</f>
        <v>Established</v>
      </c>
      <c r="K93" s="159" t="str">
        <f ca="1">IFERROR(IF((VLOOKUP($B93,'HICM and Narrative Backsheet'!$A$7:$BO$156,K$9,FALSE))="","",(VLOOKUP($B93,'HICM and Narrative Backsheet'!$A$7:$BO$156,K$9,FALSE))),"")</f>
        <v>Established</v>
      </c>
      <c r="L93" s="160" t="str">
        <f ca="1">IFERROR(IF((VLOOKUP($B93,'HICM and Narrative Backsheet'!$A$7:$BO$156,L$9,FALSE))="","",(VLOOKUP($B93,'HICM and Narrative Backsheet'!$A$7:$BO$156,L$9,FALSE))),"")</f>
        <v>Established</v>
      </c>
      <c r="M93" s="161" t="str">
        <f ca="1">IFERROR(IF((VLOOKUP($B93,'HICM and Narrative Backsheet'!$A$7:$BO$156,M$9,FALSE))="","",(VLOOKUP($B93,'HICM and Narrative Backsheet'!$A$7:$BO$156,M$9,FALSE))),"")</f>
        <v>Established</v>
      </c>
      <c r="N93" s="159" t="str">
        <f ca="1">IFERROR(IF((VLOOKUP($B93,'HICM and Narrative Backsheet'!$A$7:$BO$156,N$9,FALSE))="","",(VLOOKUP($B93,'HICM and Narrative Backsheet'!$A$7:$BO$156,N$9,FALSE))),"")</f>
        <v>Established</v>
      </c>
      <c r="O93" s="159" t="str">
        <f ca="1">IFERROR(IF((VLOOKUP($B93,'HICM and Narrative Backsheet'!$A$7:$BO$156,O$9,FALSE))="","",(VLOOKUP($B93,'HICM and Narrative Backsheet'!$A$7:$BO$156,O$9,FALSE))),"")</f>
        <v>Established</v>
      </c>
      <c r="P93" s="159" t="str">
        <f ca="1">IFERROR(IF((VLOOKUP($B93,'HICM and Narrative Backsheet'!$A$7:$BO$156,P$9,FALSE))="","",(VLOOKUP($B93,'HICM and Narrative Backsheet'!$A$7:$BO$156,P$9,FALSE))),"")</f>
        <v>Established</v>
      </c>
      <c r="Q93" s="159" t="str">
        <f ca="1">IFERROR(IF((VLOOKUP($B93,'HICM and Narrative Backsheet'!$A$7:$BO$156,Q$9,FALSE))="","",(VLOOKUP($B93,'HICM and Narrative Backsheet'!$A$7:$BO$156,Q$9,FALSE))),"")</f>
        <v>Established</v>
      </c>
      <c r="R93" s="159" t="str">
        <f ca="1">IFERROR(IF((VLOOKUP($B93,'HICM and Narrative Backsheet'!$A$7:$BO$156,R$9,FALSE))="","",(VLOOKUP($B93,'HICM and Narrative Backsheet'!$A$7:$BO$156,R$9,FALSE))),"")</f>
        <v>Established</v>
      </c>
      <c r="S93" s="159" t="str">
        <f ca="1">IFERROR(IF((VLOOKUP($B93,'HICM and Narrative Backsheet'!$A$7:$BO$156,S$9,FALSE))="","",(VLOOKUP($B93,'HICM and Narrative Backsheet'!$A$7:$BO$156,S$9,FALSE))),"")</f>
        <v>Established</v>
      </c>
      <c r="T93" s="159" t="str">
        <f ca="1">IFERROR(IF((VLOOKUP($B93,'HICM and Narrative Backsheet'!$A$7:$BO$156,T$9,FALSE))="","",(VLOOKUP($B93,'HICM and Narrative Backsheet'!$A$7:$BO$156,T$9,FALSE))),"")</f>
        <v>Established</v>
      </c>
      <c r="U93" s="162" t="str">
        <f ca="1">IFERROR(IF((VLOOKUP($B93,'HICM and Narrative Backsheet'!$A$7:$BO$156,U$9,FALSE))="","",(VLOOKUP($B93,'HICM and Narrative Backsheet'!$A$7:$BO$156,U$9,FALSE))),"")</f>
        <v>Established</v>
      </c>
      <c r="V93" s="161" t="str">
        <f ca="1">IFERROR(IF((VLOOKUP($B93,'HICM and Narrative Backsheet'!$A$7:$BO$156,V$9,FALSE))="","",(VLOOKUP($B93,'HICM and Narrative Backsheet'!$A$7:$BO$156,V$9,FALSE))),"")</f>
        <v>Established</v>
      </c>
      <c r="W93" s="159" t="str">
        <f ca="1">IFERROR(IF((VLOOKUP($B93,'HICM and Narrative Backsheet'!$A$7:$BO$156,W$9,FALSE))="","",(VLOOKUP($B93,'HICM and Narrative Backsheet'!$A$7:$BO$156,W$9,FALSE))),"")</f>
        <v>Established</v>
      </c>
      <c r="X93" s="159" t="str">
        <f ca="1">IFERROR(IF((VLOOKUP($B93,'HICM and Narrative Backsheet'!$A$7:$BO$156,X$9,FALSE))="","",(VLOOKUP($B93,'HICM and Narrative Backsheet'!$A$7:$BO$156,X$9,FALSE))),"")</f>
        <v>Established</v>
      </c>
      <c r="Y93" s="159" t="str">
        <f ca="1">IFERROR(IF((VLOOKUP($B93,'HICM and Narrative Backsheet'!$A$7:$BO$156,Y$9,FALSE))="","",(VLOOKUP($B93,'HICM and Narrative Backsheet'!$A$7:$BO$156,Y$9,FALSE))),"")</f>
        <v>Established</v>
      </c>
      <c r="Z93" s="159" t="str">
        <f ca="1">IFERROR(IF((VLOOKUP($B93,'HICM and Narrative Backsheet'!$A$7:$BO$156,Z$9,FALSE))="","",(VLOOKUP($B93,'HICM and Narrative Backsheet'!$A$7:$BO$156,Z$9,FALSE))),"")</f>
        <v>Established</v>
      </c>
      <c r="AA93" s="159" t="str">
        <f ca="1">IFERROR(IF((VLOOKUP($B93,'HICM and Narrative Backsheet'!$A$7:$BO$156,AA$9,FALSE))="","",(VLOOKUP($B93,'HICM and Narrative Backsheet'!$A$7:$BO$156,AA$9,FALSE))),"")</f>
        <v>Established</v>
      </c>
      <c r="AB93" s="159" t="str">
        <f ca="1">IFERROR(IF((VLOOKUP($B93,'HICM and Narrative Backsheet'!$A$7:$BO$156,AB$9,FALSE))="","",(VLOOKUP($B93,'HICM and Narrative Backsheet'!$A$7:$BO$156,AB$9,FALSE))),"")</f>
        <v>Established</v>
      </c>
      <c r="AC93" s="159" t="str">
        <f ca="1">IFERROR(IF((VLOOKUP($B93,'HICM and Narrative Backsheet'!$A$7:$BO$156,AC$9,FALSE))="","",(VLOOKUP($B93,'HICM and Narrative Backsheet'!$A$7:$BO$156,AC$9,FALSE))),"")</f>
        <v>Established</v>
      </c>
      <c r="AD93" s="160" t="str">
        <f ca="1">IFERROR(IF((VLOOKUP($B93,'HICM and Narrative Backsheet'!$A$7:$BO$156,AD$9,FALSE))="","",(VLOOKUP($B93,'HICM and Narrative Backsheet'!$A$7:$BO$156,AD$9,FALSE))),"")</f>
        <v>Established</v>
      </c>
    </row>
    <row r="94" spans="1:30" x14ac:dyDescent="0.3">
      <c r="A94" s="56">
        <v>68</v>
      </c>
      <c r="B94" s="49" t="str">
        <f t="shared" ca="1" si="12"/>
        <v>E08000035</v>
      </c>
      <c r="C94" s="143" t="str">
        <f ca="1">IFERROR(VLOOKUP($B94,'Org List'!$J$9:$K$488,2,0), "")</f>
        <v>Leeds</v>
      </c>
      <c r="D94" s="158" t="str">
        <f ca="1">IFERROR(IF((VLOOKUP($B94,'HICM and Narrative Backsheet'!$A$7:$BO$156,D$9,FALSE))="","",(VLOOKUP($B94,'HICM and Narrative Backsheet'!$A$7:$BO$156,D$9,FALSE))),"")</f>
        <v>Established</v>
      </c>
      <c r="E94" s="159" t="str">
        <f ca="1">IFERROR(IF((VLOOKUP($B94,'HICM and Narrative Backsheet'!$A$7:$BO$156,E$9,FALSE))="","",(VLOOKUP($B94,'HICM and Narrative Backsheet'!$A$7:$BO$156,E$9,FALSE))),"")</f>
        <v>Established</v>
      </c>
      <c r="F94" s="159" t="str">
        <f ca="1">IFERROR(IF((VLOOKUP($B94,'HICM and Narrative Backsheet'!$A$7:$BO$156,F$9,FALSE))="","",(VLOOKUP($B94,'HICM and Narrative Backsheet'!$A$7:$BO$156,F$9,FALSE))),"")</f>
        <v>Established</v>
      </c>
      <c r="G94" s="159" t="str">
        <f ca="1">IFERROR(IF((VLOOKUP($B94,'HICM and Narrative Backsheet'!$A$7:$BO$156,G$9,FALSE))="","",(VLOOKUP($B94,'HICM and Narrative Backsheet'!$A$7:$BO$156,G$9,FALSE))),"")</f>
        <v>Established</v>
      </c>
      <c r="H94" s="159" t="str">
        <f ca="1">IFERROR(IF((VLOOKUP($B94,'HICM and Narrative Backsheet'!$A$7:$BO$156,H$9,FALSE))="","",(VLOOKUP($B94,'HICM and Narrative Backsheet'!$A$7:$BO$156,H$9,FALSE))),"")</f>
        <v>Not yet established</v>
      </c>
      <c r="I94" s="159" t="str">
        <f ca="1">IFERROR(IF((VLOOKUP($B94,'HICM and Narrative Backsheet'!$A$7:$BO$156,I$9,FALSE))="","",(VLOOKUP($B94,'HICM and Narrative Backsheet'!$A$7:$BO$156,I$9,FALSE))),"")</f>
        <v>Established</v>
      </c>
      <c r="J94" s="159" t="str">
        <f ca="1">IFERROR(IF((VLOOKUP($B94,'HICM and Narrative Backsheet'!$A$7:$BO$156,J$9,FALSE))="","",(VLOOKUP($B94,'HICM and Narrative Backsheet'!$A$7:$BO$156,J$9,FALSE))),"")</f>
        <v>Mature</v>
      </c>
      <c r="K94" s="159" t="str">
        <f ca="1">IFERROR(IF((VLOOKUP($B94,'HICM and Narrative Backsheet'!$A$7:$BO$156,K$9,FALSE))="","",(VLOOKUP($B94,'HICM and Narrative Backsheet'!$A$7:$BO$156,K$9,FALSE))),"")</f>
        <v>Established</v>
      </c>
      <c r="L94" s="160" t="str">
        <f ca="1">IFERROR(IF((VLOOKUP($B94,'HICM and Narrative Backsheet'!$A$7:$BO$156,L$9,FALSE))="","",(VLOOKUP($B94,'HICM and Narrative Backsheet'!$A$7:$BO$156,L$9,FALSE))),"")</f>
        <v>Established</v>
      </c>
      <c r="M94" s="161" t="str">
        <f ca="1">IFERROR(IF((VLOOKUP($B94,'HICM and Narrative Backsheet'!$A$7:$BO$156,M$9,FALSE))="","",(VLOOKUP($B94,'HICM and Narrative Backsheet'!$A$7:$BO$156,M$9,FALSE))),"")</f>
        <v>Established</v>
      </c>
      <c r="N94" s="159" t="str">
        <f ca="1">IFERROR(IF((VLOOKUP($B94,'HICM and Narrative Backsheet'!$A$7:$BO$156,N$9,FALSE))="","",(VLOOKUP($B94,'HICM and Narrative Backsheet'!$A$7:$BO$156,N$9,FALSE))),"")</f>
        <v>Established</v>
      </c>
      <c r="O94" s="159" t="str">
        <f ca="1">IFERROR(IF((VLOOKUP($B94,'HICM and Narrative Backsheet'!$A$7:$BO$156,O$9,FALSE))="","",(VLOOKUP($B94,'HICM and Narrative Backsheet'!$A$7:$BO$156,O$9,FALSE))),"")</f>
        <v>Mature</v>
      </c>
      <c r="P94" s="159" t="str">
        <f ca="1">IFERROR(IF((VLOOKUP($B94,'HICM and Narrative Backsheet'!$A$7:$BO$156,P$9,FALSE))="","",(VLOOKUP($B94,'HICM and Narrative Backsheet'!$A$7:$BO$156,P$9,FALSE))),"")</f>
        <v>Established</v>
      </c>
      <c r="Q94" s="159" t="str">
        <f ca="1">IFERROR(IF((VLOOKUP($B94,'HICM and Narrative Backsheet'!$A$7:$BO$156,Q$9,FALSE))="","",(VLOOKUP($B94,'HICM and Narrative Backsheet'!$A$7:$BO$156,Q$9,FALSE))),"")</f>
        <v>Not yet established</v>
      </c>
      <c r="R94" s="159" t="str">
        <f ca="1">IFERROR(IF((VLOOKUP($B94,'HICM and Narrative Backsheet'!$A$7:$BO$156,R$9,FALSE))="","",(VLOOKUP($B94,'HICM and Narrative Backsheet'!$A$7:$BO$156,R$9,FALSE))),"")</f>
        <v>Mature</v>
      </c>
      <c r="S94" s="159" t="str">
        <f ca="1">IFERROR(IF((VLOOKUP($B94,'HICM and Narrative Backsheet'!$A$7:$BO$156,S$9,FALSE))="","",(VLOOKUP($B94,'HICM and Narrative Backsheet'!$A$7:$BO$156,S$9,FALSE))),"")</f>
        <v>Mature</v>
      </c>
      <c r="T94" s="159" t="str">
        <f ca="1">IFERROR(IF((VLOOKUP($B94,'HICM and Narrative Backsheet'!$A$7:$BO$156,T$9,FALSE))="","",(VLOOKUP($B94,'HICM and Narrative Backsheet'!$A$7:$BO$156,T$9,FALSE))),"")</f>
        <v>Established</v>
      </c>
      <c r="U94" s="162" t="str">
        <f ca="1">IFERROR(IF((VLOOKUP($B94,'HICM and Narrative Backsheet'!$A$7:$BO$156,U$9,FALSE))="","",(VLOOKUP($B94,'HICM and Narrative Backsheet'!$A$7:$BO$156,U$9,FALSE))),"")</f>
        <v>Established</v>
      </c>
      <c r="V94" s="161" t="str">
        <f ca="1">IFERROR(IF((VLOOKUP($B94,'HICM and Narrative Backsheet'!$A$7:$BO$156,V$9,FALSE))="","",(VLOOKUP($B94,'HICM and Narrative Backsheet'!$A$7:$BO$156,V$9,FALSE))),"")</f>
        <v>Mature</v>
      </c>
      <c r="W94" s="159" t="str">
        <f ca="1">IFERROR(IF((VLOOKUP($B94,'HICM and Narrative Backsheet'!$A$7:$BO$156,W$9,FALSE))="","",(VLOOKUP($B94,'HICM and Narrative Backsheet'!$A$7:$BO$156,W$9,FALSE))),"")</f>
        <v>Mature</v>
      </c>
      <c r="X94" s="159" t="str">
        <f ca="1">IFERROR(IF((VLOOKUP($B94,'HICM and Narrative Backsheet'!$A$7:$BO$156,X$9,FALSE))="","",(VLOOKUP($B94,'HICM and Narrative Backsheet'!$A$7:$BO$156,X$9,FALSE))),"")</f>
        <v>Mature</v>
      </c>
      <c r="Y94" s="159" t="str">
        <f ca="1">IFERROR(IF((VLOOKUP($B94,'HICM and Narrative Backsheet'!$A$7:$BO$156,Y$9,FALSE))="","",(VLOOKUP($B94,'HICM and Narrative Backsheet'!$A$7:$BO$156,Y$9,FALSE))),"")</f>
        <v>Established</v>
      </c>
      <c r="Z94" s="159" t="str">
        <f ca="1">IFERROR(IF((VLOOKUP($B94,'HICM and Narrative Backsheet'!$A$7:$BO$156,Z$9,FALSE))="","",(VLOOKUP($B94,'HICM and Narrative Backsheet'!$A$7:$BO$156,Z$9,FALSE))),"")</f>
        <v>Plans in place</v>
      </c>
      <c r="AA94" s="159" t="str">
        <f ca="1">IFERROR(IF((VLOOKUP($B94,'HICM and Narrative Backsheet'!$A$7:$BO$156,AA$9,FALSE))="","",(VLOOKUP($B94,'HICM and Narrative Backsheet'!$A$7:$BO$156,AA$9,FALSE))),"")</f>
        <v>Mature</v>
      </c>
      <c r="AB94" s="159" t="str">
        <f ca="1">IFERROR(IF((VLOOKUP($B94,'HICM and Narrative Backsheet'!$A$7:$BO$156,AB$9,FALSE))="","",(VLOOKUP($B94,'HICM and Narrative Backsheet'!$A$7:$BO$156,AB$9,FALSE))),"")</f>
        <v>Mature</v>
      </c>
      <c r="AC94" s="159" t="str">
        <f ca="1">IFERROR(IF((VLOOKUP($B94,'HICM and Narrative Backsheet'!$A$7:$BO$156,AC$9,FALSE))="","",(VLOOKUP($B94,'HICM and Narrative Backsheet'!$A$7:$BO$156,AC$9,FALSE))),"")</f>
        <v>Established</v>
      </c>
      <c r="AD94" s="160" t="str">
        <f ca="1">IFERROR(IF((VLOOKUP($B94,'HICM and Narrative Backsheet'!$A$7:$BO$156,AD$9,FALSE))="","",(VLOOKUP($B94,'HICM and Narrative Backsheet'!$A$7:$BO$156,AD$9,FALSE))),"")</f>
        <v>Established</v>
      </c>
    </row>
    <row r="95" spans="1:30" x14ac:dyDescent="0.3">
      <c r="A95" s="56">
        <v>69</v>
      </c>
      <c r="B95" s="49" t="str">
        <f t="shared" ca="1" si="12"/>
        <v>E06000016</v>
      </c>
      <c r="C95" s="143" t="str">
        <f ca="1">IFERROR(VLOOKUP($B95,'Org List'!$J$9:$K$488,2,0), "")</f>
        <v>Leicester</v>
      </c>
      <c r="D95" s="158" t="str">
        <f ca="1">IFERROR(IF((VLOOKUP($B95,'HICM and Narrative Backsheet'!$A$7:$BO$156,D$9,FALSE))="","",(VLOOKUP($B95,'HICM and Narrative Backsheet'!$A$7:$BO$156,D$9,FALSE))),"")</f>
        <v>Established</v>
      </c>
      <c r="E95" s="159" t="str">
        <f ca="1">IFERROR(IF((VLOOKUP($B95,'HICM and Narrative Backsheet'!$A$7:$BO$156,E$9,FALSE))="","",(VLOOKUP($B95,'HICM and Narrative Backsheet'!$A$7:$BO$156,E$9,FALSE))),"")</f>
        <v>Established</v>
      </c>
      <c r="F95" s="159" t="str">
        <f ca="1">IFERROR(IF((VLOOKUP($B95,'HICM and Narrative Backsheet'!$A$7:$BO$156,F$9,FALSE))="","",(VLOOKUP($B95,'HICM and Narrative Backsheet'!$A$7:$BO$156,F$9,FALSE))),"")</f>
        <v>Established</v>
      </c>
      <c r="G95" s="159" t="str">
        <f ca="1">IFERROR(IF((VLOOKUP($B95,'HICM and Narrative Backsheet'!$A$7:$BO$156,G$9,FALSE))="","",(VLOOKUP($B95,'HICM and Narrative Backsheet'!$A$7:$BO$156,G$9,FALSE))),"")</f>
        <v>Established</v>
      </c>
      <c r="H95" s="159" t="str">
        <f ca="1">IFERROR(IF((VLOOKUP($B95,'HICM and Narrative Backsheet'!$A$7:$BO$156,H$9,FALSE))="","",(VLOOKUP($B95,'HICM and Narrative Backsheet'!$A$7:$BO$156,H$9,FALSE))),"")</f>
        <v>Established</v>
      </c>
      <c r="I95" s="159" t="str">
        <f ca="1">IFERROR(IF((VLOOKUP($B95,'HICM and Narrative Backsheet'!$A$7:$BO$156,I$9,FALSE))="","",(VLOOKUP($B95,'HICM and Narrative Backsheet'!$A$7:$BO$156,I$9,FALSE))),"")</f>
        <v>Plans in place</v>
      </c>
      <c r="J95" s="159" t="str">
        <f ca="1">IFERROR(IF((VLOOKUP($B95,'HICM and Narrative Backsheet'!$A$7:$BO$156,J$9,FALSE))="","",(VLOOKUP($B95,'HICM and Narrative Backsheet'!$A$7:$BO$156,J$9,FALSE))),"")</f>
        <v>Established</v>
      </c>
      <c r="K95" s="159" t="str">
        <f ca="1">IFERROR(IF((VLOOKUP($B95,'HICM and Narrative Backsheet'!$A$7:$BO$156,K$9,FALSE))="","",(VLOOKUP($B95,'HICM and Narrative Backsheet'!$A$7:$BO$156,K$9,FALSE))),"")</f>
        <v>Established</v>
      </c>
      <c r="L95" s="160" t="str">
        <f ca="1">IFERROR(IF((VLOOKUP($B95,'HICM and Narrative Backsheet'!$A$7:$BO$156,L$9,FALSE))="","",(VLOOKUP($B95,'HICM and Narrative Backsheet'!$A$7:$BO$156,L$9,FALSE))),"")</f>
        <v>Plans in place</v>
      </c>
      <c r="M95" s="161" t="str">
        <f ca="1">IFERROR(IF((VLOOKUP($B95,'HICM and Narrative Backsheet'!$A$7:$BO$156,M$9,FALSE))="","",(VLOOKUP($B95,'HICM and Narrative Backsheet'!$A$7:$BO$156,M$9,FALSE))),"")</f>
        <v>Established</v>
      </c>
      <c r="N95" s="159" t="str">
        <f ca="1">IFERROR(IF((VLOOKUP($B95,'HICM and Narrative Backsheet'!$A$7:$BO$156,N$9,FALSE))="","",(VLOOKUP($B95,'HICM and Narrative Backsheet'!$A$7:$BO$156,N$9,FALSE))),"")</f>
        <v>Established</v>
      </c>
      <c r="O95" s="159" t="str">
        <f ca="1">IFERROR(IF((VLOOKUP($B95,'HICM and Narrative Backsheet'!$A$7:$BO$156,O$9,FALSE))="","",(VLOOKUP($B95,'HICM and Narrative Backsheet'!$A$7:$BO$156,O$9,FALSE))),"")</f>
        <v>Established</v>
      </c>
      <c r="P95" s="159" t="str">
        <f ca="1">IFERROR(IF((VLOOKUP($B95,'HICM and Narrative Backsheet'!$A$7:$BO$156,P$9,FALSE))="","",(VLOOKUP($B95,'HICM and Narrative Backsheet'!$A$7:$BO$156,P$9,FALSE))),"")</f>
        <v>Established</v>
      </c>
      <c r="Q95" s="159" t="str">
        <f ca="1">IFERROR(IF((VLOOKUP($B95,'HICM and Narrative Backsheet'!$A$7:$BO$156,Q$9,FALSE))="","",(VLOOKUP($B95,'HICM and Narrative Backsheet'!$A$7:$BO$156,Q$9,FALSE))),"")</f>
        <v>Established</v>
      </c>
      <c r="R95" s="159" t="str">
        <f ca="1">IFERROR(IF((VLOOKUP($B95,'HICM and Narrative Backsheet'!$A$7:$BO$156,R$9,FALSE))="","",(VLOOKUP($B95,'HICM and Narrative Backsheet'!$A$7:$BO$156,R$9,FALSE))),"")</f>
        <v>Plans in place</v>
      </c>
      <c r="S95" s="159" t="str">
        <f ca="1">IFERROR(IF((VLOOKUP($B95,'HICM and Narrative Backsheet'!$A$7:$BO$156,S$9,FALSE))="","",(VLOOKUP($B95,'HICM and Narrative Backsheet'!$A$7:$BO$156,S$9,FALSE))),"")</f>
        <v>Established</v>
      </c>
      <c r="T95" s="159" t="str">
        <f ca="1">IFERROR(IF((VLOOKUP($B95,'HICM and Narrative Backsheet'!$A$7:$BO$156,T$9,FALSE))="","",(VLOOKUP($B95,'HICM and Narrative Backsheet'!$A$7:$BO$156,T$9,FALSE))),"")</f>
        <v>Established</v>
      </c>
      <c r="U95" s="162" t="str">
        <f ca="1">IFERROR(IF((VLOOKUP($B95,'HICM and Narrative Backsheet'!$A$7:$BO$156,U$9,FALSE))="","",(VLOOKUP($B95,'HICM and Narrative Backsheet'!$A$7:$BO$156,U$9,FALSE))),"")</f>
        <v>Established</v>
      </c>
      <c r="V95" s="161" t="str">
        <f ca="1">IFERROR(IF((VLOOKUP($B95,'HICM and Narrative Backsheet'!$A$7:$BO$156,V$9,FALSE))="","",(VLOOKUP($B95,'HICM and Narrative Backsheet'!$A$7:$BO$156,V$9,FALSE))),"")</f>
        <v>Established</v>
      </c>
      <c r="W95" s="159" t="str">
        <f ca="1">IFERROR(IF((VLOOKUP($B95,'HICM and Narrative Backsheet'!$A$7:$BO$156,W$9,FALSE))="","",(VLOOKUP($B95,'HICM and Narrative Backsheet'!$A$7:$BO$156,W$9,FALSE))),"")</f>
        <v>Established</v>
      </c>
      <c r="X95" s="159" t="str">
        <f ca="1">IFERROR(IF((VLOOKUP($B95,'HICM and Narrative Backsheet'!$A$7:$BO$156,X$9,FALSE))="","",(VLOOKUP($B95,'HICM and Narrative Backsheet'!$A$7:$BO$156,X$9,FALSE))),"")</f>
        <v>Established</v>
      </c>
      <c r="Y95" s="159" t="str">
        <f ca="1">IFERROR(IF((VLOOKUP($B95,'HICM and Narrative Backsheet'!$A$7:$BO$156,Y$9,FALSE))="","",(VLOOKUP($B95,'HICM and Narrative Backsheet'!$A$7:$BO$156,Y$9,FALSE))),"")</f>
        <v>Established</v>
      </c>
      <c r="Z95" s="159" t="str">
        <f ca="1">IFERROR(IF((VLOOKUP($B95,'HICM and Narrative Backsheet'!$A$7:$BO$156,Z$9,FALSE))="","",(VLOOKUP($B95,'HICM and Narrative Backsheet'!$A$7:$BO$156,Z$9,FALSE))),"")</f>
        <v>Established</v>
      </c>
      <c r="AA95" s="159" t="str">
        <f ca="1">IFERROR(IF((VLOOKUP($B95,'HICM and Narrative Backsheet'!$A$7:$BO$156,AA$9,FALSE))="","",(VLOOKUP($B95,'HICM and Narrative Backsheet'!$A$7:$BO$156,AA$9,FALSE))),"")</f>
        <v>Established</v>
      </c>
      <c r="AB95" s="159" t="str">
        <f ca="1">IFERROR(IF((VLOOKUP($B95,'HICM and Narrative Backsheet'!$A$7:$BO$156,AB$9,FALSE))="","",(VLOOKUP($B95,'HICM and Narrative Backsheet'!$A$7:$BO$156,AB$9,FALSE))),"")</f>
        <v>Mature</v>
      </c>
      <c r="AC95" s="159" t="str">
        <f ca="1">IFERROR(IF((VLOOKUP($B95,'HICM and Narrative Backsheet'!$A$7:$BO$156,AC$9,FALSE))="","",(VLOOKUP($B95,'HICM and Narrative Backsheet'!$A$7:$BO$156,AC$9,FALSE))),"")</f>
        <v>Established</v>
      </c>
      <c r="AD95" s="160" t="str">
        <f ca="1">IFERROR(IF((VLOOKUP($B95,'HICM and Narrative Backsheet'!$A$7:$BO$156,AD$9,FALSE))="","",(VLOOKUP($B95,'HICM and Narrative Backsheet'!$A$7:$BO$156,AD$9,FALSE))),"")</f>
        <v>Established</v>
      </c>
    </row>
    <row r="96" spans="1:30" x14ac:dyDescent="0.3">
      <c r="A96" s="56">
        <v>70</v>
      </c>
      <c r="B96" s="49" t="str">
        <f t="shared" ca="1" si="12"/>
        <v>E10000018</v>
      </c>
      <c r="C96" s="143" t="str">
        <f ca="1">IFERROR(VLOOKUP($B96,'Org List'!$J$9:$K$488,2,0), "")</f>
        <v>Leicestershire</v>
      </c>
      <c r="D96" s="158" t="str">
        <f ca="1">IFERROR(IF((VLOOKUP($B96,'HICM and Narrative Backsheet'!$A$7:$BO$156,D$9,FALSE))="","",(VLOOKUP($B96,'HICM and Narrative Backsheet'!$A$7:$BO$156,D$9,FALSE))),"")</f>
        <v>Plans in place</v>
      </c>
      <c r="E96" s="159" t="str">
        <f ca="1">IFERROR(IF((VLOOKUP($B96,'HICM and Narrative Backsheet'!$A$7:$BO$156,E$9,FALSE))="","",(VLOOKUP($B96,'HICM and Narrative Backsheet'!$A$7:$BO$156,E$9,FALSE))),"")</f>
        <v>Plans in place</v>
      </c>
      <c r="F96" s="159" t="str">
        <f ca="1">IFERROR(IF((VLOOKUP($B96,'HICM and Narrative Backsheet'!$A$7:$BO$156,F$9,FALSE))="","",(VLOOKUP($B96,'HICM and Narrative Backsheet'!$A$7:$BO$156,F$9,FALSE))),"")</f>
        <v>Plans in place</v>
      </c>
      <c r="G96" s="159" t="str">
        <f ca="1">IFERROR(IF((VLOOKUP($B96,'HICM and Narrative Backsheet'!$A$7:$BO$156,G$9,FALSE))="","",(VLOOKUP($B96,'HICM and Narrative Backsheet'!$A$7:$BO$156,G$9,FALSE))),"")</f>
        <v>Plans in place</v>
      </c>
      <c r="H96" s="159" t="str">
        <f ca="1">IFERROR(IF((VLOOKUP($B96,'HICM and Narrative Backsheet'!$A$7:$BO$156,H$9,FALSE))="","",(VLOOKUP($B96,'HICM and Narrative Backsheet'!$A$7:$BO$156,H$9,FALSE))),"")</f>
        <v>Plans in place</v>
      </c>
      <c r="I96" s="159" t="str">
        <f ca="1">IFERROR(IF((VLOOKUP($B96,'HICM and Narrative Backsheet'!$A$7:$BO$156,I$9,FALSE))="","",(VLOOKUP($B96,'HICM and Narrative Backsheet'!$A$7:$BO$156,I$9,FALSE))),"")</f>
        <v>Plans in place</v>
      </c>
      <c r="J96" s="159" t="str">
        <f ca="1">IFERROR(IF((VLOOKUP($B96,'HICM and Narrative Backsheet'!$A$7:$BO$156,J$9,FALSE))="","",(VLOOKUP($B96,'HICM and Narrative Backsheet'!$A$7:$BO$156,J$9,FALSE))),"")</f>
        <v>Established</v>
      </c>
      <c r="K96" s="159" t="str">
        <f ca="1">IFERROR(IF((VLOOKUP($B96,'HICM and Narrative Backsheet'!$A$7:$BO$156,K$9,FALSE))="","",(VLOOKUP($B96,'HICM and Narrative Backsheet'!$A$7:$BO$156,K$9,FALSE))),"")</f>
        <v>Established</v>
      </c>
      <c r="L96" s="160" t="str">
        <f ca="1">IFERROR(IF((VLOOKUP($B96,'HICM and Narrative Backsheet'!$A$7:$BO$156,L$9,FALSE))="","",(VLOOKUP($B96,'HICM and Narrative Backsheet'!$A$7:$BO$156,L$9,FALSE))),"")</f>
        <v>Plans in place</v>
      </c>
      <c r="M96" s="161" t="str">
        <f ca="1">IFERROR(IF((VLOOKUP($B96,'HICM and Narrative Backsheet'!$A$7:$BO$156,M$9,FALSE))="","",(VLOOKUP($B96,'HICM and Narrative Backsheet'!$A$7:$BO$156,M$9,FALSE))),"")</f>
        <v>Established</v>
      </c>
      <c r="N96" s="159" t="str">
        <f ca="1">IFERROR(IF((VLOOKUP($B96,'HICM and Narrative Backsheet'!$A$7:$BO$156,N$9,FALSE))="","",(VLOOKUP($B96,'HICM and Narrative Backsheet'!$A$7:$BO$156,N$9,FALSE))),"")</f>
        <v>Established</v>
      </c>
      <c r="O96" s="159" t="str">
        <f ca="1">IFERROR(IF((VLOOKUP($B96,'HICM and Narrative Backsheet'!$A$7:$BO$156,O$9,FALSE))="","",(VLOOKUP($B96,'HICM and Narrative Backsheet'!$A$7:$BO$156,O$9,FALSE))),"")</f>
        <v>Established</v>
      </c>
      <c r="P96" s="159" t="str">
        <f ca="1">IFERROR(IF((VLOOKUP($B96,'HICM and Narrative Backsheet'!$A$7:$BO$156,P$9,FALSE))="","",(VLOOKUP($B96,'HICM and Narrative Backsheet'!$A$7:$BO$156,P$9,FALSE))),"")</f>
        <v>Plans in place</v>
      </c>
      <c r="Q96" s="159" t="str">
        <f ca="1">IFERROR(IF((VLOOKUP($B96,'HICM and Narrative Backsheet'!$A$7:$BO$156,Q$9,FALSE))="","",(VLOOKUP($B96,'HICM and Narrative Backsheet'!$A$7:$BO$156,Q$9,FALSE))),"")</f>
        <v>Plans in place</v>
      </c>
      <c r="R96" s="159" t="str">
        <f ca="1">IFERROR(IF((VLOOKUP($B96,'HICM and Narrative Backsheet'!$A$7:$BO$156,R$9,FALSE))="","",(VLOOKUP($B96,'HICM and Narrative Backsheet'!$A$7:$BO$156,R$9,FALSE))),"")</f>
        <v>Plans in place</v>
      </c>
      <c r="S96" s="159" t="str">
        <f ca="1">IFERROR(IF((VLOOKUP($B96,'HICM and Narrative Backsheet'!$A$7:$BO$156,S$9,FALSE))="","",(VLOOKUP($B96,'HICM and Narrative Backsheet'!$A$7:$BO$156,S$9,FALSE))),"")</f>
        <v>Established</v>
      </c>
      <c r="T96" s="159" t="str">
        <f ca="1">IFERROR(IF((VLOOKUP($B96,'HICM and Narrative Backsheet'!$A$7:$BO$156,T$9,FALSE))="","",(VLOOKUP($B96,'HICM and Narrative Backsheet'!$A$7:$BO$156,T$9,FALSE))),"")</f>
        <v>Established</v>
      </c>
      <c r="U96" s="162" t="str">
        <f ca="1">IFERROR(IF((VLOOKUP($B96,'HICM and Narrative Backsheet'!$A$7:$BO$156,U$9,FALSE))="","",(VLOOKUP($B96,'HICM and Narrative Backsheet'!$A$7:$BO$156,U$9,FALSE))),"")</f>
        <v>Established</v>
      </c>
      <c r="V96" s="161" t="str">
        <f ca="1">IFERROR(IF((VLOOKUP($B96,'HICM and Narrative Backsheet'!$A$7:$BO$156,V$9,FALSE))="","",(VLOOKUP($B96,'HICM and Narrative Backsheet'!$A$7:$BO$156,V$9,FALSE))),"")</f>
        <v>Established</v>
      </c>
      <c r="W96" s="159" t="str">
        <f ca="1">IFERROR(IF((VLOOKUP($B96,'HICM and Narrative Backsheet'!$A$7:$BO$156,W$9,FALSE))="","",(VLOOKUP($B96,'HICM and Narrative Backsheet'!$A$7:$BO$156,W$9,FALSE))),"")</f>
        <v>Established</v>
      </c>
      <c r="X96" s="159" t="str">
        <f ca="1">IFERROR(IF((VLOOKUP($B96,'HICM and Narrative Backsheet'!$A$7:$BO$156,X$9,FALSE))="","",(VLOOKUP($B96,'HICM and Narrative Backsheet'!$A$7:$BO$156,X$9,FALSE))),"")</f>
        <v>Established</v>
      </c>
      <c r="Y96" s="159" t="str">
        <f ca="1">IFERROR(IF((VLOOKUP($B96,'HICM and Narrative Backsheet'!$A$7:$BO$156,Y$9,FALSE))="","",(VLOOKUP($B96,'HICM and Narrative Backsheet'!$A$7:$BO$156,Y$9,FALSE))),"")</f>
        <v>Established</v>
      </c>
      <c r="Z96" s="159" t="str">
        <f ca="1">IFERROR(IF((VLOOKUP($B96,'HICM and Narrative Backsheet'!$A$7:$BO$156,Z$9,FALSE))="","",(VLOOKUP($B96,'HICM and Narrative Backsheet'!$A$7:$BO$156,Z$9,FALSE))),"")</f>
        <v>Established</v>
      </c>
      <c r="AA96" s="159" t="str">
        <f ca="1">IFERROR(IF((VLOOKUP($B96,'HICM and Narrative Backsheet'!$A$7:$BO$156,AA$9,FALSE))="","",(VLOOKUP($B96,'HICM and Narrative Backsheet'!$A$7:$BO$156,AA$9,FALSE))),"")</f>
        <v>Plans in place</v>
      </c>
      <c r="AB96" s="159" t="str">
        <f ca="1">IFERROR(IF((VLOOKUP($B96,'HICM and Narrative Backsheet'!$A$7:$BO$156,AB$9,FALSE))="","",(VLOOKUP($B96,'HICM and Narrative Backsheet'!$A$7:$BO$156,AB$9,FALSE))),"")</f>
        <v>Mature</v>
      </c>
      <c r="AC96" s="159" t="str">
        <f ca="1">IFERROR(IF((VLOOKUP($B96,'HICM and Narrative Backsheet'!$A$7:$BO$156,AC$9,FALSE))="","",(VLOOKUP($B96,'HICM and Narrative Backsheet'!$A$7:$BO$156,AC$9,FALSE))),"")</f>
        <v>Mature</v>
      </c>
      <c r="AD96" s="160" t="str">
        <f ca="1">IFERROR(IF((VLOOKUP($B96,'HICM and Narrative Backsheet'!$A$7:$BO$156,AD$9,FALSE))="","",(VLOOKUP($B96,'HICM and Narrative Backsheet'!$A$7:$BO$156,AD$9,FALSE))),"")</f>
        <v>Established</v>
      </c>
    </row>
    <row r="97" spans="1:30" x14ac:dyDescent="0.3">
      <c r="A97" s="56">
        <v>71</v>
      </c>
      <c r="B97" s="49" t="str">
        <f t="shared" ca="1" si="12"/>
        <v>E09000023</v>
      </c>
      <c r="C97" s="143" t="str">
        <f ca="1">IFERROR(VLOOKUP($B97,'Org List'!$J$9:$K$488,2,0), "")</f>
        <v>Lewisham</v>
      </c>
      <c r="D97" s="158" t="str">
        <f ca="1">IFERROR(IF((VLOOKUP($B97,'HICM and Narrative Backsheet'!$A$7:$BO$156,D$9,FALSE))="","",(VLOOKUP($B97,'HICM and Narrative Backsheet'!$A$7:$BO$156,D$9,FALSE))),"")</f>
        <v>Established</v>
      </c>
      <c r="E97" s="159" t="str">
        <f ca="1">IFERROR(IF((VLOOKUP($B97,'HICM and Narrative Backsheet'!$A$7:$BO$156,E$9,FALSE))="","",(VLOOKUP($B97,'HICM and Narrative Backsheet'!$A$7:$BO$156,E$9,FALSE))),"")</f>
        <v>Established</v>
      </c>
      <c r="F97" s="159" t="str">
        <f ca="1">IFERROR(IF((VLOOKUP($B97,'HICM and Narrative Backsheet'!$A$7:$BO$156,F$9,FALSE))="","",(VLOOKUP($B97,'HICM and Narrative Backsheet'!$A$7:$BO$156,F$9,FALSE))),"")</f>
        <v>Established</v>
      </c>
      <c r="G97" s="159" t="str">
        <f ca="1">IFERROR(IF((VLOOKUP($B97,'HICM and Narrative Backsheet'!$A$7:$BO$156,G$9,FALSE))="","",(VLOOKUP($B97,'HICM and Narrative Backsheet'!$A$7:$BO$156,G$9,FALSE))),"")</f>
        <v>Established</v>
      </c>
      <c r="H97" s="159" t="str">
        <f ca="1">IFERROR(IF((VLOOKUP($B97,'HICM and Narrative Backsheet'!$A$7:$BO$156,H$9,FALSE))="","",(VLOOKUP($B97,'HICM and Narrative Backsheet'!$A$7:$BO$156,H$9,FALSE))),"")</f>
        <v>Established</v>
      </c>
      <c r="I97" s="159" t="str">
        <f ca="1">IFERROR(IF((VLOOKUP($B97,'HICM and Narrative Backsheet'!$A$7:$BO$156,I$9,FALSE))="","",(VLOOKUP($B97,'HICM and Narrative Backsheet'!$A$7:$BO$156,I$9,FALSE))),"")</f>
        <v>Established</v>
      </c>
      <c r="J97" s="159" t="str">
        <f ca="1">IFERROR(IF((VLOOKUP($B97,'HICM and Narrative Backsheet'!$A$7:$BO$156,J$9,FALSE))="","",(VLOOKUP($B97,'HICM and Narrative Backsheet'!$A$7:$BO$156,J$9,FALSE))),"")</f>
        <v>Established</v>
      </c>
      <c r="K97" s="159" t="str">
        <f ca="1">IFERROR(IF((VLOOKUP($B97,'HICM and Narrative Backsheet'!$A$7:$BO$156,K$9,FALSE))="","",(VLOOKUP($B97,'HICM and Narrative Backsheet'!$A$7:$BO$156,K$9,FALSE))),"")</f>
        <v>Established</v>
      </c>
      <c r="L97" s="160" t="str">
        <f ca="1">IFERROR(IF((VLOOKUP($B97,'HICM and Narrative Backsheet'!$A$7:$BO$156,L$9,FALSE))="","",(VLOOKUP($B97,'HICM and Narrative Backsheet'!$A$7:$BO$156,L$9,FALSE))),"")</f>
        <v>Established</v>
      </c>
      <c r="M97" s="161" t="str">
        <f ca="1">IFERROR(IF((VLOOKUP($B97,'HICM and Narrative Backsheet'!$A$7:$BO$156,M$9,FALSE))="","",(VLOOKUP($B97,'HICM and Narrative Backsheet'!$A$7:$BO$156,M$9,FALSE))),"")</f>
        <v>Established</v>
      </c>
      <c r="N97" s="159" t="str">
        <f ca="1">IFERROR(IF((VLOOKUP($B97,'HICM and Narrative Backsheet'!$A$7:$BO$156,N$9,FALSE))="","",(VLOOKUP($B97,'HICM and Narrative Backsheet'!$A$7:$BO$156,N$9,FALSE))),"")</f>
        <v>Established</v>
      </c>
      <c r="O97" s="159" t="str">
        <f ca="1">IFERROR(IF((VLOOKUP($B97,'HICM and Narrative Backsheet'!$A$7:$BO$156,O$9,FALSE))="","",(VLOOKUP($B97,'HICM and Narrative Backsheet'!$A$7:$BO$156,O$9,FALSE))),"")</f>
        <v>Established</v>
      </c>
      <c r="P97" s="159" t="str">
        <f ca="1">IFERROR(IF((VLOOKUP($B97,'HICM and Narrative Backsheet'!$A$7:$BO$156,P$9,FALSE))="","",(VLOOKUP($B97,'HICM and Narrative Backsheet'!$A$7:$BO$156,P$9,FALSE))),"")</f>
        <v>Established</v>
      </c>
      <c r="Q97" s="159" t="str">
        <f ca="1">IFERROR(IF((VLOOKUP($B97,'HICM and Narrative Backsheet'!$A$7:$BO$156,Q$9,FALSE))="","",(VLOOKUP($B97,'HICM and Narrative Backsheet'!$A$7:$BO$156,Q$9,FALSE))),"")</f>
        <v>Established</v>
      </c>
      <c r="R97" s="159" t="str">
        <f ca="1">IFERROR(IF((VLOOKUP($B97,'HICM and Narrative Backsheet'!$A$7:$BO$156,R$9,FALSE))="","",(VLOOKUP($B97,'HICM and Narrative Backsheet'!$A$7:$BO$156,R$9,FALSE))),"")</f>
        <v>Established</v>
      </c>
      <c r="S97" s="159" t="str">
        <f ca="1">IFERROR(IF((VLOOKUP($B97,'HICM and Narrative Backsheet'!$A$7:$BO$156,S$9,FALSE))="","",(VLOOKUP($B97,'HICM and Narrative Backsheet'!$A$7:$BO$156,S$9,FALSE))),"")</f>
        <v>Established</v>
      </c>
      <c r="T97" s="159" t="str">
        <f ca="1">IFERROR(IF((VLOOKUP($B97,'HICM and Narrative Backsheet'!$A$7:$BO$156,T$9,FALSE))="","",(VLOOKUP($B97,'HICM and Narrative Backsheet'!$A$7:$BO$156,T$9,FALSE))),"")</f>
        <v>Established</v>
      </c>
      <c r="U97" s="162" t="str">
        <f ca="1">IFERROR(IF((VLOOKUP($B97,'HICM and Narrative Backsheet'!$A$7:$BO$156,U$9,FALSE))="","",(VLOOKUP($B97,'HICM and Narrative Backsheet'!$A$7:$BO$156,U$9,FALSE))),"")</f>
        <v>Established</v>
      </c>
      <c r="V97" s="161" t="str">
        <f ca="1">IFERROR(IF((VLOOKUP($B97,'HICM and Narrative Backsheet'!$A$7:$BO$156,V$9,FALSE))="","",(VLOOKUP($B97,'HICM and Narrative Backsheet'!$A$7:$BO$156,V$9,FALSE))),"")</f>
        <v>Established</v>
      </c>
      <c r="W97" s="159" t="str">
        <f ca="1">IFERROR(IF((VLOOKUP($B97,'HICM and Narrative Backsheet'!$A$7:$BO$156,W$9,FALSE))="","",(VLOOKUP($B97,'HICM and Narrative Backsheet'!$A$7:$BO$156,W$9,FALSE))),"")</f>
        <v>Established</v>
      </c>
      <c r="X97" s="159" t="str">
        <f ca="1">IFERROR(IF((VLOOKUP($B97,'HICM and Narrative Backsheet'!$A$7:$BO$156,X$9,FALSE))="","",(VLOOKUP($B97,'HICM and Narrative Backsheet'!$A$7:$BO$156,X$9,FALSE))),"")</f>
        <v>Established</v>
      </c>
      <c r="Y97" s="159" t="str">
        <f ca="1">IFERROR(IF((VLOOKUP($B97,'HICM and Narrative Backsheet'!$A$7:$BO$156,Y$9,FALSE))="","",(VLOOKUP($B97,'HICM and Narrative Backsheet'!$A$7:$BO$156,Y$9,FALSE))),"")</f>
        <v>Established</v>
      </c>
      <c r="Z97" s="159" t="str">
        <f ca="1">IFERROR(IF((VLOOKUP($B97,'HICM and Narrative Backsheet'!$A$7:$BO$156,Z$9,FALSE))="","",(VLOOKUP($B97,'HICM and Narrative Backsheet'!$A$7:$BO$156,Z$9,FALSE))),"")</f>
        <v>Established</v>
      </c>
      <c r="AA97" s="159" t="str">
        <f ca="1">IFERROR(IF((VLOOKUP($B97,'HICM and Narrative Backsheet'!$A$7:$BO$156,AA$9,FALSE))="","",(VLOOKUP($B97,'HICM and Narrative Backsheet'!$A$7:$BO$156,AA$9,FALSE))),"")</f>
        <v>Established</v>
      </c>
      <c r="AB97" s="159" t="str">
        <f ca="1">IFERROR(IF((VLOOKUP($B97,'HICM and Narrative Backsheet'!$A$7:$BO$156,AB$9,FALSE))="","",(VLOOKUP($B97,'HICM and Narrative Backsheet'!$A$7:$BO$156,AB$9,FALSE))),"")</f>
        <v>Established</v>
      </c>
      <c r="AC97" s="159" t="str">
        <f ca="1">IFERROR(IF((VLOOKUP($B97,'HICM and Narrative Backsheet'!$A$7:$BO$156,AC$9,FALSE))="","",(VLOOKUP($B97,'HICM and Narrative Backsheet'!$A$7:$BO$156,AC$9,FALSE))),"")</f>
        <v>Established</v>
      </c>
      <c r="AD97" s="160" t="str">
        <f ca="1">IFERROR(IF((VLOOKUP($B97,'HICM and Narrative Backsheet'!$A$7:$BO$156,AD$9,FALSE))="","",(VLOOKUP($B97,'HICM and Narrative Backsheet'!$A$7:$BO$156,AD$9,FALSE))),"")</f>
        <v>Established</v>
      </c>
    </row>
    <row r="98" spans="1:30" x14ac:dyDescent="0.3">
      <c r="A98" s="56">
        <v>72</v>
      </c>
      <c r="B98" s="49" t="str">
        <f t="shared" ca="1" si="12"/>
        <v>E10000019</v>
      </c>
      <c r="C98" s="143" t="str">
        <f ca="1">IFERROR(VLOOKUP($B98,'Org List'!$J$9:$K$488,2,0), "")</f>
        <v>Lincolnshire</v>
      </c>
      <c r="D98" s="158" t="str">
        <f ca="1">IFERROR(IF((VLOOKUP($B98,'HICM and Narrative Backsheet'!$A$7:$BO$156,D$9,FALSE))="","",(VLOOKUP($B98,'HICM and Narrative Backsheet'!$A$7:$BO$156,D$9,FALSE))),"")</f>
        <v>Established</v>
      </c>
      <c r="E98" s="159" t="str">
        <f ca="1">IFERROR(IF((VLOOKUP($B98,'HICM and Narrative Backsheet'!$A$7:$BO$156,E$9,FALSE))="","",(VLOOKUP($B98,'HICM and Narrative Backsheet'!$A$7:$BO$156,E$9,FALSE))),"")</f>
        <v>Established</v>
      </c>
      <c r="F98" s="159" t="str">
        <f ca="1">IFERROR(IF((VLOOKUP($B98,'HICM and Narrative Backsheet'!$A$7:$BO$156,F$9,FALSE))="","",(VLOOKUP($B98,'HICM and Narrative Backsheet'!$A$7:$BO$156,F$9,FALSE))),"")</f>
        <v>Established</v>
      </c>
      <c r="G98" s="159" t="str">
        <f ca="1">IFERROR(IF((VLOOKUP($B98,'HICM and Narrative Backsheet'!$A$7:$BO$156,G$9,FALSE))="","",(VLOOKUP($B98,'HICM and Narrative Backsheet'!$A$7:$BO$156,G$9,FALSE))),"")</f>
        <v>Established</v>
      </c>
      <c r="H98" s="159" t="str">
        <f ca="1">IFERROR(IF((VLOOKUP($B98,'HICM and Narrative Backsheet'!$A$7:$BO$156,H$9,FALSE))="","",(VLOOKUP($B98,'HICM and Narrative Backsheet'!$A$7:$BO$156,H$9,FALSE))),"")</f>
        <v>Plans in place</v>
      </c>
      <c r="I98" s="159" t="str">
        <f ca="1">IFERROR(IF((VLOOKUP($B98,'HICM and Narrative Backsheet'!$A$7:$BO$156,I$9,FALSE))="","",(VLOOKUP($B98,'HICM and Narrative Backsheet'!$A$7:$BO$156,I$9,FALSE))),"")</f>
        <v>Plans in place</v>
      </c>
      <c r="J98" s="159" t="str">
        <f ca="1">IFERROR(IF((VLOOKUP($B98,'HICM and Narrative Backsheet'!$A$7:$BO$156,J$9,FALSE))="","",(VLOOKUP($B98,'HICM and Narrative Backsheet'!$A$7:$BO$156,J$9,FALSE))),"")</f>
        <v>Plans in place</v>
      </c>
      <c r="K98" s="159" t="str">
        <f ca="1">IFERROR(IF((VLOOKUP($B98,'HICM and Narrative Backsheet'!$A$7:$BO$156,K$9,FALSE))="","",(VLOOKUP($B98,'HICM and Narrative Backsheet'!$A$7:$BO$156,K$9,FALSE))),"")</f>
        <v>Plans in place</v>
      </c>
      <c r="L98" s="160" t="str">
        <f ca="1">IFERROR(IF((VLOOKUP($B98,'HICM and Narrative Backsheet'!$A$7:$BO$156,L$9,FALSE))="","",(VLOOKUP($B98,'HICM and Narrative Backsheet'!$A$7:$BO$156,L$9,FALSE))),"")</f>
        <v>Plans in place</v>
      </c>
      <c r="M98" s="161" t="str">
        <f ca="1">IFERROR(IF((VLOOKUP($B98,'HICM and Narrative Backsheet'!$A$7:$BO$156,M$9,FALSE))="","",(VLOOKUP($B98,'HICM and Narrative Backsheet'!$A$7:$BO$156,M$9,FALSE))),"")</f>
        <v>Established</v>
      </c>
      <c r="N98" s="159" t="str">
        <f ca="1">IFERROR(IF((VLOOKUP($B98,'HICM and Narrative Backsheet'!$A$7:$BO$156,N$9,FALSE))="","",(VLOOKUP($B98,'HICM and Narrative Backsheet'!$A$7:$BO$156,N$9,FALSE))),"")</f>
        <v>Established</v>
      </c>
      <c r="O98" s="159" t="str">
        <f ca="1">IFERROR(IF((VLOOKUP($B98,'HICM and Narrative Backsheet'!$A$7:$BO$156,O$9,FALSE))="","",(VLOOKUP($B98,'HICM and Narrative Backsheet'!$A$7:$BO$156,O$9,FALSE))),"")</f>
        <v>Established</v>
      </c>
      <c r="P98" s="159" t="str">
        <f ca="1">IFERROR(IF((VLOOKUP($B98,'HICM and Narrative Backsheet'!$A$7:$BO$156,P$9,FALSE))="","",(VLOOKUP($B98,'HICM and Narrative Backsheet'!$A$7:$BO$156,P$9,FALSE))),"")</f>
        <v>Established</v>
      </c>
      <c r="Q98" s="159" t="str">
        <f ca="1">IFERROR(IF((VLOOKUP($B98,'HICM and Narrative Backsheet'!$A$7:$BO$156,Q$9,FALSE))="","",(VLOOKUP($B98,'HICM and Narrative Backsheet'!$A$7:$BO$156,Q$9,FALSE))),"")</f>
        <v>Plans in place</v>
      </c>
      <c r="R98" s="159" t="str">
        <f ca="1">IFERROR(IF((VLOOKUP($B98,'HICM and Narrative Backsheet'!$A$7:$BO$156,R$9,FALSE))="","",(VLOOKUP($B98,'HICM and Narrative Backsheet'!$A$7:$BO$156,R$9,FALSE))),"")</f>
        <v>Plans in place</v>
      </c>
      <c r="S98" s="159" t="str">
        <f ca="1">IFERROR(IF((VLOOKUP($B98,'HICM and Narrative Backsheet'!$A$7:$BO$156,S$9,FALSE))="","",(VLOOKUP($B98,'HICM and Narrative Backsheet'!$A$7:$BO$156,S$9,FALSE))),"")</f>
        <v>Established</v>
      </c>
      <c r="T98" s="159" t="str">
        <f ca="1">IFERROR(IF((VLOOKUP($B98,'HICM and Narrative Backsheet'!$A$7:$BO$156,T$9,FALSE))="","",(VLOOKUP($B98,'HICM and Narrative Backsheet'!$A$7:$BO$156,T$9,FALSE))),"")</f>
        <v>Plans in place</v>
      </c>
      <c r="U98" s="162" t="str">
        <f ca="1">IFERROR(IF((VLOOKUP($B98,'HICM and Narrative Backsheet'!$A$7:$BO$156,U$9,FALSE))="","",(VLOOKUP($B98,'HICM and Narrative Backsheet'!$A$7:$BO$156,U$9,FALSE))),"")</f>
        <v>Plans in place</v>
      </c>
      <c r="V98" s="161" t="str">
        <f ca="1">IFERROR(IF((VLOOKUP($B98,'HICM and Narrative Backsheet'!$A$7:$BO$156,V$9,FALSE))="","",(VLOOKUP($B98,'HICM and Narrative Backsheet'!$A$7:$BO$156,V$9,FALSE))),"")</f>
        <v>Established</v>
      </c>
      <c r="W98" s="159" t="str">
        <f ca="1">IFERROR(IF((VLOOKUP($B98,'HICM and Narrative Backsheet'!$A$7:$BO$156,W$9,FALSE))="","",(VLOOKUP($B98,'HICM and Narrative Backsheet'!$A$7:$BO$156,W$9,FALSE))),"")</f>
        <v>Established</v>
      </c>
      <c r="X98" s="159" t="str">
        <f ca="1">IFERROR(IF((VLOOKUP($B98,'HICM and Narrative Backsheet'!$A$7:$BO$156,X$9,FALSE))="","",(VLOOKUP($B98,'HICM and Narrative Backsheet'!$A$7:$BO$156,X$9,FALSE))),"")</f>
        <v>Mature</v>
      </c>
      <c r="Y98" s="159" t="str">
        <f ca="1">IFERROR(IF((VLOOKUP($B98,'HICM and Narrative Backsheet'!$A$7:$BO$156,Y$9,FALSE))="","",(VLOOKUP($B98,'HICM and Narrative Backsheet'!$A$7:$BO$156,Y$9,FALSE))),"")</f>
        <v>Established</v>
      </c>
      <c r="Z98" s="159" t="str">
        <f ca="1">IFERROR(IF((VLOOKUP($B98,'HICM and Narrative Backsheet'!$A$7:$BO$156,Z$9,FALSE))="","",(VLOOKUP($B98,'HICM and Narrative Backsheet'!$A$7:$BO$156,Z$9,FALSE))),"")</f>
        <v>Established</v>
      </c>
      <c r="AA98" s="159" t="str">
        <f ca="1">IFERROR(IF((VLOOKUP($B98,'HICM and Narrative Backsheet'!$A$7:$BO$156,AA$9,FALSE))="","",(VLOOKUP($B98,'HICM and Narrative Backsheet'!$A$7:$BO$156,AA$9,FALSE))),"")</f>
        <v>Established</v>
      </c>
      <c r="AB98" s="159" t="str">
        <f ca="1">IFERROR(IF((VLOOKUP($B98,'HICM and Narrative Backsheet'!$A$7:$BO$156,AB$9,FALSE))="","",(VLOOKUP($B98,'HICM and Narrative Backsheet'!$A$7:$BO$156,AB$9,FALSE))),"")</f>
        <v>Mature</v>
      </c>
      <c r="AC98" s="159" t="str">
        <f ca="1">IFERROR(IF((VLOOKUP($B98,'HICM and Narrative Backsheet'!$A$7:$BO$156,AC$9,FALSE))="","",(VLOOKUP($B98,'HICM and Narrative Backsheet'!$A$7:$BO$156,AC$9,FALSE))),"")</f>
        <v>Established</v>
      </c>
      <c r="AD98" s="160" t="str">
        <f ca="1">IFERROR(IF((VLOOKUP($B98,'HICM and Narrative Backsheet'!$A$7:$BO$156,AD$9,FALSE))="","",(VLOOKUP($B98,'HICM and Narrative Backsheet'!$A$7:$BO$156,AD$9,FALSE))),"")</f>
        <v>Plans in place</v>
      </c>
    </row>
    <row r="99" spans="1:30" x14ac:dyDescent="0.3">
      <c r="A99" s="56">
        <v>73</v>
      </c>
      <c r="B99" s="49" t="str">
        <f t="shared" ca="1" si="12"/>
        <v>E08000012</v>
      </c>
      <c r="C99" s="143" t="str">
        <f ca="1">IFERROR(VLOOKUP($B99,'Org List'!$J$9:$K$488,2,0), "")</f>
        <v>Liverpool</v>
      </c>
      <c r="D99" s="158" t="str">
        <f ca="1">IFERROR(IF((VLOOKUP($B99,'HICM and Narrative Backsheet'!$A$7:$BO$156,D$9,FALSE))="","",(VLOOKUP($B99,'HICM and Narrative Backsheet'!$A$7:$BO$156,D$9,FALSE))),"")</f>
        <v>Plans in place</v>
      </c>
      <c r="E99" s="159" t="str">
        <f ca="1">IFERROR(IF((VLOOKUP($B99,'HICM and Narrative Backsheet'!$A$7:$BO$156,E$9,FALSE))="","",(VLOOKUP($B99,'HICM and Narrative Backsheet'!$A$7:$BO$156,E$9,FALSE))),"")</f>
        <v>Established</v>
      </c>
      <c r="F99" s="159" t="str">
        <f ca="1">IFERROR(IF((VLOOKUP($B99,'HICM and Narrative Backsheet'!$A$7:$BO$156,F$9,FALSE))="","",(VLOOKUP($B99,'HICM and Narrative Backsheet'!$A$7:$BO$156,F$9,FALSE))),"")</f>
        <v>Plans in place</v>
      </c>
      <c r="G99" s="159" t="str">
        <f ca="1">IFERROR(IF((VLOOKUP($B99,'HICM and Narrative Backsheet'!$A$7:$BO$156,G$9,FALSE))="","",(VLOOKUP($B99,'HICM and Narrative Backsheet'!$A$7:$BO$156,G$9,FALSE))),"")</f>
        <v>Established</v>
      </c>
      <c r="H99" s="159" t="str">
        <f ca="1">IFERROR(IF((VLOOKUP($B99,'HICM and Narrative Backsheet'!$A$7:$BO$156,H$9,FALSE))="","",(VLOOKUP($B99,'HICM and Narrative Backsheet'!$A$7:$BO$156,H$9,FALSE))),"")</f>
        <v>Plans in place</v>
      </c>
      <c r="I99" s="159" t="str">
        <f ca="1">IFERROR(IF((VLOOKUP($B99,'HICM and Narrative Backsheet'!$A$7:$BO$156,I$9,FALSE))="","",(VLOOKUP($B99,'HICM and Narrative Backsheet'!$A$7:$BO$156,I$9,FALSE))),"")</f>
        <v>Established</v>
      </c>
      <c r="J99" s="159" t="str">
        <f ca="1">IFERROR(IF((VLOOKUP($B99,'HICM and Narrative Backsheet'!$A$7:$BO$156,J$9,FALSE))="","",(VLOOKUP($B99,'HICM and Narrative Backsheet'!$A$7:$BO$156,J$9,FALSE))),"")</f>
        <v>Established</v>
      </c>
      <c r="K99" s="159" t="str">
        <f ca="1">IFERROR(IF((VLOOKUP($B99,'HICM and Narrative Backsheet'!$A$7:$BO$156,K$9,FALSE))="","",(VLOOKUP($B99,'HICM and Narrative Backsheet'!$A$7:$BO$156,K$9,FALSE))),"")</f>
        <v>Established</v>
      </c>
      <c r="L99" s="160" t="str">
        <f ca="1">IFERROR(IF((VLOOKUP($B99,'HICM and Narrative Backsheet'!$A$7:$BO$156,L$9,FALSE))="","",(VLOOKUP($B99,'HICM and Narrative Backsheet'!$A$7:$BO$156,L$9,FALSE))),"")</f>
        <v>Not yet established</v>
      </c>
      <c r="M99" s="161" t="str">
        <f ca="1">IFERROR(IF((VLOOKUP($B99,'HICM and Narrative Backsheet'!$A$7:$BO$156,M$9,FALSE))="","",(VLOOKUP($B99,'HICM and Narrative Backsheet'!$A$7:$BO$156,M$9,FALSE))),"")</f>
        <v>Plans in place</v>
      </c>
      <c r="N99" s="159" t="str">
        <f ca="1">IFERROR(IF((VLOOKUP($B99,'HICM and Narrative Backsheet'!$A$7:$BO$156,N$9,FALSE))="","",(VLOOKUP($B99,'HICM and Narrative Backsheet'!$A$7:$BO$156,N$9,FALSE))),"")</f>
        <v>Established</v>
      </c>
      <c r="O99" s="159" t="str">
        <f ca="1">IFERROR(IF((VLOOKUP($B99,'HICM and Narrative Backsheet'!$A$7:$BO$156,O$9,FALSE))="","",(VLOOKUP($B99,'HICM and Narrative Backsheet'!$A$7:$BO$156,O$9,FALSE))),"")</f>
        <v>Plans in place</v>
      </c>
      <c r="P99" s="159" t="str">
        <f ca="1">IFERROR(IF((VLOOKUP($B99,'HICM and Narrative Backsheet'!$A$7:$BO$156,P$9,FALSE))="","",(VLOOKUP($B99,'HICM and Narrative Backsheet'!$A$7:$BO$156,P$9,FALSE))),"")</f>
        <v>Established</v>
      </c>
      <c r="Q99" s="159" t="str">
        <f ca="1">IFERROR(IF((VLOOKUP($B99,'HICM and Narrative Backsheet'!$A$7:$BO$156,Q$9,FALSE))="","",(VLOOKUP($B99,'HICM and Narrative Backsheet'!$A$7:$BO$156,Q$9,FALSE))),"")</f>
        <v>Plans in place</v>
      </c>
      <c r="R99" s="159" t="str">
        <f ca="1">IFERROR(IF((VLOOKUP($B99,'HICM and Narrative Backsheet'!$A$7:$BO$156,R$9,FALSE))="","",(VLOOKUP($B99,'HICM and Narrative Backsheet'!$A$7:$BO$156,R$9,FALSE))),"")</f>
        <v>Established</v>
      </c>
      <c r="S99" s="159" t="str">
        <f ca="1">IFERROR(IF((VLOOKUP($B99,'HICM and Narrative Backsheet'!$A$7:$BO$156,S$9,FALSE))="","",(VLOOKUP($B99,'HICM and Narrative Backsheet'!$A$7:$BO$156,S$9,FALSE))),"")</f>
        <v>Established</v>
      </c>
      <c r="T99" s="159" t="str">
        <f ca="1">IFERROR(IF((VLOOKUP($B99,'HICM and Narrative Backsheet'!$A$7:$BO$156,T$9,FALSE))="","",(VLOOKUP($B99,'HICM and Narrative Backsheet'!$A$7:$BO$156,T$9,FALSE))),"")</f>
        <v>Established</v>
      </c>
      <c r="U99" s="162" t="str">
        <f ca="1">IFERROR(IF((VLOOKUP($B99,'HICM and Narrative Backsheet'!$A$7:$BO$156,U$9,FALSE))="","",(VLOOKUP($B99,'HICM and Narrative Backsheet'!$A$7:$BO$156,U$9,FALSE))),"")</f>
        <v>Not yet established</v>
      </c>
      <c r="V99" s="161" t="str">
        <f ca="1">IFERROR(IF((VLOOKUP($B99,'HICM and Narrative Backsheet'!$A$7:$BO$156,V$9,FALSE))="","",(VLOOKUP($B99,'HICM and Narrative Backsheet'!$A$7:$BO$156,V$9,FALSE))),"")</f>
        <v>Established</v>
      </c>
      <c r="W99" s="159" t="str">
        <f ca="1">IFERROR(IF((VLOOKUP($B99,'HICM and Narrative Backsheet'!$A$7:$BO$156,W$9,FALSE))="","",(VLOOKUP($B99,'HICM and Narrative Backsheet'!$A$7:$BO$156,W$9,FALSE))),"")</f>
        <v>Established</v>
      </c>
      <c r="X99" s="159" t="str">
        <f ca="1">IFERROR(IF((VLOOKUP($B99,'HICM and Narrative Backsheet'!$A$7:$BO$156,X$9,FALSE))="","",(VLOOKUP($B99,'HICM and Narrative Backsheet'!$A$7:$BO$156,X$9,FALSE))),"")</f>
        <v>Established</v>
      </c>
      <c r="Y99" s="159" t="str">
        <f ca="1">IFERROR(IF((VLOOKUP($B99,'HICM and Narrative Backsheet'!$A$7:$BO$156,Y$9,FALSE))="","",(VLOOKUP($B99,'HICM and Narrative Backsheet'!$A$7:$BO$156,Y$9,FALSE))),"")</f>
        <v>Mature</v>
      </c>
      <c r="Z99" s="159" t="str">
        <f ca="1">IFERROR(IF((VLOOKUP($B99,'HICM and Narrative Backsheet'!$A$7:$BO$156,Z$9,FALSE))="","",(VLOOKUP($B99,'HICM and Narrative Backsheet'!$A$7:$BO$156,Z$9,FALSE))),"")</f>
        <v>Established</v>
      </c>
      <c r="AA99" s="159" t="str">
        <f ca="1">IFERROR(IF((VLOOKUP($B99,'HICM and Narrative Backsheet'!$A$7:$BO$156,AA$9,FALSE))="","",(VLOOKUP($B99,'HICM and Narrative Backsheet'!$A$7:$BO$156,AA$9,FALSE))),"")</f>
        <v>Mature</v>
      </c>
      <c r="AB99" s="159" t="str">
        <f ca="1">IFERROR(IF((VLOOKUP($B99,'HICM and Narrative Backsheet'!$A$7:$BO$156,AB$9,FALSE))="","",(VLOOKUP($B99,'HICM and Narrative Backsheet'!$A$7:$BO$156,AB$9,FALSE))),"")</f>
        <v>Established</v>
      </c>
      <c r="AC99" s="159" t="str">
        <f ca="1">IFERROR(IF((VLOOKUP($B99,'HICM and Narrative Backsheet'!$A$7:$BO$156,AC$9,FALSE))="","",(VLOOKUP($B99,'HICM and Narrative Backsheet'!$A$7:$BO$156,AC$9,FALSE))),"")</f>
        <v>Established</v>
      </c>
      <c r="AD99" s="160" t="str">
        <f ca="1">IFERROR(IF((VLOOKUP($B99,'HICM and Narrative Backsheet'!$A$7:$BO$156,AD$9,FALSE))="","",(VLOOKUP($B99,'HICM and Narrative Backsheet'!$A$7:$BO$156,AD$9,FALSE))),"")</f>
        <v>Not yet established</v>
      </c>
    </row>
    <row r="100" spans="1:30" x14ac:dyDescent="0.3">
      <c r="A100" s="56">
        <v>74</v>
      </c>
      <c r="B100" s="49" t="str">
        <f t="shared" ca="1" si="12"/>
        <v>E06000032</v>
      </c>
      <c r="C100" s="143" t="str">
        <f ca="1">IFERROR(VLOOKUP($B100,'Org List'!$J$9:$K$488,2,0), "")</f>
        <v>Luton</v>
      </c>
      <c r="D100" s="158" t="str">
        <f ca="1">IFERROR(IF((VLOOKUP($B100,'HICM and Narrative Backsheet'!$A$7:$BO$156,D$9,FALSE))="","",(VLOOKUP($B100,'HICM and Narrative Backsheet'!$A$7:$BO$156,D$9,FALSE))),"")</f>
        <v>Exemplary</v>
      </c>
      <c r="E100" s="159" t="str">
        <f ca="1">IFERROR(IF((VLOOKUP($B100,'HICM and Narrative Backsheet'!$A$7:$BO$156,E$9,FALSE))="","",(VLOOKUP($B100,'HICM and Narrative Backsheet'!$A$7:$BO$156,E$9,FALSE))),"")</f>
        <v>Mature</v>
      </c>
      <c r="F100" s="159" t="str">
        <f ca="1">IFERROR(IF((VLOOKUP($B100,'HICM and Narrative Backsheet'!$A$7:$BO$156,F$9,FALSE))="","",(VLOOKUP($B100,'HICM and Narrative Backsheet'!$A$7:$BO$156,F$9,FALSE))),"")</f>
        <v>Exemplary</v>
      </c>
      <c r="G100" s="159" t="str">
        <f ca="1">IFERROR(IF((VLOOKUP($B100,'HICM and Narrative Backsheet'!$A$7:$BO$156,G$9,FALSE))="","",(VLOOKUP($B100,'HICM and Narrative Backsheet'!$A$7:$BO$156,G$9,FALSE))),"")</f>
        <v>Exemplary</v>
      </c>
      <c r="H100" s="159" t="str">
        <f ca="1">IFERROR(IF((VLOOKUP($B100,'HICM and Narrative Backsheet'!$A$7:$BO$156,H$9,FALSE))="","",(VLOOKUP($B100,'HICM and Narrative Backsheet'!$A$7:$BO$156,H$9,FALSE))),"")</f>
        <v>Mature</v>
      </c>
      <c r="I100" s="159" t="str">
        <f ca="1">IFERROR(IF((VLOOKUP($B100,'HICM and Narrative Backsheet'!$A$7:$BO$156,I$9,FALSE))="","",(VLOOKUP($B100,'HICM and Narrative Backsheet'!$A$7:$BO$156,I$9,FALSE))),"")</f>
        <v>Established</v>
      </c>
      <c r="J100" s="159" t="str">
        <f ca="1">IFERROR(IF((VLOOKUP($B100,'HICM and Narrative Backsheet'!$A$7:$BO$156,J$9,FALSE))="","",(VLOOKUP($B100,'HICM and Narrative Backsheet'!$A$7:$BO$156,J$9,FALSE))),"")</f>
        <v>Exemplary</v>
      </c>
      <c r="K100" s="159" t="str">
        <f ca="1">IFERROR(IF((VLOOKUP($B100,'HICM and Narrative Backsheet'!$A$7:$BO$156,K$9,FALSE))="","",(VLOOKUP($B100,'HICM and Narrative Backsheet'!$A$7:$BO$156,K$9,FALSE))),"")</f>
        <v>Mature</v>
      </c>
      <c r="L100" s="160" t="str">
        <f ca="1">IFERROR(IF((VLOOKUP($B100,'HICM and Narrative Backsheet'!$A$7:$BO$156,L$9,FALSE))="","",(VLOOKUP($B100,'HICM and Narrative Backsheet'!$A$7:$BO$156,L$9,FALSE))),"")</f>
        <v>Established</v>
      </c>
      <c r="M100" s="161" t="str">
        <f ca="1">IFERROR(IF((VLOOKUP($B100,'HICM and Narrative Backsheet'!$A$7:$BO$156,M$9,FALSE))="","",(VLOOKUP($B100,'HICM and Narrative Backsheet'!$A$7:$BO$156,M$9,FALSE))),"")</f>
        <v>Exemplary</v>
      </c>
      <c r="N100" s="159" t="str">
        <f ca="1">IFERROR(IF((VLOOKUP($B100,'HICM and Narrative Backsheet'!$A$7:$BO$156,N$9,FALSE))="","",(VLOOKUP($B100,'HICM and Narrative Backsheet'!$A$7:$BO$156,N$9,FALSE))),"")</f>
        <v>Exemplary</v>
      </c>
      <c r="O100" s="159" t="str">
        <f ca="1">IFERROR(IF((VLOOKUP($B100,'HICM and Narrative Backsheet'!$A$7:$BO$156,O$9,FALSE))="","",(VLOOKUP($B100,'HICM and Narrative Backsheet'!$A$7:$BO$156,O$9,FALSE))),"")</f>
        <v>Exemplary</v>
      </c>
      <c r="P100" s="159" t="str">
        <f ca="1">IFERROR(IF((VLOOKUP($B100,'HICM and Narrative Backsheet'!$A$7:$BO$156,P$9,FALSE))="","",(VLOOKUP($B100,'HICM and Narrative Backsheet'!$A$7:$BO$156,P$9,FALSE))),"")</f>
        <v>Exemplary</v>
      </c>
      <c r="Q100" s="159" t="str">
        <f ca="1">IFERROR(IF((VLOOKUP($B100,'HICM and Narrative Backsheet'!$A$7:$BO$156,Q$9,FALSE))="","",(VLOOKUP($B100,'HICM and Narrative Backsheet'!$A$7:$BO$156,Q$9,FALSE))),"")</f>
        <v>Mature</v>
      </c>
      <c r="R100" s="159" t="str">
        <f ca="1">IFERROR(IF((VLOOKUP($B100,'HICM and Narrative Backsheet'!$A$7:$BO$156,R$9,FALSE))="","",(VLOOKUP($B100,'HICM and Narrative Backsheet'!$A$7:$BO$156,R$9,FALSE))),"")</f>
        <v>Established</v>
      </c>
      <c r="S100" s="159" t="str">
        <f ca="1">IFERROR(IF((VLOOKUP($B100,'HICM and Narrative Backsheet'!$A$7:$BO$156,S$9,FALSE))="","",(VLOOKUP($B100,'HICM and Narrative Backsheet'!$A$7:$BO$156,S$9,FALSE))),"")</f>
        <v>Exemplary</v>
      </c>
      <c r="T100" s="159" t="str">
        <f ca="1">IFERROR(IF((VLOOKUP($B100,'HICM and Narrative Backsheet'!$A$7:$BO$156,T$9,FALSE))="","",(VLOOKUP($B100,'HICM and Narrative Backsheet'!$A$7:$BO$156,T$9,FALSE))),"")</f>
        <v>Mature</v>
      </c>
      <c r="U100" s="162" t="str">
        <f ca="1">IFERROR(IF((VLOOKUP($B100,'HICM and Narrative Backsheet'!$A$7:$BO$156,U$9,FALSE))="","",(VLOOKUP($B100,'HICM and Narrative Backsheet'!$A$7:$BO$156,U$9,FALSE))),"")</f>
        <v>Mature</v>
      </c>
      <c r="V100" s="161" t="str">
        <f ca="1">IFERROR(IF((VLOOKUP($B100,'HICM and Narrative Backsheet'!$A$7:$BO$156,V$9,FALSE))="","",(VLOOKUP($B100,'HICM and Narrative Backsheet'!$A$7:$BO$156,V$9,FALSE))),"")</f>
        <v>Exemplary</v>
      </c>
      <c r="W100" s="159" t="str">
        <f ca="1">IFERROR(IF((VLOOKUP($B100,'HICM and Narrative Backsheet'!$A$7:$BO$156,W$9,FALSE))="","",(VLOOKUP($B100,'HICM and Narrative Backsheet'!$A$7:$BO$156,W$9,FALSE))),"")</f>
        <v>Exemplary</v>
      </c>
      <c r="X100" s="159" t="str">
        <f ca="1">IFERROR(IF((VLOOKUP($B100,'HICM and Narrative Backsheet'!$A$7:$BO$156,X$9,FALSE))="","",(VLOOKUP($B100,'HICM and Narrative Backsheet'!$A$7:$BO$156,X$9,FALSE))),"")</f>
        <v>Exemplary</v>
      </c>
      <c r="Y100" s="159" t="str">
        <f ca="1">IFERROR(IF((VLOOKUP($B100,'HICM and Narrative Backsheet'!$A$7:$BO$156,Y$9,FALSE))="","",(VLOOKUP($B100,'HICM and Narrative Backsheet'!$A$7:$BO$156,Y$9,FALSE))),"")</f>
        <v>Exemplary</v>
      </c>
      <c r="Z100" s="159" t="str">
        <f ca="1">IFERROR(IF((VLOOKUP($B100,'HICM and Narrative Backsheet'!$A$7:$BO$156,Z$9,FALSE))="","",(VLOOKUP($B100,'HICM and Narrative Backsheet'!$A$7:$BO$156,Z$9,FALSE))),"")</f>
        <v>Exemplary</v>
      </c>
      <c r="AA100" s="159" t="str">
        <f ca="1">IFERROR(IF((VLOOKUP($B100,'HICM and Narrative Backsheet'!$A$7:$BO$156,AA$9,FALSE))="","",(VLOOKUP($B100,'HICM and Narrative Backsheet'!$A$7:$BO$156,AA$9,FALSE))),"")</f>
        <v>Mature</v>
      </c>
      <c r="AB100" s="159" t="str">
        <f ca="1">IFERROR(IF((VLOOKUP($B100,'HICM and Narrative Backsheet'!$A$7:$BO$156,AB$9,FALSE))="","",(VLOOKUP($B100,'HICM and Narrative Backsheet'!$A$7:$BO$156,AB$9,FALSE))),"")</f>
        <v>Exemplary</v>
      </c>
      <c r="AC100" s="159" t="str">
        <f ca="1">IFERROR(IF((VLOOKUP($B100,'HICM and Narrative Backsheet'!$A$7:$BO$156,AC$9,FALSE))="","",(VLOOKUP($B100,'HICM and Narrative Backsheet'!$A$7:$BO$156,AC$9,FALSE))),"")</f>
        <v>Mature</v>
      </c>
      <c r="AD100" s="160" t="str">
        <f ca="1">IFERROR(IF((VLOOKUP($B100,'HICM and Narrative Backsheet'!$A$7:$BO$156,AD$9,FALSE))="","",(VLOOKUP($B100,'HICM and Narrative Backsheet'!$A$7:$BO$156,AD$9,FALSE))),"")</f>
        <v>Mature</v>
      </c>
    </row>
    <row r="101" spans="1:30" x14ac:dyDescent="0.3">
      <c r="A101" s="56">
        <v>75</v>
      </c>
      <c r="B101" s="49" t="str">
        <f t="shared" ca="1" si="12"/>
        <v>E08000003</v>
      </c>
      <c r="C101" s="143" t="str">
        <f ca="1">IFERROR(VLOOKUP($B101,'Org List'!$J$9:$K$488,2,0), "")</f>
        <v>Manchester</v>
      </c>
      <c r="D101" s="158" t="str">
        <f ca="1">IFERROR(IF((VLOOKUP($B101,'HICM and Narrative Backsheet'!$A$7:$BO$156,D$9,FALSE))="","",(VLOOKUP($B101,'HICM and Narrative Backsheet'!$A$7:$BO$156,D$9,FALSE))),"")</f>
        <v>Plans in place</v>
      </c>
      <c r="E101" s="159" t="str">
        <f ca="1">IFERROR(IF((VLOOKUP($B101,'HICM and Narrative Backsheet'!$A$7:$BO$156,E$9,FALSE))="","",(VLOOKUP($B101,'HICM and Narrative Backsheet'!$A$7:$BO$156,E$9,FALSE))),"")</f>
        <v>Established</v>
      </c>
      <c r="F101" s="159" t="str">
        <f ca="1">IFERROR(IF((VLOOKUP($B101,'HICM and Narrative Backsheet'!$A$7:$BO$156,F$9,FALSE))="","",(VLOOKUP($B101,'HICM and Narrative Backsheet'!$A$7:$BO$156,F$9,FALSE))),"")</f>
        <v>Plans in place</v>
      </c>
      <c r="G101" s="159" t="str">
        <f ca="1">IFERROR(IF((VLOOKUP($B101,'HICM and Narrative Backsheet'!$A$7:$BO$156,G$9,FALSE))="","",(VLOOKUP($B101,'HICM and Narrative Backsheet'!$A$7:$BO$156,G$9,FALSE))),"")</f>
        <v>Plans in place</v>
      </c>
      <c r="H101" s="159" t="str">
        <f ca="1">IFERROR(IF((VLOOKUP($B101,'HICM and Narrative Backsheet'!$A$7:$BO$156,H$9,FALSE))="","",(VLOOKUP($B101,'HICM and Narrative Backsheet'!$A$7:$BO$156,H$9,FALSE))),"")</f>
        <v>Plans in place</v>
      </c>
      <c r="I101" s="159" t="str">
        <f ca="1">IFERROR(IF((VLOOKUP($B101,'HICM and Narrative Backsheet'!$A$7:$BO$156,I$9,FALSE))="","",(VLOOKUP($B101,'HICM and Narrative Backsheet'!$A$7:$BO$156,I$9,FALSE))),"")</f>
        <v>Plans in place</v>
      </c>
      <c r="J101" s="159" t="str">
        <f ca="1">IFERROR(IF((VLOOKUP($B101,'HICM and Narrative Backsheet'!$A$7:$BO$156,J$9,FALSE))="","",(VLOOKUP($B101,'HICM and Narrative Backsheet'!$A$7:$BO$156,J$9,FALSE))),"")</f>
        <v>Plans in place</v>
      </c>
      <c r="K101" s="159" t="str">
        <f ca="1">IFERROR(IF((VLOOKUP($B101,'HICM and Narrative Backsheet'!$A$7:$BO$156,K$9,FALSE))="","",(VLOOKUP($B101,'HICM and Narrative Backsheet'!$A$7:$BO$156,K$9,FALSE))),"")</f>
        <v>Plans in place</v>
      </c>
      <c r="L101" s="160" t="str">
        <f ca="1">IFERROR(IF((VLOOKUP($B101,'HICM and Narrative Backsheet'!$A$7:$BO$156,L$9,FALSE))="","",(VLOOKUP($B101,'HICM and Narrative Backsheet'!$A$7:$BO$156,L$9,FALSE))),"")</f>
        <v>Plans in place</v>
      </c>
      <c r="M101" s="161" t="str">
        <f ca="1">IFERROR(IF((VLOOKUP($B101,'HICM and Narrative Backsheet'!$A$7:$BO$156,M$9,FALSE))="","",(VLOOKUP($B101,'HICM and Narrative Backsheet'!$A$7:$BO$156,M$9,FALSE))),"")</f>
        <v>Plans in place</v>
      </c>
      <c r="N101" s="159" t="str">
        <f ca="1">IFERROR(IF((VLOOKUP($B101,'HICM and Narrative Backsheet'!$A$7:$BO$156,N$9,FALSE))="","",(VLOOKUP($B101,'HICM and Narrative Backsheet'!$A$7:$BO$156,N$9,FALSE))),"")</f>
        <v>Established</v>
      </c>
      <c r="O101" s="159" t="str">
        <f ca="1">IFERROR(IF((VLOOKUP($B101,'HICM and Narrative Backsheet'!$A$7:$BO$156,O$9,FALSE))="","",(VLOOKUP($B101,'HICM and Narrative Backsheet'!$A$7:$BO$156,O$9,FALSE))),"")</f>
        <v>Plans in place</v>
      </c>
      <c r="P101" s="159" t="str">
        <f ca="1">IFERROR(IF((VLOOKUP($B101,'HICM and Narrative Backsheet'!$A$7:$BO$156,P$9,FALSE))="","",(VLOOKUP($B101,'HICM and Narrative Backsheet'!$A$7:$BO$156,P$9,FALSE))),"")</f>
        <v>Plans in place</v>
      </c>
      <c r="Q101" s="159" t="str">
        <f ca="1">IFERROR(IF((VLOOKUP($B101,'HICM and Narrative Backsheet'!$A$7:$BO$156,Q$9,FALSE))="","",(VLOOKUP($B101,'HICM and Narrative Backsheet'!$A$7:$BO$156,Q$9,FALSE))),"")</f>
        <v>Plans in place</v>
      </c>
      <c r="R101" s="159" t="str">
        <f ca="1">IFERROR(IF((VLOOKUP($B101,'HICM and Narrative Backsheet'!$A$7:$BO$156,R$9,FALSE))="","",(VLOOKUP($B101,'HICM and Narrative Backsheet'!$A$7:$BO$156,R$9,FALSE))),"")</f>
        <v>Plans in place</v>
      </c>
      <c r="S101" s="159" t="str">
        <f ca="1">IFERROR(IF((VLOOKUP($B101,'HICM and Narrative Backsheet'!$A$7:$BO$156,S$9,FALSE))="","",(VLOOKUP($B101,'HICM and Narrative Backsheet'!$A$7:$BO$156,S$9,FALSE))),"")</f>
        <v>Plans in place</v>
      </c>
      <c r="T101" s="159" t="str">
        <f ca="1">IFERROR(IF((VLOOKUP($B101,'HICM and Narrative Backsheet'!$A$7:$BO$156,T$9,FALSE))="","",(VLOOKUP($B101,'HICM and Narrative Backsheet'!$A$7:$BO$156,T$9,FALSE))),"")</f>
        <v>Plans in place</v>
      </c>
      <c r="U101" s="162" t="str">
        <f ca="1">IFERROR(IF((VLOOKUP($B101,'HICM and Narrative Backsheet'!$A$7:$BO$156,U$9,FALSE))="","",(VLOOKUP($B101,'HICM and Narrative Backsheet'!$A$7:$BO$156,U$9,FALSE))),"")</f>
        <v>Plans in place</v>
      </c>
      <c r="V101" s="161" t="str">
        <f ca="1">IFERROR(IF((VLOOKUP($B101,'HICM and Narrative Backsheet'!$A$7:$BO$156,V$9,FALSE))="","",(VLOOKUP($B101,'HICM and Narrative Backsheet'!$A$7:$BO$156,V$9,FALSE))),"")</f>
        <v>Plans in place</v>
      </c>
      <c r="W101" s="159" t="str">
        <f ca="1">IFERROR(IF((VLOOKUP($B101,'HICM and Narrative Backsheet'!$A$7:$BO$156,W$9,FALSE))="","",(VLOOKUP($B101,'HICM and Narrative Backsheet'!$A$7:$BO$156,W$9,FALSE))),"")</f>
        <v>Established</v>
      </c>
      <c r="X101" s="159" t="str">
        <f ca="1">IFERROR(IF((VLOOKUP($B101,'HICM and Narrative Backsheet'!$A$7:$BO$156,X$9,FALSE))="","",(VLOOKUP($B101,'HICM and Narrative Backsheet'!$A$7:$BO$156,X$9,FALSE))),"")</f>
        <v>Plans in place</v>
      </c>
      <c r="Y101" s="159" t="str">
        <f ca="1">IFERROR(IF((VLOOKUP($B101,'HICM and Narrative Backsheet'!$A$7:$BO$156,Y$9,FALSE))="","",(VLOOKUP($B101,'HICM and Narrative Backsheet'!$A$7:$BO$156,Y$9,FALSE))),"")</f>
        <v>Plans in place</v>
      </c>
      <c r="Z101" s="159" t="str">
        <f ca="1">IFERROR(IF((VLOOKUP($B101,'HICM and Narrative Backsheet'!$A$7:$BO$156,Z$9,FALSE))="","",(VLOOKUP($B101,'HICM and Narrative Backsheet'!$A$7:$BO$156,Z$9,FALSE))),"")</f>
        <v>Plans in place</v>
      </c>
      <c r="AA101" s="159" t="str">
        <f ca="1">IFERROR(IF((VLOOKUP($B101,'HICM and Narrative Backsheet'!$A$7:$BO$156,AA$9,FALSE))="","",(VLOOKUP($B101,'HICM and Narrative Backsheet'!$A$7:$BO$156,AA$9,FALSE))),"")</f>
        <v>Plans in place</v>
      </c>
      <c r="AB101" s="159" t="str">
        <f ca="1">IFERROR(IF((VLOOKUP($B101,'HICM and Narrative Backsheet'!$A$7:$BO$156,AB$9,FALSE))="","",(VLOOKUP($B101,'HICM and Narrative Backsheet'!$A$7:$BO$156,AB$9,FALSE))),"")</f>
        <v>Plans in place</v>
      </c>
      <c r="AC101" s="159" t="str">
        <f ca="1">IFERROR(IF((VLOOKUP($B101,'HICM and Narrative Backsheet'!$A$7:$BO$156,AC$9,FALSE))="","",(VLOOKUP($B101,'HICM and Narrative Backsheet'!$A$7:$BO$156,AC$9,FALSE))),"")</f>
        <v>Plans in place</v>
      </c>
      <c r="AD101" s="160" t="str">
        <f ca="1">IFERROR(IF((VLOOKUP($B101,'HICM and Narrative Backsheet'!$A$7:$BO$156,AD$9,FALSE))="","",(VLOOKUP($B101,'HICM and Narrative Backsheet'!$A$7:$BO$156,AD$9,FALSE))),"")</f>
        <v>Plans in place</v>
      </c>
    </row>
    <row r="102" spans="1:30" x14ac:dyDescent="0.3">
      <c r="A102" s="56">
        <v>76</v>
      </c>
      <c r="B102" s="49" t="str">
        <f t="shared" ca="1" si="12"/>
        <v>E06000035</v>
      </c>
      <c r="C102" s="143" t="str">
        <f ca="1">IFERROR(VLOOKUP($B102,'Org List'!$J$9:$K$488,2,0), "")</f>
        <v>Medway</v>
      </c>
      <c r="D102" s="158" t="str">
        <f ca="1">IFERROR(IF((VLOOKUP($B102,'HICM and Narrative Backsheet'!$A$7:$BO$156,D$9,FALSE))="","",(VLOOKUP($B102,'HICM and Narrative Backsheet'!$A$7:$BO$156,D$9,FALSE))),"")</f>
        <v>Established</v>
      </c>
      <c r="E102" s="159" t="str">
        <f ca="1">IFERROR(IF((VLOOKUP($B102,'HICM and Narrative Backsheet'!$A$7:$BO$156,E$9,FALSE))="","",(VLOOKUP($B102,'HICM and Narrative Backsheet'!$A$7:$BO$156,E$9,FALSE))),"")</f>
        <v>Established</v>
      </c>
      <c r="F102" s="159" t="str">
        <f ca="1">IFERROR(IF((VLOOKUP($B102,'HICM and Narrative Backsheet'!$A$7:$BO$156,F$9,FALSE))="","",(VLOOKUP($B102,'HICM and Narrative Backsheet'!$A$7:$BO$156,F$9,FALSE))),"")</f>
        <v>Established</v>
      </c>
      <c r="G102" s="159" t="str">
        <f ca="1">IFERROR(IF((VLOOKUP($B102,'HICM and Narrative Backsheet'!$A$7:$BO$156,G$9,FALSE))="","",(VLOOKUP($B102,'HICM and Narrative Backsheet'!$A$7:$BO$156,G$9,FALSE))),"")</f>
        <v>Established</v>
      </c>
      <c r="H102" s="159" t="str">
        <f ca="1">IFERROR(IF((VLOOKUP($B102,'HICM and Narrative Backsheet'!$A$7:$BO$156,H$9,FALSE))="","",(VLOOKUP($B102,'HICM and Narrative Backsheet'!$A$7:$BO$156,H$9,FALSE))),"")</f>
        <v>Plans in place</v>
      </c>
      <c r="I102" s="159" t="str">
        <f ca="1">IFERROR(IF((VLOOKUP($B102,'HICM and Narrative Backsheet'!$A$7:$BO$156,I$9,FALSE))="","",(VLOOKUP($B102,'HICM and Narrative Backsheet'!$A$7:$BO$156,I$9,FALSE))),"")</f>
        <v>Plans in place</v>
      </c>
      <c r="J102" s="159" t="str">
        <f ca="1">IFERROR(IF((VLOOKUP($B102,'HICM and Narrative Backsheet'!$A$7:$BO$156,J$9,FALSE))="","",(VLOOKUP($B102,'HICM and Narrative Backsheet'!$A$7:$BO$156,J$9,FALSE))),"")</f>
        <v>Established</v>
      </c>
      <c r="K102" s="159" t="str">
        <f ca="1">IFERROR(IF((VLOOKUP($B102,'HICM and Narrative Backsheet'!$A$7:$BO$156,K$9,FALSE))="","",(VLOOKUP($B102,'HICM and Narrative Backsheet'!$A$7:$BO$156,K$9,FALSE))),"")</f>
        <v>Plans in place</v>
      </c>
      <c r="L102" s="160" t="str">
        <f ca="1">IFERROR(IF((VLOOKUP($B102,'HICM and Narrative Backsheet'!$A$7:$BO$156,L$9,FALSE))="","",(VLOOKUP($B102,'HICM and Narrative Backsheet'!$A$7:$BO$156,L$9,FALSE))),"")</f>
        <v>Established</v>
      </c>
      <c r="M102" s="161" t="str">
        <f ca="1">IFERROR(IF((VLOOKUP($B102,'HICM and Narrative Backsheet'!$A$7:$BO$156,M$9,FALSE))="","",(VLOOKUP($B102,'HICM and Narrative Backsheet'!$A$7:$BO$156,M$9,FALSE))),"")</f>
        <v>Established</v>
      </c>
      <c r="N102" s="159" t="str">
        <f ca="1">IFERROR(IF((VLOOKUP($B102,'HICM and Narrative Backsheet'!$A$7:$BO$156,N$9,FALSE))="","",(VLOOKUP($B102,'HICM and Narrative Backsheet'!$A$7:$BO$156,N$9,FALSE))),"")</f>
        <v>Established</v>
      </c>
      <c r="O102" s="159" t="str">
        <f ca="1">IFERROR(IF((VLOOKUP($B102,'HICM and Narrative Backsheet'!$A$7:$BO$156,O$9,FALSE))="","",(VLOOKUP($B102,'HICM and Narrative Backsheet'!$A$7:$BO$156,O$9,FALSE))),"")</f>
        <v>Mature</v>
      </c>
      <c r="P102" s="159" t="str">
        <f ca="1">IFERROR(IF((VLOOKUP($B102,'HICM and Narrative Backsheet'!$A$7:$BO$156,P$9,FALSE))="","",(VLOOKUP($B102,'HICM and Narrative Backsheet'!$A$7:$BO$156,P$9,FALSE))),"")</f>
        <v>Established</v>
      </c>
      <c r="Q102" s="159" t="str">
        <f ca="1">IFERROR(IF((VLOOKUP($B102,'HICM and Narrative Backsheet'!$A$7:$BO$156,Q$9,FALSE))="","",(VLOOKUP($B102,'HICM and Narrative Backsheet'!$A$7:$BO$156,Q$9,FALSE))),"")</f>
        <v>Plans in place</v>
      </c>
      <c r="R102" s="159" t="str">
        <f ca="1">IFERROR(IF((VLOOKUP($B102,'HICM and Narrative Backsheet'!$A$7:$BO$156,R$9,FALSE))="","",(VLOOKUP($B102,'HICM and Narrative Backsheet'!$A$7:$BO$156,R$9,FALSE))),"")</f>
        <v>Plans in place</v>
      </c>
      <c r="S102" s="159" t="str">
        <f ca="1">IFERROR(IF((VLOOKUP($B102,'HICM and Narrative Backsheet'!$A$7:$BO$156,S$9,FALSE))="","",(VLOOKUP($B102,'HICM and Narrative Backsheet'!$A$7:$BO$156,S$9,FALSE))),"")</f>
        <v>Mature</v>
      </c>
      <c r="T102" s="159" t="str">
        <f ca="1">IFERROR(IF((VLOOKUP($B102,'HICM and Narrative Backsheet'!$A$7:$BO$156,T$9,FALSE))="","",(VLOOKUP($B102,'HICM and Narrative Backsheet'!$A$7:$BO$156,T$9,FALSE))),"")</f>
        <v>Established</v>
      </c>
      <c r="U102" s="162" t="str">
        <f ca="1">IFERROR(IF((VLOOKUP($B102,'HICM and Narrative Backsheet'!$A$7:$BO$156,U$9,FALSE))="","",(VLOOKUP($B102,'HICM and Narrative Backsheet'!$A$7:$BO$156,U$9,FALSE))),"")</f>
        <v>Mature</v>
      </c>
      <c r="V102" s="161" t="str">
        <f ca="1">IFERROR(IF((VLOOKUP($B102,'HICM and Narrative Backsheet'!$A$7:$BO$156,V$9,FALSE))="","",(VLOOKUP($B102,'HICM and Narrative Backsheet'!$A$7:$BO$156,V$9,FALSE))),"")</f>
        <v>Mature</v>
      </c>
      <c r="W102" s="159" t="str">
        <f ca="1">IFERROR(IF((VLOOKUP($B102,'HICM and Narrative Backsheet'!$A$7:$BO$156,W$9,FALSE))="","",(VLOOKUP($B102,'HICM and Narrative Backsheet'!$A$7:$BO$156,W$9,FALSE))),"")</f>
        <v>Mature</v>
      </c>
      <c r="X102" s="159" t="str">
        <f ca="1">IFERROR(IF((VLOOKUP($B102,'HICM and Narrative Backsheet'!$A$7:$BO$156,X$9,FALSE))="","",(VLOOKUP($B102,'HICM and Narrative Backsheet'!$A$7:$BO$156,X$9,FALSE))),"")</f>
        <v>Mature</v>
      </c>
      <c r="Y102" s="159" t="str">
        <f ca="1">IFERROR(IF((VLOOKUP($B102,'HICM and Narrative Backsheet'!$A$7:$BO$156,Y$9,FALSE))="","",(VLOOKUP($B102,'HICM and Narrative Backsheet'!$A$7:$BO$156,Y$9,FALSE))),"")</f>
        <v>Mature</v>
      </c>
      <c r="Z102" s="159" t="str">
        <f ca="1">IFERROR(IF((VLOOKUP($B102,'HICM and Narrative Backsheet'!$A$7:$BO$156,Z$9,FALSE))="","",(VLOOKUP($B102,'HICM and Narrative Backsheet'!$A$7:$BO$156,Z$9,FALSE))),"")</f>
        <v>Established</v>
      </c>
      <c r="AA102" s="159" t="str">
        <f ca="1">IFERROR(IF((VLOOKUP($B102,'HICM and Narrative Backsheet'!$A$7:$BO$156,AA$9,FALSE))="","",(VLOOKUP($B102,'HICM and Narrative Backsheet'!$A$7:$BO$156,AA$9,FALSE))),"")</f>
        <v>Plans in place</v>
      </c>
      <c r="AB102" s="159" t="str">
        <f ca="1">IFERROR(IF((VLOOKUP($B102,'HICM and Narrative Backsheet'!$A$7:$BO$156,AB$9,FALSE))="","",(VLOOKUP($B102,'HICM and Narrative Backsheet'!$A$7:$BO$156,AB$9,FALSE))),"")</f>
        <v>Mature</v>
      </c>
      <c r="AC102" s="159" t="str">
        <f ca="1">IFERROR(IF((VLOOKUP($B102,'HICM and Narrative Backsheet'!$A$7:$BO$156,AC$9,FALSE))="","",(VLOOKUP($B102,'HICM and Narrative Backsheet'!$A$7:$BO$156,AC$9,FALSE))),"")</f>
        <v>Established</v>
      </c>
      <c r="AD102" s="160" t="str">
        <f ca="1">IFERROR(IF((VLOOKUP($B102,'HICM and Narrative Backsheet'!$A$7:$BO$156,AD$9,FALSE))="","",(VLOOKUP($B102,'HICM and Narrative Backsheet'!$A$7:$BO$156,AD$9,FALSE))),"")</f>
        <v>Mature</v>
      </c>
    </row>
    <row r="103" spans="1:30" x14ac:dyDescent="0.3">
      <c r="A103" s="56">
        <v>77</v>
      </c>
      <c r="B103" s="49" t="str">
        <f t="shared" ca="1" si="12"/>
        <v>E09000024</v>
      </c>
      <c r="C103" s="143" t="str">
        <f ca="1">IFERROR(VLOOKUP($B103,'Org List'!$J$9:$K$488,2,0), "")</f>
        <v>Merton</v>
      </c>
      <c r="D103" s="158" t="str">
        <f ca="1">IFERROR(IF((VLOOKUP($B103,'HICM and Narrative Backsheet'!$A$7:$BO$156,D$9,FALSE))="","",(VLOOKUP($B103,'HICM and Narrative Backsheet'!$A$7:$BO$156,D$9,FALSE))),"")</f>
        <v>Plans in place</v>
      </c>
      <c r="E103" s="159" t="str">
        <f ca="1">IFERROR(IF((VLOOKUP($B103,'HICM and Narrative Backsheet'!$A$7:$BO$156,E$9,FALSE))="","",(VLOOKUP($B103,'HICM and Narrative Backsheet'!$A$7:$BO$156,E$9,FALSE))),"")</f>
        <v>Established</v>
      </c>
      <c r="F103" s="159" t="str">
        <f ca="1">IFERROR(IF((VLOOKUP($B103,'HICM and Narrative Backsheet'!$A$7:$BO$156,F$9,FALSE))="","",(VLOOKUP($B103,'HICM and Narrative Backsheet'!$A$7:$BO$156,F$9,FALSE))),"")</f>
        <v>Established</v>
      </c>
      <c r="G103" s="159" t="str">
        <f ca="1">IFERROR(IF((VLOOKUP($B103,'HICM and Narrative Backsheet'!$A$7:$BO$156,G$9,FALSE))="","",(VLOOKUP($B103,'HICM and Narrative Backsheet'!$A$7:$BO$156,G$9,FALSE))),"")</f>
        <v>Established</v>
      </c>
      <c r="H103" s="159" t="str">
        <f ca="1">IFERROR(IF((VLOOKUP($B103,'HICM and Narrative Backsheet'!$A$7:$BO$156,H$9,FALSE))="","",(VLOOKUP($B103,'HICM and Narrative Backsheet'!$A$7:$BO$156,H$9,FALSE))),"")</f>
        <v>Plans in place</v>
      </c>
      <c r="I103" s="159" t="str">
        <f ca="1">IFERROR(IF((VLOOKUP($B103,'HICM and Narrative Backsheet'!$A$7:$BO$156,I$9,FALSE))="","",(VLOOKUP($B103,'HICM and Narrative Backsheet'!$A$7:$BO$156,I$9,FALSE))),"")</f>
        <v>Established</v>
      </c>
      <c r="J103" s="159" t="str">
        <f ca="1">IFERROR(IF((VLOOKUP($B103,'HICM and Narrative Backsheet'!$A$7:$BO$156,J$9,FALSE))="","",(VLOOKUP($B103,'HICM and Narrative Backsheet'!$A$7:$BO$156,J$9,FALSE))),"")</f>
        <v>Plans in place</v>
      </c>
      <c r="K103" s="159" t="str">
        <f ca="1">IFERROR(IF((VLOOKUP($B103,'HICM and Narrative Backsheet'!$A$7:$BO$156,K$9,FALSE))="","",(VLOOKUP($B103,'HICM and Narrative Backsheet'!$A$7:$BO$156,K$9,FALSE))),"")</f>
        <v>Established</v>
      </c>
      <c r="L103" s="160" t="str">
        <f ca="1">IFERROR(IF((VLOOKUP($B103,'HICM and Narrative Backsheet'!$A$7:$BO$156,L$9,FALSE))="","",(VLOOKUP($B103,'HICM and Narrative Backsheet'!$A$7:$BO$156,L$9,FALSE))),"")</f>
        <v>Established</v>
      </c>
      <c r="M103" s="161" t="str">
        <f ca="1">IFERROR(IF((VLOOKUP($B103,'HICM and Narrative Backsheet'!$A$7:$BO$156,M$9,FALSE))="","",(VLOOKUP($B103,'HICM and Narrative Backsheet'!$A$7:$BO$156,M$9,FALSE))),"")</f>
        <v>Established</v>
      </c>
      <c r="N103" s="159" t="str">
        <f ca="1">IFERROR(IF((VLOOKUP($B103,'HICM and Narrative Backsheet'!$A$7:$BO$156,N$9,FALSE))="","",(VLOOKUP($B103,'HICM and Narrative Backsheet'!$A$7:$BO$156,N$9,FALSE))),"")</f>
        <v>Established</v>
      </c>
      <c r="O103" s="159" t="str">
        <f ca="1">IFERROR(IF((VLOOKUP($B103,'HICM and Narrative Backsheet'!$A$7:$BO$156,O$9,FALSE))="","",(VLOOKUP($B103,'HICM and Narrative Backsheet'!$A$7:$BO$156,O$9,FALSE))),"")</f>
        <v>Established</v>
      </c>
      <c r="P103" s="159" t="str">
        <f ca="1">IFERROR(IF((VLOOKUP($B103,'HICM and Narrative Backsheet'!$A$7:$BO$156,P$9,FALSE))="","",(VLOOKUP($B103,'HICM and Narrative Backsheet'!$A$7:$BO$156,P$9,FALSE))),"")</f>
        <v>Established</v>
      </c>
      <c r="Q103" s="159" t="str">
        <f ca="1">IFERROR(IF((VLOOKUP($B103,'HICM and Narrative Backsheet'!$A$7:$BO$156,Q$9,FALSE))="","",(VLOOKUP($B103,'HICM and Narrative Backsheet'!$A$7:$BO$156,Q$9,FALSE))),"")</f>
        <v>Plans in place</v>
      </c>
      <c r="R103" s="159" t="str">
        <f ca="1">IFERROR(IF((VLOOKUP($B103,'HICM and Narrative Backsheet'!$A$7:$BO$156,R$9,FALSE))="","",(VLOOKUP($B103,'HICM and Narrative Backsheet'!$A$7:$BO$156,R$9,FALSE))),"")</f>
        <v>Established</v>
      </c>
      <c r="S103" s="159" t="str">
        <f ca="1">IFERROR(IF((VLOOKUP($B103,'HICM and Narrative Backsheet'!$A$7:$BO$156,S$9,FALSE))="","",(VLOOKUP($B103,'HICM and Narrative Backsheet'!$A$7:$BO$156,S$9,FALSE))),"")</f>
        <v>Established</v>
      </c>
      <c r="T103" s="159" t="str">
        <f ca="1">IFERROR(IF((VLOOKUP($B103,'HICM and Narrative Backsheet'!$A$7:$BO$156,T$9,FALSE))="","",(VLOOKUP($B103,'HICM and Narrative Backsheet'!$A$7:$BO$156,T$9,FALSE))),"")</f>
        <v>Established</v>
      </c>
      <c r="U103" s="162" t="str">
        <f ca="1">IFERROR(IF((VLOOKUP($B103,'HICM and Narrative Backsheet'!$A$7:$BO$156,U$9,FALSE))="","",(VLOOKUP($B103,'HICM and Narrative Backsheet'!$A$7:$BO$156,U$9,FALSE))),"")</f>
        <v>Established</v>
      </c>
      <c r="V103" s="161" t="str">
        <f ca="1">IFERROR(IF((VLOOKUP($B103,'HICM and Narrative Backsheet'!$A$7:$BO$156,V$9,FALSE))="","",(VLOOKUP($B103,'HICM and Narrative Backsheet'!$A$7:$BO$156,V$9,FALSE))),"")</f>
        <v>Established</v>
      </c>
      <c r="W103" s="159" t="str">
        <f ca="1">IFERROR(IF((VLOOKUP($B103,'HICM and Narrative Backsheet'!$A$7:$BO$156,W$9,FALSE))="","",(VLOOKUP($B103,'HICM and Narrative Backsheet'!$A$7:$BO$156,W$9,FALSE))),"")</f>
        <v>Established</v>
      </c>
      <c r="X103" s="159" t="str">
        <f ca="1">IFERROR(IF((VLOOKUP($B103,'HICM and Narrative Backsheet'!$A$7:$BO$156,X$9,FALSE))="","",(VLOOKUP($B103,'HICM and Narrative Backsheet'!$A$7:$BO$156,X$9,FALSE))),"")</f>
        <v>Established</v>
      </c>
      <c r="Y103" s="159" t="str">
        <f ca="1">IFERROR(IF((VLOOKUP($B103,'HICM and Narrative Backsheet'!$A$7:$BO$156,Y$9,FALSE))="","",(VLOOKUP($B103,'HICM and Narrative Backsheet'!$A$7:$BO$156,Y$9,FALSE))),"")</f>
        <v>Established</v>
      </c>
      <c r="Z103" s="159" t="str">
        <f ca="1">IFERROR(IF((VLOOKUP($B103,'HICM and Narrative Backsheet'!$A$7:$BO$156,Z$9,FALSE))="","",(VLOOKUP($B103,'HICM and Narrative Backsheet'!$A$7:$BO$156,Z$9,FALSE))),"")</f>
        <v>Established</v>
      </c>
      <c r="AA103" s="159" t="str">
        <f ca="1">IFERROR(IF((VLOOKUP($B103,'HICM and Narrative Backsheet'!$A$7:$BO$156,AA$9,FALSE))="","",(VLOOKUP($B103,'HICM and Narrative Backsheet'!$A$7:$BO$156,AA$9,FALSE))),"")</f>
        <v>Established</v>
      </c>
      <c r="AB103" s="159" t="str">
        <f ca="1">IFERROR(IF((VLOOKUP($B103,'HICM and Narrative Backsheet'!$A$7:$BO$156,AB$9,FALSE))="","",(VLOOKUP($B103,'HICM and Narrative Backsheet'!$A$7:$BO$156,AB$9,FALSE))),"")</f>
        <v>Established</v>
      </c>
      <c r="AC103" s="159" t="str">
        <f ca="1">IFERROR(IF((VLOOKUP($B103,'HICM and Narrative Backsheet'!$A$7:$BO$156,AC$9,FALSE))="","",(VLOOKUP($B103,'HICM and Narrative Backsheet'!$A$7:$BO$156,AC$9,FALSE))),"")</f>
        <v>Established</v>
      </c>
      <c r="AD103" s="160" t="str">
        <f ca="1">IFERROR(IF((VLOOKUP($B103,'HICM and Narrative Backsheet'!$A$7:$BO$156,AD$9,FALSE))="","",(VLOOKUP($B103,'HICM and Narrative Backsheet'!$A$7:$BO$156,AD$9,FALSE))),"")</f>
        <v>Established</v>
      </c>
    </row>
    <row r="104" spans="1:30" x14ac:dyDescent="0.3">
      <c r="A104" s="56">
        <v>78</v>
      </c>
      <c r="B104" s="49" t="str">
        <f t="shared" ca="1" si="12"/>
        <v>E06000002</v>
      </c>
      <c r="C104" s="143" t="str">
        <f ca="1">IFERROR(VLOOKUP($B104,'Org List'!$J$9:$K$488,2,0), "")</f>
        <v>Middlesbrough</v>
      </c>
      <c r="D104" s="158" t="str">
        <f ca="1">IFERROR(IF((VLOOKUP($B104,'HICM and Narrative Backsheet'!$A$7:$BO$156,D$9,FALSE))="","",(VLOOKUP($B104,'HICM and Narrative Backsheet'!$A$7:$BO$156,D$9,FALSE))),"")</f>
        <v>Plans in place</v>
      </c>
      <c r="E104" s="159" t="str">
        <f ca="1">IFERROR(IF((VLOOKUP($B104,'HICM and Narrative Backsheet'!$A$7:$BO$156,E$9,FALSE))="","",(VLOOKUP($B104,'HICM and Narrative Backsheet'!$A$7:$BO$156,E$9,FALSE))),"")</f>
        <v>Established</v>
      </c>
      <c r="F104" s="159" t="str">
        <f ca="1">IFERROR(IF((VLOOKUP($B104,'HICM and Narrative Backsheet'!$A$7:$BO$156,F$9,FALSE))="","",(VLOOKUP($B104,'HICM and Narrative Backsheet'!$A$7:$BO$156,F$9,FALSE))),"")</f>
        <v>Established</v>
      </c>
      <c r="G104" s="159" t="str">
        <f ca="1">IFERROR(IF((VLOOKUP($B104,'HICM and Narrative Backsheet'!$A$7:$BO$156,G$9,FALSE))="","",(VLOOKUP($B104,'HICM and Narrative Backsheet'!$A$7:$BO$156,G$9,FALSE))),"")</f>
        <v>Plans in place</v>
      </c>
      <c r="H104" s="159" t="str">
        <f ca="1">IFERROR(IF((VLOOKUP($B104,'HICM and Narrative Backsheet'!$A$7:$BO$156,H$9,FALSE))="","",(VLOOKUP($B104,'HICM and Narrative Backsheet'!$A$7:$BO$156,H$9,FALSE))),"")</f>
        <v>Plans in place</v>
      </c>
      <c r="I104" s="159" t="str">
        <f ca="1">IFERROR(IF((VLOOKUP($B104,'HICM and Narrative Backsheet'!$A$7:$BO$156,I$9,FALSE))="","",(VLOOKUP($B104,'HICM and Narrative Backsheet'!$A$7:$BO$156,I$9,FALSE))),"")</f>
        <v>Plans in place</v>
      </c>
      <c r="J104" s="159" t="str">
        <f ca="1">IFERROR(IF((VLOOKUP($B104,'HICM and Narrative Backsheet'!$A$7:$BO$156,J$9,FALSE))="","",(VLOOKUP($B104,'HICM and Narrative Backsheet'!$A$7:$BO$156,J$9,FALSE))),"")</f>
        <v>Established</v>
      </c>
      <c r="K104" s="159" t="str">
        <f ca="1">IFERROR(IF((VLOOKUP($B104,'HICM and Narrative Backsheet'!$A$7:$BO$156,K$9,FALSE))="","",(VLOOKUP($B104,'HICM and Narrative Backsheet'!$A$7:$BO$156,K$9,FALSE))),"")</f>
        <v>Established</v>
      </c>
      <c r="L104" s="160" t="str">
        <f ca="1">IFERROR(IF((VLOOKUP($B104,'HICM and Narrative Backsheet'!$A$7:$BO$156,L$9,FALSE))="","",(VLOOKUP($B104,'HICM and Narrative Backsheet'!$A$7:$BO$156,L$9,FALSE))),"")</f>
        <v>Established</v>
      </c>
      <c r="M104" s="161" t="str">
        <f ca="1">IFERROR(IF((VLOOKUP($B104,'HICM and Narrative Backsheet'!$A$7:$BO$156,M$9,FALSE))="","",(VLOOKUP($B104,'HICM and Narrative Backsheet'!$A$7:$BO$156,M$9,FALSE))),"")</f>
        <v>Plans in place</v>
      </c>
      <c r="N104" s="159" t="str">
        <f ca="1">IFERROR(IF((VLOOKUP($B104,'HICM and Narrative Backsheet'!$A$7:$BO$156,N$9,FALSE))="","",(VLOOKUP($B104,'HICM and Narrative Backsheet'!$A$7:$BO$156,N$9,FALSE))),"")</f>
        <v>Established</v>
      </c>
      <c r="O104" s="159" t="str">
        <f ca="1">IFERROR(IF((VLOOKUP($B104,'HICM and Narrative Backsheet'!$A$7:$BO$156,O$9,FALSE))="","",(VLOOKUP($B104,'HICM and Narrative Backsheet'!$A$7:$BO$156,O$9,FALSE))),"")</f>
        <v>Established</v>
      </c>
      <c r="P104" s="159" t="str">
        <f ca="1">IFERROR(IF((VLOOKUP($B104,'HICM and Narrative Backsheet'!$A$7:$BO$156,P$9,FALSE))="","",(VLOOKUP($B104,'HICM and Narrative Backsheet'!$A$7:$BO$156,P$9,FALSE))),"")</f>
        <v>Established</v>
      </c>
      <c r="Q104" s="159" t="str">
        <f ca="1">IFERROR(IF((VLOOKUP($B104,'HICM and Narrative Backsheet'!$A$7:$BO$156,Q$9,FALSE))="","",(VLOOKUP($B104,'HICM and Narrative Backsheet'!$A$7:$BO$156,Q$9,FALSE))),"")</f>
        <v>Plans in place</v>
      </c>
      <c r="R104" s="159" t="str">
        <f ca="1">IFERROR(IF((VLOOKUP($B104,'HICM and Narrative Backsheet'!$A$7:$BO$156,R$9,FALSE))="","",(VLOOKUP($B104,'HICM and Narrative Backsheet'!$A$7:$BO$156,R$9,FALSE))),"")</f>
        <v>Plans in place</v>
      </c>
      <c r="S104" s="159" t="str">
        <f ca="1">IFERROR(IF((VLOOKUP($B104,'HICM and Narrative Backsheet'!$A$7:$BO$156,S$9,FALSE))="","",(VLOOKUP($B104,'HICM and Narrative Backsheet'!$A$7:$BO$156,S$9,FALSE))),"")</f>
        <v>Established</v>
      </c>
      <c r="T104" s="159" t="str">
        <f ca="1">IFERROR(IF((VLOOKUP($B104,'HICM and Narrative Backsheet'!$A$7:$BO$156,T$9,FALSE))="","",(VLOOKUP($B104,'HICM and Narrative Backsheet'!$A$7:$BO$156,T$9,FALSE))),"")</f>
        <v>Established</v>
      </c>
      <c r="U104" s="162" t="str">
        <f ca="1">IFERROR(IF((VLOOKUP($B104,'HICM and Narrative Backsheet'!$A$7:$BO$156,U$9,FALSE))="","",(VLOOKUP($B104,'HICM and Narrative Backsheet'!$A$7:$BO$156,U$9,FALSE))),"")</f>
        <v>Established</v>
      </c>
      <c r="V104" s="161" t="str">
        <f ca="1">IFERROR(IF((VLOOKUP($B104,'HICM and Narrative Backsheet'!$A$7:$BO$156,V$9,FALSE))="","",(VLOOKUP($B104,'HICM and Narrative Backsheet'!$A$7:$BO$156,V$9,FALSE))),"")</f>
        <v>Established</v>
      </c>
      <c r="W104" s="159" t="str">
        <f ca="1">IFERROR(IF((VLOOKUP($B104,'HICM and Narrative Backsheet'!$A$7:$BO$156,W$9,FALSE))="","",(VLOOKUP($B104,'HICM and Narrative Backsheet'!$A$7:$BO$156,W$9,FALSE))),"")</f>
        <v>Established</v>
      </c>
      <c r="X104" s="159" t="str">
        <f ca="1">IFERROR(IF((VLOOKUP($B104,'HICM and Narrative Backsheet'!$A$7:$BO$156,X$9,FALSE))="","",(VLOOKUP($B104,'HICM and Narrative Backsheet'!$A$7:$BO$156,X$9,FALSE))),"")</f>
        <v>Established</v>
      </c>
      <c r="Y104" s="159" t="str">
        <f ca="1">IFERROR(IF((VLOOKUP($B104,'HICM and Narrative Backsheet'!$A$7:$BO$156,Y$9,FALSE))="","",(VLOOKUP($B104,'HICM and Narrative Backsheet'!$A$7:$BO$156,Y$9,FALSE))),"")</f>
        <v>Established</v>
      </c>
      <c r="Z104" s="159" t="str">
        <f ca="1">IFERROR(IF((VLOOKUP($B104,'HICM and Narrative Backsheet'!$A$7:$BO$156,Z$9,FALSE))="","",(VLOOKUP($B104,'HICM and Narrative Backsheet'!$A$7:$BO$156,Z$9,FALSE))),"")</f>
        <v>Established</v>
      </c>
      <c r="AA104" s="159" t="str">
        <f ca="1">IFERROR(IF((VLOOKUP($B104,'HICM and Narrative Backsheet'!$A$7:$BO$156,AA$9,FALSE))="","",(VLOOKUP($B104,'HICM and Narrative Backsheet'!$A$7:$BO$156,AA$9,FALSE))),"")</f>
        <v>Established</v>
      </c>
      <c r="AB104" s="159" t="str">
        <f ca="1">IFERROR(IF((VLOOKUP($B104,'HICM and Narrative Backsheet'!$A$7:$BO$156,AB$9,FALSE))="","",(VLOOKUP($B104,'HICM and Narrative Backsheet'!$A$7:$BO$156,AB$9,FALSE))),"")</f>
        <v>Established</v>
      </c>
      <c r="AC104" s="159" t="str">
        <f ca="1">IFERROR(IF((VLOOKUP($B104,'HICM and Narrative Backsheet'!$A$7:$BO$156,AC$9,FALSE))="","",(VLOOKUP($B104,'HICM and Narrative Backsheet'!$A$7:$BO$156,AC$9,FALSE))),"")</f>
        <v>Established</v>
      </c>
      <c r="AD104" s="160" t="str">
        <f ca="1">IFERROR(IF((VLOOKUP($B104,'HICM and Narrative Backsheet'!$A$7:$BO$156,AD$9,FALSE))="","",(VLOOKUP($B104,'HICM and Narrative Backsheet'!$A$7:$BO$156,AD$9,FALSE))),"")</f>
        <v>Established</v>
      </c>
    </row>
    <row r="105" spans="1:30" x14ac:dyDescent="0.3">
      <c r="A105" s="56">
        <v>79</v>
      </c>
      <c r="B105" s="49" t="str">
        <f t="shared" ca="1" si="12"/>
        <v>E06000042</v>
      </c>
      <c r="C105" s="143" t="str">
        <f ca="1">IFERROR(VLOOKUP($B105,'Org List'!$J$9:$K$488,2,0), "")</f>
        <v>Milton Keynes</v>
      </c>
      <c r="D105" s="158" t="str">
        <f ca="1">IFERROR(IF((VLOOKUP($B105,'HICM and Narrative Backsheet'!$A$7:$BO$156,D$9,FALSE))="","",(VLOOKUP($B105,'HICM and Narrative Backsheet'!$A$7:$BO$156,D$9,FALSE))),"")</f>
        <v>Plans in place</v>
      </c>
      <c r="E105" s="159" t="str">
        <f ca="1">IFERROR(IF((VLOOKUP($B105,'HICM and Narrative Backsheet'!$A$7:$BO$156,E$9,FALSE))="","",(VLOOKUP($B105,'HICM and Narrative Backsheet'!$A$7:$BO$156,E$9,FALSE))),"")</f>
        <v>Established</v>
      </c>
      <c r="F105" s="159" t="str">
        <f ca="1">IFERROR(IF((VLOOKUP($B105,'HICM and Narrative Backsheet'!$A$7:$BO$156,F$9,FALSE))="","",(VLOOKUP($B105,'HICM and Narrative Backsheet'!$A$7:$BO$156,F$9,FALSE))),"")</f>
        <v>Established</v>
      </c>
      <c r="G105" s="159" t="str">
        <f ca="1">IFERROR(IF((VLOOKUP($B105,'HICM and Narrative Backsheet'!$A$7:$BO$156,G$9,FALSE))="","",(VLOOKUP($B105,'HICM and Narrative Backsheet'!$A$7:$BO$156,G$9,FALSE))),"")</f>
        <v>Established</v>
      </c>
      <c r="H105" s="159" t="str">
        <f ca="1">IFERROR(IF((VLOOKUP($B105,'HICM and Narrative Backsheet'!$A$7:$BO$156,H$9,FALSE))="","",(VLOOKUP($B105,'HICM and Narrative Backsheet'!$A$7:$BO$156,H$9,FALSE))),"")</f>
        <v>Plans in place</v>
      </c>
      <c r="I105" s="159" t="str">
        <f ca="1">IFERROR(IF((VLOOKUP($B105,'HICM and Narrative Backsheet'!$A$7:$BO$156,I$9,FALSE))="","",(VLOOKUP($B105,'HICM and Narrative Backsheet'!$A$7:$BO$156,I$9,FALSE))),"")</f>
        <v>Plans in place</v>
      </c>
      <c r="J105" s="159" t="str">
        <f ca="1">IFERROR(IF((VLOOKUP($B105,'HICM and Narrative Backsheet'!$A$7:$BO$156,J$9,FALSE))="","",(VLOOKUP($B105,'HICM and Narrative Backsheet'!$A$7:$BO$156,J$9,FALSE))),"")</f>
        <v>Plans in place</v>
      </c>
      <c r="K105" s="159" t="str">
        <f ca="1">IFERROR(IF((VLOOKUP($B105,'HICM and Narrative Backsheet'!$A$7:$BO$156,K$9,FALSE))="","",(VLOOKUP($B105,'HICM and Narrative Backsheet'!$A$7:$BO$156,K$9,FALSE))),"")</f>
        <v>Established</v>
      </c>
      <c r="L105" s="160" t="str">
        <f ca="1">IFERROR(IF((VLOOKUP($B105,'HICM and Narrative Backsheet'!$A$7:$BO$156,L$9,FALSE))="","",(VLOOKUP($B105,'HICM and Narrative Backsheet'!$A$7:$BO$156,L$9,FALSE))),"")</f>
        <v>Established</v>
      </c>
      <c r="M105" s="161" t="str">
        <f ca="1">IFERROR(IF((VLOOKUP($B105,'HICM and Narrative Backsheet'!$A$7:$BO$156,M$9,FALSE))="","",(VLOOKUP($B105,'HICM and Narrative Backsheet'!$A$7:$BO$156,M$9,FALSE))),"")</f>
        <v>Plans in place</v>
      </c>
      <c r="N105" s="159" t="str">
        <f ca="1">IFERROR(IF((VLOOKUP($B105,'HICM and Narrative Backsheet'!$A$7:$BO$156,N$9,FALSE))="","",(VLOOKUP($B105,'HICM and Narrative Backsheet'!$A$7:$BO$156,N$9,FALSE))),"")</f>
        <v>Established</v>
      </c>
      <c r="O105" s="159" t="str">
        <f ca="1">IFERROR(IF((VLOOKUP($B105,'HICM and Narrative Backsheet'!$A$7:$BO$156,O$9,FALSE))="","",(VLOOKUP($B105,'HICM and Narrative Backsheet'!$A$7:$BO$156,O$9,FALSE))),"")</f>
        <v>Established</v>
      </c>
      <c r="P105" s="159" t="str">
        <f ca="1">IFERROR(IF((VLOOKUP($B105,'HICM and Narrative Backsheet'!$A$7:$BO$156,P$9,FALSE))="","",(VLOOKUP($B105,'HICM and Narrative Backsheet'!$A$7:$BO$156,P$9,FALSE))),"")</f>
        <v>Established</v>
      </c>
      <c r="Q105" s="159" t="str">
        <f ca="1">IFERROR(IF((VLOOKUP($B105,'HICM and Narrative Backsheet'!$A$7:$BO$156,Q$9,FALSE))="","",(VLOOKUP($B105,'HICM and Narrative Backsheet'!$A$7:$BO$156,Q$9,FALSE))),"")</f>
        <v>Plans in place</v>
      </c>
      <c r="R105" s="159" t="str">
        <f ca="1">IFERROR(IF((VLOOKUP($B105,'HICM and Narrative Backsheet'!$A$7:$BO$156,R$9,FALSE))="","",(VLOOKUP($B105,'HICM and Narrative Backsheet'!$A$7:$BO$156,R$9,FALSE))),"")</f>
        <v>Plans in place</v>
      </c>
      <c r="S105" s="159" t="str">
        <f ca="1">IFERROR(IF((VLOOKUP($B105,'HICM and Narrative Backsheet'!$A$7:$BO$156,S$9,FALSE))="","",(VLOOKUP($B105,'HICM and Narrative Backsheet'!$A$7:$BO$156,S$9,FALSE))),"")</f>
        <v>Established</v>
      </c>
      <c r="T105" s="159" t="str">
        <f ca="1">IFERROR(IF((VLOOKUP($B105,'HICM and Narrative Backsheet'!$A$7:$BO$156,T$9,FALSE))="","",(VLOOKUP($B105,'HICM and Narrative Backsheet'!$A$7:$BO$156,T$9,FALSE))),"")</f>
        <v>Established</v>
      </c>
      <c r="U105" s="162" t="str">
        <f ca="1">IFERROR(IF((VLOOKUP($B105,'HICM and Narrative Backsheet'!$A$7:$BO$156,U$9,FALSE))="","",(VLOOKUP($B105,'HICM and Narrative Backsheet'!$A$7:$BO$156,U$9,FALSE))),"")</f>
        <v>Established</v>
      </c>
      <c r="V105" s="161" t="str">
        <f ca="1">IFERROR(IF((VLOOKUP($B105,'HICM and Narrative Backsheet'!$A$7:$BO$156,V$9,FALSE))="","",(VLOOKUP($B105,'HICM and Narrative Backsheet'!$A$7:$BO$156,V$9,FALSE))),"")</f>
        <v>Established</v>
      </c>
      <c r="W105" s="159" t="str">
        <f ca="1">IFERROR(IF((VLOOKUP($B105,'HICM and Narrative Backsheet'!$A$7:$BO$156,W$9,FALSE))="","",(VLOOKUP($B105,'HICM and Narrative Backsheet'!$A$7:$BO$156,W$9,FALSE))),"")</f>
        <v>Established</v>
      </c>
      <c r="X105" s="159" t="str">
        <f ca="1">IFERROR(IF((VLOOKUP($B105,'HICM and Narrative Backsheet'!$A$7:$BO$156,X$9,FALSE))="","",(VLOOKUP($B105,'HICM and Narrative Backsheet'!$A$7:$BO$156,X$9,FALSE))),"")</f>
        <v>Established</v>
      </c>
      <c r="Y105" s="159" t="str">
        <f ca="1">IFERROR(IF((VLOOKUP($B105,'HICM and Narrative Backsheet'!$A$7:$BO$156,Y$9,FALSE))="","",(VLOOKUP($B105,'HICM and Narrative Backsheet'!$A$7:$BO$156,Y$9,FALSE))),"")</f>
        <v>Mature</v>
      </c>
      <c r="Z105" s="159" t="str">
        <f ca="1">IFERROR(IF((VLOOKUP($B105,'HICM and Narrative Backsheet'!$A$7:$BO$156,Z$9,FALSE))="","",(VLOOKUP($B105,'HICM and Narrative Backsheet'!$A$7:$BO$156,Z$9,FALSE))),"")</f>
        <v>Established</v>
      </c>
      <c r="AA105" s="159" t="str">
        <f ca="1">IFERROR(IF((VLOOKUP($B105,'HICM and Narrative Backsheet'!$A$7:$BO$156,AA$9,FALSE))="","",(VLOOKUP($B105,'HICM and Narrative Backsheet'!$A$7:$BO$156,AA$9,FALSE))),"")</f>
        <v>Established</v>
      </c>
      <c r="AB105" s="159" t="str">
        <f ca="1">IFERROR(IF((VLOOKUP($B105,'HICM and Narrative Backsheet'!$A$7:$BO$156,AB$9,FALSE))="","",(VLOOKUP($B105,'HICM and Narrative Backsheet'!$A$7:$BO$156,AB$9,FALSE))),"")</f>
        <v>Established</v>
      </c>
      <c r="AC105" s="159" t="str">
        <f ca="1">IFERROR(IF((VLOOKUP($B105,'HICM and Narrative Backsheet'!$A$7:$BO$156,AC$9,FALSE))="","",(VLOOKUP($B105,'HICM and Narrative Backsheet'!$A$7:$BO$156,AC$9,FALSE))),"")</f>
        <v>Established</v>
      </c>
      <c r="AD105" s="160" t="str">
        <f ca="1">IFERROR(IF((VLOOKUP($B105,'HICM and Narrative Backsheet'!$A$7:$BO$156,AD$9,FALSE))="","",(VLOOKUP($B105,'HICM and Narrative Backsheet'!$A$7:$BO$156,AD$9,FALSE))),"")</f>
        <v>Mature</v>
      </c>
    </row>
    <row r="106" spans="1:30" x14ac:dyDescent="0.3">
      <c r="A106" s="56">
        <v>80</v>
      </c>
      <c r="B106" s="49" t="str">
        <f t="shared" ca="1" si="12"/>
        <v>E08000021</v>
      </c>
      <c r="C106" s="143" t="str">
        <f ca="1">IFERROR(VLOOKUP($B106,'Org List'!$J$9:$K$488,2,0), "")</f>
        <v>Newcastle upon Tyne</v>
      </c>
      <c r="D106" s="158" t="str">
        <f ca="1">IFERROR(IF((VLOOKUP($B106,'HICM and Narrative Backsheet'!$A$7:$BO$156,D$9,FALSE))="","",(VLOOKUP($B106,'HICM and Narrative Backsheet'!$A$7:$BO$156,D$9,FALSE))),"")</f>
        <v>Established</v>
      </c>
      <c r="E106" s="159" t="str">
        <f ca="1">IFERROR(IF((VLOOKUP($B106,'HICM and Narrative Backsheet'!$A$7:$BO$156,E$9,FALSE))="","",(VLOOKUP($B106,'HICM and Narrative Backsheet'!$A$7:$BO$156,E$9,FALSE))),"")</f>
        <v>Mature</v>
      </c>
      <c r="F106" s="159" t="str">
        <f ca="1">IFERROR(IF((VLOOKUP($B106,'HICM and Narrative Backsheet'!$A$7:$BO$156,F$9,FALSE))="","",(VLOOKUP($B106,'HICM and Narrative Backsheet'!$A$7:$BO$156,F$9,FALSE))),"")</f>
        <v>Mature</v>
      </c>
      <c r="G106" s="159" t="str">
        <f ca="1">IFERROR(IF((VLOOKUP($B106,'HICM and Narrative Backsheet'!$A$7:$BO$156,G$9,FALSE))="","",(VLOOKUP($B106,'HICM and Narrative Backsheet'!$A$7:$BO$156,G$9,FALSE))),"")</f>
        <v>Established</v>
      </c>
      <c r="H106" s="159" t="str">
        <f ca="1">IFERROR(IF((VLOOKUP($B106,'HICM and Narrative Backsheet'!$A$7:$BO$156,H$9,FALSE))="","",(VLOOKUP($B106,'HICM and Narrative Backsheet'!$A$7:$BO$156,H$9,FALSE))),"")</f>
        <v>Plans in place</v>
      </c>
      <c r="I106" s="159" t="str">
        <f ca="1">IFERROR(IF((VLOOKUP($B106,'HICM and Narrative Backsheet'!$A$7:$BO$156,I$9,FALSE))="","",(VLOOKUP($B106,'HICM and Narrative Backsheet'!$A$7:$BO$156,I$9,FALSE))),"")</f>
        <v>Plans in place</v>
      </c>
      <c r="J106" s="159" t="str">
        <f ca="1">IFERROR(IF((VLOOKUP($B106,'HICM and Narrative Backsheet'!$A$7:$BO$156,J$9,FALSE))="","",(VLOOKUP($B106,'HICM and Narrative Backsheet'!$A$7:$BO$156,J$9,FALSE))),"")</f>
        <v>Plans in place</v>
      </c>
      <c r="K106" s="159" t="str">
        <f ca="1">IFERROR(IF((VLOOKUP($B106,'HICM and Narrative Backsheet'!$A$7:$BO$156,K$9,FALSE))="","",(VLOOKUP($B106,'HICM and Narrative Backsheet'!$A$7:$BO$156,K$9,FALSE))),"")</f>
        <v>Established</v>
      </c>
      <c r="L106" s="160" t="str">
        <f ca="1">IFERROR(IF((VLOOKUP($B106,'HICM and Narrative Backsheet'!$A$7:$BO$156,L$9,FALSE))="","",(VLOOKUP($B106,'HICM and Narrative Backsheet'!$A$7:$BO$156,L$9,FALSE))),"")</f>
        <v>Mature</v>
      </c>
      <c r="M106" s="161" t="str">
        <f ca="1">IFERROR(IF((VLOOKUP($B106,'HICM and Narrative Backsheet'!$A$7:$BO$156,M$9,FALSE))="","",(VLOOKUP($B106,'HICM and Narrative Backsheet'!$A$7:$BO$156,M$9,FALSE))),"")</f>
        <v>Established</v>
      </c>
      <c r="N106" s="159" t="str">
        <f ca="1">IFERROR(IF((VLOOKUP($B106,'HICM and Narrative Backsheet'!$A$7:$BO$156,N$9,FALSE))="","",(VLOOKUP($B106,'HICM and Narrative Backsheet'!$A$7:$BO$156,N$9,FALSE))),"")</f>
        <v>Mature</v>
      </c>
      <c r="O106" s="159" t="str">
        <f ca="1">IFERROR(IF((VLOOKUP($B106,'HICM and Narrative Backsheet'!$A$7:$BO$156,O$9,FALSE))="","",(VLOOKUP($B106,'HICM and Narrative Backsheet'!$A$7:$BO$156,O$9,FALSE))),"")</f>
        <v>Mature</v>
      </c>
      <c r="P106" s="159" t="str">
        <f ca="1">IFERROR(IF((VLOOKUP($B106,'HICM and Narrative Backsheet'!$A$7:$BO$156,P$9,FALSE))="","",(VLOOKUP($B106,'HICM and Narrative Backsheet'!$A$7:$BO$156,P$9,FALSE))),"")</f>
        <v>Established</v>
      </c>
      <c r="Q106" s="159" t="str">
        <f ca="1">IFERROR(IF((VLOOKUP($B106,'HICM and Narrative Backsheet'!$A$7:$BO$156,Q$9,FALSE))="","",(VLOOKUP($B106,'HICM and Narrative Backsheet'!$A$7:$BO$156,Q$9,FALSE))),"")</f>
        <v>Plans in place</v>
      </c>
      <c r="R106" s="159" t="str">
        <f ca="1">IFERROR(IF((VLOOKUP($B106,'HICM and Narrative Backsheet'!$A$7:$BO$156,R$9,FALSE))="","",(VLOOKUP($B106,'HICM and Narrative Backsheet'!$A$7:$BO$156,R$9,FALSE))),"")</f>
        <v>Plans in place</v>
      </c>
      <c r="S106" s="159" t="str">
        <f ca="1">IFERROR(IF((VLOOKUP($B106,'HICM and Narrative Backsheet'!$A$7:$BO$156,S$9,FALSE))="","",(VLOOKUP($B106,'HICM and Narrative Backsheet'!$A$7:$BO$156,S$9,FALSE))),"")</f>
        <v>Plans in place</v>
      </c>
      <c r="T106" s="159" t="str">
        <f ca="1">IFERROR(IF((VLOOKUP($B106,'HICM and Narrative Backsheet'!$A$7:$BO$156,T$9,FALSE))="","",(VLOOKUP($B106,'HICM and Narrative Backsheet'!$A$7:$BO$156,T$9,FALSE))),"")</f>
        <v>Established</v>
      </c>
      <c r="U106" s="162" t="str">
        <f ca="1">IFERROR(IF((VLOOKUP($B106,'HICM and Narrative Backsheet'!$A$7:$BO$156,U$9,FALSE))="","",(VLOOKUP($B106,'HICM and Narrative Backsheet'!$A$7:$BO$156,U$9,FALSE))),"")</f>
        <v>Mature</v>
      </c>
      <c r="V106" s="161" t="str">
        <f ca="1">IFERROR(IF((VLOOKUP($B106,'HICM and Narrative Backsheet'!$A$7:$BO$156,V$9,FALSE))="","",(VLOOKUP($B106,'HICM and Narrative Backsheet'!$A$7:$BO$156,V$9,FALSE))),"")</f>
        <v>Mature</v>
      </c>
      <c r="W106" s="159" t="str">
        <f ca="1">IFERROR(IF((VLOOKUP($B106,'HICM and Narrative Backsheet'!$A$7:$BO$156,W$9,FALSE))="","",(VLOOKUP($B106,'HICM and Narrative Backsheet'!$A$7:$BO$156,W$9,FALSE))),"")</f>
        <v>Mature</v>
      </c>
      <c r="X106" s="159" t="str">
        <f ca="1">IFERROR(IF((VLOOKUP($B106,'HICM and Narrative Backsheet'!$A$7:$BO$156,X$9,FALSE))="","",(VLOOKUP($B106,'HICM and Narrative Backsheet'!$A$7:$BO$156,X$9,FALSE))),"")</f>
        <v>Mature</v>
      </c>
      <c r="Y106" s="159" t="str">
        <f ca="1">IFERROR(IF((VLOOKUP($B106,'HICM and Narrative Backsheet'!$A$7:$BO$156,Y$9,FALSE))="","",(VLOOKUP($B106,'HICM and Narrative Backsheet'!$A$7:$BO$156,Y$9,FALSE))),"")</f>
        <v>Established</v>
      </c>
      <c r="Z106" s="159" t="str">
        <f ca="1">IFERROR(IF((VLOOKUP($B106,'HICM and Narrative Backsheet'!$A$7:$BO$156,Z$9,FALSE))="","",(VLOOKUP($B106,'HICM and Narrative Backsheet'!$A$7:$BO$156,Z$9,FALSE))),"")</f>
        <v>Established</v>
      </c>
      <c r="AA106" s="159" t="str">
        <f ca="1">IFERROR(IF((VLOOKUP($B106,'HICM and Narrative Backsheet'!$A$7:$BO$156,AA$9,FALSE))="","",(VLOOKUP($B106,'HICM and Narrative Backsheet'!$A$7:$BO$156,AA$9,FALSE))),"")</f>
        <v>Established</v>
      </c>
      <c r="AB106" s="159" t="str">
        <f ca="1">IFERROR(IF((VLOOKUP($B106,'HICM and Narrative Backsheet'!$A$7:$BO$156,AB$9,FALSE))="","",(VLOOKUP($B106,'HICM and Narrative Backsheet'!$A$7:$BO$156,AB$9,FALSE))),"")</f>
        <v>Established</v>
      </c>
      <c r="AC106" s="159" t="str">
        <f ca="1">IFERROR(IF((VLOOKUP($B106,'HICM and Narrative Backsheet'!$A$7:$BO$156,AC$9,FALSE))="","",(VLOOKUP($B106,'HICM and Narrative Backsheet'!$A$7:$BO$156,AC$9,FALSE))),"")</f>
        <v>Established</v>
      </c>
      <c r="AD106" s="160" t="str">
        <f ca="1">IFERROR(IF((VLOOKUP($B106,'HICM and Narrative Backsheet'!$A$7:$BO$156,AD$9,FALSE))="","",(VLOOKUP($B106,'HICM and Narrative Backsheet'!$A$7:$BO$156,AD$9,FALSE))),"")</f>
        <v>Exemplary</v>
      </c>
    </row>
    <row r="107" spans="1:30" x14ac:dyDescent="0.3">
      <c r="A107" s="56">
        <v>81</v>
      </c>
      <c r="B107" s="49" t="str">
        <f t="shared" ca="1" si="12"/>
        <v>E09000025</v>
      </c>
      <c r="C107" s="143" t="str">
        <f ca="1">IFERROR(VLOOKUP($B107,'Org List'!$J$9:$K$488,2,0), "")</f>
        <v>Newham</v>
      </c>
      <c r="D107" s="158" t="str">
        <f ca="1">IFERROR(IF((VLOOKUP($B107,'HICM and Narrative Backsheet'!$A$7:$BO$156,D$9,FALSE))="","",(VLOOKUP($B107,'HICM and Narrative Backsheet'!$A$7:$BO$156,D$9,FALSE))),"")</f>
        <v>Plans in place</v>
      </c>
      <c r="E107" s="159" t="str">
        <f ca="1">IFERROR(IF((VLOOKUP($B107,'HICM and Narrative Backsheet'!$A$7:$BO$156,E$9,FALSE))="","",(VLOOKUP($B107,'HICM and Narrative Backsheet'!$A$7:$BO$156,E$9,FALSE))),"")</f>
        <v>Established</v>
      </c>
      <c r="F107" s="159" t="str">
        <f ca="1">IFERROR(IF((VLOOKUP($B107,'HICM and Narrative Backsheet'!$A$7:$BO$156,F$9,FALSE))="","",(VLOOKUP($B107,'HICM and Narrative Backsheet'!$A$7:$BO$156,F$9,FALSE))),"")</f>
        <v>Established</v>
      </c>
      <c r="G107" s="159" t="str">
        <f ca="1">IFERROR(IF((VLOOKUP($B107,'HICM and Narrative Backsheet'!$A$7:$BO$156,G$9,FALSE))="","",(VLOOKUP($B107,'HICM and Narrative Backsheet'!$A$7:$BO$156,G$9,FALSE))),"")</f>
        <v>Established</v>
      </c>
      <c r="H107" s="159" t="str">
        <f ca="1">IFERROR(IF((VLOOKUP($B107,'HICM and Narrative Backsheet'!$A$7:$BO$156,H$9,FALSE))="","",(VLOOKUP($B107,'HICM and Narrative Backsheet'!$A$7:$BO$156,H$9,FALSE))),"")</f>
        <v>Established</v>
      </c>
      <c r="I107" s="159" t="str">
        <f ca="1">IFERROR(IF((VLOOKUP($B107,'HICM and Narrative Backsheet'!$A$7:$BO$156,I$9,FALSE))="","",(VLOOKUP($B107,'HICM and Narrative Backsheet'!$A$7:$BO$156,I$9,FALSE))),"")</f>
        <v>Plans in place</v>
      </c>
      <c r="J107" s="159" t="str">
        <f ca="1">IFERROR(IF((VLOOKUP($B107,'HICM and Narrative Backsheet'!$A$7:$BO$156,J$9,FALSE))="","",(VLOOKUP($B107,'HICM and Narrative Backsheet'!$A$7:$BO$156,J$9,FALSE))),"")</f>
        <v>Established</v>
      </c>
      <c r="K107" s="159" t="str">
        <f ca="1">IFERROR(IF((VLOOKUP($B107,'HICM and Narrative Backsheet'!$A$7:$BO$156,K$9,FALSE))="","",(VLOOKUP($B107,'HICM and Narrative Backsheet'!$A$7:$BO$156,K$9,FALSE))),"")</f>
        <v>Established</v>
      </c>
      <c r="L107" s="160" t="str">
        <f ca="1">IFERROR(IF((VLOOKUP($B107,'HICM and Narrative Backsheet'!$A$7:$BO$156,L$9,FALSE))="","",(VLOOKUP($B107,'HICM and Narrative Backsheet'!$A$7:$BO$156,L$9,FALSE))),"")</f>
        <v>Established</v>
      </c>
      <c r="M107" s="161" t="str">
        <f ca="1">IFERROR(IF((VLOOKUP($B107,'HICM and Narrative Backsheet'!$A$7:$BO$156,M$9,FALSE))="","",(VLOOKUP($B107,'HICM and Narrative Backsheet'!$A$7:$BO$156,M$9,FALSE))),"")</f>
        <v>Plans in place</v>
      </c>
      <c r="N107" s="159" t="str">
        <f ca="1">IFERROR(IF((VLOOKUP($B107,'HICM and Narrative Backsheet'!$A$7:$BO$156,N$9,FALSE))="","",(VLOOKUP($B107,'HICM and Narrative Backsheet'!$A$7:$BO$156,N$9,FALSE))),"")</f>
        <v>Established</v>
      </c>
      <c r="O107" s="159" t="str">
        <f ca="1">IFERROR(IF((VLOOKUP($B107,'HICM and Narrative Backsheet'!$A$7:$BO$156,O$9,FALSE))="","",(VLOOKUP($B107,'HICM and Narrative Backsheet'!$A$7:$BO$156,O$9,FALSE))),"")</f>
        <v>Established</v>
      </c>
      <c r="P107" s="159" t="str">
        <f ca="1">IFERROR(IF((VLOOKUP($B107,'HICM and Narrative Backsheet'!$A$7:$BO$156,P$9,FALSE))="","",(VLOOKUP($B107,'HICM and Narrative Backsheet'!$A$7:$BO$156,P$9,FALSE))),"")</f>
        <v>Established</v>
      </c>
      <c r="Q107" s="159" t="str">
        <f ca="1">IFERROR(IF((VLOOKUP($B107,'HICM and Narrative Backsheet'!$A$7:$BO$156,Q$9,FALSE))="","",(VLOOKUP($B107,'HICM and Narrative Backsheet'!$A$7:$BO$156,Q$9,FALSE))),"")</f>
        <v>Established</v>
      </c>
      <c r="R107" s="159" t="str">
        <f ca="1">IFERROR(IF((VLOOKUP($B107,'HICM and Narrative Backsheet'!$A$7:$BO$156,R$9,FALSE))="","",(VLOOKUP($B107,'HICM and Narrative Backsheet'!$A$7:$BO$156,R$9,FALSE))),"")</f>
        <v>Plans in place</v>
      </c>
      <c r="S107" s="159" t="str">
        <f ca="1">IFERROR(IF((VLOOKUP($B107,'HICM and Narrative Backsheet'!$A$7:$BO$156,S$9,FALSE))="","",(VLOOKUP($B107,'HICM and Narrative Backsheet'!$A$7:$BO$156,S$9,FALSE))),"")</f>
        <v>Established</v>
      </c>
      <c r="T107" s="159" t="str">
        <f ca="1">IFERROR(IF((VLOOKUP($B107,'HICM and Narrative Backsheet'!$A$7:$BO$156,T$9,FALSE))="","",(VLOOKUP($B107,'HICM and Narrative Backsheet'!$A$7:$BO$156,T$9,FALSE))),"")</f>
        <v>Established</v>
      </c>
      <c r="U107" s="162" t="str">
        <f ca="1">IFERROR(IF((VLOOKUP($B107,'HICM and Narrative Backsheet'!$A$7:$BO$156,U$9,FALSE))="","",(VLOOKUP($B107,'HICM and Narrative Backsheet'!$A$7:$BO$156,U$9,FALSE))),"")</f>
        <v>Established</v>
      </c>
      <c r="V107" s="161" t="str">
        <f ca="1">IFERROR(IF((VLOOKUP($B107,'HICM and Narrative Backsheet'!$A$7:$BO$156,V$9,FALSE))="","",(VLOOKUP($B107,'HICM and Narrative Backsheet'!$A$7:$BO$156,V$9,FALSE))),"")</f>
        <v>Established</v>
      </c>
      <c r="W107" s="159" t="str">
        <f ca="1">IFERROR(IF((VLOOKUP($B107,'HICM and Narrative Backsheet'!$A$7:$BO$156,W$9,FALSE))="","",(VLOOKUP($B107,'HICM and Narrative Backsheet'!$A$7:$BO$156,W$9,FALSE))),"")</f>
        <v>Established</v>
      </c>
      <c r="X107" s="159" t="str">
        <f ca="1">IFERROR(IF((VLOOKUP($B107,'HICM and Narrative Backsheet'!$A$7:$BO$156,X$9,FALSE))="","",(VLOOKUP($B107,'HICM and Narrative Backsheet'!$A$7:$BO$156,X$9,FALSE))),"")</f>
        <v>Established</v>
      </c>
      <c r="Y107" s="159" t="str">
        <f ca="1">IFERROR(IF((VLOOKUP($B107,'HICM and Narrative Backsheet'!$A$7:$BO$156,Y$9,FALSE))="","",(VLOOKUP($B107,'HICM and Narrative Backsheet'!$A$7:$BO$156,Y$9,FALSE))),"")</f>
        <v>Established</v>
      </c>
      <c r="Z107" s="159" t="str">
        <f ca="1">IFERROR(IF((VLOOKUP($B107,'HICM and Narrative Backsheet'!$A$7:$BO$156,Z$9,FALSE))="","",(VLOOKUP($B107,'HICM and Narrative Backsheet'!$A$7:$BO$156,Z$9,FALSE))),"")</f>
        <v>Established</v>
      </c>
      <c r="AA107" s="159" t="str">
        <f ca="1">IFERROR(IF((VLOOKUP($B107,'HICM and Narrative Backsheet'!$A$7:$BO$156,AA$9,FALSE))="","",(VLOOKUP($B107,'HICM and Narrative Backsheet'!$A$7:$BO$156,AA$9,FALSE))),"")</f>
        <v>Established</v>
      </c>
      <c r="AB107" s="159" t="str">
        <f ca="1">IFERROR(IF((VLOOKUP($B107,'HICM and Narrative Backsheet'!$A$7:$BO$156,AB$9,FALSE))="","",(VLOOKUP($B107,'HICM and Narrative Backsheet'!$A$7:$BO$156,AB$9,FALSE))),"")</f>
        <v>Established</v>
      </c>
      <c r="AC107" s="159" t="str">
        <f ca="1">IFERROR(IF((VLOOKUP($B107,'HICM and Narrative Backsheet'!$A$7:$BO$156,AC$9,FALSE))="","",(VLOOKUP($B107,'HICM and Narrative Backsheet'!$A$7:$BO$156,AC$9,FALSE))),"")</f>
        <v>Established</v>
      </c>
      <c r="AD107" s="160" t="str">
        <f ca="1">IFERROR(IF((VLOOKUP($B107,'HICM and Narrative Backsheet'!$A$7:$BO$156,AD$9,FALSE))="","",(VLOOKUP($B107,'HICM and Narrative Backsheet'!$A$7:$BO$156,AD$9,FALSE))),"")</f>
        <v>Established</v>
      </c>
    </row>
    <row r="108" spans="1:30" x14ac:dyDescent="0.3">
      <c r="A108" s="56">
        <v>82</v>
      </c>
      <c r="B108" s="49" t="str">
        <f t="shared" ca="1" si="12"/>
        <v>E10000020</v>
      </c>
      <c r="C108" s="143" t="str">
        <f ca="1">IFERROR(VLOOKUP($B108,'Org List'!$J$9:$K$488,2,0), "")</f>
        <v>Norfolk</v>
      </c>
      <c r="D108" s="158" t="str">
        <f ca="1">IFERROR(IF((VLOOKUP($B108,'HICM and Narrative Backsheet'!$A$7:$BO$156,D$9,FALSE))="","",(VLOOKUP($B108,'HICM and Narrative Backsheet'!$A$7:$BO$156,D$9,FALSE))),"")</f>
        <v>Plans in place</v>
      </c>
      <c r="E108" s="159" t="str">
        <f ca="1">IFERROR(IF((VLOOKUP($B108,'HICM and Narrative Backsheet'!$A$7:$BO$156,E$9,FALSE))="","",(VLOOKUP($B108,'HICM and Narrative Backsheet'!$A$7:$BO$156,E$9,FALSE))),"")</f>
        <v>Plans in place</v>
      </c>
      <c r="F108" s="159" t="str">
        <f ca="1">IFERROR(IF((VLOOKUP($B108,'HICM and Narrative Backsheet'!$A$7:$BO$156,F$9,FALSE))="","",(VLOOKUP($B108,'HICM and Narrative Backsheet'!$A$7:$BO$156,F$9,FALSE))),"")</f>
        <v>Established</v>
      </c>
      <c r="G108" s="159" t="str">
        <f ca="1">IFERROR(IF((VLOOKUP($B108,'HICM and Narrative Backsheet'!$A$7:$BO$156,G$9,FALSE))="","",(VLOOKUP($B108,'HICM and Narrative Backsheet'!$A$7:$BO$156,G$9,FALSE))),"")</f>
        <v>Established</v>
      </c>
      <c r="H108" s="159" t="str">
        <f ca="1">IFERROR(IF((VLOOKUP($B108,'HICM and Narrative Backsheet'!$A$7:$BO$156,H$9,FALSE))="","",(VLOOKUP($B108,'HICM and Narrative Backsheet'!$A$7:$BO$156,H$9,FALSE))),"")</f>
        <v>Plans in place</v>
      </c>
      <c r="I108" s="159" t="str">
        <f ca="1">IFERROR(IF((VLOOKUP($B108,'HICM and Narrative Backsheet'!$A$7:$BO$156,I$9,FALSE))="","",(VLOOKUP($B108,'HICM and Narrative Backsheet'!$A$7:$BO$156,I$9,FALSE))),"")</f>
        <v>Established</v>
      </c>
      <c r="J108" s="159" t="str">
        <f ca="1">IFERROR(IF((VLOOKUP($B108,'HICM and Narrative Backsheet'!$A$7:$BO$156,J$9,FALSE))="","",(VLOOKUP($B108,'HICM and Narrative Backsheet'!$A$7:$BO$156,J$9,FALSE))),"")</f>
        <v>Plans in place</v>
      </c>
      <c r="K108" s="159" t="str">
        <f ca="1">IFERROR(IF((VLOOKUP($B108,'HICM and Narrative Backsheet'!$A$7:$BO$156,K$9,FALSE))="","",(VLOOKUP($B108,'HICM and Narrative Backsheet'!$A$7:$BO$156,K$9,FALSE))),"")</f>
        <v>Established</v>
      </c>
      <c r="L108" s="160" t="str">
        <f ca="1">IFERROR(IF((VLOOKUP($B108,'HICM and Narrative Backsheet'!$A$7:$BO$156,L$9,FALSE))="","",(VLOOKUP($B108,'HICM and Narrative Backsheet'!$A$7:$BO$156,L$9,FALSE))),"")</f>
        <v>Established</v>
      </c>
      <c r="M108" s="161" t="str">
        <f ca="1">IFERROR(IF((VLOOKUP($B108,'HICM and Narrative Backsheet'!$A$7:$BO$156,M$9,FALSE))="","",(VLOOKUP($B108,'HICM and Narrative Backsheet'!$A$7:$BO$156,M$9,FALSE))),"")</f>
        <v>Established</v>
      </c>
      <c r="N108" s="159" t="str">
        <f ca="1">IFERROR(IF((VLOOKUP($B108,'HICM and Narrative Backsheet'!$A$7:$BO$156,N$9,FALSE))="","",(VLOOKUP($B108,'HICM and Narrative Backsheet'!$A$7:$BO$156,N$9,FALSE))),"")</f>
        <v>Established</v>
      </c>
      <c r="O108" s="159" t="str">
        <f ca="1">IFERROR(IF((VLOOKUP($B108,'HICM and Narrative Backsheet'!$A$7:$BO$156,O$9,FALSE))="","",(VLOOKUP($B108,'HICM and Narrative Backsheet'!$A$7:$BO$156,O$9,FALSE))),"")</f>
        <v>Established</v>
      </c>
      <c r="P108" s="159" t="str">
        <f ca="1">IFERROR(IF((VLOOKUP($B108,'HICM and Narrative Backsheet'!$A$7:$BO$156,P$9,FALSE))="","",(VLOOKUP($B108,'HICM and Narrative Backsheet'!$A$7:$BO$156,P$9,FALSE))),"")</f>
        <v>Established</v>
      </c>
      <c r="Q108" s="159" t="str">
        <f ca="1">IFERROR(IF((VLOOKUP($B108,'HICM and Narrative Backsheet'!$A$7:$BO$156,Q$9,FALSE))="","",(VLOOKUP($B108,'HICM and Narrative Backsheet'!$A$7:$BO$156,Q$9,FALSE))),"")</f>
        <v>Established</v>
      </c>
      <c r="R108" s="159" t="str">
        <f ca="1">IFERROR(IF((VLOOKUP($B108,'HICM and Narrative Backsheet'!$A$7:$BO$156,R$9,FALSE))="","",(VLOOKUP($B108,'HICM and Narrative Backsheet'!$A$7:$BO$156,R$9,FALSE))),"")</f>
        <v>Established</v>
      </c>
      <c r="S108" s="159" t="str">
        <f ca="1">IFERROR(IF((VLOOKUP($B108,'HICM and Narrative Backsheet'!$A$7:$BO$156,S$9,FALSE))="","",(VLOOKUP($B108,'HICM and Narrative Backsheet'!$A$7:$BO$156,S$9,FALSE))),"")</f>
        <v>Established</v>
      </c>
      <c r="T108" s="159" t="str">
        <f ca="1">IFERROR(IF((VLOOKUP($B108,'HICM and Narrative Backsheet'!$A$7:$BO$156,T$9,FALSE))="","",(VLOOKUP($B108,'HICM and Narrative Backsheet'!$A$7:$BO$156,T$9,FALSE))),"")</f>
        <v>Established</v>
      </c>
      <c r="U108" s="162" t="str">
        <f ca="1">IFERROR(IF((VLOOKUP($B108,'HICM and Narrative Backsheet'!$A$7:$BO$156,U$9,FALSE))="","",(VLOOKUP($B108,'HICM and Narrative Backsheet'!$A$7:$BO$156,U$9,FALSE))),"")</f>
        <v>Established</v>
      </c>
      <c r="V108" s="161" t="str">
        <f ca="1">IFERROR(IF((VLOOKUP($B108,'HICM and Narrative Backsheet'!$A$7:$BO$156,V$9,FALSE))="","",(VLOOKUP($B108,'HICM and Narrative Backsheet'!$A$7:$BO$156,V$9,FALSE))),"")</f>
        <v>Mature</v>
      </c>
      <c r="W108" s="159" t="str">
        <f ca="1">IFERROR(IF((VLOOKUP($B108,'HICM and Narrative Backsheet'!$A$7:$BO$156,W$9,FALSE))="","",(VLOOKUP($B108,'HICM and Narrative Backsheet'!$A$7:$BO$156,W$9,FALSE))),"")</f>
        <v>Mature</v>
      </c>
      <c r="X108" s="159" t="str">
        <f ca="1">IFERROR(IF((VLOOKUP($B108,'HICM and Narrative Backsheet'!$A$7:$BO$156,X$9,FALSE))="","",(VLOOKUP($B108,'HICM and Narrative Backsheet'!$A$7:$BO$156,X$9,FALSE))),"")</f>
        <v>Mature</v>
      </c>
      <c r="Y108" s="159" t="str">
        <f ca="1">IFERROR(IF((VLOOKUP($B108,'HICM and Narrative Backsheet'!$A$7:$BO$156,Y$9,FALSE))="","",(VLOOKUP($B108,'HICM and Narrative Backsheet'!$A$7:$BO$156,Y$9,FALSE))),"")</f>
        <v>Mature</v>
      </c>
      <c r="Z108" s="159" t="str">
        <f ca="1">IFERROR(IF((VLOOKUP($B108,'HICM and Narrative Backsheet'!$A$7:$BO$156,Z$9,FALSE))="","",(VLOOKUP($B108,'HICM and Narrative Backsheet'!$A$7:$BO$156,Z$9,FALSE))),"")</f>
        <v>Established</v>
      </c>
      <c r="AA108" s="159" t="str">
        <f ca="1">IFERROR(IF((VLOOKUP($B108,'HICM and Narrative Backsheet'!$A$7:$BO$156,AA$9,FALSE))="","",(VLOOKUP($B108,'HICM and Narrative Backsheet'!$A$7:$BO$156,AA$9,FALSE))),"")</f>
        <v>Mature</v>
      </c>
      <c r="AB108" s="159" t="str">
        <f ca="1">IFERROR(IF((VLOOKUP($B108,'HICM and Narrative Backsheet'!$A$7:$BO$156,AB$9,FALSE))="","",(VLOOKUP($B108,'HICM and Narrative Backsheet'!$A$7:$BO$156,AB$9,FALSE))),"")</f>
        <v>Mature</v>
      </c>
      <c r="AC108" s="159" t="str">
        <f ca="1">IFERROR(IF((VLOOKUP($B108,'HICM and Narrative Backsheet'!$A$7:$BO$156,AC$9,FALSE))="","",(VLOOKUP($B108,'HICM and Narrative Backsheet'!$A$7:$BO$156,AC$9,FALSE))),"")</f>
        <v>Mature</v>
      </c>
      <c r="AD108" s="160" t="str">
        <f ca="1">IFERROR(IF((VLOOKUP($B108,'HICM and Narrative Backsheet'!$A$7:$BO$156,AD$9,FALSE))="","",(VLOOKUP($B108,'HICM and Narrative Backsheet'!$A$7:$BO$156,AD$9,FALSE))),"")</f>
        <v>Mature</v>
      </c>
    </row>
    <row r="109" spans="1:30" x14ac:dyDescent="0.3">
      <c r="A109" s="56">
        <v>83</v>
      </c>
      <c r="B109" s="49" t="str">
        <f t="shared" ca="1" si="12"/>
        <v>E06000012</v>
      </c>
      <c r="C109" s="143" t="str">
        <f ca="1">IFERROR(VLOOKUP($B109,'Org List'!$J$9:$K$488,2,0), "")</f>
        <v>North East Lincolnshire</v>
      </c>
      <c r="D109" s="158" t="str">
        <f ca="1">IFERROR(IF((VLOOKUP($B109,'HICM and Narrative Backsheet'!$A$7:$BO$156,D$9,FALSE))="","",(VLOOKUP($B109,'HICM and Narrative Backsheet'!$A$7:$BO$156,D$9,FALSE))),"")</f>
        <v>Established</v>
      </c>
      <c r="E109" s="159" t="str">
        <f ca="1">IFERROR(IF((VLOOKUP($B109,'HICM and Narrative Backsheet'!$A$7:$BO$156,E$9,FALSE))="","",(VLOOKUP($B109,'HICM and Narrative Backsheet'!$A$7:$BO$156,E$9,FALSE))),"")</f>
        <v>Established</v>
      </c>
      <c r="F109" s="159" t="str">
        <f ca="1">IFERROR(IF((VLOOKUP($B109,'HICM and Narrative Backsheet'!$A$7:$BO$156,F$9,FALSE))="","",(VLOOKUP($B109,'HICM and Narrative Backsheet'!$A$7:$BO$156,F$9,FALSE))),"")</f>
        <v>Established</v>
      </c>
      <c r="G109" s="159" t="str">
        <f ca="1">IFERROR(IF((VLOOKUP($B109,'HICM and Narrative Backsheet'!$A$7:$BO$156,G$9,FALSE))="","",(VLOOKUP($B109,'HICM and Narrative Backsheet'!$A$7:$BO$156,G$9,FALSE))),"")</f>
        <v>Established</v>
      </c>
      <c r="H109" s="159" t="str">
        <f ca="1">IFERROR(IF((VLOOKUP($B109,'HICM and Narrative Backsheet'!$A$7:$BO$156,H$9,FALSE))="","",(VLOOKUP($B109,'HICM and Narrative Backsheet'!$A$7:$BO$156,H$9,FALSE))),"")</f>
        <v>Established</v>
      </c>
      <c r="I109" s="159" t="str">
        <f ca="1">IFERROR(IF((VLOOKUP($B109,'HICM and Narrative Backsheet'!$A$7:$BO$156,I$9,FALSE))="","",(VLOOKUP($B109,'HICM and Narrative Backsheet'!$A$7:$BO$156,I$9,FALSE))),"")</f>
        <v>Established</v>
      </c>
      <c r="J109" s="159" t="str">
        <f ca="1">IFERROR(IF((VLOOKUP($B109,'HICM and Narrative Backsheet'!$A$7:$BO$156,J$9,FALSE))="","",(VLOOKUP($B109,'HICM and Narrative Backsheet'!$A$7:$BO$156,J$9,FALSE))),"")</f>
        <v>Plans in place</v>
      </c>
      <c r="K109" s="159" t="str">
        <f ca="1">IFERROR(IF((VLOOKUP($B109,'HICM and Narrative Backsheet'!$A$7:$BO$156,K$9,FALSE))="","",(VLOOKUP($B109,'HICM and Narrative Backsheet'!$A$7:$BO$156,K$9,FALSE))),"")</f>
        <v>Established</v>
      </c>
      <c r="L109" s="160" t="str">
        <f ca="1">IFERROR(IF((VLOOKUP($B109,'HICM and Narrative Backsheet'!$A$7:$BO$156,L$9,FALSE))="","",(VLOOKUP($B109,'HICM and Narrative Backsheet'!$A$7:$BO$156,L$9,FALSE))),"")</f>
        <v>Plans in place</v>
      </c>
      <c r="M109" s="161" t="str">
        <f ca="1">IFERROR(IF((VLOOKUP($B109,'HICM and Narrative Backsheet'!$A$7:$BO$156,M$9,FALSE))="","",(VLOOKUP($B109,'HICM and Narrative Backsheet'!$A$7:$BO$156,M$9,FALSE))),"")</f>
        <v>Established</v>
      </c>
      <c r="N109" s="159" t="str">
        <f ca="1">IFERROR(IF((VLOOKUP($B109,'HICM and Narrative Backsheet'!$A$7:$BO$156,N$9,FALSE))="","",(VLOOKUP($B109,'HICM and Narrative Backsheet'!$A$7:$BO$156,N$9,FALSE))),"")</f>
        <v>Established</v>
      </c>
      <c r="O109" s="159" t="str">
        <f ca="1">IFERROR(IF((VLOOKUP($B109,'HICM and Narrative Backsheet'!$A$7:$BO$156,O$9,FALSE))="","",(VLOOKUP($B109,'HICM and Narrative Backsheet'!$A$7:$BO$156,O$9,FALSE))),"")</f>
        <v>Established</v>
      </c>
      <c r="P109" s="159" t="str">
        <f ca="1">IFERROR(IF((VLOOKUP($B109,'HICM and Narrative Backsheet'!$A$7:$BO$156,P$9,FALSE))="","",(VLOOKUP($B109,'HICM and Narrative Backsheet'!$A$7:$BO$156,P$9,FALSE))),"")</f>
        <v>Established</v>
      </c>
      <c r="Q109" s="159" t="str">
        <f ca="1">IFERROR(IF((VLOOKUP($B109,'HICM and Narrative Backsheet'!$A$7:$BO$156,Q$9,FALSE))="","",(VLOOKUP($B109,'HICM and Narrative Backsheet'!$A$7:$BO$156,Q$9,FALSE))),"")</f>
        <v>Established</v>
      </c>
      <c r="R109" s="159" t="str">
        <f ca="1">IFERROR(IF((VLOOKUP($B109,'HICM and Narrative Backsheet'!$A$7:$BO$156,R$9,FALSE))="","",(VLOOKUP($B109,'HICM and Narrative Backsheet'!$A$7:$BO$156,R$9,FALSE))),"")</f>
        <v>Established</v>
      </c>
      <c r="S109" s="159" t="str">
        <f ca="1">IFERROR(IF((VLOOKUP($B109,'HICM and Narrative Backsheet'!$A$7:$BO$156,S$9,FALSE))="","",(VLOOKUP($B109,'HICM and Narrative Backsheet'!$A$7:$BO$156,S$9,FALSE))),"")</f>
        <v>Plans in place</v>
      </c>
      <c r="T109" s="159" t="str">
        <f ca="1">IFERROR(IF((VLOOKUP($B109,'HICM and Narrative Backsheet'!$A$7:$BO$156,T$9,FALSE))="","",(VLOOKUP($B109,'HICM and Narrative Backsheet'!$A$7:$BO$156,T$9,FALSE))),"")</f>
        <v>Established</v>
      </c>
      <c r="U109" s="162" t="str">
        <f ca="1">IFERROR(IF((VLOOKUP($B109,'HICM and Narrative Backsheet'!$A$7:$BO$156,U$9,FALSE))="","",(VLOOKUP($B109,'HICM and Narrative Backsheet'!$A$7:$BO$156,U$9,FALSE))),"")</f>
        <v>Plans in place</v>
      </c>
      <c r="V109" s="161" t="str">
        <f ca="1">IFERROR(IF((VLOOKUP($B109,'HICM and Narrative Backsheet'!$A$7:$BO$156,V$9,FALSE))="","",(VLOOKUP($B109,'HICM and Narrative Backsheet'!$A$7:$BO$156,V$9,FALSE))),"")</f>
        <v>Established</v>
      </c>
      <c r="W109" s="159" t="str">
        <f ca="1">IFERROR(IF((VLOOKUP($B109,'HICM and Narrative Backsheet'!$A$7:$BO$156,W$9,FALSE))="","",(VLOOKUP($B109,'HICM and Narrative Backsheet'!$A$7:$BO$156,W$9,FALSE))),"")</f>
        <v>Established</v>
      </c>
      <c r="X109" s="159" t="str">
        <f ca="1">IFERROR(IF((VLOOKUP($B109,'HICM and Narrative Backsheet'!$A$7:$BO$156,X$9,FALSE))="","",(VLOOKUP($B109,'HICM and Narrative Backsheet'!$A$7:$BO$156,X$9,FALSE))),"")</f>
        <v>Established</v>
      </c>
      <c r="Y109" s="159" t="str">
        <f ca="1">IFERROR(IF((VLOOKUP($B109,'HICM and Narrative Backsheet'!$A$7:$BO$156,Y$9,FALSE))="","",(VLOOKUP($B109,'HICM and Narrative Backsheet'!$A$7:$BO$156,Y$9,FALSE))),"")</f>
        <v>Established</v>
      </c>
      <c r="Z109" s="159" t="str">
        <f ca="1">IFERROR(IF((VLOOKUP($B109,'HICM and Narrative Backsheet'!$A$7:$BO$156,Z$9,FALSE))="","",(VLOOKUP($B109,'HICM and Narrative Backsheet'!$A$7:$BO$156,Z$9,FALSE))),"")</f>
        <v>Established</v>
      </c>
      <c r="AA109" s="159" t="str">
        <f ca="1">IFERROR(IF((VLOOKUP($B109,'HICM and Narrative Backsheet'!$A$7:$BO$156,AA$9,FALSE))="","",(VLOOKUP($B109,'HICM and Narrative Backsheet'!$A$7:$BO$156,AA$9,FALSE))),"")</f>
        <v>Established</v>
      </c>
      <c r="AB109" s="159" t="str">
        <f ca="1">IFERROR(IF((VLOOKUP($B109,'HICM and Narrative Backsheet'!$A$7:$BO$156,AB$9,FALSE))="","",(VLOOKUP($B109,'HICM and Narrative Backsheet'!$A$7:$BO$156,AB$9,FALSE))),"")</f>
        <v>Plans in place</v>
      </c>
      <c r="AC109" s="159" t="str">
        <f ca="1">IFERROR(IF((VLOOKUP($B109,'HICM and Narrative Backsheet'!$A$7:$BO$156,AC$9,FALSE))="","",(VLOOKUP($B109,'HICM and Narrative Backsheet'!$A$7:$BO$156,AC$9,FALSE))),"")</f>
        <v>Established</v>
      </c>
      <c r="AD109" s="160" t="str">
        <f ca="1">IFERROR(IF((VLOOKUP($B109,'HICM and Narrative Backsheet'!$A$7:$BO$156,AD$9,FALSE))="","",(VLOOKUP($B109,'HICM and Narrative Backsheet'!$A$7:$BO$156,AD$9,FALSE))),"")</f>
        <v>Established</v>
      </c>
    </row>
    <row r="110" spans="1:30" x14ac:dyDescent="0.3">
      <c r="A110" s="56">
        <v>84</v>
      </c>
      <c r="B110" s="49" t="str">
        <f t="shared" ca="1" si="12"/>
        <v>E06000013</v>
      </c>
      <c r="C110" s="143" t="str">
        <f ca="1">IFERROR(VLOOKUP($B110,'Org List'!$J$9:$K$488,2,0), "")</f>
        <v>North Lincolnshire</v>
      </c>
      <c r="D110" s="158" t="str">
        <f ca="1">IFERROR(IF((VLOOKUP($B110,'HICM and Narrative Backsheet'!$A$7:$BO$156,D$9,FALSE))="","",(VLOOKUP($B110,'HICM and Narrative Backsheet'!$A$7:$BO$156,D$9,FALSE))),"")</f>
        <v>Established</v>
      </c>
      <c r="E110" s="159" t="str">
        <f ca="1">IFERROR(IF((VLOOKUP($B110,'HICM and Narrative Backsheet'!$A$7:$BO$156,E$9,FALSE))="","",(VLOOKUP($B110,'HICM and Narrative Backsheet'!$A$7:$BO$156,E$9,FALSE))),"")</f>
        <v>Established</v>
      </c>
      <c r="F110" s="159" t="str">
        <f ca="1">IFERROR(IF((VLOOKUP($B110,'HICM and Narrative Backsheet'!$A$7:$BO$156,F$9,FALSE))="","",(VLOOKUP($B110,'HICM and Narrative Backsheet'!$A$7:$BO$156,F$9,FALSE))),"")</f>
        <v>Established</v>
      </c>
      <c r="G110" s="159" t="str">
        <f ca="1">IFERROR(IF((VLOOKUP($B110,'HICM and Narrative Backsheet'!$A$7:$BO$156,G$9,FALSE))="","",(VLOOKUP($B110,'HICM and Narrative Backsheet'!$A$7:$BO$156,G$9,FALSE))),"")</f>
        <v>Established</v>
      </c>
      <c r="H110" s="159" t="str">
        <f ca="1">IFERROR(IF((VLOOKUP($B110,'HICM and Narrative Backsheet'!$A$7:$BO$156,H$9,FALSE))="","",(VLOOKUP($B110,'HICM and Narrative Backsheet'!$A$7:$BO$156,H$9,FALSE))),"")</f>
        <v>Established</v>
      </c>
      <c r="I110" s="159" t="str">
        <f ca="1">IFERROR(IF((VLOOKUP($B110,'HICM and Narrative Backsheet'!$A$7:$BO$156,I$9,FALSE))="","",(VLOOKUP($B110,'HICM and Narrative Backsheet'!$A$7:$BO$156,I$9,FALSE))),"")</f>
        <v>Established</v>
      </c>
      <c r="J110" s="159" t="str">
        <f ca="1">IFERROR(IF((VLOOKUP($B110,'HICM and Narrative Backsheet'!$A$7:$BO$156,J$9,FALSE))="","",(VLOOKUP($B110,'HICM and Narrative Backsheet'!$A$7:$BO$156,J$9,FALSE))),"")</f>
        <v>Established</v>
      </c>
      <c r="K110" s="159" t="str">
        <f ca="1">IFERROR(IF((VLOOKUP($B110,'HICM and Narrative Backsheet'!$A$7:$BO$156,K$9,FALSE))="","",(VLOOKUP($B110,'HICM and Narrative Backsheet'!$A$7:$BO$156,K$9,FALSE))),"")</f>
        <v>Established</v>
      </c>
      <c r="L110" s="160" t="str">
        <f ca="1">IFERROR(IF((VLOOKUP($B110,'HICM and Narrative Backsheet'!$A$7:$BO$156,L$9,FALSE))="","",(VLOOKUP($B110,'HICM and Narrative Backsheet'!$A$7:$BO$156,L$9,FALSE))),"")</f>
        <v>Established</v>
      </c>
      <c r="M110" s="161" t="str">
        <f ca="1">IFERROR(IF((VLOOKUP($B110,'HICM and Narrative Backsheet'!$A$7:$BO$156,M$9,FALSE))="","",(VLOOKUP($B110,'HICM and Narrative Backsheet'!$A$7:$BO$156,M$9,FALSE))),"")</f>
        <v>Established</v>
      </c>
      <c r="N110" s="159" t="str">
        <f ca="1">IFERROR(IF((VLOOKUP($B110,'HICM and Narrative Backsheet'!$A$7:$BO$156,N$9,FALSE))="","",(VLOOKUP($B110,'HICM and Narrative Backsheet'!$A$7:$BO$156,N$9,FALSE))),"")</f>
        <v>Established</v>
      </c>
      <c r="O110" s="159" t="str">
        <f ca="1">IFERROR(IF((VLOOKUP($B110,'HICM and Narrative Backsheet'!$A$7:$BO$156,O$9,FALSE))="","",(VLOOKUP($B110,'HICM and Narrative Backsheet'!$A$7:$BO$156,O$9,FALSE))),"")</f>
        <v>Established</v>
      </c>
      <c r="P110" s="159" t="str">
        <f ca="1">IFERROR(IF((VLOOKUP($B110,'HICM and Narrative Backsheet'!$A$7:$BO$156,P$9,FALSE))="","",(VLOOKUP($B110,'HICM and Narrative Backsheet'!$A$7:$BO$156,P$9,FALSE))),"")</f>
        <v>Established</v>
      </c>
      <c r="Q110" s="159" t="str">
        <f ca="1">IFERROR(IF((VLOOKUP($B110,'HICM and Narrative Backsheet'!$A$7:$BO$156,Q$9,FALSE))="","",(VLOOKUP($B110,'HICM and Narrative Backsheet'!$A$7:$BO$156,Q$9,FALSE))),"")</f>
        <v>Established</v>
      </c>
      <c r="R110" s="159" t="str">
        <f ca="1">IFERROR(IF((VLOOKUP($B110,'HICM and Narrative Backsheet'!$A$7:$BO$156,R$9,FALSE))="","",(VLOOKUP($B110,'HICM and Narrative Backsheet'!$A$7:$BO$156,R$9,FALSE))),"")</f>
        <v>Established</v>
      </c>
      <c r="S110" s="159" t="str">
        <f ca="1">IFERROR(IF((VLOOKUP($B110,'HICM and Narrative Backsheet'!$A$7:$BO$156,S$9,FALSE))="","",(VLOOKUP($B110,'HICM and Narrative Backsheet'!$A$7:$BO$156,S$9,FALSE))),"")</f>
        <v>Established</v>
      </c>
      <c r="T110" s="159" t="str">
        <f ca="1">IFERROR(IF((VLOOKUP($B110,'HICM and Narrative Backsheet'!$A$7:$BO$156,T$9,FALSE))="","",(VLOOKUP($B110,'HICM and Narrative Backsheet'!$A$7:$BO$156,T$9,FALSE))),"")</f>
        <v>Established</v>
      </c>
      <c r="U110" s="162" t="str">
        <f ca="1">IFERROR(IF((VLOOKUP($B110,'HICM and Narrative Backsheet'!$A$7:$BO$156,U$9,FALSE))="","",(VLOOKUP($B110,'HICM and Narrative Backsheet'!$A$7:$BO$156,U$9,FALSE))),"")</f>
        <v>Established</v>
      </c>
      <c r="V110" s="161" t="str">
        <f ca="1">IFERROR(IF((VLOOKUP($B110,'HICM and Narrative Backsheet'!$A$7:$BO$156,V$9,FALSE))="","",(VLOOKUP($B110,'HICM and Narrative Backsheet'!$A$7:$BO$156,V$9,FALSE))),"")</f>
        <v>Established</v>
      </c>
      <c r="W110" s="159" t="str">
        <f ca="1">IFERROR(IF((VLOOKUP($B110,'HICM and Narrative Backsheet'!$A$7:$BO$156,W$9,FALSE))="","",(VLOOKUP($B110,'HICM and Narrative Backsheet'!$A$7:$BO$156,W$9,FALSE))),"")</f>
        <v>Established</v>
      </c>
      <c r="X110" s="159" t="str">
        <f ca="1">IFERROR(IF((VLOOKUP($B110,'HICM and Narrative Backsheet'!$A$7:$BO$156,X$9,FALSE))="","",(VLOOKUP($B110,'HICM and Narrative Backsheet'!$A$7:$BO$156,X$9,FALSE))),"")</f>
        <v>Established</v>
      </c>
      <c r="Y110" s="159" t="str">
        <f ca="1">IFERROR(IF((VLOOKUP($B110,'HICM and Narrative Backsheet'!$A$7:$BO$156,Y$9,FALSE))="","",(VLOOKUP($B110,'HICM and Narrative Backsheet'!$A$7:$BO$156,Y$9,FALSE))),"")</f>
        <v>Established</v>
      </c>
      <c r="Z110" s="159" t="str">
        <f ca="1">IFERROR(IF((VLOOKUP($B110,'HICM and Narrative Backsheet'!$A$7:$BO$156,Z$9,FALSE))="","",(VLOOKUP($B110,'HICM and Narrative Backsheet'!$A$7:$BO$156,Z$9,FALSE))),"")</f>
        <v>Established</v>
      </c>
      <c r="AA110" s="159" t="str">
        <f ca="1">IFERROR(IF((VLOOKUP($B110,'HICM and Narrative Backsheet'!$A$7:$BO$156,AA$9,FALSE))="","",(VLOOKUP($B110,'HICM and Narrative Backsheet'!$A$7:$BO$156,AA$9,FALSE))),"")</f>
        <v>Established</v>
      </c>
      <c r="AB110" s="159" t="str">
        <f ca="1">IFERROR(IF((VLOOKUP($B110,'HICM and Narrative Backsheet'!$A$7:$BO$156,AB$9,FALSE))="","",(VLOOKUP($B110,'HICM and Narrative Backsheet'!$A$7:$BO$156,AB$9,FALSE))),"")</f>
        <v>Established</v>
      </c>
      <c r="AC110" s="159" t="str">
        <f ca="1">IFERROR(IF((VLOOKUP($B110,'HICM and Narrative Backsheet'!$A$7:$BO$156,AC$9,FALSE))="","",(VLOOKUP($B110,'HICM and Narrative Backsheet'!$A$7:$BO$156,AC$9,FALSE))),"")</f>
        <v>Established</v>
      </c>
      <c r="AD110" s="160" t="str">
        <f ca="1">IFERROR(IF((VLOOKUP($B110,'HICM and Narrative Backsheet'!$A$7:$BO$156,AD$9,FALSE))="","",(VLOOKUP($B110,'HICM and Narrative Backsheet'!$A$7:$BO$156,AD$9,FALSE))),"")</f>
        <v>Established</v>
      </c>
    </row>
    <row r="111" spans="1:30" x14ac:dyDescent="0.3">
      <c r="A111" s="56">
        <v>85</v>
      </c>
      <c r="B111" s="49" t="str">
        <f t="shared" ca="1" si="12"/>
        <v>E06000024</v>
      </c>
      <c r="C111" s="143" t="str">
        <f ca="1">IFERROR(VLOOKUP($B111,'Org List'!$J$9:$K$488,2,0), "")</f>
        <v>North Somerset</v>
      </c>
      <c r="D111" s="158" t="str">
        <f ca="1">IFERROR(IF((VLOOKUP($B111,'HICM and Narrative Backsheet'!$A$7:$BO$156,D$9,FALSE))="","",(VLOOKUP($B111,'HICM and Narrative Backsheet'!$A$7:$BO$156,D$9,FALSE))),"")</f>
        <v>Established</v>
      </c>
      <c r="E111" s="159" t="str">
        <f ca="1">IFERROR(IF((VLOOKUP($B111,'HICM and Narrative Backsheet'!$A$7:$BO$156,E$9,FALSE))="","",(VLOOKUP($B111,'HICM and Narrative Backsheet'!$A$7:$BO$156,E$9,FALSE))),"")</f>
        <v>Established</v>
      </c>
      <c r="F111" s="159" t="str">
        <f ca="1">IFERROR(IF((VLOOKUP($B111,'HICM and Narrative Backsheet'!$A$7:$BO$156,F$9,FALSE))="","",(VLOOKUP($B111,'HICM and Narrative Backsheet'!$A$7:$BO$156,F$9,FALSE))),"")</f>
        <v>Established</v>
      </c>
      <c r="G111" s="159" t="str">
        <f ca="1">IFERROR(IF((VLOOKUP($B111,'HICM and Narrative Backsheet'!$A$7:$BO$156,G$9,FALSE))="","",(VLOOKUP($B111,'HICM and Narrative Backsheet'!$A$7:$BO$156,G$9,FALSE))),"")</f>
        <v>Established</v>
      </c>
      <c r="H111" s="159" t="str">
        <f ca="1">IFERROR(IF((VLOOKUP($B111,'HICM and Narrative Backsheet'!$A$7:$BO$156,H$9,FALSE))="","",(VLOOKUP($B111,'HICM and Narrative Backsheet'!$A$7:$BO$156,H$9,FALSE))),"")</f>
        <v>Plans in place</v>
      </c>
      <c r="I111" s="159" t="str">
        <f ca="1">IFERROR(IF((VLOOKUP($B111,'HICM and Narrative Backsheet'!$A$7:$BO$156,I$9,FALSE))="","",(VLOOKUP($B111,'HICM and Narrative Backsheet'!$A$7:$BO$156,I$9,FALSE))),"")</f>
        <v>Plans in place</v>
      </c>
      <c r="J111" s="159" t="str">
        <f ca="1">IFERROR(IF((VLOOKUP($B111,'HICM and Narrative Backsheet'!$A$7:$BO$156,J$9,FALSE))="","",(VLOOKUP($B111,'HICM and Narrative Backsheet'!$A$7:$BO$156,J$9,FALSE))),"")</f>
        <v>Established</v>
      </c>
      <c r="K111" s="159" t="str">
        <f ca="1">IFERROR(IF((VLOOKUP($B111,'HICM and Narrative Backsheet'!$A$7:$BO$156,K$9,FALSE))="","",(VLOOKUP($B111,'HICM and Narrative Backsheet'!$A$7:$BO$156,K$9,FALSE))),"")</f>
        <v>Plans in place</v>
      </c>
      <c r="L111" s="160" t="str">
        <f ca="1">IFERROR(IF((VLOOKUP($B111,'HICM and Narrative Backsheet'!$A$7:$BO$156,L$9,FALSE))="","",(VLOOKUP($B111,'HICM and Narrative Backsheet'!$A$7:$BO$156,L$9,FALSE))),"")</f>
        <v>Established</v>
      </c>
      <c r="M111" s="161" t="str">
        <f ca="1">IFERROR(IF((VLOOKUP($B111,'HICM and Narrative Backsheet'!$A$7:$BO$156,M$9,FALSE))="","",(VLOOKUP($B111,'HICM and Narrative Backsheet'!$A$7:$BO$156,M$9,FALSE))),"")</f>
        <v>Mature</v>
      </c>
      <c r="N111" s="159" t="str">
        <f ca="1">IFERROR(IF((VLOOKUP($B111,'HICM and Narrative Backsheet'!$A$7:$BO$156,N$9,FALSE))="","",(VLOOKUP($B111,'HICM and Narrative Backsheet'!$A$7:$BO$156,N$9,FALSE))),"")</f>
        <v>Mature</v>
      </c>
      <c r="O111" s="159" t="str">
        <f ca="1">IFERROR(IF((VLOOKUP($B111,'HICM and Narrative Backsheet'!$A$7:$BO$156,O$9,FALSE))="","",(VLOOKUP($B111,'HICM and Narrative Backsheet'!$A$7:$BO$156,O$9,FALSE))),"")</f>
        <v>Mature</v>
      </c>
      <c r="P111" s="159" t="str">
        <f ca="1">IFERROR(IF((VLOOKUP($B111,'HICM and Narrative Backsheet'!$A$7:$BO$156,P$9,FALSE))="","",(VLOOKUP($B111,'HICM and Narrative Backsheet'!$A$7:$BO$156,P$9,FALSE))),"")</f>
        <v>Established</v>
      </c>
      <c r="Q111" s="159" t="str">
        <f ca="1">IFERROR(IF((VLOOKUP($B111,'HICM and Narrative Backsheet'!$A$7:$BO$156,Q$9,FALSE))="","",(VLOOKUP($B111,'HICM and Narrative Backsheet'!$A$7:$BO$156,Q$9,FALSE))),"")</f>
        <v>Plans in place</v>
      </c>
      <c r="R111" s="159" t="str">
        <f ca="1">IFERROR(IF((VLOOKUP($B111,'HICM and Narrative Backsheet'!$A$7:$BO$156,R$9,FALSE))="","",(VLOOKUP($B111,'HICM and Narrative Backsheet'!$A$7:$BO$156,R$9,FALSE))),"")</f>
        <v>Plans in place</v>
      </c>
      <c r="S111" s="159" t="str">
        <f ca="1">IFERROR(IF((VLOOKUP($B111,'HICM and Narrative Backsheet'!$A$7:$BO$156,S$9,FALSE))="","",(VLOOKUP($B111,'HICM and Narrative Backsheet'!$A$7:$BO$156,S$9,FALSE))),"")</f>
        <v>Established</v>
      </c>
      <c r="T111" s="159" t="str">
        <f ca="1">IFERROR(IF((VLOOKUP($B111,'HICM and Narrative Backsheet'!$A$7:$BO$156,T$9,FALSE))="","",(VLOOKUP($B111,'HICM and Narrative Backsheet'!$A$7:$BO$156,T$9,FALSE))),"")</f>
        <v>Plans in place</v>
      </c>
      <c r="U111" s="162" t="str">
        <f ca="1">IFERROR(IF((VLOOKUP($B111,'HICM and Narrative Backsheet'!$A$7:$BO$156,U$9,FALSE))="","",(VLOOKUP($B111,'HICM and Narrative Backsheet'!$A$7:$BO$156,U$9,FALSE))),"")</f>
        <v>Established</v>
      </c>
      <c r="V111" s="161" t="str">
        <f ca="1">IFERROR(IF((VLOOKUP($B111,'HICM and Narrative Backsheet'!$A$7:$BO$156,V$9,FALSE))="","",(VLOOKUP($B111,'HICM and Narrative Backsheet'!$A$7:$BO$156,V$9,FALSE))),"")</f>
        <v>Mature</v>
      </c>
      <c r="W111" s="159" t="str">
        <f ca="1">IFERROR(IF((VLOOKUP($B111,'HICM and Narrative Backsheet'!$A$7:$BO$156,W$9,FALSE))="","",(VLOOKUP($B111,'HICM and Narrative Backsheet'!$A$7:$BO$156,W$9,FALSE))),"")</f>
        <v>Mature</v>
      </c>
      <c r="X111" s="159" t="str">
        <f ca="1">IFERROR(IF((VLOOKUP($B111,'HICM and Narrative Backsheet'!$A$7:$BO$156,X$9,FALSE))="","",(VLOOKUP($B111,'HICM and Narrative Backsheet'!$A$7:$BO$156,X$9,FALSE))),"")</f>
        <v>Mature</v>
      </c>
      <c r="Y111" s="159" t="str">
        <f ca="1">IFERROR(IF((VLOOKUP($B111,'HICM and Narrative Backsheet'!$A$7:$BO$156,Y$9,FALSE))="","",(VLOOKUP($B111,'HICM and Narrative Backsheet'!$A$7:$BO$156,Y$9,FALSE))),"")</f>
        <v>Established</v>
      </c>
      <c r="Z111" s="159" t="str">
        <f ca="1">IFERROR(IF((VLOOKUP($B111,'HICM and Narrative Backsheet'!$A$7:$BO$156,Z$9,FALSE))="","",(VLOOKUP($B111,'HICM and Narrative Backsheet'!$A$7:$BO$156,Z$9,FALSE))),"")</f>
        <v>Plans in place</v>
      </c>
      <c r="AA111" s="159" t="str">
        <f ca="1">IFERROR(IF((VLOOKUP($B111,'HICM and Narrative Backsheet'!$A$7:$BO$156,AA$9,FALSE))="","",(VLOOKUP($B111,'HICM and Narrative Backsheet'!$A$7:$BO$156,AA$9,FALSE))),"")</f>
        <v>Plans in place</v>
      </c>
      <c r="AB111" s="159" t="str">
        <f ca="1">IFERROR(IF((VLOOKUP($B111,'HICM and Narrative Backsheet'!$A$7:$BO$156,AB$9,FALSE))="","",(VLOOKUP($B111,'HICM and Narrative Backsheet'!$A$7:$BO$156,AB$9,FALSE))),"")</f>
        <v>Established</v>
      </c>
      <c r="AC111" s="159" t="str">
        <f ca="1">IFERROR(IF((VLOOKUP($B111,'HICM and Narrative Backsheet'!$A$7:$BO$156,AC$9,FALSE))="","",(VLOOKUP($B111,'HICM and Narrative Backsheet'!$A$7:$BO$156,AC$9,FALSE))),"")</f>
        <v>Plans in place</v>
      </c>
      <c r="AD111" s="160" t="str">
        <f ca="1">IFERROR(IF((VLOOKUP($B111,'HICM and Narrative Backsheet'!$A$7:$BO$156,AD$9,FALSE))="","",(VLOOKUP($B111,'HICM and Narrative Backsheet'!$A$7:$BO$156,AD$9,FALSE))),"")</f>
        <v>Established</v>
      </c>
    </row>
    <row r="112" spans="1:30" x14ac:dyDescent="0.3">
      <c r="A112" s="56">
        <v>86</v>
      </c>
      <c r="B112" s="49" t="str">
        <f t="shared" ca="1" si="12"/>
        <v>E08000022</v>
      </c>
      <c r="C112" s="143" t="str">
        <f ca="1">IFERROR(VLOOKUP($B112,'Org List'!$J$9:$K$488,2,0), "")</f>
        <v>North Tyneside</v>
      </c>
      <c r="D112" s="158" t="str">
        <f ca="1">IFERROR(IF((VLOOKUP($B112,'HICM and Narrative Backsheet'!$A$7:$BO$156,D$9,FALSE))="","",(VLOOKUP($B112,'HICM and Narrative Backsheet'!$A$7:$BO$156,D$9,FALSE))),"")</f>
        <v>Plans in place</v>
      </c>
      <c r="E112" s="159" t="str">
        <f ca="1">IFERROR(IF((VLOOKUP($B112,'HICM and Narrative Backsheet'!$A$7:$BO$156,E$9,FALSE))="","",(VLOOKUP($B112,'HICM and Narrative Backsheet'!$A$7:$BO$156,E$9,FALSE))),"")</f>
        <v>Plans in place</v>
      </c>
      <c r="F112" s="159" t="str">
        <f ca="1">IFERROR(IF((VLOOKUP($B112,'HICM and Narrative Backsheet'!$A$7:$BO$156,F$9,FALSE))="","",(VLOOKUP($B112,'HICM and Narrative Backsheet'!$A$7:$BO$156,F$9,FALSE))),"")</f>
        <v>Established</v>
      </c>
      <c r="G112" s="159" t="str">
        <f ca="1">IFERROR(IF((VLOOKUP($B112,'HICM and Narrative Backsheet'!$A$7:$BO$156,G$9,FALSE))="","",(VLOOKUP($B112,'HICM and Narrative Backsheet'!$A$7:$BO$156,G$9,FALSE))),"")</f>
        <v>Established</v>
      </c>
      <c r="H112" s="159" t="str">
        <f ca="1">IFERROR(IF((VLOOKUP($B112,'HICM and Narrative Backsheet'!$A$7:$BO$156,H$9,FALSE))="","",(VLOOKUP($B112,'HICM and Narrative Backsheet'!$A$7:$BO$156,H$9,FALSE))),"")</f>
        <v>Established</v>
      </c>
      <c r="I112" s="159" t="str">
        <f ca="1">IFERROR(IF((VLOOKUP($B112,'HICM and Narrative Backsheet'!$A$7:$BO$156,I$9,FALSE))="","",(VLOOKUP($B112,'HICM and Narrative Backsheet'!$A$7:$BO$156,I$9,FALSE))),"")</f>
        <v>Established</v>
      </c>
      <c r="J112" s="159" t="str">
        <f ca="1">IFERROR(IF((VLOOKUP($B112,'HICM and Narrative Backsheet'!$A$7:$BO$156,J$9,FALSE))="","",(VLOOKUP($B112,'HICM and Narrative Backsheet'!$A$7:$BO$156,J$9,FALSE))),"")</f>
        <v>Mature</v>
      </c>
      <c r="K112" s="159" t="str">
        <f ca="1">IFERROR(IF((VLOOKUP($B112,'HICM and Narrative Backsheet'!$A$7:$BO$156,K$9,FALSE))="","",(VLOOKUP($B112,'HICM and Narrative Backsheet'!$A$7:$BO$156,K$9,FALSE))),"")</f>
        <v>Mature</v>
      </c>
      <c r="L112" s="160" t="str">
        <f ca="1">IFERROR(IF((VLOOKUP($B112,'HICM and Narrative Backsheet'!$A$7:$BO$156,L$9,FALSE))="","",(VLOOKUP($B112,'HICM and Narrative Backsheet'!$A$7:$BO$156,L$9,FALSE))),"")</f>
        <v>Plans in place</v>
      </c>
      <c r="M112" s="161" t="str">
        <f ca="1">IFERROR(IF((VLOOKUP($B112,'HICM and Narrative Backsheet'!$A$7:$BO$156,M$9,FALSE))="","",(VLOOKUP($B112,'HICM and Narrative Backsheet'!$A$7:$BO$156,M$9,FALSE))),"")</f>
        <v>Established</v>
      </c>
      <c r="N112" s="159" t="str">
        <f ca="1">IFERROR(IF((VLOOKUP($B112,'HICM and Narrative Backsheet'!$A$7:$BO$156,N$9,FALSE))="","",(VLOOKUP($B112,'HICM and Narrative Backsheet'!$A$7:$BO$156,N$9,FALSE))),"")</f>
        <v>Established</v>
      </c>
      <c r="O112" s="159" t="str">
        <f ca="1">IFERROR(IF((VLOOKUP($B112,'HICM and Narrative Backsheet'!$A$7:$BO$156,O$9,FALSE))="","",(VLOOKUP($B112,'HICM and Narrative Backsheet'!$A$7:$BO$156,O$9,FALSE))),"")</f>
        <v>Established</v>
      </c>
      <c r="P112" s="159" t="str">
        <f ca="1">IFERROR(IF((VLOOKUP($B112,'HICM and Narrative Backsheet'!$A$7:$BO$156,P$9,FALSE))="","",(VLOOKUP($B112,'HICM and Narrative Backsheet'!$A$7:$BO$156,P$9,FALSE))),"")</f>
        <v>Established</v>
      </c>
      <c r="Q112" s="159" t="str">
        <f ca="1">IFERROR(IF((VLOOKUP($B112,'HICM and Narrative Backsheet'!$A$7:$BO$156,Q$9,FALSE))="","",(VLOOKUP($B112,'HICM and Narrative Backsheet'!$A$7:$BO$156,Q$9,FALSE))),"")</f>
        <v>Established</v>
      </c>
      <c r="R112" s="159" t="str">
        <f ca="1">IFERROR(IF((VLOOKUP($B112,'HICM and Narrative Backsheet'!$A$7:$BO$156,R$9,FALSE))="","",(VLOOKUP($B112,'HICM and Narrative Backsheet'!$A$7:$BO$156,R$9,FALSE))),"")</f>
        <v>Established</v>
      </c>
      <c r="S112" s="159" t="str">
        <f ca="1">IFERROR(IF((VLOOKUP($B112,'HICM and Narrative Backsheet'!$A$7:$BO$156,S$9,FALSE))="","",(VLOOKUP($B112,'HICM and Narrative Backsheet'!$A$7:$BO$156,S$9,FALSE))),"")</f>
        <v>Mature</v>
      </c>
      <c r="T112" s="159" t="str">
        <f ca="1">IFERROR(IF((VLOOKUP($B112,'HICM and Narrative Backsheet'!$A$7:$BO$156,T$9,FALSE))="","",(VLOOKUP($B112,'HICM and Narrative Backsheet'!$A$7:$BO$156,T$9,FALSE))),"")</f>
        <v>Mature</v>
      </c>
      <c r="U112" s="162" t="str">
        <f ca="1">IFERROR(IF((VLOOKUP($B112,'HICM and Narrative Backsheet'!$A$7:$BO$156,U$9,FALSE))="","",(VLOOKUP($B112,'HICM and Narrative Backsheet'!$A$7:$BO$156,U$9,FALSE))),"")</f>
        <v>Established</v>
      </c>
      <c r="V112" s="161" t="str">
        <f ca="1">IFERROR(IF((VLOOKUP($B112,'HICM and Narrative Backsheet'!$A$7:$BO$156,V$9,FALSE))="","",(VLOOKUP($B112,'HICM and Narrative Backsheet'!$A$7:$BO$156,V$9,FALSE))),"")</f>
        <v>Established</v>
      </c>
      <c r="W112" s="159" t="str">
        <f ca="1">IFERROR(IF((VLOOKUP($B112,'HICM and Narrative Backsheet'!$A$7:$BO$156,W$9,FALSE))="","",(VLOOKUP($B112,'HICM and Narrative Backsheet'!$A$7:$BO$156,W$9,FALSE))),"")</f>
        <v>Established</v>
      </c>
      <c r="X112" s="159" t="str">
        <f ca="1">IFERROR(IF((VLOOKUP($B112,'HICM and Narrative Backsheet'!$A$7:$BO$156,X$9,FALSE))="","",(VLOOKUP($B112,'HICM and Narrative Backsheet'!$A$7:$BO$156,X$9,FALSE))),"")</f>
        <v>Established</v>
      </c>
      <c r="Y112" s="159" t="str">
        <f ca="1">IFERROR(IF((VLOOKUP($B112,'HICM and Narrative Backsheet'!$A$7:$BO$156,Y$9,FALSE))="","",(VLOOKUP($B112,'HICM and Narrative Backsheet'!$A$7:$BO$156,Y$9,FALSE))),"")</f>
        <v>Established</v>
      </c>
      <c r="Z112" s="159" t="str">
        <f ca="1">IFERROR(IF((VLOOKUP($B112,'HICM and Narrative Backsheet'!$A$7:$BO$156,Z$9,FALSE))="","",(VLOOKUP($B112,'HICM and Narrative Backsheet'!$A$7:$BO$156,Z$9,FALSE))),"")</f>
        <v>Established</v>
      </c>
      <c r="AA112" s="159" t="str">
        <f ca="1">IFERROR(IF((VLOOKUP($B112,'HICM and Narrative Backsheet'!$A$7:$BO$156,AA$9,FALSE))="","",(VLOOKUP($B112,'HICM and Narrative Backsheet'!$A$7:$BO$156,AA$9,FALSE))),"")</f>
        <v>Established</v>
      </c>
      <c r="AB112" s="159" t="str">
        <f ca="1">IFERROR(IF((VLOOKUP($B112,'HICM and Narrative Backsheet'!$A$7:$BO$156,AB$9,FALSE))="","",(VLOOKUP($B112,'HICM and Narrative Backsheet'!$A$7:$BO$156,AB$9,FALSE))),"")</f>
        <v>Mature</v>
      </c>
      <c r="AC112" s="159" t="str">
        <f ca="1">IFERROR(IF((VLOOKUP($B112,'HICM and Narrative Backsheet'!$A$7:$BO$156,AC$9,FALSE))="","",(VLOOKUP($B112,'HICM and Narrative Backsheet'!$A$7:$BO$156,AC$9,FALSE))),"")</f>
        <v>Mature</v>
      </c>
      <c r="AD112" s="160" t="str">
        <f ca="1">IFERROR(IF((VLOOKUP($B112,'HICM and Narrative Backsheet'!$A$7:$BO$156,AD$9,FALSE))="","",(VLOOKUP($B112,'HICM and Narrative Backsheet'!$A$7:$BO$156,AD$9,FALSE))),"")</f>
        <v>Established</v>
      </c>
    </row>
    <row r="113" spans="1:30" x14ac:dyDescent="0.3">
      <c r="A113" s="56">
        <v>87</v>
      </c>
      <c r="B113" s="49" t="str">
        <f t="shared" ca="1" si="12"/>
        <v>E10000023</v>
      </c>
      <c r="C113" s="143" t="str">
        <f ca="1">IFERROR(VLOOKUP($B113,'Org List'!$J$9:$K$488,2,0), "")</f>
        <v>North Yorkshire</v>
      </c>
      <c r="D113" s="158" t="str">
        <f ca="1">IFERROR(IF((VLOOKUP($B113,'HICM and Narrative Backsheet'!$A$7:$BO$156,D$9,FALSE))="","",(VLOOKUP($B113,'HICM and Narrative Backsheet'!$A$7:$BO$156,D$9,FALSE))),"")</f>
        <v>Established</v>
      </c>
      <c r="E113" s="159" t="str">
        <f ca="1">IFERROR(IF((VLOOKUP($B113,'HICM and Narrative Backsheet'!$A$7:$BO$156,E$9,FALSE))="","",(VLOOKUP($B113,'HICM and Narrative Backsheet'!$A$7:$BO$156,E$9,FALSE))),"")</f>
        <v>Mature</v>
      </c>
      <c r="F113" s="159" t="str">
        <f ca="1">IFERROR(IF((VLOOKUP($B113,'HICM and Narrative Backsheet'!$A$7:$BO$156,F$9,FALSE))="","",(VLOOKUP($B113,'HICM and Narrative Backsheet'!$A$7:$BO$156,F$9,FALSE))),"")</f>
        <v>Established</v>
      </c>
      <c r="G113" s="159" t="str">
        <f ca="1">IFERROR(IF((VLOOKUP($B113,'HICM and Narrative Backsheet'!$A$7:$BO$156,G$9,FALSE))="","",(VLOOKUP($B113,'HICM and Narrative Backsheet'!$A$7:$BO$156,G$9,FALSE))),"")</f>
        <v>Established</v>
      </c>
      <c r="H113" s="159" t="str">
        <f ca="1">IFERROR(IF((VLOOKUP($B113,'HICM and Narrative Backsheet'!$A$7:$BO$156,H$9,FALSE))="","",(VLOOKUP($B113,'HICM and Narrative Backsheet'!$A$7:$BO$156,H$9,FALSE))),"")</f>
        <v>Established</v>
      </c>
      <c r="I113" s="159" t="str">
        <f ca="1">IFERROR(IF((VLOOKUP($B113,'HICM and Narrative Backsheet'!$A$7:$BO$156,I$9,FALSE))="","",(VLOOKUP($B113,'HICM and Narrative Backsheet'!$A$7:$BO$156,I$9,FALSE))),"")</f>
        <v>Established</v>
      </c>
      <c r="J113" s="159" t="str">
        <f ca="1">IFERROR(IF((VLOOKUP($B113,'HICM and Narrative Backsheet'!$A$7:$BO$156,J$9,FALSE))="","",(VLOOKUP($B113,'HICM and Narrative Backsheet'!$A$7:$BO$156,J$9,FALSE))),"")</f>
        <v>Established</v>
      </c>
      <c r="K113" s="159" t="str">
        <f ca="1">IFERROR(IF((VLOOKUP($B113,'HICM and Narrative Backsheet'!$A$7:$BO$156,K$9,FALSE))="","",(VLOOKUP($B113,'HICM and Narrative Backsheet'!$A$7:$BO$156,K$9,FALSE))),"")</f>
        <v>Established</v>
      </c>
      <c r="L113" s="160" t="str">
        <f ca="1">IFERROR(IF((VLOOKUP($B113,'HICM and Narrative Backsheet'!$A$7:$BO$156,L$9,FALSE))="","",(VLOOKUP($B113,'HICM and Narrative Backsheet'!$A$7:$BO$156,L$9,FALSE))),"")</f>
        <v>Plans in place</v>
      </c>
      <c r="M113" s="161" t="str">
        <f ca="1">IFERROR(IF((VLOOKUP($B113,'HICM and Narrative Backsheet'!$A$7:$BO$156,M$9,FALSE))="","",(VLOOKUP($B113,'HICM and Narrative Backsheet'!$A$7:$BO$156,M$9,FALSE))),"")</f>
        <v>Established</v>
      </c>
      <c r="N113" s="159" t="str">
        <f ca="1">IFERROR(IF((VLOOKUP($B113,'HICM and Narrative Backsheet'!$A$7:$BO$156,N$9,FALSE))="","",(VLOOKUP($B113,'HICM and Narrative Backsheet'!$A$7:$BO$156,N$9,FALSE))),"")</f>
        <v>Established</v>
      </c>
      <c r="O113" s="159" t="str">
        <f ca="1">IFERROR(IF((VLOOKUP($B113,'HICM and Narrative Backsheet'!$A$7:$BO$156,O$9,FALSE))="","",(VLOOKUP($B113,'HICM and Narrative Backsheet'!$A$7:$BO$156,O$9,FALSE))),"")</f>
        <v>Established</v>
      </c>
      <c r="P113" s="159" t="str">
        <f ca="1">IFERROR(IF((VLOOKUP($B113,'HICM and Narrative Backsheet'!$A$7:$BO$156,P$9,FALSE))="","",(VLOOKUP($B113,'HICM and Narrative Backsheet'!$A$7:$BO$156,P$9,FALSE))),"")</f>
        <v>Established</v>
      </c>
      <c r="Q113" s="159" t="str">
        <f ca="1">IFERROR(IF((VLOOKUP($B113,'HICM and Narrative Backsheet'!$A$7:$BO$156,Q$9,FALSE))="","",(VLOOKUP($B113,'HICM and Narrative Backsheet'!$A$7:$BO$156,Q$9,FALSE))),"")</f>
        <v>Established</v>
      </c>
      <c r="R113" s="159" t="str">
        <f ca="1">IFERROR(IF((VLOOKUP($B113,'HICM and Narrative Backsheet'!$A$7:$BO$156,R$9,FALSE))="","",(VLOOKUP($B113,'HICM and Narrative Backsheet'!$A$7:$BO$156,R$9,FALSE))),"")</f>
        <v>Established</v>
      </c>
      <c r="S113" s="159" t="str">
        <f ca="1">IFERROR(IF((VLOOKUP($B113,'HICM and Narrative Backsheet'!$A$7:$BO$156,S$9,FALSE))="","",(VLOOKUP($B113,'HICM and Narrative Backsheet'!$A$7:$BO$156,S$9,FALSE))),"")</f>
        <v>Established</v>
      </c>
      <c r="T113" s="159" t="str">
        <f ca="1">IFERROR(IF((VLOOKUP($B113,'HICM and Narrative Backsheet'!$A$7:$BO$156,T$9,FALSE))="","",(VLOOKUP($B113,'HICM and Narrative Backsheet'!$A$7:$BO$156,T$9,FALSE))),"")</f>
        <v>Established</v>
      </c>
      <c r="U113" s="162" t="str">
        <f ca="1">IFERROR(IF((VLOOKUP($B113,'HICM and Narrative Backsheet'!$A$7:$BO$156,U$9,FALSE))="","",(VLOOKUP($B113,'HICM and Narrative Backsheet'!$A$7:$BO$156,U$9,FALSE))),"")</f>
        <v>Plans in place</v>
      </c>
      <c r="V113" s="161" t="str">
        <f ca="1">IFERROR(IF((VLOOKUP($B113,'HICM and Narrative Backsheet'!$A$7:$BO$156,V$9,FALSE))="","",(VLOOKUP($B113,'HICM and Narrative Backsheet'!$A$7:$BO$156,V$9,FALSE))),"")</f>
        <v>Established</v>
      </c>
      <c r="W113" s="159" t="str">
        <f ca="1">IFERROR(IF((VLOOKUP($B113,'HICM and Narrative Backsheet'!$A$7:$BO$156,W$9,FALSE))="","",(VLOOKUP($B113,'HICM and Narrative Backsheet'!$A$7:$BO$156,W$9,FALSE))),"")</f>
        <v>Established</v>
      </c>
      <c r="X113" s="159" t="str">
        <f ca="1">IFERROR(IF((VLOOKUP($B113,'HICM and Narrative Backsheet'!$A$7:$BO$156,X$9,FALSE))="","",(VLOOKUP($B113,'HICM and Narrative Backsheet'!$A$7:$BO$156,X$9,FALSE))),"")</f>
        <v>Established</v>
      </c>
      <c r="Y113" s="159" t="str">
        <f ca="1">IFERROR(IF((VLOOKUP($B113,'HICM and Narrative Backsheet'!$A$7:$BO$156,Y$9,FALSE))="","",(VLOOKUP($B113,'HICM and Narrative Backsheet'!$A$7:$BO$156,Y$9,FALSE))),"")</f>
        <v>Established</v>
      </c>
      <c r="Z113" s="159" t="str">
        <f ca="1">IFERROR(IF((VLOOKUP($B113,'HICM and Narrative Backsheet'!$A$7:$BO$156,Z$9,FALSE))="","",(VLOOKUP($B113,'HICM and Narrative Backsheet'!$A$7:$BO$156,Z$9,FALSE))),"")</f>
        <v>Established</v>
      </c>
      <c r="AA113" s="159" t="str">
        <f ca="1">IFERROR(IF((VLOOKUP($B113,'HICM and Narrative Backsheet'!$A$7:$BO$156,AA$9,FALSE))="","",(VLOOKUP($B113,'HICM and Narrative Backsheet'!$A$7:$BO$156,AA$9,FALSE))),"")</f>
        <v>Established</v>
      </c>
      <c r="AB113" s="159" t="str">
        <f ca="1">IFERROR(IF((VLOOKUP($B113,'HICM and Narrative Backsheet'!$A$7:$BO$156,AB$9,FALSE))="","",(VLOOKUP($B113,'HICM and Narrative Backsheet'!$A$7:$BO$156,AB$9,FALSE))),"")</f>
        <v>Established</v>
      </c>
      <c r="AC113" s="159" t="str">
        <f ca="1">IFERROR(IF((VLOOKUP($B113,'HICM and Narrative Backsheet'!$A$7:$BO$156,AC$9,FALSE))="","",(VLOOKUP($B113,'HICM and Narrative Backsheet'!$A$7:$BO$156,AC$9,FALSE))),"")</f>
        <v>Established</v>
      </c>
      <c r="AD113" s="160" t="str">
        <f ca="1">IFERROR(IF((VLOOKUP($B113,'HICM and Narrative Backsheet'!$A$7:$BO$156,AD$9,FALSE))="","",(VLOOKUP($B113,'HICM and Narrative Backsheet'!$A$7:$BO$156,AD$9,FALSE))),"")</f>
        <v>Established</v>
      </c>
    </row>
    <row r="114" spans="1:30" x14ac:dyDescent="0.3">
      <c r="A114" s="56">
        <v>88</v>
      </c>
      <c r="B114" s="49" t="str">
        <f t="shared" ca="1" si="12"/>
        <v>E10000021</v>
      </c>
      <c r="C114" s="143" t="str">
        <f ca="1">IFERROR(VLOOKUP($B114,'Org List'!$J$9:$K$488,2,0), "")</f>
        <v>Northamptonshire</v>
      </c>
      <c r="D114" s="158" t="str">
        <f ca="1">IFERROR(IF((VLOOKUP($B114,'HICM and Narrative Backsheet'!$A$7:$BO$156,D$9,FALSE))="","",(VLOOKUP($B114,'HICM and Narrative Backsheet'!$A$7:$BO$156,D$9,FALSE))),"")</f>
        <v>Established</v>
      </c>
      <c r="E114" s="159" t="str">
        <f ca="1">IFERROR(IF((VLOOKUP($B114,'HICM and Narrative Backsheet'!$A$7:$BO$156,E$9,FALSE))="","",(VLOOKUP($B114,'HICM and Narrative Backsheet'!$A$7:$BO$156,E$9,FALSE))),"")</f>
        <v>Established</v>
      </c>
      <c r="F114" s="159" t="str">
        <f ca="1">IFERROR(IF((VLOOKUP($B114,'HICM and Narrative Backsheet'!$A$7:$BO$156,F$9,FALSE))="","",(VLOOKUP($B114,'HICM and Narrative Backsheet'!$A$7:$BO$156,F$9,FALSE))),"")</f>
        <v>Established</v>
      </c>
      <c r="G114" s="159" t="str">
        <f ca="1">IFERROR(IF((VLOOKUP($B114,'HICM and Narrative Backsheet'!$A$7:$BO$156,G$9,FALSE))="","",(VLOOKUP($B114,'HICM and Narrative Backsheet'!$A$7:$BO$156,G$9,FALSE))),"")</f>
        <v>Mature</v>
      </c>
      <c r="H114" s="159" t="str">
        <f ca="1">IFERROR(IF((VLOOKUP($B114,'HICM and Narrative Backsheet'!$A$7:$BO$156,H$9,FALSE))="","",(VLOOKUP($B114,'HICM and Narrative Backsheet'!$A$7:$BO$156,H$9,FALSE))),"")</f>
        <v>Plans in place</v>
      </c>
      <c r="I114" s="159" t="str">
        <f ca="1">IFERROR(IF((VLOOKUP($B114,'HICM and Narrative Backsheet'!$A$7:$BO$156,I$9,FALSE))="","",(VLOOKUP($B114,'HICM and Narrative Backsheet'!$A$7:$BO$156,I$9,FALSE))),"")</f>
        <v>Established</v>
      </c>
      <c r="J114" s="159" t="str">
        <f ca="1">IFERROR(IF((VLOOKUP($B114,'HICM and Narrative Backsheet'!$A$7:$BO$156,J$9,FALSE))="","",(VLOOKUP($B114,'HICM and Narrative Backsheet'!$A$7:$BO$156,J$9,FALSE))),"")</f>
        <v>Established</v>
      </c>
      <c r="K114" s="159" t="str">
        <f ca="1">IFERROR(IF((VLOOKUP($B114,'HICM and Narrative Backsheet'!$A$7:$BO$156,K$9,FALSE))="","",(VLOOKUP($B114,'HICM and Narrative Backsheet'!$A$7:$BO$156,K$9,FALSE))),"")</f>
        <v>Established</v>
      </c>
      <c r="L114" s="160" t="str">
        <f ca="1">IFERROR(IF((VLOOKUP($B114,'HICM and Narrative Backsheet'!$A$7:$BO$156,L$9,FALSE))="","",(VLOOKUP($B114,'HICM and Narrative Backsheet'!$A$7:$BO$156,L$9,FALSE))),"")</f>
        <v>Plans in place</v>
      </c>
      <c r="M114" s="161" t="str">
        <f ca="1">IFERROR(IF((VLOOKUP($B114,'HICM and Narrative Backsheet'!$A$7:$BO$156,M$9,FALSE))="","",(VLOOKUP($B114,'HICM and Narrative Backsheet'!$A$7:$BO$156,M$9,FALSE))),"")</f>
        <v>Established</v>
      </c>
      <c r="N114" s="159" t="str">
        <f ca="1">IFERROR(IF((VLOOKUP($B114,'HICM and Narrative Backsheet'!$A$7:$BO$156,N$9,FALSE))="","",(VLOOKUP($B114,'HICM and Narrative Backsheet'!$A$7:$BO$156,N$9,FALSE))),"")</f>
        <v>Established</v>
      </c>
      <c r="O114" s="159" t="str">
        <f ca="1">IFERROR(IF((VLOOKUP($B114,'HICM and Narrative Backsheet'!$A$7:$BO$156,O$9,FALSE))="","",(VLOOKUP($B114,'HICM and Narrative Backsheet'!$A$7:$BO$156,O$9,FALSE))),"")</f>
        <v>Established</v>
      </c>
      <c r="P114" s="159" t="str">
        <f ca="1">IFERROR(IF((VLOOKUP($B114,'HICM and Narrative Backsheet'!$A$7:$BO$156,P$9,FALSE))="","",(VLOOKUP($B114,'HICM and Narrative Backsheet'!$A$7:$BO$156,P$9,FALSE))),"")</f>
        <v>Mature</v>
      </c>
      <c r="Q114" s="159" t="str">
        <f ca="1">IFERROR(IF((VLOOKUP($B114,'HICM and Narrative Backsheet'!$A$7:$BO$156,Q$9,FALSE))="","",(VLOOKUP($B114,'HICM and Narrative Backsheet'!$A$7:$BO$156,Q$9,FALSE))),"")</f>
        <v>Plans in place</v>
      </c>
      <c r="R114" s="159" t="str">
        <f ca="1">IFERROR(IF((VLOOKUP($B114,'HICM and Narrative Backsheet'!$A$7:$BO$156,R$9,FALSE))="","",(VLOOKUP($B114,'HICM and Narrative Backsheet'!$A$7:$BO$156,R$9,FALSE))),"")</f>
        <v>Established</v>
      </c>
      <c r="S114" s="159" t="str">
        <f ca="1">IFERROR(IF((VLOOKUP($B114,'HICM and Narrative Backsheet'!$A$7:$BO$156,S$9,FALSE))="","",(VLOOKUP($B114,'HICM and Narrative Backsheet'!$A$7:$BO$156,S$9,FALSE))),"")</f>
        <v>Established</v>
      </c>
      <c r="T114" s="159" t="str">
        <f ca="1">IFERROR(IF((VLOOKUP($B114,'HICM and Narrative Backsheet'!$A$7:$BO$156,T$9,FALSE))="","",(VLOOKUP($B114,'HICM and Narrative Backsheet'!$A$7:$BO$156,T$9,FALSE))),"")</f>
        <v>Established</v>
      </c>
      <c r="U114" s="162" t="str">
        <f ca="1">IFERROR(IF((VLOOKUP($B114,'HICM and Narrative Backsheet'!$A$7:$BO$156,U$9,FALSE))="","",(VLOOKUP($B114,'HICM and Narrative Backsheet'!$A$7:$BO$156,U$9,FALSE))),"")</f>
        <v>Plans in place</v>
      </c>
      <c r="V114" s="161" t="str">
        <f ca="1">IFERROR(IF((VLOOKUP($B114,'HICM and Narrative Backsheet'!$A$7:$BO$156,V$9,FALSE))="","",(VLOOKUP($B114,'HICM and Narrative Backsheet'!$A$7:$BO$156,V$9,FALSE))),"")</f>
        <v>Established</v>
      </c>
      <c r="W114" s="159" t="str">
        <f ca="1">IFERROR(IF((VLOOKUP($B114,'HICM and Narrative Backsheet'!$A$7:$BO$156,W$9,FALSE))="","",(VLOOKUP($B114,'HICM and Narrative Backsheet'!$A$7:$BO$156,W$9,FALSE))),"")</f>
        <v>Established</v>
      </c>
      <c r="X114" s="159" t="str">
        <f ca="1">IFERROR(IF((VLOOKUP($B114,'HICM and Narrative Backsheet'!$A$7:$BO$156,X$9,FALSE))="","",(VLOOKUP($B114,'HICM and Narrative Backsheet'!$A$7:$BO$156,X$9,FALSE))),"")</f>
        <v>Established</v>
      </c>
      <c r="Y114" s="159" t="str">
        <f ca="1">IFERROR(IF((VLOOKUP($B114,'HICM and Narrative Backsheet'!$A$7:$BO$156,Y$9,FALSE))="","",(VLOOKUP($B114,'HICM and Narrative Backsheet'!$A$7:$BO$156,Y$9,FALSE))),"")</f>
        <v>Mature</v>
      </c>
      <c r="Z114" s="159" t="str">
        <f ca="1">IFERROR(IF((VLOOKUP($B114,'HICM and Narrative Backsheet'!$A$7:$BO$156,Z$9,FALSE))="","",(VLOOKUP($B114,'HICM and Narrative Backsheet'!$A$7:$BO$156,Z$9,FALSE))),"")</f>
        <v>Plans in place</v>
      </c>
      <c r="AA114" s="159" t="str">
        <f ca="1">IFERROR(IF((VLOOKUP($B114,'HICM and Narrative Backsheet'!$A$7:$BO$156,AA$9,FALSE))="","",(VLOOKUP($B114,'HICM and Narrative Backsheet'!$A$7:$BO$156,AA$9,FALSE))),"")</f>
        <v>Established</v>
      </c>
      <c r="AB114" s="159" t="str">
        <f ca="1">IFERROR(IF((VLOOKUP($B114,'HICM and Narrative Backsheet'!$A$7:$BO$156,AB$9,FALSE))="","",(VLOOKUP($B114,'HICM and Narrative Backsheet'!$A$7:$BO$156,AB$9,FALSE))),"")</f>
        <v>Established</v>
      </c>
      <c r="AC114" s="159" t="str">
        <f ca="1">IFERROR(IF((VLOOKUP($B114,'HICM and Narrative Backsheet'!$A$7:$BO$156,AC$9,FALSE))="","",(VLOOKUP($B114,'HICM and Narrative Backsheet'!$A$7:$BO$156,AC$9,FALSE))),"")</f>
        <v>Established</v>
      </c>
      <c r="AD114" s="160" t="str">
        <f ca="1">IFERROR(IF((VLOOKUP($B114,'HICM and Narrative Backsheet'!$A$7:$BO$156,AD$9,FALSE))="","",(VLOOKUP($B114,'HICM and Narrative Backsheet'!$A$7:$BO$156,AD$9,FALSE))),"")</f>
        <v>Established</v>
      </c>
    </row>
    <row r="115" spans="1:30" x14ac:dyDescent="0.3">
      <c r="A115" s="56">
        <v>89</v>
      </c>
      <c r="B115" s="49" t="str">
        <f t="shared" ca="1" si="12"/>
        <v>E06000057</v>
      </c>
      <c r="C115" s="143" t="str">
        <f ca="1">IFERROR(VLOOKUP($B115,'Org List'!$J$9:$K$488,2,0), "")</f>
        <v>Northumberland</v>
      </c>
      <c r="D115" s="158" t="str">
        <f ca="1">IFERROR(IF((VLOOKUP($B115,'HICM and Narrative Backsheet'!$A$7:$BO$156,D$9,FALSE))="","",(VLOOKUP($B115,'HICM and Narrative Backsheet'!$A$7:$BO$156,D$9,FALSE))),"")</f>
        <v>Established</v>
      </c>
      <c r="E115" s="159" t="str">
        <f ca="1">IFERROR(IF((VLOOKUP($B115,'HICM and Narrative Backsheet'!$A$7:$BO$156,E$9,FALSE))="","",(VLOOKUP($B115,'HICM and Narrative Backsheet'!$A$7:$BO$156,E$9,FALSE))),"")</f>
        <v>Established</v>
      </c>
      <c r="F115" s="159" t="str">
        <f ca="1">IFERROR(IF((VLOOKUP($B115,'HICM and Narrative Backsheet'!$A$7:$BO$156,F$9,FALSE))="","",(VLOOKUP($B115,'HICM and Narrative Backsheet'!$A$7:$BO$156,F$9,FALSE))),"")</f>
        <v>Mature</v>
      </c>
      <c r="G115" s="159" t="str">
        <f ca="1">IFERROR(IF((VLOOKUP($B115,'HICM and Narrative Backsheet'!$A$7:$BO$156,G$9,FALSE))="","",(VLOOKUP($B115,'HICM and Narrative Backsheet'!$A$7:$BO$156,G$9,FALSE))),"")</f>
        <v>Plans in place</v>
      </c>
      <c r="H115" s="159" t="str">
        <f ca="1">IFERROR(IF((VLOOKUP($B115,'HICM and Narrative Backsheet'!$A$7:$BO$156,H$9,FALSE))="","",(VLOOKUP($B115,'HICM and Narrative Backsheet'!$A$7:$BO$156,H$9,FALSE))),"")</f>
        <v>Established</v>
      </c>
      <c r="I115" s="159" t="str">
        <f ca="1">IFERROR(IF((VLOOKUP($B115,'HICM and Narrative Backsheet'!$A$7:$BO$156,I$9,FALSE))="","",(VLOOKUP($B115,'HICM and Narrative Backsheet'!$A$7:$BO$156,I$9,FALSE))),"")</f>
        <v>Plans in place</v>
      </c>
      <c r="J115" s="159" t="str">
        <f ca="1">IFERROR(IF((VLOOKUP($B115,'HICM and Narrative Backsheet'!$A$7:$BO$156,J$9,FALSE))="","",(VLOOKUP($B115,'HICM and Narrative Backsheet'!$A$7:$BO$156,J$9,FALSE))),"")</f>
        <v>Established</v>
      </c>
      <c r="K115" s="159" t="str">
        <f ca="1">IFERROR(IF((VLOOKUP($B115,'HICM and Narrative Backsheet'!$A$7:$BO$156,K$9,FALSE))="","",(VLOOKUP($B115,'HICM and Narrative Backsheet'!$A$7:$BO$156,K$9,FALSE))),"")</f>
        <v>Established</v>
      </c>
      <c r="L115" s="160" t="str">
        <f ca="1">IFERROR(IF((VLOOKUP($B115,'HICM and Narrative Backsheet'!$A$7:$BO$156,L$9,FALSE))="","",(VLOOKUP($B115,'HICM and Narrative Backsheet'!$A$7:$BO$156,L$9,FALSE))),"")</f>
        <v>Plans in place</v>
      </c>
      <c r="M115" s="161" t="str">
        <f ca="1">IFERROR(IF((VLOOKUP($B115,'HICM and Narrative Backsheet'!$A$7:$BO$156,M$9,FALSE))="","",(VLOOKUP($B115,'HICM and Narrative Backsheet'!$A$7:$BO$156,M$9,FALSE))),"")</f>
        <v>Established</v>
      </c>
      <c r="N115" s="159" t="str">
        <f ca="1">IFERROR(IF((VLOOKUP($B115,'HICM and Narrative Backsheet'!$A$7:$BO$156,N$9,FALSE))="","",(VLOOKUP($B115,'HICM and Narrative Backsheet'!$A$7:$BO$156,N$9,FALSE))),"")</f>
        <v>Established</v>
      </c>
      <c r="O115" s="159" t="str">
        <f ca="1">IFERROR(IF((VLOOKUP($B115,'HICM and Narrative Backsheet'!$A$7:$BO$156,O$9,FALSE))="","",(VLOOKUP($B115,'HICM and Narrative Backsheet'!$A$7:$BO$156,O$9,FALSE))),"")</f>
        <v>Mature</v>
      </c>
      <c r="P115" s="159" t="str">
        <f ca="1">IFERROR(IF((VLOOKUP($B115,'HICM and Narrative Backsheet'!$A$7:$BO$156,P$9,FALSE))="","",(VLOOKUP($B115,'HICM and Narrative Backsheet'!$A$7:$BO$156,P$9,FALSE))),"")</f>
        <v>Plans in place</v>
      </c>
      <c r="Q115" s="159" t="str">
        <f ca="1">IFERROR(IF((VLOOKUP($B115,'HICM and Narrative Backsheet'!$A$7:$BO$156,Q$9,FALSE))="","",(VLOOKUP($B115,'HICM and Narrative Backsheet'!$A$7:$BO$156,Q$9,FALSE))),"")</f>
        <v>Established</v>
      </c>
      <c r="R115" s="159" t="str">
        <f ca="1">IFERROR(IF((VLOOKUP($B115,'HICM and Narrative Backsheet'!$A$7:$BO$156,R$9,FALSE))="","",(VLOOKUP($B115,'HICM and Narrative Backsheet'!$A$7:$BO$156,R$9,FALSE))),"")</f>
        <v>Plans in place</v>
      </c>
      <c r="S115" s="159" t="str">
        <f ca="1">IFERROR(IF((VLOOKUP($B115,'HICM and Narrative Backsheet'!$A$7:$BO$156,S$9,FALSE))="","",(VLOOKUP($B115,'HICM and Narrative Backsheet'!$A$7:$BO$156,S$9,FALSE))),"")</f>
        <v>Established</v>
      </c>
      <c r="T115" s="159" t="str">
        <f ca="1">IFERROR(IF((VLOOKUP($B115,'HICM and Narrative Backsheet'!$A$7:$BO$156,T$9,FALSE))="","",(VLOOKUP($B115,'HICM and Narrative Backsheet'!$A$7:$BO$156,T$9,FALSE))),"")</f>
        <v>Established</v>
      </c>
      <c r="U115" s="162" t="str">
        <f ca="1">IFERROR(IF((VLOOKUP($B115,'HICM and Narrative Backsheet'!$A$7:$BO$156,U$9,FALSE))="","",(VLOOKUP($B115,'HICM and Narrative Backsheet'!$A$7:$BO$156,U$9,FALSE))),"")</f>
        <v>Plans in place</v>
      </c>
      <c r="V115" s="161" t="str">
        <f ca="1">IFERROR(IF((VLOOKUP($B115,'HICM and Narrative Backsheet'!$A$7:$BO$156,V$9,FALSE))="","",(VLOOKUP($B115,'HICM and Narrative Backsheet'!$A$7:$BO$156,V$9,FALSE))),"")</f>
        <v>Established</v>
      </c>
      <c r="W115" s="159" t="str">
        <f ca="1">IFERROR(IF((VLOOKUP($B115,'HICM and Narrative Backsheet'!$A$7:$BO$156,W$9,FALSE))="","",(VLOOKUP($B115,'HICM and Narrative Backsheet'!$A$7:$BO$156,W$9,FALSE))),"")</f>
        <v>Established</v>
      </c>
      <c r="X115" s="159" t="str">
        <f ca="1">IFERROR(IF((VLOOKUP($B115,'HICM and Narrative Backsheet'!$A$7:$BO$156,X$9,FALSE))="","",(VLOOKUP($B115,'HICM and Narrative Backsheet'!$A$7:$BO$156,X$9,FALSE))),"")</f>
        <v>Mature</v>
      </c>
      <c r="Y115" s="159" t="str">
        <f ca="1">IFERROR(IF((VLOOKUP($B115,'HICM and Narrative Backsheet'!$A$7:$BO$156,Y$9,FALSE))="","",(VLOOKUP($B115,'HICM and Narrative Backsheet'!$A$7:$BO$156,Y$9,FALSE))),"")</f>
        <v>Established</v>
      </c>
      <c r="Z115" s="159" t="str">
        <f ca="1">IFERROR(IF((VLOOKUP($B115,'HICM and Narrative Backsheet'!$A$7:$BO$156,Z$9,FALSE))="","",(VLOOKUP($B115,'HICM and Narrative Backsheet'!$A$7:$BO$156,Z$9,FALSE))),"")</f>
        <v>Established</v>
      </c>
      <c r="AA115" s="159" t="str">
        <f ca="1">IFERROR(IF((VLOOKUP($B115,'HICM and Narrative Backsheet'!$A$7:$BO$156,AA$9,FALSE))="","",(VLOOKUP($B115,'HICM and Narrative Backsheet'!$A$7:$BO$156,AA$9,FALSE))),"")</f>
        <v>Established</v>
      </c>
      <c r="AB115" s="159" t="str">
        <f ca="1">IFERROR(IF((VLOOKUP($B115,'HICM and Narrative Backsheet'!$A$7:$BO$156,AB$9,FALSE))="","",(VLOOKUP($B115,'HICM and Narrative Backsheet'!$A$7:$BO$156,AB$9,FALSE))),"")</f>
        <v>Established</v>
      </c>
      <c r="AC115" s="159" t="str">
        <f ca="1">IFERROR(IF((VLOOKUP($B115,'HICM and Narrative Backsheet'!$A$7:$BO$156,AC$9,FALSE))="","",(VLOOKUP($B115,'HICM and Narrative Backsheet'!$A$7:$BO$156,AC$9,FALSE))),"")</f>
        <v>Established</v>
      </c>
      <c r="AD115" s="160" t="str">
        <f ca="1">IFERROR(IF((VLOOKUP($B115,'HICM and Narrative Backsheet'!$A$7:$BO$156,AD$9,FALSE))="","",(VLOOKUP($B115,'HICM and Narrative Backsheet'!$A$7:$BO$156,AD$9,FALSE))),"")</f>
        <v>Established</v>
      </c>
    </row>
    <row r="116" spans="1:30" x14ac:dyDescent="0.3">
      <c r="A116" s="56">
        <v>90</v>
      </c>
      <c r="B116" s="49" t="str">
        <f t="shared" ca="1" si="12"/>
        <v>E06000018</v>
      </c>
      <c r="C116" s="143" t="str">
        <f ca="1">IFERROR(VLOOKUP($B116,'Org List'!$J$9:$K$488,2,0), "")</f>
        <v>Nottingham</v>
      </c>
      <c r="D116" s="158" t="str">
        <f ca="1">IFERROR(IF((VLOOKUP($B116,'HICM and Narrative Backsheet'!$A$7:$BO$156,D$9,FALSE))="","",(VLOOKUP($B116,'HICM and Narrative Backsheet'!$A$7:$BO$156,D$9,FALSE))),"")</f>
        <v>Established</v>
      </c>
      <c r="E116" s="159" t="str">
        <f ca="1">IFERROR(IF((VLOOKUP($B116,'HICM and Narrative Backsheet'!$A$7:$BO$156,E$9,FALSE))="","",(VLOOKUP($B116,'HICM and Narrative Backsheet'!$A$7:$BO$156,E$9,FALSE))),"")</f>
        <v>Established</v>
      </c>
      <c r="F116" s="159" t="str">
        <f ca="1">IFERROR(IF((VLOOKUP($B116,'HICM and Narrative Backsheet'!$A$7:$BO$156,F$9,FALSE))="","",(VLOOKUP($B116,'HICM and Narrative Backsheet'!$A$7:$BO$156,F$9,FALSE))),"")</f>
        <v>Established</v>
      </c>
      <c r="G116" s="159" t="str">
        <f ca="1">IFERROR(IF((VLOOKUP($B116,'HICM and Narrative Backsheet'!$A$7:$BO$156,G$9,FALSE))="","",(VLOOKUP($B116,'HICM and Narrative Backsheet'!$A$7:$BO$156,G$9,FALSE))),"")</f>
        <v>Established</v>
      </c>
      <c r="H116" s="159" t="str">
        <f ca="1">IFERROR(IF((VLOOKUP($B116,'HICM and Narrative Backsheet'!$A$7:$BO$156,H$9,FALSE))="","",(VLOOKUP($B116,'HICM and Narrative Backsheet'!$A$7:$BO$156,H$9,FALSE))),"")</f>
        <v>Established</v>
      </c>
      <c r="I116" s="159" t="str">
        <f ca="1">IFERROR(IF((VLOOKUP($B116,'HICM and Narrative Backsheet'!$A$7:$BO$156,I$9,FALSE))="","",(VLOOKUP($B116,'HICM and Narrative Backsheet'!$A$7:$BO$156,I$9,FALSE))),"")</f>
        <v>Plans in place</v>
      </c>
      <c r="J116" s="159" t="str">
        <f ca="1">IFERROR(IF((VLOOKUP($B116,'HICM and Narrative Backsheet'!$A$7:$BO$156,J$9,FALSE))="","",(VLOOKUP($B116,'HICM and Narrative Backsheet'!$A$7:$BO$156,J$9,FALSE))),"")</f>
        <v>Plans in place</v>
      </c>
      <c r="K116" s="159" t="str">
        <f ca="1">IFERROR(IF((VLOOKUP($B116,'HICM and Narrative Backsheet'!$A$7:$BO$156,K$9,FALSE))="","",(VLOOKUP($B116,'HICM and Narrative Backsheet'!$A$7:$BO$156,K$9,FALSE))),"")</f>
        <v>Plans in place</v>
      </c>
      <c r="L116" s="160" t="str">
        <f ca="1">IFERROR(IF((VLOOKUP($B116,'HICM and Narrative Backsheet'!$A$7:$BO$156,L$9,FALSE))="","",(VLOOKUP($B116,'HICM and Narrative Backsheet'!$A$7:$BO$156,L$9,FALSE))),"")</f>
        <v>Established</v>
      </c>
      <c r="M116" s="161" t="str">
        <f ca="1">IFERROR(IF((VLOOKUP($B116,'HICM and Narrative Backsheet'!$A$7:$BO$156,M$9,FALSE))="","",(VLOOKUP($B116,'HICM and Narrative Backsheet'!$A$7:$BO$156,M$9,FALSE))),"")</f>
        <v>Established</v>
      </c>
      <c r="N116" s="159" t="str">
        <f ca="1">IFERROR(IF((VLOOKUP($B116,'HICM and Narrative Backsheet'!$A$7:$BO$156,N$9,FALSE))="","",(VLOOKUP($B116,'HICM and Narrative Backsheet'!$A$7:$BO$156,N$9,FALSE))),"")</f>
        <v>Established</v>
      </c>
      <c r="O116" s="159" t="str">
        <f ca="1">IFERROR(IF((VLOOKUP($B116,'HICM and Narrative Backsheet'!$A$7:$BO$156,O$9,FALSE))="","",(VLOOKUP($B116,'HICM and Narrative Backsheet'!$A$7:$BO$156,O$9,FALSE))),"")</f>
        <v>Established</v>
      </c>
      <c r="P116" s="159" t="str">
        <f ca="1">IFERROR(IF((VLOOKUP($B116,'HICM and Narrative Backsheet'!$A$7:$BO$156,P$9,FALSE))="","",(VLOOKUP($B116,'HICM and Narrative Backsheet'!$A$7:$BO$156,P$9,FALSE))),"")</f>
        <v>Established</v>
      </c>
      <c r="Q116" s="159" t="str">
        <f ca="1">IFERROR(IF((VLOOKUP($B116,'HICM and Narrative Backsheet'!$A$7:$BO$156,Q$9,FALSE))="","",(VLOOKUP($B116,'HICM and Narrative Backsheet'!$A$7:$BO$156,Q$9,FALSE))),"")</f>
        <v>Established</v>
      </c>
      <c r="R116" s="159" t="str">
        <f ca="1">IFERROR(IF((VLOOKUP($B116,'HICM and Narrative Backsheet'!$A$7:$BO$156,R$9,FALSE))="","",(VLOOKUP($B116,'HICM and Narrative Backsheet'!$A$7:$BO$156,R$9,FALSE))),"")</f>
        <v>Plans in place</v>
      </c>
      <c r="S116" s="159" t="str">
        <f ca="1">IFERROR(IF((VLOOKUP($B116,'HICM and Narrative Backsheet'!$A$7:$BO$156,S$9,FALSE))="","",(VLOOKUP($B116,'HICM and Narrative Backsheet'!$A$7:$BO$156,S$9,FALSE))),"")</f>
        <v>Established</v>
      </c>
      <c r="T116" s="159" t="str">
        <f ca="1">IFERROR(IF((VLOOKUP($B116,'HICM and Narrative Backsheet'!$A$7:$BO$156,T$9,FALSE))="","",(VLOOKUP($B116,'HICM and Narrative Backsheet'!$A$7:$BO$156,T$9,FALSE))),"")</f>
        <v>Established</v>
      </c>
      <c r="U116" s="162" t="str">
        <f ca="1">IFERROR(IF((VLOOKUP($B116,'HICM and Narrative Backsheet'!$A$7:$BO$156,U$9,FALSE))="","",(VLOOKUP($B116,'HICM and Narrative Backsheet'!$A$7:$BO$156,U$9,FALSE))),"")</f>
        <v>Established</v>
      </c>
      <c r="V116" s="161" t="str">
        <f ca="1">IFERROR(IF((VLOOKUP($B116,'HICM and Narrative Backsheet'!$A$7:$BO$156,V$9,FALSE))="","",(VLOOKUP($B116,'HICM and Narrative Backsheet'!$A$7:$BO$156,V$9,FALSE))),"")</f>
        <v>Established</v>
      </c>
      <c r="W116" s="159" t="str">
        <f ca="1">IFERROR(IF((VLOOKUP($B116,'HICM and Narrative Backsheet'!$A$7:$BO$156,W$9,FALSE))="","",(VLOOKUP($B116,'HICM and Narrative Backsheet'!$A$7:$BO$156,W$9,FALSE))),"")</f>
        <v>Established</v>
      </c>
      <c r="X116" s="159" t="str">
        <f ca="1">IFERROR(IF((VLOOKUP($B116,'HICM and Narrative Backsheet'!$A$7:$BO$156,X$9,FALSE))="","",(VLOOKUP($B116,'HICM and Narrative Backsheet'!$A$7:$BO$156,X$9,FALSE))),"")</f>
        <v>Established</v>
      </c>
      <c r="Y116" s="159" t="str">
        <f ca="1">IFERROR(IF((VLOOKUP($B116,'HICM and Narrative Backsheet'!$A$7:$BO$156,Y$9,FALSE))="","",(VLOOKUP($B116,'HICM and Narrative Backsheet'!$A$7:$BO$156,Y$9,FALSE))),"")</f>
        <v>Established</v>
      </c>
      <c r="Z116" s="159" t="str">
        <f ca="1">IFERROR(IF((VLOOKUP($B116,'HICM and Narrative Backsheet'!$A$7:$BO$156,Z$9,FALSE))="","",(VLOOKUP($B116,'HICM and Narrative Backsheet'!$A$7:$BO$156,Z$9,FALSE))),"")</f>
        <v>Established</v>
      </c>
      <c r="AA116" s="159" t="str">
        <f ca="1">IFERROR(IF((VLOOKUP($B116,'HICM and Narrative Backsheet'!$A$7:$BO$156,AA$9,FALSE))="","",(VLOOKUP($B116,'HICM and Narrative Backsheet'!$A$7:$BO$156,AA$9,FALSE))),"")</f>
        <v>Plans in place</v>
      </c>
      <c r="AB116" s="159" t="str">
        <f ca="1">IFERROR(IF((VLOOKUP($B116,'HICM and Narrative Backsheet'!$A$7:$BO$156,AB$9,FALSE))="","",(VLOOKUP($B116,'HICM and Narrative Backsheet'!$A$7:$BO$156,AB$9,FALSE))),"")</f>
        <v>Established</v>
      </c>
      <c r="AC116" s="159" t="str">
        <f ca="1">IFERROR(IF((VLOOKUP($B116,'HICM and Narrative Backsheet'!$A$7:$BO$156,AC$9,FALSE))="","",(VLOOKUP($B116,'HICM and Narrative Backsheet'!$A$7:$BO$156,AC$9,FALSE))),"")</f>
        <v>Established</v>
      </c>
      <c r="AD116" s="160" t="str">
        <f ca="1">IFERROR(IF((VLOOKUP($B116,'HICM and Narrative Backsheet'!$A$7:$BO$156,AD$9,FALSE))="","",(VLOOKUP($B116,'HICM and Narrative Backsheet'!$A$7:$BO$156,AD$9,FALSE))),"")</f>
        <v>Established</v>
      </c>
    </row>
    <row r="117" spans="1:30" x14ac:dyDescent="0.3">
      <c r="A117" s="56">
        <v>91</v>
      </c>
      <c r="B117" s="49" t="str">
        <f t="shared" ca="1" si="12"/>
        <v>E10000024</v>
      </c>
      <c r="C117" s="143" t="str">
        <f ca="1">IFERROR(VLOOKUP($B117,'Org List'!$J$9:$K$488,2,0), "")</f>
        <v>Nottinghamshire</v>
      </c>
      <c r="D117" s="158" t="str">
        <f ca="1">IFERROR(IF((VLOOKUP($B117,'HICM and Narrative Backsheet'!$A$7:$BO$156,D$9,FALSE))="","",(VLOOKUP($B117,'HICM and Narrative Backsheet'!$A$7:$BO$156,D$9,FALSE))),"")</f>
        <v>Established</v>
      </c>
      <c r="E117" s="159" t="str">
        <f ca="1">IFERROR(IF((VLOOKUP($B117,'HICM and Narrative Backsheet'!$A$7:$BO$156,E$9,FALSE))="","",(VLOOKUP($B117,'HICM and Narrative Backsheet'!$A$7:$BO$156,E$9,FALSE))),"")</f>
        <v>Established</v>
      </c>
      <c r="F117" s="159" t="str">
        <f ca="1">IFERROR(IF((VLOOKUP($B117,'HICM and Narrative Backsheet'!$A$7:$BO$156,F$9,FALSE))="","",(VLOOKUP($B117,'HICM and Narrative Backsheet'!$A$7:$BO$156,F$9,FALSE))),"")</f>
        <v>Established</v>
      </c>
      <c r="G117" s="159" t="str">
        <f ca="1">IFERROR(IF((VLOOKUP($B117,'HICM and Narrative Backsheet'!$A$7:$BO$156,G$9,FALSE))="","",(VLOOKUP($B117,'HICM and Narrative Backsheet'!$A$7:$BO$156,G$9,FALSE))),"")</f>
        <v>Established</v>
      </c>
      <c r="H117" s="159" t="str">
        <f ca="1">IFERROR(IF((VLOOKUP($B117,'HICM and Narrative Backsheet'!$A$7:$BO$156,H$9,FALSE))="","",(VLOOKUP($B117,'HICM and Narrative Backsheet'!$A$7:$BO$156,H$9,FALSE))),"")</f>
        <v>Established</v>
      </c>
      <c r="I117" s="159" t="str">
        <f ca="1">IFERROR(IF((VLOOKUP($B117,'HICM and Narrative Backsheet'!$A$7:$BO$156,I$9,FALSE))="","",(VLOOKUP($B117,'HICM and Narrative Backsheet'!$A$7:$BO$156,I$9,FALSE))),"")</f>
        <v>Plans in place</v>
      </c>
      <c r="J117" s="159" t="str">
        <f ca="1">IFERROR(IF((VLOOKUP($B117,'HICM and Narrative Backsheet'!$A$7:$BO$156,J$9,FALSE))="","",(VLOOKUP($B117,'HICM and Narrative Backsheet'!$A$7:$BO$156,J$9,FALSE))),"")</f>
        <v>Established</v>
      </c>
      <c r="K117" s="159" t="str">
        <f ca="1">IFERROR(IF((VLOOKUP($B117,'HICM and Narrative Backsheet'!$A$7:$BO$156,K$9,FALSE))="","",(VLOOKUP($B117,'HICM and Narrative Backsheet'!$A$7:$BO$156,K$9,FALSE))),"")</f>
        <v>Established</v>
      </c>
      <c r="L117" s="160" t="str">
        <f ca="1">IFERROR(IF((VLOOKUP($B117,'HICM and Narrative Backsheet'!$A$7:$BO$156,L$9,FALSE))="","",(VLOOKUP($B117,'HICM and Narrative Backsheet'!$A$7:$BO$156,L$9,FALSE))),"")</f>
        <v>Established</v>
      </c>
      <c r="M117" s="161" t="str">
        <f ca="1">IFERROR(IF((VLOOKUP($B117,'HICM and Narrative Backsheet'!$A$7:$BO$156,M$9,FALSE))="","",(VLOOKUP($B117,'HICM and Narrative Backsheet'!$A$7:$BO$156,M$9,FALSE))),"")</f>
        <v>Established</v>
      </c>
      <c r="N117" s="159" t="str">
        <f ca="1">IFERROR(IF((VLOOKUP($B117,'HICM and Narrative Backsheet'!$A$7:$BO$156,N$9,FALSE))="","",(VLOOKUP($B117,'HICM and Narrative Backsheet'!$A$7:$BO$156,N$9,FALSE))),"")</f>
        <v>Established</v>
      </c>
      <c r="O117" s="159" t="str">
        <f ca="1">IFERROR(IF((VLOOKUP($B117,'HICM and Narrative Backsheet'!$A$7:$BO$156,O$9,FALSE))="","",(VLOOKUP($B117,'HICM and Narrative Backsheet'!$A$7:$BO$156,O$9,FALSE))),"")</f>
        <v>Established</v>
      </c>
      <c r="P117" s="159" t="str">
        <f ca="1">IFERROR(IF((VLOOKUP($B117,'HICM and Narrative Backsheet'!$A$7:$BO$156,P$9,FALSE))="","",(VLOOKUP($B117,'HICM and Narrative Backsheet'!$A$7:$BO$156,P$9,FALSE))),"")</f>
        <v>Established</v>
      </c>
      <c r="Q117" s="159" t="str">
        <f ca="1">IFERROR(IF((VLOOKUP($B117,'HICM and Narrative Backsheet'!$A$7:$BO$156,Q$9,FALSE))="","",(VLOOKUP($B117,'HICM and Narrative Backsheet'!$A$7:$BO$156,Q$9,FALSE))),"")</f>
        <v>Established</v>
      </c>
      <c r="R117" s="159" t="str">
        <f ca="1">IFERROR(IF((VLOOKUP($B117,'HICM and Narrative Backsheet'!$A$7:$BO$156,R$9,FALSE))="","",(VLOOKUP($B117,'HICM and Narrative Backsheet'!$A$7:$BO$156,R$9,FALSE))),"")</f>
        <v>Plans in place</v>
      </c>
      <c r="S117" s="159" t="str">
        <f ca="1">IFERROR(IF((VLOOKUP($B117,'HICM and Narrative Backsheet'!$A$7:$BO$156,S$9,FALSE))="","",(VLOOKUP($B117,'HICM and Narrative Backsheet'!$A$7:$BO$156,S$9,FALSE))),"")</f>
        <v>Established</v>
      </c>
      <c r="T117" s="159" t="str">
        <f ca="1">IFERROR(IF((VLOOKUP($B117,'HICM and Narrative Backsheet'!$A$7:$BO$156,T$9,FALSE))="","",(VLOOKUP($B117,'HICM and Narrative Backsheet'!$A$7:$BO$156,T$9,FALSE))),"")</f>
        <v>Established</v>
      </c>
      <c r="U117" s="162" t="str">
        <f ca="1">IFERROR(IF((VLOOKUP($B117,'HICM and Narrative Backsheet'!$A$7:$BO$156,U$9,FALSE))="","",(VLOOKUP($B117,'HICM and Narrative Backsheet'!$A$7:$BO$156,U$9,FALSE))),"")</f>
        <v>Established</v>
      </c>
      <c r="V117" s="161" t="str">
        <f ca="1">IFERROR(IF((VLOOKUP($B117,'HICM and Narrative Backsheet'!$A$7:$BO$156,V$9,FALSE))="","",(VLOOKUP($B117,'HICM and Narrative Backsheet'!$A$7:$BO$156,V$9,FALSE))),"")</f>
        <v>Established</v>
      </c>
      <c r="W117" s="159" t="str">
        <f ca="1">IFERROR(IF((VLOOKUP($B117,'HICM and Narrative Backsheet'!$A$7:$BO$156,W$9,FALSE))="","",(VLOOKUP($B117,'HICM and Narrative Backsheet'!$A$7:$BO$156,W$9,FALSE))),"")</f>
        <v>Established</v>
      </c>
      <c r="X117" s="159" t="str">
        <f ca="1">IFERROR(IF((VLOOKUP($B117,'HICM and Narrative Backsheet'!$A$7:$BO$156,X$9,FALSE))="","",(VLOOKUP($B117,'HICM and Narrative Backsheet'!$A$7:$BO$156,X$9,FALSE))),"")</f>
        <v>Established</v>
      </c>
      <c r="Y117" s="159" t="str">
        <f ca="1">IFERROR(IF((VLOOKUP($B117,'HICM and Narrative Backsheet'!$A$7:$BO$156,Y$9,FALSE))="","",(VLOOKUP($B117,'HICM and Narrative Backsheet'!$A$7:$BO$156,Y$9,FALSE))),"")</f>
        <v>Established</v>
      </c>
      <c r="Z117" s="159" t="str">
        <f ca="1">IFERROR(IF((VLOOKUP($B117,'HICM and Narrative Backsheet'!$A$7:$BO$156,Z$9,FALSE))="","",(VLOOKUP($B117,'HICM and Narrative Backsheet'!$A$7:$BO$156,Z$9,FALSE))),"")</f>
        <v>Established</v>
      </c>
      <c r="AA117" s="159" t="str">
        <f ca="1">IFERROR(IF((VLOOKUP($B117,'HICM and Narrative Backsheet'!$A$7:$BO$156,AA$9,FALSE))="","",(VLOOKUP($B117,'HICM and Narrative Backsheet'!$A$7:$BO$156,AA$9,FALSE))),"")</f>
        <v>Plans in place</v>
      </c>
      <c r="AB117" s="159" t="str">
        <f ca="1">IFERROR(IF((VLOOKUP($B117,'HICM and Narrative Backsheet'!$A$7:$BO$156,AB$9,FALSE))="","",(VLOOKUP($B117,'HICM and Narrative Backsheet'!$A$7:$BO$156,AB$9,FALSE))),"")</f>
        <v>Established</v>
      </c>
      <c r="AC117" s="159" t="str">
        <f ca="1">IFERROR(IF((VLOOKUP($B117,'HICM and Narrative Backsheet'!$A$7:$BO$156,AC$9,FALSE))="","",(VLOOKUP($B117,'HICM and Narrative Backsheet'!$A$7:$BO$156,AC$9,FALSE))),"")</f>
        <v>Established</v>
      </c>
      <c r="AD117" s="160" t="str">
        <f ca="1">IFERROR(IF((VLOOKUP($B117,'HICM and Narrative Backsheet'!$A$7:$BO$156,AD$9,FALSE))="","",(VLOOKUP($B117,'HICM and Narrative Backsheet'!$A$7:$BO$156,AD$9,FALSE))),"")</f>
        <v>Established</v>
      </c>
    </row>
    <row r="118" spans="1:30" x14ac:dyDescent="0.3">
      <c r="A118" s="56">
        <v>92</v>
      </c>
      <c r="B118" s="49" t="str">
        <f t="shared" ca="1" si="12"/>
        <v>E08000004</v>
      </c>
      <c r="C118" s="143" t="str">
        <f ca="1">IFERROR(VLOOKUP($B118,'Org List'!$J$9:$K$488,2,0), "")</f>
        <v>Oldham</v>
      </c>
      <c r="D118" s="158" t="str">
        <f ca="1">IFERROR(IF((VLOOKUP($B118,'HICM and Narrative Backsheet'!$A$7:$BO$156,D$9,FALSE))="","",(VLOOKUP($B118,'HICM and Narrative Backsheet'!$A$7:$BO$156,D$9,FALSE))),"")</f>
        <v>Established</v>
      </c>
      <c r="E118" s="159" t="str">
        <f ca="1">IFERROR(IF((VLOOKUP($B118,'HICM and Narrative Backsheet'!$A$7:$BO$156,E$9,FALSE))="","",(VLOOKUP($B118,'HICM and Narrative Backsheet'!$A$7:$BO$156,E$9,FALSE))),"")</f>
        <v>Established</v>
      </c>
      <c r="F118" s="159" t="str">
        <f ca="1">IFERROR(IF((VLOOKUP($B118,'HICM and Narrative Backsheet'!$A$7:$BO$156,F$9,FALSE))="","",(VLOOKUP($B118,'HICM and Narrative Backsheet'!$A$7:$BO$156,F$9,FALSE))),"")</f>
        <v>Established</v>
      </c>
      <c r="G118" s="159" t="str">
        <f ca="1">IFERROR(IF((VLOOKUP($B118,'HICM and Narrative Backsheet'!$A$7:$BO$156,G$9,FALSE))="","",(VLOOKUP($B118,'HICM and Narrative Backsheet'!$A$7:$BO$156,G$9,FALSE))),"")</f>
        <v>Established</v>
      </c>
      <c r="H118" s="159" t="str">
        <f ca="1">IFERROR(IF((VLOOKUP($B118,'HICM and Narrative Backsheet'!$A$7:$BO$156,H$9,FALSE))="","",(VLOOKUP($B118,'HICM and Narrative Backsheet'!$A$7:$BO$156,H$9,FALSE))),"")</f>
        <v>Plans in place</v>
      </c>
      <c r="I118" s="159" t="str">
        <f ca="1">IFERROR(IF((VLOOKUP($B118,'HICM and Narrative Backsheet'!$A$7:$BO$156,I$9,FALSE))="","",(VLOOKUP($B118,'HICM and Narrative Backsheet'!$A$7:$BO$156,I$9,FALSE))),"")</f>
        <v>Plans in place</v>
      </c>
      <c r="J118" s="159" t="str">
        <f ca="1">IFERROR(IF((VLOOKUP($B118,'HICM and Narrative Backsheet'!$A$7:$BO$156,J$9,FALSE))="","",(VLOOKUP($B118,'HICM and Narrative Backsheet'!$A$7:$BO$156,J$9,FALSE))),"")</f>
        <v>Established</v>
      </c>
      <c r="K118" s="159" t="str">
        <f ca="1">IFERROR(IF((VLOOKUP($B118,'HICM and Narrative Backsheet'!$A$7:$BO$156,K$9,FALSE))="","",(VLOOKUP($B118,'HICM and Narrative Backsheet'!$A$7:$BO$156,K$9,FALSE))),"")</f>
        <v>Plans in place</v>
      </c>
      <c r="L118" s="160" t="str">
        <f ca="1">IFERROR(IF((VLOOKUP($B118,'HICM and Narrative Backsheet'!$A$7:$BO$156,L$9,FALSE))="","",(VLOOKUP($B118,'HICM and Narrative Backsheet'!$A$7:$BO$156,L$9,FALSE))),"")</f>
        <v>Not yet established</v>
      </c>
      <c r="M118" s="161" t="str">
        <f ca="1">IFERROR(IF((VLOOKUP($B118,'HICM and Narrative Backsheet'!$A$7:$BO$156,M$9,FALSE))="","",(VLOOKUP($B118,'HICM and Narrative Backsheet'!$A$7:$BO$156,M$9,FALSE))),"")</f>
        <v>Established</v>
      </c>
      <c r="N118" s="159" t="str">
        <f ca="1">IFERROR(IF((VLOOKUP($B118,'HICM and Narrative Backsheet'!$A$7:$BO$156,N$9,FALSE))="","",(VLOOKUP($B118,'HICM and Narrative Backsheet'!$A$7:$BO$156,N$9,FALSE))),"")</f>
        <v>Established</v>
      </c>
      <c r="O118" s="159" t="str">
        <f ca="1">IFERROR(IF((VLOOKUP($B118,'HICM and Narrative Backsheet'!$A$7:$BO$156,O$9,FALSE))="","",(VLOOKUP($B118,'HICM and Narrative Backsheet'!$A$7:$BO$156,O$9,FALSE))),"")</f>
        <v>Established</v>
      </c>
      <c r="P118" s="159" t="str">
        <f ca="1">IFERROR(IF((VLOOKUP($B118,'HICM and Narrative Backsheet'!$A$7:$BO$156,P$9,FALSE))="","",(VLOOKUP($B118,'HICM and Narrative Backsheet'!$A$7:$BO$156,P$9,FALSE))),"")</f>
        <v>Established</v>
      </c>
      <c r="Q118" s="159" t="str">
        <f ca="1">IFERROR(IF((VLOOKUP($B118,'HICM and Narrative Backsheet'!$A$7:$BO$156,Q$9,FALSE))="","",(VLOOKUP($B118,'HICM and Narrative Backsheet'!$A$7:$BO$156,Q$9,FALSE))),"")</f>
        <v>Plans in place</v>
      </c>
      <c r="R118" s="159" t="str">
        <f ca="1">IFERROR(IF((VLOOKUP($B118,'HICM and Narrative Backsheet'!$A$7:$BO$156,R$9,FALSE))="","",(VLOOKUP($B118,'HICM and Narrative Backsheet'!$A$7:$BO$156,R$9,FALSE))),"")</f>
        <v>Established</v>
      </c>
      <c r="S118" s="159" t="str">
        <f ca="1">IFERROR(IF((VLOOKUP($B118,'HICM and Narrative Backsheet'!$A$7:$BO$156,S$9,FALSE))="","",(VLOOKUP($B118,'HICM and Narrative Backsheet'!$A$7:$BO$156,S$9,FALSE))),"")</f>
        <v>Established</v>
      </c>
      <c r="T118" s="159" t="str">
        <f ca="1">IFERROR(IF((VLOOKUP($B118,'HICM and Narrative Backsheet'!$A$7:$BO$156,T$9,FALSE))="","",(VLOOKUP($B118,'HICM and Narrative Backsheet'!$A$7:$BO$156,T$9,FALSE))),"")</f>
        <v>Established</v>
      </c>
      <c r="U118" s="162" t="str">
        <f ca="1">IFERROR(IF((VLOOKUP($B118,'HICM and Narrative Backsheet'!$A$7:$BO$156,U$9,FALSE))="","",(VLOOKUP($B118,'HICM and Narrative Backsheet'!$A$7:$BO$156,U$9,FALSE))),"")</f>
        <v>Not yet established</v>
      </c>
      <c r="V118" s="161" t="str">
        <f ca="1">IFERROR(IF((VLOOKUP($B118,'HICM and Narrative Backsheet'!$A$7:$BO$156,V$9,FALSE))="","",(VLOOKUP($B118,'HICM and Narrative Backsheet'!$A$7:$BO$156,V$9,FALSE))),"")</f>
        <v>Established</v>
      </c>
      <c r="W118" s="159" t="str">
        <f ca="1">IFERROR(IF((VLOOKUP($B118,'HICM and Narrative Backsheet'!$A$7:$BO$156,W$9,FALSE))="","",(VLOOKUP($B118,'HICM and Narrative Backsheet'!$A$7:$BO$156,W$9,FALSE))),"")</f>
        <v>Established</v>
      </c>
      <c r="X118" s="159" t="str">
        <f ca="1">IFERROR(IF((VLOOKUP($B118,'HICM and Narrative Backsheet'!$A$7:$BO$156,X$9,FALSE))="","",(VLOOKUP($B118,'HICM and Narrative Backsheet'!$A$7:$BO$156,X$9,FALSE))),"")</f>
        <v>Mature</v>
      </c>
      <c r="Y118" s="159" t="str">
        <f ca="1">IFERROR(IF((VLOOKUP($B118,'HICM and Narrative Backsheet'!$A$7:$BO$156,Y$9,FALSE))="","",(VLOOKUP($B118,'HICM and Narrative Backsheet'!$A$7:$BO$156,Y$9,FALSE))),"")</f>
        <v>Mature</v>
      </c>
      <c r="Z118" s="159" t="str">
        <f ca="1">IFERROR(IF((VLOOKUP($B118,'HICM and Narrative Backsheet'!$A$7:$BO$156,Z$9,FALSE))="","",(VLOOKUP($B118,'HICM and Narrative Backsheet'!$A$7:$BO$156,Z$9,FALSE))),"")</f>
        <v>Established</v>
      </c>
      <c r="AA118" s="159" t="str">
        <f ca="1">IFERROR(IF((VLOOKUP($B118,'HICM and Narrative Backsheet'!$A$7:$BO$156,AA$9,FALSE))="","",(VLOOKUP($B118,'HICM and Narrative Backsheet'!$A$7:$BO$156,AA$9,FALSE))),"")</f>
        <v>Established</v>
      </c>
      <c r="AB118" s="159" t="str">
        <f ca="1">IFERROR(IF((VLOOKUP($B118,'HICM and Narrative Backsheet'!$A$7:$BO$156,AB$9,FALSE))="","",(VLOOKUP($B118,'HICM and Narrative Backsheet'!$A$7:$BO$156,AB$9,FALSE))),"")</f>
        <v>Mature</v>
      </c>
      <c r="AC118" s="159" t="str">
        <f ca="1">IFERROR(IF((VLOOKUP($B118,'HICM and Narrative Backsheet'!$A$7:$BO$156,AC$9,FALSE))="","",(VLOOKUP($B118,'HICM and Narrative Backsheet'!$A$7:$BO$156,AC$9,FALSE))),"")</f>
        <v>Established</v>
      </c>
      <c r="AD118" s="160" t="str">
        <f ca="1">IFERROR(IF((VLOOKUP($B118,'HICM and Narrative Backsheet'!$A$7:$BO$156,AD$9,FALSE))="","",(VLOOKUP($B118,'HICM and Narrative Backsheet'!$A$7:$BO$156,AD$9,FALSE))),"")</f>
        <v>Not yet established</v>
      </c>
    </row>
    <row r="119" spans="1:30" x14ac:dyDescent="0.3">
      <c r="A119" s="56">
        <v>93</v>
      </c>
      <c r="B119" s="49" t="str">
        <f t="shared" ca="1" si="12"/>
        <v>E10000025</v>
      </c>
      <c r="C119" s="143" t="str">
        <f ca="1">IFERROR(VLOOKUP($B119,'Org List'!$J$9:$K$488,2,0), "")</f>
        <v>Oxfordshire</v>
      </c>
      <c r="D119" s="158" t="str">
        <f ca="1">IFERROR(IF((VLOOKUP($B119,'HICM and Narrative Backsheet'!$A$7:$BO$156,D$9,FALSE))="","",(VLOOKUP($B119,'HICM and Narrative Backsheet'!$A$7:$BO$156,D$9,FALSE))),"")</f>
        <v>Established</v>
      </c>
      <c r="E119" s="159" t="str">
        <f ca="1">IFERROR(IF((VLOOKUP($B119,'HICM and Narrative Backsheet'!$A$7:$BO$156,E$9,FALSE))="","",(VLOOKUP($B119,'HICM and Narrative Backsheet'!$A$7:$BO$156,E$9,FALSE))),"")</f>
        <v>Plans in place</v>
      </c>
      <c r="F119" s="159" t="str">
        <f ca="1">IFERROR(IF((VLOOKUP($B119,'HICM and Narrative Backsheet'!$A$7:$BO$156,F$9,FALSE))="","",(VLOOKUP($B119,'HICM and Narrative Backsheet'!$A$7:$BO$156,F$9,FALSE))),"")</f>
        <v>Established</v>
      </c>
      <c r="G119" s="159" t="str">
        <f ca="1">IFERROR(IF((VLOOKUP($B119,'HICM and Narrative Backsheet'!$A$7:$BO$156,G$9,FALSE))="","",(VLOOKUP($B119,'HICM and Narrative Backsheet'!$A$7:$BO$156,G$9,FALSE))),"")</f>
        <v>Plans in place</v>
      </c>
      <c r="H119" s="159" t="str">
        <f ca="1">IFERROR(IF((VLOOKUP($B119,'HICM and Narrative Backsheet'!$A$7:$BO$156,H$9,FALSE))="","",(VLOOKUP($B119,'HICM and Narrative Backsheet'!$A$7:$BO$156,H$9,FALSE))),"")</f>
        <v>Established</v>
      </c>
      <c r="I119" s="159" t="str">
        <f ca="1">IFERROR(IF((VLOOKUP($B119,'HICM and Narrative Backsheet'!$A$7:$BO$156,I$9,FALSE))="","",(VLOOKUP($B119,'HICM and Narrative Backsheet'!$A$7:$BO$156,I$9,FALSE))),"")</f>
        <v>Plans in place</v>
      </c>
      <c r="J119" s="159" t="str">
        <f ca="1">IFERROR(IF((VLOOKUP($B119,'HICM and Narrative Backsheet'!$A$7:$BO$156,J$9,FALSE))="","",(VLOOKUP($B119,'HICM and Narrative Backsheet'!$A$7:$BO$156,J$9,FALSE))),"")</f>
        <v>Established</v>
      </c>
      <c r="K119" s="159" t="str">
        <f ca="1">IFERROR(IF((VLOOKUP($B119,'HICM and Narrative Backsheet'!$A$7:$BO$156,K$9,FALSE))="","",(VLOOKUP($B119,'HICM and Narrative Backsheet'!$A$7:$BO$156,K$9,FALSE))),"")</f>
        <v>Plans in place</v>
      </c>
      <c r="L119" s="160" t="str">
        <f ca="1">IFERROR(IF((VLOOKUP($B119,'HICM and Narrative Backsheet'!$A$7:$BO$156,L$9,FALSE))="","",(VLOOKUP($B119,'HICM and Narrative Backsheet'!$A$7:$BO$156,L$9,FALSE))),"")</f>
        <v>Plans in place</v>
      </c>
      <c r="M119" s="161" t="str">
        <f ca="1">IFERROR(IF((VLOOKUP($B119,'HICM and Narrative Backsheet'!$A$7:$BO$156,M$9,FALSE))="","",(VLOOKUP($B119,'HICM and Narrative Backsheet'!$A$7:$BO$156,M$9,FALSE))),"")</f>
        <v>Mature</v>
      </c>
      <c r="N119" s="159" t="str">
        <f ca="1">IFERROR(IF((VLOOKUP($B119,'HICM and Narrative Backsheet'!$A$7:$BO$156,N$9,FALSE))="","",(VLOOKUP($B119,'HICM and Narrative Backsheet'!$A$7:$BO$156,N$9,FALSE))),"")</f>
        <v>Mature</v>
      </c>
      <c r="O119" s="159" t="str">
        <f ca="1">IFERROR(IF((VLOOKUP($B119,'HICM and Narrative Backsheet'!$A$7:$BO$156,O$9,FALSE))="","",(VLOOKUP($B119,'HICM and Narrative Backsheet'!$A$7:$BO$156,O$9,FALSE))),"")</f>
        <v>Mature</v>
      </c>
      <c r="P119" s="159" t="str">
        <f ca="1">IFERROR(IF((VLOOKUP($B119,'HICM and Narrative Backsheet'!$A$7:$BO$156,P$9,FALSE))="","",(VLOOKUP($B119,'HICM and Narrative Backsheet'!$A$7:$BO$156,P$9,FALSE))),"")</f>
        <v>Plans in place</v>
      </c>
      <c r="Q119" s="159" t="str">
        <f ca="1">IFERROR(IF((VLOOKUP($B119,'HICM and Narrative Backsheet'!$A$7:$BO$156,Q$9,FALSE))="","",(VLOOKUP($B119,'HICM and Narrative Backsheet'!$A$7:$BO$156,Q$9,FALSE))),"")</f>
        <v>Established</v>
      </c>
      <c r="R119" s="159" t="str">
        <f ca="1">IFERROR(IF((VLOOKUP($B119,'HICM and Narrative Backsheet'!$A$7:$BO$156,R$9,FALSE))="","",(VLOOKUP($B119,'HICM and Narrative Backsheet'!$A$7:$BO$156,R$9,FALSE))),"")</f>
        <v>Established</v>
      </c>
      <c r="S119" s="159" t="str">
        <f ca="1">IFERROR(IF((VLOOKUP($B119,'HICM and Narrative Backsheet'!$A$7:$BO$156,S$9,FALSE))="","",(VLOOKUP($B119,'HICM and Narrative Backsheet'!$A$7:$BO$156,S$9,FALSE))),"")</f>
        <v>Mature</v>
      </c>
      <c r="T119" s="159" t="str">
        <f ca="1">IFERROR(IF((VLOOKUP($B119,'HICM and Narrative Backsheet'!$A$7:$BO$156,T$9,FALSE))="","",(VLOOKUP($B119,'HICM and Narrative Backsheet'!$A$7:$BO$156,T$9,FALSE))),"")</f>
        <v>Established</v>
      </c>
      <c r="U119" s="162" t="str">
        <f ca="1">IFERROR(IF((VLOOKUP($B119,'HICM and Narrative Backsheet'!$A$7:$BO$156,U$9,FALSE))="","",(VLOOKUP($B119,'HICM and Narrative Backsheet'!$A$7:$BO$156,U$9,FALSE))),"")</f>
        <v>Established</v>
      </c>
      <c r="V119" s="161" t="str">
        <f ca="1">IFERROR(IF((VLOOKUP($B119,'HICM and Narrative Backsheet'!$A$7:$BO$156,V$9,FALSE))="","",(VLOOKUP($B119,'HICM and Narrative Backsheet'!$A$7:$BO$156,V$9,FALSE))),"")</f>
        <v>Mature</v>
      </c>
      <c r="W119" s="159" t="str">
        <f ca="1">IFERROR(IF((VLOOKUP($B119,'HICM and Narrative Backsheet'!$A$7:$BO$156,W$9,FALSE))="","",(VLOOKUP($B119,'HICM and Narrative Backsheet'!$A$7:$BO$156,W$9,FALSE))),"")</f>
        <v>Mature</v>
      </c>
      <c r="X119" s="159" t="str">
        <f ca="1">IFERROR(IF((VLOOKUP($B119,'HICM and Narrative Backsheet'!$A$7:$BO$156,X$9,FALSE))="","",(VLOOKUP($B119,'HICM and Narrative Backsheet'!$A$7:$BO$156,X$9,FALSE))),"")</f>
        <v>Mature</v>
      </c>
      <c r="Y119" s="159" t="str">
        <f ca="1">IFERROR(IF((VLOOKUP($B119,'HICM and Narrative Backsheet'!$A$7:$BO$156,Y$9,FALSE))="","",(VLOOKUP($B119,'HICM and Narrative Backsheet'!$A$7:$BO$156,Y$9,FALSE))),"")</f>
        <v>Established</v>
      </c>
      <c r="Z119" s="159" t="str">
        <f ca="1">IFERROR(IF((VLOOKUP($B119,'HICM and Narrative Backsheet'!$A$7:$BO$156,Z$9,FALSE))="","",(VLOOKUP($B119,'HICM and Narrative Backsheet'!$A$7:$BO$156,Z$9,FALSE))),"")</f>
        <v>Mature</v>
      </c>
      <c r="AA119" s="159" t="str">
        <f ca="1">IFERROR(IF((VLOOKUP($B119,'HICM and Narrative Backsheet'!$A$7:$BO$156,AA$9,FALSE))="","",(VLOOKUP($B119,'HICM and Narrative Backsheet'!$A$7:$BO$156,AA$9,FALSE))),"")</f>
        <v>Established</v>
      </c>
      <c r="AB119" s="159" t="str">
        <f ca="1">IFERROR(IF((VLOOKUP($B119,'HICM and Narrative Backsheet'!$A$7:$BO$156,AB$9,FALSE))="","",(VLOOKUP($B119,'HICM and Narrative Backsheet'!$A$7:$BO$156,AB$9,FALSE))),"")</f>
        <v>Mature</v>
      </c>
      <c r="AC119" s="159" t="str">
        <f ca="1">IFERROR(IF((VLOOKUP($B119,'HICM and Narrative Backsheet'!$A$7:$BO$156,AC$9,FALSE))="","",(VLOOKUP($B119,'HICM and Narrative Backsheet'!$A$7:$BO$156,AC$9,FALSE))),"")</f>
        <v>Established</v>
      </c>
      <c r="AD119" s="160" t="str">
        <f ca="1">IFERROR(IF((VLOOKUP($B119,'HICM and Narrative Backsheet'!$A$7:$BO$156,AD$9,FALSE))="","",(VLOOKUP($B119,'HICM and Narrative Backsheet'!$A$7:$BO$156,AD$9,FALSE))),"")</f>
        <v>Established</v>
      </c>
    </row>
    <row r="120" spans="1:30" x14ac:dyDescent="0.3">
      <c r="A120" s="56">
        <v>94</v>
      </c>
      <c r="B120" s="49" t="str">
        <f t="shared" ca="1" si="12"/>
        <v>E06000031</v>
      </c>
      <c r="C120" s="143" t="str">
        <f ca="1">IFERROR(VLOOKUP($B120,'Org List'!$J$9:$K$488,2,0), "")</f>
        <v>Peterborough</v>
      </c>
      <c r="D120" s="158" t="str">
        <f ca="1">IFERROR(IF((VLOOKUP($B120,'HICM and Narrative Backsheet'!$A$7:$BO$156,D$9,FALSE))="","",(VLOOKUP($B120,'HICM and Narrative Backsheet'!$A$7:$BO$156,D$9,FALSE))),"")</f>
        <v>Mature</v>
      </c>
      <c r="E120" s="159" t="str">
        <f ca="1">IFERROR(IF((VLOOKUP($B120,'HICM and Narrative Backsheet'!$A$7:$BO$156,E$9,FALSE))="","",(VLOOKUP($B120,'HICM and Narrative Backsheet'!$A$7:$BO$156,E$9,FALSE))),"")</f>
        <v>Plans in place</v>
      </c>
      <c r="F120" s="159" t="str">
        <f ca="1">IFERROR(IF((VLOOKUP($B120,'HICM and Narrative Backsheet'!$A$7:$BO$156,F$9,FALSE))="","",(VLOOKUP($B120,'HICM and Narrative Backsheet'!$A$7:$BO$156,F$9,FALSE))),"")</f>
        <v>Plans in place</v>
      </c>
      <c r="G120" s="159" t="str">
        <f ca="1">IFERROR(IF((VLOOKUP($B120,'HICM and Narrative Backsheet'!$A$7:$BO$156,G$9,FALSE))="","",(VLOOKUP($B120,'HICM and Narrative Backsheet'!$A$7:$BO$156,G$9,FALSE))),"")</f>
        <v>Plans in place</v>
      </c>
      <c r="H120" s="159" t="str">
        <f ca="1">IFERROR(IF((VLOOKUP($B120,'HICM and Narrative Backsheet'!$A$7:$BO$156,H$9,FALSE))="","",(VLOOKUP($B120,'HICM and Narrative Backsheet'!$A$7:$BO$156,H$9,FALSE))),"")</f>
        <v>Established</v>
      </c>
      <c r="I120" s="159" t="str">
        <f ca="1">IFERROR(IF((VLOOKUP($B120,'HICM and Narrative Backsheet'!$A$7:$BO$156,I$9,FALSE))="","",(VLOOKUP($B120,'HICM and Narrative Backsheet'!$A$7:$BO$156,I$9,FALSE))),"")</f>
        <v>Mature</v>
      </c>
      <c r="J120" s="159" t="str">
        <f ca="1">IFERROR(IF((VLOOKUP($B120,'HICM and Narrative Backsheet'!$A$7:$BO$156,J$9,FALSE))="","",(VLOOKUP($B120,'HICM and Narrative Backsheet'!$A$7:$BO$156,J$9,FALSE))),"")</f>
        <v>Plans in place</v>
      </c>
      <c r="K120" s="159" t="str">
        <f ca="1">IFERROR(IF((VLOOKUP($B120,'HICM and Narrative Backsheet'!$A$7:$BO$156,K$9,FALSE))="","",(VLOOKUP($B120,'HICM and Narrative Backsheet'!$A$7:$BO$156,K$9,FALSE))),"")</f>
        <v>Established</v>
      </c>
      <c r="L120" s="160" t="str">
        <f ca="1">IFERROR(IF((VLOOKUP($B120,'HICM and Narrative Backsheet'!$A$7:$BO$156,L$9,FALSE))="","",(VLOOKUP($B120,'HICM and Narrative Backsheet'!$A$7:$BO$156,L$9,FALSE))),"")</f>
        <v>Mature</v>
      </c>
      <c r="M120" s="161" t="str">
        <f ca="1">IFERROR(IF((VLOOKUP($B120,'HICM and Narrative Backsheet'!$A$7:$BO$156,M$9,FALSE))="","",(VLOOKUP($B120,'HICM and Narrative Backsheet'!$A$7:$BO$156,M$9,FALSE))),"")</f>
        <v>Mature</v>
      </c>
      <c r="N120" s="159" t="str">
        <f ca="1">IFERROR(IF((VLOOKUP($B120,'HICM and Narrative Backsheet'!$A$7:$BO$156,N$9,FALSE))="","",(VLOOKUP($B120,'HICM and Narrative Backsheet'!$A$7:$BO$156,N$9,FALSE))),"")</f>
        <v>Plans in place</v>
      </c>
      <c r="O120" s="159" t="str">
        <f ca="1">IFERROR(IF((VLOOKUP($B120,'HICM and Narrative Backsheet'!$A$7:$BO$156,O$9,FALSE))="","",(VLOOKUP($B120,'HICM and Narrative Backsheet'!$A$7:$BO$156,O$9,FALSE))),"")</f>
        <v>Established</v>
      </c>
      <c r="P120" s="159" t="str">
        <f ca="1">IFERROR(IF((VLOOKUP($B120,'HICM and Narrative Backsheet'!$A$7:$BO$156,P$9,FALSE))="","",(VLOOKUP($B120,'HICM and Narrative Backsheet'!$A$7:$BO$156,P$9,FALSE))),"")</f>
        <v>Plans in place</v>
      </c>
      <c r="Q120" s="159" t="str">
        <f ca="1">IFERROR(IF((VLOOKUP($B120,'HICM and Narrative Backsheet'!$A$7:$BO$156,Q$9,FALSE))="","",(VLOOKUP($B120,'HICM and Narrative Backsheet'!$A$7:$BO$156,Q$9,FALSE))),"")</f>
        <v>Established</v>
      </c>
      <c r="R120" s="159" t="str">
        <f ca="1">IFERROR(IF((VLOOKUP($B120,'HICM and Narrative Backsheet'!$A$7:$BO$156,R$9,FALSE))="","",(VLOOKUP($B120,'HICM and Narrative Backsheet'!$A$7:$BO$156,R$9,FALSE))),"")</f>
        <v>Mature</v>
      </c>
      <c r="S120" s="159" t="str">
        <f ca="1">IFERROR(IF((VLOOKUP($B120,'HICM and Narrative Backsheet'!$A$7:$BO$156,S$9,FALSE))="","",(VLOOKUP($B120,'HICM and Narrative Backsheet'!$A$7:$BO$156,S$9,FALSE))),"")</f>
        <v>Established</v>
      </c>
      <c r="T120" s="159" t="str">
        <f ca="1">IFERROR(IF((VLOOKUP($B120,'HICM and Narrative Backsheet'!$A$7:$BO$156,T$9,FALSE))="","",(VLOOKUP($B120,'HICM and Narrative Backsheet'!$A$7:$BO$156,T$9,FALSE))),"")</f>
        <v>Established</v>
      </c>
      <c r="U120" s="162" t="str">
        <f ca="1">IFERROR(IF((VLOOKUP($B120,'HICM and Narrative Backsheet'!$A$7:$BO$156,U$9,FALSE))="","",(VLOOKUP($B120,'HICM and Narrative Backsheet'!$A$7:$BO$156,U$9,FALSE))),"")</f>
        <v>Mature</v>
      </c>
      <c r="V120" s="161" t="str">
        <f ca="1">IFERROR(IF((VLOOKUP($B120,'HICM and Narrative Backsheet'!$A$7:$BO$156,V$9,FALSE))="","",(VLOOKUP($B120,'HICM and Narrative Backsheet'!$A$7:$BO$156,V$9,FALSE))),"")</f>
        <v>Mature</v>
      </c>
      <c r="W120" s="159" t="str">
        <f ca="1">IFERROR(IF((VLOOKUP($B120,'HICM and Narrative Backsheet'!$A$7:$BO$156,W$9,FALSE))="","",(VLOOKUP($B120,'HICM and Narrative Backsheet'!$A$7:$BO$156,W$9,FALSE))),"")</f>
        <v>Plans in place</v>
      </c>
      <c r="X120" s="159" t="str">
        <f ca="1">IFERROR(IF((VLOOKUP($B120,'HICM and Narrative Backsheet'!$A$7:$BO$156,X$9,FALSE))="","",(VLOOKUP($B120,'HICM and Narrative Backsheet'!$A$7:$BO$156,X$9,FALSE))),"")</f>
        <v>Established</v>
      </c>
      <c r="Y120" s="159" t="str">
        <f ca="1">IFERROR(IF((VLOOKUP($B120,'HICM and Narrative Backsheet'!$A$7:$BO$156,Y$9,FALSE))="","",(VLOOKUP($B120,'HICM and Narrative Backsheet'!$A$7:$BO$156,Y$9,FALSE))),"")</f>
        <v>Established</v>
      </c>
      <c r="Z120" s="159" t="str">
        <f ca="1">IFERROR(IF((VLOOKUP($B120,'HICM and Narrative Backsheet'!$A$7:$BO$156,Z$9,FALSE))="","",(VLOOKUP($B120,'HICM and Narrative Backsheet'!$A$7:$BO$156,Z$9,FALSE))),"")</f>
        <v>Established</v>
      </c>
      <c r="AA120" s="159" t="str">
        <f ca="1">IFERROR(IF((VLOOKUP($B120,'HICM and Narrative Backsheet'!$A$7:$BO$156,AA$9,FALSE))="","",(VLOOKUP($B120,'HICM and Narrative Backsheet'!$A$7:$BO$156,AA$9,FALSE))),"")</f>
        <v>Mature</v>
      </c>
      <c r="AB120" s="159" t="str">
        <f ca="1">IFERROR(IF((VLOOKUP($B120,'HICM and Narrative Backsheet'!$A$7:$BO$156,AB$9,FALSE))="","",(VLOOKUP($B120,'HICM and Narrative Backsheet'!$A$7:$BO$156,AB$9,FALSE))),"")</f>
        <v>Established</v>
      </c>
      <c r="AC120" s="159" t="str">
        <f ca="1">IFERROR(IF((VLOOKUP($B120,'HICM and Narrative Backsheet'!$A$7:$BO$156,AC$9,FALSE))="","",(VLOOKUP($B120,'HICM and Narrative Backsheet'!$A$7:$BO$156,AC$9,FALSE))),"")</f>
        <v>Established</v>
      </c>
      <c r="AD120" s="160" t="str">
        <f ca="1">IFERROR(IF((VLOOKUP($B120,'HICM and Narrative Backsheet'!$A$7:$BO$156,AD$9,FALSE))="","",(VLOOKUP($B120,'HICM and Narrative Backsheet'!$A$7:$BO$156,AD$9,FALSE))),"")</f>
        <v>Mature</v>
      </c>
    </row>
    <row r="121" spans="1:30" x14ac:dyDescent="0.3">
      <c r="A121" s="56">
        <v>95</v>
      </c>
      <c r="B121" s="49" t="str">
        <f t="shared" ca="1" si="12"/>
        <v>E06000026</v>
      </c>
      <c r="C121" s="143" t="str">
        <f ca="1">IFERROR(VLOOKUP($B121,'Org List'!$J$9:$K$488,2,0), "")</f>
        <v>Plymouth</v>
      </c>
      <c r="D121" s="158" t="str">
        <f ca="1">IFERROR(IF((VLOOKUP($B121,'HICM and Narrative Backsheet'!$A$7:$BO$156,D$9,FALSE))="","",(VLOOKUP($B121,'HICM and Narrative Backsheet'!$A$7:$BO$156,D$9,FALSE))),"")</f>
        <v>Mature</v>
      </c>
      <c r="E121" s="159" t="str">
        <f ca="1">IFERROR(IF((VLOOKUP($B121,'HICM and Narrative Backsheet'!$A$7:$BO$156,E$9,FALSE))="","",(VLOOKUP($B121,'HICM and Narrative Backsheet'!$A$7:$BO$156,E$9,FALSE))),"")</f>
        <v>Mature</v>
      </c>
      <c r="F121" s="159" t="str">
        <f ca="1">IFERROR(IF((VLOOKUP($B121,'HICM and Narrative Backsheet'!$A$7:$BO$156,F$9,FALSE))="","",(VLOOKUP($B121,'HICM and Narrative Backsheet'!$A$7:$BO$156,F$9,FALSE))),"")</f>
        <v>Mature</v>
      </c>
      <c r="G121" s="159" t="str">
        <f ca="1">IFERROR(IF((VLOOKUP($B121,'HICM and Narrative Backsheet'!$A$7:$BO$156,G$9,FALSE))="","",(VLOOKUP($B121,'HICM and Narrative Backsheet'!$A$7:$BO$156,G$9,FALSE))),"")</f>
        <v>Established</v>
      </c>
      <c r="H121" s="159" t="str">
        <f ca="1">IFERROR(IF((VLOOKUP($B121,'HICM and Narrative Backsheet'!$A$7:$BO$156,H$9,FALSE))="","",(VLOOKUP($B121,'HICM and Narrative Backsheet'!$A$7:$BO$156,H$9,FALSE))),"")</f>
        <v>Plans in place</v>
      </c>
      <c r="I121" s="159" t="str">
        <f ca="1">IFERROR(IF((VLOOKUP($B121,'HICM and Narrative Backsheet'!$A$7:$BO$156,I$9,FALSE))="","",(VLOOKUP($B121,'HICM and Narrative Backsheet'!$A$7:$BO$156,I$9,FALSE))),"")</f>
        <v>Mature</v>
      </c>
      <c r="J121" s="159" t="str">
        <f ca="1">IFERROR(IF((VLOOKUP($B121,'HICM and Narrative Backsheet'!$A$7:$BO$156,J$9,FALSE))="","",(VLOOKUP($B121,'HICM and Narrative Backsheet'!$A$7:$BO$156,J$9,FALSE))),"")</f>
        <v>Established</v>
      </c>
      <c r="K121" s="159" t="str">
        <f ca="1">IFERROR(IF((VLOOKUP($B121,'HICM and Narrative Backsheet'!$A$7:$BO$156,K$9,FALSE))="","",(VLOOKUP($B121,'HICM and Narrative Backsheet'!$A$7:$BO$156,K$9,FALSE))),"")</f>
        <v>Established</v>
      </c>
      <c r="L121" s="160" t="str">
        <f ca="1">IFERROR(IF((VLOOKUP($B121,'HICM and Narrative Backsheet'!$A$7:$BO$156,L$9,FALSE))="","",(VLOOKUP($B121,'HICM and Narrative Backsheet'!$A$7:$BO$156,L$9,FALSE))),"")</f>
        <v>Established</v>
      </c>
      <c r="M121" s="161" t="str">
        <f ca="1">IFERROR(IF((VLOOKUP($B121,'HICM and Narrative Backsheet'!$A$7:$BO$156,M$9,FALSE))="","",(VLOOKUP($B121,'HICM and Narrative Backsheet'!$A$7:$BO$156,M$9,FALSE))),"")</f>
        <v>Mature</v>
      </c>
      <c r="N121" s="159" t="str">
        <f ca="1">IFERROR(IF((VLOOKUP($B121,'HICM and Narrative Backsheet'!$A$7:$BO$156,N$9,FALSE))="","",(VLOOKUP($B121,'HICM and Narrative Backsheet'!$A$7:$BO$156,N$9,FALSE))),"")</f>
        <v>Mature</v>
      </c>
      <c r="O121" s="159" t="str">
        <f ca="1">IFERROR(IF((VLOOKUP($B121,'HICM and Narrative Backsheet'!$A$7:$BO$156,O$9,FALSE))="","",(VLOOKUP($B121,'HICM and Narrative Backsheet'!$A$7:$BO$156,O$9,FALSE))),"")</f>
        <v>Mature</v>
      </c>
      <c r="P121" s="159" t="str">
        <f ca="1">IFERROR(IF((VLOOKUP($B121,'HICM and Narrative Backsheet'!$A$7:$BO$156,P$9,FALSE))="","",(VLOOKUP($B121,'HICM and Narrative Backsheet'!$A$7:$BO$156,P$9,FALSE))),"")</f>
        <v>Established</v>
      </c>
      <c r="Q121" s="159" t="str">
        <f ca="1">IFERROR(IF((VLOOKUP($B121,'HICM and Narrative Backsheet'!$A$7:$BO$156,Q$9,FALSE))="","",(VLOOKUP($B121,'HICM and Narrative Backsheet'!$A$7:$BO$156,Q$9,FALSE))),"")</f>
        <v>Plans in place</v>
      </c>
      <c r="R121" s="159" t="str">
        <f ca="1">IFERROR(IF((VLOOKUP($B121,'HICM and Narrative Backsheet'!$A$7:$BO$156,R$9,FALSE))="","",(VLOOKUP($B121,'HICM and Narrative Backsheet'!$A$7:$BO$156,R$9,FALSE))),"")</f>
        <v>Mature</v>
      </c>
      <c r="S121" s="159" t="str">
        <f ca="1">IFERROR(IF((VLOOKUP($B121,'HICM and Narrative Backsheet'!$A$7:$BO$156,S$9,FALSE))="","",(VLOOKUP($B121,'HICM and Narrative Backsheet'!$A$7:$BO$156,S$9,FALSE))),"")</f>
        <v>Established</v>
      </c>
      <c r="T121" s="159" t="str">
        <f ca="1">IFERROR(IF((VLOOKUP($B121,'HICM and Narrative Backsheet'!$A$7:$BO$156,T$9,FALSE))="","",(VLOOKUP($B121,'HICM and Narrative Backsheet'!$A$7:$BO$156,T$9,FALSE))),"")</f>
        <v>Established</v>
      </c>
      <c r="U121" s="162" t="str">
        <f ca="1">IFERROR(IF((VLOOKUP($B121,'HICM and Narrative Backsheet'!$A$7:$BO$156,U$9,FALSE))="","",(VLOOKUP($B121,'HICM and Narrative Backsheet'!$A$7:$BO$156,U$9,FALSE))),"")</f>
        <v>Established</v>
      </c>
      <c r="V121" s="161" t="str">
        <f ca="1">IFERROR(IF((VLOOKUP($B121,'HICM and Narrative Backsheet'!$A$7:$BO$156,V$9,FALSE))="","",(VLOOKUP($B121,'HICM and Narrative Backsheet'!$A$7:$BO$156,V$9,FALSE))),"")</f>
        <v>Mature</v>
      </c>
      <c r="W121" s="159" t="str">
        <f ca="1">IFERROR(IF((VLOOKUP($B121,'HICM and Narrative Backsheet'!$A$7:$BO$156,W$9,FALSE))="","",(VLOOKUP($B121,'HICM and Narrative Backsheet'!$A$7:$BO$156,W$9,FALSE))),"")</f>
        <v>Exemplary</v>
      </c>
      <c r="X121" s="159" t="str">
        <f ca="1">IFERROR(IF((VLOOKUP($B121,'HICM and Narrative Backsheet'!$A$7:$BO$156,X$9,FALSE))="","",(VLOOKUP($B121,'HICM and Narrative Backsheet'!$A$7:$BO$156,X$9,FALSE))),"")</f>
        <v>Mature</v>
      </c>
      <c r="Y121" s="159" t="str">
        <f ca="1">IFERROR(IF((VLOOKUP($B121,'HICM and Narrative Backsheet'!$A$7:$BO$156,Y$9,FALSE))="","",(VLOOKUP($B121,'HICM and Narrative Backsheet'!$A$7:$BO$156,Y$9,FALSE))),"")</f>
        <v>Established</v>
      </c>
      <c r="Z121" s="159" t="str">
        <f ca="1">IFERROR(IF((VLOOKUP($B121,'HICM and Narrative Backsheet'!$A$7:$BO$156,Z$9,FALSE))="","",(VLOOKUP($B121,'HICM and Narrative Backsheet'!$A$7:$BO$156,Z$9,FALSE))),"")</f>
        <v>Plans in place</v>
      </c>
      <c r="AA121" s="159" t="str">
        <f ca="1">IFERROR(IF((VLOOKUP($B121,'HICM and Narrative Backsheet'!$A$7:$BO$156,AA$9,FALSE))="","",(VLOOKUP($B121,'HICM and Narrative Backsheet'!$A$7:$BO$156,AA$9,FALSE))),"")</f>
        <v>Mature</v>
      </c>
      <c r="AB121" s="159" t="str">
        <f ca="1">IFERROR(IF((VLOOKUP($B121,'HICM and Narrative Backsheet'!$A$7:$BO$156,AB$9,FALSE))="","",(VLOOKUP($B121,'HICM and Narrative Backsheet'!$A$7:$BO$156,AB$9,FALSE))),"")</f>
        <v>Established</v>
      </c>
      <c r="AC121" s="159" t="str">
        <f ca="1">IFERROR(IF((VLOOKUP($B121,'HICM and Narrative Backsheet'!$A$7:$BO$156,AC$9,FALSE))="","",(VLOOKUP($B121,'HICM and Narrative Backsheet'!$A$7:$BO$156,AC$9,FALSE))),"")</f>
        <v>Established</v>
      </c>
      <c r="AD121" s="160" t="str">
        <f ca="1">IFERROR(IF((VLOOKUP($B121,'HICM and Narrative Backsheet'!$A$7:$BO$156,AD$9,FALSE))="","",(VLOOKUP($B121,'HICM and Narrative Backsheet'!$A$7:$BO$156,AD$9,FALSE))),"")</f>
        <v>Established</v>
      </c>
    </row>
    <row r="122" spans="1:30" x14ac:dyDescent="0.3">
      <c r="A122" s="56">
        <v>96</v>
      </c>
      <c r="B122" s="49" t="str">
        <f t="shared" ref="B122:B153" ca="1" si="13">IF($A122&gt;$AG$5-1,"",INDIRECT("'Comms by AT'!AA"&amp;$A122+$AG$4))</f>
        <v>E06000044</v>
      </c>
      <c r="C122" s="143" t="str">
        <f ca="1">IFERROR(VLOOKUP($B122,'Org List'!$J$9:$K$488,2,0), "")</f>
        <v>Portsmouth</v>
      </c>
      <c r="D122" s="158" t="str">
        <f ca="1">IFERROR(IF((VLOOKUP($B122,'HICM and Narrative Backsheet'!$A$7:$BO$156,D$9,FALSE))="","",(VLOOKUP($B122,'HICM and Narrative Backsheet'!$A$7:$BO$156,D$9,FALSE))),"")</f>
        <v>Plans in place</v>
      </c>
      <c r="E122" s="159" t="str">
        <f ca="1">IFERROR(IF((VLOOKUP($B122,'HICM and Narrative Backsheet'!$A$7:$BO$156,E$9,FALSE))="","",(VLOOKUP($B122,'HICM and Narrative Backsheet'!$A$7:$BO$156,E$9,FALSE))),"")</f>
        <v>Established</v>
      </c>
      <c r="F122" s="159" t="str">
        <f ca="1">IFERROR(IF((VLOOKUP($B122,'HICM and Narrative Backsheet'!$A$7:$BO$156,F$9,FALSE))="","",(VLOOKUP($B122,'HICM and Narrative Backsheet'!$A$7:$BO$156,F$9,FALSE))),"")</f>
        <v>Plans in place</v>
      </c>
      <c r="G122" s="159" t="str">
        <f ca="1">IFERROR(IF((VLOOKUP($B122,'HICM and Narrative Backsheet'!$A$7:$BO$156,G$9,FALSE))="","",(VLOOKUP($B122,'HICM and Narrative Backsheet'!$A$7:$BO$156,G$9,FALSE))),"")</f>
        <v>Not yet established</v>
      </c>
      <c r="H122" s="159" t="str">
        <f ca="1">IFERROR(IF((VLOOKUP($B122,'HICM and Narrative Backsheet'!$A$7:$BO$156,H$9,FALSE))="","",(VLOOKUP($B122,'HICM and Narrative Backsheet'!$A$7:$BO$156,H$9,FALSE))),"")</f>
        <v>Established</v>
      </c>
      <c r="I122" s="159" t="str">
        <f ca="1">IFERROR(IF((VLOOKUP($B122,'HICM and Narrative Backsheet'!$A$7:$BO$156,I$9,FALSE))="","",(VLOOKUP($B122,'HICM and Narrative Backsheet'!$A$7:$BO$156,I$9,FALSE))),"")</f>
        <v>Plans in place</v>
      </c>
      <c r="J122" s="159" t="str">
        <f ca="1">IFERROR(IF((VLOOKUP($B122,'HICM and Narrative Backsheet'!$A$7:$BO$156,J$9,FALSE))="","",(VLOOKUP($B122,'HICM and Narrative Backsheet'!$A$7:$BO$156,J$9,FALSE))),"")</f>
        <v>Plans in place</v>
      </c>
      <c r="K122" s="159" t="str">
        <f ca="1">IFERROR(IF((VLOOKUP($B122,'HICM and Narrative Backsheet'!$A$7:$BO$156,K$9,FALSE))="","",(VLOOKUP($B122,'HICM and Narrative Backsheet'!$A$7:$BO$156,K$9,FALSE))),"")</f>
        <v>Established</v>
      </c>
      <c r="L122" s="160" t="str">
        <f ca="1">IFERROR(IF((VLOOKUP($B122,'HICM and Narrative Backsheet'!$A$7:$BO$156,L$9,FALSE))="","",(VLOOKUP($B122,'HICM and Narrative Backsheet'!$A$7:$BO$156,L$9,FALSE))),"")</f>
        <v>Established</v>
      </c>
      <c r="M122" s="161" t="str">
        <f ca="1">IFERROR(IF((VLOOKUP($B122,'HICM and Narrative Backsheet'!$A$7:$BO$156,M$9,FALSE))="","",(VLOOKUP($B122,'HICM and Narrative Backsheet'!$A$7:$BO$156,M$9,FALSE))),"")</f>
        <v>Plans in place</v>
      </c>
      <c r="N122" s="159" t="str">
        <f ca="1">IFERROR(IF((VLOOKUP($B122,'HICM and Narrative Backsheet'!$A$7:$BO$156,N$9,FALSE))="","",(VLOOKUP($B122,'HICM and Narrative Backsheet'!$A$7:$BO$156,N$9,FALSE))),"")</f>
        <v>Established</v>
      </c>
      <c r="O122" s="159" t="str">
        <f ca="1">IFERROR(IF((VLOOKUP($B122,'HICM and Narrative Backsheet'!$A$7:$BO$156,O$9,FALSE))="","",(VLOOKUP($B122,'HICM and Narrative Backsheet'!$A$7:$BO$156,O$9,FALSE))),"")</f>
        <v>Established</v>
      </c>
      <c r="P122" s="159" t="str">
        <f ca="1">IFERROR(IF((VLOOKUP($B122,'HICM and Narrative Backsheet'!$A$7:$BO$156,P$9,FALSE))="","",(VLOOKUP($B122,'HICM and Narrative Backsheet'!$A$7:$BO$156,P$9,FALSE))),"")</f>
        <v>Plans in place</v>
      </c>
      <c r="Q122" s="159" t="str">
        <f ca="1">IFERROR(IF((VLOOKUP($B122,'HICM and Narrative Backsheet'!$A$7:$BO$156,Q$9,FALSE))="","",(VLOOKUP($B122,'HICM and Narrative Backsheet'!$A$7:$BO$156,Q$9,FALSE))),"")</f>
        <v>Established</v>
      </c>
      <c r="R122" s="159" t="str">
        <f ca="1">IFERROR(IF((VLOOKUP($B122,'HICM and Narrative Backsheet'!$A$7:$BO$156,R$9,FALSE))="","",(VLOOKUP($B122,'HICM and Narrative Backsheet'!$A$7:$BO$156,R$9,FALSE))),"")</f>
        <v>Established</v>
      </c>
      <c r="S122" s="159" t="str">
        <f ca="1">IFERROR(IF((VLOOKUP($B122,'HICM and Narrative Backsheet'!$A$7:$BO$156,S$9,FALSE))="","",(VLOOKUP($B122,'HICM and Narrative Backsheet'!$A$7:$BO$156,S$9,FALSE))),"")</f>
        <v>Plans in place</v>
      </c>
      <c r="T122" s="159" t="str">
        <f ca="1">IFERROR(IF((VLOOKUP($B122,'HICM and Narrative Backsheet'!$A$7:$BO$156,T$9,FALSE))="","",(VLOOKUP($B122,'HICM and Narrative Backsheet'!$A$7:$BO$156,T$9,FALSE))),"")</f>
        <v>Established</v>
      </c>
      <c r="U122" s="162" t="str">
        <f ca="1">IFERROR(IF((VLOOKUP($B122,'HICM and Narrative Backsheet'!$A$7:$BO$156,U$9,FALSE))="","",(VLOOKUP($B122,'HICM and Narrative Backsheet'!$A$7:$BO$156,U$9,FALSE))),"")</f>
        <v>Established</v>
      </c>
      <c r="V122" s="161" t="str">
        <f ca="1">IFERROR(IF((VLOOKUP($B122,'HICM and Narrative Backsheet'!$A$7:$BO$156,V$9,FALSE))="","",(VLOOKUP($B122,'HICM and Narrative Backsheet'!$A$7:$BO$156,V$9,FALSE))),"")</f>
        <v>Plans in place</v>
      </c>
      <c r="W122" s="159" t="str">
        <f ca="1">IFERROR(IF((VLOOKUP($B122,'HICM and Narrative Backsheet'!$A$7:$BO$156,W$9,FALSE))="","",(VLOOKUP($B122,'HICM and Narrative Backsheet'!$A$7:$BO$156,W$9,FALSE))),"")</f>
        <v>Established</v>
      </c>
      <c r="X122" s="159" t="str">
        <f ca="1">IFERROR(IF((VLOOKUP($B122,'HICM and Narrative Backsheet'!$A$7:$BO$156,X$9,FALSE))="","",(VLOOKUP($B122,'HICM and Narrative Backsheet'!$A$7:$BO$156,X$9,FALSE))),"")</f>
        <v>Plans in place</v>
      </c>
      <c r="Y122" s="159" t="str">
        <f ca="1">IFERROR(IF((VLOOKUP($B122,'HICM and Narrative Backsheet'!$A$7:$BO$156,Y$9,FALSE))="","",(VLOOKUP($B122,'HICM and Narrative Backsheet'!$A$7:$BO$156,Y$9,FALSE))),"")</f>
        <v>Plans in place</v>
      </c>
      <c r="Z122" s="159" t="str">
        <f ca="1">IFERROR(IF((VLOOKUP($B122,'HICM and Narrative Backsheet'!$A$7:$BO$156,Z$9,FALSE))="","",(VLOOKUP($B122,'HICM and Narrative Backsheet'!$A$7:$BO$156,Z$9,FALSE))),"")</f>
        <v>Established</v>
      </c>
      <c r="AA122" s="159" t="str">
        <f ca="1">IFERROR(IF((VLOOKUP($B122,'HICM and Narrative Backsheet'!$A$7:$BO$156,AA$9,FALSE))="","",(VLOOKUP($B122,'HICM and Narrative Backsheet'!$A$7:$BO$156,AA$9,FALSE))),"")</f>
        <v>Established</v>
      </c>
      <c r="AB122" s="159" t="str">
        <f ca="1">IFERROR(IF((VLOOKUP($B122,'HICM and Narrative Backsheet'!$A$7:$BO$156,AB$9,FALSE))="","",(VLOOKUP($B122,'HICM and Narrative Backsheet'!$A$7:$BO$156,AB$9,FALSE))),"")</f>
        <v>Plans in place</v>
      </c>
      <c r="AC122" s="159" t="str">
        <f ca="1">IFERROR(IF((VLOOKUP($B122,'HICM and Narrative Backsheet'!$A$7:$BO$156,AC$9,FALSE))="","",(VLOOKUP($B122,'HICM and Narrative Backsheet'!$A$7:$BO$156,AC$9,FALSE))),"")</f>
        <v>Established</v>
      </c>
      <c r="AD122" s="160" t="str">
        <f ca="1">IFERROR(IF((VLOOKUP($B122,'HICM and Narrative Backsheet'!$A$7:$BO$156,AD$9,FALSE))="","",(VLOOKUP($B122,'HICM and Narrative Backsheet'!$A$7:$BO$156,AD$9,FALSE))),"")</f>
        <v>Established</v>
      </c>
    </row>
    <row r="123" spans="1:30" x14ac:dyDescent="0.3">
      <c r="A123" s="56">
        <v>97</v>
      </c>
      <c r="B123" s="49" t="str">
        <f t="shared" ca="1" si="13"/>
        <v>E06000038</v>
      </c>
      <c r="C123" s="143" t="str">
        <f ca="1">IFERROR(VLOOKUP($B123,'Org List'!$J$9:$K$488,2,0), "")</f>
        <v>Reading</v>
      </c>
      <c r="D123" s="158" t="str">
        <f ca="1">IFERROR(IF((VLOOKUP($B123,'HICM and Narrative Backsheet'!$A$7:$BO$156,D$9,FALSE))="","",(VLOOKUP($B123,'HICM and Narrative Backsheet'!$A$7:$BO$156,D$9,FALSE))),"")</f>
        <v>Mature</v>
      </c>
      <c r="E123" s="159" t="str">
        <f ca="1">IFERROR(IF((VLOOKUP($B123,'HICM and Narrative Backsheet'!$A$7:$BO$156,E$9,FALSE))="","",(VLOOKUP($B123,'HICM and Narrative Backsheet'!$A$7:$BO$156,E$9,FALSE))),"")</f>
        <v>Plans in place</v>
      </c>
      <c r="F123" s="159" t="str">
        <f ca="1">IFERROR(IF((VLOOKUP($B123,'HICM and Narrative Backsheet'!$A$7:$BO$156,F$9,FALSE))="","",(VLOOKUP($B123,'HICM and Narrative Backsheet'!$A$7:$BO$156,F$9,FALSE))),"")</f>
        <v>Plans in place</v>
      </c>
      <c r="G123" s="159" t="str">
        <f ca="1">IFERROR(IF((VLOOKUP($B123,'HICM and Narrative Backsheet'!$A$7:$BO$156,G$9,FALSE))="","",(VLOOKUP($B123,'HICM and Narrative Backsheet'!$A$7:$BO$156,G$9,FALSE))),"")</f>
        <v>Plans in place</v>
      </c>
      <c r="H123" s="159" t="str">
        <f ca="1">IFERROR(IF((VLOOKUP($B123,'HICM and Narrative Backsheet'!$A$7:$BO$156,H$9,FALSE))="","",(VLOOKUP($B123,'HICM and Narrative Backsheet'!$A$7:$BO$156,H$9,FALSE))),"")</f>
        <v>Plans in place</v>
      </c>
      <c r="I123" s="159" t="str">
        <f ca="1">IFERROR(IF((VLOOKUP($B123,'HICM and Narrative Backsheet'!$A$7:$BO$156,I$9,FALSE))="","",(VLOOKUP($B123,'HICM and Narrative Backsheet'!$A$7:$BO$156,I$9,FALSE))),"")</f>
        <v>Plans in place</v>
      </c>
      <c r="J123" s="159" t="str">
        <f ca="1">IFERROR(IF((VLOOKUP($B123,'HICM and Narrative Backsheet'!$A$7:$BO$156,J$9,FALSE))="","",(VLOOKUP($B123,'HICM and Narrative Backsheet'!$A$7:$BO$156,J$9,FALSE))),"")</f>
        <v>Plans in place</v>
      </c>
      <c r="K123" s="159" t="str">
        <f ca="1">IFERROR(IF((VLOOKUP($B123,'HICM and Narrative Backsheet'!$A$7:$BO$156,K$9,FALSE))="","",(VLOOKUP($B123,'HICM and Narrative Backsheet'!$A$7:$BO$156,K$9,FALSE))),"")</f>
        <v>Established</v>
      </c>
      <c r="L123" s="160" t="str">
        <f ca="1">IFERROR(IF((VLOOKUP($B123,'HICM and Narrative Backsheet'!$A$7:$BO$156,L$9,FALSE))="","",(VLOOKUP($B123,'HICM and Narrative Backsheet'!$A$7:$BO$156,L$9,FALSE))),"")</f>
        <v>Mature</v>
      </c>
      <c r="M123" s="161" t="str">
        <f ca="1">IFERROR(IF((VLOOKUP($B123,'HICM and Narrative Backsheet'!$A$7:$BO$156,M$9,FALSE))="","",(VLOOKUP($B123,'HICM and Narrative Backsheet'!$A$7:$BO$156,M$9,FALSE))),"")</f>
        <v>Mature</v>
      </c>
      <c r="N123" s="159" t="str">
        <f ca="1">IFERROR(IF((VLOOKUP($B123,'HICM and Narrative Backsheet'!$A$7:$BO$156,N$9,FALSE))="","",(VLOOKUP($B123,'HICM and Narrative Backsheet'!$A$7:$BO$156,N$9,FALSE))),"")</f>
        <v>Plans in place</v>
      </c>
      <c r="O123" s="159" t="str">
        <f ca="1">IFERROR(IF((VLOOKUP($B123,'HICM and Narrative Backsheet'!$A$7:$BO$156,O$9,FALSE))="","",(VLOOKUP($B123,'HICM and Narrative Backsheet'!$A$7:$BO$156,O$9,FALSE))),"")</f>
        <v>Established</v>
      </c>
      <c r="P123" s="159" t="str">
        <f ca="1">IFERROR(IF((VLOOKUP($B123,'HICM and Narrative Backsheet'!$A$7:$BO$156,P$9,FALSE))="","",(VLOOKUP($B123,'HICM and Narrative Backsheet'!$A$7:$BO$156,P$9,FALSE))),"")</f>
        <v>Plans in place</v>
      </c>
      <c r="Q123" s="159" t="str">
        <f ca="1">IFERROR(IF((VLOOKUP($B123,'HICM and Narrative Backsheet'!$A$7:$BO$156,Q$9,FALSE))="","",(VLOOKUP($B123,'HICM and Narrative Backsheet'!$A$7:$BO$156,Q$9,FALSE))),"")</f>
        <v>Plans in place</v>
      </c>
      <c r="R123" s="159" t="str">
        <f ca="1">IFERROR(IF((VLOOKUP($B123,'HICM and Narrative Backsheet'!$A$7:$BO$156,R$9,FALSE))="","",(VLOOKUP($B123,'HICM and Narrative Backsheet'!$A$7:$BO$156,R$9,FALSE))),"")</f>
        <v>Established</v>
      </c>
      <c r="S123" s="159" t="str">
        <f ca="1">IFERROR(IF((VLOOKUP($B123,'HICM and Narrative Backsheet'!$A$7:$BO$156,S$9,FALSE))="","",(VLOOKUP($B123,'HICM and Narrative Backsheet'!$A$7:$BO$156,S$9,FALSE))),"")</f>
        <v>Plans in place</v>
      </c>
      <c r="T123" s="159" t="str">
        <f ca="1">IFERROR(IF((VLOOKUP($B123,'HICM and Narrative Backsheet'!$A$7:$BO$156,T$9,FALSE))="","",(VLOOKUP($B123,'HICM and Narrative Backsheet'!$A$7:$BO$156,T$9,FALSE))),"")</f>
        <v>Established</v>
      </c>
      <c r="U123" s="162" t="str">
        <f ca="1">IFERROR(IF((VLOOKUP($B123,'HICM and Narrative Backsheet'!$A$7:$BO$156,U$9,FALSE))="","",(VLOOKUP($B123,'HICM and Narrative Backsheet'!$A$7:$BO$156,U$9,FALSE))),"")</f>
        <v>Mature</v>
      </c>
      <c r="V123" s="161" t="str">
        <f ca="1">IFERROR(IF((VLOOKUP($B123,'HICM and Narrative Backsheet'!$A$7:$BO$156,V$9,FALSE))="","",(VLOOKUP($B123,'HICM and Narrative Backsheet'!$A$7:$BO$156,V$9,FALSE))),"")</f>
        <v>Mature</v>
      </c>
      <c r="W123" s="159" t="str">
        <f ca="1">IFERROR(IF((VLOOKUP($B123,'HICM and Narrative Backsheet'!$A$7:$BO$156,W$9,FALSE))="","",(VLOOKUP($B123,'HICM and Narrative Backsheet'!$A$7:$BO$156,W$9,FALSE))),"")</f>
        <v>Established</v>
      </c>
      <c r="X123" s="159" t="str">
        <f ca="1">IFERROR(IF((VLOOKUP($B123,'HICM and Narrative Backsheet'!$A$7:$BO$156,X$9,FALSE))="","",(VLOOKUP($B123,'HICM and Narrative Backsheet'!$A$7:$BO$156,X$9,FALSE))),"")</f>
        <v>Established</v>
      </c>
      <c r="Y123" s="159" t="str">
        <f ca="1">IFERROR(IF((VLOOKUP($B123,'HICM and Narrative Backsheet'!$A$7:$BO$156,Y$9,FALSE))="","",(VLOOKUP($B123,'HICM and Narrative Backsheet'!$A$7:$BO$156,Y$9,FALSE))),"")</f>
        <v>Established</v>
      </c>
      <c r="Z123" s="159" t="str">
        <f ca="1">IFERROR(IF((VLOOKUP($B123,'HICM and Narrative Backsheet'!$A$7:$BO$156,Z$9,FALSE))="","",(VLOOKUP($B123,'HICM and Narrative Backsheet'!$A$7:$BO$156,Z$9,FALSE))),"")</f>
        <v>Plans in place</v>
      </c>
      <c r="AA123" s="159" t="str">
        <f ca="1">IFERROR(IF((VLOOKUP($B123,'HICM and Narrative Backsheet'!$A$7:$BO$156,AA$9,FALSE))="","",(VLOOKUP($B123,'HICM and Narrative Backsheet'!$A$7:$BO$156,AA$9,FALSE))),"")</f>
        <v>Established</v>
      </c>
      <c r="AB123" s="159" t="str">
        <f ca="1">IFERROR(IF((VLOOKUP($B123,'HICM and Narrative Backsheet'!$A$7:$BO$156,AB$9,FALSE))="","",(VLOOKUP($B123,'HICM and Narrative Backsheet'!$A$7:$BO$156,AB$9,FALSE))),"")</f>
        <v>Plans in place</v>
      </c>
      <c r="AC123" s="159" t="str">
        <f ca="1">IFERROR(IF((VLOOKUP($B123,'HICM and Narrative Backsheet'!$A$7:$BO$156,AC$9,FALSE))="","",(VLOOKUP($B123,'HICM and Narrative Backsheet'!$A$7:$BO$156,AC$9,FALSE))),"")</f>
        <v>Established</v>
      </c>
      <c r="AD123" s="160" t="str">
        <f ca="1">IFERROR(IF((VLOOKUP($B123,'HICM and Narrative Backsheet'!$A$7:$BO$156,AD$9,FALSE))="","",(VLOOKUP($B123,'HICM and Narrative Backsheet'!$A$7:$BO$156,AD$9,FALSE))),"")</f>
        <v>Mature</v>
      </c>
    </row>
    <row r="124" spans="1:30" x14ac:dyDescent="0.3">
      <c r="A124" s="56">
        <v>98</v>
      </c>
      <c r="B124" s="49" t="str">
        <f t="shared" ca="1" si="13"/>
        <v>E09000026</v>
      </c>
      <c r="C124" s="143" t="str">
        <f ca="1">IFERROR(VLOOKUP($B124,'Org List'!$J$9:$K$488,2,0), "")</f>
        <v>Redbridge</v>
      </c>
      <c r="D124" s="158" t="str">
        <f ca="1">IFERROR(IF((VLOOKUP($B124,'HICM and Narrative Backsheet'!$A$7:$BO$156,D$9,FALSE))="","",(VLOOKUP($B124,'HICM and Narrative Backsheet'!$A$7:$BO$156,D$9,FALSE))),"")</f>
        <v>Mature</v>
      </c>
      <c r="E124" s="159" t="str">
        <f ca="1">IFERROR(IF((VLOOKUP($B124,'HICM and Narrative Backsheet'!$A$7:$BO$156,E$9,FALSE))="","",(VLOOKUP($B124,'HICM and Narrative Backsheet'!$A$7:$BO$156,E$9,FALSE))),"")</f>
        <v>Established</v>
      </c>
      <c r="F124" s="159" t="str">
        <f ca="1">IFERROR(IF((VLOOKUP($B124,'HICM and Narrative Backsheet'!$A$7:$BO$156,F$9,FALSE))="","",(VLOOKUP($B124,'HICM and Narrative Backsheet'!$A$7:$BO$156,F$9,FALSE))),"")</f>
        <v>Established</v>
      </c>
      <c r="G124" s="159" t="str">
        <f ca="1">IFERROR(IF((VLOOKUP($B124,'HICM and Narrative Backsheet'!$A$7:$BO$156,G$9,FALSE))="","",(VLOOKUP($B124,'HICM and Narrative Backsheet'!$A$7:$BO$156,G$9,FALSE))),"")</f>
        <v>Mature</v>
      </c>
      <c r="H124" s="159" t="str">
        <f ca="1">IFERROR(IF((VLOOKUP($B124,'HICM and Narrative Backsheet'!$A$7:$BO$156,H$9,FALSE))="","",(VLOOKUP($B124,'HICM and Narrative Backsheet'!$A$7:$BO$156,H$9,FALSE))),"")</f>
        <v>Mature</v>
      </c>
      <c r="I124" s="159" t="str">
        <f ca="1">IFERROR(IF((VLOOKUP($B124,'HICM and Narrative Backsheet'!$A$7:$BO$156,I$9,FALSE))="","",(VLOOKUP($B124,'HICM and Narrative Backsheet'!$A$7:$BO$156,I$9,FALSE))),"")</f>
        <v>Established</v>
      </c>
      <c r="J124" s="159" t="str">
        <f ca="1">IFERROR(IF((VLOOKUP($B124,'HICM and Narrative Backsheet'!$A$7:$BO$156,J$9,FALSE))="","",(VLOOKUP($B124,'HICM and Narrative Backsheet'!$A$7:$BO$156,J$9,FALSE))),"")</f>
        <v>Mature</v>
      </c>
      <c r="K124" s="159" t="str">
        <f ca="1">IFERROR(IF((VLOOKUP($B124,'HICM and Narrative Backsheet'!$A$7:$BO$156,K$9,FALSE))="","",(VLOOKUP($B124,'HICM and Narrative Backsheet'!$A$7:$BO$156,K$9,FALSE))),"")</f>
        <v>Established</v>
      </c>
      <c r="L124" s="160" t="str">
        <f ca="1">IFERROR(IF((VLOOKUP($B124,'HICM and Narrative Backsheet'!$A$7:$BO$156,L$9,FALSE))="","",(VLOOKUP($B124,'HICM and Narrative Backsheet'!$A$7:$BO$156,L$9,FALSE))),"")</f>
        <v>Not yet established</v>
      </c>
      <c r="M124" s="161" t="str">
        <f ca="1">IFERROR(IF((VLOOKUP($B124,'HICM and Narrative Backsheet'!$A$7:$BO$156,M$9,FALSE))="","",(VLOOKUP($B124,'HICM and Narrative Backsheet'!$A$7:$BO$156,M$9,FALSE))),"")</f>
        <v>Mature</v>
      </c>
      <c r="N124" s="159" t="str">
        <f ca="1">IFERROR(IF((VLOOKUP($B124,'HICM and Narrative Backsheet'!$A$7:$BO$156,N$9,FALSE))="","",(VLOOKUP($B124,'HICM and Narrative Backsheet'!$A$7:$BO$156,N$9,FALSE))),"")</f>
        <v>Mature</v>
      </c>
      <c r="O124" s="159" t="str">
        <f ca="1">IFERROR(IF((VLOOKUP($B124,'HICM and Narrative Backsheet'!$A$7:$BO$156,O$9,FALSE))="","",(VLOOKUP($B124,'HICM and Narrative Backsheet'!$A$7:$BO$156,O$9,FALSE))),"")</f>
        <v>Established</v>
      </c>
      <c r="P124" s="159" t="str">
        <f ca="1">IFERROR(IF((VLOOKUP($B124,'HICM and Narrative Backsheet'!$A$7:$BO$156,P$9,FALSE))="","",(VLOOKUP($B124,'HICM and Narrative Backsheet'!$A$7:$BO$156,P$9,FALSE))),"")</f>
        <v>Mature</v>
      </c>
      <c r="Q124" s="159" t="str">
        <f ca="1">IFERROR(IF((VLOOKUP($B124,'HICM and Narrative Backsheet'!$A$7:$BO$156,Q$9,FALSE))="","",(VLOOKUP($B124,'HICM and Narrative Backsheet'!$A$7:$BO$156,Q$9,FALSE))),"")</f>
        <v>Mature</v>
      </c>
      <c r="R124" s="159" t="str">
        <f ca="1">IFERROR(IF((VLOOKUP($B124,'HICM and Narrative Backsheet'!$A$7:$BO$156,R$9,FALSE))="","",(VLOOKUP($B124,'HICM and Narrative Backsheet'!$A$7:$BO$156,R$9,FALSE))),"")</f>
        <v>Established</v>
      </c>
      <c r="S124" s="159" t="str">
        <f ca="1">IFERROR(IF((VLOOKUP($B124,'HICM and Narrative Backsheet'!$A$7:$BO$156,S$9,FALSE))="","",(VLOOKUP($B124,'HICM and Narrative Backsheet'!$A$7:$BO$156,S$9,FALSE))),"")</f>
        <v>Mature</v>
      </c>
      <c r="T124" s="159" t="str">
        <f ca="1">IFERROR(IF((VLOOKUP($B124,'HICM and Narrative Backsheet'!$A$7:$BO$156,T$9,FALSE))="","",(VLOOKUP($B124,'HICM and Narrative Backsheet'!$A$7:$BO$156,T$9,FALSE))),"")</f>
        <v>Established</v>
      </c>
      <c r="U124" s="162" t="str">
        <f ca="1">IFERROR(IF((VLOOKUP($B124,'HICM and Narrative Backsheet'!$A$7:$BO$156,U$9,FALSE))="","",(VLOOKUP($B124,'HICM and Narrative Backsheet'!$A$7:$BO$156,U$9,FALSE))),"")</f>
        <v>Established</v>
      </c>
      <c r="V124" s="161" t="str">
        <f ca="1">IFERROR(IF((VLOOKUP($B124,'HICM and Narrative Backsheet'!$A$7:$BO$156,V$9,FALSE))="","",(VLOOKUP($B124,'HICM and Narrative Backsheet'!$A$7:$BO$156,V$9,FALSE))),"")</f>
        <v>Mature</v>
      </c>
      <c r="W124" s="159" t="str">
        <f ca="1">IFERROR(IF((VLOOKUP($B124,'HICM and Narrative Backsheet'!$A$7:$BO$156,W$9,FALSE))="","",(VLOOKUP($B124,'HICM and Narrative Backsheet'!$A$7:$BO$156,W$9,FALSE))),"")</f>
        <v>Mature</v>
      </c>
      <c r="X124" s="159" t="str">
        <f ca="1">IFERROR(IF((VLOOKUP($B124,'HICM and Narrative Backsheet'!$A$7:$BO$156,X$9,FALSE))="","",(VLOOKUP($B124,'HICM and Narrative Backsheet'!$A$7:$BO$156,X$9,FALSE))),"")</f>
        <v>Mature</v>
      </c>
      <c r="Y124" s="159" t="str">
        <f ca="1">IFERROR(IF((VLOOKUP($B124,'HICM and Narrative Backsheet'!$A$7:$BO$156,Y$9,FALSE))="","",(VLOOKUP($B124,'HICM and Narrative Backsheet'!$A$7:$BO$156,Y$9,FALSE))),"")</f>
        <v>Mature</v>
      </c>
      <c r="Z124" s="159" t="str">
        <f ca="1">IFERROR(IF((VLOOKUP($B124,'HICM and Narrative Backsheet'!$A$7:$BO$156,Z$9,FALSE))="","",(VLOOKUP($B124,'HICM and Narrative Backsheet'!$A$7:$BO$156,Z$9,FALSE))),"")</f>
        <v>Mature</v>
      </c>
      <c r="AA124" s="159" t="str">
        <f ca="1">IFERROR(IF((VLOOKUP($B124,'HICM and Narrative Backsheet'!$A$7:$BO$156,AA$9,FALSE))="","",(VLOOKUP($B124,'HICM and Narrative Backsheet'!$A$7:$BO$156,AA$9,FALSE))),"")</f>
        <v>Mature</v>
      </c>
      <c r="AB124" s="159" t="str">
        <f ca="1">IFERROR(IF((VLOOKUP($B124,'HICM and Narrative Backsheet'!$A$7:$BO$156,AB$9,FALSE))="","",(VLOOKUP($B124,'HICM and Narrative Backsheet'!$A$7:$BO$156,AB$9,FALSE))),"")</f>
        <v>Mature</v>
      </c>
      <c r="AC124" s="159" t="str">
        <f ca="1">IFERROR(IF((VLOOKUP($B124,'HICM and Narrative Backsheet'!$A$7:$BO$156,AC$9,FALSE))="","",(VLOOKUP($B124,'HICM and Narrative Backsheet'!$A$7:$BO$156,AC$9,FALSE))),"")</f>
        <v>Mature</v>
      </c>
      <c r="AD124" s="160" t="str">
        <f ca="1">IFERROR(IF((VLOOKUP($B124,'HICM and Narrative Backsheet'!$A$7:$BO$156,AD$9,FALSE))="","",(VLOOKUP($B124,'HICM and Narrative Backsheet'!$A$7:$BO$156,AD$9,FALSE))),"")</f>
        <v>Plans in place</v>
      </c>
    </row>
    <row r="125" spans="1:30" x14ac:dyDescent="0.3">
      <c r="A125" s="56">
        <v>99</v>
      </c>
      <c r="B125" s="49" t="str">
        <f t="shared" ca="1" si="13"/>
        <v>E06000003</v>
      </c>
      <c r="C125" s="143" t="str">
        <f ca="1">IFERROR(VLOOKUP($B125,'Org List'!$J$9:$K$488,2,0), "")</f>
        <v>Redcar and Cleveland</v>
      </c>
      <c r="D125" s="158" t="str">
        <f ca="1">IFERROR(IF((VLOOKUP($B125,'HICM and Narrative Backsheet'!$A$7:$BO$156,D$9,FALSE))="","",(VLOOKUP($B125,'HICM and Narrative Backsheet'!$A$7:$BO$156,D$9,FALSE))),"")</f>
        <v>Plans in place</v>
      </c>
      <c r="E125" s="159" t="str">
        <f ca="1">IFERROR(IF((VLOOKUP($B125,'HICM and Narrative Backsheet'!$A$7:$BO$156,E$9,FALSE))="","",(VLOOKUP($B125,'HICM and Narrative Backsheet'!$A$7:$BO$156,E$9,FALSE))),"")</f>
        <v>Established</v>
      </c>
      <c r="F125" s="159" t="str">
        <f ca="1">IFERROR(IF((VLOOKUP($B125,'HICM and Narrative Backsheet'!$A$7:$BO$156,F$9,FALSE))="","",(VLOOKUP($B125,'HICM and Narrative Backsheet'!$A$7:$BO$156,F$9,FALSE))),"")</f>
        <v>Established</v>
      </c>
      <c r="G125" s="159" t="str">
        <f ca="1">IFERROR(IF((VLOOKUP($B125,'HICM and Narrative Backsheet'!$A$7:$BO$156,G$9,FALSE))="","",(VLOOKUP($B125,'HICM and Narrative Backsheet'!$A$7:$BO$156,G$9,FALSE))),"")</f>
        <v>Plans in place</v>
      </c>
      <c r="H125" s="159" t="str">
        <f ca="1">IFERROR(IF((VLOOKUP($B125,'HICM and Narrative Backsheet'!$A$7:$BO$156,H$9,FALSE))="","",(VLOOKUP($B125,'HICM and Narrative Backsheet'!$A$7:$BO$156,H$9,FALSE))),"")</f>
        <v>Plans in place</v>
      </c>
      <c r="I125" s="159" t="str">
        <f ca="1">IFERROR(IF((VLOOKUP($B125,'HICM and Narrative Backsheet'!$A$7:$BO$156,I$9,FALSE))="","",(VLOOKUP($B125,'HICM and Narrative Backsheet'!$A$7:$BO$156,I$9,FALSE))),"")</f>
        <v>Established</v>
      </c>
      <c r="J125" s="159" t="str">
        <f ca="1">IFERROR(IF((VLOOKUP($B125,'HICM and Narrative Backsheet'!$A$7:$BO$156,J$9,FALSE))="","",(VLOOKUP($B125,'HICM and Narrative Backsheet'!$A$7:$BO$156,J$9,FALSE))),"")</f>
        <v>Established</v>
      </c>
      <c r="K125" s="159" t="str">
        <f ca="1">IFERROR(IF((VLOOKUP($B125,'HICM and Narrative Backsheet'!$A$7:$BO$156,K$9,FALSE))="","",(VLOOKUP($B125,'HICM and Narrative Backsheet'!$A$7:$BO$156,K$9,FALSE))),"")</f>
        <v>Established</v>
      </c>
      <c r="L125" s="160" t="str">
        <f ca="1">IFERROR(IF((VLOOKUP($B125,'HICM and Narrative Backsheet'!$A$7:$BO$156,L$9,FALSE))="","",(VLOOKUP($B125,'HICM and Narrative Backsheet'!$A$7:$BO$156,L$9,FALSE))),"")</f>
        <v>Established</v>
      </c>
      <c r="M125" s="161" t="str">
        <f ca="1">IFERROR(IF((VLOOKUP($B125,'HICM and Narrative Backsheet'!$A$7:$BO$156,M$9,FALSE))="","",(VLOOKUP($B125,'HICM and Narrative Backsheet'!$A$7:$BO$156,M$9,FALSE))),"")</f>
        <v>Plans in place</v>
      </c>
      <c r="N125" s="159" t="str">
        <f ca="1">IFERROR(IF((VLOOKUP($B125,'HICM and Narrative Backsheet'!$A$7:$BO$156,N$9,FALSE))="","",(VLOOKUP($B125,'HICM and Narrative Backsheet'!$A$7:$BO$156,N$9,FALSE))),"")</f>
        <v>Established</v>
      </c>
      <c r="O125" s="159" t="str">
        <f ca="1">IFERROR(IF((VLOOKUP($B125,'HICM and Narrative Backsheet'!$A$7:$BO$156,O$9,FALSE))="","",(VLOOKUP($B125,'HICM and Narrative Backsheet'!$A$7:$BO$156,O$9,FALSE))),"")</f>
        <v>Established</v>
      </c>
      <c r="P125" s="159" t="str">
        <f ca="1">IFERROR(IF((VLOOKUP($B125,'HICM and Narrative Backsheet'!$A$7:$BO$156,P$9,FALSE))="","",(VLOOKUP($B125,'HICM and Narrative Backsheet'!$A$7:$BO$156,P$9,FALSE))),"")</f>
        <v>Established</v>
      </c>
      <c r="Q125" s="159" t="str">
        <f ca="1">IFERROR(IF((VLOOKUP($B125,'HICM and Narrative Backsheet'!$A$7:$BO$156,Q$9,FALSE))="","",(VLOOKUP($B125,'HICM and Narrative Backsheet'!$A$7:$BO$156,Q$9,FALSE))),"")</f>
        <v>Plans in place</v>
      </c>
      <c r="R125" s="159" t="str">
        <f ca="1">IFERROR(IF((VLOOKUP($B125,'HICM and Narrative Backsheet'!$A$7:$BO$156,R$9,FALSE))="","",(VLOOKUP($B125,'HICM and Narrative Backsheet'!$A$7:$BO$156,R$9,FALSE))),"")</f>
        <v>Established</v>
      </c>
      <c r="S125" s="159" t="str">
        <f ca="1">IFERROR(IF((VLOOKUP($B125,'HICM and Narrative Backsheet'!$A$7:$BO$156,S$9,FALSE))="","",(VLOOKUP($B125,'HICM and Narrative Backsheet'!$A$7:$BO$156,S$9,FALSE))),"")</f>
        <v>Established</v>
      </c>
      <c r="T125" s="159" t="str">
        <f ca="1">IFERROR(IF((VLOOKUP($B125,'HICM and Narrative Backsheet'!$A$7:$BO$156,T$9,FALSE))="","",(VLOOKUP($B125,'HICM and Narrative Backsheet'!$A$7:$BO$156,T$9,FALSE))),"")</f>
        <v>Established</v>
      </c>
      <c r="U125" s="162" t="str">
        <f ca="1">IFERROR(IF((VLOOKUP($B125,'HICM and Narrative Backsheet'!$A$7:$BO$156,U$9,FALSE))="","",(VLOOKUP($B125,'HICM and Narrative Backsheet'!$A$7:$BO$156,U$9,FALSE))),"")</f>
        <v>Established</v>
      </c>
      <c r="V125" s="161" t="str">
        <f ca="1">IFERROR(IF((VLOOKUP($B125,'HICM and Narrative Backsheet'!$A$7:$BO$156,V$9,FALSE))="","",(VLOOKUP($B125,'HICM and Narrative Backsheet'!$A$7:$BO$156,V$9,FALSE))),"")</f>
        <v>Established</v>
      </c>
      <c r="W125" s="159" t="str">
        <f ca="1">IFERROR(IF((VLOOKUP($B125,'HICM and Narrative Backsheet'!$A$7:$BO$156,W$9,FALSE))="","",(VLOOKUP($B125,'HICM and Narrative Backsheet'!$A$7:$BO$156,W$9,FALSE))),"")</f>
        <v>Established</v>
      </c>
      <c r="X125" s="159" t="str">
        <f ca="1">IFERROR(IF((VLOOKUP($B125,'HICM and Narrative Backsheet'!$A$7:$BO$156,X$9,FALSE))="","",(VLOOKUP($B125,'HICM and Narrative Backsheet'!$A$7:$BO$156,X$9,FALSE))),"")</f>
        <v>Established</v>
      </c>
      <c r="Y125" s="159" t="str">
        <f ca="1">IFERROR(IF((VLOOKUP($B125,'HICM and Narrative Backsheet'!$A$7:$BO$156,Y$9,FALSE))="","",(VLOOKUP($B125,'HICM and Narrative Backsheet'!$A$7:$BO$156,Y$9,FALSE))),"")</f>
        <v>Established</v>
      </c>
      <c r="Z125" s="159" t="str">
        <f ca="1">IFERROR(IF((VLOOKUP($B125,'HICM and Narrative Backsheet'!$A$7:$BO$156,Z$9,FALSE))="","",(VLOOKUP($B125,'HICM and Narrative Backsheet'!$A$7:$BO$156,Z$9,FALSE))),"")</f>
        <v>Established</v>
      </c>
      <c r="AA125" s="159" t="str">
        <f ca="1">IFERROR(IF((VLOOKUP($B125,'HICM and Narrative Backsheet'!$A$7:$BO$156,AA$9,FALSE))="","",(VLOOKUP($B125,'HICM and Narrative Backsheet'!$A$7:$BO$156,AA$9,FALSE))),"")</f>
        <v>Established</v>
      </c>
      <c r="AB125" s="159" t="str">
        <f ca="1">IFERROR(IF((VLOOKUP($B125,'HICM and Narrative Backsheet'!$A$7:$BO$156,AB$9,FALSE))="","",(VLOOKUP($B125,'HICM and Narrative Backsheet'!$A$7:$BO$156,AB$9,FALSE))),"")</f>
        <v>Established</v>
      </c>
      <c r="AC125" s="159" t="str">
        <f ca="1">IFERROR(IF((VLOOKUP($B125,'HICM and Narrative Backsheet'!$A$7:$BO$156,AC$9,FALSE))="","",(VLOOKUP($B125,'HICM and Narrative Backsheet'!$A$7:$BO$156,AC$9,FALSE))),"")</f>
        <v>Established</v>
      </c>
      <c r="AD125" s="160" t="str">
        <f ca="1">IFERROR(IF((VLOOKUP($B125,'HICM and Narrative Backsheet'!$A$7:$BO$156,AD$9,FALSE))="","",(VLOOKUP($B125,'HICM and Narrative Backsheet'!$A$7:$BO$156,AD$9,FALSE))),"")</f>
        <v>Established</v>
      </c>
    </row>
    <row r="126" spans="1:30" x14ac:dyDescent="0.3">
      <c r="A126" s="56">
        <v>100</v>
      </c>
      <c r="B126" s="49" t="str">
        <f t="shared" ca="1" si="13"/>
        <v>E09000027</v>
      </c>
      <c r="C126" s="143" t="str">
        <f ca="1">IFERROR(VLOOKUP($B126,'Org List'!$J$9:$K$488,2,0), "")</f>
        <v>Richmond upon Thames</v>
      </c>
      <c r="D126" s="158" t="str">
        <f ca="1">IFERROR(IF((VLOOKUP($B126,'HICM and Narrative Backsheet'!$A$7:$BO$156,D$9,FALSE))="","",(VLOOKUP($B126,'HICM and Narrative Backsheet'!$A$7:$BO$156,D$9,FALSE))),"")</f>
        <v>Established</v>
      </c>
      <c r="E126" s="159" t="str">
        <f ca="1">IFERROR(IF((VLOOKUP($B126,'HICM and Narrative Backsheet'!$A$7:$BO$156,E$9,FALSE))="","",(VLOOKUP($B126,'HICM and Narrative Backsheet'!$A$7:$BO$156,E$9,FALSE))),"")</f>
        <v>Mature</v>
      </c>
      <c r="F126" s="159" t="str">
        <f ca="1">IFERROR(IF((VLOOKUP($B126,'HICM and Narrative Backsheet'!$A$7:$BO$156,F$9,FALSE))="","",(VLOOKUP($B126,'HICM and Narrative Backsheet'!$A$7:$BO$156,F$9,FALSE))),"")</f>
        <v>Mature</v>
      </c>
      <c r="G126" s="159" t="str">
        <f ca="1">IFERROR(IF((VLOOKUP($B126,'HICM and Narrative Backsheet'!$A$7:$BO$156,G$9,FALSE))="","",(VLOOKUP($B126,'HICM and Narrative Backsheet'!$A$7:$BO$156,G$9,FALSE))),"")</f>
        <v>Established</v>
      </c>
      <c r="H126" s="159" t="str">
        <f ca="1">IFERROR(IF((VLOOKUP($B126,'HICM and Narrative Backsheet'!$A$7:$BO$156,H$9,FALSE))="","",(VLOOKUP($B126,'HICM and Narrative Backsheet'!$A$7:$BO$156,H$9,FALSE))),"")</f>
        <v>Established</v>
      </c>
      <c r="I126" s="159" t="str">
        <f ca="1">IFERROR(IF((VLOOKUP($B126,'HICM and Narrative Backsheet'!$A$7:$BO$156,I$9,FALSE))="","",(VLOOKUP($B126,'HICM and Narrative Backsheet'!$A$7:$BO$156,I$9,FALSE))),"")</f>
        <v>Established</v>
      </c>
      <c r="J126" s="159" t="str">
        <f ca="1">IFERROR(IF((VLOOKUP($B126,'HICM and Narrative Backsheet'!$A$7:$BO$156,J$9,FALSE))="","",(VLOOKUP($B126,'HICM and Narrative Backsheet'!$A$7:$BO$156,J$9,FALSE))),"")</f>
        <v>Established</v>
      </c>
      <c r="K126" s="159" t="str">
        <f ca="1">IFERROR(IF((VLOOKUP($B126,'HICM and Narrative Backsheet'!$A$7:$BO$156,K$9,FALSE))="","",(VLOOKUP($B126,'HICM and Narrative Backsheet'!$A$7:$BO$156,K$9,FALSE))),"")</f>
        <v>Mature</v>
      </c>
      <c r="L126" s="160" t="str">
        <f ca="1">IFERROR(IF((VLOOKUP($B126,'HICM and Narrative Backsheet'!$A$7:$BO$156,L$9,FALSE))="","",(VLOOKUP($B126,'HICM and Narrative Backsheet'!$A$7:$BO$156,L$9,FALSE))),"")</f>
        <v>Mature</v>
      </c>
      <c r="M126" s="161" t="str">
        <f ca="1">IFERROR(IF((VLOOKUP($B126,'HICM and Narrative Backsheet'!$A$7:$BO$156,M$9,FALSE))="","",(VLOOKUP($B126,'HICM and Narrative Backsheet'!$A$7:$BO$156,M$9,FALSE))),"")</f>
        <v>Established</v>
      </c>
      <c r="N126" s="159" t="str">
        <f ca="1">IFERROR(IF((VLOOKUP($B126,'HICM and Narrative Backsheet'!$A$7:$BO$156,N$9,FALSE))="","",(VLOOKUP($B126,'HICM and Narrative Backsheet'!$A$7:$BO$156,N$9,FALSE))),"")</f>
        <v>Mature</v>
      </c>
      <c r="O126" s="159" t="str">
        <f ca="1">IFERROR(IF((VLOOKUP($B126,'HICM and Narrative Backsheet'!$A$7:$BO$156,O$9,FALSE))="","",(VLOOKUP($B126,'HICM and Narrative Backsheet'!$A$7:$BO$156,O$9,FALSE))),"")</f>
        <v>Mature</v>
      </c>
      <c r="P126" s="159" t="str">
        <f ca="1">IFERROR(IF((VLOOKUP($B126,'HICM and Narrative Backsheet'!$A$7:$BO$156,P$9,FALSE))="","",(VLOOKUP($B126,'HICM and Narrative Backsheet'!$A$7:$BO$156,P$9,FALSE))),"")</f>
        <v>Mature</v>
      </c>
      <c r="Q126" s="159" t="str">
        <f ca="1">IFERROR(IF((VLOOKUP($B126,'HICM and Narrative Backsheet'!$A$7:$BO$156,Q$9,FALSE))="","",(VLOOKUP($B126,'HICM and Narrative Backsheet'!$A$7:$BO$156,Q$9,FALSE))),"")</f>
        <v>Established</v>
      </c>
      <c r="R126" s="159" t="str">
        <f ca="1">IFERROR(IF((VLOOKUP($B126,'HICM and Narrative Backsheet'!$A$7:$BO$156,R$9,FALSE))="","",(VLOOKUP($B126,'HICM and Narrative Backsheet'!$A$7:$BO$156,R$9,FALSE))),"")</f>
        <v>Mature</v>
      </c>
      <c r="S126" s="159" t="str">
        <f ca="1">IFERROR(IF((VLOOKUP($B126,'HICM and Narrative Backsheet'!$A$7:$BO$156,S$9,FALSE))="","",(VLOOKUP($B126,'HICM and Narrative Backsheet'!$A$7:$BO$156,S$9,FALSE))),"")</f>
        <v>Established</v>
      </c>
      <c r="T126" s="159" t="str">
        <f ca="1">IFERROR(IF((VLOOKUP($B126,'HICM and Narrative Backsheet'!$A$7:$BO$156,T$9,FALSE))="","",(VLOOKUP($B126,'HICM and Narrative Backsheet'!$A$7:$BO$156,T$9,FALSE))),"")</f>
        <v>Mature</v>
      </c>
      <c r="U126" s="162" t="str">
        <f ca="1">IFERROR(IF((VLOOKUP($B126,'HICM and Narrative Backsheet'!$A$7:$BO$156,U$9,FALSE))="","",(VLOOKUP($B126,'HICM and Narrative Backsheet'!$A$7:$BO$156,U$9,FALSE))),"")</f>
        <v>Exemplary</v>
      </c>
      <c r="V126" s="161" t="str">
        <f ca="1">IFERROR(IF((VLOOKUP($B126,'HICM and Narrative Backsheet'!$A$7:$BO$156,V$9,FALSE))="","",(VLOOKUP($B126,'HICM and Narrative Backsheet'!$A$7:$BO$156,V$9,FALSE))),"")</f>
        <v>Mature</v>
      </c>
      <c r="W126" s="159" t="str">
        <f ca="1">IFERROR(IF((VLOOKUP($B126,'HICM and Narrative Backsheet'!$A$7:$BO$156,W$9,FALSE))="","",(VLOOKUP($B126,'HICM and Narrative Backsheet'!$A$7:$BO$156,W$9,FALSE))),"")</f>
        <v>Mature</v>
      </c>
      <c r="X126" s="159" t="str">
        <f ca="1">IFERROR(IF((VLOOKUP($B126,'HICM and Narrative Backsheet'!$A$7:$BO$156,X$9,FALSE))="","",(VLOOKUP($B126,'HICM and Narrative Backsheet'!$A$7:$BO$156,X$9,FALSE))),"")</f>
        <v>Mature</v>
      </c>
      <c r="Y126" s="159" t="str">
        <f ca="1">IFERROR(IF((VLOOKUP($B126,'HICM and Narrative Backsheet'!$A$7:$BO$156,Y$9,FALSE))="","",(VLOOKUP($B126,'HICM and Narrative Backsheet'!$A$7:$BO$156,Y$9,FALSE))),"")</f>
        <v>Mature</v>
      </c>
      <c r="Z126" s="159" t="str">
        <f ca="1">IFERROR(IF((VLOOKUP($B126,'HICM and Narrative Backsheet'!$A$7:$BO$156,Z$9,FALSE))="","",(VLOOKUP($B126,'HICM and Narrative Backsheet'!$A$7:$BO$156,Z$9,FALSE))),"")</f>
        <v>Established</v>
      </c>
      <c r="AA126" s="159" t="str">
        <f ca="1">IFERROR(IF((VLOOKUP($B126,'HICM and Narrative Backsheet'!$A$7:$BO$156,AA$9,FALSE))="","",(VLOOKUP($B126,'HICM and Narrative Backsheet'!$A$7:$BO$156,AA$9,FALSE))),"")</f>
        <v>Mature</v>
      </c>
      <c r="AB126" s="159" t="str">
        <f ca="1">IFERROR(IF((VLOOKUP($B126,'HICM and Narrative Backsheet'!$A$7:$BO$156,AB$9,FALSE))="","",(VLOOKUP($B126,'HICM and Narrative Backsheet'!$A$7:$BO$156,AB$9,FALSE))),"")</f>
        <v>Established</v>
      </c>
      <c r="AC126" s="159" t="str">
        <f ca="1">IFERROR(IF((VLOOKUP($B126,'HICM and Narrative Backsheet'!$A$7:$BO$156,AC$9,FALSE))="","",(VLOOKUP($B126,'HICM and Narrative Backsheet'!$A$7:$BO$156,AC$9,FALSE))),"")</f>
        <v>Mature</v>
      </c>
      <c r="AD126" s="160" t="str">
        <f ca="1">IFERROR(IF((VLOOKUP($B126,'HICM and Narrative Backsheet'!$A$7:$BO$156,AD$9,FALSE))="","",(VLOOKUP($B126,'HICM and Narrative Backsheet'!$A$7:$BO$156,AD$9,FALSE))),"")</f>
        <v>Exemplary</v>
      </c>
    </row>
    <row r="127" spans="1:30" x14ac:dyDescent="0.3">
      <c r="A127" s="56">
        <v>101</v>
      </c>
      <c r="B127" s="49" t="str">
        <f t="shared" ca="1" si="13"/>
        <v>E08000005</v>
      </c>
      <c r="C127" s="143" t="str">
        <f ca="1">IFERROR(VLOOKUP($B127,'Org List'!$J$9:$K$488,2,0), "")</f>
        <v>Rochdale</v>
      </c>
      <c r="D127" s="158" t="str">
        <f ca="1">IFERROR(IF((VLOOKUP($B127,'HICM and Narrative Backsheet'!$A$7:$BO$156,D$9,FALSE))="","",(VLOOKUP($B127,'HICM and Narrative Backsheet'!$A$7:$BO$156,D$9,FALSE))),"")</f>
        <v>Established</v>
      </c>
      <c r="E127" s="159" t="str">
        <f ca="1">IFERROR(IF((VLOOKUP($B127,'HICM and Narrative Backsheet'!$A$7:$BO$156,E$9,FALSE))="","",(VLOOKUP($B127,'HICM and Narrative Backsheet'!$A$7:$BO$156,E$9,FALSE))),"")</f>
        <v>Established</v>
      </c>
      <c r="F127" s="159" t="str">
        <f ca="1">IFERROR(IF((VLOOKUP($B127,'HICM and Narrative Backsheet'!$A$7:$BO$156,F$9,FALSE))="","",(VLOOKUP($B127,'HICM and Narrative Backsheet'!$A$7:$BO$156,F$9,FALSE))),"")</f>
        <v>Established</v>
      </c>
      <c r="G127" s="159" t="str">
        <f ca="1">IFERROR(IF((VLOOKUP($B127,'HICM and Narrative Backsheet'!$A$7:$BO$156,G$9,FALSE))="","",(VLOOKUP($B127,'HICM and Narrative Backsheet'!$A$7:$BO$156,G$9,FALSE))),"")</f>
        <v>Mature</v>
      </c>
      <c r="H127" s="159" t="str">
        <f ca="1">IFERROR(IF((VLOOKUP($B127,'HICM and Narrative Backsheet'!$A$7:$BO$156,H$9,FALSE))="","",(VLOOKUP($B127,'HICM and Narrative Backsheet'!$A$7:$BO$156,H$9,FALSE))),"")</f>
        <v>Established</v>
      </c>
      <c r="I127" s="159" t="str">
        <f ca="1">IFERROR(IF((VLOOKUP($B127,'HICM and Narrative Backsheet'!$A$7:$BO$156,I$9,FALSE))="","",(VLOOKUP($B127,'HICM and Narrative Backsheet'!$A$7:$BO$156,I$9,FALSE))),"")</f>
        <v>Established</v>
      </c>
      <c r="J127" s="159" t="str">
        <f ca="1">IFERROR(IF((VLOOKUP($B127,'HICM and Narrative Backsheet'!$A$7:$BO$156,J$9,FALSE))="","",(VLOOKUP($B127,'HICM and Narrative Backsheet'!$A$7:$BO$156,J$9,FALSE))),"")</f>
        <v>Established</v>
      </c>
      <c r="K127" s="159" t="str">
        <f ca="1">IFERROR(IF((VLOOKUP($B127,'HICM and Narrative Backsheet'!$A$7:$BO$156,K$9,FALSE))="","",(VLOOKUP($B127,'HICM and Narrative Backsheet'!$A$7:$BO$156,K$9,FALSE))),"")</f>
        <v>Established</v>
      </c>
      <c r="L127" s="160" t="str">
        <f ca="1">IFERROR(IF((VLOOKUP($B127,'HICM and Narrative Backsheet'!$A$7:$BO$156,L$9,FALSE))="","",(VLOOKUP($B127,'HICM and Narrative Backsheet'!$A$7:$BO$156,L$9,FALSE))),"")</f>
        <v>Plans in place</v>
      </c>
      <c r="M127" s="161" t="str">
        <f ca="1">IFERROR(IF((VLOOKUP($B127,'HICM and Narrative Backsheet'!$A$7:$BO$156,M$9,FALSE))="","",(VLOOKUP($B127,'HICM and Narrative Backsheet'!$A$7:$BO$156,M$9,FALSE))),"")</f>
        <v>Established</v>
      </c>
      <c r="N127" s="159" t="str">
        <f ca="1">IFERROR(IF((VLOOKUP($B127,'HICM and Narrative Backsheet'!$A$7:$BO$156,N$9,FALSE))="","",(VLOOKUP($B127,'HICM and Narrative Backsheet'!$A$7:$BO$156,N$9,FALSE))),"")</f>
        <v>Established</v>
      </c>
      <c r="O127" s="159" t="str">
        <f ca="1">IFERROR(IF((VLOOKUP($B127,'HICM and Narrative Backsheet'!$A$7:$BO$156,O$9,FALSE))="","",(VLOOKUP($B127,'HICM and Narrative Backsheet'!$A$7:$BO$156,O$9,FALSE))),"")</f>
        <v>Established</v>
      </c>
      <c r="P127" s="159" t="str">
        <f ca="1">IFERROR(IF((VLOOKUP($B127,'HICM and Narrative Backsheet'!$A$7:$BO$156,P$9,FALSE))="","",(VLOOKUP($B127,'HICM and Narrative Backsheet'!$A$7:$BO$156,P$9,FALSE))),"")</f>
        <v>Mature</v>
      </c>
      <c r="Q127" s="159" t="str">
        <f ca="1">IFERROR(IF((VLOOKUP($B127,'HICM and Narrative Backsheet'!$A$7:$BO$156,Q$9,FALSE))="","",(VLOOKUP($B127,'HICM and Narrative Backsheet'!$A$7:$BO$156,Q$9,FALSE))),"")</f>
        <v>Established</v>
      </c>
      <c r="R127" s="159" t="str">
        <f ca="1">IFERROR(IF((VLOOKUP($B127,'HICM and Narrative Backsheet'!$A$7:$BO$156,R$9,FALSE))="","",(VLOOKUP($B127,'HICM and Narrative Backsheet'!$A$7:$BO$156,R$9,FALSE))),"")</f>
        <v>Established</v>
      </c>
      <c r="S127" s="159" t="str">
        <f ca="1">IFERROR(IF((VLOOKUP($B127,'HICM and Narrative Backsheet'!$A$7:$BO$156,S$9,FALSE))="","",(VLOOKUP($B127,'HICM and Narrative Backsheet'!$A$7:$BO$156,S$9,FALSE))),"")</f>
        <v>Established</v>
      </c>
      <c r="T127" s="159" t="str">
        <f ca="1">IFERROR(IF((VLOOKUP($B127,'HICM and Narrative Backsheet'!$A$7:$BO$156,T$9,FALSE))="","",(VLOOKUP($B127,'HICM and Narrative Backsheet'!$A$7:$BO$156,T$9,FALSE))),"")</f>
        <v>Established</v>
      </c>
      <c r="U127" s="162" t="str">
        <f ca="1">IFERROR(IF((VLOOKUP($B127,'HICM and Narrative Backsheet'!$A$7:$BO$156,U$9,FALSE))="","",(VLOOKUP($B127,'HICM and Narrative Backsheet'!$A$7:$BO$156,U$9,FALSE))),"")</f>
        <v>Plans in place</v>
      </c>
      <c r="V127" s="161" t="str">
        <f ca="1">IFERROR(IF((VLOOKUP($B127,'HICM and Narrative Backsheet'!$A$7:$BO$156,V$9,FALSE))="","",(VLOOKUP($B127,'HICM and Narrative Backsheet'!$A$7:$BO$156,V$9,FALSE))),"")</f>
        <v>Established</v>
      </c>
      <c r="W127" s="159" t="str">
        <f ca="1">IFERROR(IF((VLOOKUP($B127,'HICM and Narrative Backsheet'!$A$7:$BO$156,W$9,FALSE))="","",(VLOOKUP($B127,'HICM and Narrative Backsheet'!$A$7:$BO$156,W$9,FALSE))),"")</f>
        <v>Established</v>
      </c>
      <c r="X127" s="159" t="str">
        <f ca="1">IFERROR(IF((VLOOKUP($B127,'HICM and Narrative Backsheet'!$A$7:$BO$156,X$9,FALSE))="","",(VLOOKUP($B127,'HICM and Narrative Backsheet'!$A$7:$BO$156,X$9,FALSE))),"")</f>
        <v>Established</v>
      </c>
      <c r="Y127" s="159" t="str">
        <f ca="1">IFERROR(IF((VLOOKUP($B127,'HICM and Narrative Backsheet'!$A$7:$BO$156,Y$9,FALSE))="","",(VLOOKUP($B127,'HICM and Narrative Backsheet'!$A$7:$BO$156,Y$9,FALSE))),"")</f>
        <v>Mature</v>
      </c>
      <c r="Z127" s="159" t="str">
        <f ca="1">IFERROR(IF((VLOOKUP($B127,'HICM and Narrative Backsheet'!$A$7:$BO$156,Z$9,FALSE))="","",(VLOOKUP($B127,'HICM and Narrative Backsheet'!$A$7:$BO$156,Z$9,FALSE))),"")</f>
        <v>Established</v>
      </c>
      <c r="AA127" s="159" t="str">
        <f ca="1">IFERROR(IF((VLOOKUP($B127,'HICM and Narrative Backsheet'!$A$7:$BO$156,AA$9,FALSE))="","",(VLOOKUP($B127,'HICM and Narrative Backsheet'!$A$7:$BO$156,AA$9,FALSE))),"")</f>
        <v>Established</v>
      </c>
      <c r="AB127" s="159" t="str">
        <f ca="1">IFERROR(IF((VLOOKUP($B127,'HICM and Narrative Backsheet'!$A$7:$BO$156,AB$9,FALSE))="","",(VLOOKUP($B127,'HICM and Narrative Backsheet'!$A$7:$BO$156,AB$9,FALSE))),"")</f>
        <v>Established</v>
      </c>
      <c r="AC127" s="159" t="str">
        <f ca="1">IFERROR(IF((VLOOKUP($B127,'HICM and Narrative Backsheet'!$A$7:$BO$156,AC$9,FALSE))="","",(VLOOKUP($B127,'HICM and Narrative Backsheet'!$A$7:$BO$156,AC$9,FALSE))),"")</f>
        <v>Established</v>
      </c>
      <c r="AD127" s="160" t="str">
        <f ca="1">IFERROR(IF((VLOOKUP($B127,'HICM and Narrative Backsheet'!$A$7:$BO$156,AD$9,FALSE))="","",(VLOOKUP($B127,'HICM and Narrative Backsheet'!$A$7:$BO$156,AD$9,FALSE))),"")</f>
        <v>Plans in place</v>
      </c>
    </row>
    <row r="128" spans="1:30" x14ac:dyDescent="0.3">
      <c r="A128" s="56">
        <v>102</v>
      </c>
      <c r="B128" s="49" t="str">
        <f t="shared" ca="1" si="13"/>
        <v>E08000018</v>
      </c>
      <c r="C128" s="143" t="str">
        <f ca="1">IFERROR(VLOOKUP($B128,'Org List'!$J$9:$K$488,2,0), "")</f>
        <v>Rotherham</v>
      </c>
      <c r="D128" s="158" t="str">
        <f ca="1">IFERROR(IF((VLOOKUP($B128,'HICM and Narrative Backsheet'!$A$7:$BO$156,D$9,FALSE))="","",(VLOOKUP($B128,'HICM and Narrative Backsheet'!$A$7:$BO$156,D$9,FALSE))),"")</f>
        <v>Established</v>
      </c>
      <c r="E128" s="159" t="str">
        <f ca="1">IFERROR(IF((VLOOKUP($B128,'HICM and Narrative Backsheet'!$A$7:$BO$156,E$9,FALSE))="","",(VLOOKUP($B128,'HICM and Narrative Backsheet'!$A$7:$BO$156,E$9,FALSE))),"")</f>
        <v>Mature</v>
      </c>
      <c r="F128" s="159" t="str">
        <f ca="1">IFERROR(IF((VLOOKUP($B128,'HICM and Narrative Backsheet'!$A$7:$BO$156,F$9,FALSE))="","",(VLOOKUP($B128,'HICM and Narrative Backsheet'!$A$7:$BO$156,F$9,FALSE))),"")</f>
        <v>Mature</v>
      </c>
      <c r="G128" s="159" t="str">
        <f ca="1">IFERROR(IF((VLOOKUP($B128,'HICM and Narrative Backsheet'!$A$7:$BO$156,G$9,FALSE))="","",(VLOOKUP($B128,'HICM and Narrative Backsheet'!$A$7:$BO$156,G$9,FALSE))),"")</f>
        <v>Established</v>
      </c>
      <c r="H128" s="159" t="str">
        <f ca="1">IFERROR(IF((VLOOKUP($B128,'HICM and Narrative Backsheet'!$A$7:$BO$156,H$9,FALSE))="","",(VLOOKUP($B128,'HICM and Narrative Backsheet'!$A$7:$BO$156,H$9,FALSE))),"")</f>
        <v>Established</v>
      </c>
      <c r="I128" s="159" t="str">
        <f ca="1">IFERROR(IF((VLOOKUP($B128,'HICM and Narrative Backsheet'!$A$7:$BO$156,I$9,FALSE))="","",(VLOOKUP($B128,'HICM and Narrative Backsheet'!$A$7:$BO$156,I$9,FALSE))),"")</f>
        <v>Established</v>
      </c>
      <c r="J128" s="159" t="str">
        <f ca="1">IFERROR(IF((VLOOKUP($B128,'HICM and Narrative Backsheet'!$A$7:$BO$156,J$9,FALSE))="","",(VLOOKUP($B128,'HICM and Narrative Backsheet'!$A$7:$BO$156,J$9,FALSE))),"")</f>
        <v>Established</v>
      </c>
      <c r="K128" s="159" t="str">
        <f ca="1">IFERROR(IF((VLOOKUP($B128,'HICM and Narrative Backsheet'!$A$7:$BO$156,K$9,FALSE))="","",(VLOOKUP($B128,'HICM and Narrative Backsheet'!$A$7:$BO$156,K$9,FALSE))),"")</f>
        <v>Mature</v>
      </c>
      <c r="L128" s="160" t="str">
        <f ca="1">IFERROR(IF((VLOOKUP($B128,'HICM and Narrative Backsheet'!$A$7:$BO$156,L$9,FALSE))="","",(VLOOKUP($B128,'HICM and Narrative Backsheet'!$A$7:$BO$156,L$9,FALSE))),"")</f>
        <v>Mature</v>
      </c>
      <c r="M128" s="161" t="str">
        <f ca="1">IFERROR(IF((VLOOKUP($B128,'HICM and Narrative Backsheet'!$A$7:$BO$156,M$9,FALSE))="","",(VLOOKUP($B128,'HICM and Narrative Backsheet'!$A$7:$BO$156,M$9,FALSE))),"")</f>
        <v>Mature</v>
      </c>
      <c r="N128" s="159" t="str">
        <f ca="1">IFERROR(IF((VLOOKUP($B128,'HICM and Narrative Backsheet'!$A$7:$BO$156,N$9,FALSE))="","",(VLOOKUP($B128,'HICM and Narrative Backsheet'!$A$7:$BO$156,N$9,FALSE))),"")</f>
        <v>Mature</v>
      </c>
      <c r="O128" s="159" t="str">
        <f ca="1">IFERROR(IF((VLOOKUP($B128,'HICM and Narrative Backsheet'!$A$7:$BO$156,O$9,FALSE))="","",(VLOOKUP($B128,'HICM and Narrative Backsheet'!$A$7:$BO$156,O$9,FALSE))),"")</f>
        <v>Mature</v>
      </c>
      <c r="P128" s="159" t="str">
        <f ca="1">IFERROR(IF((VLOOKUP($B128,'HICM and Narrative Backsheet'!$A$7:$BO$156,P$9,FALSE))="","",(VLOOKUP($B128,'HICM and Narrative Backsheet'!$A$7:$BO$156,P$9,FALSE))),"")</f>
        <v>Established</v>
      </c>
      <c r="Q128" s="159" t="str">
        <f ca="1">IFERROR(IF((VLOOKUP($B128,'HICM and Narrative Backsheet'!$A$7:$BO$156,Q$9,FALSE))="","",(VLOOKUP($B128,'HICM and Narrative Backsheet'!$A$7:$BO$156,Q$9,FALSE))),"")</f>
        <v>Established</v>
      </c>
      <c r="R128" s="159" t="str">
        <f ca="1">IFERROR(IF((VLOOKUP($B128,'HICM and Narrative Backsheet'!$A$7:$BO$156,R$9,FALSE))="","",(VLOOKUP($B128,'HICM and Narrative Backsheet'!$A$7:$BO$156,R$9,FALSE))),"")</f>
        <v>Established</v>
      </c>
      <c r="S128" s="159" t="str">
        <f ca="1">IFERROR(IF((VLOOKUP($B128,'HICM and Narrative Backsheet'!$A$7:$BO$156,S$9,FALSE))="","",(VLOOKUP($B128,'HICM and Narrative Backsheet'!$A$7:$BO$156,S$9,FALSE))),"")</f>
        <v>Established</v>
      </c>
      <c r="T128" s="159" t="str">
        <f ca="1">IFERROR(IF((VLOOKUP($B128,'HICM and Narrative Backsheet'!$A$7:$BO$156,T$9,FALSE))="","",(VLOOKUP($B128,'HICM and Narrative Backsheet'!$A$7:$BO$156,T$9,FALSE))),"")</f>
        <v>Mature</v>
      </c>
      <c r="U128" s="162" t="str">
        <f ca="1">IFERROR(IF((VLOOKUP($B128,'HICM and Narrative Backsheet'!$A$7:$BO$156,U$9,FALSE))="","",(VLOOKUP($B128,'HICM and Narrative Backsheet'!$A$7:$BO$156,U$9,FALSE))),"")</f>
        <v>Mature</v>
      </c>
      <c r="V128" s="161" t="str">
        <f ca="1">IFERROR(IF((VLOOKUP($B128,'HICM and Narrative Backsheet'!$A$7:$BO$156,V$9,FALSE))="","",(VLOOKUP($B128,'HICM and Narrative Backsheet'!$A$7:$BO$156,V$9,FALSE))),"")</f>
        <v>Mature</v>
      </c>
      <c r="W128" s="159" t="str">
        <f ca="1">IFERROR(IF((VLOOKUP($B128,'HICM and Narrative Backsheet'!$A$7:$BO$156,W$9,FALSE))="","",(VLOOKUP($B128,'HICM and Narrative Backsheet'!$A$7:$BO$156,W$9,FALSE))),"")</f>
        <v>Mature</v>
      </c>
      <c r="X128" s="159" t="str">
        <f ca="1">IFERROR(IF((VLOOKUP($B128,'HICM and Narrative Backsheet'!$A$7:$BO$156,X$9,FALSE))="","",(VLOOKUP($B128,'HICM and Narrative Backsheet'!$A$7:$BO$156,X$9,FALSE))),"")</f>
        <v>Mature</v>
      </c>
      <c r="Y128" s="159" t="str">
        <f ca="1">IFERROR(IF((VLOOKUP($B128,'HICM and Narrative Backsheet'!$A$7:$BO$156,Y$9,FALSE))="","",(VLOOKUP($B128,'HICM and Narrative Backsheet'!$A$7:$BO$156,Y$9,FALSE))),"")</f>
        <v>Established</v>
      </c>
      <c r="Z128" s="159" t="str">
        <f ca="1">IFERROR(IF((VLOOKUP($B128,'HICM and Narrative Backsheet'!$A$7:$BO$156,Z$9,FALSE))="","",(VLOOKUP($B128,'HICM and Narrative Backsheet'!$A$7:$BO$156,Z$9,FALSE))),"")</f>
        <v>Mature</v>
      </c>
      <c r="AA128" s="159" t="str">
        <f ca="1">IFERROR(IF((VLOOKUP($B128,'HICM and Narrative Backsheet'!$A$7:$BO$156,AA$9,FALSE))="","",(VLOOKUP($B128,'HICM and Narrative Backsheet'!$A$7:$BO$156,AA$9,FALSE))),"")</f>
        <v>Mature</v>
      </c>
      <c r="AB128" s="159" t="str">
        <f ca="1">IFERROR(IF((VLOOKUP($B128,'HICM and Narrative Backsheet'!$A$7:$BO$156,AB$9,FALSE))="","",(VLOOKUP($B128,'HICM and Narrative Backsheet'!$A$7:$BO$156,AB$9,FALSE))),"")</f>
        <v>Mature</v>
      </c>
      <c r="AC128" s="159" t="str">
        <f ca="1">IFERROR(IF((VLOOKUP($B128,'HICM and Narrative Backsheet'!$A$7:$BO$156,AC$9,FALSE))="","",(VLOOKUP($B128,'HICM and Narrative Backsheet'!$A$7:$BO$156,AC$9,FALSE))),"")</f>
        <v>Mature</v>
      </c>
      <c r="AD128" s="160" t="str">
        <f ca="1">IFERROR(IF((VLOOKUP($B128,'HICM and Narrative Backsheet'!$A$7:$BO$156,AD$9,FALSE))="","",(VLOOKUP($B128,'HICM and Narrative Backsheet'!$A$7:$BO$156,AD$9,FALSE))),"")</f>
        <v>Mature</v>
      </c>
    </row>
    <row r="129" spans="1:30" x14ac:dyDescent="0.3">
      <c r="A129" s="56">
        <v>103</v>
      </c>
      <c r="B129" s="49" t="str">
        <f t="shared" ca="1" si="13"/>
        <v>E06000017</v>
      </c>
      <c r="C129" s="143" t="str">
        <f ca="1">IFERROR(VLOOKUP($B129,'Org List'!$J$9:$K$488,2,0), "")</f>
        <v>Rutland</v>
      </c>
      <c r="D129" s="158" t="str">
        <f ca="1">IFERROR(IF((VLOOKUP($B129,'HICM and Narrative Backsheet'!$A$7:$BO$156,D$9,FALSE))="","",(VLOOKUP($B129,'HICM and Narrative Backsheet'!$A$7:$BO$156,D$9,FALSE))),"")</f>
        <v>Mature</v>
      </c>
      <c r="E129" s="159" t="str">
        <f ca="1">IFERROR(IF((VLOOKUP($B129,'HICM and Narrative Backsheet'!$A$7:$BO$156,E$9,FALSE))="","",(VLOOKUP($B129,'HICM and Narrative Backsheet'!$A$7:$BO$156,E$9,FALSE))),"")</f>
        <v>Mature</v>
      </c>
      <c r="F129" s="159" t="str">
        <f ca="1">IFERROR(IF((VLOOKUP($B129,'HICM and Narrative Backsheet'!$A$7:$BO$156,F$9,FALSE))="","",(VLOOKUP($B129,'HICM and Narrative Backsheet'!$A$7:$BO$156,F$9,FALSE))),"")</f>
        <v>Exemplary</v>
      </c>
      <c r="G129" s="159" t="str">
        <f ca="1">IFERROR(IF((VLOOKUP($B129,'HICM and Narrative Backsheet'!$A$7:$BO$156,G$9,FALSE))="","",(VLOOKUP($B129,'HICM and Narrative Backsheet'!$A$7:$BO$156,G$9,FALSE))),"")</f>
        <v>Mature</v>
      </c>
      <c r="H129" s="159" t="str">
        <f ca="1">IFERROR(IF((VLOOKUP($B129,'HICM and Narrative Backsheet'!$A$7:$BO$156,H$9,FALSE))="","",(VLOOKUP($B129,'HICM and Narrative Backsheet'!$A$7:$BO$156,H$9,FALSE))),"")</f>
        <v>Mature</v>
      </c>
      <c r="I129" s="159" t="str">
        <f ca="1">IFERROR(IF((VLOOKUP($B129,'HICM and Narrative Backsheet'!$A$7:$BO$156,I$9,FALSE))="","",(VLOOKUP($B129,'HICM and Narrative Backsheet'!$A$7:$BO$156,I$9,FALSE))),"")</f>
        <v>Established</v>
      </c>
      <c r="J129" s="159" t="str">
        <f ca="1">IFERROR(IF((VLOOKUP($B129,'HICM and Narrative Backsheet'!$A$7:$BO$156,J$9,FALSE))="","",(VLOOKUP($B129,'HICM and Narrative Backsheet'!$A$7:$BO$156,J$9,FALSE))),"")</f>
        <v>Established</v>
      </c>
      <c r="K129" s="159" t="str">
        <f ca="1">IFERROR(IF((VLOOKUP($B129,'HICM and Narrative Backsheet'!$A$7:$BO$156,K$9,FALSE))="","",(VLOOKUP($B129,'HICM and Narrative Backsheet'!$A$7:$BO$156,K$9,FALSE))),"")</f>
        <v>Established</v>
      </c>
      <c r="L129" s="160" t="str">
        <f ca="1">IFERROR(IF((VLOOKUP($B129,'HICM and Narrative Backsheet'!$A$7:$BO$156,L$9,FALSE))="","",(VLOOKUP($B129,'HICM and Narrative Backsheet'!$A$7:$BO$156,L$9,FALSE))),"")</f>
        <v>Plans in place</v>
      </c>
      <c r="M129" s="161" t="str">
        <f ca="1">IFERROR(IF((VLOOKUP($B129,'HICM and Narrative Backsheet'!$A$7:$BO$156,M$9,FALSE))="","",(VLOOKUP($B129,'HICM and Narrative Backsheet'!$A$7:$BO$156,M$9,FALSE))),"")</f>
        <v>Mature</v>
      </c>
      <c r="N129" s="159" t="str">
        <f ca="1">IFERROR(IF((VLOOKUP($B129,'HICM and Narrative Backsheet'!$A$7:$BO$156,N$9,FALSE))="","",(VLOOKUP($B129,'HICM and Narrative Backsheet'!$A$7:$BO$156,N$9,FALSE))),"")</f>
        <v>Mature</v>
      </c>
      <c r="O129" s="159" t="str">
        <f ca="1">IFERROR(IF((VLOOKUP($B129,'HICM and Narrative Backsheet'!$A$7:$BO$156,O$9,FALSE))="","",(VLOOKUP($B129,'HICM and Narrative Backsheet'!$A$7:$BO$156,O$9,FALSE))),"")</f>
        <v>Exemplary</v>
      </c>
      <c r="P129" s="159" t="str">
        <f ca="1">IFERROR(IF((VLOOKUP($B129,'HICM and Narrative Backsheet'!$A$7:$BO$156,P$9,FALSE))="","",(VLOOKUP($B129,'HICM and Narrative Backsheet'!$A$7:$BO$156,P$9,FALSE))),"")</f>
        <v>Mature</v>
      </c>
      <c r="Q129" s="159" t="str">
        <f ca="1">IFERROR(IF((VLOOKUP($B129,'HICM and Narrative Backsheet'!$A$7:$BO$156,Q$9,FALSE))="","",(VLOOKUP($B129,'HICM and Narrative Backsheet'!$A$7:$BO$156,Q$9,FALSE))),"")</f>
        <v>Mature</v>
      </c>
      <c r="R129" s="159" t="str">
        <f ca="1">IFERROR(IF((VLOOKUP($B129,'HICM and Narrative Backsheet'!$A$7:$BO$156,R$9,FALSE))="","",(VLOOKUP($B129,'HICM and Narrative Backsheet'!$A$7:$BO$156,R$9,FALSE))),"")</f>
        <v>Mature</v>
      </c>
      <c r="S129" s="159" t="str">
        <f ca="1">IFERROR(IF((VLOOKUP($B129,'HICM and Narrative Backsheet'!$A$7:$BO$156,S$9,FALSE))="","",(VLOOKUP($B129,'HICM and Narrative Backsheet'!$A$7:$BO$156,S$9,FALSE))),"")</f>
        <v>Established</v>
      </c>
      <c r="T129" s="159" t="str">
        <f ca="1">IFERROR(IF((VLOOKUP($B129,'HICM and Narrative Backsheet'!$A$7:$BO$156,T$9,FALSE))="","",(VLOOKUP($B129,'HICM and Narrative Backsheet'!$A$7:$BO$156,T$9,FALSE))),"")</f>
        <v>Mature</v>
      </c>
      <c r="U129" s="162" t="str">
        <f ca="1">IFERROR(IF((VLOOKUP($B129,'HICM and Narrative Backsheet'!$A$7:$BO$156,U$9,FALSE))="","",(VLOOKUP($B129,'HICM and Narrative Backsheet'!$A$7:$BO$156,U$9,FALSE))),"")</f>
        <v>Established</v>
      </c>
      <c r="V129" s="161" t="str">
        <f ca="1">IFERROR(IF((VLOOKUP($B129,'HICM and Narrative Backsheet'!$A$7:$BO$156,V$9,FALSE))="","",(VLOOKUP($B129,'HICM and Narrative Backsheet'!$A$7:$BO$156,V$9,FALSE))),"")</f>
        <v>Exemplary</v>
      </c>
      <c r="W129" s="159" t="str">
        <f ca="1">IFERROR(IF((VLOOKUP($B129,'HICM and Narrative Backsheet'!$A$7:$BO$156,W$9,FALSE))="","",(VLOOKUP($B129,'HICM and Narrative Backsheet'!$A$7:$BO$156,W$9,FALSE))),"")</f>
        <v>Mature</v>
      </c>
      <c r="X129" s="159" t="str">
        <f ca="1">IFERROR(IF((VLOOKUP($B129,'HICM and Narrative Backsheet'!$A$7:$BO$156,X$9,FALSE))="","",(VLOOKUP($B129,'HICM and Narrative Backsheet'!$A$7:$BO$156,X$9,FALSE))),"")</f>
        <v>Exemplary</v>
      </c>
      <c r="Y129" s="159" t="str">
        <f ca="1">IFERROR(IF((VLOOKUP($B129,'HICM and Narrative Backsheet'!$A$7:$BO$156,Y$9,FALSE))="","",(VLOOKUP($B129,'HICM and Narrative Backsheet'!$A$7:$BO$156,Y$9,FALSE))),"")</f>
        <v>Mature</v>
      </c>
      <c r="Z129" s="159" t="str">
        <f ca="1">IFERROR(IF((VLOOKUP($B129,'HICM and Narrative Backsheet'!$A$7:$BO$156,Z$9,FALSE))="","",(VLOOKUP($B129,'HICM and Narrative Backsheet'!$A$7:$BO$156,Z$9,FALSE))),"")</f>
        <v>Mature</v>
      </c>
      <c r="AA129" s="159" t="str">
        <f ca="1">IFERROR(IF((VLOOKUP($B129,'HICM and Narrative Backsheet'!$A$7:$BO$156,AA$9,FALSE))="","",(VLOOKUP($B129,'HICM and Narrative Backsheet'!$A$7:$BO$156,AA$9,FALSE))),"")</f>
        <v>Mature</v>
      </c>
      <c r="AB129" s="159" t="str">
        <f ca="1">IFERROR(IF((VLOOKUP($B129,'HICM and Narrative Backsheet'!$A$7:$BO$156,AB$9,FALSE))="","",(VLOOKUP($B129,'HICM and Narrative Backsheet'!$A$7:$BO$156,AB$9,FALSE))),"")</f>
        <v>Mature</v>
      </c>
      <c r="AC129" s="159" t="str">
        <f ca="1">IFERROR(IF((VLOOKUP($B129,'HICM and Narrative Backsheet'!$A$7:$BO$156,AC$9,FALSE))="","",(VLOOKUP($B129,'HICM and Narrative Backsheet'!$A$7:$BO$156,AC$9,FALSE))),"")</f>
        <v>Mature</v>
      </c>
      <c r="AD129" s="160" t="str">
        <f ca="1">IFERROR(IF((VLOOKUP($B129,'HICM and Narrative Backsheet'!$A$7:$BO$156,AD$9,FALSE))="","",(VLOOKUP($B129,'HICM and Narrative Backsheet'!$A$7:$BO$156,AD$9,FALSE))),"")</f>
        <v>Established</v>
      </c>
    </row>
    <row r="130" spans="1:30" x14ac:dyDescent="0.3">
      <c r="A130" s="56">
        <v>104</v>
      </c>
      <c r="B130" s="49" t="str">
        <f t="shared" ca="1" si="13"/>
        <v>E08000006</v>
      </c>
      <c r="C130" s="143" t="str">
        <f ca="1">IFERROR(VLOOKUP($B130,'Org List'!$J$9:$K$488,2,0), "")</f>
        <v>Salford</v>
      </c>
      <c r="D130" s="158" t="str">
        <f ca="1">IFERROR(IF((VLOOKUP($B130,'HICM and Narrative Backsheet'!$A$7:$BO$156,D$9,FALSE))="","",(VLOOKUP($B130,'HICM and Narrative Backsheet'!$A$7:$BO$156,D$9,FALSE))),"")</f>
        <v>Established</v>
      </c>
      <c r="E130" s="159" t="str">
        <f ca="1">IFERROR(IF((VLOOKUP($B130,'HICM and Narrative Backsheet'!$A$7:$BO$156,E$9,FALSE))="","",(VLOOKUP($B130,'HICM and Narrative Backsheet'!$A$7:$BO$156,E$9,FALSE))),"")</f>
        <v>Established</v>
      </c>
      <c r="F130" s="159" t="str">
        <f ca="1">IFERROR(IF((VLOOKUP($B130,'HICM and Narrative Backsheet'!$A$7:$BO$156,F$9,FALSE))="","",(VLOOKUP($B130,'HICM and Narrative Backsheet'!$A$7:$BO$156,F$9,FALSE))),"")</f>
        <v>Established</v>
      </c>
      <c r="G130" s="159" t="str">
        <f ca="1">IFERROR(IF((VLOOKUP($B130,'HICM and Narrative Backsheet'!$A$7:$BO$156,G$9,FALSE))="","",(VLOOKUP($B130,'HICM and Narrative Backsheet'!$A$7:$BO$156,G$9,FALSE))),"")</f>
        <v>Established</v>
      </c>
      <c r="H130" s="159" t="str">
        <f ca="1">IFERROR(IF((VLOOKUP($B130,'HICM and Narrative Backsheet'!$A$7:$BO$156,H$9,FALSE))="","",(VLOOKUP($B130,'HICM and Narrative Backsheet'!$A$7:$BO$156,H$9,FALSE))),"")</f>
        <v>Established</v>
      </c>
      <c r="I130" s="159" t="str">
        <f ca="1">IFERROR(IF((VLOOKUP($B130,'HICM and Narrative Backsheet'!$A$7:$BO$156,I$9,FALSE))="","",(VLOOKUP($B130,'HICM and Narrative Backsheet'!$A$7:$BO$156,I$9,FALSE))),"")</f>
        <v>Plans in place</v>
      </c>
      <c r="J130" s="159" t="str">
        <f ca="1">IFERROR(IF((VLOOKUP($B130,'HICM and Narrative Backsheet'!$A$7:$BO$156,J$9,FALSE))="","",(VLOOKUP($B130,'HICM and Narrative Backsheet'!$A$7:$BO$156,J$9,FALSE))),"")</f>
        <v>Plans in place</v>
      </c>
      <c r="K130" s="159" t="str">
        <f ca="1">IFERROR(IF((VLOOKUP($B130,'HICM and Narrative Backsheet'!$A$7:$BO$156,K$9,FALSE))="","",(VLOOKUP($B130,'HICM and Narrative Backsheet'!$A$7:$BO$156,K$9,FALSE))),"")</f>
        <v>Established</v>
      </c>
      <c r="L130" s="160" t="str">
        <f ca="1">IFERROR(IF((VLOOKUP($B130,'HICM and Narrative Backsheet'!$A$7:$BO$156,L$9,FALSE))="","",(VLOOKUP($B130,'HICM and Narrative Backsheet'!$A$7:$BO$156,L$9,FALSE))),"")</f>
        <v>Plans in place</v>
      </c>
      <c r="M130" s="161" t="str">
        <f ca="1">IFERROR(IF((VLOOKUP($B130,'HICM and Narrative Backsheet'!$A$7:$BO$156,M$9,FALSE))="","",(VLOOKUP($B130,'HICM and Narrative Backsheet'!$A$7:$BO$156,M$9,FALSE))),"")</f>
        <v>Established</v>
      </c>
      <c r="N130" s="159" t="str">
        <f ca="1">IFERROR(IF((VLOOKUP($B130,'HICM and Narrative Backsheet'!$A$7:$BO$156,N$9,FALSE))="","",(VLOOKUP($B130,'HICM and Narrative Backsheet'!$A$7:$BO$156,N$9,FALSE))),"")</f>
        <v>Established</v>
      </c>
      <c r="O130" s="159" t="str">
        <f ca="1">IFERROR(IF((VLOOKUP($B130,'HICM and Narrative Backsheet'!$A$7:$BO$156,O$9,FALSE))="","",(VLOOKUP($B130,'HICM and Narrative Backsheet'!$A$7:$BO$156,O$9,FALSE))),"")</f>
        <v>Established</v>
      </c>
      <c r="P130" s="159" t="str">
        <f ca="1">IFERROR(IF((VLOOKUP($B130,'HICM and Narrative Backsheet'!$A$7:$BO$156,P$9,FALSE))="","",(VLOOKUP($B130,'HICM and Narrative Backsheet'!$A$7:$BO$156,P$9,FALSE))),"")</f>
        <v>Established</v>
      </c>
      <c r="Q130" s="159" t="str">
        <f ca="1">IFERROR(IF((VLOOKUP($B130,'HICM and Narrative Backsheet'!$A$7:$BO$156,Q$9,FALSE))="","",(VLOOKUP($B130,'HICM and Narrative Backsheet'!$A$7:$BO$156,Q$9,FALSE))),"")</f>
        <v>Established</v>
      </c>
      <c r="R130" s="159" t="str">
        <f ca="1">IFERROR(IF((VLOOKUP($B130,'HICM and Narrative Backsheet'!$A$7:$BO$156,R$9,FALSE))="","",(VLOOKUP($B130,'HICM and Narrative Backsheet'!$A$7:$BO$156,R$9,FALSE))),"")</f>
        <v>Plans in place</v>
      </c>
      <c r="S130" s="159" t="str">
        <f ca="1">IFERROR(IF((VLOOKUP($B130,'HICM and Narrative Backsheet'!$A$7:$BO$156,S$9,FALSE))="","",(VLOOKUP($B130,'HICM and Narrative Backsheet'!$A$7:$BO$156,S$9,FALSE))),"")</f>
        <v>Established</v>
      </c>
      <c r="T130" s="159" t="str">
        <f ca="1">IFERROR(IF((VLOOKUP($B130,'HICM and Narrative Backsheet'!$A$7:$BO$156,T$9,FALSE))="","",(VLOOKUP($B130,'HICM and Narrative Backsheet'!$A$7:$BO$156,T$9,FALSE))),"")</f>
        <v>Established</v>
      </c>
      <c r="U130" s="162" t="str">
        <f ca="1">IFERROR(IF((VLOOKUP($B130,'HICM and Narrative Backsheet'!$A$7:$BO$156,U$9,FALSE))="","",(VLOOKUP($B130,'HICM and Narrative Backsheet'!$A$7:$BO$156,U$9,FALSE))),"")</f>
        <v>Plans in place</v>
      </c>
      <c r="V130" s="161" t="str">
        <f ca="1">IFERROR(IF((VLOOKUP($B130,'HICM and Narrative Backsheet'!$A$7:$BO$156,V$9,FALSE))="","",(VLOOKUP($B130,'HICM and Narrative Backsheet'!$A$7:$BO$156,V$9,FALSE))),"")</f>
        <v>Established</v>
      </c>
      <c r="W130" s="159" t="str">
        <f ca="1">IFERROR(IF((VLOOKUP($B130,'HICM and Narrative Backsheet'!$A$7:$BO$156,W$9,FALSE))="","",(VLOOKUP($B130,'HICM and Narrative Backsheet'!$A$7:$BO$156,W$9,FALSE))),"")</f>
        <v>Established</v>
      </c>
      <c r="X130" s="159" t="str">
        <f ca="1">IFERROR(IF((VLOOKUP($B130,'HICM and Narrative Backsheet'!$A$7:$BO$156,X$9,FALSE))="","",(VLOOKUP($B130,'HICM and Narrative Backsheet'!$A$7:$BO$156,X$9,FALSE))),"")</f>
        <v>Established</v>
      </c>
      <c r="Y130" s="159" t="str">
        <f ca="1">IFERROR(IF((VLOOKUP($B130,'HICM and Narrative Backsheet'!$A$7:$BO$156,Y$9,FALSE))="","",(VLOOKUP($B130,'HICM and Narrative Backsheet'!$A$7:$BO$156,Y$9,FALSE))),"")</f>
        <v>Established</v>
      </c>
      <c r="Z130" s="159" t="str">
        <f ca="1">IFERROR(IF((VLOOKUP($B130,'HICM and Narrative Backsheet'!$A$7:$BO$156,Z$9,FALSE))="","",(VLOOKUP($B130,'HICM and Narrative Backsheet'!$A$7:$BO$156,Z$9,FALSE))),"")</f>
        <v>Established</v>
      </c>
      <c r="AA130" s="159" t="str">
        <f ca="1">IFERROR(IF((VLOOKUP($B130,'HICM and Narrative Backsheet'!$A$7:$BO$156,AA$9,FALSE))="","",(VLOOKUP($B130,'HICM and Narrative Backsheet'!$A$7:$BO$156,AA$9,FALSE))),"")</f>
        <v>Established</v>
      </c>
      <c r="AB130" s="159" t="str">
        <f ca="1">IFERROR(IF((VLOOKUP($B130,'HICM and Narrative Backsheet'!$A$7:$BO$156,AB$9,FALSE))="","",(VLOOKUP($B130,'HICM and Narrative Backsheet'!$A$7:$BO$156,AB$9,FALSE))),"")</f>
        <v>Established</v>
      </c>
      <c r="AC130" s="159" t="str">
        <f ca="1">IFERROR(IF((VLOOKUP($B130,'HICM and Narrative Backsheet'!$A$7:$BO$156,AC$9,FALSE))="","",(VLOOKUP($B130,'HICM and Narrative Backsheet'!$A$7:$BO$156,AC$9,FALSE))),"")</f>
        <v>Established</v>
      </c>
      <c r="AD130" s="160" t="str">
        <f ca="1">IFERROR(IF((VLOOKUP($B130,'HICM and Narrative Backsheet'!$A$7:$BO$156,AD$9,FALSE))="","",(VLOOKUP($B130,'HICM and Narrative Backsheet'!$A$7:$BO$156,AD$9,FALSE))),"")</f>
        <v>Established</v>
      </c>
    </row>
    <row r="131" spans="1:30" x14ac:dyDescent="0.3">
      <c r="A131" s="56">
        <v>105</v>
      </c>
      <c r="B131" s="49" t="str">
        <f t="shared" ca="1" si="13"/>
        <v>E08000028</v>
      </c>
      <c r="C131" s="143" t="str">
        <f ca="1">IFERROR(VLOOKUP($B131,'Org List'!$J$9:$K$488,2,0), "")</f>
        <v>Sandwell</v>
      </c>
      <c r="D131" s="158" t="str">
        <f ca="1">IFERROR(IF((VLOOKUP($B131,'HICM and Narrative Backsheet'!$A$7:$BO$156,D$9,FALSE))="","",(VLOOKUP($B131,'HICM and Narrative Backsheet'!$A$7:$BO$156,D$9,FALSE))),"")</f>
        <v>Plans in place</v>
      </c>
      <c r="E131" s="159" t="str">
        <f ca="1">IFERROR(IF((VLOOKUP($B131,'HICM and Narrative Backsheet'!$A$7:$BO$156,E$9,FALSE))="","",(VLOOKUP($B131,'HICM and Narrative Backsheet'!$A$7:$BO$156,E$9,FALSE))),"")</f>
        <v>Plans in place</v>
      </c>
      <c r="F131" s="159" t="str">
        <f ca="1">IFERROR(IF((VLOOKUP($B131,'HICM and Narrative Backsheet'!$A$7:$BO$156,F$9,FALSE))="","",(VLOOKUP($B131,'HICM and Narrative Backsheet'!$A$7:$BO$156,F$9,FALSE))),"")</f>
        <v>Established</v>
      </c>
      <c r="G131" s="159" t="str">
        <f ca="1">IFERROR(IF((VLOOKUP($B131,'HICM and Narrative Backsheet'!$A$7:$BO$156,G$9,FALSE))="","",(VLOOKUP($B131,'HICM and Narrative Backsheet'!$A$7:$BO$156,G$9,FALSE))),"")</f>
        <v>Not yet established</v>
      </c>
      <c r="H131" s="159" t="str">
        <f ca="1">IFERROR(IF((VLOOKUP($B131,'HICM and Narrative Backsheet'!$A$7:$BO$156,H$9,FALSE))="","",(VLOOKUP($B131,'HICM and Narrative Backsheet'!$A$7:$BO$156,H$9,FALSE))),"")</f>
        <v>Established</v>
      </c>
      <c r="I131" s="159" t="str">
        <f ca="1">IFERROR(IF((VLOOKUP($B131,'HICM and Narrative Backsheet'!$A$7:$BO$156,I$9,FALSE))="","",(VLOOKUP($B131,'HICM and Narrative Backsheet'!$A$7:$BO$156,I$9,FALSE))),"")</f>
        <v>Plans in place</v>
      </c>
      <c r="J131" s="159" t="str">
        <f ca="1">IFERROR(IF((VLOOKUP($B131,'HICM and Narrative Backsheet'!$A$7:$BO$156,J$9,FALSE))="","",(VLOOKUP($B131,'HICM and Narrative Backsheet'!$A$7:$BO$156,J$9,FALSE))),"")</f>
        <v>Established</v>
      </c>
      <c r="K131" s="159" t="str">
        <f ca="1">IFERROR(IF((VLOOKUP($B131,'HICM and Narrative Backsheet'!$A$7:$BO$156,K$9,FALSE))="","",(VLOOKUP($B131,'HICM and Narrative Backsheet'!$A$7:$BO$156,K$9,FALSE))),"")</f>
        <v>Plans in place</v>
      </c>
      <c r="L131" s="160" t="str">
        <f ca="1">IFERROR(IF((VLOOKUP($B131,'HICM and Narrative Backsheet'!$A$7:$BO$156,L$9,FALSE))="","",(VLOOKUP($B131,'HICM and Narrative Backsheet'!$A$7:$BO$156,L$9,FALSE))),"")</f>
        <v>Plans in place</v>
      </c>
      <c r="M131" s="161" t="str">
        <f ca="1">IFERROR(IF((VLOOKUP($B131,'HICM and Narrative Backsheet'!$A$7:$BO$156,M$9,FALSE))="","",(VLOOKUP($B131,'HICM and Narrative Backsheet'!$A$7:$BO$156,M$9,FALSE))),"")</f>
        <v>Plans in place</v>
      </c>
      <c r="N131" s="159" t="str">
        <f ca="1">IFERROR(IF((VLOOKUP($B131,'HICM and Narrative Backsheet'!$A$7:$BO$156,N$9,FALSE))="","",(VLOOKUP($B131,'HICM and Narrative Backsheet'!$A$7:$BO$156,N$9,FALSE))),"")</f>
        <v>Plans in place</v>
      </c>
      <c r="O131" s="159" t="str">
        <f ca="1">IFERROR(IF((VLOOKUP($B131,'HICM and Narrative Backsheet'!$A$7:$BO$156,O$9,FALSE))="","",(VLOOKUP($B131,'HICM and Narrative Backsheet'!$A$7:$BO$156,O$9,FALSE))),"")</f>
        <v>Established</v>
      </c>
      <c r="P131" s="159" t="str">
        <f ca="1">IFERROR(IF((VLOOKUP($B131,'HICM and Narrative Backsheet'!$A$7:$BO$156,P$9,FALSE))="","",(VLOOKUP($B131,'HICM and Narrative Backsheet'!$A$7:$BO$156,P$9,FALSE))),"")</f>
        <v>Not yet established</v>
      </c>
      <c r="Q131" s="159" t="str">
        <f ca="1">IFERROR(IF((VLOOKUP($B131,'HICM and Narrative Backsheet'!$A$7:$BO$156,Q$9,FALSE))="","",(VLOOKUP($B131,'HICM and Narrative Backsheet'!$A$7:$BO$156,Q$9,FALSE))),"")</f>
        <v>Established</v>
      </c>
      <c r="R131" s="159" t="str">
        <f ca="1">IFERROR(IF((VLOOKUP($B131,'HICM and Narrative Backsheet'!$A$7:$BO$156,R$9,FALSE))="","",(VLOOKUP($B131,'HICM and Narrative Backsheet'!$A$7:$BO$156,R$9,FALSE))),"")</f>
        <v>Established</v>
      </c>
      <c r="S131" s="159" t="str">
        <f ca="1">IFERROR(IF((VLOOKUP($B131,'HICM and Narrative Backsheet'!$A$7:$BO$156,S$9,FALSE))="","",(VLOOKUP($B131,'HICM and Narrative Backsheet'!$A$7:$BO$156,S$9,FALSE))),"")</f>
        <v>Established</v>
      </c>
      <c r="T131" s="159" t="str">
        <f ca="1">IFERROR(IF((VLOOKUP($B131,'HICM and Narrative Backsheet'!$A$7:$BO$156,T$9,FALSE))="","",(VLOOKUP($B131,'HICM and Narrative Backsheet'!$A$7:$BO$156,T$9,FALSE))),"")</f>
        <v>Established</v>
      </c>
      <c r="U131" s="162" t="str">
        <f ca="1">IFERROR(IF((VLOOKUP($B131,'HICM and Narrative Backsheet'!$A$7:$BO$156,U$9,FALSE))="","",(VLOOKUP($B131,'HICM and Narrative Backsheet'!$A$7:$BO$156,U$9,FALSE))),"")</f>
        <v>Established</v>
      </c>
      <c r="V131" s="161" t="str">
        <f ca="1">IFERROR(IF((VLOOKUP($B131,'HICM and Narrative Backsheet'!$A$7:$BO$156,V$9,FALSE))="","",(VLOOKUP($B131,'HICM and Narrative Backsheet'!$A$7:$BO$156,V$9,FALSE))),"")</f>
        <v>Plans in place</v>
      </c>
      <c r="W131" s="159" t="str">
        <f ca="1">IFERROR(IF((VLOOKUP($B131,'HICM and Narrative Backsheet'!$A$7:$BO$156,W$9,FALSE))="","",(VLOOKUP($B131,'HICM and Narrative Backsheet'!$A$7:$BO$156,W$9,FALSE))),"")</f>
        <v>Established</v>
      </c>
      <c r="X131" s="159" t="str">
        <f ca="1">IFERROR(IF((VLOOKUP($B131,'HICM and Narrative Backsheet'!$A$7:$BO$156,X$9,FALSE))="","",(VLOOKUP($B131,'HICM and Narrative Backsheet'!$A$7:$BO$156,X$9,FALSE))),"")</f>
        <v>Established</v>
      </c>
      <c r="Y131" s="159" t="str">
        <f ca="1">IFERROR(IF((VLOOKUP($B131,'HICM and Narrative Backsheet'!$A$7:$BO$156,Y$9,FALSE))="","",(VLOOKUP($B131,'HICM and Narrative Backsheet'!$A$7:$BO$156,Y$9,FALSE))),"")</f>
        <v>Plans in place</v>
      </c>
      <c r="Z131" s="159" t="str">
        <f ca="1">IFERROR(IF((VLOOKUP($B131,'HICM and Narrative Backsheet'!$A$7:$BO$156,Z$9,FALSE))="","",(VLOOKUP($B131,'HICM and Narrative Backsheet'!$A$7:$BO$156,Z$9,FALSE))),"")</f>
        <v>Established</v>
      </c>
      <c r="AA131" s="159" t="str">
        <f ca="1">IFERROR(IF((VLOOKUP($B131,'HICM and Narrative Backsheet'!$A$7:$BO$156,AA$9,FALSE))="","",(VLOOKUP($B131,'HICM and Narrative Backsheet'!$A$7:$BO$156,AA$9,FALSE))),"")</f>
        <v>Established</v>
      </c>
      <c r="AB131" s="159" t="str">
        <f ca="1">IFERROR(IF((VLOOKUP($B131,'HICM and Narrative Backsheet'!$A$7:$BO$156,AB$9,FALSE))="","",(VLOOKUP($B131,'HICM and Narrative Backsheet'!$A$7:$BO$156,AB$9,FALSE))),"")</f>
        <v>Established</v>
      </c>
      <c r="AC131" s="159" t="str">
        <f ca="1">IFERROR(IF((VLOOKUP($B131,'HICM and Narrative Backsheet'!$A$7:$BO$156,AC$9,FALSE))="","",(VLOOKUP($B131,'HICM and Narrative Backsheet'!$A$7:$BO$156,AC$9,FALSE))),"")</f>
        <v>Established</v>
      </c>
      <c r="AD131" s="160" t="str">
        <f ca="1">IFERROR(IF((VLOOKUP($B131,'HICM and Narrative Backsheet'!$A$7:$BO$156,AD$9,FALSE))="","",(VLOOKUP($B131,'HICM and Narrative Backsheet'!$A$7:$BO$156,AD$9,FALSE))),"")</f>
        <v>Established</v>
      </c>
    </row>
    <row r="132" spans="1:30" x14ac:dyDescent="0.3">
      <c r="A132" s="56">
        <v>106</v>
      </c>
      <c r="B132" s="49" t="str">
        <f t="shared" ca="1" si="13"/>
        <v>E08000014</v>
      </c>
      <c r="C132" s="143" t="str">
        <f ca="1">IFERROR(VLOOKUP($B132,'Org List'!$J$9:$K$488,2,0), "")</f>
        <v>Sefton</v>
      </c>
      <c r="D132" s="158" t="str">
        <f ca="1">IFERROR(IF((VLOOKUP($B132,'HICM and Narrative Backsheet'!$A$7:$BO$156,D$9,FALSE))="","",(VLOOKUP($B132,'HICM and Narrative Backsheet'!$A$7:$BO$156,D$9,FALSE))),"")</f>
        <v>Plans in place</v>
      </c>
      <c r="E132" s="159" t="str">
        <f ca="1">IFERROR(IF((VLOOKUP($B132,'HICM and Narrative Backsheet'!$A$7:$BO$156,E$9,FALSE))="","",(VLOOKUP($B132,'HICM and Narrative Backsheet'!$A$7:$BO$156,E$9,FALSE))),"")</f>
        <v>Plans in place</v>
      </c>
      <c r="F132" s="159" t="str">
        <f ca="1">IFERROR(IF((VLOOKUP($B132,'HICM and Narrative Backsheet'!$A$7:$BO$156,F$9,FALSE))="","",(VLOOKUP($B132,'HICM and Narrative Backsheet'!$A$7:$BO$156,F$9,FALSE))),"")</f>
        <v>Plans in place</v>
      </c>
      <c r="G132" s="159" t="str">
        <f ca="1">IFERROR(IF((VLOOKUP($B132,'HICM and Narrative Backsheet'!$A$7:$BO$156,G$9,FALSE))="","",(VLOOKUP($B132,'HICM and Narrative Backsheet'!$A$7:$BO$156,G$9,FALSE))),"")</f>
        <v>Plans in place</v>
      </c>
      <c r="H132" s="159" t="str">
        <f ca="1">IFERROR(IF((VLOOKUP($B132,'HICM and Narrative Backsheet'!$A$7:$BO$156,H$9,FALSE))="","",(VLOOKUP($B132,'HICM and Narrative Backsheet'!$A$7:$BO$156,H$9,FALSE))),"")</f>
        <v>Plans in place</v>
      </c>
      <c r="I132" s="159" t="str">
        <f ca="1">IFERROR(IF((VLOOKUP($B132,'HICM and Narrative Backsheet'!$A$7:$BO$156,I$9,FALSE))="","",(VLOOKUP($B132,'HICM and Narrative Backsheet'!$A$7:$BO$156,I$9,FALSE))),"")</f>
        <v>Plans in place</v>
      </c>
      <c r="J132" s="159" t="str">
        <f ca="1">IFERROR(IF((VLOOKUP($B132,'HICM and Narrative Backsheet'!$A$7:$BO$156,J$9,FALSE))="","",(VLOOKUP($B132,'HICM and Narrative Backsheet'!$A$7:$BO$156,J$9,FALSE))),"")</f>
        <v>Plans in place</v>
      </c>
      <c r="K132" s="159" t="str">
        <f ca="1">IFERROR(IF((VLOOKUP($B132,'HICM and Narrative Backsheet'!$A$7:$BO$156,K$9,FALSE))="","",(VLOOKUP($B132,'HICM and Narrative Backsheet'!$A$7:$BO$156,K$9,FALSE))),"")</f>
        <v>Plans in place</v>
      </c>
      <c r="L132" s="160" t="str">
        <f ca="1">IFERROR(IF((VLOOKUP($B132,'HICM and Narrative Backsheet'!$A$7:$BO$156,L$9,FALSE))="","",(VLOOKUP($B132,'HICM and Narrative Backsheet'!$A$7:$BO$156,L$9,FALSE))),"")</f>
        <v>Established</v>
      </c>
      <c r="M132" s="161" t="str">
        <f ca="1">IFERROR(IF((VLOOKUP($B132,'HICM and Narrative Backsheet'!$A$7:$BO$156,M$9,FALSE))="","",(VLOOKUP($B132,'HICM and Narrative Backsheet'!$A$7:$BO$156,M$9,FALSE))),"")</f>
        <v>Plans in place</v>
      </c>
      <c r="N132" s="159" t="str">
        <f ca="1">IFERROR(IF((VLOOKUP($B132,'HICM and Narrative Backsheet'!$A$7:$BO$156,N$9,FALSE))="","",(VLOOKUP($B132,'HICM and Narrative Backsheet'!$A$7:$BO$156,N$9,FALSE))),"")</f>
        <v>Plans in place</v>
      </c>
      <c r="O132" s="159" t="str">
        <f ca="1">IFERROR(IF((VLOOKUP($B132,'HICM and Narrative Backsheet'!$A$7:$BO$156,O$9,FALSE))="","",(VLOOKUP($B132,'HICM and Narrative Backsheet'!$A$7:$BO$156,O$9,FALSE))),"")</f>
        <v>Established</v>
      </c>
      <c r="P132" s="159" t="str">
        <f ca="1">IFERROR(IF((VLOOKUP($B132,'HICM and Narrative Backsheet'!$A$7:$BO$156,P$9,FALSE))="","",(VLOOKUP($B132,'HICM and Narrative Backsheet'!$A$7:$BO$156,P$9,FALSE))),"")</f>
        <v>Plans in place</v>
      </c>
      <c r="Q132" s="159" t="str">
        <f ca="1">IFERROR(IF((VLOOKUP($B132,'HICM and Narrative Backsheet'!$A$7:$BO$156,Q$9,FALSE))="","",(VLOOKUP($B132,'HICM and Narrative Backsheet'!$A$7:$BO$156,Q$9,FALSE))),"")</f>
        <v>Plans in place</v>
      </c>
      <c r="R132" s="159" t="str">
        <f ca="1">IFERROR(IF((VLOOKUP($B132,'HICM and Narrative Backsheet'!$A$7:$BO$156,R$9,FALSE))="","",(VLOOKUP($B132,'HICM and Narrative Backsheet'!$A$7:$BO$156,R$9,FALSE))),"")</f>
        <v>Plans in place</v>
      </c>
      <c r="S132" s="159" t="str">
        <f ca="1">IFERROR(IF((VLOOKUP($B132,'HICM and Narrative Backsheet'!$A$7:$BO$156,S$9,FALSE))="","",(VLOOKUP($B132,'HICM and Narrative Backsheet'!$A$7:$BO$156,S$9,FALSE))),"")</f>
        <v>Plans in place</v>
      </c>
      <c r="T132" s="159" t="str">
        <f ca="1">IFERROR(IF((VLOOKUP($B132,'HICM and Narrative Backsheet'!$A$7:$BO$156,T$9,FALSE))="","",(VLOOKUP($B132,'HICM and Narrative Backsheet'!$A$7:$BO$156,T$9,FALSE))),"")</f>
        <v>Plans in place</v>
      </c>
      <c r="U132" s="162" t="str">
        <f ca="1">IFERROR(IF((VLOOKUP($B132,'HICM and Narrative Backsheet'!$A$7:$BO$156,U$9,FALSE))="","",(VLOOKUP($B132,'HICM and Narrative Backsheet'!$A$7:$BO$156,U$9,FALSE))),"")</f>
        <v>Established</v>
      </c>
      <c r="V132" s="161" t="str">
        <f ca="1">IFERROR(IF((VLOOKUP($B132,'HICM and Narrative Backsheet'!$A$7:$BO$156,V$9,FALSE))="","",(VLOOKUP($B132,'HICM and Narrative Backsheet'!$A$7:$BO$156,V$9,FALSE))),"")</f>
        <v>Established</v>
      </c>
      <c r="W132" s="159" t="str">
        <f ca="1">IFERROR(IF((VLOOKUP($B132,'HICM and Narrative Backsheet'!$A$7:$BO$156,W$9,FALSE))="","",(VLOOKUP($B132,'HICM and Narrative Backsheet'!$A$7:$BO$156,W$9,FALSE))),"")</f>
        <v>Established</v>
      </c>
      <c r="X132" s="159" t="str">
        <f ca="1">IFERROR(IF((VLOOKUP($B132,'HICM and Narrative Backsheet'!$A$7:$BO$156,X$9,FALSE))="","",(VLOOKUP($B132,'HICM and Narrative Backsheet'!$A$7:$BO$156,X$9,FALSE))),"")</f>
        <v>Mature</v>
      </c>
      <c r="Y132" s="159" t="str">
        <f ca="1">IFERROR(IF((VLOOKUP($B132,'HICM and Narrative Backsheet'!$A$7:$BO$156,Y$9,FALSE))="","",(VLOOKUP($B132,'HICM and Narrative Backsheet'!$A$7:$BO$156,Y$9,FALSE))),"")</f>
        <v>Established</v>
      </c>
      <c r="Z132" s="159" t="str">
        <f ca="1">IFERROR(IF((VLOOKUP($B132,'HICM and Narrative Backsheet'!$A$7:$BO$156,Z$9,FALSE))="","",(VLOOKUP($B132,'HICM and Narrative Backsheet'!$A$7:$BO$156,Z$9,FALSE))),"")</f>
        <v>Established</v>
      </c>
      <c r="AA132" s="159" t="str">
        <f ca="1">IFERROR(IF((VLOOKUP($B132,'HICM and Narrative Backsheet'!$A$7:$BO$156,AA$9,FALSE))="","",(VLOOKUP($B132,'HICM and Narrative Backsheet'!$A$7:$BO$156,AA$9,FALSE))),"")</f>
        <v>Established</v>
      </c>
      <c r="AB132" s="159" t="str">
        <f ca="1">IFERROR(IF((VLOOKUP($B132,'HICM and Narrative Backsheet'!$A$7:$BO$156,AB$9,FALSE))="","",(VLOOKUP($B132,'HICM and Narrative Backsheet'!$A$7:$BO$156,AB$9,FALSE))),"")</f>
        <v>Established</v>
      </c>
      <c r="AC132" s="159" t="str">
        <f ca="1">IFERROR(IF((VLOOKUP($B132,'HICM and Narrative Backsheet'!$A$7:$BO$156,AC$9,FALSE))="","",(VLOOKUP($B132,'HICM and Narrative Backsheet'!$A$7:$BO$156,AC$9,FALSE))),"")</f>
        <v>Established</v>
      </c>
      <c r="AD132" s="160" t="str">
        <f ca="1">IFERROR(IF((VLOOKUP($B132,'HICM and Narrative Backsheet'!$A$7:$BO$156,AD$9,FALSE))="","",(VLOOKUP($B132,'HICM and Narrative Backsheet'!$A$7:$BO$156,AD$9,FALSE))),"")</f>
        <v>Established</v>
      </c>
    </row>
    <row r="133" spans="1:30" x14ac:dyDescent="0.3">
      <c r="A133" s="56">
        <v>107</v>
      </c>
      <c r="B133" s="49" t="str">
        <f t="shared" ca="1" si="13"/>
        <v>E08000019</v>
      </c>
      <c r="C133" s="143" t="str">
        <f ca="1">IFERROR(VLOOKUP($B133,'Org List'!$J$9:$K$488,2,0), "")</f>
        <v>Sheffield</v>
      </c>
      <c r="D133" s="158" t="str">
        <f ca="1">IFERROR(IF((VLOOKUP($B133,'HICM and Narrative Backsheet'!$A$7:$BO$156,D$9,FALSE))="","",(VLOOKUP($B133,'HICM and Narrative Backsheet'!$A$7:$BO$156,D$9,FALSE))),"")</f>
        <v>Established</v>
      </c>
      <c r="E133" s="159" t="str">
        <f ca="1">IFERROR(IF((VLOOKUP($B133,'HICM and Narrative Backsheet'!$A$7:$BO$156,E$9,FALSE))="","",(VLOOKUP($B133,'HICM and Narrative Backsheet'!$A$7:$BO$156,E$9,FALSE))),"")</f>
        <v>Mature</v>
      </c>
      <c r="F133" s="159" t="str">
        <f ca="1">IFERROR(IF((VLOOKUP($B133,'HICM and Narrative Backsheet'!$A$7:$BO$156,F$9,FALSE))="","",(VLOOKUP($B133,'HICM and Narrative Backsheet'!$A$7:$BO$156,F$9,FALSE))),"")</f>
        <v>Established</v>
      </c>
      <c r="G133" s="159" t="str">
        <f ca="1">IFERROR(IF((VLOOKUP($B133,'HICM and Narrative Backsheet'!$A$7:$BO$156,G$9,FALSE))="","",(VLOOKUP($B133,'HICM and Narrative Backsheet'!$A$7:$BO$156,G$9,FALSE))),"")</f>
        <v>Established</v>
      </c>
      <c r="H133" s="159" t="str">
        <f ca="1">IFERROR(IF((VLOOKUP($B133,'HICM and Narrative Backsheet'!$A$7:$BO$156,H$9,FALSE))="","",(VLOOKUP($B133,'HICM and Narrative Backsheet'!$A$7:$BO$156,H$9,FALSE))),"")</f>
        <v>Not yet established</v>
      </c>
      <c r="I133" s="159" t="str">
        <f ca="1">IFERROR(IF((VLOOKUP($B133,'HICM and Narrative Backsheet'!$A$7:$BO$156,I$9,FALSE))="","",(VLOOKUP($B133,'HICM and Narrative Backsheet'!$A$7:$BO$156,I$9,FALSE))),"")</f>
        <v>Established</v>
      </c>
      <c r="J133" s="159" t="str">
        <f ca="1">IFERROR(IF((VLOOKUP($B133,'HICM and Narrative Backsheet'!$A$7:$BO$156,J$9,FALSE))="","",(VLOOKUP($B133,'HICM and Narrative Backsheet'!$A$7:$BO$156,J$9,FALSE))),"")</f>
        <v>Not yet established</v>
      </c>
      <c r="K133" s="159" t="str">
        <f ca="1">IFERROR(IF((VLOOKUP($B133,'HICM and Narrative Backsheet'!$A$7:$BO$156,K$9,FALSE))="","",(VLOOKUP($B133,'HICM and Narrative Backsheet'!$A$7:$BO$156,K$9,FALSE))),"")</f>
        <v>Mature</v>
      </c>
      <c r="L133" s="160" t="str">
        <f ca="1">IFERROR(IF((VLOOKUP($B133,'HICM and Narrative Backsheet'!$A$7:$BO$156,L$9,FALSE))="","",(VLOOKUP($B133,'HICM and Narrative Backsheet'!$A$7:$BO$156,L$9,FALSE))),"")</f>
        <v>Mature</v>
      </c>
      <c r="M133" s="161" t="str">
        <f ca="1">IFERROR(IF((VLOOKUP($B133,'HICM and Narrative Backsheet'!$A$7:$BO$156,M$9,FALSE))="","",(VLOOKUP($B133,'HICM and Narrative Backsheet'!$A$7:$BO$156,M$9,FALSE))),"")</f>
        <v>Established</v>
      </c>
      <c r="N133" s="159" t="str">
        <f ca="1">IFERROR(IF((VLOOKUP($B133,'HICM and Narrative Backsheet'!$A$7:$BO$156,N$9,FALSE))="","",(VLOOKUP($B133,'HICM and Narrative Backsheet'!$A$7:$BO$156,N$9,FALSE))),"")</f>
        <v>Mature</v>
      </c>
      <c r="O133" s="159" t="str">
        <f ca="1">IFERROR(IF((VLOOKUP($B133,'HICM and Narrative Backsheet'!$A$7:$BO$156,O$9,FALSE))="","",(VLOOKUP($B133,'HICM and Narrative Backsheet'!$A$7:$BO$156,O$9,FALSE))),"")</f>
        <v>Mature</v>
      </c>
      <c r="P133" s="159" t="str">
        <f ca="1">IFERROR(IF((VLOOKUP($B133,'HICM and Narrative Backsheet'!$A$7:$BO$156,P$9,FALSE))="","",(VLOOKUP($B133,'HICM and Narrative Backsheet'!$A$7:$BO$156,P$9,FALSE))),"")</f>
        <v>Mature</v>
      </c>
      <c r="Q133" s="159" t="str">
        <f ca="1">IFERROR(IF((VLOOKUP($B133,'HICM and Narrative Backsheet'!$A$7:$BO$156,Q$9,FALSE))="","",(VLOOKUP($B133,'HICM and Narrative Backsheet'!$A$7:$BO$156,Q$9,FALSE))),"")</f>
        <v>Established</v>
      </c>
      <c r="R133" s="159" t="str">
        <f ca="1">IFERROR(IF((VLOOKUP($B133,'HICM and Narrative Backsheet'!$A$7:$BO$156,R$9,FALSE))="","",(VLOOKUP($B133,'HICM and Narrative Backsheet'!$A$7:$BO$156,R$9,FALSE))),"")</f>
        <v>Mature</v>
      </c>
      <c r="S133" s="159" t="str">
        <f ca="1">IFERROR(IF((VLOOKUP($B133,'HICM and Narrative Backsheet'!$A$7:$BO$156,S$9,FALSE))="","",(VLOOKUP($B133,'HICM and Narrative Backsheet'!$A$7:$BO$156,S$9,FALSE))),"")</f>
        <v>Established</v>
      </c>
      <c r="T133" s="159" t="str">
        <f ca="1">IFERROR(IF((VLOOKUP($B133,'HICM and Narrative Backsheet'!$A$7:$BO$156,T$9,FALSE))="","",(VLOOKUP($B133,'HICM and Narrative Backsheet'!$A$7:$BO$156,T$9,FALSE))),"")</f>
        <v>Mature</v>
      </c>
      <c r="U133" s="162" t="str">
        <f ca="1">IFERROR(IF((VLOOKUP($B133,'HICM and Narrative Backsheet'!$A$7:$BO$156,U$9,FALSE))="","",(VLOOKUP($B133,'HICM and Narrative Backsheet'!$A$7:$BO$156,U$9,FALSE))),"")</f>
        <v>Mature</v>
      </c>
      <c r="V133" s="161" t="str">
        <f ca="1">IFERROR(IF((VLOOKUP($B133,'HICM and Narrative Backsheet'!$A$7:$BO$156,V$9,FALSE))="","",(VLOOKUP($B133,'HICM and Narrative Backsheet'!$A$7:$BO$156,V$9,FALSE))),"")</f>
        <v>Mature</v>
      </c>
      <c r="W133" s="159" t="str">
        <f ca="1">IFERROR(IF((VLOOKUP($B133,'HICM and Narrative Backsheet'!$A$7:$BO$156,W$9,FALSE))="","",(VLOOKUP($B133,'HICM and Narrative Backsheet'!$A$7:$BO$156,W$9,FALSE))),"")</f>
        <v>Mature</v>
      </c>
      <c r="X133" s="159" t="str">
        <f ca="1">IFERROR(IF((VLOOKUP($B133,'HICM and Narrative Backsheet'!$A$7:$BO$156,X$9,FALSE))="","",(VLOOKUP($B133,'HICM and Narrative Backsheet'!$A$7:$BO$156,X$9,FALSE))),"")</f>
        <v>Mature</v>
      </c>
      <c r="Y133" s="159" t="str">
        <f ca="1">IFERROR(IF((VLOOKUP($B133,'HICM and Narrative Backsheet'!$A$7:$BO$156,Y$9,FALSE))="","",(VLOOKUP($B133,'HICM and Narrative Backsheet'!$A$7:$BO$156,Y$9,FALSE))),"")</f>
        <v>Mature</v>
      </c>
      <c r="Z133" s="159" t="str">
        <f ca="1">IFERROR(IF((VLOOKUP($B133,'HICM and Narrative Backsheet'!$A$7:$BO$156,Z$9,FALSE))="","",(VLOOKUP($B133,'HICM and Narrative Backsheet'!$A$7:$BO$156,Z$9,FALSE))),"")</f>
        <v>Established</v>
      </c>
      <c r="AA133" s="159" t="str">
        <f ca="1">IFERROR(IF((VLOOKUP($B133,'HICM and Narrative Backsheet'!$A$7:$BO$156,AA$9,FALSE))="","",(VLOOKUP($B133,'HICM and Narrative Backsheet'!$A$7:$BO$156,AA$9,FALSE))),"")</f>
        <v>Mature</v>
      </c>
      <c r="AB133" s="159" t="str">
        <f ca="1">IFERROR(IF((VLOOKUP($B133,'HICM and Narrative Backsheet'!$A$7:$BO$156,AB$9,FALSE))="","",(VLOOKUP($B133,'HICM and Narrative Backsheet'!$A$7:$BO$156,AB$9,FALSE))),"")</f>
        <v>Mature</v>
      </c>
      <c r="AC133" s="159" t="str">
        <f ca="1">IFERROR(IF((VLOOKUP($B133,'HICM and Narrative Backsheet'!$A$7:$BO$156,AC$9,FALSE))="","",(VLOOKUP($B133,'HICM and Narrative Backsheet'!$A$7:$BO$156,AC$9,FALSE))),"")</f>
        <v>Mature</v>
      </c>
      <c r="AD133" s="160" t="str">
        <f ca="1">IFERROR(IF((VLOOKUP($B133,'HICM and Narrative Backsheet'!$A$7:$BO$156,AD$9,FALSE))="","",(VLOOKUP($B133,'HICM and Narrative Backsheet'!$A$7:$BO$156,AD$9,FALSE))),"")</f>
        <v>Mature</v>
      </c>
    </row>
    <row r="134" spans="1:30" x14ac:dyDescent="0.3">
      <c r="A134" s="56">
        <v>108</v>
      </c>
      <c r="B134" s="49" t="str">
        <f t="shared" ca="1" si="13"/>
        <v>E06000051</v>
      </c>
      <c r="C134" s="143" t="str">
        <f ca="1">IFERROR(VLOOKUP($B134,'Org List'!$J$9:$K$488,2,0), "")</f>
        <v>Shropshire</v>
      </c>
      <c r="D134" s="158" t="str">
        <f ca="1">IFERROR(IF((VLOOKUP($B134,'HICM and Narrative Backsheet'!$A$7:$BO$156,D$9,FALSE))="","",(VLOOKUP($B134,'HICM and Narrative Backsheet'!$A$7:$BO$156,D$9,FALSE))),"")</f>
        <v>Established</v>
      </c>
      <c r="E134" s="159" t="str">
        <f ca="1">IFERROR(IF((VLOOKUP($B134,'HICM and Narrative Backsheet'!$A$7:$BO$156,E$9,FALSE))="","",(VLOOKUP($B134,'HICM and Narrative Backsheet'!$A$7:$BO$156,E$9,FALSE))),"")</f>
        <v>Established</v>
      </c>
      <c r="F134" s="159" t="str">
        <f ca="1">IFERROR(IF((VLOOKUP($B134,'HICM and Narrative Backsheet'!$A$7:$BO$156,F$9,FALSE))="","",(VLOOKUP($B134,'HICM and Narrative Backsheet'!$A$7:$BO$156,F$9,FALSE))),"")</f>
        <v>Mature</v>
      </c>
      <c r="G134" s="159" t="str">
        <f ca="1">IFERROR(IF((VLOOKUP($B134,'HICM and Narrative Backsheet'!$A$7:$BO$156,G$9,FALSE))="","",(VLOOKUP($B134,'HICM and Narrative Backsheet'!$A$7:$BO$156,G$9,FALSE))),"")</f>
        <v>Mature</v>
      </c>
      <c r="H134" s="159" t="str">
        <f ca="1">IFERROR(IF((VLOOKUP($B134,'HICM and Narrative Backsheet'!$A$7:$BO$156,H$9,FALSE))="","",(VLOOKUP($B134,'HICM and Narrative Backsheet'!$A$7:$BO$156,H$9,FALSE))),"")</f>
        <v>Not yet established</v>
      </c>
      <c r="I134" s="159" t="str">
        <f ca="1">IFERROR(IF((VLOOKUP($B134,'HICM and Narrative Backsheet'!$A$7:$BO$156,I$9,FALSE))="","",(VLOOKUP($B134,'HICM and Narrative Backsheet'!$A$7:$BO$156,I$9,FALSE))),"")</f>
        <v>Mature</v>
      </c>
      <c r="J134" s="159" t="str">
        <f ca="1">IFERROR(IF((VLOOKUP($B134,'HICM and Narrative Backsheet'!$A$7:$BO$156,J$9,FALSE))="","",(VLOOKUP($B134,'HICM and Narrative Backsheet'!$A$7:$BO$156,J$9,FALSE))),"")</f>
        <v>Established</v>
      </c>
      <c r="K134" s="159" t="str">
        <f ca="1">IFERROR(IF((VLOOKUP($B134,'HICM and Narrative Backsheet'!$A$7:$BO$156,K$9,FALSE))="","",(VLOOKUP($B134,'HICM and Narrative Backsheet'!$A$7:$BO$156,K$9,FALSE))),"")</f>
        <v>Established</v>
      </c>
      <c r="L134" s="160" t="str">
        <f ca="1">IFERROR(IF((VLOOKUP($B134,'HICM and Narrative Backsheet'!$A$7:$BO$156,L$9,FALSE))="","",(VLOOKUP($B134,'HICM and Narrative Backsheet'!$A$7:$BO$156,L$9,FALSE))),"")</f>
        <v>Not yet established</v>
      </c>
      <c r="M134" s="161" t="str">
        <f ca="1">IFERROR(IF((VLOOKUP($B134,'HICM and Narrative Backsheet'!$A$7:$BO$156,M$9,FALSE))="","",(VLOOKUP($B134,'HICM and Narrative Backsheet'!$A$7:$BO$156,M$9,FALSE))),"")</f>
        <v>Established</v>
      </c>
      <c r="N134" s="159" t="str">
        <f ca="1">IFERROR(IF((VLOOKUP($B134,'HICM and Narrative Backsheet'!$A$7:$BO$156,N$9,FALSE))="","",(VLOOKUP($B134,'HICM and Narrative Backsheet'!$A$7:$BO$156,N$9,FALSE))),"")</f>
        <v>Established</v>
      </c>
      <c r="O134" s="159" t="str">
        <f ca="1">IFERROR(IF((VLOOKUP($B134,'HICM and Narrative Backsheet'!$A$7:$BO$156,O$9,FALSE))="","",(VLOOKUP($B134,'HICM and Narrative Backsheet'!$A$7:$BO$156,O$9,FALSE))),"")</f>
        <v>Mature</v>
      </c>
      <c r="P134" s="159" t="str">
        <f ca="1">IFERROR(IF((VLOOKUP($B134,'HICM and Narrative Backsheet'!$A$7:$BO$156,P$9,FALSE))="","",(VLOOKUP($B134,'HICM and Narrative Backsheet'!$A$7:$BO$156,P$9,FALSE))),"")</f>
        <v>Mature</v>
      </c>
      <c r="Q134" s="159" t="str">
        <f ca="1">IFERROR(IF((VLOOKUP($B134,'HICM and Narrative Backsheet'!$A$7:$BO$156,Q$9,FALSE))="","",(VLOOKUP($B134,'HICM and Narrative Backsheet'!$A$7:$BO$156,Q$9,FALSE))),"")</f>
        <v>Plans in place</v>
      </c>
      <c r="R134" s="159" t="str">
        <f ca="1">IFERROR(IF((VLOOKUP($B134,'HICM and Narrative Backsheet'!$A$7:$BO$156,R$9,FALSE))="","",(VLOOKUP($B134,'HICM and Narrative Backsheet'!$A$7:$BO$156,R$9,FALSE))),"")</f>
        <v>Mature</v>
      </c>
      <c r="S134" s="159" t="str">
        <f ca="1">IFERROR(IF((VLOOKUP($B134,'HICM and Narrative Backsheet'!$A$7:$BO$156,S$9,FALSE))="","",(VLOOKUP($B134,'HICM and Narrative Backsheet'!$A$7:$BO$156,S$9,FALSE))),"")</f>
        <v>Established</v>
      </c>
      <c r="T134" s="159" t="str">
        <f ca="1">IFERROR(IF((VLOOKUP($B134,'HICM and Narrative Backsheet'!$A$7:$BO$156,T$9,FALSE))="","",(VLOOKUP($B134,'HICM and Narrative Backsheet'!$A$7:$BO$156,T$9,FALSE))),"")</f>
        <v>Mature</v>
      </c>
      <c r="U134" s="162" t="str">
        <f ca="1">IFERROR(IF((VLOOKUP($B134,'HICM and Narrative Backsheet'!$A$7:$BO$156,U$9,FALSE))="","",(VLOOKUP($B134,'HICM and Narrative Backsheet'!$A$7:$BO$156,U$9,FALSE))),"")</f>
        <v>Plans in place</v>
      </c>
      <c r="V134" s="161" t="str">
        <f ca="1">IFERROR(IF((VLOOKUP($B134,'HICM and Narrative Backsheet'!$A$7:$BO$156,V$9,FALSE))="","",(VLOOKUP($B134,'HICM and Narrative Backsheet'!$A$7:$BO$156,V$9,FALSE))),"")</f>
        <v>Mature</v>
      </c>
      <c r="W134" s="159" t="str">
        <f ca="1">IFERROR(IF((VLOOKUP($B134,'HICM and Narrative Backsheet'!$A$7:$BO$156,W$9,FALSE))="","",(VLOOKUP($B134,'HICM and Narrative Backsheet'!$A$7:$BO$156,W$9,FALSE))),"")</f>
        <v>Mature</v>
      </c>
      <c r="X134" s="159" t="str">
        <f ca="1">IFERROR(IF((VLOOKUP($B134,'HICM and Narrative Backsheet'!$A$7:$BO$156,X$9,FALSE))="","",(VLOOKUP($B134,'HICM and Narrative Backsheet'!$A$7:$BO$156,X$9,FALSE))),"")</f>
        <v>Mature</v>
      </c>
      <c r="Y134" s="159" t="str">
        <f ca="1">IFERROR(IF((VLOOKUP($B134,'HICM and Narrative Backsheet'!$A$7:$BO$156,Y$9,FALSE))="","",(VLOOKUP($B134,'HICM and Narrative Backsheet'!$A$7:$BO$156,Y$9,FALSE))),"")</f>
        <v>Mature</v>
      </c>
      <c r="Z134" s="159" t="str">
        <f ca="1">IFERROR(IF((VLOOKUP($B134,'HICM and Narrative Backsheet'!$A$7:$BO$156,Z$9,FALSE))="","",(VLOOKUP($B134,'HICM and Narrative Backsheet'!$A$7:$BO$156,Z$9,FALSE))),"")</f>
        <v>Plans in place</v>
      </c>
      <c r="AA134" s="159" t="str">
        <f ca="1">IFERROR(IF((VLOOKUP($B134,'HICM and Narrative Backsheet'!$A$7:$BO$156,AA$9,FALSE))="","",(VLOOKUP($B134,'HICM and Narrative Backsheet'!$A$7:$BO$156,AA$9,FALSE))),"")</f>
        <v>Mature</v>
      </c>
      <c r="AB134" s="159" t="str">
        <f ca="1">IFERROR(IF((VLOOKUP($B134,'HICM and Narrative Backsheet'!$A$7:$BO$156,AB$9,FALSE))="","",(VLOOKUP($B134,'HICM and Narrative Backsheet'!$A$7:$BO$156,AB$9,FALSE))),"")</f>
        <v>Established</v>
      </c>
      <c r="AC134" s="159" t="str">
        <f ca="1">IFERROR(IF((VLOOKUP($B134,'HICM and Narrative Backsheet'!$A$7:$BO$156,AC$9,FALSE))="","",(VLOOKUP($B134,'HICM and Narrative Backsheet'!$A$7:$BO$156,AC$9,FALSE))),"")</f>
        <v>Mature</v>
      </c>
      <c r="AD134" s="160" t="str">
        <f ca="1">IFERROR(IF((VLOOKUP($B134,'HICM and Narrative Backsheet'!$A$7:$BO$156,AD$9,FALSE))="","",(VLOOKUP($B134,'HICM and Narrative Backsheet'!$A$7:$BO$156,AD$9,FALSE))),"")</f>
        <v>Established</v>
      </c>
    </row>
    <row r="135" spans="1:30" x14ac:dyDescent="0.3">
      <c r="A135" s="56">
        <v>109</v>
      </c>
      <c r="B135" s="49" t="str">
        <f t="shared" ca="1" si="13"/>
        <v>E06000039</v>
      </c>
      <c r="C135" s="143" t="str">
        <f ca="1">IFERROR(VLOOKUP($B135,'Org List'!$J$9:$K$488,2,0), "")</f>
        <v>Slough</v>
      </c>
      <c r="D135" s="158" t="str">
        <f ca="1">IFERROR(IF((VLOOKUP($B135,'HICM and Narrative Backsheet'!$A$7:$BO$156,D$9,FALSE))="","",(VLOOKUP($B135,'HICM and Narrative Backsheet'!$A$7:$BO$156,D$9,FALSE))),"")</f>
        <v>Established</v>
      </c>
      <c r="E135" s="159" t="str">
        <f ca="1">IFERROR(IF((VLOOKUP($B135,'HICM and Narrative Backsheet'!$A$7:$BO$156,E$9,FALSE))="","",(VLOOKUP($B135,'HICM and Narrative Backsheet'!$A$7:$BO$156,E$9,FALSE))),"")</f>
        <v>Established</v>
      </c>
      <c r="F135" s="159" t="str">
        <f ca="1">IFERROR(IF((VLOOKUP($B135,'HICM and Narrative Backsheet'!$A$7:$BO$156,F$9,FALSE))="","",(VLOOKUP($B135,'HICM and Narrative Backsheet'!$A$7:$BO$156,F$9,FALSE))),"")</f>
        <v>Established</v>
      </c>
      <c r="G135" s="159" t="str">
        <f ca="1">IFERROR(IF((VLOOKUP($B135,'HICM and Narrative Backsheet'!$A$7:$BO$156,G$9,FALSE))="","",(VLOOKUP($B135,'HICM and Narrative Backsheet'!$A$7:$BO$156,G$9,FALSE))),"")</f>
        <v>Plans in place</v>
      </c>
      <c r="H135" s="159" t="str">
        <f ca="1">IFERROR(IF((VLOOKUP($B135,'HICM and Narrative Backsheet'!$A$7:$BO$156,H$9,FALSE))="","",(VLOOKUP($B135,'HICM and Narrative Backsheet'!$A$7:$BO$156,H$9,FALSE))),"")</f>
        <v>Plans in place</v>
      </c>
      <c r="I135" s="159" t="str">
        <f ca="1">IFERROR(IF((VLOOKUP($B135,'HICM and Narrative Backsheet'!$A$7:$BO$156,I$9,FALSE))="","",(VLOOKUP($B135,'HICM and Narrative Backsheet'!$A$7:$BO$156,I$9,FALSE))),"")</f>
        <v>Plans in place</v>
      </c>
      <c r="J135" s="159" t="str">
        <f ca="1">IFERROR(IF((VLOOKUP($B135,'HICM and Narrative Backsheet'!$A$7:$BO$156,J$9,FALSE))="","",(VLOOKUP($B135,'HICM and Narrative Backsheet'!$A$7:$BO$156,J$9,FALSE))),"")</f>
        <v>Established</v>
      </c>
      <c r="K135" s="159" t="str">
        <f ca="1">IFERROR(IF((VLOOKUP($B135,'HICM and Narrative Backsheet'!$A$7:$BO$156,K$9,FALSE))="","",(VLOOKUP($B135,'HICM and Narrative Backsheet'!$A$7:$BO$156,K$9,FALSE))),"")</f>
        <v>Established</v>
      </c>
      <c r="L135" s="160" t="str">
        <f ca="1">IFERROR(IF((VLOOKUP($B135,'HICM and Narrative Backsheet'!$A$7:$BO$156,L$9,FALSE))="","",(VLOOKUP($B135,'HICM and Narrative Backsheet'!$A$7:$BO$156,L$9,FALSE))),"")</f>
        <v>Established</v>
      </c>
      <c r="M135" s="161" t="str">
        <f ca="1">IFERROR(IF((VLOOKUP($B135,'HICM and Narrative Backsheet'!$A$7:$BO$156,M$9,FALSE))="","",(VLOOKUP($B135,'HICM and Narrative Backsheet'!$A$7:$BO$156,M$9,FALSE))),"")</f>
        <v>Established</v>
      </c>
      <c r="N135" s="159" t="str">
        <f ca="1">IFERROR(IF((VLOOKUP($B135,'HICM and Narrative Backsheet'!$A$7:$BO$156,N$9,FALSE))="","",(VLOOKUP($B135,'HICM and Narrative Backsheet'!$A$7:$BO$156,N$9,FALSE))),"")</f>
        <v>Established</v>
      </c>
      <c r="O135" s="159" t="str">
        <f ca="1">IFERROR(IF((VLOOKUP($B135,'HICM and Narrative Backsheet'!$A$7:$BO$156,O$9,FALSE))="","",(VLOOKUP($B135,'HICM and Narrative Backsheet'!$A$7:$BO$156,O$9,FALSE))),"")</f>
        <v>Established</v>
      </c>
      <c r="P135" s="159" t="str">
        <f ca="1">IFERROR(IF((VLOOKUP($B135,'HICM and Narrative Backsheet'!$A$7:$BO$156,P$9,FALSE))="","",(VLOOKUP($B135,'HICM and Narrative Backsheet'!$A$7:$BO$156,P$9,FALSE))),"")</f>
        <v>Established</v>
      </c>
      <c r="Q135" s="159" t="str">
        <f ca="1">IFERROR(IF((VLOOKUP($B135,'HICM and Narrative Backsheet'!$A$7:$BO$156,Q$9,FALSE))="","",(VLOOKUP($B135,'HICM and Narrative Backsheet'!$A$7:$BO$156,Q$9,FALSE))),"")</f>
        <v>Established</v>
      </c>
      <c r="R135" s="159" t="str">
        <f ca="1">IFERROR(IF((VLOOKUP($B135,'HICM and Narrative Backsheet'!$A$7:$BO$156,R$9,FALSE))="","",(VLOOKUP($B135,'HICM and Narrative Backsheet'!$A$7:$BO$156,R$9,FALSE))),"")</f>
        <v>Established</v>
      </c>
      <c r="S135" s="159" t="str">
        <f ca="1">IFERROR(IF((VLOOKUP($B135,'HICM and Narrative Backsheet'!$A$7:$BO$156,S$9,FALSE))="","",(VLOOKUP($B135,'HICM and Narrative Backsheet'!$A$7:$BO$156,S$9,FALSE))),"")</f>
        <v>Established</v>
      </c>
      <c r="T135" s="159" t="str">
        <f ca="1">IFERROR(IF((VLOOKUP($B135,'HICM and Narrative Backsheet'!$A$7:$BO$156,T$9,FALSE))="","",(VLOOKUP($B135,'HICM and Narrative Backsheet'!$A$7:$BO$156,T$9,FALSE))),"")</f>
        <v>Established</v>
      </c>
      <c r="U135" s="162" t="str">
        <f ca="1">IFERROR(IF((VLOOKUP($B135,'HICM and Narrative Backsheet'!$A$7:$BO$156,U$9,FALSE))="","",(VLOOKUP($B135,'HICM and Narrative Backsheet'!$A$7:$BO$156,U$9,FALSE))),"")</f>
        <v>Established</v>
      </c>
      <c r="V135" s="161" t="str">
        <f ca="1">IFERROR(IF((VLOOKUP($B135,'HICM and Narrative Backsheet'!$A$7:$BO$156,V$9,FALSE))="","",(VLOOKUP($B135,'HICM and Narrative Backsheet'!$A$7:$BO$156,V$9,FALSE))),"")</f>
        <v>Mature</v>
      </c>
      <c r="W135" s="159" t="str">
        <f ca="1">IFERROR(IF((VLOOKUP($B135,'HICM and Narrative Backsheet'!$A$7:$BO$156,W$9,FALSE))="","",(VLOOKUP($B135,'HICM and Narrative Backsheet'!$A$7:$BO$156,W$9,FALSE))),"")</f>
        <v>Established</v>
      </c>
      <c r="X135" s="159" t="str">
        <f ca="1">IFERROR(IF((VLOOKUP($B135,'HICM and Narrative Backsheet'!$A$7:$BO$156,X$9,FALSE))="","",(VLOOKUP($B135,'HICM and Narrative Backsheet'!$A$7:$BO$156,X$9,FALSE))),"")</f>
        <v>Established</v>
      </c>
      <c r="Y135" s="159" t="str">
        <f ca="1">IFERROR(IF((VLOOKUP($B135,'HICM and Narrative Backsheet'!$A$7:$BO$156,Y$9,FALSE))="","",(VLOOKUP($B135,'HICM and Narrative Backsheet'!$A$7:$BO$156,Y$9,FALSE))),"")</f>
        <v>Established</v>
      </c>
      <c r="Z135" s="159" t="str">
        <f ca="1">IFERROR(IF((VLOOKUP($B135,'HICM and Narrative Backsheet'!$A$7:$BO$156,Z$9,FALSE))="","",(VLOOKUP($B135,'HICM and Narrative Backsheet'!$A$7:$BO$156,Z$9,FALSE))),"")</f>
        <v>Established</v>
      </c>
      <c r="AA135" s="159" t="str">
        <f ca="1">IFERROR(IF((VLOOKUP($B135,'HICM and Narrative Backsheet'!$A$7:$BO$156,AA$9,FALSE))="","",(VLOOKUP($B135,'HICM and Narrative Backsheet'!$A$7:$BO$156,AA$9,FALSE))),"")</f>
        <v>Established</v>
      </c>
      <c r="AB135" s="159" t="str">
        <f ca="1">IFERROR(IF((VLOOKUP($B135,'HICM and Narrative Backsheet'!$A$7:$BO$156,AB$9,FALSE))="","",(VLOOKUP($B135,'HICM and Narrative Backsheet'!$A$7:$BO$156,AB$9,FALSE))),"")</f>
        <v>Mature</v>
      </c>
      <c r="AC135" s="159" t="str">
        <f ca="1">IFERROR(IF((VLOOKUP($B135,'HICM and Narrative Backsheet'!$A$7:$BO$156,AC$9,FALSE))="","",(VLOOKUP($B135,'HICM and Narrative Backsheet'!$A$7:$BO$156,AC$9,FALSE))),"")</f>
        <v>Mature</v>
      </c>
      <c r="AD135" s="160" t="str">
        <f ca="1">IFERROR(IF((VLOOKUP($B135,'HICM and Narrative Backsheet'!$A$7:$BO$156,AD$9,FALSE))="","",(VLOOKUP($B135,'HICM and Narrative Backsheet'!$A$7:$BO$156,AD$9,FALSE))),"")</f>
        <v>Established</v>
      </c>
    </row>
    <row r="136" spans="1:30" x14ac:dyDescent="0.3">
      <c r="A136" s="56">
        <v>110</v>
      </c>
      <c r="B136" s="49" t="str">
        <f t="shared" ca="1" si="13"/>
        <v>E08000029</v>
      </c>
      <c r="C136" s="143" t="str">
        <f ca="1">IFERROR(VLOOKUP($B136,'Org List'!$J$9:$K$488,2,0), "")</f>
        <v>Solihull</v>
      </c>
      <c r="D136" s="158" t="str">
        <f ca="1">IFERROR(IF((VLOOKUP($B136,'HICM and Narrative Backsheet'!$A$7:$BO$156,D$9,FALSE))="","",(VLOOKUP($B136,'HICM and Narrative Backsheet'!$A$7:$BO$156,D$9,FALSE))),"")</f>
        <v>Established</v>
      </c>
      <c r="E136" s="159" t="str">
        <f ca="1">IFERROR(IF((VLOOKUP($B136,'HICM and Narrative Backsheet'!$A$7:$BO$156,E$9,FALSE))="","",(VLOOKUP($B136,'HICM and Narrative Backsheet'!$A$7:$BO$156,E$9,FALSE))),"")</f>
        <v>Established</v>
      </c>
      <c r="F136" s="159" t="str">
        <f ca="1">IFERROR(IF((VLOOKUP($B136,'HICM and Narrative Backsheet'!$A$7:$BO$156,F$9,FALSE))="","",(VLOOKUP($B136,'HICM and Narrative Backsheet'!$A$7:$BO$156,F$9,FALSE))),"")</f>
        <v>Established</v>
      </c>
      <c r="G136" s="159" t="str">
        <f ca="1">IFERROR(IF((VLOOKUP($B136,'HICM and Narrative Backsheet'!$A$7:$BO$156,G$9,FALSE))="","",(VLOOKUP($B136,'HICM and Narrative Backsheet'!$A$7:$BO$156,G$9,FALSE))),"")</f>
        <v>Established</v>
      </c>
      <c r="H136" s="159" t="str">
        <f ca="1">IFERROR(IF((VLOOKUP($B136,'HICM and Narrative Backsheet'!$A$7:$BO$156,H$9,FALSE))="","",(VLOOKUP($B136,'HICM and Narrative Backsheet'!$A$7:$BO$156,H$9,FALSE))),"")</f>
        <v>Established</v>
      </c>
      <c r="I136" s="159" t="str">
        <f ca="1">IFERROR(IF((VLOOKUP($B136,'HICM and Narrative Backsheet'!$A$7:$BO$156,I$9,FALSE))="","",(VLOOKUP($B136,'HICM and Narrative Backsheet'!$A$7:$BO$156,I$9,FALSE))),"")</f>
        <v>Established</v>
      </c>
      <c r="J136" s="159" t="str">
        <f ca="1">IFERROR(IF((VLOOKUP($B136,'HICM and Narrative Backsheet'!$A$7:$BO$156,J$9,FALSE))="","",(VLOOKUP($B136,'HICM and Narrative Backsheet'!$A$7:$BO$156,J$9,FALSE))),"")</f>
        <v>Established</v>
      </c>
      <c r="K136" s="159" t="str">
        <f ca="1">IFERROR(IF((VLOOKUP($B136,'HICM and Narrative Backsheet'!$A$7:$BO$156,K$9,FALSE))="","",(VLOOKUP($B136,'HICM and Narrative Backsheet'!$A$7:$BO$156,K$9,FALSE))),"")</f>
        <v>Established</v>
      </c>
      <c r="L136" s="160" t="str">
        <f ca="1">IFERROR(IF((VLOOKUP($B136,'HICM and Narrative Backsheet'!$A$7:$BO$156,L$9,FALSE))="","",(VLOOKUP($B136,'HICM and Narrative Backsheet'!$A$7:$BO$156,L$9,FALSE))),"")</f>
        <v>Established</v>
      </c>
      <c r="M136" s="161" t="str">
        <f ca="1">IFERROR(IF((VLOOKUP($B136,'HICM and Narrative Backsheet'!$A$7:$BO$156,M$9,FALSE))="","",(VLOOKUP($B136,'HICM and Narrative Backsheet'!$A$7:$BO$156,M$9,FALSE))),"")</f>
        <v>Established</v>
      </c>
      <c r="N136" s="159" t="str">
        <f ca="1">IFERROR(IF((VLOOKUP($B136,'HICM and Narrative Backsheet'!$A$7:$BO$156,N$9,FALSE))="","",(VLOOKUP($B136,'HICM and Narrative Backsheet'!$A$7:$BO$156,N$9,FALSE))),"")</f>
        <v>Established</v>
      </c>
      <c r="O136" s="159" t="str">
        <f ca="1">IFERROR(IF((VLOOKUP($B136,'HICM and Narrative Backsheet'!$A$7:$BO$156,O$9,FALSE))="","",(VLOOKUP($B136,'HICM and Narrative Backsheet'!$A$7:$BO$156,O$9,FALSE))),"")</f>
        <v>Established</v>
      </c>
      <c r="P136" s="159" t="str">
        <f ca="1">IFERROR(IF((VLOOKUP($B136,'HICM and Narrative Backsheet'!$A$7:$BO$156,P$9,FALSE))="","",(VLOOKUP($B136,'HICM and Narrative Backsheet'!$A$7:$BO$156,P$9,FALSE))),"")</f>
        <v>Mature</v>
      </c>
      <c r="Q136" s="159" t="str">
        <f ca="1">IFERROR(IF((VLOOKUP($B136,'HICM and Narrative Backsheet'!$A$7:$BO$156,Q$9,FALSE))="","",(VLOOKUP($B136,'HICM and Narrative Backsheet'!$A$7:$BO$156,Q$9,FALSE))),"")</f>
        <v>Established</v>
      </c>
      <c r="R136" s="159" t="str">
        <f ca="1">IFERROR(IF((VLOOKUP($B136,'HICM and Narrative Backsheet'!$A$7:$BO$156,R$9,FALSE))="","",(VLOOKUP($B136,'HICM and Narrative Backsheet'!$A$7:$BO$156,R$9,FALSE))),"")</f>
        <v>Established</v>
      </c>
      <c r="S136" s="159" t="str">
        <f ca="1">IFERROR(IF((VLOOKUP($B136,'HICM and Narrative Backsheet'!$A$7:$BO$156,S$9,FALSE))="","",(VLOOKUP($B136,'HICM and Narrative Backsheet'!$A$7:$BO$156,S$9,FALSE))),"")</f>
        <v>Established</v>
      </c>
      <c r="T136" s="159" t="str">
        <f ca="1">IFERROR(IF((VLOOKUP($B136,'HICM and Narrative Backsheet'!$A$7:$BO$156,T$9,FALSE))="","",(VLOOKUP($B136,'HICM and Narrative Backsheet'!$A$7:$BO$156,T$9,FALSE))),"")</f>
        <v>Mature</v>
      </c>
      <c r="U136" s="162" t="str">
        <f ca="1">IFERROR(IF((VLOOKUP($B136,'HICM and Narrative Backsheet'!$A$7:$BO$156,U$9,FALSE))="","",(VLOOKUP($B136,'HICM and Narrative Backsheet'!$A$7:$BO$156,U$9,FALSE))),"")</f>
        <v>Mature</v>
      </c>
      <c r="V136" s="161" t="str">
        <f ca="1">IFERROR(IF((VLOOKUP($B136,'HICM and Narrative Backsheet'!$A$7:$BO$156,V$9,FALSE))="","",(VLOOKUP($B136,'HICM and Narrative Backsheet'!$A$7:$BO$156,V$9,FALSE))),"")</f>
        <v>Mature</v>
      </c>
      <c r="W136" s="159" t="str">
        <f ca="1">IFERROR(IF((VLOOKUP($B136,'HICM and Narrative Backsheet'!$A$7:$BO$156,W$9,FALSE))="","",(VLOOKUP($B136,'HICM and Narrative Backsheet'!$A$7:$BO$156,W$9,FALSE))),"")</f>
        <v>Established</v>
      </c>
      <c r="X136" s="159" t="str">
        <f ca="1">IFERROR(IF((VLOOKUP($B136,'HICM and Narrative Backsheet'!$A$7:$BO$156,X$9,FALSE))="","",(VLOOKUP($B136,'HICM and Narrative Backsheet'!$A$7:$BO$156,X$9,FALSE))),"")</f>
        <v>Mature</v>
      </c>
      <c r="Y136" s="159" t="str">
        <f ca="1">IFERROR(IF((VLOOKUP($B136,'HICM and Narrative Backsheet'!$A$7:$BO$156,Y$9,FALSE))="","",(VLOOKUP($B136,'HICM and Narrative Backsheet'!$A$7:$BO$156,Y$9,FALSE))),"")</f>
        <v>Mature</v>
      </c>
      <c r="Z136" s="159" t="str">
        <f ca="1">IFERROR(IF((VLOOKUP($B136,'HICM and Narrative Backsheet'!$A$7:$BO$156,Z$9,FALSE))="","",(VLOOKUP($B136,'HICM and Narrative Backsheet'!$A$7:$BO$156,Z$9,FALSE))),"")</f>
        <v>Mature</v>
      </c>
      <c r="AA136" s="159" t="str">
        <f ca="1">IFERROR(IF((VLOOKUP($B136,'HICM and Narrative Backsheet'!$A$7:$BO$156,AA$9,FALSE))="","",(VLOOKUP($B136,'HICM and Narrative Backsheet'!$A$7:$BO$156,AA$9,FALSE))),"")</f>
        <v>Mature</v>
      </c>
      <c r="AB136" s="159" t="str">
        <f ca="1">IFERROR(IF((VLOOKUP($B136,'HICM and Narrative Backsheet'!$A$7:$BO$156,AB$9,FALSE))="","",(VLOOKUP($B136,'HICM and Narrative Backsheet'!$A$7:$BO$156,AB$9,FALSE))),"")</f>
        <v>Mature</v>
      </c>
      <c r="AC136" s="159" t="str">
        <f ca="1">IFERROR(IF((VLOOKUP($B136,'HICM and Narrative Backsheet'!$A$7:$BO$156,AC$9,FALSE))="","",(VLOOKUP($B136,'HICM and Narrative Backsheet'!$A$7:$BO$156,AC$9,FALSE))),"")</f>
        <v>Exemplary</v>
      </c>
      <c r="AD136" s="160" t="str">
        <f ca="1">IFERROR(IF((VLOOKUP($B136,'HICM and Narrative Backsheet'!$A$7:$BO$156,AD$9,FALSE))="","",(VLOOKUP($B136,'HICM and Narrative Backsheet'!$A$7:$BO$156,AD$9,FALSE))),"")</f>
        <v>Mature</v>
      </c>
    </row>
    <row r="137" spans="1:30" x14ac:dyDescent="0.3">
      <c r="A137" s="56">
        <v>111</v>
      </c>
      <c r="B137" s="49" t="str">
        <f t="shared" ca="1" si="13"/>
        <v>E10000027</v>
      </c>
      <c r="C137" s="143" t="str">
        <f ca="1">IFERROR(VLOOKUP($B137,'Org List'!$J$9:$K$488,2,0), "")</f>
        <v>Somerset</v>
      </c>
      <c r="D137" s="158" t="str">
        <f ca="1">IFERROR(IF((VLOOKUP($B137,'HICM and Narrative Backsheet'!$A$7:$BO$156,D$9,FALSE))="","",(VLOOKUP($B137,'HICM and Narrative Backsheet'!$A$7:$BO$156,D$9,FALSE))),"")</f>
        <v>Established</v>
      </c>
      <c r="E137" s="159" t="str">
        <f ca="1">IFERROR(IF((VLOOKUP($B137,'HICM and Narrative Backsheet'!$A$7:$BO$156,E$9,FALSE))="","",(VLOOKUP($B137,'HICM and Narrative Backsheet'!$A$7:$BO$156,E$9,FALSE))),"")</f>
        <v>Mature</v>
      </c>
      <c r="F137" s="159" t="str">
        <f ca="1">IFERROR(IF((VLOOKUP($B137,'HICM and Narrative Backsheet'!$A$7:$BO$156,F$9,FALSE))="","",(VLOOKUP($B137,'HICM and Narrative Backsheet'!$A$7:$BO$156,F$9,FALSE))),"")</f>
        <v>Established</v>
      </c>
      <c r="G137" s="159" t="str">
        <f ca="1">IFERROR(IF((VLOOKUP($B137,'HICM and Narrative Backsheet'!$A$7:$BO$156,G$9,FALSE))="","",(VLOOKUP($B137,'HICM and Narrative Backsheet'!$A$7:$BO$156,G$9,FALSE))),"")</f>
        <v>Mature</v>
      </c>
      <c r="H137" s="159" t="str">
        <f ca="1">IFERROR(IF((VLOOKUP($B137,'HICM and Narrative Backsheet'!$A$7:$BO$156,H$9,FALSE))="","",(VLOOKUP($B137,'HICM and Narrative Backsheet'!$A$7:$BO$156,H$9,FALSE))),"")</f>
        <v>Established</v>
      </c>
      <c r="I137" s="159" t="str">
        <f ca="1">IFERROR(IF((VLOOKUP($B137,'HICM and Narrative Backsheet'!$A$7:$BO$156,I$9,FALSE))="","",(VLOOKUP($B137,'HICM and Narrative Backsheet'!$A$7:$BO$156,I$9,FALSE))),"")</f>
        <v>Established</v>
      </c>
      <c r="J137" s="159" t="str">
        <f ca="1">IFERROR(IF((VLOOKUP($B137,'HICM and Narrative Backsheet'!$A$7:$BO$156,J$9,FALSE))="","",(VLOOKUP($B137,'HICM and Narrative Backsheet'!$A$7:$BO$156,J$9,FALSE))),"")</f>
        <v>Mature</v>
      </c>
      <c r="K137" s="159" t="str">
        <f ca="1">IFERROR(IF((VLOOKUP($B137,'HICM and Narrative Backsheet'!$A$7:$BO$156,K$9,FALSE))="","",(VLOOKUP($B137,'HICM and Narrative Backsheet'!$A$7:$BO$156,K$9,FALSE))),"")</f>
        <v>Established</v>
      </c>
      <c r="L137" s="160" t="str">
        <f ca="1">IFERROR(IF((VLOOKUP($B137,'HICM and Narrative Backsheet'!$A$7:$BO$156,L$9,FALSE))="","",(VLOOKUP($B137,'HICM and Narrative Backsheet'!$A$7:$BO$156,L$9,FALSE))),"")</f>
        <v>Established</v>
      </c>
      <c r="M137" s="161" t="str">
        <f ca="1">IFERROR(IF((VLOOKUP($B137,'HICM and Narrative Backsheet'!$A$7:$BO$156,M$9,FALSE))="","",(VLOOKUP($B137,'HICM and Narrative Backsheet'!$A$7:$BO$156,M$9,FALSE))),"")</f>
        <v>Mature</v>
      </c>
      <c r="N137" s="159" t="str">
        <f ca="1">IFERROR(IF((VLOOKUP($B137,'HICM and Narrative Backsheet'!$A$7:$BO$156,N$9,FALSE))="","",(VLOOKUP($B137,'HICM and Narrative Backsheet'!$A$7:$BO$156,N$9,FALSE))),"")</f>
        <v>Mature</v>
      </c>
      <c r="O137" s="159" t="str">
        <f ca="1">IFERROR(IF((VLOOKUP($B137,'HICM and Narrative Backsheet'!$A$7:$BO$156,O$9,FALSE))="","",(VLOOKUP($B137,'HICM and Narrative Backsheet'!$A$7:$BO$156,O$9,FALSE))),"")</f>
        <v>Mature</v>
      </c>
      <c r="P137" s="159" t="str">
        <f ca="1">IFERROR(IF((VLOOKUP($B137,'HICM and Narrative Backsheet'!$A$7:$BO$156,P$9,FALSE))="","",(VLOOKUP($B137,'HICM and Narrative Backsheet'!$A$7:$BO$156,P$9,FALSE))),"")</f>
        <v>Mature</v>
      </c>
      <c r="Q137" s="159" t="str">
        <f ca="1">IFERROR(IF((VLOOKUP($B137,'HICM and Narrative Backsheet'!$A$7:$BO$156,Q$9,FALSE))="","",(VLOOKUP($B137,'HICM and Narrative Backsheet'!$A$7:$BO$156,Q$9,FALSE))),"")</f>
        <v>Established</v>
      </c>
      <c r="R137" s="159" t="str">
        <f ca="1">IFERROR(IF((VLOOKUP($B137,'HICM and Narrative Backsheet'!$A$7:$BO$156,R$9,FALSE))="","",(VLOOKUP($B137,'HICM and Narrative Backsheet'!$A$7:$BO$156,R$9,FALSE))),"")</f>
        <v>Established</v>
      </c>
      <c r="S137" s="159" t="str">
        <f ca="1">IFERROR(IF((VLOOKUP($B137,'HICM and Narrative Backsheet'!$A$7:$BO$156,S$9,FALSE))="","",(VLOOKUP($B137,'HICM and Narrative Backsheet'!$A$7:$BO$156,S$9,FALSE))),"")</f>
        <v>Mature</v>
      </c>
      <c r="T137" s="159" t="str">
        <f ca="1">IFERROR(IF((VLOOKUP($B137,'HICM and Narrative Backsheet'!$A$7:$BO$156,T$9,FALSE))="","",(VLOOKUP($B137,'HICM and Narrative Backsheet'!$A$7:$BO$156,T$9,FALSE))),"")</f>
        <v>Established</v>
      </c>
      <c r="U137" s="162" t="str">
        <f ca="1">IFERROR(IF((VLOOKUP($B137,'HICM and Narrative Backsheet'!$A$7:$BO$156,U$9,FALSE))="","",(VLOOKUP($B137,'HICM and Narrative Backsheet'!$A$7:$BO$156,U$9,FALSE))),"")</f>
        <v>Established</v>
      </c>
      <c r="V137" s="161" t="str">
        <f ca="1">IFERROR(IF((VLOOKUP($B137,'HICM and Narrative Backsheet'!$A$7:$BO$156,V$9,FALSE))="","",(VLOOKUP($B137,'HICM and Narrative Backsheet'!$A$7:$BO$156,V$9,FALSE))),"")</f>
        <v>Mature</v>
      </c>
      <c r="W137" s="159" t="str">
        <f ca="1">IFERROR(IF((VLOOKUP($B137,'HICM and Narrative Backsheet'!$A$7:$BO$156,W$9,FALSE))="","",(VLOOKUP($B137,'HICM and Narrative Backsheet'!$A$7:$BO$156,W$9,FALSE))),"")</f>
        <v>Mature</v>
      </c>
      <c r="X137" s="159" t="str">
        <f ca="1">IFERROR(IF((VLOOKUP($B137,'HICM and Narrative Backsheet'!$A$7:$BO$156,X$9,FALSE))="","",(VLOOKUP($B137,'HICM and Narrative Backsheet'!$A$7:$BO$156,X$9,FALSE))),"")</f>
        <v>Mature</v>
      </c>
      <c r="Y137" s="159" t="str">
        <f ca="1">IFERROR(IF((VLOOKUP($B137,'HICM and Narrative Backsheet'!$A$7:$BO$156,Y$9,FALSE))="","",(VLOOKUP($B137,'HICM and Narrative Backsheet'!$A$7:$BO$156,Y$9,FALSE))),"")</f>
        <v>Mature</v>
      </c>
      <c r="Z137" s="159" t="str">
        <f ca="1">IFERROR(IF((VLOOKUP($B137,'HICM and Narrative Backsheet'!$A$7:$BO$156,Z$9,FALSE))="","",(VLOOKUP($B137,'HICM and Narrative Backsheet'!$A$7:$BO$156,Z$9,FALSE))),"")</f>
        <v>Established</v>
      </c>
      <c r="AA137" s="159" t="str">
        <f ca="1">IFERROR(IF((VLOOKUP($B137,'HICM and Narrative Backsheet'!$A$7:$BO$156,AA$9,FALSE))="","",(VLOOKUP($B137,'HICM and Narrative Backsheet'!$A$7:$BO$156,AA$9,FALSE))),"")</f>
        <v>Established</v>
      </c>
      <c r="AB137" s="159" t="str">
        <f ca="1">IFERROR(IF((VLOOKUP($B137,'HICM and Narrative Backsheet'!$A$7:$BO$156,AB$9,FALSE))="","",(VLOOKUP($B137,'HICM and Narrative Backsheet'!$A$7:$BO$156,AB$9,FALSE))),"")</f>
        <v>Mature</v>
      </c>
      <c r="AC137" s="159" t="str">
        <f ca="1">IFERROR(IF((VLOOKUP($B137,'HICM and Narrative Backsheet'!$A$7:$BO$156,AC$9,FALSE))="","",(VLOOKUP($B137,'HICM and Narrative Backsheet'!$A$7:$BO$156,AC$9,FALSE))),"")</f>
        <v>Established</v>
      </c>
      <c r="AD137" s="160" t="str">
        <f ca="1">IFERROR(IF((VLOOKUP($B137,'HICM and Narrative Backsheet'!$A$7:$BO$156,AD$9,FALSE))="","",(VLOOKUP($B137,'HICM and Narrative Backsheet'!$A$7:$BO$156,AD$9,FALSE))),"")</f>
        <v>Mature</v>
      </c>
    </row>
    <row r="138" spans="1:30" x14ac:dyDescent="0.3">
      <c r="A138" s="56">
        <v>112</v>
      </c>
      <c r="B138" s="49" t="str">
        <f t="shared" ca="1" si="13"/>
        <v>E06000025</v>
      </c>
      <c r="C138" s="143" t="str">
        <f ca="1">IFERROR(VLOOKUP($B138,'Org List'!$J$9:$K$488,2,0), "")</f>
        <v>South Gloucestershire</v>
      </c>
      <c r="D138" s="158" t="str">
        <f ca="1">IFERROR(IF((VLOOKUP($B138,'HICM and Narrative Backsheet'!$A$7:$BO$156,D$9,FALSE))="","",(VLOOKUP($B138,'HICM and Narrative Backsheet'!$A$7:$BO$156,D$9,FALSE))),"")</f>
        <v>Established</v>
      </c>
      <c r="E138" s="159" t="str">
        <f ca="1">IFERROR(IF((VLOOKUP($B138,'HICM and Narrative Backsheet'!$A$7:$BO$156,E$9,FALSE))="","",(VLOOKUP($B138,'HICM and Narrative Backsheet'!$A$7:$BO$156,E$9,FALSE))),"")</f>
        <v>Established</v>
      </c>
      <c r="F138" s="159" t="str">
        <f ca="1">IFERROR(IF((VLOOKUP($B138,'HICM and Narrative Backsheet'!$A$7:$BO$156,F$9,FALSE))="","",(VLOOKUP($B138,'HICM and Narrative Backsheet'!$A$7:$BO$156,F$9,FALSE))),"")</f>
        <v>Established</v>
      </c>
      <c r="G138" s="159" t="str">
        <f ca="1">IFERROR(IF((VLOOKUP($B138,'HICM and Narrative Backsheet'!$A$7:$BO$156,G$9,FALSE))="","",(VLOOKUP($B138,'HICM and Narrative Backsheet'!$A$7:$BO$156,G$9,FALSE))),"")</f>
        <v>Established</v>
      </c>
      <c r="H138" s="159" t="str">
        <f ca="1">IFERROR(IF((VLOOKUP($B138,'HICM and Narrative Backsheet'!$A$7:$BO$156,H$9,FALSE))="","",(VLOOKUP($B138,'HICM and Narrative Backsheet'!$A$7:$BO$156,H$9,FALSE))),"")</f>
        <v>Plans in place</v>
      </c>
      <c r="I138" s="159" t="str">
        <f ca="1">IFERROR(IF((VLOOKUP($B138,'HICM and Narrative Backsheet'!$A$7:$BO$156,I$9,FALSE))="","",(VLOOKUP($B138,'HICM and Narrative Backsheet'!$A$7:$BO$156,I$9,FALSE))),"")</f>
        <v>Plans in place</v>
      </c>
      <c r="J138" s="159" t="str">
        <f ca="1">IFERROR(IF((VLOOKUP($B138,'HICM and Narrative Backsheet'!$A$7:$BO$156,J$9,FALSE))="","",(VLOOKUP($B138,'HICM and Narrative Backsheet'!$A$7:$BO$156,J$9,FALSE))),"")</f>
        <v>Established</v>
      </c>
      <c r="K138" s="159" t="str">
        <f ca="1">IFERROR(IF((VLOOKUP($B138,'HICM and Narrative Backsheet'!$A$7:$BO$156,K$9,FALSE))="","",(VLOOKUP($B138,'HICM and Narrative Backsheet'!$A$7:$BO$156,K$9,FALSE))),"")</f>
        <v>Plans in place</v>
      </c>
      <c r="L138" s="160" t="str">
        <f ca="1">IFERROR(IF((VLOOKUP($B138,'HICM and Narrative Backsheet'!$A$7:$BO$156,L$9,FALSE))="","",(VLOOKUP($B138,'HICM and Narrative Backsheet'!$A$7:$BO$156,L$9,FALSE))),"")</f>
        <v>Established</v>
      </c>
      <c r="M138" s="161" t="str">
        <f ca="1">IFERROR(IF((VLOOKUP($B138,'HICM and Narrative Backsheet'!$A$7:$BO$156,M$9,FALSE))="","",(VLOOKUP($B138,'HICM and Narrative Backsheet'!$A$7:$BO$156,M$9,FALSE))),"")</f>
        <v>Mature</v>
      </c>
      <c r="N138" s="159" t="str">
        <f ca="1">IFERROR(IF((VLOOKUP($B138,'HICM and Narrative Backsheet'!$A$7:$BO$156,N$9,FALSE))="","",(VLOOKUP($B138,'HICM and Narrative Backsheet'!$A$7:$BO$156,N$9,FALSE))),"")</f>
        <v>Mature</v>
      </c>
      <c r="O138" s="159" t="str">
        <f ca="1">IFERROR(IF((VLOOKUP($B138,'HICM and Narrative Backsheet'!$A$7:$BO$156,O$9,FALSE))="","",(VLOOKUP($B138,'HICM and Narrative Backsheet'!$A$7:$BO$156,O$9,FALSE))),"")</f>
        <v>Mature</v>
      </c>
      <c r="P138" s="159" t="str">
        <f ca="1">IFERROR(IF((VLOOKUP($B138,'HICM and Narrative Backsheet'!$A$7:$BO$156,P$9,FALSE))="","",(VLOOKUP($B138,'HICM and Narrative Backsheet'!$A$7:$BO$156,P$9,FALSE))),"")</f>
        <v>Established</v>
      </c>
      <c r="Q138" s="159" t="str">
        <f ca="1">IFERROR(IF((VLOOKUP($B138,'HICM and Narrative Backsheet'!$A$7:$BO$156,Q$9,FALSE))="","",(VLOOKUP($B138,'HICM and Narrative Backsheet'!$A$7:$BO$156,Q$9,FALSE))),"")</f>
        <v>Plans in place</v>
      </c>
      <c r="R138" s="159" t="str">
        <f ca="1">IFERROR(IF((VLOOKUP($B138,'HICM and Narrative Backsheet'!$A$7:$BO$156,R$9,FALSE))="","",(VLOOKUP($B138,'HICM and Narrative Backsheet'!$A$7:$BO$156,R$9,FALSE))),"")</f>
        <v>Plans in place</v>
      </c>
      <c r="S138" s="159" t="str">
        <f ca="1">IFERROR(IF((VLOOKUP($B138,'HICM and Narrative Backsheet'!$A$7:$BO$156,S$9,FALSE))="","",(VLOOKUP($B138,'HICM and Narrative Backsheet'!$A$7:$BO$156,S$9,FALSE))),"")</f>
        <v>Established</v>
      </c>
      <c r="T138" s="159" t="str">
        <f ca="1">IFERROR(IF((VLOOKUP($B138,'HICM and Narrative Backsheet'!$A$7:$BO$156,T$9,FALSE))="","",(VLOOKUP($B138,'HICM and Narrative Backsheet'!$A$7:$BO$156,T$9,FALSE))),"")</f>
        <v>Plans in place</v>
      </c>
      <c r="U138" s="162" t="str">
        <f ca="1">IFERROR(IF((VLOOKUP($B138,'HICM and Narrative Backsheet'!$A$7:$BO$156,U$9,FALSE))="","",(VLOOKUP($B138,'HICM and Narrative Backsheet'!$A$7:$BO$156,U$9,FALSE))),"")</f>
        <v>Established</v>
      </c>
      <c r="V138" s="161" t="str">
        <f ca="1">IFERROR(IF((VLOOKUP($B138,'HICM and Narrative Backsheet'!$A$7:$BO$156,V$9,FALSE))="","",(VLOOKUP($B138,'HICM and Narrative Backsheet'!$A$7:$BO$156,V$9,FALSE))),"")</f>
        <v>Mature</v>
      </c>
      <c r="W138" s="159" t="str">
        <f ca="1">IFERROR(IF((VLOOKUP($B138,'HICM and Narrative Backsheet'!$A$7:$BO$156,W$9,FALSE))="","",(VLOOKUP($B138,'HICM and Narrative Backsheet'!$A$7:$BO$156,W$9,FALSE))),"")</f>
        <v>Mature</v>
      </c>
      <c r="X138" s="159" t="str">
        <f ca="1">IFERROR(IF((VLOOKUP($B138,'HICM and Narrative Backsheet'!$A$7:$BO$156,X$9,FALSE))="","",(VLOOKUP($B138,'HICM and Narrative Backsheet'!$A$7:$BO$156,X$9,FALSE))),"")</f>
        <v>Mature</v>
      </c>
      <c r="Y138" s="159" t="str">
        <f ca="1">IFERROR(IF((VLOOKUP($B138,'HICM and Narrative Backsheet'!$A$7:$BO$156,Y$9,FALSE))="","",(VLOOKUP($B138,'HICM and Narrative Backsheet'!$A$7:$BO$156,Y$9,FALSE))),"")</f>
        <v>Established</v>
      </c>
      <c r="Z138" s="159" t="str">
        <f ca="1">IFERROR(IF((VLOOKUP($B138,'HICM and Narrative Backsheet'!$A$7:$BO$156,Z$9,FALSE))="","",(VLOOKUP($B138,'HICM and Narrative Backsheet'!$A$7:$BO$156,Z$9,FALSE))),"")</f>
        <v>Plans in place</v>
      </c>
      <c r="AA138" s="159" t="str">
        <f ca="1">IFERROR(IF((VLOOKUP($B138,'HICM and Narrative Backsheet'!$A$7:$BO$156,AA$9,FALSE))="","",(VLOOKUP($B138,'HICM and Narrative Backsheet'!$A$7:$BO$156,AA$9,FALSE))),"")</f>
        <v>Plans in place</v>
      </c>
      <c r="AB138" s="159" t="str">
        <f ca="1">IFERROR(IF((VLOOKUP($B138,'HICM and Narrative Backsheet'!$A$7:$BO$156,AB$9,FALSE))="","",(VLOOKUP($B138,'HICM and Narrative Backsheet'!$A$7:$BO$156,AB$9,FALSE))),"")</f>
        <v>Established</v>
      </c>
      <c r="AC138" s="159" t="str">
        <f ca="1">IFERROR(IF((VLOOKUP($B138,'HICM and Narrative Backsheet'!$A$7:$BO$156,AC$9,FALSE))="","",(VLOOKUP($B138,'HICM and Narrative Backsheet'!$A$7:$BO$156,AC$9,FALSE))),"")</f>
        <v>Plans in place</v>
      </c>
      <c r="AD138" s="160" t="str">
        <f ca="1">IFERROR(IF((VLOOKUP($B138,'HICM and Narrative Backsheet'!$A$7:$BO$156,AD$9,FALSE))="","",(VLOOKUP($B138,'HICM and Narrative Backsheet'!$A$7:$BO$156,AD$9,FALSE))),"")</f>
        <v>Established</v>
      </c>
    </row>
    <row r="139" spans="1:30" x14ac:dyDescent="0.3">
      <c r="A139" s="56">
        <v>113</v>
      </c>
      <c r="B139" s="49" t="str">
        <f t="shared" ca="1" si="13"/>
        <v>E08000023</v>
      </c>
      <c r="C139" s="143" t="str">
        <f ca="1">IFERROR(VLOOKUP($B139,'Org List'!$J$9:$K$488,2,0), "")</f>
        <v>South Tyneside</v>
      </c>
      <c r="D139" s="158" t="str">
        <f ca="1">IFERROR(IF((VLOOKUP($B139,'HICM and Narrative Backsheet'!$A$7:$BO$156,D$9,FALSE))="","",(VLOOKUP($B139,'HICM and Narrative Backsheet'!$A$7:$BO$156,D$9,FALSE))),"")</f>
        <v>Mature</v>
      </c>
      <c r="E139" s="159" t="str">
        <f ca="1">IFERROR(IF((VLOOKUP($B139,'HICM and Narrative Backsheet'!$A$7:$BO$156,E$9,FALSE))="","",(VLOOKUP($B139,'HICM and Narrative Backsheet'!$A$7:$BO$156,E$9,FALSE))),"")</f>
        <v>Mature</v>
      </c>
      <c r="F139" s="159" t="str">
        <f ca="1">IFERROR(IF((VLOOKUP($B139,'HICM and Narrative Backsheet'!$A$7:$BO$156,F$9,FALSE))="","",(VLOOKUP($B139,'HICM and Narrative Backsheet'!$A$7:$BO$156,F$9,FALSE))),"")</f>
        <v>Established</v>
      </c>
      <c r="G139" s="159" t="str">
        <f ca="1">IFERROR(IF((VLOOKUP($B139,'HICM and Narrative Backsheet'!$A$7:$BO$156,G$9,FALSE))="","",(VLOOKUP($B139,'HICM and Narrative Backsheet'!$A$7:$BO$156,G$9,FALSE))),"")</f>
        <v>Mature</v>
      </c>
      <c r="H139" s="159" t="str">
        <f ca="1">IFERROR(IF((VLOOKUP($B139,'HICM and Narrative Backsheet'!$A$7:$BO$156,H$9,FALSE))="","",(VLOOKUP($B139,'HICM and Narrative Backsheet'!$A$7:$BO$156,H$9,FALSE))),"")</f>
        <v>Established</v>
      </c>
      <c r="I139" s="159" t="str">
        <f ca="1">IFERROR(IF((VLOOKUP($B139,'HICM and Narrative Backsheet'!$A$7:$BO$156,I$9,FALSE))="","",(VLOOKUP($B139,'HICM and Narrative Backsheet'!$A$7:$BO$156,I$9,FALSE))),"")</f>
        <v>Established</v>
      </c>
      <c r="J139" s="159" t="str">
        <f ca="1">IFERROR(IF((VLOOKUP($B139,'HICM and Narrative Backsheet'!$A$7:$BO$156,J$9,FALSE))="","",(VLOOKUP($B139,'HICM and Narrative Backsheet'!$A$7:$BO$156,J$9,FALSE))),"")</f>
        <v>Established</v>
      </c>
      <c r="K139" s="159" t="str">
        <f ca="1">IFERROR(IF((VLOOKUP($B139,'HICM and Narrative Backsheet'!$A$7:$BO$156,K$9,FALSE))="","",(VLOOKUP($B139,'HICM and Narrative Backsheet'!$A$7:$BO$156,K$9,FALSE))),"")</f>
        <v>Established</v>
      </c>
      <c r="L139" s="160" t="str">
        <f ca="1">IFERROR(IF((VLOOKUP($B139,'HICM and Narrative Backsheet'!$A$7:$BO$156,L$9,FALSE))="","",(VLOOKUP($B139,'HICM and Narrative Backsheet'!$A$7:$BO$156,L$9,FALSE))),"")</f>
        <v>Established</v>
      </c>
      <c r="M139" s="161" t="str">
        <f ca="1">IFERROR(IF((VLOOKUP($B139,'HICM and Narrative Backsheet'!$A$7:$BO$156,M$9,FALSE))="","",(VLOOKUP($B139,'HICM and Narrative Backsheet'!$A$7:$BO$156,M$9,FALSE))),"")</f>
        <v>Mature</v>
      </c>
      <c r="N139" s="159" t="str">
        <f ca="1">IFERROR(IF((VLOOKUP($B139,'HICM and Narrative Backsheet'!$A$7:$BO$156,N$9,FALSE))="","",(VLOOKUP($B139,'HICM and Narrative Backsheet'!$A$7:$BO$156,N$9,FALSE))),"")</f>
        <v>Mature</v>
      </c>
      <c r="O139" s="159" t="str">
        <f ca="1">IFERROR(IF((VLOOKUP($B139,'HICM and Narrative Backsheet'!$A$7:$BO$156,O$9,FALSE))="","",(VLOOKUP($B139,'HICM and Narrative Backsheet'!$A$7:$BO$156,O$9,FALSE))),"")</f>
        <v>Mature</v>
      </c>
      <c r="P139" s="159" t="str">
        <f ca="1">IFERROR(IF((VLOOKUP($B139,'HICM and Narrative Backsheet'!$A$7:$BO$156,P$9,FALSE))="","",(VLOOKUP($B139,'HICM and Narrative Backsheet'!$A$7:$BO$156,P$9,FALSE))),"")</f>
        <v>Mature</v>
      </c>
      <c r="Q139" s="159" t="str">
        <f ca="1">IFERROR(IF((VLOOKUP($B139,'HICM and Narrative Backsheet'!$A$7:$BO$156,Q$9,FALSE))="","",(VLOOKUP($B139,'HICM and Narrative Backsheet'!$A$7:$BO$156,Q$9,FALSE))),"")</f>
        <v>Mature</v>
      </c>
      <c r="R139" s="159" t="str">
        <f ca="1">IFERROR(IF((VLOOKUP($B139,'HICM and Narrative Backsheet'!$A$7:$BO$156,R$9,FALSE))="","",(VLOOKUP($B139,'HICM and Narrative Backsheet'!$A$7:$BO$156,R$9,FALSE))),"")</f>
        <v>Mature</v>
      </c>
      <c r="S139" s="159" t="str">
        <f ca="1">IFERROR(IF((VLOOKUP($B139,'HICM and Narrative Backsheet'!$A$7:$BO$156,S$9,FALSE))="","",(VLOOKUP($B139,'HICM and Narrative Backsheet'!$A$7:$BO$156,S$9,FALSE))),"")</f>
        <v>Mature</v>
      </c>
      <c r="T139" s="159" t="str">
        <f ca="1">IFERROR(IF((VLOOKUP($B139,'HICM and Narrative Backsheet'!$A$7:$BO$156,T$9,FALSE))="","",(VLOOKUP($B139,'HICM and Narrative Backsheet'!$A$7:$BO$156,T$9,FALSE))),"")</f>
        <v>Mature</v>
      </c>
      <c r="U139" s="162" t="str">
        <f ca="1">IFERROR(IF((VLOOKUP($B139,'HICM and Narrative Backsheet'!$A$7:$BO$156,U$9,FALSE))="","",(VLOOKUP($B139,'HICM and Narrative Backsheet'!$A$7:$BO$156,U$9,FALSE))),"")</f>
        <v>Mature</v>
      </c>
      <c r="V139" s="161" t="str">
        <f ca="1">IFERROR(IF((VLOOKUP($B139,'HICM and Narrative Backsheet'!$A$7:$BO$156,V$9,FALSE))="","",(VLOOKUP($B139,'HICM and Narrative Backsheet'!$A$7:$BO$156,V$9,FALSE))),"")</f>
        <v>Exemplary</v>
      </c>
      <c r="W139" s="159" t="str">
        <f ca="1">IFERROR(IF((VLOOKUP($B139,'HICM and Narrative Backsheet'!$A$7:$BO$156,W$9,FALSE))="","",(VLOOKUP($B139,'HICM and Narrative Backsheet'!$A$7:$BO$156,W$9,FALSE))),"")</f>
        <v>Exemplary</v>
      </c>
      <c r="X139" s="159" t="str">
        <f ca="1">IFERROR(IF((VLOOKUP($B139,'HICM and Narrative Backsheet'!$A$7:$BO$156,X$9,FALSE))="","",(VLOOKUP($B139,'HICM and Narrative Backsheet'!$A$7:$BO$156,X$9,FALSE))),"")</f>
        <v>Exemplary</v>
      </c>
      <c r="Y139" s="159" t="str">
        <f ca="1">IFERROR(IF((VLOOKUP($B139,'HICM and Narrative Backsheet'!$A$7:$BO$156,Y$9,FALSE))="","",(VLOOKUP($B139,'HICM and Narrative Backsheet'!$A$7:$BO$156,Y$9,FALSE))),"")</f>
        <v>Exemplary</v>
      </c>
      <c r="Z139" s="159" t="str">
        <f ca="1">IFERROR(IF((VLOOKUP($B139,'HICM and Narrative Backsheet'!$A$7:$BO$156,Z$9,FALSE))="","",(VLOOKUP($B139,'HICM and Narrative Backsheet'!$A$7:$BO$156,Z$9,FALSE))),"")</f>
        <v>Mature</v>
      </c>
      <c r="AA139" s="159" t="str">
        <f ca="1">IFERROR(IF((VLOOKUP($B139,'HICM and Narrative Backsheet'!$A$7:$BO$156,AA$9,FALSE))="","",(VLOOKUP($B139,'HICM and Narrative Backsheet'!$A$7:$BO$156,AA$9,FALSE))),"")</f>
        <v>Mature</v>
      </c>
      <c r="AB139" s="159" t="str">
        <f ca="1">IFERROR(IF((VLOOKUP($B139,'HICM and Narrative Backsheet'!$A$7:$BO$156,AB$9,FALSE))="","",(VLOOKUP($B139,'HICM and Narrative Backsheet'!$A$7:$BO$156,AB$9,FALSE))),"")</f>
        <v>Mature</v>
      </c>
      <c r="AC139" s="159" t="str">
        <f ca="1">IFERROR(IF((VLOOKUP($B139,'HICM and Narrative Backsheet'!$A$7:$BO$156,AC$9,FALSE))="","",(VLOOKUP($B139,'HICM and Narrative Backsheet'!$A$7:$BO$156,AC$9,FALSE))),"")</f>
        <v>Mature</v>
      </c>
      <c r="AD139" s="160" t="str">
        <f ca="1">IFERROR(IF((VLOOKUP($B139,'HICM and Narrative Backsheet'!$A$7:$BO$156,AD$9,FALSE))="","",(VLOOKUP($B139,'HICM and Narrative Backsheet'!$A$7:$BO$156,AD$9,FALSE))),"")</f>
        <v>Mature</v>
      </c>
    </row>
    <row r="140" spans="1:30" x14ac:dyDescent="0.3">
      <c r="A140" s="56">
        <v>114</v>
      </c>
      <c r="B140" s="49" t="str">
        <f t="shared" ca="1" si="13"/>
        <v>E06000045</v>
      </c>
      <c r="C140" s="143" t="str">
        <f ca="1">IFERROR(VLOOKUP($B140,'Org List'!$J$9:$K$488,2,0), "")</f>
        <v>Southampton</v>
      </c>
      <c r="D140" s="158" t="str">
        <f ca="1">IFERROR(IF((VLOOKUP($B140,'HICM and Narrative Backsheet'!$A$7:$BO$156,D$9,FALSE))="","",(VLOOKUP($B140,'HICM and Narrative Backsheet'!$A$7:$BO$156,D$9,FALSE))),"")</f>
        <v>Established</v>
      </c>
      <c r="E140" s="159" t="str">
        <f ca="1">IFERROR(IF((VLOOKUP($B140,'HICM and Narrative Backsheet'!$A$7:$BO$156,E$9,FALSE))="","",(VLOOKUP($B140,'HICM and Narrative Backsheet'!$A$7:$BO$156,E$9,FALSE))),"")</f>
        <v>Established</v>
      </c>
      <c r="F140" s="159" t="str">
        <f ca="1">IFERROR(IF((VLOOKUP($B140,'HICM and Narrative Backsheet'!$A$7:$BO$156,F$9,FALSE))="","",(VLOOKUP($B140,'HICM and Narrative Backsheet'!$A$7:$BO$156,F$9,FALSE))),"")</f>
        <v>Mature</v>
      </c>
      <c r="G140" s="159" t="str">
        <f ca="1">IFERROR(IF((VLOOKUP($B140,'HICM and Narrative Backsheet'!$A$7:$BO$156,G$9,FALSE))="","",(VLOOKUP($B140,'HICM and Narrative Backsheet'!$A$7:$BO$156,G$9,FALSE))),"")</f>
        <v>Mature</v>
      </c>
      <c r="H140" s="159" t="str">
        <f ca="1">IFERROR(IF((VLOOKUP($B140,'HICM and Narrative Backsheet'!$A$7:$BO$156,H$9,FALSE))="","",(VLOOKUP($B140,'HICM and Narrative Backsheet'!$A$7:$BO$156,H$9,FALSE))),"")</f>
        <v>Plans in place</v>
      </c>
      <c r="I140" s="159" t="str">
        <f ca="1">IFERROR(IF((VLOOKUP($B140,'HICM and Narrative Backsheet'!$A$7:$BO$156,I$9,FALSE))="","",(VLOOKUP($B140,'HICM and Narrative Backsheet'!$A$7:$BO$156,I$9,FALSE))),"")</f>
        <v>Established</v>
      </c>
      <c r="J140" s="159" t="str">
        <f ca="1">IFERROR(IF((VLOOKUP($B140,'HICM and Narrative Backsheet'!$A$7:$BO$156,J$9,FALSE))="","",(VLOOKUP($B140,'HICM and Narrative Backsheet'!$A$7:$BO$156,J$9,FALSE))),"")</f>
        <v>Established</v>
      </c>
      <c r="K140" s="159" t="str">
        <f ca="1">IFERROR(IF((VLOOKUP($B140,'HICM and Narrative Backsheet'!$A$7:$BO$156,K$9,FALSE))="","",(VLOOKUP($B140,'HICM and Narrative Backsheet'!$A$7:$BO$156,K$9,FALSE))),"")</f>
        <v>Established</v>
      </c>
      <c r="L140" s="160" t="str">
        <f ca="1">IFERROR(IF((VLOOKUP($B140,'HICM and Narrative Backsheet'!$A$7:$BO$156,L$9,FALSE))="","",(VLOOKUP($B140,'HICM and Narrative Backsheet'!$A$7:$BO$156,L$9,FALSE))),"")</f>
        <v>Established</v>
      </c>
      <c r="M140" s="161" t="str">
        <f ca="1">IFERROR(IF((VLOOKUP($B140,'HICM and Narrative Backsheet'!$A$7:$BO$156,M$9,FALSE))="","",(VLOOKUP($B140,'HICM and Narrative Backsheet'!$A$7:$BO$156,M$9,FALSE))),"")</f>
        <v>Established</v>
      </c>
      <c r="N140" s="159" t="str">
        <f ca="1">IFERROR(IF((VLOOKUP($B140,'HICM and Narrative Backsheet'!$A$7:$BO$156,N$9,FALSE))="","",(VLOOKUP($B140,'HICM and Narrative Backsheet'!$A$7:$BO$156,N$9,FALSE))),"")</f>
        <v>Established</v>
      </c>
      <c r="O140" s="159" t="str">
        <f ca="1">IFERROR(IF((VLOOKUP($B140,'HICM and Narrative Backsheet'!$A$7:$BO$156,O$9,FALSE))="","",(VLOOKUP($B140,'HICM and Narrative Backsheet'!$A$7:$BO$156,O$9,FALSE))),"")</f>
        <v>Mature</v>
      </c>
      <c r="P140" s="159" t="str">
        <f ca="1">IFERROR(IF((VLOOKUP($B140,'HICM and Narrative Backsheet'!$A$7:$BO$156,P$9,FALSE))="","",(VLOOKUP($B140,'HICM and Narrative Backsheet'!$A$7:$BO$156,P$9,FALSE))),"")</f>
        <v>Mature</v>
      </c>
      <c r="Q140" s="159" t="str">
        <f ca="1">IFERROR(IF((VLOOKUP($B140,'HICM and Narrative Backsheet'!$A$7:$BO$156,Q$9,FALSE))="","",(VLOOKUP($B140,'HICM and Narrative Backsheet'!$A$7:$BO$156,Q$9,FALSE))),"")</f>
        <v>Plans in place</v>
      </c>
      <c r="R140" s="159" t="str">
        <f ca="1">IFERROR(IF((VLOOKUP($B140,'HICM and Narrative Backsheet'!$A$7:$BO$156,R$9,FALSE))="","",(VLOOKUP($B140,'HICM and Narrative Backsheet'!$A$7:$BO$156,R$9,FALSE))),"")</f>
        <v>Established</v>
      </c>
      <c r="S140" s="159" t="str">
        <f ca="1">IFERROR(IF((VLOOKUP($B140,'HICM and Narrative Backsheet'!$A$7:$BO$156,S$9,FALSE))="","",(VLOOKUP($B140,'HICM and Narrative Backsheet'!$A$7:$BO$156,S$9,FALSE))),"")</f>
        <v>Mature</v>
      </c>
      <c r="T140" s="159" t="str">
        <f ca="1">IFERROR(IF((VLOOKUP($B140,'HICM and Narrative Backsheet'!$A$7:$BO$156,T$9,FALSE))="","",(VLOOKUP($B140,'HICM and Narrative Backsheet'!$A$7:$BO$156,T$9,FALSE))),"")</f>
        <v>Mature</v>
      </c>
      <c r="U140" s="162" t="str">
        <f ca="1">IFERROR(IF((VLOOKUP($B140,'HICM and Narrative Backsheet'!$A$7:$BO$156,U$9,FALSE))="","",(VLOOKUP($B140,'HICM and Narrative Backsheet'!$A$7:$BO$156,U$9,FALSE))),"")</f>
        <v>Established</v>
      </c>
      <c r="V140" s="161" t="str">
        <f ca="1">IFERROR(IF((VLOOKUP($B140,'HICM and Narrative Backsheet'!$A$7:$BO$156,V$9,FALSE))="","",(VLOOKUP($B140,'HICM and Narrative Backsheet'!$A$7:$BO$156,V$9,FALSE))),"")</f>
        <v>Mature</v>
      </c>
      <c r="W140" s="159" t="str">
        <f ca="1">IFERROR(IF((VLOOKUP($B140,'HICM and Narrative Backsheet'!$A$7:$BO$156,W$9,FALSE))="","",(VLOOKUP($B140,'HICM and Narrative Backsheet'!$A$7:$BO$156,W$9,FALSE))),"")</f>
        <v>Established</v>
      </c>
      <c r="X140" s="159" t="str">
        <f ca="1">IFERROR(IF((VLOOKUP($B140,'HICM and Narrative Backsheet'!$A$7:$BO$156,X$9,FALSE))="","",(VLOOKUP($B140,'HICM and Narrative Backsheet'!$A$7:$BO$156,X$9,FALSE))),"")</f>
        <v>Mature</v>
      </c>
      <c r="Y140" s="159" t="str">
        <f ca="1">IFERROR(IF((VLOOKUP($B140,'HICM and Narrative Backsheet'!$A$7:$BO$156,Y$9,FALSE))="","",(VLOOKUP($B140,'HICM and Narrative Backsheet'!$A$7:$BO$156,Y$9,FALSE))),"")</f>
        <v>Mature</v>
      </c>
      <c r="Z140" s="159" t="str">
        <f ca="1">IFERROR(IF((VLOOKUP($B140,'HICM and Narrative Backsheet'!$A$7:$BO$156,Z$9,FALSE))="","",(VLOOKUP($B140,'HICM and Narrative Backsheet'!$A$7:$BO$156,Z$9,FALSE))),"")</f>
        <v>Established</v>
      </c>
      <c r="AA140" s="159" t="str">
        <f ca="1">IFERROR(IF((VLOOKUP($B140,'HICM and Narrative Backsheet'!$A$7:$BO$156,AA$9,FALSE))="","",(VLOOKUP($B140,'HICM and Narrative Backsheet'!$A$7:$BO$156,AA$9,FALSE))),"")</f>
        <v>Established</v>
      </c>
      <c r="AB140" s="159" t="str">
        <f ca="1">IFERROR(IF((VLOOKUP($B140,'HICM and Narrative Backsheet'!$A$7:$BO$156,AB$9,FALSE))="","",(VLOOKUP($B140,'HICM and Narrative Backsheet'!$A$7:$BO$156,AB$9,FALSE))),"")</f>
        <v>Mature</v>
      </c>
      <c r="AC140" s="159" t="str">
        <f ca="1">IFERROR(IF((VLOOKUP($B140,'HICM and Narrative Backsheet'!$A$7:$BO$156,AC$9,FALSE))="","",(VLOOKUP($B140,'HICM and Narrative Backsheet'!$A$7:$BO$156,AC$9,FALSE))),"")</f>
        <v>Mature</v>
      </c>
      <c r="AD140" s="160" t="str">
        <f ca="1">IFERROR(IF((VLOOKUP($B140,'HICM and Narrative Backsheet'!$A$7:$BO$156,AD$9,FALSE))="","",(VLOOKUP($B140,'HICM and Narrative Backsheet'!$A$7:$BO$156,AD$9,FALSE))),"")</f>
        <v>Established</v>
      </c>
    </row>
    <row r="141" spans="1:30" x14ac:dyDescent="0.3">
      <c r="A141" s="56">
        <v>115</v>
      </c>
      <c r="B141" s="49" t="str">
        <f t="shared" ca="1" si="13"/>
        <v>E06000033</v>
      </c>
      <c r="C141" s="143" t="str">
        <f ca="1">IFERROR(VLOOKUP($B141,'Org List'!$J$9:$K$488,2,0), "")</f>
        <v>Southend-on-Sea</v>
      </c>
      <c r="D141" s="158" t="str">
        <f ca="1">IFERROR(IF((VLOOKUP($B141,'HICM and Narrative Backsheet'!$A$7:$BO$156,D$9,FALSE))="","",(VLOOKUP($B141,'HICM and Narrative Backsheet'!$A$7:$BO$156,D$9,FALSE))),"")</f>
        <v>Established</v>
      </c>
      <c r="E141" s="159" t="str">
        <f ca="1">IFERROR(IF((VLOOKUP($B141,'HICM and Narrative Backsheet'!$A$7:$BO$156,E$9,FALSE))="","",(VLOOKUP($B141,'HICM and Narrative Backsheet'!$A$7:$BO$156,E$9,FALSE))),"")</f>
        <v>Established</v>
      </c>
      <c r="F141" s="159" t="str">
        <f ca="1">IFERROR(IF((VLOOKUP($B141,'HICM and Narrative Backsheet'!$A$7:$BO$156,F$9,FALSE))="","",(VLOOKUP($B141,'HICM and Narrative Backsheet'!$A$7:$BO$156,F$9,FALSE))),"")</f>
        <v>Established</v>
      </c>
      <c r="G141" s="159" t="str">
        <f ca="1">IFERROR(IF((VLOOKUP($B141,'HICM and Narrative Backsheet'!$A$7:$BO$156,G$9,FALSE))="","",(VLOOKUP($B141,'HICM and Narrative Backsheet'!$A$7:$BO$156,G$9,FALSE))),"")</f>
        <v>Established</v>
      </c>
      <c r="H141" s="159" t="str">
        <f ca="1">IFERROR(IF((VLOOKUP($B141,'HICM and Narrative Backsheet'!$A$7:$BO$156,H$9,FALSE))="","",(VLOOKUP($B141,'HICM and Narrative Backsheet'!$A$7:$BO$156,H$9,FALSE))),"")</f>
        <v>Plans in place</v>
      </c>
      <c r="I141" s="159" t="str">
        <f ca="1">IFERROR(IF((VLOOKUP($B141,'HICM and Narrative Backsheet'!$A$7:$BO$156,I$9,FALSE))="","",(VLOOKUP($B141,'HICM and Narrative Backsheet'!$A$7:$BO$156,I$9,FALSE))),"")</f>
        <v>Established</v>
      </c>
      <c r="J141" s="159" t="str">
        <f ca="1">IFERROR(IF((VLOOKUP($B141,'HICM and Narrative Backsheet'!$A$7:$BO$156,J$9,FALSE))="","",(VLOOKUP($B141,'HICM and Narrative Backsheet'!$A$7:$BO$156,J$9,FALSE))),"")</f>
        <v>Plans in place</v>
      </c>
      <c r="K141" s="159" t="str">
        <f ca="1">IFERROR(IF((VLOOKUP($B141,'HICM and Narrative Backsheet'!$A$7:$BO$156,K$9,FALSE))="","",(VLOOKUP($B141,'HICM and Narrative Backsheet'!$A$7:$BO$156,K$9,FALSE))),"")</f>
        <v>Established</v>
      </c>
      <c r="L141" s="160" t="str">
        <f ca="1">IFERROR(IF((VLOOKUP($B141,'HICM and Narrative Backsheet'!$A$7:$BO$156,L$9,FALSE))="","",(VLOOKUP($B141,'HICM and Narrative Backsheet'!$A$7:$BO$156,L$9,FALSE))),"")</f>
        <v>Mature</v>
      </c>
      <c r="M141" s="161" t="str">
        <f ca="1">IFERROR(IF((VLOOKUP($B141,'HICM and Narrative Backsheet'!$A$7:$BO$156,M$9,FALSE))="","",(VLOOKUP($B141,'HICM and Narrative Backsheet'!$A$7:$BO$156,M$9,FALSE))),"")</f>
        <v>Mature</v>
      </c>
      <c r="N141" s="159" t="str">
        <f ca="1">IFERROR(IF((VLOOKUP($B141,'HICM and Narrative Backsheet'!$A$7:$BO$156,N$9,FALSE))="","",(VLOOKUP($B141,'HICM and Narrative Backsheet'!$A$7:$BO$156,N$9,FALSE))),"")</f>
        <v>Mature</v>
      </c>
      <c r="O141" s="159" t="str">
        <f ca="1">IFERROR(IF((VLOOKUP($B141,'HICM and Narrative Backsheet'!$A$7:$BO$156,O$9,FALSE))="","",(VLOOKUP($B141,'HICM and Narrative Backsheet'!$A$7:$BO$156,O$9,FALSE))),"")</f>
        <v>Mature</v>
      </c>
      <c r="P141" s="159" t="str">
        <f ca="1">IFERROR(IF((VLOOKUP($B141,'HICM and Narrative Backsheet'!$A$7:$BO$156,P$9,FALSE))="","",(VLOOKUP($B141,'HICM and Narrative Backsheet'!$A$7:$BO$156,P$9,FALSE))),"")</f>
        <v>Mature</v>
      </c>
      <c r="Q141" s="159" t="str">
        <f ca="1">IFERROR(IF((VLOOKUP($B141,'HICM and Narrative Backsheet'!$A$7:$BO$156,Q$9,FALSE))="","",(VLOOKUP($B141,'HICM and Narrative Backsheet'!$A$7:$BO$156,Q$9,FALSE))),"")</f>
        <v>Established</v>
      </c>
      <c r="R141" s="159" t="str">
        <f ca="1">IFERROR(IF((VLOOKUP($B141,'HICM and Narrative Backsheet'!$A$7:$BO$156,R$9,FALSE))="","",(VLOOKUP($B141,'HICM and Narrative Backsheet'!$A$7:$BO$156,R$9,FALSE))),"")</f>
        <v>Established</v>
      </c>
      <c r="S141" s="159" t="str">
        <f ca="1">IFERROR(IF((VLOOKUP($B141,'HICM and Narrative Backsheet'!$A$7:$BO$156,S$9,FALSE))="","",(VLOOKUP($B141,'HICM and Narrative Backsheet'!$A$7:$BO$156,S$9,FALSE))),"")</f>
        <v>Established</v>
      </c>
      <c r="T141" s="159" t="str">
        <f ca="1">IFERROR(IF((VLOOKUP($B141,'HICM and Narrative Backsheet'!$A$7:$BO$156,T$9,FALSE))="","",(VLOOKUP($B141,'HICM and Narrative Backsheet'!$A$7:$BO$156,T$9,FALSE))),"")</f>
        <v>Established</v>
      </c>
      <c r="U141" s="162" t="str">
        <f ca="1">IFERROR(IF((VLOOKUP($B141,'HICM and Narrative Backsheet'!$A$7:$BO$156,U$9,FALSE))="","",(VLOOKUP($B141,'HICM and Narrative Backsheet'!$A$7:$BO$156,U$9,FALSE))),"")</f>
        <v>Mature</v>
      </c>
      <c r="V141" s="161" t="str">
        <f ca="1">IFERROR(IF((VLOOKUP($B141,'HICM and Narrative Backsheet'!$A$7:$BO$156,V$9,FALSE))="","",(VLOOKUP($B141,'HICM and Narrative Backsheet'!$A$7:$BO$156,V$9,FALSE))),"")</f>
        <v>Mature</v>
      </c>
      <c r="W141" s="159" t="str">
        <f ca="1">IFERROR(IF((VLOOKUP($B141,'HICM and Narrative Backsheet'!$A$7:$BO$156,W$9,FALSE))="","",(VLOOKUP($B141,'HICM and Narrative Backsheet'!$A$7:$BO$156,W$9,FALSE))),"")</f>
        <v>Mature</v>
      </c>
      <c r="X141" s="159" t="str">
        <f ca="1">IFERROR(IF((VLOOKUP($B141,'HICM and Narrative Backsheet'!$A$7:$BO$156,X$9,FALSE))="","",(VLOOKUP($B141,'HICM and Narrative Backsheet'!$A$7:$BO$156,X$9,FALSE))),"")</f>
        <v>Mature</v>
      </c>
      <c r="Y141" s="159" t="str">
        <f ca="1">IFERROR(IF((VLOOKUP($B141,'HICM and Narrative Backsheet'!$A$7:$BO$156,Y$9,FALSE))="","",(VLOOKUP($B141,'HICM and Narrative Backsheet'!$A$7:$BO$156,Y$9,FALSE))),"")</f>
        <v>Mature</v>
      </c>
      <c r="Z141" s="159" t="str">
        <f ca="1">IFERROR(IF((VLOOKUP($B141,'HICM and Narrative Backsheet'!$A$7:$BO$156,Z$9,FALSE))="","",(VLOOKUP($B141,'HICM and Narrative Backsheet'!$A$7:$BO$156,Z$9,FALSE))),"")</f>
        <v>Established</v>
      </c>
      <c r="AA141" s="159" t="str">
        <f ca="1">IFERROR(IF((VLOOKUP($B141,'HICM and Narrative Backsheet'!$A$7:$BO$156,AA$9,FALSE))="","",(VLOOKUP($B141,'HICM and Narrative Backsheet'!$A$7:$BO$156,AA$9,FALSE))),"")</f>
        <v>Established</v>
      </c>
      <c r="AB141" s="159" t="str">
        <f ca="1">IFERROR(IF((VLOOKUP($B141,'HICM and Narrative Backsheet'!$A$7:$BO$156,AB$9,FALSE))="","",(VLOOKUP($B141,'HICM and Narrative Backsheet'!$A$7:$BO$156,AB$9,FALSE))),"")</f>
        <v>Established</v>
      </c>
      <c r="AC141" s="159" t="str">
        <f ca="1">IFERROR(IF((VLOOKUP($B141,'HICM and Narrative Backsheet'!$A$7:$BO$156,AC$9,FALSE))="","",(VLOOKUP($B141,'HICM and Narrative Backsheet'!$A$7:$BO$156,AC$9,FALSE))),"")</f>
        <v>Established</v>
      </c>
      <c r="AD141" s="160" t="str">
        <f ca="1">IFERROR(IF((VLOOKUP($B141,'HICM and Narrative Backsheet'!$A$7:$BO$156,AD$9,FALSE))="","",(VLOOKUP($B141,'HICM and Narrative Backsheet'!$A$7:$BO$156,AD$9,FALSE))),"")</f>
        <v>Mature</v>
      </c>
    </row>
    <row r="142" spans="1:30" x14ac:dyDescent="0.3">
      <c r="A142" s="56">
        <v>116</v>
      </c>
      <c r="B142" s="49" t="str">
        <f t="shared" ca="1" si="13"/>
        <v>E09000028</v>
      </c>
      <c r="C142" s="143" t="str">
        <f ca="1">IFERROR(VLOOKUP($B142,'Org List'!$J$9:$K$488,2,0), "")</f>
        <v>Southwark</v>
      </c>
      <c r="D142" s="158" t="str">
        <f ca="1">IFERROR(IF((VLOOKUP($B142,'HICM and Narrative Backsheet'!$A$7:$BO$156,D$9,FALSE))="","",(VLOOKUP($B142,'HICM and Narrative Backsheet'!$A$7:$BO$156,D$9,FALSE))),"")</f>
        <v>Plans in place</v>
      </c>
      <c r="E142" s="159" t="str">
        <f ca="1">IFERROR(IF((VLOOKUP($B142,'HICM and Narrative Backsheet'!$A$7:$BO$156,E$9,FALSE))="","",(VLOOKUP($B142,'HICM and Narrative Backsheet'!$A$7:$BO$156,E$9,FALSE))),"")</f>
        <v>Plans in place</v>
      </c>
      <c r="F142" s="159" t="str">
        <f ca="1">IFERROR(IF((VLOOKUP($B142,'HICM and Narrative Backsheet'!$A$7:$BO$156,F$9,FALSE))="","",(VLOOKUP($B142,'HICM and Narrative Backsheet'!$A$7:$BO$156,F$9,FALSE))),"")</f>
        <v>Established</v>
      </c>
      <c r="G142" s="159" t="str">
        <f ca="1">IFERROR(IF((VLOOKUP($B142,'HICM and Narrative Backsheet'!$A$7:$BO$156,G$9,FALSE))="","",(VLOOKUP($B142,'HICM and Narrative Backsheet'!$A$7:$BO$156,G$9,FALSE))),"")</f>
        <v>Established</v>
      </c>
      <c r="H142" s="159" t="str">
        <f ca="1">IFERROR(IF((VLOOKUP($B142,'HICM and Narrative Backsheet'!$A$7:$BO$156,H$9,FALSE))="","",(VLOOKUP($B142,'HICM and Narrative Backsheet'!$A$7:$BO$156,H$9,FALSE))),"")</f>
        <v>Established</v>
      </c>
      <c r="I142" s="159" t="str">
        <f ca="1">IFERROR(IF((VLOOKUP($B142,'HICM and Narrative Backsheet'!$A$7:$BO$156,I$9,FALSE))="","",(VLOOKUP($B142,'HICM and Narrative Backsheet'!$A$7:$BO$156,I$9,FALSE))),"")</f>
        <v>Plans in place</v>
      </c>
      <c r="J142" s="159" t="str">
        <f ca="1">IFERROR(IF((VLOOKUP($B142,'HICM and Narrative Backsheet'!$A$7:$BO$156,J$9,FALSE))="","",(VLOOKUP($B142,'HICM and Narrative Backsheet'!$A$7:$BO$156,J$9,FALSE))),"")</f>
        <v>Plans in place</v>
      </c>
      <c r="K142" s="159" t="str">
        <f ca="1">IFERROR(IF((VLOOKUP($B142,'HICM and Narrative Backsheet'!$A$7:$BO$156,K$9,FALSE))="","",(VLOOKUP($B142,'HICM and Narrative Backsheet'!$A$7:$BO$156,K$9,FALSE))),"")</f>
        <v>Established</v>
      </c>
      <c r="L142" s="160" t="str">
        <f ca="1">IFERROR(IF((VLOOKUP($B142,'HICM and Narrative Backsheet'!$A$7:$BO$156,L$9,FALSE))="","",(VLOOKUP($B142,'HICM and Narrative Backsheet'!$A$7:$BO$156,L$9,FALSE))),"")</f>
        <v>Plans in place</v>
      </c>
      <c r="M142" s="161" t="str">
        <f ca="1">IFERROR(IF((VLOOKUP($B142,'HICM and Narrative Backsheet'!$A$7:$BO$156,M$9,FALSE))="","",(VLOOKUP($B142,'HICM and Narrative Backsheet'!$A$7:$BO$156,M$9,FALSE))),"")</f>
        <v>Plans in place</v>
      </c>
      <c r="N142" s="159" t="str">
        <f ca="1">IFERROR(IF((VLOOKUP($B142,'HICM and Narrative Backsheet'!$A$7:$BO$156,N$9,FALSE))="","",(VLOOKUP($B142,'HICM and Narrative Backsheet'!$A$7:$BO$156,N$9,FALSE))),"")</f>
        <v>Plans in place</v>
      </c>
      <c r="O142" s="159" t="str">
        <f ca="1">IFERROR(IF((VLOOKUP($B142,'HICM and Narrative Backsheet'!$A$7:$BO$156,O$9,FALSE))="","",(VLOOKUP($B142,'HICM and Narrative Backsheet'!$A$7:$BO$156,O$9,FALSE))),"")</f>
        <v>Established</v>
      </c>
      <c r="P142" s="159" t="str">
        <f ca="1">IFERROR(IF((VLOOKUP($B142,'HICM and Narrative Backsheet'!$A$7:$BO$156,P$9,FALSE))="","",(VLOOKUP($B142,'HICM and Narrative Backsheet'!$A$7:$BO$156,P$9,FALSE))),"")</f>
        <v>Plans in place</v>
      </c>
      <c r="Q142" s="159" t="str">
        <f ca="1">IFERROR(IF((VLOOKUP($B142,'HICM and Narrative Backsheet'!$A$7:$BO$156,Q$9,FALSE))="","",(VLOOKUP($B142,'HICM and Narrative Backsheet'!$A$7:$BO$156,Q$9,FALSE))),"")</f>
        <v>Plans in place</v>
      </c>
      <c r="R142" s="159" t="str">
        <f ca="1">IFERROR(IF((VLOOKUP($B142,'HICM and Narrative Backsheet'!$A$7:$BO$156,R$9,FALSE))="","",(VLOOKUP($B142,'HICM and Narrative Backsheet'!$A$7:$BO$156,R$9,FALSE))),"")</f>
        <v>Plans in place</v>
      </c>
      <c r="S142" s="159" t="str">
        <f ca="1">IFERROR(IF((VLOOKUP($B142,'HICM and Narrative Backsheet'!$A$7:$BO$156,S$9,FALSE))="","",(VLOOKUP($B142,'HICM and Narrative Backsheet'!$A$7:$BO$156,S$9,FALSE))),"")</f>
        <v>Plans in place</v>
      </c>
      <c r="T142" s="159" t="str">
        <f ca="1">IFERROR(IF((VLOOKUP($B142,'HICM and Narrative Backsheet'!$A$7:$BO$156,T$9,FALSE))="","",(VLOOKUP($B142,'HICM and Narrative Backsheet'!$A$7:$BO$156,T$9,FALSE))),"")</f>
        <v>Established</v>
      </c>
      <c r="U142" s="162" t="str">
        <f ca="1">IFERROR(IF((VLOOKUP($B142,'HICM and Narrative Backsheet'!$A$7:$BO$156,U$9,FALSE))="","",(VLOOKUP($B142,'HICM and Narrative Backsheet'!$A$7:$BO$156,U$9,FALSE))),"")</f>
        <v>Established</v>
      </c>
      <c r="V142" s="161" t="str">
        <f ca="1">IFERROR(IF((VLOOKUP($B142,'HICM and Narrative Backsheet'!$A$7:$BO$156,V$9,FALSE))="","",(VLOOKUP($B142,'HICM and Narrative Backsheet'!$A$7:$BO$156,V$9,FALSE))),"")</f>
        <v>Plans in place</v>
      </c>
      <c r="W142" s="159" t="str">
        <f ca="1">IFERROR(IF((VLOOKUP($B142,'HICM and Narrative Backsheet'!$A$7:$BO$156,W$9,FALSE))="","",(VLOOKUP($B142,'HICM and Narrative Backsheet'!$A$7:$BO$156,W$9,FALSE))),"")</f>
        <v>Plans in place</v>
      </c>
      <c r="X142" s="159" t="str">
        <f ca="1">IFERROR(IF((VLOOKUP($B142,'HICM and Narrative Backsheet'!$A$7:$BO$156,X$9,FALSE))="","",(VLOOKUP($B142,'HICM and Narrative Backsheet'!$A$7:$BO$156,X$9,FALSE))),"")</f>
        <v>Established</v>
      </c>
      <c r="Y142" s="159" t="str">
        <f ca="1">IFERROR(IF((VLOOKUP($B142,'HICM and Narrative Backsheet'!$A$7:$BO$156,Y$9,FALSE))="","",(VLOOKUP($B142,'HICM and Narrative Backsheet'!$A$7:$BO$156,Y$9,FALSE))),"")</f>
        <v>Plans in place</v>
      </c>
      <c r="Z142" s="159" t="str">
        <f ca="1">IFERROR(IF((VLOOKUP($B142,'HICM and Narrative Backsheet'!$A$7:$BO$156,Z$9,FALSE))="","",(VLOOKUP($B142,'HICM and Narrative Backsheet'!$A$7:$BO$156,Z$9,FALSE))),"")</f>
        <v>Established</v>
      </c>
      <c r="AA142" s="159" t="str">
        <f ca="1">IFERROR(IF((VLOOKUP($B142,'HICM and Narrative Backsheet'!$A$7:$BO$156,AA$9,FALSE))="","",(VLOOKUP($B142,'HICM and Narrative Backsheet'!$A$7:$BO$156,AA$9,FALSE))),"")</f>
        <v>Established</v>
      </c>
      <c r="AB142" s="159" t="str">
        <f ca="1">IFERROR(IF((VLOOKUP($B142,'HICM and Narrative Backsheet'!$A$7:$BO$156,AB$9,FALSE))="","",(VLOOKUP($B142,'HICM and Narrative Backsheet'!$A$7:$BO$156,AB$9,FALSE))),"")</f>
        <v>Established</v>
      </c>
      <c r="AC142" s="159" t="str">
        <f ca="1">IFERROR(IF((VLOOKUP($B142,'HICM and Narrative Backsheet'!$A$7:$BO$156,AC$9,FALSE))="","",(VLOOKUP($B142,'HICM and Narrative Backsheet'!$A$7:$BO$156,AC$9,FALSE))),"")</f>
        <v>Established</v>
      </c>
      <c r="AD142" s="160" t="str">
        <f ca="1">IFERROR(IF((VLOOKUP($B142,'HICM and Narrative Backsheet'!$A$7:$BO$156,AD$9,FALSE))="","",(VLOOKUP($B142,'HICM and Narrative Backsheet'!$A$7:$BO$156,AD$9,FALSE))),"")</f>
        <v>Established</v>
      </c>
    </row>
    <row r="143" spans="1:30" x14ac:dyDescent="0.3">
      <c r="A143" s="56">
        <v>117</v>
      </c>
      <c r="B143" s="49" t="str">
        <f t="shared" ca="1" si="13"/>
        <v>E08000013</v>
      </c>
      <c r="C143" s="143" t="str">
        <f ca="1">IFERROR(VLOOKUP($B143,'Org List'!$J$9:$K$488,2,0), "")</f>
        <v>St. Helens</v>
      </c>
      <c r="D143" s="158" t="str">
        <f ca="1">IFERROR(IF((VLOOKUP($B143,'HICM and Narrative Backsheet'!$A$7:$BO$156,D$9,FALSE))="","",(VLOOKUP($B143,'HICM and Narrative Backsheet'!$A$7:$BO$156,D$9,FALSE))),"")</f>
        <v>Mature</v>
      </c>
      <c r="E143" s="159" t="str">
        <f ca="1">IFERROR(IF((VLOOKUP($B143,'HICM and Narrative Backsheet'!$A$7:$BO$156,E$9,FALSE))="","",(VLOOKUP($B143,'HICM and Narrative Backsheet'!$A$7:$BO$156,E$9,FALSE))),"")</f>
        <v>Established</v>
      </c>
      <c r="F143" s="159" t="str">
        <f ca="1">IFERROR(IF((VLOOKUP($B143,'HICM and Narrative Backsheet'!$A$7:$BO$156,F$9,FALSE))="","",(VLOOKUP($B143,'HICM and Narrative Backsheet'!$A$7:$BO$156,F$9,FALSE))),"")</f>
        <v>Mature</v>
      </c>
      <c r="G143" s="159" t="str">
        <f ca="1">IFERROR(IF((VLOOKUP($B143,'HICM and Narrative Backsheet'!$A$7:$BO$156,G$9,FALSE))="","",(VLOOKUP($B143,'HICM and Narrative Backsheet'!$A$7:$BO$156,G$9,FALSE))),"")</f>
        <v>Established</v>
      </c>
      <c r="H143" s="159" t="str">
        <f ca="1">IFERROR(IF((VLOOKUP($B143,'HICM and Narrative Backsheet'!$A$7:$BO$156,H$9,FALSE))="","",(VLOOKUP($B143,'HICM and Narrative Backsheet'!$A$7:$BO$156,H$9,FALSE))),"")</f>
        <v>Established</v>
      </c>
      <c r="I143" s="159" t="str">
        <f ca="1">IFERROR(IF((VLOOKUP($B143,'HICM and Narrative Backsheet'!$A$7:$BO$156,I$9,FALSE))="","",(VLOOKUP($B143,'HICM and Narrative Backsheet'!$A$7:$BO$156,I$9,FALSE))),"")</f>
        <v>Established</v>
      </c>
      <c r="J143" s="159" t="str">
        <f ca="1">IFERROR(IF((VLOOKUP($B143,'HICM and Narrative Backsheet'!$A$7:$BO$156,J$9,FALSE))="","",(VLOOKUP($B143,'HICM and Narrative Backsheet'!$A$7:$BO$156,J$9,FALSE))),"")</f>
        <v>Mature</v>
      </c>
      <c r="K143" s="159" t="str">
        <f ca="1">IFERROR(IF((VLOOKUP($B143,'HICM and Narrative Backsheet'!$A$7:$BO$156,K$9,FALSE))="","",(VLOOKUP($B143,'HICM and Narrative Backsheet'!$A$7:$BO$156,K$9,FALSE))),"")</f>
        <v>Mature</v>
      </c>
      <c r="L143" s="160" t="str">
        <f ca="1">IFERROR(IF((VLOOKUP($B143,'HICM and Narrative Backsheet'!$A$7:$BO$156,L$9,FALSE))="","",(VLOOKUP($B143,'HICM and Narrative Backsheet'!$A$7:$BO$156,L$9,FALSE))),"")</f>
        <v>Established</v>
      </c>
      <c r="M143" s="161" t="str">
        <f ca="1">IFERROR(IF((VLOOKUP($B143,'HICM and Narrative Backsheet'!$A$7:$BO$156,M$9,FALSE))="","",(VLOOKUP($B143,'HICM and Narrative Backsheet'!$A$7:$BO$156,M$9,FALSE))),"")</f>
        <v>Mature</v>
      </c>
      <c r="N143" s="159" t="str">
        <f ca="1">IFERROR(IF((VLOOKUP($B143,'HICM and Narrative Backsheet'!$A$7:$BO$156,N$9,FALSE))="","",(VLOOKUP($B143,'HICM and Narrative Backsheet'!$A$7:$BO$156,N$9,FALSE))),"")</f>
        <v>Established</v>
      </c>
      <c r="O143" s="159" t="str">
        <f ca="1">IFERROR(IF((VLOOKUP($B143,'HICM and Narrative Backsheet'!$A$7:$BO$156,O$9,FALSE))="","",(VLOOKUP($B143,'HICM and Narrative Backsheet'!$A$7:$BO$156,O$9,FALSE))),"")</f>
        <v>Mature</v>
      </c>
      <c r="P143" s="159" t="str">
        <f ca="1">IFERROR(IF((VLOOKUP($B143,'HICM and Narrative Backsheet'!$A$7:$BO$156,P$9,FALSE))="","",(VLOOKUP($B143,'HICM and Narrative Backsheet'!$A$7:$BO$156,P$9,FALSE))),"")</f>
        <v>Established</v>
      </c>
      <c r="Q143" s="159" t="str">
        <f ca="1">IFERROR(IF((VLOOKUP($B143,'HICM and Narrative Backsheet'!$A$7:$BO$156,Q$9,FALSE))="","",(VLOOKUP($B143,'HICM and Narrative Backsheet'!$A$7:$BO$156,Q$9,FALSE))),"")</f>
        <v>Established</v>
      </c>
      <c r="R143" s="159" t="str">
        <f ca="1">IFERROR(IF((VLOOKUP($B143,'HICM and Narrative Backsheet'!$A$7:$BO$156,R$9,FALSE))="","",(VLOOKUP($B143,'HICM and Narrative Backsheet'!$A$7:$BO$156,R$9,FALSE))),"")</f>
        <v>Established</v>
      </c>
      <c r="S143" s="159" t="str">
        <f ca="1">IFERROR(IF((VLOOKUP($B143,'HICM and Narrative Backsheet'!$A$7:$BO$156,S$9,FALSE))="","",(VLOOKUP($B143,'HICM and Narrative Backsheet'!$A$7:$BO$156,S$9,FALSE))),"")</f>
        <v>Mature</v>
      </c>
      <c r="T143" s="159" t="str">
        <f ca="1">IFERROR(IF((VLOOKUP($B143,'HICM and Narrative Backsheet'!$A$7:$BO$156,T$9,FALSE))="","",(VLOOKUP($B143,'HICM and Narrative Backsheet'!$A$7:$BO$156,T$9,FALSE))),"")</f>
        <v>Mature</v>
      </c>
      <c r="U143" s="162" t="str">
        <f ca="1">IFERROR(IF((VLOOKUP($B143,'HICM and Narrative Backsheet'!$A$7:$BO$156,U$9,FALSE))="","",(VLOOKUP($B143,'HICM and Narrative Backsheet'!$A$7:$BO$156,U$9,FALSE))),"")</f>
        <v>Established</v>
      </c>
      <c r="V143" s="161" t="str">
        <f ca="1">IFERROR(IF((VLOOKUP($B143,'HICM and Narrative Backsheet'!$A$7:$BO$156,V$9,FALSE))="","",(VLOOKUP($B143,'HICM and Narrative Backsheet'!$A$7:$BO$156,V$9,FALSE))),"")</f>
        <v>Mature</v>
      </c>
      <c r="W143" s="159" t="str">
        <f ca="1">IFERROR(IF((VLOOKUP($B143,'HICM and Narrative Backsheet'!$A$7:$BO$156,W$9,FALSE))="","",(VLOOKUP($B143,'HICM and Narrative Backsheet'!$A$7:$BO$156,W$9,FALSE))),"")</f>
        <v>Established</v>
      </c>
      <c r="X143" s="159" t="str">
        <f ca="1">IFERROR(IF((VLOOKUP($B143,'HICM and Narrative Backsheet'!$A$7:$BO$156,X$9,FALSE))="","",(VLOOKUP($B143,'HICM and Narrative Backsheet'!$A$7:$BO$156,X$9,FALSE))),"")</f>
        <v>Mature</v>
      </c>
      <c r="Y143" s="159" t="str">
        <f ca="1">IFERROR(IF((VLOOKUP($B143,'HICM and Narrative Backsheet'!$A$7:$BO$156,Y$9,FALSE))="","",(VLOOKUP($B143,'HICM and Narrative Backsheet'!$A$7:$BO$156,Y$9,FALSE))),"")</f>
        <v>Established</v>
      </c>
      <c r="Z143" s="159" t="str">
        <f ca="1">IFERROR(IF((VLOOKUP($B143,'HICM and Narrative Backsheet'!$A$7:$BO$156,Z$9,FALSE))="","",(VLOOKUP($B143,'HICM and Narrative Backsheet'!$A$7:$BO$156,Z$9,FALSE))),"")</f>
        <v>Established</v>
      </c>
      <c r="AA143" s="159" t="str">
        <f ca="1">IFERROR(IF((VLOOKUP($B143,'HICM and Narrative Backsheet'!$A$7:$BO$156,AA$9,FALSE))="","",(VLOOKUP($B143,'HICM and Narrative Backsheet'!$A$7:$BO$156,AA$9,FALSE))),"")</f>
        <v>Established</v>
      </c>
      <c r="AB143" s="159" t="str">
        <f ca="1">IFERROR(IF((VLOOKUP($B143,'HICM and Narrative Backsheet'!$A$7:$BO$156,AB$9,FALSE))="","",(VLOOKUP($B143,'HICM and Narrative Backsheet'!$A$7:$BO$156,AB$9,FALSE))),"")</f>
        <v>Mature</v>
      </c>
      <c r="AC143" s="159" t="str">
        <f ca="1">IFERROR(IF((VLOOKUP($B143,'HICM and Narrative Backsheet'!$A$7:$BO$156,AC$9,FALSE))="","",(VLOOKUP($B143,'HICM and Narrative Backsheet'!$A$7:$BO$156,AC$9,FALSE))),"")</f>
        <v>Mature</v>
      </c>
      <c r="AD143" s="160" t="str">
        <f ca="1">IFERROR(IF((VLOOKUP($B143,'HICM and Narrative Backsheet'!$A$7:$BO$156,AD$9,FALSE))="","",(VLOOKUP($B143,'HICM and Narrative Backsheet'!$A$7:$BO$156,AD$9,FALSE))),"")</f>
        <v>Established</v>
      </c>
    </row>
    <row r="144" spans="1:30" x14ac:dyDescent="0.3">
      <c r="A144" s="56">
        <v>118</v>
      </c>
      <c r="B144" s="49" t="str">
        <f t="shared" ca="1" si="13"/>
        <v>E10000028</v>
      </c>
      <c r="C144" s="143" t="str">
        <f ca="1">IFERROR(VLOOKUP($B144,'Org List'!$J$9:$K$488,2,0), "")</f>
        <v>Staffordshire</v>
      </c>
      <c r="D144" s="158" t="str">
        <f ca="1">IFERROR(IF((VLOOKUP($B144,'HICM and Narrative Backsheet'!$A$7:$BO$156,D$9,FALSE))="","",(VLOOKUP($B144,'HICM and Narrative Backsheet'!$A$7:$BO$156,D$9,FALSE))),"")</f>
        <v>Established</v>
      </c>
      <c r="E144" s="159" t="str">
        <f ca="1">IFERROR(IF((VLOOKUP($B144,'HICM and Narrative Backsheet'!$A$7:$BO$156,E$9,FALSE))="","",(VLOOKUP($B144,'HICM and Narrative Backsheet'!$A$7:$BO$156,E$9,FALSE))),"")</f>
        <v>Mature</v>
      </c>
      <c r="F144" s="159" t="str">
        <f ca="1">IFERROR(IF((VLOOKUP($B144,'HICM and Narrative Backsheet'!$A$7:$BO$156,F$9,FALSE))="","",(VLOOKUP($B144,'HICM and Narrative Backsheet'!$A$7:$BO$156,F$9,FALSE))),"")</f>
        <v>Mature</v>
      </c>
      <c r="G144" s="159" t="str">
        <f ca="1">IFERROR(IF((VLOOKUP($B144,'HICM and Narrative Backsheet'!$A$7:$BO$156,G$9,FALSE))="","",(VLOOKUP($B144,'HICM and Narrative Backsheet'!$A$7:$BO$156,G$9,FALSE))),"")</f>
        <v>Established</v>
      </c>
      <c r="H144" s="159" t="str">
        <f ca="1">IFERROR(IF((VLOOKUP($B144,'HICM and Narrative Backsheet'!$A$7:$BO$156,H$9,FALSE))="","",(VLOOKUP($B144,'HICM and Narrative Backsheet'!$A$7:$BO$156,H$9,FALSE))),"")</f>
        <v>Mature</v>
      </c>
      <c r="I144" s="159" t="str">
        <f ca="1">IFERROR(IF((VLOOKUP($B144,'HICM and Narrative Backsheet'!$A$7:$BO$156,I$9,FALSE))="","",(VLOOKUP($B144,'HICM and Narrative Backsheet'!$A$7:$BO$156,I$9,FALSE))),"")</f>
        <v>Established</v>
      </c>
      <c r="J144" s="159" t="str">
        <f ca="1">IFERROR(IF((VLOOKUP($B144,'HICM and Narrative Backsheet'!$A$7:$BO$156,J$9,FALSE))="","",(VLOOKUP($B144,'HICM and Narrative Backsheet'!$A$7:$BO$156,J$9,FALSE))),"")</f>
        <v>Established</v>
      </c>
      <c r="K144" s="159" t="str">
        <f ca="1">IFERROR(IF((VLOOKUP($B144,'HICM and Narrative Backsheet'!$A$7:$BO$156,K$9,FALSE))="","",(VLOOKUP($B144,'HICM and Narrative Backsheet'!$A$7:$BO$156,K$9,FALSE))),"")</f>
        <v>Established</v>
      </c>
      <c r="L144" s="160" t="str">
        <f ca="1">IFERROR(IF((VLOOKUP($B144,'HICM and Narrative Backsheet'!$A$7:$BO$156,L$9,FALSE))="","",(VLOOKUP($B144,'HICM and Narrative Backsheet'!$A$7:$BO$156,L$9,FALSE))),"")</f>
        <v>Plans in place</v>
      </c>
      <c r="M144" s="161" t="str">
        <f ca="1">IFERROR(IF((VLOOKUP($B144,'HICM and Narrative Backsheet'!$A$7:$BO$156,M$9,FALSE))="","",(VLOOKUP($B144,'HICM and Narrative Backsheet'!$A$7:$BO$156,M$9,FALSE))),"")</f>
        <v>Established</v>
      </c>
      <c r="N144" s="159" t="str">
        <f ca="1">IFERROR(IF((VLOOKUP($B144,'HICM and Narrative Backsheet'!$A$7:$BO$156,N$9,FALSE))="","",(VLOOKUP($B144,'HICM and Narrative Backsheet'!$A$7:$BO$156,N$9,FALSE))),"")</f>
        <v>Mature</v>
      </c>
      <c r="O144" s="159" t="str">
        <f ca="1">IFERROR(IF((VLOOKUP($B144,'HICM and Narrative Backsheet'!$A$7:$BO$156,O$9,FALSE))="","",(VLOOKUP($B144,'HICM and Narrative Backsheet'!$A$7:$BO$156,O$9,FALSE))),"")</f>
        <v>Mature</v>
      </c>
      <c r="P144" s="159" t="str">
        <f ca="1">IFERROR(IF((VLOOKUP($B144,'HICM and Narrative Backsheet'!$A$7:$BO$156,P$9,FALSE))="","",(VLOOKUP($B144,'HICM and Narrative Backsheet'!$A$7:$BO$156,P$9,FALSE))),"")</f>
        <v>Established</v>
      </c>
      <c r="Q144" s="159" t="str">
        <f ca="1">IFERROR(IF((VLOOKUP($B144,'HICM and Narrative Backsheet'!$A$7:$BO$156,Q$9,FALSE))="","",(VLOOKUP($B144,'HICM and Narrative Backsheet'!$A$7:$BO$156,Q$9,FALSE))),"")</f>
        <v>Mature</v>
      </c>
      <c r="R144" s="159" t="str">
        <f ca="1">IFERROR(IF((VLOOKUP($B144,'HICM and Narrative Backsheet'!$A$7:$BO$156,R$9,FALSE))="","",(VLOOKUP($B144,'HICM and Narrative Backsheet'!$A$7:$BO$156,R$9,FALSE))),"")</f>
        <v>Established</v>
      </c>
      <c r="S144" s="159" t="str">
        <f ca="1">IFERROR(IF((VLOOKUP($B144,'HICM and Narrative Backsheet'!$A$7:$BO$156,S$9,FALSE))="","",(VLOOKUP($B144,'HICM and Narrative Backsheet'!$A$7:$BO$156,S$9,FALSE))),"")</f>
        <v>Established</v>
      </c>
      <c r="T144" s="159" t="str">
        <f ca="1">IFERROR(IF((VLOOKUP($B144,'HICM and Narrative Backsheet'!$A$7:$BO$156,T$9,FALSE))="","",(VLOOKUP($B144,'HICM and Narrative Backsheet'!$A$7:$BO$156,T$9,FALSE))),"")</f>
        <v>Established</v>
      </c>
      <c r="U144" s="162" t="str">
        <f ca="1">IFERROR(IF((VLOOKUP($B144,'HICM and Narrative Backsheet'!$A$7:$BO$156,U$9,FALSE))="","",(VLOOKUP($B144,'HICM and Narrative Backsheet'!$A$7:$BO$156,U$9,FALSE))),"")</f>
        <v>Plans in place</v>
      </c>
      <c r="V144" s="161" t="str">
        <f ca="1">IFERROR(IF((VLOOKUP($B144,'HICM and Narrative Backsheet'!$A$7:$BO$156,V$9,FALSE))="","",(VLOOKUP($B144,'HICM and Narrative Backsheet'!$A$7:$BO$156,V$9,FALSE))),"")</f>
        <v>Established</v>
      </c>
      <c r="W144" s="159" t="str">
        <f ca="1">IFERROR(IF((VLOOKUP($B144,'HICM and Narrative Backsheet'!$A$7:$BO$156,W$9,FALSE))="","",(VLOOKUP($B144,'HICM and Narrative Backsheet'!$A$7:$BO$156,W$9,FALSE))),"")</f>
        <v>Mature</v>
      </c>
      <c r="X144" s="159" t="str">
        <f ca="1">IFERROR(IF((VLOOKUP($B144,'HICM and Narrative Backsheet'!$A$7:$BO$156,X$9,FALSE))="","",(VLOOKUP($B144,'HICM and Narrative Backsheet'!$A$7:$BO$156,X$9,FALSE))),"")</f>
        <v>Mature</v>
      </c>
      <c r="Y144" s="159" t="str">
        <f ca="1">IFERROR(IF((VLOOKUP($B144,'HICM and Narrative Backsheet'!$A$7:$BO$156,Y$9,FALSE))="","",(VLOOKUP($B144,'HICM and Narrative Backsheet'!$A$7:$BO$156,Y$9,FALSE))),"")</f>
        <v>Mature</v>
      </c>
      <c r="Z144" s="159" t="str">
        <f ca="1">IFERROR(IF((VLOOKUP($B144,'HICM and Narrative Backsheet'!$A$7:$BO$156,Z$9,FALSE))="","",(VLOOKUP($B144,'HICM and Narrative Backsheet'!$A$7:$BO$156,Z$9,FALSE))),"")</f>
        <v>Mature</v>
      </c>
      <c r="AA144" s="159" t="str">
        <f ca="1">IFERROR(IF((VLOOKUP($B144,'HICM and Narrative Backsheet'!$A$7:$BO$156,AA$9,FALSE))="","",(VLOOKUP($B144,'HICM and Narrative Backsheet'!$A$7:$BO$156,AA$9,FALSE))),"")</f>
        <v>Mature</v>
      </c>
      <c r="AB144" s="159" t="str">
        <f ca="1">IFERROR(IF((VLOOKUP($B144,'HICM and Narrative Backsheet'!$A$7:$BO$156,AB$9,FALSE))="","",(VLOOKUP($B144,'HICM and Narrative Backsheet'!$A$7:$BO$156,AB$9,FALSE))),"")</f>
        <v>Established</v>
      </c>
      <c r="AC144" s="159" t="str">
        <f ca="1">IFERROR(IF((VLOOKUP($B144,'HICM and Narrative Backsheet'!$A$7:$BO$156,AC$9,FALSE))="","",(VLOOKUP($B144,'HICM and Narrative Backsheet'!$A$7:$BO$156,AC$9,FALSE))),"")</f>
        <v>Established</v>
      </c>
      <c r="AD144" s="160" t="str">
        <f ca="1">IFERROR(IF((VLOOKUP($B144,'HICM and Narrative Backsheet'!$A$7:$BO$156,AD$9,FALSE))="","",(VLOOKUP($B144,'HICM and Narrative Backsheet'!$A$7:$BO$156,AD$9,FALSE))),"")</f>
        <v>Established</v>
      </c>
    </row>
    <row r="145" spans="1:30" x14ac:dyDescent="0.3">
      <c r="A145" s="56">
        <v>119</v>
      </c>
      <c r="B145" s="49" t="str">
        <f t="shared" ca="1" si="13"/>
        <v>E08000007</v>
      </c>
      <c r="C145" s="143" t="str">
        <f ca="1">IFERROR(VLOOKUP($B145,'Org List'!$J$9:$K$488,2,0), "")</f>
        <v>Stockport</v>
      </c>
      <c r="D145" s="158" t="str">
        <f ca="1">IFERROR(IF((VLOOKUP($B145,'HICM and Narrative Backsheet'!$A$7:$BO$156,D$9,FALSE))="","",(VLOOKUP($B145,'HICM and Narrative Backsheet'!$A$7:$BO$156,D$9,FALSE))),"")</f>
        <v>Plans in place</v>
      </c>
      <c r="E145" s="159" t="str">
        <f ca="1">IFERROR(IF((VLOOKUP($B145,'HICM and Narrative Backsheet'!$A$7:$BO$156,E$9,FALSE))="","",(VLOOKUP($B145,'HICM and Narrative Backsheet'!$A$7:$BO$156,E$9,FALSE))),"")</f>
        <v>Plans in place</v>
      </c>
      <c r="F145" s="159" t="str">
        <f ca="1">IFERROR(IF((VLOOKUP($B145,'HICM and Narrative Backsheet'!$A$7:$BO$156,F$9,FALSE))="","",(VLOOKUP($B145,'HICM and Narrative Backsheet'!$A$7:$BO$156,F$9,FALSE))),"")</f>
        <v>Established</v>
      </c>
      <c r="G145" s="159" t="str">
        <f ca="1">IFERROR(IF((VLOOKUP($B145,'HICM and Narrative Backsheet'!$A$7:$BO$156,G$9,FALSE))="","",(VLOOKUP($B145,'HICM and Narrative Backsheet'!$A$7:$BO$156,G$9,FALSE))),"")</f>
        <v>Established</v>
      </c>
      <c r="H145" s="159" t="str">
        <f ca="1">IFERROR(IF((VLOOKUP($B145,'HICM and Narrative Backsheet'!$A$7:$BO$156,H$9,FALSE))="","",(VLOOKUP($B145,'HICM and Narrative Backsheet'!$A$7:$BO$156,H$9,FALSE))),"")</f>
        <v>Established</v>
      </c>
      <c r="I145" s="159" t="str">
        <f ca="1">IFERROR(IF((VLOOKUP($B145,'HICM and Narrative Backsheet'!$A$7:$BO$156,I$9,FALSE))="","",(VLOOKUP($B145,'HICM and Narrative Backsheet'!$A$7:$BO$156,I$9,FALSE))),"")</f>
        <v>Established</v>
      </c>
      <c r="J145" s="159" t="str">
        <f ca="1">IFERROR(IF((VLOOKUP($B145,'HICM and Narrative Backsheet'!$A$7:$BO$156,J$9,FALSE))="","",(VLOOKUP($B145,'HICM and Narrative Backsheet'!$A$7:$BO$156,J$9,FALSE))),"")</f>
        <v>Mature</v>
      </c>
      <c r="K145" s="159" t="str">
        <f ca="1">IFERROR(IF((VLOOKUP($B145,'HICM and Narrative Backsheet'!$A$7:$BO$156,K$9,FALSE))="","",(VLOOKUP($B145,'HICM and Narrative Backsheet'!$A$7:$BO$156,K$9,FALSE))),"")</f>
        <v>Established</v>
      </c>
      <c r="L145" s="160" t="str">
        <f ca="1">IFERROR(IF((VLOOKUP($B145,'HICM and Narrative Backsheet'!$A$7:$BO$156,L$9,FALSE))="","",(VLOOKUP($B145,'HICM and Narrative Backsheet'!$A$7:$BO$156,L$9,FALSE))),"")</f>
        <v>Established</v>
      </c>
      <c r="M145" s="161" t="str">
        <f ca="1">IFERROR(IF((VLOOKUP($B145,'HICM and Narrative Backsheet'!$A$7:$BO$156,M$9,FALSE))="","",(VLOOKUP($B145,'HICM and Narrative Backsheet'!$A$7:$BO$156,M$9,FALSE))),"")</f>
        <v>Plans in place</v>
      </c>
      <c r="N145" s="159" t="str">
        <f ca="1">IFERROR(IF((VLOOKUP($B145,'HICM and Narrative Backsheet'!$A$7:$BO$156,N$9,FALSE))="","",(VLOOKUP($B145,'HICM and Narrative Backsheet'!$A$7:$BO$156,N$9,FALSE))),"")</f>
        <v>Plans in place</v>
      </c>
      <c r="O145" s="159" t="str">
        <f ca="1">IFERROR(IF((VLOOKUP($B145,'HICM and Narrative Backsheet'!$A$7:$BO$156,O$9,FALSE))="","",(VLOOKUP($B145,'HICM and Narrative Backsheet'!$A$7:$BO$156,O$9,FALSE))),"")</f>
        <v>Established</v>
      </c>
      <c r="P145" s="159" t="str">
        <f ca="1">IFERROR(IF((VLOOKUP($B145,'HICM and Narrative Backsheet'!$A$7:$BO$156,P$9,FALSE))="","",(VLOOKUP($B145,'HICM and Narrative Backsheet'!$A$7:$BO$156,P$9,FALSE))),"")</f>
        <v>Established</v>
      </c>
      <c r="Q145" s="159" t="str">
        <f ca="1">IFERROR(IF((VLOOKUP($B145,'HICM and Narrative Backsheet'!$A$7:$BO$156,Q$9,FALSE))="","",(VLOOKUP($B145,'HICM and Narrative Backsheet'!$A$7:$BO$156,Q$9,FALSE))),"")</f>
        <v>Established</v>
      </c>
      <c r="R145" s="159" t="str">
        <f ca="1">IFERROR(IF((VLOOKUP($B145,'HICM and Narrative Backsheet'!$A$7:$BO$156,R$9,FALSE))="","",(VLOOKUP($B145,'HICM and Narrative Backsheet'!$A$7:$BO$156,R$9,FALSE))),"")</f>
        <v>Established</v>
      </c>
      <c r="S145" s="159" t="str">
        <f ca="1">IFERROR(IF((VLOOKUP($B145,'HICM and Narrative Backsheet'!$A$7:$BO$156,S$9,FALSE))="","",(VLOOKUP($B145,'HICM and Narrative Backsheet'!$A$7:$BO$156,S$9,FALSE))),"")</f>
        <v>Mature</v>
      </c>
      <c r="T145" s="159" t="str">
        <f ca="1">IFERROR(IF((VLOOKUP($B145,'HICM and Narrative Backsheet'!$A$7:$BO$156,T$9,FALSE))="","",(VLOOKUP($B145,'HICM and Narrative Backsheet'!$A$7:$BO$156,T$9,FALSE))),"")</f>
        <v>Established</v>
      </c>
      <c r="U145" s="162" t="str">
        <f ca="1">IFERROR(IF((VLOOKUP($B145,'HICM and Narrative Backsheet'!$A$7:$BO$156,U$9,FALSE))="","",(VLOOKUP($B145,'HICM and Narrative Backsheet'!$A$7:$BO$156,U$9,FALSE))),"")</f>
        <v>Established</v>
      </c>
      <c r="V145" s="161" t="str">
        <f ca="1">IFERROR(IF((VLOOKUP($B145,'HICM and Narrative Backsheet'!$A$7:$BO$156,V$9,FALSE))="","",(VLOOKUP($B145,'HICM and Narrative Backsheet'!$A$7:$BO$156,V$9,FALSE))),"")</f>
        <v>Plans in place</v>
      </c>
      <c r="W145" s="159" t="str">
        <f ca="1">IFERROR(IF((VLOOKUP($B145,'HICM and Narrative Backsheet'!$A$7:$BO$156,W$9,FALSE))="","",(VLOOKUP($B145,'HICM and Narrative Backsheet'!$A$7:$BO$156,W$9,FALSE))),"")</f>
        <v>Plans in place</v>
      </c>
      <c r="X145" s="159" t="str">
        <f ca="1">IFERROR(IF((VLOOKUP($B145,'HICM and Narrative Backsheet'!$A$7:$BO$156,X$9,FALSE))="","",(VLOOKUP($B145,'HICM and Narrative Backsheet'!$A$7:$BO$156,X$9,FALSE))),"")</f>
        <v>Established</v>
      </c>
      <c r="Y145" s="159" t="str">
        <f ca="1">IFERROR(IF((VLOOKUP($B145,'HICM and Narrative Backsheet'!$A$7:$BO$156,Y$9,FALSE))="","",(VLOOKUP($B145,'HICM and Narrative Backsheet'!$A$7:$BO$156,Y$9,FALSE))),"")</f>
        <v>Established</v>
      </c>
      <c r="Z145" s="159" t="str">
        <f ca="1">IFERROR(IF((VLOOKUP($B145,'HICM and Narrative Backsheet'!$A$7:$BO$156,Z$9,FALSE))="","",(VLOOKUP($B145,'HICM and Narrative Backsheet'!$A$7:$BO$156,Z$9,FALSE))),"")</f>
        <v>Established</v>
      </c>
      <c r="AA145" s="159" t="str">
        <f ca="1">IFERROR(IF((VLOOKUP($B145,'HICM and Narrative Backsheet'!$A$7:$BO$156,AA$9,FALSE))="","",(VLOOKUP($B145,'HICM and Narrative Backsheet'!$A$7:$BO$156,AA$9,FALSE))),"")</f>
        <v>Established</v>
      </c>
      <c r="AB145" s="159" t="str">
        <f ca="1">IFERROR(IF((VLOOKUP($B145,'HICM and Narrative Backsheet'!$A$7:$BO$156,AB$9,FALSE))="","",(VLOOKUP($B145,'HICM and Narrative Backsheet'!$A$7:$BO$156,AB$9,FALSE))),"")</f>
        <v>Mature</v>
      </c>
      <c r="AC145" s="159" t="str">
        <f ca="1">IFERROR(IF((VLOOKUP($B145,'HICM and Narrative Backsheet'!$A$7:$BO$156,AC$9,FALSE))="","",(VLOOKUP($B145,'HICM and Narrative Backsheet'!$A$7:$BO$156,AC$9,FALSE))),"")</f>
        <v>Established</v>
      </c>
      <c r="AD145" s="160" t="str">
        <f ca="1">IFERROR(IF((VLOOKUP($B145,'HICM and Narrative Backsheet'!$A$7:$BO$156,AD$9,FALSE))="","",(VLOOKUP($B145,'HICM and Narrative Backsheet'!$A$7:$BO$156,AD$9,FALSE))),"")</f>
        <v>Established</v>
      </c>
    </row>
    <row r="146" spans="1:30" x14ac:dyDescent="0.3">
      <c r="A146" s="56">
        <v>120</v>
      </c>
      <c r="B146" s="49" t="str">
        <f t="shared" ca="1" si="13"/>
        <v>E06000004</v>
      </c>
      <c r="C146" s="143" t="str">
        <f ca="1">IFERROR(VLOOKUP($B146,'Org List'!$J$9:$K$488,2,0), "")</f>
        <v>Stockton-on-Tees</v>
      </c>
      <c r="D146" s="158" t="str">
        <f ca="1">IFERROR(IF((VLOOKUP($B146,'HICM and Narrative Backsheet'!$A$7:$BO$156,D$9,FALSE))="","",(VLOOKUP($B146,'HICM and Narrative Backsheet'!$A$7:$BO$156,D$9,FALSE))),"")</f>
        <v>Established</v>
      </c>
      <c r="E146" s="159" t="str">
        <f ca="1">IFERROR(IF((VLOOKUP($B146,'HICM and Narrative Backsheet'!$A$7:$BO$156,E$9,FALSE))="","",(VLOOKUP($B146,'HICM and Narrative Backsheet'!$A$7:$BO$156,E$9,FALSE))),"")</f>
        <v>Mature</v>
      </c>
      <c r="F146" s="159" t="str">
        <f ca="1">IFERROR(IF((VLOOKUP($B146,'HICM and Narrative Backsheet'!$A$7:$BO$156,F$9,FALSE))="","",(VLOOKUP($B146,'HICM and Narrative Backsheet'!$A$7:$BO$156,F$9,FALSE))),"")</f>
        <v>Mature</v>
      </c>
      <c r="G146" s="159" t="str">
        <f ca="1">IFERROR(IF((VLOOKUP($B146,'HICM and Narrative Backsheet'!$A$7:$BO$156,G$9,FALSE))="","",(VLOOKUP($B146,'HICM and Narrative Backsheet'!$A$7:$BO$156,G$9,FALSE))),"")</f>
        <v>Established</v>
      </c>
      <c r="H146" s="159" t="str">
        <f ca="1">IFERROR(IF((VLOOKUP($B146,'HICM and Narrative Backsheet'!$A$7:$BO$156,H$9,FALSE))="","",(VLOOKUP($B146,'HICM and Narrative Backsheet'!$A$7:$BO$156,H$9,FALSE))),"")</f>
        <v>Plans in place</v>
      </c>
      <c r="I146" s="159" t="str">
        <f ca="1">IFERROR(IF((VLOOKUP($B146,'HICM and Narrative Backsheet'!$A$7:$BO$156,I$9,FALSE))="","",(VLOOKUP($B146,'HICM and Narrative Backsheet'!$A$7:$BO$156,I$9,FALSE))),"")</f>
        <v>Established</v>
      </c>
      <c r="J146" s="159" t="str">
        <f ca="1">IFERROR(IF((VLOOKUP($B146,'HICM and Narrative Backsheet'!$A$7:$BO$156,J$9,FALSE))="","",(VLOOKUP($B146,'HICM and Narrative Backsheet'!$A$7:$BO$156,J$9,FALSE))),"")</f>
        <v>Mature</v>
      </c>
      <c r="K146" s="159" t="str">
        <f ca="1">IFERROR(IF((VLOOKUP($B146,'HICM and Narrative Backsheet'!$A$7:$BO$156,K$9,FALSE))="","",(VLOOKUP($B146,'HICM and Narrative Backsheet'!$A$7:$BO$156,K$9,FALSE))),"")</f>
        <v>Mature</v>
      </c>
      <c r="L146" s="160" t="str">
        <f ca="1">IFERROR(IF((VLOOKUP($B146,'HICM and Narrative Backsheet'!$A$7:$BO$156,L$9,FALSE))="","",(VLOOKUP($B146,'HICM and Narrative Backsheet'!$A$7:$BO$156,L$9,FALSE))),"")</f>
        <v>Plans in place</v>
      </c>
      <c r="M146" s="161" t="str">
        <f ca="1">IFERROR(IF((VLOOKUP($B146,'HICM and Narrative Backsheet'!$A$7:$BO$156,M$9,FALSE))="","",(VLOOKUP($B146,'HICM and Narrative Backsheet'!$A$7:$BO$156,M$9,FALSE))),"")</f>
        <v>Established</v>
      </c>
      <c r="N146" s="159" t="str">
        <f ca="1">IFERROR(IF((VLOOKUP($B146,'HICM and Narrative Backsheet'!$A$7:$BO$156,N$9,FALSE))="","",(VLOOKUP($B146,'HICM and Narrative Backsheet'!$A$7:$BO$156,N$9,FALSE))),"")</f>
        <v>Mature</v>
      </c>
      <c r="O146" s="159" t="str">
        <f ca="1">IFERROR(IF((VLOOKUP($B146,'HICM and Narrative Backsheet'!$A$7:$BO$156,O$9,FALSE))="","",(VLOOKUP($B146,'HICM and Narrative Backsheet'!$A$7:$BO$156,O$9,FALSE))),"")</f>
        <v>Mature</v>
      </c>
      <c r="P146" s="159" t="str">
        <f ca="1">IFERROR(IF((VLOOKUP($B146,'HICM and Narrative Backsheet'!$A$7:$BO$156,P$9,FALSE))="","",(VLOOKUP($B146,'HICM and Narrative Backsheet'!$A$7:$BO$156,P$9,FALSE))),"")</f>
        <v>Established</v>
      </c>
      <c r="Q146" s="159" t="str">
        <f ca="1">IFERROR(IF((VLOOKUP($B146,'HICM and Narrative Backsheet'!$A$7:$BO$156,Q$9,FALSE))="","",(VLOOKUP($B146,'HICM and Narrative Backsheet'!$A$7:$BO$156,Q$9,FALSE))),"")</f>
        <v>Established</v>
      </c>
      <c r="R146" s="159" t="str">
        <f ca="1">IFERROR(IF((VLOOKUP($B146,'HICM and Narrative Backsheet'!$A$7:$BO$156,R$9,FALSE))="","",(VLOOKUP($B146,'HICM and Narrative Backsheet'!$A$7:$BO$156,R$9,FALSE))),"")</f>
        <v>Established</v>
      </c>
      <c r="S146" s="159" t="str">
        <f ca="1">IFERROR(IF((VLOOKUP($B146,'HICM and Narrative Backsheet'!$A$7:$BO$156,S$9,FALSE))="","",(VLOOKUP($B146,'HICM and Narrative Backsheet'!$A$7:$BO$156,S$9,FALSE))),"")</f>
        <v>Mature</v>
      </c>
      <c r="T146" s="159" t="str">
        <f ca="1">IFERROR(IF((VLOOKUP($B146,'HICM and Narrative Backsheet'!$A$7:$BO$156,T$9,FALSE))="","",(VLOOKUP($B146,'HICM and Narrative Backsheet'!$A$7:$BO$156,T$9,FALSE))),"")</f>
        <v>Mature</v>
      </c>
      <c r="U146" s="162" t="str">
        <f ca="1">IFERROR(IF((VLOOKUP($B146,'HICM and Narrative Backsheet'!$A$7:$BO$156,U$9,FALSE))="","",(VLOOKUP($B146,'HICM and Narrative Backsheet'!$A$7:$BO$156,U$9,FALSE))),"")</f>
        <v>Established</v>
      </c>
      <c r="V146" s="161" t="str">
        <f ca="1">IFERROR(IF((VLOOKUP($B146,'HICM and Narrative Backsheet'!$A$7:$BO$156,V$9,FALSE))="","",(VLOOKUP($B146,'HICM and Narrative Backsheet'!$A$7:$BO$156,V$9,FALSE))),"")</f>
        <v>Mature</v>
      </c>
      <c r="W146" s="159" t="str">
        <f ca="1">IFERROR(IF((VLOOKUP($B146,'HICM and Narrative Backsheet'!$A$7:$BO$156,W$9,FALSE))="","",(VLOOKUP($B146,'HICM and Narrative Backsheet'!$A$7:$BO$156,W$9,FALSE))),"")</f>
        <v>Mature</v>
      </c>
      <c r="X146" s="159" t="str">
        <f ca="1">IFERROR(IF((VLOOKUP($B146,'HICM and Narrative Backsheet'!$A$7:$BO$156,X$9,FALSE))="","",(VLOOKUP($B146,'HICM and Narrative Backsheet'!$A$7:$BO$156,X$9,FALSE))),"")</f>
        <v>Exemplary</v>
      </c>
      <c r="Y146" s="159" t="str">
        <f ca="1">IFERROR(IF((VLOOKUP($B146,'HICM and Narrative Backsheet'!$A$7:$BO$156,Y$9,FALSE))="","",(VLOOKUP($B146,'HICM and Narrative Backsheet'!$A$7:$BO$156,Y$9,FALSE))),"")</f>
        <v>Mature</v>
      </c>
      <c r="Z146" s="159" t="str">
        <f ca="1">IFERROR(IF((VLOOKUP($B146,'HICM and Narrative Backsheet'!$A$7:$BO$156,Z$9,FALSE))="","",(VLOOKUP($B146,'HICM and Narrative Backsheet'!$A$7:$BO$156,Z$9,FALSE))),"")</f>
        <v>Established</v>
      </c>
      <c r="AA146" s="159" t="str">
        <f ca="1">IFERROR(IF((VLOOKUP($B146,'HICM and Narrative Backsheet'!$A$7:$BO$156,AA$9,FALSE))="","",(VLOOKUP($B146,'HICM and Narrative Backsheet'!$A$7:$BO$156,AA$9,FALSE))),"")</f>
        <v>Mature</v>
      </c>
      <c r="AB146" s="159" t="str">
        <f ca="1">IFERROR(IF((VLOOKUP($B146,'HICM and Narrative Backsheet'!$A$7:$BO$156,AB$9,FALSE))="","",(VLOOKUP($B146,'HICM and Narrative Backsheet'!$A$7:$BO$156,AB$9,FALSE))),"")</f>
        <v>Mature</v>
      </c>
      <c r="AC146" s="159" t="str">
        <f ca="1">IFERROR(IF((VLOOKUP($B146,'HICM and Narrative Backsheet'!$A$7:$BO$156,AC$9,FALSE))="","",(VLOOKUP($B146,'HICM and Narrative Backsheet'!$A$7:$BO$156,AC$9,FALSE))),"")</f>
        <v>Mature</v>
      </c>
      <c r="AD146" s="160" t="str">
        <f ca="1">IFERROR(IF((VLOOKUP($B146,'HICM and Narrative Backsheet'!$A$7:$BO$156,AD$9,FALSE))="","",(VLOOKUP($B146,'HICM and Narrative Backsheet'!$A$7:$BO$156,AD$9,FALSE))),"")</f>
        <v>Established</v>
      </c>
    </row>
    <row r="147" spans="1:30" x14ac:dyDescent="0.3">
      <c r="A147" s="56">
        <v>121</v>
      </c>
      <c r="B147" s="49" t="str">
        <f t="shared" ca="1" si="13"/>
        <v>E06000021</v>
      </c>
      <c r="C147" s="143" t="str">
        <f ca="1">IFERROR(VLOOKUP($B147,'Org List'!$J$9:$K$488,2,0), "")</f>
        <v>Stoke-on-Trent</v>
      </c>
      <c r="D147" s="158" t="str">
        <f ca="1">IFERROR(IF((VLOOKUP($B147,'HICM and Narrative Backsheet'!$A$7:$BO$156,D$9,FALSE))="","",(VLOOKUP($B147,'HICM and Narrative Backsheet'!$A$7:$BO$156,D$9,FALSE))),"")</f>
        <v>Established</v>
      </c>
      <c r="E147" s="159" t="str">
        <f ca="1">IFERROR(IF((VLOOKUP($B147,'HICM and Narrative Backsheet'!$A$7:$BO$156,E$9,FALSE))="","",(VLOOKUP($B147,'HICM and Narrative Backsheet'!$A$7:$BO$156,E$9,FALSE))),"")</f>
        <v>Established</v>
      </c>
      <c r="F147" s="159" t="str">
        <f ca="1">IFERROR(IF((VLOOKUP($B147,'HICM and Narrative Backsheet'!$A$7:$BO$156,F$9,FALSE))="","",(VLOOKUP($B147,'HICM and Narrative Backsheet'!$A$7:$BO$156,F$9,FALSE))),"")</f>
        <v>Established</v>
      </c>
      <c r="G147" s="159" t="str">
        <f ca="1">IFERROR(IF((VLOOKUP($B147,'HICM and Narrative Backsheet'!$A$7:$BO$156,G$9,FALSE))="","",(VLOOKUP($B147,'HICM and Narrative Backsheet'!$A$7:$BO$156,G$9,FALSE))),"")</f>
        <v>Established</v>
      </c>
      <c r="H147" s="159" t="str">
        <f ca="1">IFERROR(IF((VLOOKUP($B147,'HICM and Narrative Backsheet'!$A$7:$BO$156,H$9,FALSE))="","",(VLOOKUP($B147,'HICM and Narrative Backsheet'!$A$7:$BO$156,H$9,FALSE))),"")</f>
        <v>Established</v>
      </c>
      <c r="I147" s="159" t="str">
        <f ca="1">IFERROR(IF((VLOOKUP($B147,'HICM and Narrative Backsheet'!$A$7:$BO$156,I$9,FALSE))="","",(VLOOKUP($B147,'HICM and Narrative Backsheet'!$A$7:$BO$156,I$9,FALSE))),"")</f>
        <v>Plans in place</v>
      </c>
      <c r="J147" s="159" t="str">
        <f ca="1">IFERROR(IF((VLOOKUP($B147,'HICM and Narrative Backsheet'!$A$7:$BO$156,J$9,FALSE))="","",(VLOOKUP($B147,'HICM and Narrative Backsheet'!$A$7:$BO$156,J$9,FALSE))),"")</f>
        <v>Established</v>
      </c>
      <c r="K147" s="159" t="str">
        <f ca="1">IFERROR(IF((VLOOKUP($B147,'HICM and Narrative Backsheet'!$A$7:$BO$156,K$9,FALSE))="","",(VLOOKUP($B147,'HICM and Narrative Backsheet'!$A$7:$BO$156,K$9,FALSE))),"")</f>
        <v>Established</v>
      </c>
      <c r="L147" s="160" t="str">
        <f ca="1">IFERROR(IF((VLOOKUP($B147,'HICM and Narrative Backsheet'!$A$7:$BO$156,L$9,FALSE))="","",(VLOOKUP($B147,'HICM and Narrative Backsheet'!$A$7:$BO$156,L$9,FALSE))),"")</f>
        <v>Established</v>
      </c>
      <c r="M147" s="161" t="str">
        <f ca="1">IFERROR(IF((VLOOKUP($B147,'HICM and Narrative Backsheet'!$A$7:$BO$156,M$9,FALSE))="","",(VLOOKUP($B147,'HICM and Narrative Backsheet'!$A$7:$BO$156,M$9,FALSE))),"")</f>
        <v>Mature</v>
      </c>
      <c r="N147" s="159" t="str">
        <f ca="1">IFERROR(IF((VLOOKUP($B147,'HICM and Narrative Backsheet'!$A$7:$BO$156,N$9,FALSE))="","",(VLOOKUP($B147,'HICM and Narrative Backsheet'!$A$7:$BO$156,N$9,FALSE))),"")</f>
        <v>Mature</v>
      </c>
      <c r="O147" s="159" t="str">
        <f ca="1">IFERROR(IF((VLOOKUP($B147,'HICM and Narrative Backsheet'!$A$7:$BO$156,O$9,FALSE))="","",(VLOOKUP($B147,'HICM and Narrative Backsheet'!$A$7:$BO$156,O$9,FALSE))),"")</f>
        <v>Mature</v>
      </c>
      <c r="P147" s="159" t="str">
        <f ca="1">IFERROR(IF((VLOOKUP($B147,'HICM and Narrative Backsheet'!$A$7:$BO$156,P$9,FALSE))="","",(VLOOKUP($B147,'HICM and Narrative Backsheet'!$A$7:$BO$156,P$9,FALSE))),"")</f>
        <v>Mature</v>
      </c>
      <c r="Q147" s="159" t="str">
        <f ca="1">IFERROR(IF((VLOOKUP($B147,'HICM and Narrative Backsheet'!$A$7:$BO$156,Q$9,FALSE))="","",(VLOOKUP($B147,'HICM and Narrative Backsheet'!$A$7:$BO$156,Q$9,FALSE))),"")</f>
        <v>Mature</v>
      </c>
      <c r="R147" s="159" t="str">
        <f ca="1">IFERROR(IF((VLOOKUP($B147,'HICM and Narrative Backsheet'!$A$7:$BO$156,R$9,FALSE))="","",(VLOOKUP($B147,'HICM and Narrative Backsheet'!$A$7:$BO$156,R$9,FALSE))),"")</f>
        <v>Plans in place</v>
      </c>
      <c r="S147" s="159" t="str">
        <f ca="1">IFERROR(IF((VLOOKUP($B147,'HICM and Narrative Backsheet'!$A$7:$BO$156,S$9,FALSE))="","",(VLOOKUP($B147,'HICM and Narrative Backsheet'!$A$7:$BO$156,S$9,FALSE))),"")</f>
        <v>Mature</v>
      </c>
      <c r="T147" s="159" t="str">
        <f ca="1">IFERROR(IF((VLOOKUP($B147,'HICM and Narrative Backsheet'!$A$7:$BO$156,T$9,FALSE))="","",(VLOOKUP($B147,'HICM and Narrative Backsheet'!$A$7:$BO$156,T$9,FALSE))),"")</f>
        <v>Mature</v>
      </c>
      <c r="U147" s="162" t="str">
        <f ca="1">IFERROR(IF((VLOOKUP($B147,'HICM and Narrative Backsheet'!$A$7:$BO$156,U$9,FALSE))="","",(VLOOKUP($B147,'HICM and Narrative Backsheet'!$A$7:$BO$156,U$9,FALSE))),"")</f>
        <v>Established</v>
      </c>
      <c r="V147" s="161" t="str">
        <f ca="1">IFERROR(IF((VLOOKUP($B147,'HICM and Narrative Backsheet'!$A$7:$BO$156,V$9,FALSE))="","",(VLOOKUP($B147,'HICM and Narrative Backsheet'!$A$7:$BO$156,V$9,FALSE))),"")</f>
        <v>Mature</v>
      </c>
      <c r="W147" s="159" t="str">
        <f ca="1">IFERROR(IF((VLOOKUP($B147,'HICM and Narrative Backsheet'!$A$7:$BO$156,W$9,FALSE))="","",(VLOOKUP($B147,'HICM and Narrative Backsheet'!$A$7:$BO$156,W$9,FALSE))),"")</f>
        <v>Mature</v>
      </c>
      <c r="X147" s="159" t="str">
        <f ca="1">IFERROR(IF((VLOOKUP($B147,'HICM and Narrative Backsheet'!$A$7:$BO$156,X$9,FALSE))="","",(VLOOKUP($B147,'HICM and Narrative Backsheet'!$A$7:$BO$156,X$9,FALSE))),"")</f>
        <v>Mature</v>
      </c>
      <c r="Y147" s="159" t="str">
        <f ca="1">IFERROR(IF((VLOOKUP($B147,'HICM and Narrative Backsheet'!$A$7:$BO$156,Y$9,FALSE))="","",(VLOOKUP($B147,'HICM and Narrative Backsheet'!$A$7:$BO$156,Y$9,FALSE))),"")</f>
        <v>Mature</v>
      </c>
      <c r="Z147" s="159" t="str">
        <f ca="1">IFERROR(IF((VLOOKUP($B147,'HICM and Narrative Backsheet'!$A$7:$BO$156,Z$9,FALSE))="","",(VLOOKUP($B147,'HICM and Narrative Backsheet'!$A$7:$BO$156,Z$9,FALSE))),"")</f>
        <v>Mature</v>
      </c>
      <c r="AA147" s="159" t="str">
        <f ca="1">IFERROR(IF((VLOOKUP($B147,'HICM and Narrative Backsheet'!$A$7:$BO$156,AA$9,FALSE))="","",(VLOOKUP($B147,'HICM and Narrative Backsheet'!$A$7:$BO$156,AA$9,FALSE))),"")</f>
        <v>Plans in place</v>
      </c>
      <c r="AB147" s="159" t="str">
        <f ca="1">IFERROR(IF((VLOOKUP($B147,'HICM and Narrative Backsheet'!$A$7:$BO$156,AB$9,FALSE))="","",(VLOOKUP($B147,'HICM and Narrative Backsheet'!$A$7:$BO$156,AB$9,FALSE))),"")</f>
        <v>Mature</v>
      </c>
      <c r="AC147" s="159" t="str">
        <f ca="1">IFERROR(IF((VLOOKUP($B147,'HICM and Narrative Backsheet'!$A$7:$BO$156,AC$9,FALSE))="","",(VLOOKUP($B147,'HICM and Narrative Backsheet'!$A$7:$BO$156,AC$9,FALSE))),"")</f>
        <v>Mature</v>
      </c>
      <c r="AD147" s="160" t="str">
        <f ca="1">IFERROR(IF((VLOOKUP($B147,'HICM and Narrative Backsheet'!$A$7:$BO$156,AD$9,FALSE))="","",(VLOOKUP($B147,'HICM and Narrative Backsheet'!$A$7:$BO$156,AD$9,FALSE))),"")</f>
        <v>Mature</v>
      </c>
    </row>
    <row r="148" spans="1:30" x14ac:dyDescent="0.3">
      <c r="A148" s="56">
        <v>122</v>
      </c>
      <c r="B148" s="49" t="str">
        <f t="shared" ca="1" si="13"/>
        <v>E10000029</v>
      </c>
      <c r="C148" s="143" t="str">
        <f ca="1">IFERROR(VLOOKUP($B148,'Org List'!$J$9:$K$488,2,0), "")</f>
        <v>Suffolk</v>
      </c>
      <c r="D148" s="158" t="str">
        <f ca="1">IFERROR(IF((VLOOKUP($B148,'HICM and Narrative Backsheet'!$A$7:$BO$156,D$9,FALSE))="","",(VLOOKUP($B148,'HICM and Narrative Backsheet'!$A$7:$BO$156,D$9,FALSE))),"")</f>
        <v>Established</v>
      </c>
      <c r="E148" s="159" t="str">
        <f ca="1">IFERROR(IF((VLOOKUP($B148,'HICM and Narrative Backsheet'!$A$7:$BO$156,E$9,FALSE))="","",(VLOOKUP($B148,'HICM and Narrative Backsheet'!$A$7:$BO$156,E$9,FALSE))),"")</f>
        <v>Established</v>
      </c>
      <c r="F148" s="159" t="str">
        <f ca="1">IFERROR(IF((VLOOKUP($B148,'HICM and Narrative Backsheet'!$A$7:$BO$156,F$9,FALSE))="","",(VLOOKUP($B148,'HICM and Narrative Backsheet'!$A$7:$BO$156,F$9,FALSE))),"")</f>
        <v>Established</v>
      </c>
      <c r="G148" s="159" t="str">
        <f ca="1">IFERROR(IF((VLOOKUP($B148,'HICM and Narrative Backsheet'!$A$7:$BO$156,G$9,FALSE))="","",(VLOOKUP($B148,'HICM and Narrative Backsheet'!$A$7:$BO$156,G$9,FALSE))),"")</f>
        <v>Established</v>
      </c>
      <c r="H148" s="159" t="str">
        <f ca="1">IFERROR(IF((VLOOKUP($B148,'HICM and Narrative Backsheet'!$A$7:$BO$156,H$9,FALSE))="","",(VLOOKUP($B148,'HICM and Narrative Backsheet'!$A$7:$BO$156,H$9,FALSE))),"")</f>
        <v>Plans in place</v>
      </c>
      <c r="I148" s="159" t="str">
        <f ca="1">IFERROR(IF((VLOOKUP($B148,'HICM and Narrative Backsheet'!$A$7:$BO$156,I$9,FALSE))="","",(VLOOKUP($B148,'HICM and Narrative Backsheet'!$A$7:$BO$156,I$9,FALSE))),"")</f>
        <v>Plans in place</v>
      </c>
      <c r="J148" s="159" t="str">
        <f ca="1">IFERROR(IF((VLOOKUP($B148,'HICM and Narrative Backsheet'!$A$7:$BO$156,J$9,FALSE))="","",(VLOOKUP($B148,'HICM and Narrative Backsheet'!$A$7:$BO$156,J$9,FALSE))),"")</f>
        <v>Established</v>
      </c>
      <c r="K148" s="159" t="str">
        <f ca="1">IFERROR(IF((VLOOKUP($B148,'HICM and Narrative Backsheet'!$A$7:$BO$156,K$9,FALSE))="","",(VLOOKUP($B148,'HICM and Narrative Backsheet'!$A$7:$BO$156,K$9,FALSE))),"")</f>
        <v>Established</v>
      </c>
      <c r="L148" s="160" t="str">
        <f ca="1">IFERROR(IF((VLOOKUP($B148,'HICM and Narrative Backsheet'!$A$7:$BO$156,L$9,FALSE))="","",(VLOOKUP($B148,'HICM and Narrative Backsheet'!$A$7:$BO$156,L$9,FALSE))),"")</f>
        <v>Established</v>
      </c>
      <c r="M148" s="161" t="str">
        <f ca="1">IFERROR(IF((VLOOKUP($B148,'HICM and Narrative Backsheet'!$A$7:$BO$156,M$9,FALSE))="","",(VLOOKUP($B148,'HICM and Narrative Backsheet'!$A$7:$BO$156,M$9,FALSE))),"")</f>
        <v>Established</v>
      </c>
      <c r="N148" s="159" t="str">
        <f ca="1">IFERROR(IF((VLOOKUP($B148,'HICM and Narrative Backsheet'!$A$7:$BO$156,N$9,FALSE))="","",(VLOOKUP($B148,'HICM and Narrative Backsheet'!$A$7:$BO$156,N$9,FALSE))),"")</f>
        <v>Established</v>
      </c>
      <c r="O148" s="159" t="str">
        <f ca="1">IFERROR(IF((VLOOKUP($B148,'HICM and Narrative Backsheet'!$A$7:$BO$156,O$9,FALSE))="","",(VLOOKUP($B148,'HICM and Narrative Backsheet'!$A$7:$BO$156,O$9,FALSE))),"")</f>
        <v>Established</v>
      </c>
      <c r="P148" s="159" t="str">
        <f ca="1">IFERROR(IF((VLOOKUP($B148,'HICM and Narrative Backsheet'!$A$7:$BO$156,P$9,FALSE))="","",(VLOOKUP($B148,'HICM and Narrative Backsheet'!$A$7:$BO$156,P$9,FALSE))),"")</f>
        <v>Established</v>
      </c>
      <c r="Q148" s="159" t="str">
        <f ca="1">IFERROR(IF((VLOOKUP($B148,'HICM and Narrative Backsheet'!$A$7:$BO$156,Q$9,FALSE))="","",(VLOOKUP($B148,'HICM and Narrative Backsheet'!$A$7:$BO$156,Q$9,FALSE))),"")</f>
        <v>Established</v>
      </c>
      <c r="R148" s="159" t="str">
        <f ca="1">IFERROR(IF((VLOOKUP($B148,'HICM and Narrative Backsheet'!$A$7:$BO$156,R$9,FALSE))="","",(VLOOKUP($B148,'HICM and Narrative Backsheet'!$A$7:$BO$156,R$9,FALSE))),"")</f>
        <v>Established</v>
      </c>
      <c r="S148" s="159" t="str">
        <f ca="1">IFERROR(IF((VLOOKUP($B148,'HICM and Narrative Backsheet'!$A$7:$BO$156,S$9,FALSE))="","",(VLOOKUP($B148,'HICM and Narrative Backsheet'!$A$7:$BO$156,S$9,FALSE))),"")</f>
        <v>Established</v>
      </c>
      <c r="T148" s="159" t="str">
        <f ca="1">IFERROR(IF((VLOOKUP($B148,'HICM and Narrative Backsheet'!$A$7:$BO$156,T$9,FALSE))="","",(VLOOKUP($B148,'HICM and Narrative Backsheet'!$A$7:$BO$156,T$9,FALSE))),"")</f>
        <v>Established</v>
      </c>
      <c r="U148" s="162" t="str">
        <f ca="1">IFERROR(IF((VLOOKUP($B148,'HICM and Narrative Backsheet'!$A$7:$BO$156,U$9,FALSE))="","",(VLOOKUP($B148,'HICM and Narrative Backsheet'!$A$7:$BO$156,U$9,FALSE))),"")</f>
        <v>Established</v>
      </c>
      <c r="V148" s="161" t="str">
        <f ca="1">IFERROR(IF((VLOOKUP($B148,'HICM and Narrative Backsheet'!$A$7:$BO$156,V$9,FALSE))="","",(VLOOKUP($B148,'HICM and Narrative Backsheet'!$A$7:$BO$156,V$9,FALSE))),"")</f>
        <v>Established</v>
      </c>
      <c r="W148" s="159" t="str">
        <f ca="1">IFERROR(IF((VLOOKUP($B148,'HICM and Narrative Backsheet'!$A$7:$BO$156,W$9,FALSE))="","",(VLOOKUP($B148,'HICM and Narrative Backsheet'!$A$7:$BO$156,W$9,FALSE))),"")</f>
        <v>Established</v>
      </c>
      <c r="X148" s="159" t="str">
        <f ca="1">IFERROR(IF((VLOOKUP($B148,'HICM and Narrative Backsheet'!$A$7:$BO$156,X$9,FALSE))="","",(VLOOKUP($B148,'HICM and Narrative Backsheet'!$A$7:$BO$156,X$9,FALSE))),"")</f>
        <v>Mature</v>
      </c>
      <c r="Y148" s="159" t="str">
        <f ca="1">IFERROR(IF((VLOOKUP($B148,'HICM and Narrative Backsheet'!$A$7:$BO$156,Y$9,FALSE))="","",(VLOOKUP($B148,'HICM and Narrative Backsheet'!$A$7:$BO$156,Y$9,FALSE))),"")</f>
        <v>Established</v>
      </c>
      <c r="Z148" s="159" t="str">
        <f ca="1">IFERROR(IF((VLOOKUP($B148,'HICM and Narrative Backsheet'!$A$7:$BO$156,Z$9,FALSE))="","",(VLOOKUP($B148,'HICM and Narrative Backsheet'!$A$7:$BO$156,Z$9,FALSE))),"")</f>
        <v>Established</v>
      </c>
      <c r="AA148" s="159" t="str">
        <f ca="1">IFERROR(IF((VLOOKUP($B148,'HICM and Narrative Backsheet'!$A$7:$BO$156,AA$9,FALSE))="","",(VLOOKUP($B148,'HICM and Narrative Backsheet'!$A$7:$BO$156,AA$9,FALSE))),"")</f>
        <v>Established</v>
      </c>
      <c r="AB148" s="159" t="str">
        <f ca="1">IFERROR(IF((VLOOKUP($B148,'HICM and Narrative Backsheet'!$A$7:$BO$156,AB$9,FALSE))="","",(VLOOKUP($B148,'HICM and Narrative Backsheet'!$A$7:$BO$156,AB$9,FALSE))),"")</f>
        <v>Established</v>
      </c>
      <c r="AC148" s="159" t="str">
        <f ca="1">IFERROR(IF((VLOOKUP($B148,'HICM and Narrative Backsheet'!$A$7:$BO$156,AC$9,FALSE))="","",(VLOOKUP($B148,'HICM and Narrative Backsheet'!$A$7:$BO$156,AC$9,FALSE))),"")</f>
        <v>Established</v>
      </c>
      <c r="AD148" s="160" t="str">
        <f ca="1">IFERROR(IF((VLOOKUP($B148,'HICM and Narrative Backsheet'!$A$7:$BO$156,AD$9,FALSE))="","",(VLOOKUP($B148,'HICM and Narrative Backsheet'!$A$7:$BO$156,AD$9,FALSE))),"")</f>
        <v>Established</v>
      </c>
    </row>
    <row r="149" spans="1:30" x14ac:dyDescent="0.3">
      <c r="A149" s="56">
        <v>123</v>
      </c>
      <c r="B149" s="49" t="str">
        <f t="shared" ca="1" si="13"/>
        <v>E08000024</v>
      </c>
      <c r="C149" s="143" t="str">
        <f ca="1">IFERROR(VLOOKUP($B149,'Org List'!$J$9:$K$488,2,0), "")</f>
        <v>Sunderland</v>
      </c>
      <c r="D149" s="158" t="str">
        <f ca="1">IFERROR(IF((VLOOKUP($B149,'HICM and Narrative Backsheet'!$A$7:$BO$156,D$9,FALSE))="","",(VLOOKUP($B149,'HICM and Narrative Backsheet'!$A$7:$BO$156,D$9,FALSE))),"")</f>
        <v>Plans in place</v>
      </c>
      <c r="E149" s="159" t="str">
        <f ca="1">IFERROR(IF((VLOOKUP($B149,'HICM and Narrative Backsheet'!$A$7:$BO$156,E$9,FALSE))="","",(VLOOKUP($B149,'HICM and Narrative Backsheet'!$A$7:$BO$156,E$9,FALSE))),"")</f>
        <v>Mature</v>
      </c>
      <c r="F149" s="159" t="str">
        <f ca="1">IFERROR(IF((VLOOKUP($B149,'HICM and Narrative Backsheet'!$A$7:$BO$156,F$9,FALSE))="","",(VLOOKUP($B149,'HICM and Narrative Backsheet'!$A$7:$BO$156,F$9,FALSE))),"")</f>
        <v>Mature</v>
      </c>
      <c r="G149" s="159" t="str">
        <f ca="1">IFERROR(IF((VLOOKUP($B149,'HICM and Narrative Backsheet'!$A$7:$BO$156,G$9,FALSE))="","",(VLOOKUP($B149,'HICM and Narrative Backsheet'!$A$7:$BO$156,G$9,FALSE))),"")</f>
        <v>Exemplary</v>
      </c>
      <c r="H149" s="159" t="str">
        <f ca="1">IFERROR(IF((VLOOKUP($B149,'HICM and Narrative Backsheet'!$A$7:$BO$156,H$9,FALSE))="","",(VLOOKUP($B149,'HICM and Narrative Backsheet'!$A$7:$BO$156,H$9,FALSE))),"")</f>
        <v>Mature</v>
      </c>
      <c r="I149" s="159" t="str">
        <f ca="1">IFERROR(IF((VLOOKUP($B149,'HICM and Narrative Backsheet'!$A$7:$BO$156,I$9,FALSE))="","",(VLOOKUP($B149,'HICM and Narrative Backsheet'!$A$7:$BO$156,I$9,FALSE))),"")</f>
        <v>Established</v>
      </c>
      <c r="J149" s="159" t="str">
        <f ca="1">IFERROR(IF((VLOOKUP($B149,'HICM and Narrative Backsheet'!$A$7:$BO$156,J$9,FALSE))="","",(VLOOKUP($B149,'HICM and Narrative Backsheet'!$A$7:$BO$156,J$9,FALSE))),"")</f>
        <v>Established</v>
      </c>
      <c r="K149" s="159" t="str">
        <f ca="1">IFERROR(IF((VLOOKUP($B149,'HICM and Narrative Backsheet'!$A$7:$BO$156,K$9,FALSE))="","",(VLOOKUP($B149,'HICM and Narrative Backsheet'!$A$7:$BO$156,K$9,FALSE))),"")</f>
        <v>Mature</v>
      </c>
      <c r="L149" s="160" t="str">
        <f ca="1">IFERROR(IF((VLOOKUP($B149,'HICM and Narrative Backsheet'!$A$7:$BO$156,L$9,FALSE))="","",(VLOOKUP($B149,'HICM and Narrative Backsheet'!$A$7:$BO$156,L$9,FALSE))),"")</f>
        <v>Established</v>
      </c>
      <c r="M149" s="161" t="str">
        <f ca="1">IFERROR(IF((VLOOKUP($B149,'HICM and Narrative Backsheet'!$A$7:$BO$156,M$9,FALSE))="","",(VLOOKUP($B149,'HICM and Narrative Backsheet'!$A$7:$BO$156,M$9,FALSE))),"")</f>
        <v>Plans in place</v>
      </c>
      <c r="N149" s="159" t="str">
        <f ca="1">IFERROR(IF((VLOOKUP($B149,'HICM and Narrative Backsheet'!$A$7:$BO$156,N$9,FALSE))="","",(VLOOKUP($B149,'HICM and Narrative Backsheet'!$A$7:$BO$156,N$9,FALSE))),"")</f>
        <v>Mature</v>
      </c>
      <c r="O149" s="159" t="str">
        <f ca="1">IFERROR(IF((VLOOKUP($B149,'HICM and Narrative Backsheet'!$A$7:$BO$156,O$9,FALSE))="","",(VLOOKUP($B149,'HICM and Narrative Backsheet'!$A$7:$BO$156,O$9,FALSE))),"")</f>
        <v>Mature</v>
      </c>
      <c r="P149" s="159" t="str">
        <f ca="1">IFERROR(IF((VLOOKUP($B149,'HICM and Narrative Backsheet'!$A$7:$BO$156,P$9,FALSE))="","",(VLOOKUP($B149,'HICM and Narrative Backsheet'!$A$7:$BO$156,P$9,FALSE))),"")</f>
        <v>Exemplary</v>
      </c>
      <c r="Q149" s="159" t="str">
        <f ca="1">IFERROR(IF((VLOOKUP($B149,'HICM and Narrative Backsheet'!$A$7:$BO$156,Q$9,FALSE))="","",(VLOOKUP($B149,'HICM and Narrative Backsheet'!$A$7:$BO$156,Q$9,FALSE))),"")</f>
        <v>Mature</v>
      </c>
      <c r="R149" s="159" t="str">
        <f ca="1">IFERROR(IF((VLOOKUP($B149,'HICM and Narrative Backsheet'!$A$7:$BO$156,R$9,FALSE))="","",(VLOOKUP($B149,'HICM and Narrative Backsheet'!$A$7:$BO$156,R$9,FALSE))),"")</f>
        <v>Established</v>
      </c>
      <c r="S149" s="159" t="str">
        <f ca="1">IFERROR(IF((VLOOKUP($B149,'HICM and Narrative Backsheet'!$A$7:$BO$156,S$9,FALSE))="","",(VLOOKUP($B149,'HICM and Narrative Backsheet'!$A$7:$BO$156,S$9,FALSE))),"")</f>
        <v>Established</v>
      </c>
      <c r="T149" s="159" t="str">
        <f ca="1">IFERROR(IF((VLOOKUP($B149,'HICM and Narrative Backsheet'!$A$7:$BO$156,T$9,FALSE))="","",(VLOOKUP($B149,'HICM and Narrative Backsheet'!$A$7:$BO$156,T$9,FALSE))),"")</f>
        <v>Mature</v>
      </c>
      <c r="U149" s="162" t="str">
        <f ca="1">IFERROR(IF((VLOOKUP($B149,'HICM and Narrative Backsheet'!$A$7:$BO$156,U$9,FALSE))="","",(VLOOKUP($B149,'HICM and Narrative Backsheet'!$A$7:$BO$156,U$9,FALSE))),"")</f>
        <v>Established</v>
      </c>
      <c r="V149" s="161" t="str">
        <f ca="1">IFERROR(IF((VLOOKUP($B149,'HICM and Narrative Backsheet'!$A$7:$BO$156,V$9,FALSE))="","",(VLOOKUP($B149,'HICM and Narrative Backsheet'!$A$7:$BO$156,V$9,FALSE))),"")</f>
        <v>Plans in place</v>
      </c>
      <c r="W149" s="159" t="str">
        <f ca="1">IFERROR(IF((VLOOKUP($B149,'HICM and Narrative Backsheet'!$A$7:$BO$156,W$9,FALSE))="","",(VLOOKUP($B149,'HICM and Narrative Backsheet'!$A$7:$BO$156,W$9,FALSE))),"")</f>
        <v>Mature</v>
      </c>
      <c r="X149" s="159" t="str">
        <f ca="1">IFERROR(IF((VLOOKUP($B149,'HICM and Narrative Backsheet'!$A$7:$BO$156,X$9,FALSE))="","",(VLOOKUP($B149,'HICM and Narrative Backsheet'!$A$7:$BO$156,X$9,FALSE))),"")</f>
        <v>Mature</v>
      </c>
      <c r="Y149" s="159" t="str">
        <f ca="1">IFERROR(IF((VLOOKUP($B149,'HICM and Narrative Backsheet'!$A$7:$BO$156,Y$9,FALSE))="","",(VLOOKUP($B149,'HICM and Narrative Backsheet'!$A$7:$BO$156,Y$9,FALSE))),"")</f>
        <v>Exemplary</v>
      </c>
      <c r="Z149" s="159" t="str">
        <f ca="1">IFERROR(IF((VLOOKUP($B149,'HICM and Narrative Backsheet'!$A$7:$BO$156,Z$9,FALSE))="","",(VLOOKUP($B149,'HICM and Narrative Backsheet'!$A$7:$BO$156,Z$9,FALSE))),"")</f>
        <v>Mature</v>
      </c>
      <c r="AA149" s="159" t="str">
        <f ca="1">IFERROR(IF((VLOOKUP($B149,'HICM and Narrative Backsheet'!$A$7:$BO$156,AA$9,FALSE))="","",(VLOOKUP($B149,'HICM and Narrative Backsheet'!$A$7:$BO$156,AA$9,FALSE))),"")</f>
        <v>Established</v>
      </c>
      <c r="AB149" s="159" t="str">
        <f ca="1">IFERROR(IF((VLOOKUP($B149,'HICM and Narrative Backsheet'!$A$7:$BO$156,AB$9,FALSE))="","",(VLOOKUP($B149,'HICM and Narrative Backsheet'!$A$7:$BO$156,AB$9,FALSE))),"")</f>
        <v>Established</v>
      </c>
      <c r="AC149" s="159" t="str">
        <f ca="1">IFERROR(IF((VLOOKUP($B149,'HICM and Narrative Backsheet'!$A$7:$BO$156,AC$9,FALSE))="","",(VLOOKUP($B149,'HICM and Narrative Backsheet'!$A$7:$BO$156,AC$9,FALSE))),"")</f>
        <v>Mature</v>
      </c>
      <c r="AD149" s="160" t="str">
        <f ca="1">IFERROR(IF((VLOOKUP($B149,'HICM and Narrative Backsheet'!$A$7:$BO$156,AD$9,FALSE))="","",(VLOOKUP($B149,'HICM and Narrative Backsheet'!$A$7:$BO$156,AD$9,FALSE))),"")</f>
        <v>Established</v>
      </c>
    </row>
    <row r="150" spans="1:30" x14ac:dyDescent="0.3">
      <c r="A150" s="56">
        <v>124</v>
      </c>
      <c r="B150" s="49" t="str">
        <f t="shared" ca="1" si="13"/>
        <v>E10000030</v>
      </c>
      <c r="C150" s="143" t="str">
        <f ca="1">IFERROR(VLOOKUP($B150,'Org List'!$J$9:$K$488,2,0), "")</f>
        <v>Surrey</v>
      </c>
      <c r="D150" s="158" t="str">
        <f ca="1">IFERROR(IF((VLOOKUP($B150,'HICM and Narrative Backsheet'!$A$7:$BO$156,D$9,FALSE))="","",(VLOOKUP($B150,'HICM and Narrative Backsheet'!$A$7:$BO$156,D$9,FALSE))),"")</f>
        <v>Established</v>
      </c>
      <c r="E150" s="159" t="str">
        <f ca="1">IFERROR(IF((VLOOKUP($B150,'HICM and Narrative Backsheet'!$A$7:$BO$156,E$9,FALSE))="","",(VLOOKUP($B150,'HICM and Narrative Backsheet'!$A$7:$BO$156,E$9,FALSE))),"")</f>
        <v>Mature</v>
      </c>
      <c r="F150" s="159" t="str">
        <f ca="1">IFERROR(IF((VLOOKUP($B150,'HICM and Narrative Backsheet'!$A$7:$BO$156,F$9,FALSE))="","",(VLOOKUP($B150,'HICM and Narrative Backsheet'!$A$7:$BO$156,F$9,FALSE))),"")</f>
        <v>Established</v>
      </c>
      <c r="G150" s="159" t="str">
        <f ca="1">IFERROR(IF((VLOOKUP($B150,'HICM and Narrative Backsheet'!$A$7:$BO$156,G$9,FALSE))="","",(VLOOKUP($B150,'HICM and Narrative Backsheet'!$A$7:$BO$156,G$9,FALSE))),"")</f>
        <v>Established</v>
      </c>
      <c r="H150" s="159" t="str">
        <f ca="1">IFERROR(IF((VLOOKUP($B150,'HICM and Narrative Backsheet'!$A$7:$BO$156,H$9,FALSE))="","",(VLOOKUP($B150,'HICM and Narrative Backsheet'!$A$7:$BO$156,H$9,FALSE))),"")</f>
        <v>Established</v>
      </c>
      <c r="I150" s="159" t="str">
        <f ca="1">IFERROR(IF((VLOOKUP($B150,'HICM and Narrative Backsheet'!$A$7:$BO$156,I$9,FALSE))="","",(VLOOKUP($B150,'HICM and Narrative Backsheet'!$A$7:$BO$156,I$9,FALSE))),"")</f>
        <v>Plans in place</v>
      </c>
      <c r="J150" s="159" t="str">
        <f ca="1">IFERROR(IF((VLOOKUP($B150,'HICM and Narrative Backsheet'!$A$7:$BO$156,J$9,FALSE))="","",(VLOOKUP($B150,'HICM and Narrative Backsheet'!$A$7:$BO$156,J$9,FALSE))),"")</f>
        <v>Mature</v>
      </c>
      <c r="K150" s="159" t="str">
        <f ca="1">IFERROR(IF((VLOOKUP($B150,'HICM and Narrative Backsheet'!$A$7:$BO$156,K$9,FALSE))="","",(VLOOKUP($B150,'HICM and Narrative Backsheet'!$A$7:$BO$156,K$9,FALSE))),"")</f>
        <v>Established</v>
      </c>
      <c r="L150" s="160" t="str">
        <f ca="1">IFERROR(IF((VLOOKUP($B150,'HICM and Narrative Backsheet'!$A$7:$BO$156,L$9,FALSE))="","",(VLOOKUP($B150,'HICM and Narrative Backsheet'!$A$7:$BO$156,L$9,FALSE))),"")</f>
        <v>Established</v>
      </c>
      <c r="M150" s="161" t="str">
        <f ca="1">IFERROR(IF((VLOOKUP($B150,'HICM and Narrative Backsheet'!$A$7:$BO$156,M$9,FALSE))="","",(VLOOKUP($B150,'HICM and Narrative Backsheet'!$A$7:$BO$156,M$9,FALSE))),"")</f>
        <v>Established</v>
      </c>
      <c r="N150" s="159" t="str">
        <f ca="1">IFERROR(IF((VLOOKUP($B150,'HICM and Narrative Backsheet'!$A$7:$BO$156,N$9,FALSE))="","",(VLOOKUP($B150,'HICM and Narrative Backsheet'!$A$7:$BO$156,N$9,FALSE))),"")</f>
        <v>Mature</v>
      </c>
      <c r="O150" s="159" t="str">
        <f ca="1">IFERROR(IF((VLOOKUP($B150,'HICM and Narrative Backsheet'!$A$7:$BO$156,O$9,FALSE))="","",(VLOOKUP($B150,'HICM and Narrative Backsheet'!$A$7:$BO$156,O$9,FALSE))),"")</f>
        <v>Established</v>
      </c>
      <c r="P150" s="159" t="str">
        <f ca="1">IFERROR(IF((VLOOKUP($B150,'HICM and Narrative Backsheet'!$A$7:$BO$156,P$9,FALSE))="","",(VLOOKUP($B150,'HICM and Narrative Backsheet'!$A$7:$BO$156,P$9,FALSE))),"")</f>
        <v>Established</v>
      </c>
      <c r="Q150" s="159" t="str">
        <f ca="1">IFERROR(IF((VLOOKUP($B150,'HICM and Narrative Backsheet'!$A$7:$BO$156,Q$9,FALSE))="","",(VLOOKUP($B150,'HICM and Narrative Backsheet'!$A$7:$BO$156,Q$9,FALSE))),"")</f>
        <v>Established</v>
      </c>
      <c r="R150" s="159" t="str">
        <f ca="1">IFERROR(IF((VLOOKUP($B150,'HICM and Narrative Backsheet'!$A$7:$BO$156,R$9,FALSE))="","",(VLOOKUP($B150,'HICM and Narrative Backsheet'!$A$7:$BO$156,R$9,FALSE))),"")</f>
        <v>Plans in place</v>
      </c>
      <c r="S150" s="159" t="str">
        <f ca="1">IFERROR(IF((VLOOKUP($B150,'HICM and Narrative Backsheet'!$A$7:$BO$156,S$9,FALSE))="","",(VLOOKUP($B150,'HICM and Narrative Backsheet'!$A$7:$BO$156,S$9,FALSE))),"")</f>
        <v>Mature</v>
      </c>
      <c r="T150" s="159" t="str">
        <f ca="1">IFERROR(IF((VLOOKUP($B150,'HICM and Narrative Backsheet'!$A$7:$BO$156,T$9,FALSE))="","",(VLOOKUP($B150,'HICM and Narrative Backsheet'!$A$7:$BO$156,T$9,FALSE))),"")</f>
        <v>Established</v>
      </c>
      <c r="U150" s="162" t="str">
        <f ca="1">IFERROR(IF((VLOOKUP($B150,'HICM and Narrative Backsheet'!$A$7:$BO$156,U$9,FALSE))="","",(VLOOKUP($B150,'HICM and Narrative Backsheet'!$A$7:$BO$156,U$9,FALSE))),"")</f>
        <v>Established</v>
      </c>
      <c r="V150" s="161" t="str">
        <f ca="1">IFERROR(IF((VLOOKUP($B150,'HICM and Narrative Backsheet'!$A$7:$BO$156,V$9,FALSE))="","",(VLOOKUP($B150,'HICM and Narrative Backsheet'!$A$7:$BO$156,V$9,FALSE))),"")</f>
        <v>Established</v>
      </c>
      <c r="W150" s="159" t="str">
        <f ca="1">IFERROR(IF((VLOOKUP($B150,'HICM and Narrative Backsheet'!$A$7:$BO$156,W$9,FALSE))="","",(VLOOKUP($B150,'HICM and Narrative Backsheet'!$A$7:$BO$156,W$9,FALSE))),"")</f>
        <v>Mature</v>
      </c>
      <c r="X150" s="159" t="str">
        <f ca="1">IFERROR(IF((VLOOKUP($B150,'HICM and Narrative Backsheet'!$A$7:$BO$156,X$9,FALSE))="","",(VLOOKUP($B150,'HICM and Narrative Backsheet'!$A$7:$BO$156,X$9,FALSE))),"")</f>
        <v>Established</v>
      </c>
      <c r="Y150" s="159" t="str">
        <f ca="1">IFERROR(IF((VLOOKUP($B150,'HICM and Narrative Backsheet'!$A$7:$BO$156,Y$9,FALSE))="","",(VLOOKUP($B150,'HICM and Narrative Backsheet'!$A$7:$BO$156,Y$9,FALSE))),"")</f>
        <v>Mature</v>
      </c>
      <c r="Z150" s="159" t="str">
        <f ca="1">IFERROR(IF((VLOOKUP($B150,'HICM and Narrative Backsheet'!$A$7:$BO$156,Z$9,FALSE))="","",(VLOOKUP($B150,'HICM and Narrative Backsheet'!$A$7:$BO$156,Z$9,FALSE))),"")</f>
        <v>Mature</v>
      </c>
      <c r="AA150" s="159" t="str">
        <f ca="1">IFERROR(IF((VLOOKUP($B150,'HICM and Narrative Backsheet'!$A$7:$BO$156,AA$9,FALSE))="","",(VLOOKUP($B150,'HICM and Narrative Backsheet'!$A$7:$BO$156,AA$9,FALSE))),"")</f>
        <v>Established</v>
      </c>
      <c r="AB150" s="159" t="str">
        <f ca="1">IFERROR(IF((VLOOKUP($B150,'HICM and Narrative Backsheet'!$A$7:$BO$156,AB$9,FALSE))="","",(VLOOKUP($B150,'HICM and Narrative Backsheet'!$A$7:$BO$156,AB$9,FALSE))),"")</f>
        <v>Mature</v>
      </c>
      <c r="AC150" s="159" t="str">
        <f ca="1">IFERROR(IF((VLOOKUP($B150,'HICM and Narrative Backsheet'!$A$7:$BO$156,AC$9,FALSE))="","",(VLOOKUP($B150,'HICM and Narrative Backsheet'!$A$7:$BO$156,AC$9,FALSE))),"")</f>
        <v>Established</v>
      </c>
      <c r="AD150" s="160" t="str">
        <f ca="1">IFERROR(IF((VLOOKUP($B150,'HICM and Narrative Backsheet'!$A$7:$BO$156,AD$9,FALSE))="","",(VLOOKUP($B150,'HICM and Narrative Backsheet'!$A$7:$BO$156,AD$9,FALSE))),"")</f>
        <v>Established</v>
      </c>
    </row>
    <row r="151" spans="1:30" x14ac:dyDescent="0.3">
      <c r="A151" s="56">
        <v>125</v>
      </c>
      <c r="B151" s="49" t="str">
        <f t="shared" ca="1" si="13"/>
        <v>E09000029</v>
      </c>
      <c r="C151" s="143" t="str">
        <f ca="1">IFERROR(VLOOKUP($B151,'Org List'!$J$9:$K$488,2,0), "")</f>
        <v>Sutton</v>
      </c>
      <c r="D151" s="158" t="str">
        <f ca="1">IFERROR(IF((VLOOKUP($B151,'HICM and Narrative Backsheet'!$A$7:$BO$156,D$9,FALSE))="","",(VLOOKUP($B151,'HICM and Narrative Backsheet'!$A$7:$BO$156,D$9,FALSE))),"")</f>
        <v>Established</v>
      </c>
      <c r="E151" s="159" t="str">
        <f ca="1">IFERROR(IF((VLOOKUP($B151,'HICM and Narrative Backsheet'!$A$7:$BO$156,E$9,FALSE))="","",(VLOOKUP($B151,'HICM and Narrative Backsheet'!$A$7:$BO$156,E$9,FALSE))),"")</f>
        <v>Established</v>
      </c>
      <c r="F151" s="159" t="str">
        <f ca="1">IFERROR(IF((VLOOKUP($B151,'HICM and Narrative Backsheet'!$A$7:$BO$156,F$9,FALSE))="","",(VLOOKUP($B151,'HICM and Narrative Backsheet'!$A$7:$BO$156,F$9,FALSE))),"")</f>
        <v>Established</v>
      </c>
      <c r="G151" s="159" t="str">
        <f ca="1">IFERROR(IF((VLOOKUP($B151,'HICM and Narrative Backsheet'!$A$7:$BO$156,G$9,FALSE))="","",(VLOOKUP($B151,'HICM and Narrative Backsheet'!$A$7:$BO$156,G$9,FALSE))),"")</f>
        <v>Established</v>
      </c>
      <c r="H151" s="159" t="str">
        <f ca="1">IFERROR(IF((VLOOKUP($B151,'HICM and Narrative Backsheet'!$A$7:$BO$156,H$9,FALSE))="","",(VLOOKUP($B151,'HICM and Narrative Backsheet'!$A$7:$BO$156,H$9,FALSE))),"")</f>
        <v>Established</v>
      </c>
      <c r="I151" s="159" t="str">
        <f ca="1">IFERROR(IF((VLOOKUP($B151,'HICM and Narrative Backsheet'!$A$7:$BO$156,I$9,FALSE))="","",(VLOOKUP($B151,'HICM and Narrative Backsheet'!$A$7:$BO$156,I$9,FALSE))),"")</f>
        <v>Established</v>
      </c>
      <c r="J151" s="159" t="str">
        <f ca="1">IFERROR(IF((VLOOKUP($B151,'HICM and Narrative Backsheet'!$A$7:$BO$156,J$9,FALSE))="","",(VLOOKUP($B151,'HICM and Narrative Backsheet'!$A$7:$BO$156,J$9,FALSE))),"")</f>
        <v>Established</v>
      </c>
      <c r="K151" s="159" t="str">
        <f ca="1">IFERROR(IF((VLOOKUP($B151,'HICM and Narrative Backsheet'!$A$7:$BO$156,K$9,FALSE))="","",(VLOOKUP($B151,'HICM and Narrative Backsheet'!$A$7:$BO$156,K$9,FALSE))),"")</f>
        <v>Exemplary</v>
      </c>
      <c r="L151" s="160" t="str">
        <f ca="1">IFERROR(IF((VLOOKUP($B151,'HICM and Narrative Backsheet'!$A$7:$BO$156,L$9,FALSE))="","",(VLOOKUP($B151,'HICM and Narrative Backsheet'!$A$7:$BO$156,L$9,FALSE))),"")</f>
        <v>Exemplary</v>
      </c>
      <c r="M151" s="161" t="str">
        <f ca="1">IFERROR(IF((VLOOKUP($B151,'HICM and Narrative Backsheet'!$A$7:$BO$156,M$9,FALSE))="","",(VLOOKUP($B151,'HICM and Narrative Backsheet'!$A$7:$BO$156,M$9,FALSE))),"")</f>
        <v>Established</v>
      </c>
      <c r="N151" s="159" t="str">
        <f ca="1">IFERROR(IF((VLOOKUP($B151,'HICM and Narrative Backsheet'!$A$7:$BO$156,N$9,FALSE))="","",(VLOOKUP($B151,'HICM and Narrative Backsheet'!$A$7:$BO$156,N$9,FALSE))),"")</f>
        <v>Established</v>
      </c>
      <c r="O151" s="159" t="str">
        <f ca="1">IFERROR(IF((VLOOKUP($B151,'HICM and Narrative Backsheet'!$A$7:$BO$156,O$9,FALSE))="","",(VLOOKUP($B151,'HICM and Narrative Backsheet'!$A$7:$BO$156,O$9,FALSE))),"")</f>
        <v>Established</v>
      </c>
      <c r="P151" s="159" t="str">
        <f ca="1">IFERROR(IF((VLOOKUP($B151,'HICM and Narrative Backsheet'!$A$7:$BO$156,P$9,FALSE))="","",(VLOOKUP($B151,'HICM and Narrative Backsheet'!$A$7:$BO$156,P$9,FALSE))),"")</f>
        <v>Established</v>
      </c>
      <c r="Q151" s="159" t="str">
        <f ca="1">IFERROR(IF((VLOOKUP($B151,'HICM and Narrative Backsheet'!$A$7:$BO$156,Q$9,FALSE))="","",(VLOOKUP($B151,'HICM and Narrative Backsheet'!$A$7:$BO$156,Q$9,FALSE))),"")</f>
        <v>Established</v>
      </c>
      <c r="R151" s="159" t="str">
        <f ca="1">IFERROR(IF((VLOOKUP($B151,'HICM and Narrative Backsheet'!$A$7:$BO$156,R$9,FALSE))="","",(VLOOKUP($B151,'HICM and Narrative Backsheet'!$A$7:$BO$156,R$9,FALSE))),"")</f>
        <v>Established</v>
      </c>
      <c r="S151" s="159" t="str">
        <f ca="1">IFERROR(IF((VLOOKUP($B151,'HICM and Narrative Backsheet'!$A$7:$BO$156,S$9,FALSE))="","",(VLOOKUP($B151,'HICM and Narrative Backsheet'!$A$7:$BO$156,S$9,FALSE))),"")</f>
        <v>Mature</v>
      </c>
      <c r="T151" s="159" t="str">
        <f ca="1">IFERROR(IF((VLOOKUP($B151,'HICM and Narrative Backsheet'!$A$7:$BO$156,T$9,FALSE))="","",(VLOOKUP($B151,'HICM and Narrative Backsheet'!$A$7:$BO$156,T$9,FALSE))),"")</f>
        <v>Exemplary</v>
      </c>
      <c r="U151" s="162" t="str">
        <f ca="1">IFERROR(IF((VLOOKUP($B151,'HICM and Narrative Backsheet'!$A$7:$BO$156,U$9,FALSE))="","",(VLOOKUP($B151,'HICM and Narrative Backsheet'!$A$7:$BO$156,U$9,FALSE))),"")</f>
        <v>Exemplary</v>
      </c>
      <c r="V151" s="161" t="str">
        <f ca="1">IFERROR(IF((VLOOKUP($B151,'HICM and Narrative Backsheet'!$A$7:$BO$156,V$9,FALSE))="","",(VLOOKUP($B151,'HICM and Narrative Backsheet'!$A$7:$BO$156,V$9,FALSE))),"")</f>
        <v>Mature</v>
      </c>
      <c r="W151" s="159" t="str">
        <f ca="1">IFERROR(IF((VLOOKUP($B151,'HICM and Narrative Backsheet'!$A$7:$BO$156,W$9,FALSE))="","",(VLOOKUP($B151,'HICM and Narrative Backsheet'!$A$7:$BO$156,W$9,FALSE))),"")</f>
        <v>Mature</v>
      </c>
      <c r="X151" s="159" t="str">
        <f ca="1">IFERROR(IF((VLOOKUP($B151,'HICM and Narrative Backsheet'!$A$7:$BO$156,X$9,FALSE))="","",(VLOOKUP($B151,'HICM and Narrative Backsheet'!$A$7:$BO$156,X$9,FALSE))),"")</f>
        <v>Mature</v>
      </c>
      <c r="Y151" s="159" t="str">
        <f ca="1">IFERROR(IF((VLOOKUP($B151,'HICM and Narrative Backsheet'!$A$7:$BO$156,Y$9,FALSE))="","",(VLOOKUP($B151,'HICM and Narrative Backsheet'!$A$7:$BO$156,Y$9,FALSE))),"")</f>
        <v>Mature</v>
      </c>
      <c r="Z151" s="159" t="str">
        <f ca="1">IFERROR(IF((VLOOKUP($B151,'HICM and Narrative Backsheet'!$A$7:$BO$156,Z$9,FALSE))="","",(VLOOKUP($B151,'HICM and Narrative Backsheet'!$A$7:$BO$156,Z$9,FALSE))),"")</f>
        <v>Mature</v>
      </c>
      <c r="AA151" s="159" t="str">
        <f ca="1">IFERROR(IF((VLOOKUP($B151,'HICM and Narrative Backsheet'!$A$7:$BO$156,AA$9,FALSE))="","",(VLOOKUP($B151,'HICM and Narrative Backsheet'!$A$7:$BO$156,AA$9,FALSE))),"")</f>
        <v>Mature</v>
      </c>
      <c r="AB151" s="159" t="str">
        <f ca="1">IFERROR(IF((VLOOKUP($B151,'HICM and Narrative Backsheet'!$A$7:$BO$156,AB$9,FALSE))="","",(VLOOKUP($B151,'HICM and Narrative Backsheet'!$A$7:$BO$156,AB$9,FALSE))),"")</f>
        <v>Mature</v>
      </c>
      <c r="AC151" s="159" t="str">
        <f ca="1">IFERROR(IF((VLOOKUP($B151,'HICM and Narrative Backsheet'!$A$7:$BO$156,AC$9,FALSE))="","",(VLOOKUP($B151,'HICM and Narrative Backsheet'!$A$7:$BO$156,AC$9,FALSE))),"")</f>
        <v>Exemplary</v>
      </c>
      <c r="AD151" s="160" t="str">
        <f ca="1">IFERROR(IF((VLOOKUP($B151,'HICM and Narrative Backsheet'!$A$7:$BO$156,AD$9,FALSE))="","",(VLOOKUP($B151,'HICM and Narrative Backsheet'!$A$7:$BO$156,AD$9,FALSE))),"")</f>
        <v>Exemplary</v>
      </c>
    </row>
    <row r="152" spans="1:30" x14ac:dyDescent="0.3">
      <c r="A152" s="56">
        <v>126</v>
      </c>
      <c r="B152" s="49" t="str">
        <f t="shared" ca="1" si="13"/>
        <v>E06000030</v>
      </c>
      <c r="C152" s="143" t="str">
        <f ca="1">IFERROR(VLOOKUP($B152,'Org List'!$J$9:$K$488,2,0), "")</f>
        <v>Swindon</v>
      </c>
      <c r="D152" s="158" t="str">
        <f ca="1">IFERROR(IF((VLOOKUP($B152,'HICM and Narrative Backsheet'!$A$7:$BO$156,D$9,FALSE))="","",(VLOOKUP($B152,'HICM and Narrative Backsheet'!$A$7:$BO$156,D$9,FALSE))),"")</f>
        <v>Established</v>
      </c>
      <c r="E152" s="159" t="str">
        <f ca="1">IFERROR(IF((VLOOKUP($B152,'HICM and Narrative Backsheet'!$A$7:$BO$156,E$9,FALSE))="","",(VLOOKUP($B152,'HICM and Narrative Backsheet'!$A$7:$BO$156,E$9,FALSE))),"")</f>
        <v>Established</v>
      </c>
      <c r="F152" s="159" t="str">
        <f ca="1">IFERROR(IF((VLOOKUP($B152,'HICM and Narrative Backsheet'!$A$7:$BO$156,F$9,FALSE))="","",(VLOOKUP($B152,'HICM and Narrative Backsheet'!$A$7:$BO$156,F$9,FALSE))),"")</f>
        <v>Established</v>
      </c>
      <c r="G152" s="159" t="str">
        <f ca="1">IFERROR(IF((VLOOKUP($B152,'HICM and Narrative Backsheet'!$A$7:$BO$156,G$9,FALSE))="","",(VLOOKUP($B152,'HICM and Narrative Backsheet'!$A$7:$BO$156,G$9,FALSE))),"")</f>
        <v>Established</v>
      </c>
      <c r="H152" s="159" t="str">
        <f ca="1">IFERROR(IF((VLOOKUP($B152,'HICM and Narrative Backsheet'!$A$7:$BO$156,H$9,FALSE))="","",(VLOOKUP($B152,'HICM and Narrative Backsheet'!$A$7:$BO$156,H$9,FALSE))),"")</f>
        <v>Established</v>
      </c>
      <c r="I152" s="159" t="str">
        <f ca="1">IFERROR(IF((VLOOKUP($B152,'HICM and Narrative Backsheet'!$A$7:$BO$156,I$9,FALSE))="","",(VLOOKUP($B152,'HICM and Narrative Backsheet'!$A$7:$BO$156,I$9,FALSE))),"")</f>
        <v>Established</v>
      </c>
      <c r="J152" s="159" t="str">
        <f ca="1">IFERROR(IF((VLOOKUP($B152,'HICM and Narrative Backsheet'!$A$7:$BO$156,J$9,FALSE))="","",(VLOOKUP($B152,'HICM and Narrative Backsheet'!$A$7:$BO$156,J$9,FALSE))),"")</f>
        <v>Established</v>
      </c>
      <c r="K152" s="159" t="str">
        <f ca="1">IFERROR(IF((VLOOKUP($B152,'HICM and Narrative Backsheet'!$A$7:$BO$156,K$9,FALSE))="","",(VLOOKUP($B152,'HICM and Narrative Backsheet'!$A$7:$BO$156,K$9,FALSE))),"")</f>
        <v>Established</v>
      </c>
      <c r="L152" s="160" t="str">
        <f ca="1">IFERROR(IF((VLOOKUP($B152,'HICM and Narrative Backsheet'!$A$7:$BO$156,L$9,FALSE))="","",(VLOOKUP($B152,'HICM and Narrative Backsheet'!$A$7:$BO$156,L$9,FALSE))),"")</f>
        <v>Plans in place</v>
      </c>
      <c r="M152" s="161" t="str">
        <f ca="1">IFERROR(IF((VLOOKUP($B152,'HICM and Narrative Backsheet'!$A$7:$BO$156,M$9,FALSE))="","",(VLOOKUP($B152,'HICM and Narrative Backsheet'!$A$7:$BO$156,M$9,FALSE))),"")</f>
        <v>Established</v>
      </c>
      <c r="N152" s="159" t="str">
        <f ca="1">IFERROR(IF((VLOOKUP($B152,'HICM and Narrative Backsheet'!$A$7:$BO$156,N$9,FALSE))="","",(VLOOKUP($B152,'HICM and Narrative Backsheet'!$A$7:$BO$156,N$9,FALSE))),"")</f>
        <v>Established</v>
      </c>
      <c r="O152" s="159" t="str">
        <f ca="1">IFERROR(IF((VLOOKUP($B152,'HICM and Narrative Backsheet'!$A$7:$BO$156,O$9,FALSE))="","",(VLOOKUP($B152,'HICM and Narrative Backsheet'!$A$7:$BO$156,O$9,FALSE))),"")</f>
        <v>Established</v>
      </c>
      <c r="P152" s="159" t="str">
        <f ca="1">IFERROR(IF((VLOOKUP($B152,'HICM and Narrative Backsheet'!$A$7:$BO$156,P$9,FALSE))="","",(VLOOKUP($B152,'HICM and Narrative Backsheet'!$A$7:$BO$156,P$9,FALSE))),"")</f>
        <v>Established</v>
      </c>
      <c r="Q152" s="159" t="str">
        <f ca="1">IFERROR(IF((VLOOKUP($B152,'HICM and Narrative Backsheet'!$A$7:$BO$156,Q$9,FALSE))="","",(VLOOKUP($B152,'HICM and Narrative Backsheet'!$A$7:$BO$156,Q$9,FALSE))),"")</f>
        <v>Established</v>
      </c>
      <c r="R152" s="159" t="str">
        <f ca="1">IFERROR(IF((VLOOKUP($B152,'HICM and Narrative Backsheet'!$A$7:$BO$156,R$9,FALSE))="","",(VLOOKUP($B152,'HICM and Narrative Backsheet'!$A$7:$BO$156,R$9,FALSE))),"")</f>
        <v>Established</v>
      </c>
      <c r="S152" s="159" t="str">
        <f ca="1">IFERROR(IF((VLOOKUP($B152,'HICM and Narrative Backsheet'!$A$7:$BO$156,S$9,FALSE))="","",(VLOOKUP($B152,'HICM and Narrative Backsheet'!$A$7:$BO$156,S$9,FALSE))),"")</f>
        <v>Established</v>
      </c>
      <c r="T152" s="159" t="str">
        <f ca="1">IFERROR(IF((VLOOKUP($B152,'HICM and Narrative Backsheet'!$A$7:$BO$156,T$9,FALSE))="","",(VLOOKUP($B152,'HICM and Narrative Backsheet'!$A$7:$BO$156,T$9,FALSE))),"")</f>
        <v>Established</v>
      </c>
      <c r="U152" s="162" t="str">
        <f ca="1">IFERROR(IF((VLOOKUP($B152,'HICM and Narrative Backsheet'!$A$7:$BO$156,U$9,FALSE))="","",(VLOOKUP($B152,'HICM and Narrative Backsheet'!$A$7:$BO$156,U$9,FALSE))),"")</f>
        <v>Established</v>
      </c>
      <c r="V152" s="161" t="str">
        <f ca="1">IFERROR(IF((VLOOKUP($B152,'HICM and Narrative Backsheet'!$A$7:$BO$156,V$9,FALSE))="","",(VLOOKUP($B152,'HICM and Narrative Backsheet'!$A$7:$BO$156,V$9,FALSE))),"")</f>
        <v>Established</v>
      </c>
      <c r="W152" s="159" t="str">
        <f ca="1">IFERROR(IF((VLOOKUP($B152,'HICM and Narrative Backsheet'!$A$7:$BO$156,W$9,FALSE))="","",(VLOOKUP($B152,'HICM and Narrative Backsheet'!$A$7:$BO$156,W$9,FALSE))),"")</f>
        <v>Established</v>
      </c>
      <c r="X152" s="159" t="str">
        <f ca="1">IFERROR(IF((VLOOKUP($B152,'HICM and Narrative Backsheet'!$A$7:$BO$156,X$9,FALSE))="","",(VLOOKUP($B152,'HICM and Narrative Backsheet'!$A$7:$BO$156,X$9,FALSE))),"")</f>
        <v>Established</v>
      </c>
      <c r="Y152" s="159" t="str">
        <f ca="1">IFERROR(IF((VLOOKUP($B152,'HICM and Narrative Backsheet'!$A$7:$BO$156,Y$9,FALSE))="","",(VLOOKUP($B152,'HICM and Narrative Backsheet'!$A$7:$BO$156,Y$9,FALSE))),"")</f>
        <v>Established</v>
      </c>
      <c r="Z152" s="159" t="str">
        <f ca="1">IFERROR(IF((VLOOKUP($B152,'HICM and Narrative Backsheet'!$A$7:$BO$156,Z$9,FALSE))="","",(VLOOKUP($B152,'HICM and Narrative Backsheet'!$A$7:$BO$156,Z$9,FALSE))),"")</f>
        <v>Established</v>
      </c>
      <c r="AA152" s="159" t="str">
        <f ca="1">IFERROR(IF((VLOOKUP($B152,'HICM and Narrative Backsheet'!$A$7:$BO$156,AA$9,FALSE))="","",(VLOOKUP($B152,'HICM and Narrative Backsheet'!$A$7:$BO$156,AA$9,FALSE))),"")</f>
        <v>Established</v>
      </c>
      <c r="AB152" s="159" t="str">
        <f ca="1">IFERROR(IF((VLOOKUP($B152,'HICM and Narrative Backsheet'!$A$7:$BO$156,AB$9,FALSE))="","",(VLOOKUP($B152,'HICM and Narrative Backsheet'!$A$7:$BO$156,AB$9,FALSE))),"")</f>
        <v>Established</v>
      </c>
      <c r="AC152" s="159" t="str">
        <f ca="1">IFERROR(IF((VLOOKUP($B152,'HICM and Narrative Backsheet'!$A$7:$BO$156,AC$9,FALSE))="","",(VLOOKUP($B152,'HICM and Narrative Backsheet'!$A$7:$BO$156,AC$9,FALSE))),"")</f>
        <v>Established</v>
      </c>
      <c r="AD152" s="160" t="str">
        <f ca="1">IFERROR(IF((VLOOKUP($B152,'HICM and Narrative Backsheet'!$A$7:$BO$156,AD$9,FALSE))="","",(VLOOKUP($B152,'HICM and Narrative Backsheet'!$A$7:$BO$156,AD$9,FALSE))),"")</f>
        <v>Established</v>
      </c>
    </row>
    <row r="153" spans="1:30" x14ac:dyDescent="0.3">
      <c r="A153" s="56">
        <v>127</v>
      </c>
      <c r="B153" s="49" t="str">
        <f t="shared" ca="1" si="13"/>
        <v>E08000008</v>
      </c>
      <c r="C153" s="143" t="str">
        <f ca="1">IFERROR(VLOOKUP($B153,'Org List'!$J$9:$K$488,2,0), "")</f>
        <v>Tameside</v>
      </c>
      <c r="D153" s="158" t="str">
        <f ca="1">IFERROR(IF((VLOOKUP($B153,'HICM and Narrative Backsheet'!$A$7:$BO$156,D$9,FALSE))="","",(VLOOKUP($B153,'HICM and Narrative Backsheet'!$A$7:$BO$156,D$9,FALSE))),"")</f>
        <v>Plans in place</v>
      </c>
      <c r="E153" s="159" t="str">
        <f ca="1">IFERROR(IF((VLOOKUP($B153,'HICM and Narrative Backsheet'!$A$7:$BO$156,E$9,FALSE))="","",(VLOOKUP($B153,'HICM and Narrative Backsheet'!$A$7:$BO$156,E$9,FALSE))),"")</f>
        <v>Mature</v>
      </c>
      <c r="F153" s="159" t="str">
        <f ca="1">IFERROR(IF((VLOOKUP($B153,'HICM and Narrative Backsheet'!$A$7:$BO$156,F$9,FALSE))="","",(VLOOKUP($B153,'HICM and Narrative Backsheet'!$A$7:$BO$156,F$9,FALSE))),"")</f>
        <v>Mature</v>
      </c>
      <c r="G153" s="159" t="str">
        <f ca="1">IFERROR(IF((VLOOKUP($B153,'HICM and Narrative Backsheet'!$A$7:$BO$156,G$9,FALSE))="","",(VLOOKUP($B153,'HICM and Narrative Backsheet'!$A$7:$BO$156,G$9,FALSE))),"")</f>
        <v>Mature</v>
      </c>
      <c r="H153" s="159" t="str">
        <f ca="1">IFERROR(IF((VLOOKUP($B153,'HICM and Narrative Backsheet'!$A$7:$BO$156,H$9,FALSE))="","",(VLOOKUP($B153,'HICM and Narrative Backsheet'!$A$7:$BO$156,H$9,FALSE))),"")</f>
        <v>Established</v>
      </c>
      <c r="I153" s="159" t="str">
        <f ca="1">IFERROR(IF((VLOOKUP($B153,'HICM and Narrative Backsheet'!$A$7:$BO$156,I$9,FALSE))="","",(VLOOKUP($B153,'HICM and Narrative Backsheet'!$A$7:$BO$156,I$9,FALSE))),"")</f>
        <v>Mature</v>
      </c>
      <c r="J153" s="159" t="str">
        <f ca="1">IFERROR(IF((VLOOKUP($B153,'HICM and Narrative Backsheet'!$A$7:$BO$156,J$9,FALSE))="","",(VLOOKUP($B153,'HICM and Narrative Backsheet'!$A$7:$BO$156,J$9,FALSE))),"")</f>
        <v>Mature</v>
      </c>
      <c r="K153" s="159" t="str">
        <f ca="1">IFERROR(IF((VLOOKUP($B153,'HICM and Narrative Backsheet'!$A$7:$BO$156,K$9,FALSE))="","",(VLOOKUP($B153,'HICM and Narrative Backsheet'!$A$7:$BO$156,K$9,FALSE))),"")</f>
        <v>Mature</v>
      </c>
      <c r="L153" s="160" t="str">
        <f ca="1">IFERROR(IF((VLOOKUP($B153,'HICM and Narrative Backsheet'!$A$7:$BO$156,L$9,FALSE))="","",(VLOOKUP($B153,'HICM and Narrative Backsheet'!$A$7:$BO$156,L$9,FALSE))),"")</f>
        <v>Established</v>
      </c>
      <c r="M153" s="161" t="str">
        <f ca="1">IFERROR(IF((VLOOKUP($B153,'HICM and Narrative Backsheet'!$A$7:$BO$156,M$9,FALSE))="","",(VLOOKUP($B153,'HICM and Narrative Backsheet'!$A$7:$BO$156,M$9,FALSE))),"")</f>
        <v>Plans in place</v>
      </c>
      <c r="N153" s="159" t="str">
        <f ca="1">IFERROR(IF((VLOOKUP($B153,'HICM and Narrative Backsheet'!$A$7:$BO$156,N$9,FALSE))="","",(VLOOKUP($B153,'HICM and Narrative Backsheet'!$A$7:$BO$156,N$9,FALSE))),"")</f>
        <v>Mature</v>
      </c>
      <c r="O153" s="159" t="str">
        <f ca="1">IFERROR(IF((VLOOKUP($B153,'HICM and Narrative Backsheet'!$A$7:$BO$156,O$9,FALSE))="","",(VLOOKUP($B153,'HICM and Narrative Backsheet'!$A$7:$BO$156,O$9,FALSE))),"")</f>
        <v>Mature</v>
      </c>
      <c r="P153" s="159" t="str">
        <f ca="1">IFERROR(IF((VLOOKUP($B153,'HICM and Narrative Backsheet'!$A$7:$BO$156,P$9,FALSE))="","",(VLOOKUP($B153,'HICM and Narrative Backsheet'!$A$7:$BO$156,P$9,FALSE))),"")</f>
        <v>Mature</v>
      </c>
      <c r="Q153" s="159" t="str">
        <f ca="1">IFERROR(IF((VLOOKUP($B153,'HICM and Narrative Backsheet'!$A$7:$BO$156,Q$9,FALSE))="","",(VLOOKUP($B153,'HICM and Narrative Backsheet'!$A$7:$BO$156,Q$9,FALSE))),"")</f>
        <v>Established</v>
      </c>
      <c r="R153" s="159" t="str">
        <f ca="1">IFERROR(IF((VLOOKUP($B153,'HICM and Narrative Backsheet'!$A$7:$BO$156,R$9,FALSE))="","",(VLOOKUP($B153,'HICM and Narrative Backsheet'!$A$7:$BO$156,R$9,FALSE))),"")</f>
        <v>Mature</v>
      </c>
      <c r="S153" s="159" t="str">
        <f ca="1">IFERROR(IF((VLOOKUP($B153,'HICM and Narrative Backsheet'!$A$7:$BO$156,S$9,FALSE))="","",(VLOOKUP($B153,'HICM and Narrative Backsheet'!$A$7:$BO$156,S$9,FALSE))),"")</f>
        <v>Mature</v>
      </c>
      <c r="T153" s="159" t="str">
        <f ca="1">IFERROR(IF((VLOOKUP($B153,'HICM and Narrative Backsheet'!$A$7:$BO$156,T$9,FALSE))="","",(VLOOKUP($B153,'HICM and Narrative Backsheet'!$A$7:$BO$156,T$9,FALSE))),"")</f>
        <v>Mature</v>
      </c>
      <c r="U153" s="162" t="str">
        <f ca="1">IFERROR(IF((VLOOKUP($B153,'HICM and Narrative Backsheet'!$A$7:$BO$156,U$9,FALSE))="","",(VLOOKUP($B153,'HICM and Narrative Backsheet'!$A$7:$BO$156,U$9,FALSE))),"")</f>
        <v>Mature</v>
      </c>
      <c r="V153" s="161" t="str">
        <f ca="1">IFERROR(IF((VLOOKUP($B153,'HICM and Narrative Backsheet'!$A$7:$BO$156,V$9,FALSE))="","",(VLOOKUP($B153,'HICM and Narrative Backsheet'!$A$7:$BO$156,V$9,FALSE))),"")</f>
        <v>Plans in place</v>
      </c>
      <c r="W153" s="159" t="str">
        <f ca="1">IFERROR(IF((VLOOKUP($B153,'HICM and Narrative Backsheet'!$A$7:$BO$156,W$9,FALSE))="","",(VLOOKUP($B153,'HICM and Narrative Backsheet'!$A$7:$BO$156,W$9,FALSE))),"")</f>
        <v>Mature</v>
      </c>
      <c r="X153" s="159" t="str">
        <f ca="1">IFERROR(IF((VLOOKUP($B153,'HICM and Narrative Backsheet'!$A$7:$BO$156,X$9,FALSE))="","",(VLOOKUP($B153,'HICM and Narrative Backsheet'!$A$7:$BO$156,X$9,FALSE))),"")</f>
        <v>Mature</v>
      </c>
      <c r="Y153" s="159" t="str">
        <f ca="1">IFERROR(IF((VLOOKUP($B153,'HICM and Narrative Backsheet'!$A$7:$BO$156,Y$9,FALSE))="","",(VLOOKUP($B153,'HICM and Narrative Backsheet'!$A$7:$BO$156,Y$9,FALSE))),"")</f>
        <v>Mature</v>
      </c>
      <c r="Z153" s="159" t="str">
        <f ca="1">IFERROR(IF((VLOOKUP($B153,'HICM and Narrative Backsheet'!$A$7:$BO$156,Z$9,FALSE))="","",(VLOOKUP($B153,'HICM and Narrative Backsheet'!$A$7:$BO$156,Z$9,FALSE))),"")</f>
        <v>Established</v>
      </c>
      <c r="AA153" s="159" t="str">
        <f ca="1">IFERROR(IF((VLOOKUP($B153,'HICM and Narrative Backsheet'!$A$7:$BO$156,AA$9,FALSE))="","",(VLOOKUP($B153,'HICM and Narrative Backsheet'!$A$7:$BO$156,AA$9,FALSE))),"")</f>
        <v>Mature</v>
      </c>
      <c r="AB153" s="159" t="str">
        <f ca="1">IFERROR(IF((VLOOKUP($B153,'HICM and Narrative Backsheet'!$A$7:$BO$156,AB$9,FALSE))="","",(VLOOKUP($B153,'HICM and Narrative Backsheet'!$A$7:$BO$156,AB$9,FALSE))),"")</f>
        <v>Mature</v>
      </c>
      <c r="AC153" s="159" t="str">
        <f ca="1">IFERROR(IF((VLOOKUP($B153,'HICM and Narrative Backsheet'!$A$7:$BO$156,AC$9,FALSE))="","",(VLOOKUP($B153,'HICM and Narrative Backsheet'!$A$7:$BO$156,AC$9,FALSE))),"")</f>
        <v>Mature</v>
      </c>
      <c r="AD153" s="160" t="str">
        <f ca="1">IFERROR(IF((VLOOKUP($B153,'HICM and Narrative Backsheet'!$A$7:$BO$156,AD$9,FALSE))="","",(VLOOKUP($B153,'HICM and Narrative Backsheet'!$A$7:$BO$156,AD$9,FALSE))),"")</f>
        <v>Mature</v>
      </c>
    </row>
    <row r="154" spans="1:30" x14ac:dyDescent="0.3">
      <c r="A154" s="56">
        <v>128</v>
      </c>
      <c r="B154" s="49" t="str">
        <f t="shared" ref="B154:B175" ca="1" si="14">IF($A154&gt;$AG$5-1,"",INDIRECT("'Comms by AT'!AA"&amp;$A154+$AG$4))</f>
        <v>E06000020</v>
      </c>
      <c r="C154" s="143" t="str">
        <f ca="1">IFERROR(VLOOKUP($B154,'Org List'!$J$9:$K$488,2,0), "")</f>
        <v>Telford and Wrekin</v>
      </c>
      <c r="D154" s="158" t="str">
        <f ca="1">IFERROR(IF((VLOOKUP($B154,'HICM and Narrative Backsheet'!$A$7:$BO$156,D$9,FALSE))="","",(VLOOKUP($B154,'HICM and Narrative Backsheet'!$A$7:$BO$156,D$9,FALSE))),"")</f>
        <v>Established</v>
      </c>
      <c r="E154" s="159" t="str">
        <f ca="1">IFERROR(IF((VLOOKUP($B154,'HICM and Narrative Backsheet'!$A$7:$BO$156,E$9,FALSE))="","",(VLOOKUP($B154,'HICM and Narrative Backsheet'!$A$7:$BO$156,E$9,FALSE))),"")</f>
        <v>Established</v>
      </c>
      <c r="F154" s="159" t="str">
        <f ca="1">IFERROR(IF((VLOOKUP($B154,'HICM and Narrative Backsheet'!$A$7:$BO$156,F$9,FALSE))="","",(VLOOKUP($B154,'HICM and Narrative Backsheet'!$A$7:$BO$156,F$9,FALSE))),"")</f>
        <v>Mature</v>
      </c>
      <c r="G154" s="159" t="str">
        <f ca="1">IFERROR(IF((VLOOKUP($B154,'HICM and Narrative Backsheet'!$A$7:$BO$156,G$9,FALSE))="","",(VLOOKUP($B154,'HICM and Narrative Backsheet'!$A$7:$BO$156,G$9,FALSE))),"")</f>
        <v>Mature</v>
      </c>
      <c r="H154" s="159" t="str">
        <f ca="1">IFERROR(IF((VLOOKUP($B154,'HICM and Narrative Backsheet'!$A$7:$BO$156,H$9,FALSE))="","",(VLOOKUP($B154,'HICM and Narrative Backsheet'!$A$7:$BO$156,H$9,FALSE))),"")</f>
        <v>Established</v>
      </c>
      <c r="I154" s="159" t="str">
        <f ca="1">IFERROR(IF((VLOOKUP($B154,'HICM and Narrative Backsheet'!$A$7:$BO$156,I$9,FALSE))="","",(VLOOKUP($B154,'HICM and Narrative Backsheet'!$A$7:$BO$156,I$9,FALSE))),"")</f>
        <v>Established</v>
      </c>
      <c r="J154" s="159" t="str">
        <f ca="1">IFERROR(IF((VLOOKUP($B154,'HICM and Narrative Backsheet'!$A$7:$BO$156,J$9,FALSE))="","",(VLOOKUP($B154,'HICM and Narrative Backsheet'!$A$7:$BO$156,J$9,FALSE))),"")</f>
        <v>Established</v>
      </c>
      <c r="K154" s="159" t="str">
        <f ca="1">IFERROR(IF((VLOOKUP($B154,'HICM and Narrative Backsheet'!$A$7:$BO$156,K$9,FALSE))="","",(VLOOKUP($B154,'HICM and Narrative Backsheet'!$A$7:$BO$156,K$9,FALSE))),"")</f>
        <v>Established</v>
      </c>
      <c r="L154" s="160" t="str">
        <f ca="1">IFERROR(IF((VLOOKUP($B154,'HICM and Narrative Backsheet'!$A$7:$BO$156,L$9,FALSE))="","",(VLOOKUP($B154,'HICM and Narrative Backsheet'!$A$7:$BO$156,L$9,FALSE))),"")</f>
        <v>Established</v>
      </c>
      <c r="M154" s="161" t="str">
        <f ca="1">IFERROR(IF((VLOOKUP($B154,'HICM and Narrative Backsheet'!$A$7:$BO$156,M$9,FALSE))="","",(VLOOKUP($B154,'HICM and Narrative Backsheet'!$A$7:$BO$156,M$9,FALSE))),"")</f>
        <v>Established</v>
      </c>
      <c r="N154" s="159" t="str">
        <f ca="1">IFERROR(IF((VLOOKUP($B154,'HICM and Narrative Backsheet'!$A$7:$BO$156,N$9,FALSE))="","",(VLOOKUP($B154,'HICM and Narrative Backsheet'!$A$7:$BO$156,N$9,FALSE))),"")</f>
        <v>Mature</v>
      </c>
      <c r="O154" s="159" t="str">
        <f ca="1">IFERROR(IF((VLOOKUP($B154,'HICM and Narrative Backsheet'!$A$7:$BO$156,O$9,FALSE))="","",(VLOOKUP($B154,'HICM and Narrative Backsheet'!$A$7:$BO$156,O$9,FALSE))),"")</f>
        <v>Mature</v>
      </c>
      <c r="P154" s="159" t="str">
        <f ca="1">IFERROR(IF((VLOOKUP($B154,'HICM and Narrative Backsheet'!$A$7:$BO$156,P$9,FALSE))="","",(VLOOKUP($B154,'HICM and Narrative Backsheet'!$A$7:$BO$156,P$9,FALSE))),"")</f>
        <v>Mature</v>
      </c>
      <c r="Q154" s="159" t="str">
        <f ca="1">IFERROR(IF((VLOOKUP($B154,'HICM and Narrative Backsheet'!$A$7:$BO$156,Q$9,FALSE))="","",(VLOOKUP($B154,'HICM and Narrative Backsheet'!$A$7:$BO$156,Q$9,FALSE))),"")</f>
        <v>Established</v>
      </c>
      <c r="R154" s="159" t="str">
        <f ca="1">IFERROR(IF((VLOOKUP($B154,'HICM and Narrative Backsheet'!$A$7:$BO$156,R$9,FALSE))="","",(VLOOKUP($B154,'HICM and Narrative Backsheet'!$A$7:$BO$156,R$9,FALSE))),"")</f>
        <v>Mature</v>
      </c>
      <c r="S154" s="159" t="str">
        <f ca="1">IFERROR(IF((VLOOKUP($B154,'HICM and Narrative Backsheet'!$A$7:$BO$156,S$9,FALSE))="","",(VLOOKUP($B154,'HICM and Narrative Backsheet'!$A$7:$BO$156,S$9,FALSE))),"")</f>
        <v>Mature</v>
      </c>
      <c r="T154" s="159" t="str">
        <f ca="1">IFERROR(IF((VLOOKUP($B154,'HICM and Narrative Backsheet'!$A$7:$BO$156,T$9,FALSE))="","",(VLOOKUP($B154,'HICM and Narrative Backsheet'!$A$7:$BO$156,T$9,FALSE))),"")</f>
        <v>Mature</v>
      </c>
      <c r="U154" s="162" t="str">
        <f ca="1">IFERROR(IF((VLOOKUP($B154,'HICM and Narrative Backsheet'!$A$7:$BO$156,U$9,FALSE))="","",(VLOOKUP($B154,'HICM and Narrative Backsheet'!$A$7:$BO$156,U$9,FALSE))),"")</f>
        <v>Mature</v>
      </c>
      <c r="V154" s="161" t="str">
        <f ca="1">IFERROR(IF((VLOOKUP($B154,'HICM and Narrative Backsheet'!$A$7:$BO$156,V$9,FALSE))="","",(VLOOKUP($B154,'HICM and Narrative Backsheet'!$A$7:$BO$156,V$9,FALSE))),"")</f>
        <v>Mature</v>
      </c>
      <c r="W154" s="159" t="str">
        <f ca="1">IFERROR(IF((VLOOKUP($B154,'HICM and Narrative Backsheet'!$A$7:$BO$156,W$9,FALSE))="","",(VLOOKUP($B154,'HICM and Narrative Backsheet'!$A$7:$BO$156,W$9,FALSE))),"")</f>
        <v>Mature</v>
      </c>
      <c r="X154" s="159" t="str">
        <f ca="1">IFERROR(IF((VLOOKUP($B154,'HICM and Narrative Backsheet'!$A$7:$BO$156,X$9,FALSE))="","",(VLOOKUP($B154,'HICM and Narrative Backsheet'!$A$7:$BO$156,X$9,FALSE))),"")</f>
        <v>Exemplary</v>
      </c>
      <c r="Y154" s="159" t="str">
        <f ca="1">IFERROR(IF((VLOOKUP($B154,'HICM and Narrative Backsheet'!$A$7:$BO$156,Y$9,FALSE))="","",(VLOOKUP($B154,'HICM and Narrative Backsheet'!$A$7:$BO$156,Y$9,FALSE))),"")</f>
        <v>Mature</v>
      </c>
      <c r="Z154" s="159" t="str">
        <f ca="1">IFERROR(IF((VLOOKUP($B154,'HICM and Narrative Backsheet'!$A$7:$BO$156,Z$9,FALSE))="","",(VLOOKUP($B154,'HICM and Narrative Backsheet'!$A$7:$BO$156,Z$9,FALSE))),"")</f>
        <v>Mature</v>
      </c>
      <c r="AA154" s="159" t="str">
        <f ca="1">IFERROR(IF((VLOOKUP($B154,'HICM and Narrative Backsheet'!$A$7:$BO$156,AA$9,FALSE))="","",(VLOOKUP($B154,'HICM and Narrative Backsheet'!$A$7:$BO$156,AA$9,FALSE))),"")</f>
        <v>Mature</v>
      </c>
      <c r="AB154" s="159" t="str">
        <f ca="1">IFERROR(IF((VLOOKUP($B154,'HICM and Narrative Backsheet'!$A$7:$BO$156,AB$9,FALSE))="","",(VLOOKUP($B154,'HICM and Narrative Backsheet'!$A$7:$BO$156,AB$9,FALSE))),"")</f>
        <v>Mature</v>
      </c>
      <c r="AC154" s="159" t="str">
        <f ca="1">IFERROR(IF((VLOOKUP($B154,'HICM and Narrative Backsheet'!$A$7:$BO$156,AC$9,FALSE))="","",(VLOOKUP($B154,'HICM and Narrative Backsheet'!$A$7:$BO$156,AC$9,FALSE))),"")</f>
        <v>Mature</v>
      </c>
      <c r="AD154" s="160" t="str">
        <f ca="1">IFERROR(IF((VLOOKUP($B154,'HICM and Narrative Backsheet'!$A$7:$BO$156,AD$9,FALSE))="","",(VLOOKUP($B154,'HICM and Narrative Backsheet'!$A$7:$BO$156,AD$9,FALSE))),"")</f>
        <v>Mature</v>
      </c>
    </row>
    <row r="155" spans="1:30" x14ac:dyDescent="0.3">
      <c r="A155" s="56">
        <v>129</v>
      </c>
      <c r="B155" s="49" t="str">
        <f t="shared" ca="1" si="14"/>
        <v>E06000034</v>
      </c>
      <c r="C155" s="143" t="str">
        <f ca="1">IFERROR(VLOOKUP($B155,'Org List'!$J$9:$K$488,2,0), "")</f>
        <v>Thurrock</v>
      </c>
      <c r="D155" s="158" t="str">
        <f ca="1">IFERROR(IF((VLOOKUP($B155,'HICM and Narrative Backsheet'!$A$7:$BO$156,D$9,FALSE))="","",(VLOOKUP($B155,'HICM and Narrative Backsheet'!$A$7:$BO$156,D$9,FALSE))),"")</f>
        <v>Established</v>
      </c>
      <c r="E155" s="159" t="str">
        <f ca="1">IFERROR(IF((VLOOKUP($B155,'HICM and Narrative Backsheet'!$A$7:$BO$156,E$9,FALSE))="","",(VLOOKUP($B155,'HICM and Narrative Backsheet'!$A$7:$BO$156,E$9,FALSE))),"")</f>
        <v>Established</v>
      </c>
      <c r="F155" s="159" t="str">
        <f ca="1">IFERROR(IF((VLOOKUP($B155,'HICM and Narrative Backsheet'!$A$7:$BO$156,F$9,FALSE))="","",(VLOOKUP($B155,'HICM and Narrative Backsheet'!$A$7:$BO$156,F$9,FALSE))),"")</f>
        <v>Established</v>
      </c>
      <c r="G155" s="159" t="str">
        <f ca="1">IFERROR(IF((VLOOKUP($B155,'HICM and Narrative Backsheet'!$A$7:$BO$156,G$9,FALSE))="","",(VLOOKUP($B155,'HICM and Narrative Backsheet'!$A$7:$BO$156,G$9,FALSE))),"")</f>
        <v>Plans in place</v>
      </c>
      <c r="H155" s="159" t="str">
        <f ca="1">IFERROR(IF((VLOOKUP($B155,'HICM and Narrative Backsheet'!$A$7:$BO$156,H$9,FALSE))="","",(VLOOKUP($B155,'HICM and Narrative Backsheet'!$A$7:$BO$156,H$9,FALSE))),"")</f>
        <v>Plans in place</v>
      </c>
      <c r="I155" s="159" t="str">
        <f ca="1">IFERROR(IF((VLOOKUP($B155,'HICM and Narrative Backsheet'!$A$7:$BO$156,I$9,FALSE))="","",(VLOOKUP($B155,'HICM and Narrative Backsheet'!$A$7:$BO$156,I$9,FALSE))),"")</f>
        <v>Established</v>
      </c>
      <c r="J155" s="159" t="str">
        <f ca="1">IFERROR(IF((VLOOKUP($B155,'HICM and Narrative Backsheet'!$A$7:$BO$156,J$9,FALSE))="","",(VLOOKUP($B155,'HICM and Narrative Backsheet'!$A$7:$BO$156,J$9,FALSE))),"")</f>
        <v>Plans in place</v>
      </c>
      <c r="K155" s="159" t="str">
        <f ca="1">IFERROR(IF((VLOOKUP($B155,'HICM and Narrative Backsheet'!$A$7:$BO$156,K$9,FALSE))="","",(VLOOKUP($B155,'HICM and Narrative Backsheet'!$A$7:$BO$156,K$9,FALSE))),"")</f>
        <v>Established</v>
      </c>
      <c r="L155" s="160" t="str">
        <f ca="1">IFERROR(IF((VLOOKUP($B155,'HICM and Narrative Backsheet'!$A$7:$BO$156,L$9,FALSE))="","",(VLOOKUP($B155,'HICM and Narrative Backsheet'!$A$7:$BO$156,L$9,FALSE))),"")</f>
        <v>Plans in place</v>
      </c>
      <c r="M155" s="161" t="str">
        <f ca="1">IFERROR(IF((VLOOKUP($B155,'HICM and Narrative Backsheet'!$A$7:$BO$156,M$9,FALSE))="","",(VLOOKUP($B155,'HICM and Narrative Backsheet'!$A$7:$BO$156,M$9,FALSE))),"")</f>
        <v>Mature</v>
      </c>
      <c r="N155" s="159" t="str">
        <f ca="1">IFERROR(IF((VLOOKUP($B155,'HICM and Narrative Backsheet'!$A$7:$BO$156,N$9,FALSE))="","",(VLOOKUP($B155,'HICM and Narrative Backsheet'!$A$7:$BO$156,N$9,FALSE))),"")</f>
        <v>Mature</v>
      </c>
      <c r="O155" s="159" t="str">
        <f ca="1">IFERROR(IF((VLOOKUP($B155,'HICM and Narrative Backsheet'!$A$7:$BO$156,O$9,FALSE))="","",(VLOOKUP($B155,'HICM and Narrative Backsheet'!$A$7:$BO$156,O$9,FALSE))),"")</f>
        <v>Mature</v>
      </c>
      <c r="P155" s="159" t="str">
        <f ca="1">IFERROR(IF((VLOOKUP($B155,'HICM and Narrative Backsheet'!$A$7:$BO$156,P$9,FALSE))="","",(VLOOKUP($B155,'HICM and Narrative Backsheet'!$A$7:$BO$156,P$9,FALSE))),"")</f>
        <v>Plans in place</v>
      </c>
      <c r="Q155" s="159" t="str">
        <f ca="1">IFERROR(IF((VLOOKUP($B155,'HICM and Narrative Backsheet'!$A$7:$BO$156,Q$9,FALSE))="","",(VLOOKUP($B155,'HICM and Narrative Backsheet'!$A$7:$BO$156,Q$9,FALSE))),"")</f>
        <v>Established</v>
      </c>
      <c r="R155" s="159" t="str">
        <f ca="1">IFERROR(IF((VLOOKUP($B155,'HICM and Narrative Backsheet'!$A$7:$BO$156,R$9,FALSE))="","",(VLOOKUP($B155,'HICM and Narrative Backsheet'!$A$7:$BO$156,R$9,FALSE))),"")</f>
        <v>Established</v>
      </c>
      <c r="S155" s="159" t="str">
        <f ca="1">IFERROR(IF((VLOOKUP($B155,'HICM and Narrative Backsheet'!$A$7:$BO$156,S$9,FALSE))="","",(VLOOKUP($B155,'HICM and Narrative Backsheet'!$A$7:$BO$156,S$9,FALSE))),"")</f>
        <v>Established</v>
      </c>
      <c r="T155" s="159" t="str">
        <f ca="1">IFERROR(IF((VLOOKUP($B155,'HICM and Narrative Backsheet'!$A$7:$BO$156,T$9,FALSE))="","",(VLOOKUP($B155,'HICM and Narrative Backsheet'!$A$7:$BO$156,T$9,FALSE))),"")</f>
        <v>Established</v>
      </c>
      <c r="U155" s="162" t="str">
        <f ca="1">IFERROR(IF((VLOOKUP($B155,'HICM and Narrative Backsheet'!$A$7:$BO$156,U$9,FALSE))="","",(VLOOKUP($B155,'HICM and Narrative Backsheet'!$A$7:$BO$156,U$9,FALSE))),"")</f>
        <v>Established</v>
      </c>
      <c r="V155" s="161" t="str">
        <f ca="1">IFERROR(IF((VLOOKUP($B155,'HICM and Narrative Backsheet'!$A$7:$BO$156,V$9,FALSE))="","",(VLOOKUP($B155,'HICM and Narrative Backsheet'!$A$7:$BO$156,V$9,FALSE))),"")</f>
        <v>Mature</v>
      </c>
      <c r="W155" s="159" t="str">
        <f ca="1">IFERROR(IF((VLOOKUP($B155,'HICM and Narrative Backsheet'!$A$7:$BO$156,W$9,FALSE))="","",(VLOOKUP($B155,'HICM and Narrative Backsheet'!$A$7:$BO$156,W$9,FALSE))),"")</f>
        <v>Mature</v>
      </c>
      <c r="X155" s="159" t="str">
        <f ca="1">IFERROR(IF((VLOOKUP($B155,'HICM and Narrative Backsheet'!$A$7:$BO$156,X$9,FALSE))="","",(VLOOKUP($B155,'HICM and Narrative Backsheet'!$A$7:$BO$156,X$9,FALSE))),"")</f>
        <v>Mature</v>
      </c>
      <c r="Y155" s="159" t="str">
        <f ca="1">IFERROR(IF((VLOOKUP($B155,'HICM and Narrative Backsheet'!$A$7:$BO$156,Y$9,FALSE))="","",(VLOOKUP($B155,'HICM and Narrative Backsheet'!$A$7:$BO$156,Y$9,FALSE))),"")</f>
        <v>Established</v>
      </c>
      <c r="Z155" s="159" t="str">
        <f ca="1">IFERROR(IF((VLOOKUP($B155,'HICM and Narrative Backsheet'!$A$7:$BO$156,Z$9,FALSE))="","",(VLOOKUP($B155,'HICM and Narrative Backsheet'!$A$7:$BO$156,Z$9,FALSE))),"")</f>
        <v>Established</v>
      </c>
      <c r="AA155" s="159" t="str">
        <f ca="1">IFERROR(IF((VLOOKUP($B155,'HICM and Narrative Backsheet'!$A$7:$BO$156,AA$9,FALSE))="","",(VLOOKUP($B155,'HICM and Narrative Backsheet'!$A$7:$BO$156,AA$9,FALSE))),"")</f>
        <v>Mature</v>
      </c>
      <c r="AB155" s="159" t="str">
        <f ca="1">IFERROR(IF((VLOOKUP($B155,'HICM and Narrative Backsheet'!$A$7:$BO$156,AB$9,FALSE))="","",(VLOOKUP($B155,'HICM and Narrative Backsheet'!$A$7:$BO$156,AB$9,FALSE))),"")</f>
        <v>Established</v>
      </c>
      <c r="AC155" s="159" t="str">
        <f ca="1">IFERROR(IF((VLOOKUP($B155,'HICM and Narrative Backsheet'!$A$7:$BO$156,AC$9,FALSE))="","",(VLOOKUP($B155,'HICM and Narrative Backsheet'!$A$7:$BO$156,AC$9,FALSE))),"")</f>
        <v>Mature</v>
      </c>
      <c r="AD155" s="160" t="str">
        <f ca="1">IFERROR(IF((VLOOKUP($B155,'HICM and Narrative Backsheet'!$A$7:$BO$156,AD$9,FALSE))="","",(VLOOKUP($B155,'HICM and Narrative Backsheet'!$A$7:$BO$156,AD$9,FALSE))),"")</f>
        <v>Established</v>
      </c>
    </row>
    <row r="156" spans="1:30" x14ac:dyDescent="0.3">
      <c r="A156" s="56">
        <v>130</v>
      </c>
      <c r="B156" s="49" t="str">
        <f t="shared" ca="1" si="14"/>
        <v>E06000027</v>
      </c>
      <c r="C156" s="143" t="str">
        <f ca="1">IFERROR(VLOOKUP($B156,'Org List'!$J$9:$K$488,2,0), "")</f>
        <v>Torbay</v>
      </c>
      <c r="D156" s="158" t="str">
        <f ca="1">IFERROR(IF((VLOOKUP($B156,'HICM and Narrative Backsheet'!$A$7:$BO$156,D$9,FALSE))="","",(VLOOKUP($B156,'HICM and Narrative Backsheet'!$A$7:$BO$156,D$9,FALSE))),"")</f>
        <v>Exemplary</v>
      </c>
      <c r="E156" s="159" t="str">
        <f ca="1">IFERROR(IF((VLOOKUP($B156,'HICM and Narrative Backsheet'!$A$7:$BO$156,E$9,FALSE))="","",(VLOOKUP($B156,'HICM and Narrative Backsheet'!$A$7:$BO$156,E$9,FALSE))),"")</f>
        <v>Mature</v>
      </c>
      <c r="F156" s="159" t="str">
        <f ca="1">IFERROR(IF((VLOOKUP($B156,'HICM and Narrative Backsheet'!$A$7:$BO$156,F$9,FALSE))="","",(VLOOKUP($B156,'HICM and Narrative Backsheet'!$A$7:$BO$156,F$9,FALSE))),"")</f>
        <v>Mature</v>
      </c>
      <c r="G156" s="159" t="str">
        <f ca="1">IFERROR(IF((VLOOKUP($B156,'HICM and Narrative Backsheet'!$A$7:$BO$156,G$9,FALSE))="","",(VLOOKUP($B156,'HICM and Narrative Backsheet'!$A$7:$BO$156,G$9,FALSE))),"")</f>
        <v>Established</v>
      </c>
      <c r="H156" s="159" t="str">
        <f ca="1">IFERROR(IF((VLOOKUP($B156,'HICM and Narrative Backsheet'!$A$7:$BO$156,H$9,FALSE))="","",(VLOOKUP($B156,'HICM and Narrative Backsheet'!$A$7:$BO$156,H$9,FALSE))),"")</f>
        <v>Established</v>
      </c>
      <c r="I156" s="159" t="str">
        <f ca="1">IFERROR(IF((VLOOKUP($B156,'HICM and Narrative Backsheet'!$A$7:$BO$156,I$9,FALSE))="","",(VLOOKUP($B156,'HICM and Narrative Backsheet'!$A$7:$BO$156,I$9,FALSE))),"")</f>
        <v>Exemplary</v>
      </c>
      <c r="J156" s="159" t="str">
        <f ca="1">IFERROR(IF((VLOOKUP($B156,'HICM and Narrative Backsheet'!$A$7:$BO$156,J$9,FALSE))="","",(VLOOKUP($B156,'HICM and Narrative Backsheet'!$A$7:$BO$156,J$9,FALSE))),"")</f>
        <v>Mature</v>
      </c>
      <c r="K156" s="159" t="str">
        <f ca="1">IFERROR(IF((VLOOKUP($B156,'HICM and Narrative Backsheet'!$A$7:$BO$156,K$9,FALSE))="","",(VLOOKUP($B156,'HICM and Narrative Backsheet'!$A$7:$BO$156,K$9,FALSE))),"")</f>
        <v>Established</v>
      </c>
      <c r="L156" s="160" t="str">
        <f ca="1">IFERROR(IF((VLOOKUP($B156,'HICM and Narrative Backsheet'!$A$7:$BO$156,L$9,FALSE))="","",(VLOOKUP($B156,'HICM and Narrative Backsheet'!$A$7:$BO$156,L$9,FALSE))),"")</f>
        <v>Plans in place</v>
      </c>
      <c r="M156" s="161" t="str">
        <f ca="1">IFERROR(IF((VLOOKUP($B156,'HICM and Narrative Backsheet'!$A$7:$BO$156,M$9,FALSE))="","",(VLOOKUP($B156,'HICM and Narrative Backsheet'!$A$7:$BO$156,M$9,FALSE))),"")</f>
        <v>Exemplary</v>
      </c>
      <c r="N156" s="159" t="str">
        <f ca="1">IFERROR(IF((VLOOKUP($B156,'HICM and Narrative Backsheet'!$A$7:$BO$156,N$9,FALSE))="","",(VLOOKUP($B156,'HICM and Narrative Backsheet'!$A$7:$BO$156,N$9,FALSE))),"")</f>
        <v>Mature</v>
      </c>
      <c r="O156" s="159" t="str">
        <f ca="1">IFERROR(IF((VLOOKUP($B156,'HICM and Narrative Backsheet'!$A$7:$BO$156,O$9,FALSE))="","",(VLOOKUP($B156,'HICM and Narrative Backsheet'!$A$7:$BO$156,O$9,FALSE))),"")</f>
        <v>Mature</v>
      </c>
      <c r="P156" s="159" t="str">
        <f ca="1">IFERROR(IF((VLOOKUP($B156,'HICM and Narrative Backsheet'!$A$7:$BO$156,P$9,FALSE))="","",(VLOOKUP($B156,'HICM and Narrative Backsheet'!$A$7:$BO$156,P$9,FALSE))),"")</f>
        <v>Established</v>
      </c>
      <c r="Q156" s="159" t="str">
        <f ca="1">IFERROR(IF((VLOOKUP($B156,'HICM and Narrative Backsheet'!$A$7:$BO$156,Q$9,FALSE))="","",(VLOOKUP($B156,'HICM and Narrative Backsheet'!$A$7:$BO$156,Q$9,FALSE))),"")</f>
        <v>Established</v>
      </c>
      <c r="R156" s="159" t="str">
        <f ca="1">IFERROR(IF((VLOOKUP($B156,'HICM and Narrative Backsheet'!$A$7:$BO$156,R$9,FALSE))="","",(VLOOKUP($B156,'HICM and Narrative Backsheet'!$A$7:$BO$156,R$9,FALSE))),"")</f>
        <v>Exemplary</v>
      </c>
      <c r="S156" s="159" t="str">
        <f ca="1">IFERROR(IF((VLOOKUP($B156,'HICM and Narrative Backsheet'!$A$7:$BO$156,S$9,FALSE))="","",(VLOOKUP($B156,'HICM and Narrative Backsheet'!$A$7:$BO$156,S$9,FALSE))),"")</f>
        <v>Mature</v>
      </c>
      <c r="T156" s="159" t="str">
        <f ca="1">IFERROR(IF((VLOOKUP($B156,'HICM and Narrative Backsheet'!$A$7:$BO$156,T$9,FALSE))="","",(VLOOKUP($B156,'HICM and Narrative Backsheet'!$A$7:$BO$156,T$9,FALSE))),"")</f>
        <v>Established</v>
      </c>
      <c r="U156" s="162" t="str">
        <f ca="1">IFERROR(IF((VLOOKUP($B156,'HICM and Narrative Backsheet'!$A$7:$BO$156,U$9,FALSE))="","",(VLOOKUP($B156,'HICM and Narrative Backsheet'!$A$7:$BO$156,U$9,FALSE))),"")</f>
        <v>Plans in place</v>
      </c>
      <c r="V156" s="161" t="str">
        <f ca="1">IFERROR(IF((VLOOKUP($B156,'HICM and Narrative Backsheet'!$A$7:$BO$156,V$9,FALSE))="","",(VLOOKUP($B156,'HICM and Narrative Backsheet'!$A$7:$BO$156,V$9,FALSE))),"")</f>
        <v>Exemplary</v>
      </c>
      <c r="W156" s="159" t="str">
        <f ca="1">IFERROR(IF((VLOOKUP($B156,'HICM and Narrative Backsheet'!$A$7:$BO$156,W$9,FALSE))="","",(VLOOKUP($B156,'HICM and Narrative Backsheet'!$A$7:$BO$156,W$9,FALSE))),"")</f>
        <v>Mature</v>
      </c>
      <c r="X156" s="159" t="str">
        <f ca="1">IFERROR(IF((VLOOKUP($B156,'HICM and Narrative Backsheet'!$A$7:$BO$156,X$9,FALSE))="","",(VLOOKUP($B156,'HICM and Narrative Backsheet'!$A$7:$BO$156,X$9,FALSE))),"")</f>
        <v>Mature</v>
      </c>
      <c r="Y156" s="159" t="str">
        <f ca="1">IFERROR(IF((VLOOKUP($B156,'HICM and Narrative Backsheet'!$A$7:$BO$156,Y$9,FALSE))="","",(VLOOKUP($B156,'HICM and Narrative Backsheet'!$A$7:$BO$156,Y$9,FALSE))),"")</f>
        <v>Established</v>
      </c>
      <c r="Z156" s="159" t="str">
        <f ca="1">IFERROR(IF((VLOOKUP($B156,'HICM and Narrative Backsheet'!$A$7:$BO$156,Z$9,FALSE))="","",(VLOOKUP($B156,'HICM and Narrative Backsheet'!$A$7:$BO$156,Z$9,FALSE))),"")</f>
        <v>Established</v>
      </c>
      <c r="AA156" s="159" t="str">
        <f ca="1">IFERROR(IF((VLOOKUP($B156,'HICM and Narrative Backsheet'!$A$7:$BO$156,AA$9,FALSE))="","",(VLOOKUP($B156,'HICM and Narrative Backsheet'!$A$7:$BO$156,AA$9,FALSE))),"")</f>
        <v>Exemplary</v>
      </c>
      <c r="AB156" s="159" t="str">
        <f ca="1">IFERROR(IF((VLOOKUP($B156,'HICM and Narrative Backsheet'!$A$7:$BO$156,AB$9,FALSE))="","",(VLOOKUP($B156,'HICM and Narrative Backsheet'!$A$7:$BO$156,AB$9,FALSE))),"")</f>
        <v>Mature</v>
      </c>
      <c r="AC156" s="159" t="str">
        <f ca="1">IFERROR(IF((VLOOKUP($B156,'HICM and Narrative Backsheet'!$A$7:$BO$156,AC$9,FALSE))="","",(VLOOKUP($B156,'HICM and Narrative Backsheet'!$A$7:$BO$156,AC$9,FALSE))),"")</f>
        <v>Established</v>
      </c>
      <c r="AD156" s="160" t="str">
        <f ca="1">IFERROR(IF((VLOOKUP($B156,'HICM and Narrative Backsheet'!$A$7:$BO$156,AD$9,FALSE))="","",(VLOOKUP($B156,'HICM and Narrative Backsheet'!$A$7:$BO$156,AD$9,FALSE))),"")</f>
        <v>Plans in place</v>
      </c>
    </row>
    <row r="157" spans="1:30" x14ac:dyDescent="0.3">
      <c r="A157" s="56">
        <v>131</v>
      </c>
      <c r="B157" s="49" t="str">
        <f t="shared" ca="1" si="14"/>
        <v>E09000030</v>
      </c>
      <c r="C157" s="143" t="str">
        <f ca="1">IFERROR(VLOOKUP($B157,'Org List'!$J$9:$K$488,2,0), "")</f>
        <v>Tower Hamlets</v>
      </c>
      <c r="D157" s="158" t="str">
        <f ca="1">IFERROR(IF((VLOOKUP($B157,'HICM and Narrative Backsheet'!$A$7:$BO$156,D$9,FALSE))="","",(VLOOKUP($B157,'HICM and Narrative Backsheet'!$A$7:$BO$156,D$9,FALSE))),"")</f>
        <v>Established</v>
      </c>
      <c r="E157" s="159" t="str">
        <f ca="1">IFERROR(IF((VLOOKUP($B157,'HICM and Narrative Backsheet'!$A$7:$BO$156,E$9,FALSE))="","",(VLOOKUP($B157,'HICM and Narrative Backsheet'!$A$7:$BO$156,E$9,FALSE))),"")</f>
        <v>Mature</v>
      </c>
      <c r="F157" s="159" t="str">
        <f ca="1">IFERROR(IF((VLOOKUP($B157,'HICM and Narrative Backsheet'!$A$7:$BO$156,F$9,FALSE))="","",(VLOOKUP($B157,'HICM and Narrative Backsheet'!$A$7:$BO$156,F$9,FALSE))),"")</f>
        <v>Established</v>
      </c>
      <c r="G157" s="159" t="str">
        <f ca="1">IFERROR(IF((VLOOKUP($B157,'HICM and Narrative Backsheet'!$A$7:$BO$156,G$9,FALSE))="","",(VLOOKUP($B157,'HICM and Narrative Backsheet'!$A$7:$BO$156,G$9,FALSE))),"")</f>
        <v>Established</v>
      </c>
      <c r="H157" s="159" t="str">
        <f ca="1">IFERROR(IF((VLOOKUP($B157,'HICM and Narrative Backsheet'!$A$7:$BO$156,H$9,FALSE))="","",(VLOOKUP($B157,'HICM and Narrative Backsheet'!$A$7:$BO$156,H$9,FALSE))),"")</f>
        <v>Established</v>
      </c>
      <c r="I157" s="159" t="str">
        <f ca="1">IFERROR(IF((VLOOKUP($B157,'HICM and Narrative Backsheet'!$A$7:$BO$156,I$9,FALSE))="","",(VLOOKUP($B157,'HICM and Narrative Backsheet'!$A$7:$BO$156,I$9,FALSE))),"")</f>
        <v>Established</v>
      </c>
      <c r="J157" s="159" t="str">
        <f ca="1">IFERROR(IF((VLOOKUP($B157,'HICM and Narrative Backsheet'!$A$7:$BO$156,J$9,FALSE))="","",(VLOOKUP($B157,'HICM and Narrative Backsheet'!$A$7:$BO$156,J$9,FALSE))),"")</f>
        <v>Established</v>
      </c>
      <c r="K157" s="159" t="str">
        <f ca="1">IFERROR(IF((VLOOKUP($B157,'HICM and Narrative Backsheet'!$A$7:$BO$156,K$9,FALSE))="","",(VLOOKUP($B157,'HICM and Narrative Backsheet'!$A$7:$BO$156,K$9,FALSE))),"")</f>
        <v>Established</v>
      </c>
      <c r="L157" s="160" t="str">
        <f ca="1">IFERROR(IF((VLOOKUP($B157,'HICM and Narrative Backsheet'!$A$7:$BO$156,L$9,FALSE))="","",(VLOOKUP($B157,'HICM and Narrative Backsheet'!$A$7:$BO$156,L$9,FALSE))),"")</f>
        <v>Established</v>
      </c>
      <c r="M157" s="161" t="str">
        <f ca="1">IFERROR(IF((VLOOKUP($B157,'HICM and Narrative Backsheet'!$A$7:$BO$156,M$9,FALSE))="","",(VLOOKUP($B157,'HICM and Narrative Backsheet'!$A$7:$BO$156,M$9,FALSE))),"")</f>
        <v>Established</v>
      </c>
      <c r="N157" s="159" t="str">
        <f ca="1">IFERROR(IF((VLOOKUP($B157,'HICM and Narrative Backsheet'!$A$7:$BO$156,N$9,FALSE))="","",(VLOOKUP($B157,'HICM and Narrative Backsheet'!$A$7:$BO$156,N$9,FALSE))),"")</f>
        <v>Mature</v>
      </c>
      <c r="O157" s="159" t="str">
        <f ca="1">IFERROR(IF((VLOOKUP($B157,'HICM and Narrative Backsheet'!$A$7:$BO$156,O$9,FALSE))="","",(VLOOKUP($B157,'HICM and Narrative Backsheet'!$A$7:$BO$156,O$9,FALSE))),"")</f>
        <v>Established</v>
      </c>
      <c r="P157" s="159" t="str">
        <f ca="1">IFERROR(IF((VLOOKUP($B157,'HICM and Narrative Backsheet'!$A$7:$BO$156,P$9,FALSE))="","",(VLOOKUP($B157,'HICM and Narrative Backsheet'!$A$7:$BO$156,P$9,FALSE))),"")</f>
        <v>Established</v>
      </c>
      <c r="Q157" s="159" t="str">
        <f ca="1">IFERROR(IF((VLOOKUP($B157,'HICM and Narrative Backsheet'!$A$7:$BO$156,Q$9,FALSE))="","",(VLOOKUP($B157,'HICM and Narrative Backsheet'!$A$7:$BO$156,Q$9,FALSE))),"")</f>
        <v>Established</v>
      </c>
      <c r="R157" s="159" t="str">
        <f ca="1">IFERROR(IF((VLOOKUP($B157,'HICM and Narrative Backsheet'!$A$7:$BO$156,R$9,FALSE))="","",(VLOOKUP($B157,'HICM and Narrative Backsheet'!$A$7:$BO$156,R$9,FALSE))),"")</f>
        <v>Established</v>
      </c>
      <c r="S157" s="159" t="str">
        <f ca="1">IFERROR(IF((VLOOKUP($B157,'HICM and Narrative Backsheet'!$A$7:$BO$156,S$9,FALSE))="","",(VLOOKUP($B157,'HICM and Narrative Backsheet'!$A$7:$BO$156,S$9,FALSE))),"")</f>
        <v>Mature</v>
      </c>
      <c r="T157" s="159" t="str">
        <f ca="1">IFERROR(IF((VLOOKUP($B157,'HICM and Narrative Backsheet'!$A$7:$BO$156,T$9,FALSE))="","",(VLOOKUP($B157,'HICM and Narrative Backsheet'!$A$7:$BO$156,T$9,FALSE))),"")</f>
        <v>Established</v>
      </c>
      <c r="U157" s="162" t="str">
        <f ca="1">IFERROR(IF((VLOOKUP($B157,'HICM and Narrative Backsheet'!$A$7:$BO$156,U$9,FALSE))="","",(VLOOKUP($B157,'HICM and Narrative Backsheet'!$A$7:$BO$156,U$9,FALSE))),"")</f>
        <v>Established</v>
      </c>
      <c r="V157" s="161" t="str">
        <f ca="1">IFERROR(IF((VLOOKUP($B157,'HICM and Narrative Backsheet'!$A$7:$BO$156,V$9,FALSE))="","",(VLOOKUP($B157,'HICM and Narrative Backsheet'!$A$7:$BO$156,V$9,FALSE))),"")</f>
        <v>Mature</v>
      </c>
      <c r="W157" s="159" t="str">
        <f ca="1">IFERROR(IF((VLOOKUP($B157,'HICM and Narrative Backsheet'!$A$7:$BO$156,W$9,FALSE))="","",(VLOOKUP($B157,'HICM and Narrative Backsheet'!$A$7:$BO$156,W$9,FALSE))),"")</f>
        <v>Mature</v>
      </c>
      <c r="X157" s="159" t="str">
        <f ca="1">IFERROR(IF((VLOOKUP($B157,'HICM and Narrative Backsheet'!$A$7:$BO$156,X$9,FALSE))="","",(VLOOKUP($B157,'HICM and Narrative Backsheet'!$A$7:$BO$156,X$9,FALSE))),"")</f>
        <v>Mature</v>
      </c>
      <c r="Y157" s="159" t="str">
        <f ca="1">IFERROR(IF((VLOOKUP($B157,'HICM and Narrative Backsheet'!$A$7:$BO$156,Y$9,FALSE))="","",(VLOOKUP($B157,'HICM and Narrative Backsheet'!$A$7:$BO$156,Y$9,FALSE))),"")</f>
        <v>Mature</v>
      </c>
      <c r="Z157" s="159" t="str">
        <f ca="1">IFERROR(IF((VLOOKUP($B157,'HICM and Narrative Backsheet'!$A$7:$BO$156,Z$9,FALSE))="","",(VLOOKUP($B157,'HICM and Narrative Backsheet'!$A$7:$BO$156,Z$9,FALSE))),"")</f>
        <v>Mature</v>
      </c>
      <c r="AA157" s="159" t="str">
        <f ca="1">IFERROR(IF((VLOOKUP($B157,'HICM and Narrative Backsheet'!$A$7:$BO$156,AA$9,FALSE))="","",(VLOOKUP($B157,'HICM and Narrative Backsheet'!$A$7:$BO$156,AA$9,FALSE))),"")</f>
        <v>Mature</v>
      </c>
      <c r="AB157" s="159" t="str">
        <f ca="1">IFERROR(IF((VLOOKUP($B157,'HICM and Narrative Backsheet'!$A$7:$BO$156,AB$9,FALSE))="","",(VLOOKUP($B157,'HICM and Narrative Backsheet'!$A$7:$BO$156,AB$9,FALSE))),"")</f>
        <v>Mature</v>
      </c>
      <c r="AC157" s="159" t="str">
        <f ca="1">IFERROR(IF((VLOOKUP($B157,'HICM and Narrative Backsheet'!$A$7:$BO$156,AC$9,FALSE))="","",(VLOOKUP($B157,'HICM and Narrative Backsheet'!$A$7:$BO$156,AC$9,FALSE))),"")</f>
        <v>Mature</v>
      </c>
      <c r="AD157" s="160" t="str">
        <f ca="1">IFERROR(IF((VLOOKUP($B157,'HICM and Narrative Backsheet'!$A$7:$BO$156,AD$9,FALSE))="","",(VLOOKUP($B157,'HICM and Narrative Backsheet'!$A$7:$BO$156,AD$9,FALSE))),"")</f>
        <v>Mature</v>
      </c>
    </row>
    <row r="158" spans="1:30" x14ac:dyDescent="0.3">
      <c r="A158" s="56">
        <v>132</v>
      </c>
      <c r="B158" s="49" t="str">
        <f t="shared" ca="1" si="14"/>
        <v>E08000009</v>
      </c>
      <c r="C158" s="143" t="str">
        <f ca="1">IFERROR(VLOOKUP($B158,'Org List'!$J$9:$K$488,2,0), "")</f>
        <v>Trafford</v>
      </c>
      <c r="D158" s="158" t="str">
        <f ca="1">IFERROR(IF((VLOOKUP($B158,'HICM and Narrative Backsheet'!$A$7:$BO$156,D$9,FALSE))="","",(VLOOKUP($B158,'HICM and Narrative Backsheet'!$A$7:$BO$156,D$9,FALSE))),"")</f>
        <v>Established</v>
      </c>
      <c r="E158" s="159" t="str">
        <f ca="1">IFERROR(IF((VLOOKUP($B158,'HICM and Narrative Backsheet'!$A$7:$BO$156,E$9,FALSE))="","",(VLOOKUP($B158,'HICM and Narrative Backsheet'!$A$7:$BO$156,E$9,FALSE))),"")</f>
        <v>Mature</v>
      </c>
      <c r="F158" s="159" t="str">
        <f ca="1">IFERROR(IF((VLOOKUP($B158,'HICM and Narrative Backsheet'!$A$7:$BO$156,F$9,FALSE))="","",(VLOOKUP($B158,'HICM and Narrative Backsheet'!$A$7:$BO$156,F$9,FALSE))),"")</f>
        <v>Established</v>
      </c>
      <c r="G158" s="159" t="str">
        <f ca="1">IFERROR(IF((VLOOKUP($B158,'HICM and Narrative Backsheet'!$A$7:$BO$156,G$9,FALSE))="","",(VLOOKUP($B158,'HICM and Narrative Backsheet'!$A$7:$BO$156,G$9,FALSE))),"")</f>
        <v>Established</v>
      </c>
      <c r="H158" s="159" t="str">
        <f ca="1">IFERROR(IF((VLOOKUP($B158,'HICM and Narrative Backsheet'!$A$7:$BO$156,H$9,FALSE))="","",(VLOOKUP($B158,'HICM and Narrative Backsheet'!$A$7:$BO$156,H$9,FALSE))),"")</f>
        <v>Established</v>
      </c>
      <c r="I158" s="159" t="str">
        <f ca="1">IFERROR(IF((VLOOKUP($B158,'HICM and Narrative Backsheet'!$A$7:$BO$156,I$9,FALSE))="","",(VLOOKUP($B158,'HICM and Narrative Backsheet'!$A$7:$BO$156,I$9,FALSE))),"")</f>
        <v>Established</v>
      </c>
      <c r="J158" s="159" t="str">
        <f ca="1">IFERROR(IF((VLOOKUP($B158,'HICM and Narrative Backsheet'!$A$7:$BO$156,J$9,FALSE))="","",(VLOOKUP($B158,'HICM and Narrative Backsheet'!$A$7:$BO$156,J$9,FALSE))),"")</f>
        <v>Established</v>
      </c>
      <c r="K158" s="159" t="str">
        <f ca="1">IFERROR(IF((VLOOKUP($B158,'HICM and Narrative Backsheet'!$A$7:$BO$156,K$9,FALSE))="","",(VLOOKUP($B158,'HICM and Narrative Backsheet'!$A$7:$BO$156,K$9,FALSE))),"")</f>
        <v>Established</v>
      </c>
      <c r="L158" s="160" t="str">
        <f ca="1">IFERROR(IF((VLOOKUP($B158,'HICM and Narrative Backsheet'!$A$7:$BO$156,L$9,FALSE))="","",(VLOOKUP($B158,'HICM and Narrative Backsheet'!$A$7:$BO$156,L$9,FALSE))),"")</f>
        <v>Plans in place</v>
      </c>
      <c r="M158" s="161" t="str">
        <f ca="1">IFERROR(IF((VLOOKUP($B158,'HICM and Narrative Backsheet'!$A$7:$BO$156,M$9,FALSE))="","",(VLOOKUP($B158,'HICM and Narrative Backsheet'!$A$7:$BO$156,M$9,FALSE))),"")</f>
        <v>Established</v>
      </c>
      <c r="N158" s="159" t="str">
        <f ca="1">IFERROR(IF((VLOOKUP($B158,'HICM and Narrative Backsheet'!$A$7:$BO$156,N$9,FALSE))="","",(VLOOKUP($B158,'HICM and Narrative Backsheet'!$A$7:$BO$156,N$9,FALSE))),"")</f>
        <v>Mature</v>
      </c>
      <c r="O158" s="159" t="str">
        <f ca="1">IFERROR(IF((VLOOKUP($B158,'HICM and Narrative Backsheet'!$A$7:$BO$156,O$9,FALSE))="","",(VLOOKUP($B158,'HICM and Narrative Backsheet'!$A$7:$BO$156,O$9,FALSE))),"")</f>
        <v>Established</v>
      </c>
      <c r="P158" s="159" t="str">
        <f ca="1">IFERROR(IF((VLOOKUP($B158,'HICM and Narrative Backsheet'!$A$7:$BO$156,P$9,FALSE))="","",(VLOOKUP($B158,'HICM and Narrative Backsheet'!$A$7:$BO$156,P$9,FALSE))),"")</f>
        <v>Established</v>
      </c>
      <c r="Q158" s="159" t="str">
        <f ca="1">IFERROR(IF((VLOOKUP($B158,'HICM and Narrative Backsheet'!$A$7:$BO$156,Q$9,FALSE))="","",(VLOOKUP($B158,'HICM and Narrative Backsheet'!$A$7:$BO$156,Q$9,FALSE))),"")</f>
        <v>Established</v>
      </c>
      <c r="R158" s="159" t="str">
        <f ca="1">IFERROR(IF((VLOOKUP($B158,'HICM and Narrative Backsheet'!$A$7:$BO$156,R$9,FALSE))="","",(VLOOKUP($B158,'HICM and Narrative Backsheet'!$A$7:$BO$156,R$9,FALSE))),"")</f>
        <v>Established</v>
      </c>
      <c r="S158" s="159" t="str">
        <f ca="1">IFERROR(IF((VLOOKUP($B158,'HICM and Narrative Backsheet'!$A$7:$BO$156,S$9,FALSE))="","",(VLOOKUP($B158,'HICM and Narrative Backsheet'!$A$7:$BO$156,S$9,FALSE))),"")</f>
        <v>Established</v>
      </c>
      <c r="T158" s="159" t="str">
        <f ca="1">IFERROR(IF((VLOOKUP($B158,'HICM and Narrative Backsheet'!$A$7:$BO$156,T$9,FALSE))="","",(VLOOKUP($B158,'HICM and Narrative Backsheet'!$A$7:$BO$156,T$9,FALSE))),"")</f>
        <v>Established</v>
      </c>
      <c r="U158" s="162" t="str">
        <f ca="1">IFERROR(IF((VLOOKUP($B158,'HICM and Narrative Backsheet'!$A$7:$BO$156,U$9,FALSE))="","",(VLOOKUP($B158,'HICM and Narrative Backsheet'!$A$7:$BO$156,U$9,FALSE))),"")</f>
        <v>Plans in place</v>
      </c>
      <c r="V158" s="161" t="str">
        <f ca="1">IFERROR(IF((VLOOKUP($B158,'HICM and Narrative Backsheet'!$A$7:$BO$156,V$9,FALSE))="","",(VLOOKUP($B158,'HICM and Narrative Backsheet'!$A$7:$BO$156,V$9,FALSE))),"")</f>
        <v>Established</v>
      </c>
      <c r="W158" s="159" t="str">
        <f ca="1">IFERROR(IF((VLOOKUP($B158,'HICM and Narrative Backsheet'!$A$7:$BO$156,W$9,FALSE))="","",(VLOOKUP($B158,'HICM and Narrative Backsheet'!$A$7:$BO$156,W$9,FALSE))),"")</f>
        <v>Mature</v>
      </c>
      <c r="X158" s="159" t="str">
        <f ca="1">IFERROR(IF((VLOOKUP($B158,'HICM and Narrative Backsheet'!$A$7:$BO$156,X$9,FALSE))="","",(VLOOKUP($B158,'HICM and Narrative Backsheet'!$A$7:$BO$156,X$9,FALSE))),"")</f>
        <v>Established</v>
      </c>
      <c r="Y158" s="159" t="str">
        <f ca="1">IFERROR(IF((VLOOKUP($B158,'HICM and Narrative Backsheet'!$A$7:$BO$156,Y$9,FALSE))="","",(VLOOKUP($B158,'HICM and Narrative Backsheet'!$A$7:$BO$156,Y$9,FALSE))),"")</f>
        <v>Established</v>
      </c>
      <c r="Z158" s="159" t="str">
        <f ca="1">IFERROR(IF((VLOOKUP($B158,'HICM and Narrative Backsheet'!$A$7:$BO$156,Z$9,FALSE))="","",(VLOOKUP($B158,'HICM and Narrative Backsheet'!$A$7:$BO$156,Z$9,FALSE))),"")</f>
        <v>Established</v>
      </c>
      <c r="AA158" s="159" t="str">
        <f ca="1">IFERROR(IF((VLOOKUP($B158,'HICM and Narrative Backsheet'!$A$7:$BO$156,AA$9,FALSE))="","",(VLOOKUP($B158,'HICM and Narrative Backsheet'!$A$7:$BO$156,AA$9,FALSE))),"")</f>
        <v>Established</v>
      </c>
      <c r="AB158" s="159" t="str">
        <f ca="1">IFERROR(IF((VLOOKUP($B158,'HICM and Narrative Backsheet'!$A$7:$BO$156,AB$9,FALSE))="","",(VLOOKUP($B158,'HICM and Narrative Backsheet'!$A$7:$BO$156,AB$9,FALSE))),"")</f>
        <v>Established</v>
      </c>
      <c r="AC158" s="159" t="str">
        <f ca="1">IFERROR(IF((VLOOKUP($B158,'HICM and Narrative Backsheet'!$A$7:$BO$156,AC$9,FALSE))="","",(VLOOKUP($B158,'HICM and Narrative Backsheet'!$A$7:$BO$156,AC$9,FALSE))),"")</f>
        <v>Established</v>
      </c>
      <c r="AD158" s="160" t="str">
        <f ca="1">IFERROR(IF((VLOOKUP($B158,'HICM and Narrative Backsheet'!$A$7:$BO$156,AD$9,FALSE))="","",(VLOOKUP($B158,'HICM and Narrative Backsheet'!$A$7:$BO$156,AD$9,FALSE))),"")</f>
        <v>Plans in place</v>
      </c>
    </row>
    <row r="159" spans="1:30" x14ac:dyDescent="0.3">
      <c r="A159" s="56">
        <v>133</v>
      </c>
      <c r="B159" s="49" t="str">
        <f t="shared" ca="1" si="14"/>
        <v>E08000036</v>
      </c>
      <c r="C159" s="143" t="str">
        <f ca="1">IFERROR(VLOOKUP($B159,'Org List'!$J$9:$K$488,2,0), "")</f>
        <v>Wakefield</v>
      </c>
      <c r="D159" s="158" t="str">
        <f ca="1">IFERROR(IF((VLOOKUP($B159,'HICM and Narrative Backsheet'!$A$7:$BO$156,D$9,FALSE))="","",(VLOOKUP($B159,'HICM and Narrative Backsheet'!$A$7:$BO$156,D$9,FALSE))),"")</f>
        <v>Established</v>
      </c>
      <c r="E159" s="159" t="str">
        <f ca="1">IFERROR(IF((VLOOKUP($B159,'HICM and Narrative Backsheet'!$A$7:$BO$156,E$9,FALSE))="","",(VLOOKUP($B159,'HICM and Narrative Backsheet'!$A$7:$BO$156,E$9,FALSE))),"")</f>
        <v>Plans in place</v>
      </c>
      <c r="F159" s="159" t="str">
        <f ca="1">IFERROR(IF((VLOOKUP($B159,'HICM and Narrative Backsheet'!$A$7:$BO$156,F$9,FALSE))="","",(VLOOKUP($B159,'HICM and Narrative Backsheet'!$A$7:$BO$156,F$9,FALSE))),"")</f>
        <v>Plans in place</v>
      </c>
      <c r="G159" s="159" t="str">
        <f ca="1">IFERROR(IF((VLOOKUP($B159,'HICM and Narrative Backsheet'!$A$7:$BO$156,G$9,FALSE))="","",(VLOOKUP($B159,'HICM and Narrative Backsheet'!$A$7:$BO$156,G$9,FALSE))),"")</f>
        <v>Plans in place</v>
      </c>
      <c r="H159" s="159" t="str">
        <f ca="1">IFERROR(IF((VLOOKUP($B159,'HICM and Narrative Backsheet'!$A$7:$BO$156,H$9,FALSE))="","",(VLOOKUP($B159,'HICM and Narrative Backsheet'!$A$7:$BO$156,H$9,FALSE))),"")</f>
        <v>Plans in place</v>
      </c>
      <c r="I159" s="159" t="str">
        <f ca="1">IFERROR(IF((VLOOKUP($B159,'HICM and Narrative Backsheet'!$A$7:$BO$156,I$9,FALSE))="","",(VLOOKUP($B159,'HICM and Narrative Backsheet'!$A$7:$BO$156,I$9,FALSE))),"")</f>
        <v>Plans in place</v>
      </c>
      <c r="J159" s="159" t="str">
        <f ca="1">IFERROR(IF((VLOOKUP($B159,'HICM and Narrative Backsheet'!$A$7:$BO$156,J$9,FALSE))="","",(VLOOKUP($B159,'HICM and Narrative Backsheet'!$A$7:$BO$156,J$9,FALSE))),"")</f>
        <v>Plans in place</v>
      </c>
      <c r="K159" s="159" t="str">
        <f ca="1">IFERROR(IF((VLOOKUP($B159,'HICM and Narrative Backsheet'!$A$7:$BO$156,K$9,FALSE))="","",(VLOOKUP($B159,'HICM and Narrative Backsheet'!$A$7:$BO$156,K$9,FALSE))),"")</f>
        <v>Established</v>
      </c>
      <c r="L159" s="160" t="str">
        <f ca="1">IFERROR(IF((VLOOKUP($B159,'HICM and Narrative Backsheet'!$A$7:$BO$156,L$9,FALSE))="","",(VLOOKUP($B159,'HICM and Narrative Backsheet'!$A$7:$BO$156,L$9,FALSE))),"")</f>
        <v>Established</v>
      </c>
      <c r="M159" s="161" t="str">
        <f ca="1">IFERROR(IF((VLOOKUP($B159,'HICM and Narrative Backsheet'!$A$7:$BO$156,M$9,FALSE))="","",(VLOOKUP($B159,'HICM and Narrative Backsheet'!$A$7:$BO$156,M$9,FALSE))),"")</f>
        <v>Established</v>
      </c>
      <c r="N159" s="159" t="str">
        <f ca="1">IFERROR(IF((VLOOKUP($B159,'HICM and Narrative Backsheet'!$A$7:$BO$156,N$9,FALSE))="","",(VLOOKUP($B159,'HICM and Narrative Backsheet'!$A$7:$BO$156,N$9,FALSE))),"")</f>
        <v>Plans in place</v>
      </c>
      <c r="O159" s="159" t="str">
        <f ca="1">IFERROR(IF((VLOOKUP($B159,'HICM and Narrative Backsheet'!$A$7:$BO$156,O$9,FALSE))="","",(VLOOKUP($B159,'HICM and Narrative Backsheet'!$A$7:$BO$156,O$9,FALSE))),"")</f>
        <v>Plans in place</v>
      </c>
      <c r="P159" s="159" t="str">
        <f ca="1">IFERROR(IF((VLOOKUP($B159,'HICM and Narrative Backsheet'!$A$7:$BO$156,P$9,FALSE))="","",(VLOOKUP($B159,'HICM and Narrative Backsheet'!$A$7:$BO$156,P$9,FALSE))),"")</f>
        <v>Plans in place</v>
      </c>
      <c r="Q159" s="159" t="str">
        <f ca="1">IFERROR(IF((VLOOKUP($B159,'HICM and Narrative Backsheet'!$A$7:$BO$156,Q$9,FALSE))="","",(VLOOKUP($B159,'HICM and Narrative Backsheet'!$A$7:$BO$156,Q$9,FALSE))),"")</f>
        <v>Plans in place</v>
      </c>
      <c r="R159" s="159" t="str">
        <f ca="1">IFERROR(IF((VLOOKUP($B159,'HICM and Narrative Backsheet'!$A$7:$BO$156,R$9,FALSE))="","",(VLOOKUP($B159,'HICM and Narrative Backsheet'!$A$7:$BO$156,R$9,FALSE))),"")</f>
        <v>Established</v>
      </c>
      <c r="S159" s="159" t="str">
        <f ca="1">IFERROR(IF((VLOOKUP($B159,'HICM and Narrative Backsheet'!$A$7:$BO$156,S$9,FALSE))="","",(VLOOKUP($B159,'HICM and Narrative Backsheet'!$A$7:$BO$156,S$9,FALSE))),"")</f>
        <v>Plans in place</v>
      </c>
      <c r="T159" s="159" t="str">
        <f ca="1">IFERROR(IF((VLOOKUP($B159,'HICM and Narrative Backsheet'!$A$7:$BO$156,T$9,FALSE))="","",(VLOOKUP($B159,'HICM and Narrative Backsheet'!$A$7:$BO$156,T$9,FALSE))),"")</f>
        <v>Established</v>
      </c>
      <c r="U159" s="162" t="str">
        <f ca="1">IFERROR(IF((VLOOKUP($B159,'HICM and Narrative Backsheet'!$A$7:$BO$156,U$9,FALSE))="","",(VLOOKUP($B159,'HICM and Narrative Backsheet'!$A$7:$BO$156,U$9,FALSE))),"")</f>
        <v>Established</v>
      </c>
      <c r="V159" s="161" t="str">
        <f ca="1">IFERROR(IF((VLOOKUP($B159,'HICM and Narrative Backsheet'!$A$7:$BO$156,V$9,FALSE))="","",(VLOOKUP($B159,'HICM and Narrative Backsheet'!$A$7:$BO$156,V$9,FALSE))),"")</f>
        <v>Established</v>
      </c>
      <c r="W159" s="159" t="str">
        <f ca="1">IFERROR(IF((VLOOKUP($B159,'HICM and Narrative Backsheet'!$A$7:$BO$156,W$9,FALSE))="","",(VLOOKUP($B159,'HICM and Narrative Backsheet'!$A$7:$BO$156,W$9,FALSE))),"")</f>
        <v>Established</v>
      </c>
      <c r="X159" s="159" t="str">
        <f ca="1">IFERROR(IF((VLOOKUP($B159,'HICM and Narrative Backsheet'!$A$7:$BO$156,X$9,FALSE))="","",(VLOOKUP($B159,'HICM and Narrative Backsheet'!$A$7:$BO$156,X$9,FALSE))),"")</f>
        <v>Established</v>
      </c>
      <c r="Y159" s="159" t="str">
        <f ca="1">IFERROR(IF((VLOOKUP($B159,'HICM and Narrative Backsheet'!$A$7:$BO$156,Y$9,FALSE))="","",(VLOOKUP($B159,'HICM and Narrative Backsheet'!$A$7:$BO$156,Y$9,FALSE))),"")</f>
        <v>Established</v>
      </c>
      <c r="Z159" s="159" t="str">
        <f ca="1">IFERROR(IF((VLOOKUP($B159,'HICM and Narrative Backsheet'!$A$7:$BO$156,Z$9,FALSE))="","",(VLOOKUP($B159,'HICM and Narrative Backsheet'!$A$7:$BO$156,Z$9,FALSE))),"")</f>
        <v>Established</v>
      </c>
      <c r="AA159" s="159" t="str">
        <f ca="1">IFERROR(IF((VLOOKUP($B159,'HICM and Narrative Backsheet'!$A$7:$BO$156,AA$9,FALSE))="","",(VLOOKUP($B159,'HICM and Narrative Backsheet'!$A$7:$BO$156,AA$9,FALSE))),"")</f>
        <v>Established</v>
      </c>
      <c r="AB159" s="159" t="str">
        <f ca="1">IFERROR(IF((VLOOKUP($B159,'HICM and Narrative Backsheet'!$A$7:$BO$156,AB$9,FALSE))="","",(VLOOKUP($B159,'HICM and Narrative Backsheet'!$A$7:$BO$156,AB$9,FALSE))),"")</f>
        <v>Established</v>
      </c>
      <c r="AC159" s="159" t="str">
        <f ca="1">IFERROR(IF((VLOOKUP($B159,'HICM and Narrative Backsheet'!$A$7:$BO$156,AC$9,FALSE))="","",(VLOOKUP($B159,'HICM and Narrative Backsheet'!$A$7:$BO$156,AC$9,FALSE))),"")</f>
        <v>Established</v>
      </c>
      <c r="AD159" s="160" t="str">
        <f ca="1">IFERROR(IF((VLOOKUP($B159,'HICM and Narrative Backsheet'!$A$7:$BO$156,AD$9,FALSE))="","",(VLOOKUP($B159,'HICM and Narrative Backsheet'!$A$7:$BO$156,AD$9,FALSE))),"")</f>
        <v>Established</v>
      </c>
    </row>
    <row r="160" spans="1:30" x14ac:dyDescent="0.3">
      <c r="A160" s="56">
        <v>134</v>
      </c>
      <c r="B160" s="49" t="str">
        <f t="shared" ca="1" si="14"/>
        <v>E08000030</v>
      </c>
      <c r="C160" s="143" t="str">
        <f ca="1">IFERROR(VLOOKUP($B160,'Org List'!$J$9:$K$488,2,0), "")</f>
        <v>Walsall</v>
      </c>
      <c r="D160" s="158" t="str">
        <f ca="1">IFERROR(IF((VLOOKUP($B160,'HICM and Narrative Backsheet'!$A$7:$BO$156,D$9,FALSE))="","",(VLOOKUP($B160,'HICM and Narrative Backsheet'!$A$7:$BO$156,D$9,FALSE))),"")</f>
        <v>Established</v>
      </c>
      <c r="E160" s="159" t="str">
        <f ca="1">IFERROR(IF((VLOOKUP($B160,'HICM and Narrative Backsheet'!$A$7:$BO$156,E$9,FALSE))="","",(VLOOKUP($B160,'HICM and Narrative Backsheet'!$A$7:$BO$156,E$9,FALSE))),"")</f>
        <v>Established</v>
      </c>
      <c r="F160" s="159" t="str">
        <f ca="1">IFERROR(IF((VLOOKUP($B160,'HICM and Narrative Backsheet'!$A$7:$BO$156,F$9,FALSE))="","",(VLOOKUP($B160,'HICM and Narrative Backsheet'!$A$7:$BO$156,F$9,FALSE))),"")</f>
        <v>Established</v>
      </c>
      <c r="G160" s="159" t="str">
        <f ca="1">IFERROR(IF((VLOOKUP($B160,'HICM and Narrative Backsheet'!$A$7:$BO$156,G$9,FALSE))="","",(VLOOKUP($B160,'HICM and Narrative Backsheet'!$A$7:$BO$156,G$9,FALSE))),"")</f>
        <v>Established</v>
      </c>
      <c r="H160" s="159" t="str">
        <f ca="1">IFERROR(IF((VLOOKUP($B160,'HICM and Narrative Backsheet'!$A$7:$BO$156,H$9,FALSE))="","",(VLOOKUP($B160,'HICM and Narrative Backsheet'!$A$7:$BO$156,H$9,FALSE))),"")</f>
        <v>Established</v>
      </c>
      <c r="I160" s="159" t="str">
        <f ca="1">IFERROR(IF((VLOOKUP($B160,'HICM and Narrative Backsheet'!$A$7:$BO$156,I$9,FALSE))="","",(VLOOKUP($B160,'HICM and Narrative Backsheet'!$A$7:$BO$156,I$9,FALSE))),"")</f>
        <v>Established</v>
      </c>
      <c r="J160" s="159" t="str">
        <f ca="1">IFERROR(IF((VLOOKUP($B160,'HICM and Narrative Backsheet'!$A$7:$BO$156,J$9,FALSE))="","",(VLOOKUP($B160,'HICM and Narrative Backsheet'!$A$7:$BO$156,J$9,FALSE))),"")</f>
        <v>Established</v>
      </c>
      <c r="K160" s="159" t="str">
        <f ca="1">IFERROR(IF((VLOOKUP($B160,'HICM and Narrative Backsheet'!$A$7:$BO$156,K$9,FALSE))="","",(VLOOKUP($B160,'HICM and Narrative Backsheet'!$A$7:$BO$156,K$9,FALSE))),"")</f>
        <v>Mature</v>
      </c>
      <c r="L160" s="160" t="str">
        <f ca="1">IFERROR(IF((VLOOKUP($B160,'HICM and Narrative Backsheet'!$A$7:$BO$156,L$9,FALSE))="","",(VLOOKUP($B160,'HICM and Narrative Backsheet'!$A$7:$BO$156,L$9,FALSE))),"")</f>
        <v>Plans in place</v>
      </c>
      <c r="M160" s="161" t="str">
        <f ca="1">IFERROR(IF((VLOOKUP($B160,'HICM and Narrative Backsheet'!$A$7:$BO$156,M$9,FALSE))="","",(VLOOKUP($B160,'HICM and Narrative Backsheet'!$A$7:$BO$156,M$9,FALSE))),"")</f>
        <v>Established</v>
      </c>
      <c r="N160" s="159" t="str">
        <f ca="1">IFERROR(IF((VLOOKUP($B160,'HICM and Narrative Backsheet'!$A$7:$BO$156,N$9,FALSE))="","",(VLOOKUP($B160,'HICM and Narrative Backsheet'!$A$7:$BO$156,N$9,FALSE))),"")</f>
        <v>Established</v>
      </c>
      <c r="O160" s="159" t="str">
        <f ca="1">IFERROR(IF((VLOOKUP($B160,'HICM and Narrative Backsheet'!$A$7:$BO$156,O$9,FALSE))="","",(VLOOKUP($B160,'HICM and Narrative Backsheet'!$A$7:$BO$156,O$9,FALSE))),"")</f>
        <v>Established</v>
      </c>
      <c r="P160" s="159" t="str">
        <f ca="1">IFERROR(IF((VLOOKUP($B160,'HICM and Narrative Backsheet'!$A$7:$BO$156,P$9,FALSE))="","",(VLOOKUP($B160,'HICM and Narrative Backsheet'!$A$7:$BO$156,P$9,FALSE))),"")</f>
        <v>Mature</v>
      </c>
      <c r="Q160" s="159" t="str">
        <f ca="1">IFERROR(IF((VLOOKUP($B160,'HICM and Narrative Backsheet'!$A$7:$BO$156,Q$9,FALSE))="","",(VLOOKUP($B160,'HICM and Narrative Backsheet'!$A$7:$BO$156,Q$9,FALSE))),"")</f>
        <v>Established</v>
      </c>
      <c r="R160" s="159" t="str">
        <f ca="1">IFERROR(IF((VLOOKUP($B160,'HICM and Narrative Backsheet'!$A$7:$BO$156,R$9,FALSE))="","",(VLOOKUP($B160,'HICM and Narrative Backsheet'!$A$7:$BO$156,R$9,FALSE))),"")</f>
        <v>Established</v>
      </c>
      <c r="S160" s="159" t="str">
        <f ca="1">IFERROR(IF((VLOOKUP($B160,'HICM and Narrative Backsheet'!$A$7:$BO$156,S$9,FALSE))="","",(VLOOKUP($B160,'HICM and Narrative Backsheet'!$A$7:$BO$156,S$9,FALSE))),"")</f>
        <v>Established</v>
      </c>
      <c r="T160" s="159" t="str">
        <f ca="1">IFERROR(IF((VLOOKUP($B160,'HICM and Narrative Backsheet'!$A$7:$BO$156,T$9,FALSE))="","",(VLOOKUP($B160,'HICM and Narrative Backsheet'!$A$7:$BO$156,T$9,FALSE))),"")</f>
        <v>Mature</v>
      </c>
      <c r="U160" s="162" t="str">
        <f ca="1">IFERROR(IF((VLOOKUP($B160,'HICM and Narrative Backsheet'!$A$7:$BO$156,U$9,FALSE))="","",(VLOOKUP($B160,'HICM and Narrative Backsheet'!$A$7:$BO$156,U$9,FALSE))),"")</f>
        <v>Established</v>
      </c>
      <c r="V160" s="161" t="str">
        <f ca="1">IFERROR(IF((VLOOKUP($B160,'HICM and Narrative Backsheet'!$A$7:$BO$156,V$9,FALSE))="","",(VLOOKUP($B160,'HICM and Narrative Backsheet'!$A$7:$BO$156,V$9,FALSE))),"")</f>
        <v>Established</v>
      </c>
      <c r="W160" s="159" t="str">
        <f ca="1">IFERROR(IF((VLOOKUP($B160,'HICM and Narrative Backsheet'!$A$7:$BO$156,W$9,FALSE))="","",(VLOOKUP($B160,'HICM and Narrative Backsheet'!$A$7:$BO$156,W$9,FALSE))),"")</f>
        <v>Established</v>
      </c>
      <c r="X160" s="159" t="str">
        <f ca="1">IFERROR(IF((VLOOKUP($B160,'HICM and Narrative Backsheet'!$A$7:$BO$156,X$9,FALSE))="","",(VLOOKUP($B160,'HICM and Narrative Backsheet'!$A$7:$BO$156,X$9,FALSE))),"")</f>
        <v>Established</v>
      </c>
      <c r="Y160" s="159" t="str">
        <f ca="1">IFERROR(IF((VLOOKUP($B160,'HICM and Narrative Backsheet'!$A$7:$BO$156,Y$9,FALSE))="","",(VLOOKUP($B160,'HICM and Narrative Backsheet'!$A$7:$BO$156,Y$9,FALSE))),"")</f>
        <v>Mature</v>
      </c>
      <c r="Z160" s="159" t="str">
        <f ca="1">IFERROR(IF((VLOOKUP($B160,'HICM and Narrative Backsheet'!$A$7:$BO$156,Z$9,FALSE))="","",(VLOOKUP($B160,'HICM and Narrative Backsheet'!$A$7:$BO$156,Z$9,FALSE))),"")</f>
        <v>Established</v>
      </c>
      <c r="AA160" s="159" t="str">
        <f ca="1">IFERROR(IF((VLOOKUP($B160,'HICM and Narrative Backsheet'!$A$7:$BO$156,AA$9,FALSE))="","",(VLOOKUP($B160,'HICM and Narrative Backsheet'!$A$7:$BO$156,AA$9,FALSE))),"")</f>
        <v>Established</v>
      </c>
      <c r="AB160" s="159" t="str">
        <f ca="1">IFERROR(IF((VLOOKUP($B160,'HICM and Narrative Backsheet'!$A$7:$BO$156,AB$9,FALSE))="","",(VLOOKUP($B160,'HICM and Narrative Backsheet'!$A$7:$BO$156,AB$9,FALSE))),"")</f>
        <v>Established</v>
      </c>
      <c r="AC160" s="159" t="str">
        <f ca="1">IFERROR(IF((VLOOKUP($B160,'HICM and Narrative Backsheet'!$A$7:$BO$156,AC$9,FALSE))="","",(VLOOKUP($B160,'HICM and Narrative Backsheet'!$A$7:$BO$156,AC$9,FALSE))),"")</f>
        <v>Mature</v>
      </c>
      <c r="AD160" s="160" t="str">
        <f ca="1">IFERROR(IF((VLOOKUP($B160,'HICM and Narrative Backsheet'!$A$7:$BO$156,AD$9,FALSE))="","",(VLOOKUP($B160,'HICM and Narrative Backsheet'!$A$7:$BO$156,AD$9,FALSE))),"")</f>
        <v>Established</v>
      </c>
    </row>
    <row r="161" spans="1:30" x14ac:dyDescent="0.3">
      <c r="A161" s="56">
        <v>135</v>
      </c>
      <c r="B161" s="49" t="str">
        <f t="shared" ca="1" si="14"/>
        <v>E09000031</v>
      </c>
      <c r="C161" s="143" t="str">
        <f ca="1">IFERROR(VLOOKUP($B161,'Org List'!$J$9:$K$488,2,0), "")</f>
        <v>Waltham Forest</v>
      </c>
      <c r="D161" s="158" t="str">
        <f ca="1">IFERROR(IF((VLOOKUP($B161,'HICM and Narrative Backsheet'!$A$7:$BO$156,D$9,FALSE))="","",(VLOOKUP($B161,'HICM and Narrative Backsheet'!$A$7:$BO$156,D$9,FALSE))),"")</f>
        <v>Established</v>
      </c>
      <c r="E161" s="159" t="str">
        <f ca="1">IFERROR(IF((VLOOKUP($B161,'HICM and Narrative Backsheet'!$A$7:$BO$156,E$9,FALSE))="","",(VLOOKUP($B161,'HICM and Narrative Backsheet'!$A$7:$BO$156,E$9,FALSE))),"")</f>
        <v>Established</v>
      </c>
      <c r="F161" s="159" t="str">
        <f ca="1">IFERROR(IF((VLOOKUP($B161,'HICM and Narrative Backsheet'!$A$7:$BO$156,F$9,FALSE))="","",(VLOOKUP($B161,'HICM and Narrative Backsheet'!$A$7:$BO$156,F$9,FALSE))),"")</f>
        <v>Established</v>
      </c>
      <c r="G161" s="159" t="str">
        <f ca="1">IFERROR(IF((VLOOKUP($B161,'HICM and Narrative Backsheet'!$A$7:$BO$156,G$9,FALSE))="","",(VLOOKUP($B161,'HICM and Narrative Backsheet'!$A$7:$BO$156,G$9,FALSE))),"")</f>
        <v>Established</v>
      </c>
      <c r="H161" s="159" t="str">
        <f ca="1">IFERROR(IF((VLOOKUP($B161,'HICM and Narrative Backsheet'!$A$7:$BO$156,H$9,FALSE))="","",(VLOOKUP($B161,'HICM and Narrative Backsheet'!$A$7:$BO$156,H$9,FALSE))),"")</f>
        <v>Plans in place</v>
      </c>
      <c r="I161" s="159" t="str">
        <f ca="1">IFERROR(IF((VLOOKUP($B161,'HICM and Narrative Backsheet'!$A$7:$BO$156,I$9,FALSE))="","",(VLOOKUP($B161,'HICM and Narrative Backsheet'!$A$7:$BO$156,I$9,FALSE))),"")</f>
        <v>Plans in place</v>
      </c>
      <c r="J161" s="159" t="str">
        <f ca="1">IFERROR(IF((VLOOKUP($B161,'HICM and Narrative Backsheet'!$A$7:$BO$156,J$9,FALSE))="","",(VLOOKUP($B161,'HICM and Narrative Backsheet'!$A$7:$BO$156,J$9,FALSE))),"")</f>
        <v>Established</v>
      </c>
      <c r="K161" s="159" t="str">
        <f ca="1">IFERROR(IF((VLOOKUP($B161,'HICM and Narrative Backsheet'!$A$7:$BO$156,K$9,FALSE))="","",(VLOOKUP($B161,'HICM and Narrative Backsheet'!$A$7:$BO$156,K$9,FALSE))),"")</f>
        <v>Established</v>
      </c>
      <c r="L161" s="160" t="str">
        <f ca="1">IFERROR(IF((VLOOKUP($B161,'HICM and Narrative Backsheet'!$A$7:$BO$156,L$9,FALSE))="","",(VLOOKUP($B161,'HICM and Narrative Backsheet'!$A$7:$BO$156,L$9,FALSE))),"")</f>
        <v>Established</v>
      </c>
      <c r="M161" s="161" t="str">
        <f ca="1">IFERROR(IF((VLOOKUP($B161,'HICM and Narrative Backsheet'!$A$7:$BO$156,M$9,FALSE))="","",(VLOOKUP($B161,'HICM and Narrative Backsheet'!$A$7:$BO$156,M$9,FALSE))),"")</f>
        <v>Established</v>
      </c>
      <c r="N161" s="159" t="str">
        <f ca="1">IFERROR(IF((VLOOKUP($B161,'HICM and Narrative Backsheet'!$A$7:$BO$156,N$9,FALSE))="","",(VLOOKUP($B161,'HICM and Narrative Backsheet'!$A$7:$BO$156,N$9,FALSE))),"")</f>
        <v>Established</v>
      </c>
      <c r="O161" s="159" t="str">
        <f ca="1">IFERROR(IF((VLOOKUP($B161,'HICM and Narrative Backsheet'!$A$7:$BO$156,O$9,FALSE))="","",(VLOOKUP($B161,'HICM and Narrative Backsheet'!$A$7:$BO$156,O$9,FALSE))),"")</f>
        <v>Established</v>
      </c>
      <c r="P161" s="159" t="str">
        <f ca="1">IFERROR(IF((VLOOKUP($B161,'HICM and Narrative Backsheet'!$A$7:$BO$156,P$9,FALSE))="","",(VLOOKUP($B161,'HICM and Narrative Backsheet'!$A$7:$BO$156,P$9,FALSE))),"")</f>
        <v>Established</v>
      </c>
      <c r="Q161" s="159" t="str">
        <f ca="1">IFERROR(IF((VLOOKUP($B161,'HICM and Narrative Backsheet'!$A$7:$BO$156,Q$9,FALSE))="","",(VLOOKUP($B161,'HICM and Narrative Backsheet'!$A$7:$BO$156,Q$9,FALSE))),"")</f>
        <v>Plans in place</v>
      </c>
      <c r="R161" s="159" t="str">
        <f ca="1">IFERROR(IF((VLOOKUP($B161,'HICM and Narrative Backsheet'!$A$7:$BO$156,R$9,FALSE))="","",(VLOOKUP($B161,'HICM and Narrative Backsheet'!$A$7:$BO$156,R$9,FALSE))),"")</f>
        <v>Established</v>
      </c>
      <c r="S161" s="159" t="str">
        <f ca="1">IFERROR(IF((VLOOKUP($B161,'HICM and Narrative Backsheet'!$A$7:$BO$156,S$9,FALSE))="","",(VLOOKUP($B161,'HICM and Narrative Backsheet'!$A$7:$BO$156,S$9,FALSE))),"")</f>
        <v>Established</v>
      </c>
      <c r="T161" s="159" t="str">
        <f ca="1">IFERROR(IF((VLOOKUP($B161,'HICM and Narrative Backsheet'!$A$7:$BO$156,T$9,FALSE))="","",(VLOOKUP($B161,'HICM and Narrative Backsheet'!$A$7:$BO$156,T$9,FALSE))),"")</f>
        <v>Established</v>
      </c>
      <c r="U161" s="162" t="str">
        <f ca="1">IFERROR(IF((VLOOKUP($B161,'HICM and Narrative Backsheet'!$A$7:$BO$156,U$9,FALSE))="","",(VLOOKUP($B161,'HICM and Narrative Backsheet'!$A$7:$BO$156,U$9,FALSE))),"")</f>
        <v>Established</v>
      </c>
      <c r="V161" s="161" t="str">
        <f ca="1">IFERROR(IF((VLOOKUP($B161,'HICM and Narrative Backsheet'!$A$7:$BO$156,V$9,FALSE))="","",(VLOOKUP($B161,'HICM and Narrative Backsheet'!$A$7:$BO$156,V$9,FALSE))),"")</f>
        <v>Established</v>
      </c>
      <c r="W161" s="159" t="str">
        <f ca="1">IFERROR(IF((VLOOKUP($B161,'HICM and Narrative Backsheet'!$A$7:$BO$156,W$9,FALSE))="","",(VLOOKUP($B161,'HICM and Narrative Backsheet'!$A$7:$BO$156,W$9,FALSE))),"")</f>
        <v>Established</v>
      </c>
      <c r="X161" s="159" t="str">
        <f ca="1">IFERROR(IF((VLOOKUP($B161,'HICM and Narrative Backsheet'!$A$7:$BO$156,X$9,FALSE))="","",(VLOOKUP($B161,'HICM and Narrative Backsheet'!$A$7:$BO$156,X$9,FALSE))),"")</f>
        <v>Established</v>
      </c>
      <c r="Y161" s="159" t="str">
        <f ca="1">IFERROR(IF((VLOOKUP($B161,'HICM and Narrative Backsheet'!$A$7:$BO$156,Y$9,FALSE))="","",(VLOOKUP($B161,'HICM and Narrative Backsheet'!$A$7:$BO$156,Y$9,FALSE))),"")</f>
        <v>Established</v>
      </c>
      <c r="Z161" s="159" t="str">
        <f ca="1">IFERROR(IF((VLOOKUP($B161,'HICM and Narrative Backsheet'!$A$7:$BO$156,Z$9,FALSE))="","",(VLOOKUP($B161,'HICM and Narrative Backsheet'!$A$7:$BO$156,Z$9,FALSE))),"")</f>
        <v>Established</v>
      </c>
      <c r="AA161" s="159" t="str">
        <f ca="1">IFERROR(IF((VLOOKUP($B161,'HICM and Narrative Backsheet'!$A$7:$BO$156,AA$9,FALSE))="","",(VLOOKUP($B161,'HICM and Narrative Backsheet'!$A$7:$BO$156,AA$9,FALSE))),"")</f>
        <v>Established</v>
      </c>
      <c r="AB161" s="159" t="str">
        <f ca="1">IFERROR(IF((VLOOKUP($B161,'HICM and Narrative Backsheet'!$A$7:$BO$156,AB$9,FALSE))="","",(VLOOKUP($B161,'HICM and Narrative Backsheet'!$A$7:$BO$156,AB$9,FALSE))),"")</f>
        <v>Mature</v>
      </c>
      <c r="AC161" s="159" t="str">
        <f ca="1">IFERROR(IF((VLOOKUP($B161,'HICM and Narrative Backsheet'!$A$7:$BO$156,AC$9,FALSE))="","",(VLOOKUP($B161,'HICM and Narrative Backsheet'!$A$7:$BO$156,AC$9,FALSE))),"")</f>
        <v>Mature</v>
      </c>
      <c r="AD161" s="160" t="str">
        <f ca="1">IFERROR(IF((VLOOKUP($B161,'HICM and Narrative Backsheet'!$A$7:$BO$156,AD$9,FALSE))="","",(VLOOKUP($B161,'HICM and Narrative Backsheet'!$A$7:$BO$156,AD$9,FALSE))),"")</f>
        <v>Established</v>
      </c>
    </row>
    <row r="162" spans="1:30" x14ac:dyDescent="0.3">
      <c r="A162" s="56">
        <v>136</v>
      </c>
      <c r="B162" s="49" t="str">
        <f t="shared" ca="1" si="14"/>
        <v>E09000032</v>
      </c>
      <c r="C162" s="143" t="str">
        <f ca="1">IFERROR(VLOOKUP($B162,'Org List'!$J$9:$K$488,2,0), "")</f>
        <v>Wandsworth</v>
      </c>
      <c r="D162" s="158" t="str">
        <f ca="1">IFERROR(IF((VLOOKUP($B162,'HICM and Narrative Backsheet'!$A$7:$BO$156,D$9,FALSE))="","",(VLOOKUP($B162,'HICM and Narrative Backsheet'!$A$7:$BO$156,D$9,FALSE))),"")</f>
        <v>Plans in place</v>
      </c>
      <c r="E162" s="159" t="str">
        <f ca="1">IFERROR(IF((VLOOKUP($B162,'HICM and Narrative Backsheet'!$A$7:$BO$156,E$9,FALSE))="","",(VLOOKUP($B162,'HICM and Narrative Backsheet'!$A$7:$BO$156,E$9,FALSE))),"")</f>
        <v>Established</v>
      </c>
      <c r="F162" s="159" t="str">
        <f ca="1">IFERROR(IF((VLOOKUP($B162,'HICM and Narrative Backsheet'!$A$7:$BO$156,F$9,FALSE))="","",(VLOOKUP($B162,'HICM and Narrative Backsheet'!$A$7:$BO$156,F$9,FALSE))),"")</f>
        <v>Plans in place</v>
      </c>
      <c r="G162" s="159" t="str">
        <f ca="1">IFERROR(IF((VLOOKUP($B162,'HICM and Narrative Backsheet'!$A$7:$BO$156,G$9,FALSE))="","",(VLOOKUP($B162,'HICM and Narrative Backsheet'!$A$7:$BO$156,G$9,FALSE))),"")</f>
        <v>Plans in place</v>
      </c>
      <c r="H162" s="159" t="str">
        <f ca="1">IFERROR(IF((VLOOKUP($B162,'HICM and Narrative Backsheet'!$A$7:$BO$156,H$9,FALSE))="","",(VLOOKUP($B162,'HICM and Narrative Backsheet'!$A$7:$BO$156,H$9,FALSE))),"")</f>
        <v>Plans in place</v>
      </c>
      <c r="I162" s="159" t="str">
        <f ca="1">IFERROR(IF((VLOOKUP($B162,'HICM and Narrative Backsheet'!$A$7:$BO$156,I$9,FALSE))="","",(VLOOKUP($B162,'HICM and Narrative Backsheet'!$A$7:$BO$156,I$9,FALSE))),"")</f>
        <v>Plans in place</v>
      </c>
      <c r="J162" s="159" t="str">
        <f ca="1">IFERROR(IF((VLOOKUP($B162,'HICM and Narrative Backsheet'!$A$7:$BO$156,J$9,FALSE))="","",(VLOOKUP($B162,'HICM and Narrative Backsheet'!$A$7:$BO$156,J$9,FALSE))),"")</f>
        <v>Plans in place</v>
      </c>
      <c r="K162" s="159" t="str">
        <f ca="1">IFERROR(IF((VLOOKUP($B162,'HICM and Narrative Backsheet'!$A$7:$BO$156,K$9,FALSE))="","",(VLOOKUP($B162,'HICM and Narrative Backsheet'!$A$7:$BO$156,K$9,FALSE))),"")</f>
        <v>Plans in place</v>
      </c>
      <c r="L162" s="160" t="str">
        <f ca="1">IFERROR(IF((VLOOKUP($B162,'HICM and Narrative Backsheet'!$A$7:$BO$156,L$9,FALSE))="","",(VLOOKUP($B162,'HICM and Narrative Backsheet'!$A$7:$BO$156,L$9,FALSE))),"")</f>
        <v>Mature</v>
      </c>
      <c r="M162" s="161" t="str">
        <f ca="1">IFERROR(IF((VLOOKUP($B162,'HICM and Narrative Backsheet'!$A$7:$BO$156,M$9,FALSE))="","",(VLOOKUP($B162,'HICM and Narrative Backsheet'!$A$7:$BO$156,M$9,FALSE))),"")</f>
        <v>Established</v>
      </c>
      <c r="N162" s="159" t="str">
        <f ca="1">IFERROR(IF((VLOOKUP($B162,'HICM and Narrative Backsheet'!$A$7:$BO$156,N$9,FALSE))="","",(VLOOKUP($B162,'HICM and Narrative Backsheet'!$A$7:$BO$156,N$9,FALSE))),"")</f>
        <v>Established</v>
      </c>
      <c r="O162" s="159" t="str">
        <f ca="1">IFERROR(IF((VLOOKUP($B162,'HICM and Narrative Backsheet'!$A$7:$BO$156,O$9,FALSE))="","",(VLOOKUP($B162,'HICM and Narrative Backsheet'!$A$7:$BO$156,O$9,FALSE))),"")</f>
        <v>Established</v>
      </c>
      <c r="P162" s="159" t="str">
        <f ca="1">IFERROR(IF((VLOOKUP($B162,'HICM and Narrative Backsheet'!$A$7:$BO$156,P$9,FALSE))="","",(VLOOKUP($B162,'HICM and Narrative Backsheet'!$A$7:$BO$156,P$9,FALSE))),"")</f>
        <v>Established</v>
      </c>
      <c r="Q162" s="159" t="str">
        <f ca="1">IFERROR(IF((VLOOKUP($B162,'HICM and Narrative Backsheet'!$A$7:$BO$156,Q$9,FALSE))="","",(VLOOKUP($B162,'HICM and Narrative Backsheet'!$A$7:$BO$156,Q$9,FALSE))),"")</f>
        <v>Established</v>
      </c>
      <c r="R162" s="159" t="str">
        <f ca="1">IFERROR(IF((VLOOKUP($B162,'HICM and Narrative Backsheet'!$A$7:$BO$156,R$9,FALSE))="","",(VLOOKUP($B162,'HICM and Narrative Backsheet'!$A$7:$BO$156,R$9,FALSE))),"")</f>
        <v>Established</v>
      </c>
      <c r="S162" s="159" t="str">
        <f ca="1">IFERROR(IF((VLOOKUP($B162,'HICM and Narrative Backsheet'!$A$7:$BO$156,S$9,FALSE))="","",(VLOOKUP($B162,'HICM and Narrative Backsheet'!$A$7:$BO$156,S$9,FALSE))),"")</f>
        <v>Established</v>
      </c>
      <c r="T162" s="159" t="str">
        <f ca="1">IFERROR(IF((VLOOKUP($B162,'HICM and Narrative Backsheet'!$A$7:$BO$156,T$9,FALSE))="","",(VLOOKUP($B162,'HICM and Narrative Backsheet'!$A$7:$BO$156,T$9,FALSE))),"")</f>
        <v>Established</v>
      </c>
      <c r="U162" s="162" t="str">
        <f ca="1">IFERROR(IF((VLOOKUP($B162,'HICM and Narrative Backsheet'!$A$7:$BO$156,U$9,FALSE))="","",(VLOOKUP($B162,'HICM and Narrative Backsheet'!$A$7:$BO$156,U$9,FALSE))),"")</f>
        <v>Mature</v>
      </c>
      <c r="V162" s="161" t="str">
        <f ca="1">IFERROR(IF((VLOOKUP($B162,'HICM and Narrative Backsheet'!$A$7:$BO$156,V$9,FALSE))="","",(VLOOKUP($B162,'HICM and Narrative Backsheet'!$A$7:$BO$156,V$9,FALSE))),"")</f>
        <v>Established</v>
      </c>
      <c r="W162" s="159" t="str">
        <f ca="1">IFERROR(IF((VLOOKUP($B162,'HICM and Narrative Backsheet'!$A$7:$BO$156,W$9,FALSE))="","",(VLOOKUP($B162,'HICM and Narrative Backsheet'!$A$7:$BO$156,W$9,FALSE))),"")</f>
        <v>Established</v>
      </c>
      <c r="X162" s="159" t="str">
        <f ca="1">IFERROR(IF((VLOOKUP($B162,'HICM and Narrative Backsheet'!$A$7:$BO$156,X$9,FALSE))="","",(VLOOKUP($B162,'HICM and Narrative Backsheet'!$A$7:$BO$156,X$9,FALSE))),"")</f>
        <v>Established</v>
      </c>
      <c r="Y162" s="159" t="str">
        <f ca="1">IFERROR(IF((VLOOKUP($B162,'HICM and Narrative Backsheet'!$A$7:$BO$156,Y$9,FALSE))="","",(VLOOKUP($B162,'HICM and Narrative Backsheet'!$A$7:$BO$156,Y$9,FALSE))),"")</f>
        <v>Established</v>
      </c>
      <c r="Z162" s="159" t="str">
        <f ca="1">IFERROR(IF((VLOOKUP($B162,'HICM and Narrative Backsheet'!$A$7:$BO$156,Z$9,FALSE))="","",(VLOOKUP($B162,'HICM and Narrative Backsheet'!$A$7:$BO$156,Z$9,FALSE))),"")</f>
        <v>Established</v>
      </c>
      <c r="AA162" s="159" t="str">
        <f ca="1">IFERROR(IF((VLOOKUP($B162,'HICM and Narrative Backsheet'!$A$7:$BO$156,AA$9,FALSE))="","",(VLOOKUP($B162,'HICM and Narrative Backsheet'!$A$7:$BO$156,AA$9,FALSE))),"")</f>
        <v>Established</v>
      </c>
      <c r="AB162" s="159" t="str">
        <f ca="1">IFERROR(IF((VLOOKUP($B162,'HICM and Narrative Backsheet'!$A$7:$BO$156,AB$9,FALSE))="","",(VLOOKUP($B162,'HICM and Narrative Backsheet'!$A$7:$BO$156,AB$9,FALSE))),"")</f>
        <v>Established</v>
      </c>
      <c r="AC162" s="159" t="str">
        <f ca="1">IFERROR(IF((VLOOKUP($B162,'HICM and Narrative Backsheet'!$A$7:$BO$156,AC$9,FALSE))="","",(VLOOKUP($B162,'HICM and Narrative Backsheet'!$A$7:$BO$156,AC$9,FALSE))),"")</f>
        <v>Established</v>
      </c>
      <c r="AD162" s="160" t="str">
        <f ca="1">IFERROR(IF((VLOOKUP($B162,'HICM and Narrative Backsheet'!$A$7:$BO$156,AD$9,FALSE))="","",(VLOOKUP($B162,'HICM and Narrative Backsheet'!$A$7:$BO$156,AD$9,FALSE))),"")</f>
        <v>Exemplary</v>
      </c>
    </row>
    <row r="163" spans="1:30" x14ac:dyDescent="0.3">
      <c r="A163" s="56">
        <v>137</v>
      </c>
      <c r="B163" s="49" t="str">
        <f t="shared" ca="1" si="14"/>
        <v>E06000007</v>
      </c>
      <c r="C163" s="143" t="str">
        <f ca="1">IFERROR(VLOOKUP($B163,'Org List'!$J$9:$K$488,2,0), "")</f>
        <v>Warrington</v>
      </c>
      <c r="D163" s="158" t="str">
        <f ca="1">IFERROR(IF((VLOOKUP($B163,'HICM and Narrative Backsheet'!$A$7:$BO$156,D$9,FALSE))="","",(VLOOKUP($B163,'HICM and Narrative Backsheet'!$A$7:$BO$156,D$9,FALSE))),"")</f>
        <v>Established</v>
      </c>
      <c r="E163" s="159" t="str">
        <f ca="1">IFERROR(IF((VLOOKUP($B163,'HICM and Narrative Backsheet'!$A$7:$BO$156,E$9,FALSE))="","",(VLOOKUP($B163,'HICM and Narrative Backsheet'!$A$7:$BO$156,E$9,FALSE))),"")</f>
        <v>Established</v>
      </c>
      <c r="F163" s="159" t="str">
        <f ca="1">IFERROR(IF((VLOOKUP($B163,'HICM and Narrative Backsheet'!$A$7:$BO$156,F$9,FALSE))="","",(VLOOKUP($B163,'HICM and Narrative Backsheet'!$A$7:$BO$156,F$9,FALSE))),"")</f>
        <v>Established</v>
      </c>
      <c r="G163" s="159" t="str">
        <f ca="1">IFERROR(IF((VLOOKUP($B163,'HICM and Narrative Backsheet'!$A$7:$BO$156,G$9,FALSE))="","",(VLOOKUP($B163,'HICM and Narrative Backsheet'!$A$7:$BO$156,G$9,FALSE))),"")</f>
        <v>Established</v>
      </c>
      <c r="H163" s="159" t="str">
        <f ca="1">IFERROR(IF((VLOOKUP($B163,'HICM and Narrative Backsheet'!$A$7:$BO$156,H$9,FALSE))="","",(VLOOKUP($B163,'HICM and Narrative Backsheet'!$A$7:$BO$156,H$9,FALSE))),"")</f>
        <v>Established</v>
      </c>
      <c r="I163" s="159" t="str">
        <f ca="1">IFERROR(IF((VLOOKUP($B163,'HICM and Narrative Backsheet'!$A$7:$BO$156,I$9,FALSE))="","",(VLOOKUP($B163,'HICM and Narrative Backsheet'!$A$7:$BO$156,I$9,FALSE))),"")</f>
        <v>Established</v>
      </c>
      <c r="J163" s="159" t="str">
        <f ca="1">IFERROR(IF((VLOOKUP($B163,'HICM and Narrative Backsheet'!$A$7:$BO$156,J$9,FALSE))="","",(VLOOKUP($B163,'HICM and Narrative Backsheet'!$A$7:$BO$156,J$9,FALSE))),"")</f>
        <v>Established</v>
      </c>
      <c r="K163" s="159" t="str">
        <f ca="1">IFERROR(IF((VLOOKUP($B163,'HICM and Narrative Backsheet'!$A$7:$BO$156,K$9,FALSE))="","",(VLOOKUP($B163,'HICM and Narrative Backsheet'!$A$7:$BO$156,K$9,FALSE))),"")</f>
        <v>Established</v>
      </c>
      <c r="L163" s="160" t="str">
        <f ca="1">IFERROR(IF((VLOOKUP($B163,'HICM and Narrative Backsheet'!$A$7:$BO$156,L$9,FALSE))="","",(VLOOKUP($B163,'HICM and Narrative Backsheet'!$A$7:$BO$156,L$9,FALSE))),"")</f>
        <v>Established</v>
      </c>
      <c r="M163" s="161" t="str">
        <f ca="1">IFERROR(IF((VLOOKUP($B163,'HICM and Narrative Backsheet'!$A$7:$BO$156,M$9,FALSE))="","",(VLOOKUP($B163,'HICM and Narrative Backsheet'!$A$7:$BO$156,M$9,FALSE))),"")</f>
        <v>Established</v>
      </c>
      <c r="N163" s="159" t="str">
        <f ca="1">IFERROR(IF((VLOOKUP($B163,'HICM and Narrative Backsheet'!$A$7:$BO$156,N$9,FALSE))="","",(VLOOKUP($B163,'HICM and Narrative Backsheet'!$A$7:$BO$156,N$9,FALSE))),"")</f>
        <v>Established</v>
      </c>
      <c r="O163" s="159" t="str">
        <f ca="1">IFERROR(IF((VLOOKUP($B163,'HICM and Narrative Backsheet'!$A$7:$BO$156,O$9,FALSE))="","",(VLOOKUP($B163,'HICM and Narrative Backsheet'!$A$7:$BO$156,O$9,FALSE))),"")</f>
        <v>Established</v>
      </c>
      <c r="P163" s="159" t="str">
        <f ca="1">IFERROR(IF((VLOOKUP($B163,'HICM and Narrative Backsheet'!$A$7:$BO$156,P$9,FALSE))="","",(VLOOKUP($B163,'HICM and Narrative Backsheet'!$A$7:$BO$156,P$9,FALSE))),"")</f>
        <v>Established</v>
      </c>
      <c r="Q163" s="159" t="str">
        <f ca="1">IFERROR(IF((VLOOKUP($B163,'HICM and Narrative Backsheet'!$A$7:$BO$156,Q$9,FALSE))="","",(VLOOKUP($B163,'HICM and Narrative Backsheet'!$A$7:$BO$156,Q$9,FALSE))),"")</f>
        <v>Established</v>
      </c>
      <c r="R163" s="159" t="str">
        <f ca="1">IFERROR(IF((VLOOKUP($B163,'HICM and Narrative Backsheet'!$A$7:$BO$156,R$9,FALSE))="","",(VLOOKUP($B163,'HICM and Narrative Backsheet'!$A$7:$BO$156,R$9,FALSE))),"")</f>
        <v>Established</v>
      </c>
      <c r="S163" s="159" t="str">
        <f ca="1">IFERROR(IF((VLOOKUP($B163,'HICM and Narrative Backsheet'!$A$7:$BO$156,S$9,FALSE))="","",(VLOOKUP($B163,'HICM and Narrative Backsheet'!$A$7:$BO$156,S$9,FALSE))),"")</f>
        <v>Mature</v>
      </c>
      <c r="T163" s="159" t="str">
        <f ca="1">IFERROR(IF((VLOOKUP($B163,'HICM and Narrative Backsheet'!$A$7:$BO$156,T$9,FALSE))="","",(VLOOKUP($B163,'HICM and Narrative Backsheet'!$A$7:$BO$156,T$9,FALSE))),"")</f>
        <v>Established</v>
      </c>
      <c r="U163" s="162" t="str">
        <f ca="1">IFERROR(IF((VLOOKUP($B163,'HICM and Narrative Backsheet'!$A$7:$BO$156,U$9,FALSE))="","",(VLOOKUP($B163,'HICM and Narrative Backsheet'!$A$7:$BO$156,U$9,FALSE))),"")</f>
        <v>Established</v>
      </c>
      <c r="V163" s="161" t="str">
        <f ca="1">IFERROR(IF((VLOOKUP($B163,'HICM and Narrative Backsheet'!$A$7:$BO$156,V$9,FALSE))="","",(VLOOKUP($B163,'HICM and Narrative Backsheet'!$A$7:$BO$156,V$9,FALSE))),"")</f>
        <v>Mature</v>
      </c>
      <c r="W163" s="159" t="str">
        <f ca="1">IFERROR(IF((VLOOKUP($B163,'HICM and Narrative Backsheet'!$A$7:$BO$156,W$9,FALSE))="","",(VLOOKUP($B163,'HICM and Narrative Backsheet'!$A$7:$BO$156,W$9,FALSE))),"")</f>
        <v>Mature</v>
      </c>
      <c r="X163" s="159" t="str">
        <f ca="1">IFERROR(IF((VLOOKUP($B163,'HICM and Narrative Backsheet'!$A$7:$BO$156,X$9,FALSE))="","",(VLOOKUP($B163,'HICM and Narrative Backsheet'!$A$7:$BO$156,X$9,FALSE))),"")</f>
        <v>Mature</v>
      </c>
      <c r="Y163" s="159" t="str">
        <f ca="1">IFERROR(IF((VLOOKUP($B163,'HICM and Narrative Backsheet'!$A$7:$BO$156,Y$9,FALSE))="","",(VLOOKUP($B163,'HICM and Narrative Backsheet'!$A$7:$BO$156,Y$9,FALSE))),"")</f>
        <v>Mature</v>
      </c>
      <c r="Z163" s="159" t="str">
        <f ca="1">IFERROR(IF((VLOOKUP($B163,'HICM and Narrative Backsheet'!$A$7:$BO$156,Z$9,FALSE))="","",(VLOOKUP($B163,'HICM and Narrative Backsheet'!$A$7:$BO$156,Z$9,FALSE))),"")</f>
        <v>Established</v>
      </c>
      <c r="AA163" s="159" t="str">
        <f ca="1">IFERROR(IF((VLOOKUP($B163,'HICM and Narrative Backsheet'!$A$7:$BO$156,AA$9,FALSE))="","",(VLOOKUP($B163,'HICM and Narrative Backsheet'!$A$7:$BO$156,AA$9,FALSE))),"")</f>
        <v>Established</v>
      </c>
      <c r="AB163" s="159" t="str">
        <f ca="1">IFERROR(IF((VLOOKUP($B163,'HICM and Narrative Backsheet'!$A$7:$BO$156,AB$9,FALSE))="","",(VLOOKUP($B163,'HICM and Narrative Backsheet'!$A$7:$BO$156,AB$9,FALSE))),"")</f>
        <v>Mature</v>
      </c>
      <c r="AC163" s="159" t="str">
        <f ca="1">IFERROR(IF((VLOOKUP($B163,'HICM and Narrative Backsheet'!$A$7:$BO$156,AC$9,FALSE))="","",(VLOOKUP($B163,'HICM and Narrative Backsheet'!$A$7:$BO$156,AC$9,FALSE))),"")</f>
        <v>Mature</v>
      </c>
      <c r="AD163" s="160" t="str">
        <f ca="1">IFERROR(IF((VLOOKUP($B163,'HICM and Narrative Backsheet'!$A$7:$BO$156,AD$9,FALSE))="","",(VLOOKUP($B163,'HICM and Narrative Backsheet'!$A$7:$BO$156,AD$9,FALSE))),"")</f>
        <v>Established</v>
      </c>
    </row>
    <row r="164" spans="1:30" x14ac:dyDescent="0.3">
      <c r="A164" s="56">
        <v>138</v>
      </c>
      <c r="B164" s="49" t="str">
        <f t="shared" ca="1" si="14"/>
        <v>E10000031</v>
      </c>
      <c r="C164" s="143" t="str">
        <f ca="1">IFERROR(VLOOKUP($B164,'Org List'!$J$9:$K$488,2,0), "")</f>
        <v>Warwickshire</v>
      </c>
      <c r="D164" s="158" t="str">
        <f ca="1">IFERROR(IF((VLOOKUP($B164,'HICM and Narrative Backsheet'!$A$7:$BO$156,D$9,FALSE))="","",(VLOOKUP($B164,'HICM and Narrative Backsheet'!$A$7:$BO$156,D$9,FALSE))),"")</f>
        <v>Mature</v>
      </c>
      <c r="E164" s="159" t="str">
        <f ca="1">IFERROR(IF((VLOOKUP($B164,'HICM and Narrative Backsheet'!$A$7:$BO$156,E$9,FALSE))="","",(VLOOKUP($B164,'HICM and Narrative Backsheet'!$A$7:$BO$156,E$9,FALSE))),"")</f>
        <v>Established</v>
      </c>
      <c r="F164" s="159" t="str">
        <f ca="1">IFERROR(IF((VLOOKUP($B164,'HICM and Narrative Backsheet'!$A$7:$BO$156,F$9,FALSE))="","",(VLOOKUP($B164,'HICM and Narrative Backsheet'!$A$7:$BO$156,F$9,FALSE))),"")</f>
        <v>Established</v>
      </c>
      <c r="G164" s="159" t="str">
        <f ca="1">IFERROR(IF((VLOOKUP($B164,'HICM and Narrative Backsheet'!$A$7:$BO$156,G$9,FALSE))="","",(VLOOKUP($B164,'HICM and Narrative Backsheet'!$A$7:$BO$156,G$9,FALSE))),"")</f>
        <v>Established</v>
      </c>
      <c r="H164" s="159" t="str">
        <f ca="1">IFERROR(IF((VLOOKUP($B164,'HICM and Narrative Backsheet'!$A$7:$BO$156,H$9,FALSE))="","",(VLOOKUP($B164,'HICM and Narrative Backsheet'!$A$7:$BO$156,H$9,FALSE))),"")</f>
        <v>Established</v>
      </c>
      <c r="I164" s="159" t="str">
        <f ca="1">IFERROR(IF((VLOOKUP($B164,'HICM and Narrative Backsheet'!$A$7:$BO$156,I$9,FALSE))="","",(VLOOKUP($B164,'HICM and Narrative Backsheet'!$A$7:$BO$156,I$9,FALSE))),"")</f>
        <v>Established</v>
      </c>
      <c r="J164" s="159" t="str">
        <f ca="1">IFERROR(IF((VLOOKUP($B164,'HICM and Narrative Backsheet'!$A$7:$BO$156,J$9,FALSE))="","",(VLOOKUP($B164,'HICM and Narrative Backsheet'!$A$7:$BO$156,J$9,FALSE))),"")</f>
        <v>Established</v>
      </c>
      <c r="K164" s="159" t="str">
        <f ca="1">IFERROR(IF((VLOOKUP($B164,'HICM and Narrative Backsheet'!$A$7:$BO$156,K$9,FALSE))="","",(VLOOKUP($B164,'HICM and Narrative Backsheet'!$A$7:$BO$156,K$9,FALSE))),"")</f>
        <v>Plans in place</v>
      </c>
      <c r="L164" s="160" t="str">
        <f ca="1">IFERROR(IF((VLOOKUP($B164,'HICM and Narrative Backsheet'!$A$7:$BO$156,L$9,FALSE))="","",(VLOOKUP($B164,'HICM and Narrative Backsheet'!$A$7:$BO$156,L$9,FALSE))),"")</f>
        <v>Plans in place</v>
      </c>
      <c r="M164" s="161" t="str">
        <f ca="1">IFERROR(IF((VLOOKUP($B164,'HICM and Narrative Backsheet'!$A$7:$BO$156,M$9,FALSE))="","",(VLOOKUP($B164,'HICM and Narrative Backsheet'!$A$7:$BO$156,M$9,FALSE))),"")</f>
        <v>Mature</v>
      </c>
      <c r="N164" s="159" t="str">
        <f ca="1">IFERROR(IF((VLOOKUP($B164,'HICM and Narrative Backsheet'!$A$7:$BO$156,N$9,FALSE))="","",(VLOOKUP($B164,'HICM and Narrative Backsheet'!$A$7:$BO$156,N$9,FALSE))),"")</f>
        <v>Established</v>
      </c>
      <c r="O164" s="159" t="str">
        <f ca="1">IFERROR(IF((VLOOKUP($B164,'HICM and Narrative Backsheet'!$A$7:$BO$156,O$9,FALSE))="","",(VLOOKUP($B164,'HICM and Narrative Backsheet'!$A$7:$BO$156,O$9,FALSE))),"")</f>
        <v>Established</v>
      </c>
      <c r="P164" s="159" t="str">
        <f ca="1">IFERROR(IF((VLOOKUP($B164,'HICM and Narrative Backsheet'!$A$7:$BO$156,P$9,FALSE))="","",(VLOOKUP($B164,'HICM and Narrative Backsheet'!$A$7:$BO$156,P$9,FALSE))),"")</f>
        <v>Established</v>
      </c>
      <c r="Q164" s="159" t="str">
        <f ca="1">IFERROR(IF((VLOOKUP($B164,'HICM and Narrative Backsheet'!$A$7:$BO$156,Q$9,FALSE))="","",(VLOOKUP($B164,'HICM and Narrative Backsheet'!$A$7:$BO$156,Q$9,FALSE))),"")</f>
        <v>Established</v>
      </c>
      <c r="R164" s="159" t="str">
        <f ca="1">IFERROR(IF((VLOOKUP($B164,'HICM and Narrative Backsheet'!$A$7:$BO$156,R$9,FALSE))="","",(VLOOKUP($B164,'HICM and Narrative Backsheet'!$A$7:$BO$156,R$9,FALSE))),"")</f>
        <v>Established</v>
      </c>
      <c r="S164" s="159" t="str">
        <f ca="1">IFERROR(IF((VLOOKUP($B164,'HICM and Narrative Backsheet'!$A$7:$BO$156,S$9,FALSE))="","",(VLOOKUP($B164,'HICM and Narrative Backsheet'!$A$7:$BO$156,S$9,FALSE))),"")</f>
        <v>Established</v>
      </c>
      <c r="T164" s="159" t="str">
        <f ca="1">IFERROR(IF((VLOOKUP($B164,'HICM and Narrative Backsheet'!$A$7:$BO$156,T$9,FALSE))="","",(VLOOKUP($B164,'HICM and Narrative Backsheet'!$A$7:$BO$156,T$9,FALSE))),"")</f>
        <v>Plans in place</v>
      </c>
      <c r="U164" s="162" t="str">
        <f ca="1">IFERROR(IF((VLOOKUP($B164,'HICM and Narrative Backsheet'!$A$7:$BO$156,U$9,FALSE))="","",(VLOOKUP($B164,'HICM and Narrative Backsheet'!$A$7:$BO$156,U$9,FALSE))),"")</f>
        <v>Established</v>
      </c>
      <c r="V164" s="161" t="str">
        <f ca="1">IFERROR(IF((VLOOKUP($B164,'HICM and Narrative Backsheet'!$A$7:$BO$156,V$9,FALSE))="","",(VLOOKUP($B164,'HICM and Narrative Backsheet'!$A$7:$BO$156,V$9,FALSE))),"")</f>
        <v>Mature</v>
      </c>
      <c r="W164" s="159" t="str">
        <f ca="1">IFERROR(IF((VLOOKUP($B164,'HICM and Narrative Backsheet'!$A$7:$BO$156,W$9,FALSE))="","",(VLOOKUP($B164,'HICM and Narrative Backsheet'!$A$7:$BO$156,W$9,FALSE))),"")</f>
        <v>Mature</v>
      </c>
      <c r="X164" s="159" t="str">
        <f ca="1">IFERROR(IF((VLOOKUP($B164,'HICM and Narrative Backsheet'!$A$7:$BO$156,X$9,FALSE))="","",(VLOOKUP($B164,'HICM and Narrative Backsheet'!$A$7:$BO$156,X$9,FALSE))),"")</f>
        <v>Established</v>
      </c>
      <c r="Y164" s="159" t="str">
        <f ca="1">IFERROR(IF((VLOOKUP($B164,'HICM and Narrative Backsheet'!$A$7:$BO$156,Y$9,FALSE))="","",(VLOOKUP($B164,'HICM and Narrative Backsheet'!$A$7:$BO$156,Y$9,FALSE))),"")</f>
        <v>Established</v>
      </c>
      <c r="Z164" s="159" t="str">
        <f ca="1">IFERROR(IF((VLOOKUP($B164,'HICM and Narrative Backsheet'!$A$7:$BO$156,Z$9,FALSE))="","",(VLOOKUP($B164,'HICM and Narrative Backsheet'!$A$7:$BO$156,Z$9,FALSE))),"")</f>
        <v>Established</v>
      </c>
      <c r="AA164" s="159" t="str">
        <f ca="1">IFERROR(IF((VLOOKUP($B164,'HICM and Narrative Backsheet'!$A$7:$BO$156,AA$9,FALSE))="","",(VLOOKUP($B164,'HICM and Narrative Backsheet'!$A$7:$BO$156,AA$9,FALSE))),"")</f>
        <v>Established</v>
      </c>
      <c r="AB164" s="159" t="str">
        <f ca="1">IFERROR(IF((VLOOKUP($B164,'HICM and Narrative Backsheet'!$A$7:$BO$156,AB$9,FALSE))="","",(VLOOKUP($B164,'HICM and Narrative Backsheet'!$A$7:$BO$156,AB$9,FALSE))),"")</f>
        <v>Established</v>
      </c>
      <c r="AC164" s="159" t="str">
        <f ca="1">IFERROR(IF((VLOOKUP($B164,'HICM and Narrative Backsheet'!$A$7:$BO$156,AC$9,FALSE))="","",(VLOOKUP($B164,'HICM and Narrative Backsheet'!$A$7:$BO$156,AC$9,FALSE))),"")</f>
        <v>Plans in place</v>
      </c>
      <c r="AD164" s="160" t="str">
        <f ca="1">IFERROR(IF((VLOOKUP($B164,'HICM and Narrative Backsheet'!$A$7:$BO$156,AD$9,FALSE))="","",(VLOOKUP($B164,'HICM and Narrative Backsheet'!$A$7:$BO$156,AD$9,FALSE))),"")</f>
        <v>Established</v>
      </c>
    </row>
    <row r="165" spans="1:30" x14ac:dyDescent="0.3">
      <c r="A165" s="56">
        <v>139</v>
      </c>
      <c r="B165" s="49" t="str">
        <f t="shared" ca="1" si="14"/>
        <v>E06000037</v>
      </c>
      <c r="C165" s="143" t="str">
        <f ca="1">IFERROR(VLOOKUP($B165,'Org List'!$J$9:$K$488,2,0), "")</f>
        <v>West Berkshire</v>
      </c>
      <c r="D165" s="158" t="str">
        <f ca="1">IFERROR(IF((VLOOKUP($B165,'HICM and Narrative Backsheet'!$A$7:$BO$156,D$9,FALSE))="","",(VLOOKUP($B165,'HICM and Narrative Backsheet'!$A$7:$BO$156,D$9,FALSE))),"")</f>
        <v>Mature</v>
      </c>
      <c r="E165" s="159" t="str">
        <f ca="1">IFERROR(IF((VLOOKUP($B165,'HICM and Narrative Backsheet'!$A$7:$BO$156,E$9,FALSE))="","",(VLOOKUP($B165,'HICM and Narrative Backsheet'!$A$7:$BO$156,E$9,FALSE))),"")</f>
        <v>Plans in place</v>
      </c>
      <c r="F165" s="159" t="str">
        <f ca="1">IFERROR(IF((VLOOKUP($B165,'HICM and Narrative Backsheet'!$A$7:$BO$156,F$9,FALSE))="","",(VLOOKUP($B165,'HICM and Narrative Backsheet'!$A$7:$BO$156,F$9,FALSE))),"")</f>
        <v>Plans in place</v>
      </c>
      <c r="G165" s="159" t="str">
        <f ca="1">IFERROR(IF((VLOOKUP($B165,'HICM and Narrative Backsheet'!$A$7:$BO$156,G$9,FALSE))="","",(VLOOKUP($B165,'HICM and Narrative Backsheet'!$A$7:$BO$156,G$9,FALSE))),"")</f>
        <v>Plans in place</v>
      </c>
      <c r="H165" s="159" t="str">
        <f ca="1">IFERROR(IF((VLOOKUP($B165,'HICM and Narrative Backsheet'!$A$7:$BO$156,H$9,FALSE))="","",(VLOOKUP($B165,'HICM and Narrative Backsheet'!$A$7:$BO$156,H$9,FALSE))),"")</f>
        <v>Plans in place</v>
      </c>
      <c r="I165" s="159" t="str">
        <f ca="1">IFERROR(IF((VLOOKUP($B165,'HICM and Narrative Backsheet'!$A$7:$BO$156,I$9,FALSE))="","",(VLOOKUP($B165,'HICM and Narrative Backsheet'!$A$7:$BO$156,I$9,FALSE))),"")</f>
        <v>Plans in place</v>
      </c>
      <c r="J165" s="159" t="str">
        <f ca="1">IFERROR(IF((VLOOKUP($B165,'HICM and Narrative Backsheet'!$A$7:$BO$156,J$9,FALSE))="","",(VLOOKUP($B165,'HICM and Narrative Backsheet'!$A$7:$BO$156,J$9,FALSE))),"")</f>
        <v>Plans in place</v>
      </c>
      <c r="K165" s="159" t="str">
        <f ca="1">IFERROR(IF((VLOOKUP($B165,'HICM and Narrative Backsheet'!$A$7:$BO$156,K$9,FALSE))="","",(VLOOKUP($B165,'HICM and Narrative Backsheet'!$A$7:$BO$156,K$9,FALSE))),"")</f>
        <v>Established</v>
      </c>
      <c r="L165" s="160" t="str">
        <f ca="1">IFERROR(IF((VLOOKUP($B165,'HICM and Narrative Backsheet'!$A$7:$BO$156,L$9,FALSE))="","",(VLOOKUP($B165,'HICM and Narrative Backsheet'!$A$7:$BO$156,L$9,FALSE))),"")</f>
        <v>Established</v>
      </c>
      <c r="M165" s="161" t="str">
        <f ca="1">IFERROR(IF((VLOOKUP($B165,'HICM and Narrative Backsheet'!$A$7:$BO$156,M$9,FALSE))="","",(VLOOKUP($B165,'HICM and Narrative Backsheet'!$A$7:$BO$156,M$9,FALSE))),"")</f>
        <v>Mature</v>
      </c>
      <c r="N165" s="159" t="str">
        <f ca="1">IFERROR(IF((VLOOKUP($B165,'HICM and Narrative Backsheet'!$A$7:$BO$156,N$9,FALSE))="","",(VLOOKUP($B165,'HICM and Narrative Backsheet'!$A$7:$BO$156,N$9,FALSE))),"")</f>
        <v>Plans in place</v>
      </c>
      <c r="O165" s="159" t="str">
        <f ca="1">IFERROR(IF((VLOOKUP($B165,'HICM and Narrative Backsheet'!$A$7:$BO$156,O$9,FALSE))="","",(VLOOKUP($B165,'HICM and Narrative Backsheet'!$A$7:$BO$156,O$9,FALSE))),"")</f>
        <v>Established</v>
      </c>
      <c r="P165" s="159" t="str">
        <f ca="1">IFERROR(IF((VLOOKUP($B165,'HICM and Narrative Backsheet'!$A$7:$BO$156,P$9,FALSE))="","",(VLOOKUP($B165,'HICM and Narrative Backsheet'!$A$7:$BO$156,P$9,FALSE))),"")</f>
        <v>Plans in place</v>
      </c>
      <c r="Q165" s="159" t="str">
        <f ca="1">IFERROR(IF((VLOOKUP($B165,'HICM and Narrative Backsheet'!$A$7:$BO$156,Q$9,FALSE))="","",(VLOOKUP($B165,'HICM and Narrative Backsheet'!$A$7:$BO$156,Q$9,FALSE))),"")</f>
        <v>Plans in place</v>
      </c>
      <c r="R165" s="159" t="str">
        <f ca="1">IFERROR(IF((VLOOKUP($B165,'HICM and Narrative Backsheet'!$A$7:$BO$156,R$9,FALSE))="","",(VLOOKUP($B165,'HICM and Narrative Backsheet'!$A$7:$BO$156,R$9,FALSE))),"")</f>
        <v>Established</v>
      </c>
      <c r="S165" s="159" t="str">
        <f ca="1">IFERROR(IF((VLOOKUP($B165,'HICM and Narrative Backsheet'!$A$7:$BO$156,S$9,FALSE))="","",(VLOOKUP($B165,'HICM and Narrative Backsheet'!$A$7:$BO$156,S$9,FALSE))),"")</f>
        <v>Plans in place</v>
      </c>
      <c r="T165" s="159" t="str">
        <f ca="1">IFERROR(IF((VLOOKUP($B165,'HICM and Narrative Backsheet'!$A$7:$BO$156,T$9,FALSE))="","",(VLOOKUP($B165,'HICM and Narrative Backsheet'!$A$7:$BO$156,T$9,FALSE))),"")</f>
        <v>Established</v>
      </c>
      <c r="U165" s="162" t="str">
        <f ca="1">IFERROR(IF((VLOOKUP($B165,'HICM and Narrative Backsheet'!$A$7:$BO$156,U$9,FALSE))="","",(VLOOKUP($B165,'HICM and Narrative Backsheet'!$A$7:$BO$156,U$9,FALSE))),"")</f>
        <v>Established</v>
      </c>
      <c r="V165" s="161" t="str">
        <f ca="1">IFERROR(IF((VLOOKUP($B165,'HICM and Narrative Backsheet'!$A$7:$BO$156,V$9,FALSE))="","",(VLOOKUP($B165,'HICM and Narrative Backsheet'!$A$7:$BO$156,V$9,FALSE))),"")</f>
        <v>Mature</v>
      </c>
      <c r="W165" s="159" t="str">
        <f ca="1">IFERROR(IF((VLOOKUP($B165,'HICM and Narrative Backsheet'!$A$7:$BO$156,W$9,FALSE))="","",(VLOOKUP($B165,'HICM and Narrative Backsheet'!$A$7:$BO$156,W$9,FALSE))),"")</f>
        <v>Established</v>
      </c>
      <c r="X165" s="159" t="str">
        <f ca="1">IFERROR(IF((VLOOKUP($B165,'HICM and Narrative Backsheet'!$A$7:$BO$156,X$9,FALSE))="","",(VLOOKUP($B165,'HICM and Narrative Backsheet'!$A$7:$BO$156,X$9,FALSE))),"")</f>
        <v>Established</v>
      </c>
      <c r="Y165" s="159" t="str">
        <f ca="1">IFERROR(IF((VLOOKUP($B165,'HICM and Narrative Backsheet'!$A$7:$BO$156,Y$9,FALSE))="","",(VLOOKUP($B165,'HICM and Narrative Backsheet'!$A$7:$BO$156,Y$9,FALSE))),"")</f>
        <v>Established</v>
      </c>
      <c r="Z165" s="159" t="str">
        <f ca="1">IFERROR(IF((VLOOKUP($B165,'HICM and Narrative Backsheet'!$A$7:$BO$156,Z$9,FALSE))="","",(VLOOKUP($B165,'HICM and Narrative Backsheet'!$A$7:$BO$156,Z$9,FALSE))),"")</f>
        <v>Plans in place</v>
      </c>
      <c r="AA165" s="159" t="str">
        <f ca="1">IFERROR(IF((VLOOKUP($B165,'HICM and Narrative Backsheet'!$A$7:$BO$156,AA$9,FALSE))="","",(VLOOKUP($B165,'HICM and Narrative Backsheet'!$A$7:$BO$156,AA$9,FALSE))),"")</f>
        <v>Established</v>
      </c>
      <c r="AB165" s="159" t="str">
        <f ca="1">IFERROR(IF((VLOOKUP($B165,'HICM and Narrative Backsheet'!$A$7:$BO$156,AB$9,FALSE))="","",(VLOOKUP($B165,'HICM and Narrative Backsheet'!$A$7:$BO$156,AB$9,FALSE))),"")</f>
        <v>Plans in place</v>
      </c>
      <c r="AC165" s="159" t="str">
        <f ca="1">IFERROR(IF((VLOOKUP($B165,'HICM and Narrative Backsheet'!$A$7:$BO$156,AC$9,FALSE))="","",(VLOOKUP($B165,'HICM and Narrative Backsheet'!$A$7:$BO$156,AC$9,FALSE))),"")</f>
        <v>Established</v>
      </c>
      <c r="AD165" s="160" t="str">
        <f ca="1">IFERROR(IF((VLOOKUP($B165,'HICM and Narrative Backsheet'!$A$7:$BO$156,AD$9,FALSE))="","",(VLOOKUP($B165,'HICM and Narrative Backsheet'!$A$7:$BO$156,AD$9,FALSE))),"")</f>
        <v>Mature</v>
      </c>
    </row>
    <row r="166" spans="1:30" x14ac:dyDescent="0.3">
      <c r="A166" s="56">
        <v>140</v>
      </c>
      <c r="B166" s="49" t="str">
        <f t="shared" ca="1" si="14"/>
        <v>E10000032</v>
      </c>
      <c r="C166" s="143" t="str">
        <f ca="1">IFERROR(VLOOKUP($B166,'Org List'!$J$9:$K$488,2,0), "")</f>
        <v>West Sussex</v>
      </c>
      <c r="D166" s="158" t="str">
        <f ca="1">IFERROR(IF((VLOOKUP($B166,'HICM and Narrative Backsheet'!$A$7:$BO$156,D$9,FALSE))="","",(VLOOKUP($B166,'HICM and Narrative Backsheet'!$A$7:$BO$156,D$9,FALSE))),"")</f>
        <v>Established</v>
      </c>
      <c r="E166" s="159" t="str">
        <f ca="1">IFERROR(IF((VLOOKUP($B166,'HICM and Narrative Backsheet'!$A$7:$BO$156,E$9,FALSE))="","",(VLOOKUP($B166,'HICM and Narrative Backsheet'!$A$7:$BO$156,E$9,FALSE))),"")</f>
        <v>Established</v>
      </c>
      <c r="F166" s="159" t="str">
        <f ca="1">IFERROR(IF((VLOOKUP($B166,'HICM and Narrative Backsheet'!$A$7:$BO$156,F$9,FALSE))="","",(VLOOKUP($B166,'HICM and Narrative Backsheet'!$A$7:$BO$156,F$9,FALSE))),"")</f>
        <v>Plans in place</v>
      </c>
      <c r="G166" s="159" t="str">
        <f ca="1">IFERROR(IF((VLOOKUP($B166,'HICM and Narrative Backsheet'!$A$7:$BO$156,G$9,FALSE))="","",(VLOOKUP($B166,'HICM and Narrative Backsheet'!$A$7:$BO$156,G$9,FALSE))),"")</f>
        <v>Plans in place</v>
      </c>
      <c r="H166" s="159" t="str">
        <f ca="1">IFERROR(IF((VLOOKUP($B166,'HICM and Narrative Backsheet'!$A$7:$BO$156,H$9,FALSE))="","",(VLOOKUP($B166,'HICM and Narrative Backsheet'!$A$7:$BO$156,H$9,FALSE))),"")</f>
        <v>Plans in place</v>
      </c>
      <c r="I166" s="159" t="str">
        <f ca="1">IFERROR(IF((VLOOKUP($B166,'HICM and Narrative Backsheet'!$A$7:$BO$156,I$9,FALSE))="","",(VLOOKUP($B166,'HICM and Narrative Backsheet'!$A$7:$BO$156,I$9,FALSE))),"")</f>
        <v>Established</v>
      </c>
      <c r="J166" s="159" t="str">
        <f ca="1">IFERROR(IF((VLOOKUP($B166,'HICM and Narrative Backsheet'!$A$7:$BO$156,J$9,FALSE))="","",(VLOOKUP($B166,'HICM and Narrative Backsheet'!$A$7:$BO$156,J$9,FALSE))),"")</f>
        <v>Established</v>
      </c>
      <c r="K166" s="159" t="str">
        <f ca="1">IFERROR(IF((VLOOKUP($B166,'HICM and Narrative Backsheet'!$A$7:$BO$156,K$9,FALSE))="","",(VLOOKUP($B166,'HICM and Narrative Backsheet'!$A$7:$BO$156,K$9,FALSE))),"")</f>
        <v>Established</v>
      </c>
      <c r="L166" s="160" t="str">
        <f ca="1">IFERROR(IF((VLOOKUP($B166,'HICM and Narrative Backsheet'!$A$7:$BO$156,L$9,FALSE))="","",(VLOOKUP($B166,'HICM and Narrative Backsheet'!$A$7:$BO$156,L$9,FALSE))),"")</f>
        <v>Not yet established</v>
      </c>
      <c r="M166" s="161" t="str">
        <f ca="1">IFERROR(IF((VLOOKUP($B166,'HICM and Narrative Backsheet'!$A$7:$BO$156,M$9,FALSE))="","",(VLOOKUP($B166,'HICM and Narrative Backsheet'!$A$7:$BO$156,M$9,FALSE))),"")</f>
        <v>Established</v>
      </c>
      <c r="N166" s="159" t="str">
        <f ca="1">IFERROR(IF((VLOOKUP($B166,'HICM and Narrative Backsheet'!$A$7:$BO$156,N$9,FALSE))="","",(VLOOKUP($B166,'HICM and Narrative Backsheet'!$A$7:$BO$156,N$9,FALSE))),"")</f>
        <v>Established</v>
      </c>
      <c r="O166" s="159" t="str">
        <f ca="1">IFERROR(IF((VLOOKUP($B166,'HICM and Narrative Backsheet'!$A$7:$BO$156,O$9,FALSE))="","",(VLOOKUP($B166,'HICM and Narrative Backsheet'!$A$7:$BO$156,O$9,FALSE))),"")</f>
        <v>Plans in place</v>
      </c>
      <c r="P166" s="159" t="str">
        <f ca="1">IFERROR(IF((VLOOKUP($B166,'HICM and Narrative Backsheet'!$A$7:$BO$156,P$9,FALSE))="","",(VLOOKUP($B166,'HICM and Narrative Backsheet'!$A$7:$BO$156,P$9,FALSE))),"")</f>
        <v>Plans in place</v>
      </c>
      <c r="Q166" s="159" t="str">
        <f ca="1">IFERROR(IF((VLOOKUP($B166,'HICM and Narrative Backsheet'!$A$7:$BO$156,Q$9,FALSE))="","",(VLOOKUP($B166,'HICM and Narrative Backsheet'!$A$7:$BO$156,Q$9,FALSE))),"")</f>
        <v>Plans in place</v>
      </c>
      <c r="R166" s="159" t="str">
        <f ca="1">IFERROR(IF((VLOOKUP($B166,'HICM and Narrative Backsheet'!$A$7:$BO$156,R$9,FALSE))="","",(VLOOKUP($B166,'HICM and Narrative Backsheet'!$A$7:$BO$156,R$9,FALSE))),"")</f>
        <v>Established</v>
      </c>
      <c r="S166" s="159" t="str">
        <f ca="1">IFERROR(IF((VLOOKUP($B166,'HICM and Narrative Backsheet'!$A$7:$BO$156,S$9,FALSE))="","",(VLOOKUP($B166,'HICM and Narrative Backsheet'!$A$7:$BO$156,S$9,FALSE))),"")</f>
        <v>Mature</v>
      </c>
      <c r="T166" s="159" t="str">
        <f ca="1">IFERROR(IF((VLOOKUP($B166,'HICM and Narrative Backsheet'!$A$7:$BO$156,T$9,FALSE))="","",(VLOOKUP($B166,'HICM and Narrative Backsheet'!$A$7:$BO$156,T$9,FALSE))),"")</f>
        <v>Established</v>
      </c>
      <c r="U166" s="162" t="str">
        <f ca="1">IFERROR(IF((VLOOKUP($B166,'HICM and Narrative Backsheet'!$A$7:$BO$156,U$9,FALSE))="","",(VLOOKUP($B166,'HICM and Narrative Backsheet'!$A$7:$BO$156,U$9,FALSE))),"")</f>
        <v>Not yet established</v>
      </c>
      <c r="V166" s="161" t="str">
        <f ca="1">IFERROR(IF((VLOOKUP($B166,'HICM and Narrative Backsheet'!$A$7:$BO$156,V$9,FALSE))="","",(VLOOKUP($B166,'HICM and Narrative Backsheet'!$A$7:$BO$156,V$9,FALSE))),"")</f>
        <v>Established</v>
      </c>
      <c r="W166" s="159" t="str">
        <f ca="1">IFERROR(IF((VLOOKUP($B166,'HICM and Narrative Backsheet'!$A$7:$BO$156,W$9,FALSE))="","",(VLOOKUP($B166,'HICM and Narrative Backsheet'!$A$7:$BO$156,W$9,FALSE))),"")</f>
        <v>Established</v>
      </c>
      <c r="X166" s="159" t="str">
        <f ca="1">IFERROR(IF((VLOOKUP($B166,'HICM and Narrative Backsheet'!$A$7:$BO$156,X$9,FALSE))="","",(VLOOKUP($B166,'HICM and Narrative Backsheet'!$A$7:$BO$156,X$9,FALSE))),"")</f>
        <v>Established</v>
      </c>
      <c r="Y166" s="159" t="str">
        <f ca="1">IFERROR(IF((VLOOKUP($B166,'HICM and Narrative Backsheet'!$A$7:$BO$156,Y$9,FALSE))="","",(VLOOKUP($B166,'HICM and Narrative Backsheet'!$A$7:$BO$156,Y$9,FALSE))),"")</f>
        <v>Established</v>
      </c>
      <c r="Z166" s="159" t="str">
        <f ca="1">IFERROR(IF((VLOOKUP($B166,'HICM and Narrative Backsheet'!$A$7:$BO$156,Z$9,FALSE))="","",(VLOOKUP($B166,'HICM and Narrative Backsheet'!$A$7:$BO$156,Z$9,FALSE))),"")</f>
        <v>Plans in place</v>
      </c>
      <c r="AA166" s="159" t="str">
        <f ca="1">IFERROR(IF((VLOOKUP($B166,'HICM and Narrative Backsheet'!$A$7:$BO$156,AA$9,FALSE))="","",(VLOOKUP($B166,'HICM and Narrative Backsheet'!$A$7:$BO$156,AA$9,FALSE))),"")</f>
        <v>Established</v>
      </c>
      <c r="AB166" s="159" t="str">
        <f ca="1">IFERROR(IF((VLOOKUP($B166,'HICM and Narrative Backsheet'!$A$7:$BO$156,AB$9,FALSE))="","",(VLOOKUP($B166,'HICM and Narrative Backsheet'!$A$7:$BO$156,AB$9,FALSE))),"")</f>
        <v>Mature</v>
      </c>
      <c r="AC166" s="159" t="str">
        <f ca="1">IFERROR(IF((VLOOKUP($B166,'HICM and Narrative Backsheet'!$A$7:$BO$156,AC$9,FALSE))="","",(VLOOKUP($B166,'HICM and Narrative Backsheet'!$A$7:$BO$156,AC$9,FALSE))),"")</f>
        <v>Established</v>
      </c>
      <c r="AD166" s="160" t="str">
        <f ca="1">IFERROR(IF((VLOOKUP($B166,'HICM and Narrative Backsheet'!$A$7:$BO$156,AD$9,FALSE))="","",(VLOOKUP($B166,'HICM and Narrative Backsheet'!$A$7:$BO$156,AD$9,FALSE))),"")</f>
        <v>Not yet established</v>
      </c>
    </row>
    <row r="167" spans="1:30" x14ac:dyDescent="0.3">
      <c r="A167" s="56">
        <v>141</v>
      </c>
      <c r="B167" s="49" t="str">
        <f t="shared" ca="1" si="14"/>
        <v>E09000033</v>
      </c>
      <c r="C167" s="143" t="str">
        <f ca="1">IFERROR(VLOOKUP($B167,'Org List'!$J$9:$K$488,2,0), "")</f>
        <v>Westminster</v>
      </c>
      <c r="D167" s="158" t="str">
        <f ca="1">IFERROR(IF((VLOOKUP($B167,'HICM and Narrative Backsheet'!$A$7:$BO$156,D$9,FALSE))="","",(VLOOKUP($B167,'HICM and Narrative Backsheet'!$A$7:$BO$156,D$9,FALSE))),"")</f>
        <v>Established</v>
      </c>
      <c r="E167" s="159" t="str">
        <f ca="1">IFERROR(IF((VLOOKUP($B167,'HICM and Narrative Backsheet'!$A$7:$BO$156,E$9,FALSE))="","",(VLOOKUP($B167,'HICM and Narrative Backsheet'!$A$7:$BO$156,E$9,FALSE))),"")</f>
        <v>Established</v>
      </c>
      <c r="F167" s="159" t="str">
        <f ca="1">IFERROR(IF((VLOOKUP($B167,'HICM and Narrative Backsheet'!$A$7:$BO$156,F$9,FALSE))="","",(VLOOKUP($B167,'HICM and Narrative Backsheet'!$A$7:$BO$156,F$9,FALSE))),"")</f>
        <v>Established</v>
      </c>
      <c r="G167" s="159" t="str">
        <f ca="1">IFERROR(IF((VLOOKUP($B167,'HICM and Narrative Backsheet'!$A$7:$BO$156,G$9,FALSE))="","",(VLOOKUP($B167,'HICM and Narrative Backsheet'!$A$7:$BO$156,G$9,FALSE))),"")</f>
        <v>Established</v>
      </c>
      <c r="H167" s="159" t="str">
        <f ca="1">IFERROR(IF((VLOOKUP($B167,'HICM and Narrative Backsheet'!$A$7:$BO$156,H$9,FALSE))="","",(VLOOKUP($B167,'HICM and Narrative Backsheet'!$A$7:$BO$156,H$9,FALSE))),"")</f>
        <v>Mature</v>
      </c>
      <c r="I167" s="159" t="str">
        <f ca="1">IFERROR(IF((VLOOKUP($B167,'HICM and Narrative Backsheet'!$A$7:$BO$156,I$9,FALSE))="","",(VLOOKUP($B167,'HICM and Narrative Backsheet'!$A$7:$BO$156,I$9,FALSE))),"")</f>
        <v>Plans in place</v>
      </c>
      <c r="J167" s="159" t="str">
        <f ca="1">IFERROR(IF((VLOOKUP($B167,'HICM and Narrative Backsheet'!$A$7:$BO$156,J$9,FALSE))="","",(VLOOKUP($B167,'HICM and Narrative Backsheet'!$A$7:$BO$156,J$9,FALSE))),"")</f>
        <v>Established</v>
      </c>
      <c r="K167" s="159" t="str">
        <f ca="1">IFERROR(IF((VLOOKUP($B167,'HICM and Narrative Backsheet'!$A$7:$BO$156,K$9,FALSE))="","",(VLOOKUP($B167,'HICM and Narrative Backsheet'!$A$7:$BO$156,K$9,FALSE))),"")</f>
        <v>Established</v>
      </c>
      <c r="L167" s="160" t="str">
        <f ca="1">IFERROR(IF((VLOOKUP($B167,'HICM and Narrative Backsheet'!$A$7:$BO$156,L$9,FALSE))="","",(VLOOKUP($B167,'HICM and Narrative Backsheet'!$A$7:$BO$156,L$9,FALSE))),"")</f>
        <v>Established</v>
      </c>
      <c r="M167" s="161" t="str">
        <f ca="1">IFERROR(IF((VLOOKUP($B167,'HICM and Narrative Backsheet'!$A$7:$BO$156,M$9,FALSE))="","",(VLOOKUP($B167,'HICM and Narrative Backsheet'!$A$7:$BO$156,M$9,FALSE))),"")</f>
        <v>Established</v>
      </c>
      <c r="N167" s="159" t="str">
        <f ca="1">IFERROR(IF((VLOOKUP($B167,'HICM and Narrative Backsheet'!$A$7:$BO$156,N$9,FALSE))="","",(VLOOKUP($B167,'HICM and Narrative Backsheet'!$A$7:$BO$156,N$9,FALSE))),"")</f>
        <v>Established</v>
      </c>
      <c r="O167" s="159" t="str">
        <f ca="1">IFERROR(IF((VLOOKUP($B167,'HICM and Narrative Backsheet'!$A$7:$BO$156,O$9,FALSE))="","",(VLOOKUP($B167,'HICM and Narrative Backsheet'!$A$7:$BO$156,O$9,FALSE))),"")</f>
        <v>Established</v>
      </c>
      <c r="P167" s="159" t="str">
        <f ca="1">IFERROR(IF((VLOOKUP($B167,'HICM and Narrative Backsheet'!$A$7:$BO$156,P$9,FALSE))="","",(VLOOKUP($B167,'HICM and Narrative Backsheet'!$A$7:$BO$156,P$9,FALSE))),"")</f>
        <v>Established</v>
      </c>
      <c r="Q167" s="159" t="str">
        <f ca="1">IFERROR(IF((VLOOKUP($B167,'HICM and Narrative Backsheet'!$A$7:$BO$156,Q$9,FALSE))="","",(VLOOKUP($B167,'HICM and Narrative Backsheet'!$A$7:$BO$156,Q$9,FALSE))),"")</f>
        <v>Mature</v>
      </c>
      <c r="R167" s="159" t="str">
        <f ca="1">IFERROR(IF((VLOOKUP($B167,'HICM and Narrative Backsheet'!$A$7:$BO$156,R$9,FALSE))="","",(VLOOKUP($B167,'HICM and Narrative Backsheet'!$A$7:$BO$156,R$9,FALSE))),"")</f>
        <v>Established</v>
      </c>
      <c r="S167" s="159" t="str">
        <f ca="1">IFERROR(IF((VLOOKUP($B167,'HICM and Narrative Backsheet'!$A$7:$BO$156,S$9,FALSE))="","",(VLOOKUP($B167,'HICM and Narrative Backsheet'!$A$7:$BO$156,S$9,FALSE))),"")</f>
        <v>Established</v>
      </c>
      <c r="T167" s="159" t="str">
        <f ca="1">IFERROR(IF((VLOOKUP($B167,'HICM and Narrative Backsheet'!$A$7:$BO$156,T$9,FALSE))="","",(VLOOKUP($B167,'HICM and Narrative Backsheet'!$A$7:$BO$156,T$9,FALSE))),"")</f>
        <v>Established</v>
      </c>
      <c r="U167" s="162" t="str">
        <f ca="1">IFERROR(IF((VLOOKUP($B167,'HICM and Narrative Backsheet'!$A$7:$BO$156,U$9,FALSE))="","",(VLOOKUP($B167,'HICM and Narrative Backsheet'!$A$7:$BO$156,U$9,FALSE))),"")</f>
        <v>Established</v>
      </c>
      <c r="V167" s="161" t="str">
        <f ca="1">IFERROR(IF((VLOOKUP($B167,'HICM and Narrative Backsheet'!$A$7:$BO$156,V$9,FALSE))="","",(VLOOKUP($B167,'HICM and Narrative Backsheet'!$A$7:$BO$156,V$9,FALSE))),"")</f>
        <v>Established</v>
      </c>
      <c r="W167" s="159" t="str">
        <f ca="1">IFERROR(IF((VLOOKUP($B167,'HICM and Narrative Backsheet'!$A$7:$BO$156,W$9,FALSE))="","",(VLOOKUP($B167,'HICM and Narrative Backsheet'!$A$7:$BO$156,W$9,FALSE))),"")</f>
        <v>Established</v>
      </c>
      <c r="X167" s="159" t="str">
        <f ca="1">IFERROR(IF((VLOOKUP($B167,'HICM and Narrative Backsheet'!$A$7:$BO$156,X$9,FALSE))="","",(VLOOKUP($B167,'HICM and Narrative Backsheet'!$A$7:$BO$156,X$9,FALSE))),"")</f>
        <v>Established</v>
      </c>
      <c r="Y167" s="159" t="str">
        <f ca="1">IFERROR(IF((VLOOKUP($B167,'HICM and Narrative Backsheet'!$A$7:$BO$156,Y$9,FALSE))="","",(VLOOKUP($B167,'HICM and Narrative Backsheet'!$A$7:$BO$156,Y$9,FALSE))),"")</f>
        <v>Established</v>
      </c>
      <c r="Z167" s="159" t="str">
        <f ca="1">IFERROR(IF((VLOOKUP($B167,'HICM and Narrative Backsheet'!$A$7:$BO$156,Z$9,FALSE))="","",(VLOOKUP($B167,'HICM and Narrative Backsheet'!$A$7:$BO$156,Z$9,FALSE))),"")</f>
        <v>Mature</v>
      </c>
      <c r="AA167" s="159" t="str">
        <f ca="1">IFERROR(IF((VLOOKUP($B167,'HICM and Narrative Backsheet'!$A$7:$BO$156,AA$9,FALSE))="","",(VLOOKUP($B167,'HICM and Narrative Backsheet'!$A$7:$BO$156,AA$9,FALSE))),"")</f>
        <v>Established</v>
      </c>
      <c r="AB167" s="159" t="str">
        <f ca="1">IFERROR(IF((VLOOKUP($B167,'HICM and Narrative Backsheet'!$A$7:$BO$156,AB$9,FALSE))="","",(VLOOKUP($B167,'HICM and Narrative Backsheet'!$A$7:$BO$156,AB$9,FALSE))),"")</f>
        <v>Mature</v>
      </c>
      <c r="AC167" s="159" t="str">
        <f ca="1">IFERROR(IF((VLOOKUP($B167,'HICM and Narrative Backsheet'!$A$7:$BO$156,AC$9,FALSE))="","",(VLOOKUP($B167,'HICM and Narrative Backsheet'!$A$7:$BO$156,AC$9,FALSE))),"")</f>
        <v>Established</v>
      </c>
      <c r="AD167" s="160" t="str">
        <f ca="1">IFERROR(IF((VLOOKUP($B167,'HICM and Narrative Backsheet'!$A$7:$BO$156,AD$9,FALSE))="","",(VLOOKUP($B167,'HICM and Narrative Backsheet'!$A$7:$BO$156,AD$9,FALSE))),"")</f>
        <v>Established</v>
      </c>
    </row>
    <row r="168" spans="1:30" x14ac:dyDescent="0.3">
      <c r="A168" s="56">
        <v>142</v>
      </c>
      <c r="B168" s="49" t="str">
        <f t="shared" ca="1" si="14"/>
        <v>E08000010</v>
      </c>
      <c r="C168" s="143" t="str">
        <f ca="1">IFERROR(VLOOKUP($B168,'Org List'!$J$9:$K$488,2,0), "")</f>
        <v>Wigan</v>
      </c>
      <c r="D168" s="158" t="str">
        <f ca="1">IFERROR(IF((VLOOKUP($B168,'HICM and Narrative Backsheet'!$A$7:$BO$156,D$9,FALSE))="","",(VLOOKUP($B168,'HICM and Narrative Backsheet'!$A$7:$BO$156,D$9,FALSE))),"")</f>
        <v>Established</v>
      </c>
      <c r="E168" s="159" t="str">
        <f ca="1">IFERROR(IF((VLOOKUP($B168,'HICM and Narrative Backsheet'!$A$7:$BO$156,E$9,FALSE))="","",(VLOOKUP($B168,'HICM and Narrative Backsheet'!$A$7:$BO$156,E$9,FALSE))),"")</f>
        <v>Established</v>
      </c>
      <c r="F168" s="159" t="str">
        <f ca="1">IFERROR(IF((VLOOKUP($B168,'HICM and Narrative Backsheet'!$A$7:$BO$156,F$9,FALSE))="","",(VLOOKUP($B168,'HICM and Narrative Backsheet'!$A$7:$BO$156,F$9,FALSE))),"")</f>
        <v>Exemplary</v>
      </c>
      <c r="G168" s="159" t="str">
        <f ca="1">IFERROR(IF((VLOOKUP($B168,'HICM and Narrative Backsheet'!$A$7:$BO$156,G$9,FALSE))="","",(VLOOKUP($B168,'HICM and Narrative Backsheet'!$A$7:$BO$156,G$9,FALSE))),"")</f>
        <v>Established</v>
      </c>
      <c r="H168" s="159" t="str">
        <f ca="1">IFERROR(IF((VLOOKUP($B168,'HICM and Narrative Backsheet'!$A$7:$BO$156,H$9,FALSE))="","",(VLOOKUP($B168,'HICM and Narrative Backsheet'!$A$7:$BO$156,H$9,FALSE))),"")</f>
        <v>Established</v>
      </c>
      <c r="I168" s="159" t="str">
        <f ca="1">IFERROR(IF((VLOOKUP($B168,'HICM and Narrative Backsheet'!$A$7:$BO$156,I$9,FALSE))="","",(VLOOKUP($B168,'HICM and Narrative Backsheet'!$A$7:$BO$156,I$9,FALSE))),"")</f>
        <v>Plans in place</v>
      </c>
      <c r="J168" s="159" t="str">
        <f ca="1">IFERROR(IF((VLOOKUP($B168,'HICM and Narrative Backsheet'!$A$7:$BO$156,J$9,FALSE))="","",(VLOOKUP($B168,'HICM and Narrative Backsheet'!$A$7:$BO$156,J$9,FALSE))),"")</f>
        <v>Established</v>
      </c>
      <c r="K168" s="159" t="str">
        <f ca="1">IFERROR(IF((VLOOKUP($B168,'HICM and Narrative Backsheet'!$A$7:$BO$156,K$9,FALSE))="","",(VLOOKUP($B168,'HICM and Narrative Backsheet'!$A$7:$BO$156,K$9,FALSE))),"")</f>
        <v>Established</v>
      </c>
      <c r="L168" s="160" t="str">
        <f ca="1">IFERROR(IF((VLOOKUP($B168,'HICM and Narrative Backsheet'!$A$7:$BO$156,L$9,FALSE))="","",(VLOOKUP($B168,'HICM and Narrative Backsheet'!$A$7:$BO$156,L$9,FALSE))),"")</f>
        <v>Plans in place</v>
      </c>
      <c r="M168" s="161" t="str">
        <f ca="1">IFERROR(IF((VLOOKUP($B168,'HICM and Narrative Backsheet'!$A$7:$BO$156,M$9,FALSE))="","",(VLOOKUP($B168,'HICM and Narrative Backsheet'!$A$7:$BO$156,M$9,FALSE))),"")</f>
        <v>Established</v>
      </c>
      <c r="N168" s="159" t="str">
        <f ca="1">IFERROR(IF((VLOOKUP($B168,'HICM and Narrative Backsheet'!$A$7:$BO$156,N$9,FALSE))="","",(VLOOKUP($B168,'HICM and Narrative Backsheet'!$A$7:$BO$156,N$9,FALSE))),"")</f>
        <v>Established</v>
      </c>
      <c r="O168" s="159" t="str">
        <f ca="1">IFERROR(IF((VLOOKUP($B168,'HICM and Narrative Backsheet'!$A$7:$BO$156,O$9,FALSE))="","",(VLOOKUP($B168,'HICM and Narrative Backsheet'!$A$7:$BO$156,O$9,FALSE))),"")</f>
        <v>Exemplary</v>
      </c>
      <c r="P168" s="159" t="str">
        <f ca="1">IFERROR(IF((VLOOKUP($B168,'HICM and Narrative Backsheet'!$A$7:$BO$156,P$9,FALSE))="","",(VLOOKUP($B168,'HICM and Narrative Backsheet'!$A$7:$BO$156,P$9,FALSE))),"")</f>
        <v>Established</v>
      </c>
      <c r="Q168" s="159" t="str">
        <f ca="1">IFERROR(IF((VLOOKUP($B168,'HICM and Narrative Backsheet'!$A$7:$BO$156,Q$9,FALSE))="","",(VLOOKUP($B168,'HICM and Narrative Backsheet'!$A$7:$BO$156,Q$9,FALSE))),"")</f>
        <v>Established</v>
      </c>
      <c r="R168" s="159" t="str">
        <f ca="1">IFERROR(IF((VLOOKUP($B168,'HICM and Narrative Backsheet'!$A$7:$BO$156,R$9,FALSE))="","",(VLOOKUP($B168,'HICM and Narrative Backsheet'!$A$7:$BO$156,R$9,FALSE))),"")</f>
        <v>Plans in place</v>
      </c>
      <c r="S168" s="159" t="str">
        <f ca="1">IFERROR(IF((VLOOKUP($B168,'HICM and Narrative Backsheet'!$A$7:$BO$156,S$9,FALSE))="","",(VLOOKUP($B168,'HICM and Narrative Backsheet'!$A$7:$BO$156,S$9,FALSE))),"")</f>
        <v>Established</v>
      </c>
      <c r="T168" s="159" t="str">
        <f ca="1">IFERROR(IF((VLOOKUP($B168,'HICM and Narrative Backsheet'!$A$7:$BO$156,T$9,FALSE))="","",(VLOOKUP($B168,'HICM and Narrative Backsheet'!$A$7:$BO$156,T$9,FALSE))),"")</f>
        <v>Established</v>
      </c>
      <c r="U168" s="162" t="str">
        <f ca="1">IFERROR(IF((VLOOKUP($B168,'HICM and Narrative Backsheet'!$A$7:$BO$156,U$9,FALSE))="","",(VLOOKUP($B168,'HICM and Narrative Backsheet'!$A$7:$BO$156,U$9,FALSE))),"")</f>
        <v>Plans in place</v>
      </c>
      <c r="V168" s="161" t="str">
        <f ca="1">IFERROR(IF((VLOOKUP($B168,'HICM and Narrative Backsheet'!$A$7:$BO$156,V$9,FALSE))="","",(VLOOKUP($B168,'HICM and Narrative Backsheet'!$A$7:$BO$156,V$9,FALSE))),"")</f>
        <v>Established</v>
      </c>
      <c r="W168" s="159" t="str">
        <f ca="1">IFERROR(IF((VLOOKUP($B168,'HICM and Narrative Backsheet'!$A$7:$BO$156,W$9,FALSE))="","",(VLOOKUP($B168,'HICM and Narrative Backsheet'!$A$7:$BO$156,W$9,FALSE))),"")</f>
        <v>Established</v>
      </c>
      <c r="X168" s="159" t="str">
        <f ca="1">IFERROR(IF((VLOOKUP($B168,'HICM and Narrative Backsheet'!$A$7:$BO$156,X$9,FALSE))="","",(VLOOKUP($B168,'HICM and Narrative Backsheet'!$A$7:$BO$156,X$9,FALSE))),"")</f>
        <v>Exemplary</v>
      </c>
      <c r="Y168" s="159" t="str">
        <f ca="1">IFERROR(IF((VLOOKUP($B168,'HICM and Narrative Backsheet'!$A$7:$BO$156,Y$9,FALSE))="","",(VLOOKUP($B168,'HICM and Narrative Backsheet'!$A$7:$BO$156,Y$9,FALSE))),"")</f>
        <v>Established</v>
      </c>
      <c r="Z168" s="159" t="str">
        <f ca="1">IFERROR(IF((VLOOKUP($B168,'HICM and Narrative Backsheet'!$A$7:$BO$156,Z$9,FALSE))="","",(VLOOKUP($B168,'HICM and Narrative Backsheet'!$A$7:$BO$156,Z$9,FALSE))),"")</f>
        <v>Established</v>
      </c>
      <c r="AA168" s="159" t="str">
        <f ca="1">IFERROR(IF((VLOOKUP($B168,'HICM and Narrative Backsheet'!$A$7:$BO$156,AA$9,FALSE))="","",(VLOOKUP($B168,'HICM and Narrative Backsheet'!$A$7:$BO$156,AA$9,FALSE))),"")</f>
        <v>Plans in place</v>
      </c>
      <c r="AB168" s="159" t="str">
        <f ca="1">IFERROR(IF((VLOOKUP($B168,'HICM and Narrative Backsheet'!$A$7:$BO$156,AB$9,FALSE))="","",(VLOOKUP($B168,'HICM and Narrative Backsheet'!$A$7:$BO$156,AB$9,FALSE))),"")</f>
        <v>Established</v>
      </c>
      <c r="AC168" s="159" t="str">
        <f ca="1">IFERROR(IF((VLOOKUP($B168,'HICM and Narrative Backsheet'!$A$7:$BO$156,AC$9,FALSE))="","",(VLOOKUP($B168,'HICM and Narrative Backsheet'!$A$7:$BO$156,AC$9,FALSE))),"")</f>
        <v>Established</v>
      </c>
      <c r="AD168" s="160" t="str">
        <f ca="1">IFERROR(IF((VLOOKUP($B168,'HICM and Narrative Backsheet'!$A$7:$BO$156,AD$9,FALSE))="","",(VLOOKUP($B168,'HICM and Narrative Backsheet'!$A$7:$BO$156,AD$9,FALSE))),"")</f>
        <v>Plans in place</v>
      </c>
    </row>
    <row r="169" spans="1:30" x14ac:dyDescent="0.3">
      <c r="A169" s="56">
        <v>143</v>
      </c>
      <c r="B169" s="49" t="str">
        <f t="shared" ca="1" si="14"/>
        <v>E06000054</v>
      </c>
      <c r="C169" s="143" t="str">
        <f ca="1">IFERROR(VLOOKUP($B169,'Org List'!$J$9:$K$488,2,0), "")</f>
        <v>Wiltshire</v>
      </c>
      <c r="D169" s="158" t="str">
        <f ca="1">IFERROR(IF((VLOOKUP($B169,'HICM and Narrative Backsheet'!$A$7:$BO$156,D$9,FALSE))="","",(VLOOKUP($B169,'HICM and Narrative Backsheet'!$A$7:$BO$156,D$9,FALSE))),"")</f>
        <v>Mature</v>
      </c>
      <c r="E169" s="159" t="str">
        <f ca="1">IFERROR(IF((VLOOKUP($B169,'HICM and Narrative Backsheet'!$A$7:$BO$156,E$9,FALSE))="","",(VLOOKUP($B169,'HICM and Narrative Backsheet'!$A$7:$BO$156,E$9,FALSE))),"")</f>
        <v>Established</v>
      </c>
      <c r="F169" s="159" t="str">
        <f ca="1">IFERROR(IF((VLOOKUP($B169,'HICM and Narrative Backsheet'!$A$7:$BO$156,F$9,FALSE))="","",(VLOOKUP($B169,'HICM and Narrative Backsheet'!$A$7:$BO$156,F$9,FALSE))),"")</f>
        <v>Established</v>
      </c>
      <c r="G169" s="159" t="str">
        <f ca="1">IFERROR(IF((VLOOKUP($B169,'HICM and Narrative Backsheet'!$A$7:$BO$156,G$9,FALSE))="","",(VLOOKUP($B169,'HICM and Narrative Backsheet'!$A$7:$BO$156,G$9,FALSE))),"")</f>
        <v>Mature</v>
      </c>
      <c r="H169" s="159" t="str">
        <f ca="1">IFERROR(IF((VLOOKUP($B169,'HICM and Narrative Backsheet'!$A$7:$BO$156,H$9,FALSE))="","",(VLOOKUP($B169,'HICM and Narrative Backsheet'!$A$7:$BO$156,H$9,FALSE))),"")</f>
        <v>Established</v>
      </c>
      <c r="I169" s="159" t="str">
        <f ca="1">IFERROR(IF((VLOOKUP($B169,'HICM and Narrative Backsheet'!$A$7:$BO$156,I$9,FALSE))="","",(VLOOKUP($B169,'HICM and Narrative Backsheet'!$A$7:$BO$156,I$9,FALSE))),"")</f>
        <v>Established</v>
      </c>
      <c r="J169" s="159" t="str">
        <f ca="1">IFERROR(IF((VLOOKUP($B169,'HICM and Narrative Backsheet'!$A$7:$BO$156,J$9,FALSE))="","",(VLOOKUP($B169,'HICM and Narrative Backsheet'!$A$7:$BO$156,J$9,FALSE))),"")</f>
        <v>Established</v>
      </c>
      <c r="K169" s="159" t="str">
        <f ca="1">IFERROR(IF((VLOOKUP($B169,'HICM and Narrative Backsheet'!$A$7:$BO$156,K$9,FALSE))="","",(VLOOKUP($B169,'HICM and Narrative Backsheet'!$A$7:$BO$156,K$9,FALSE))),"")</f>
        <v>Established</v>
      </c>
      <c r="L169" s="160" t="str">
        <f ca="1">IFERROR(IF((VLOOKUP($B169,'HICM and Narrative Backsheet'!$A$7:$BO$156,L$9,FALSE))="","",(VLOOKUP($B169,'HICM and Narrative Backsheet'!$A$7:$BO$156,L$9,FALSE))),"")</f>
        <v>Plans in place</v>
      </c>
      <c r="M169" s="161" t="str">
        <f ca="1">IFERROR(IF((VLOOKUP($B169,'HICM and Narrative Backsheet'!$A$7:$BO$156,M$9,FALSE))="","",(VLOOKUP($B169,'HICM and Narrative Backsheet'!$A$7:$BO$156,M$9,FALSE))),"")</f>
        <v>Mature</v>
      </c>
      <c r="N169" s="159" t="str">
        <f ca="1">IFERROR(IF((VLOOKUP($B169,'HICM and Narrative Backsheet'!$A$7:$BO$156,N$9,FALSE))="","",(VLOOKUP($B169,'HICM and Narrative Backsheet'!$A$7:$BO$156,N$9,FALSE))),"")</f>
        <v>Established</v>
      </c>
      <c r="O169" s="159" t="str">
        <f ca="1">IFERROR(IF((VLOOKUP($B169,'HICM and Narrative Backsheet'!$A$7:$BO$156,O$9,FALSE))="","",(VLOOKUP($B169,'HICM and Narrative Backsheet'!$A$7:$BO$156,O$9,FALSE))),"")</f>
        <v>Established</v>
      </c>
      <c r="P169" s="159" t="str">
        <f ca="1">IFERROR(IF((VLOOKUP($B169,'HICM and Narrative Backsheet'!$A$7:$BO$156,P$9,FALSE))="","",(VLOOKUP($B169,'HICM and Narrative Backsheet'!$A$7:$BO$156,P$9,FALSE))),"")</f>
        <v>Mature</v>
      </c>
      <c r="Q169" s="159" t="str">
        <f ca="1">IFERROR(IF((VLOOKUP($B169,'HICM and Narrative Backsheet'!$A$7:$BO$156,Q$9,FALSE))="","",(VLOOKUP($B169,'HICM and Narrative Backsheet'!$A$7:$BO$156,Q$9,FALSE))),"")</f>
        <v>Established</v>
      </c>
      <c r="R169" s="159" t="str">
        <f ca="1">IFERROR(IF((VLOOKUP($B169,'HICM and Narrative Backsheet'!$A$7:$BO$156,R$9,FALSE))="","",(VLOOKUP($B169,'HICM and Narrative Backsheet'!$A$7:$BO$156,R$9,FALSE))),"")</f>
        <v>Established</v>
      </c>
      <c r="S169" s="159" t="str">
        <f ca="1">IFERROR(IF((VLOOKUP($B169,'HICM and Narrative Backsheet'!$A$7:$BO$156,S$9,FALSE))="","",(VLOOKUP($B169,'HICM and Narrative Backsheet'!$A$7:$BO$156,S$9,FALSE))),"")</f>
        <v>Mature</v>
      </c>
      <c r="T169" s="159" t="str">
        <f ca="1">IFERROR(IF((VLOOKUP($B169,'HICM and Narrative Backsheet'!$A$7:$BO$156,T$9,FALSE))="","",(VLOOKUP($B169,'HICM and Narrative Backsheet'!$A$7:$BO$156,T$9,FALSE))),"")</f>
        <v>Established</v>
      </c>
      <c r="U169" s="162" t="str">
        <f ca="1">IFERROR(IF((VLOOKUP($B169,'HICM and Narrative Backsheet'!$A$7:$BO$156,U$9,FALSE))="","",(VLOOKUP($B169,'HICM and Narrative Backsheet'!$A$7:$BO$156,U$9,FALSE))),"")</f>
        <v>Plans in place</v>
      </c>
      <c r="V169" s="161" t="str">
        <f ca="1">IFERROR(IF((VLOOKUP($B169,'HICM and Narrative Backsheet'!$A$7:$BO$156,V$9,FALSE))="","",(VLOOKUP($B169,'HICM and Narrative Backsheet'!$A$7:$BO$156,V$9,FALSE))),"")</f>
        <v>Mature</v>
      </c>
      <c r="W169" s="159" t="str">
        <f ca="1">IFERROR(IF((VLOOKUP($B169,'HICM and Narrative Backsheet'!$A$7:$BO$156,W$9,FALSE))="","",(VLOOKUP($B169,'HICM and Narrative Backsheet'!$A$7:$BO$156,W$9,FALSE))),"")</f>
        <v>Established</v>
      </c>
      <c r="X169" s="159" t="str">
        <f ca="1">IFERROR(IF((VLOOKUP($B169,'HICM and Narrative Backsheet'!$A$7:$BO$156,X$9,FALSE))="","",(VLOOKUP($B169,'HICM and Narrative Backsheet'!$A$7:$BO$156,X$9,FALSE))),"")</f>
        <v>Mature</v>
      </c>
      <c r="Y169" s="159" t="str">
        <f ca="1">IFERROR(IF((VLOOKUP($B169,'HICM and Narrative Backsheet'!$A$7:$BO$156,Y$9,FALSE))="","",(VLOOKUP($B169,'HICM and Narrative Backsheet'!$A$7:$BO$156,Y$9,FALSE))),"")</f>
        <v>Mature</v>
      </c>
      <c r="Z169" s="159" t="str">
        <f ca="1">IFERROR(IF((VLOOKUP($B169,'HICM and Narrative Backsheet'!$A$7:$BO$156,Z$9,FALSE))="","",(VLOOKUP($B169,'HICM and Narrative Backsheet'!$A$7:$BO$156,Z$9,FALSE))),"")</f>
        <v>Established</v>
      </c>
      <c r="AA169" s="159" t="str">
        <f ca="1">IFERROR(IF((VLOOKUP($B169,'HICM and Narrative Backsheet'!$A$7:$BO$156,AA$9,FALSE))="","",(VLOOKUP($B169,'HICM and Narrative Backsheet'!$A$7:$BO$156,AA$9,FALSE))),"")</f>
        <v>Established</v>
      </c>
      <c r="AB169" s="159" t="str">
        <f ca="1">IFERROR(IF((VLOOKUP($B169,'HICM and Narrative Backsheet'!$A$7:$BO$156,AB$9,FALSE))="","",(VLOOKUP($B169,'HICM and Narrative Backsheet'!$A$7:$BO$156,AB$9,FALSE))),"")</f>
        <v>Mature</v>
      </c>
      <c r="AC169" s="159" t="str">
        <f ca="1">IFERROR(IF((VLOOKUP($B169,'HICM and Narrative Backsheet'!$A$7:$BO$156,AC$9,FALSE))="","",(VLOOKUP($B169,'HICM and Narrative Backsheet'!$A$7:$BO$156,AC$9,FALSE))),"")</f>
        <v>Mature</v>
      </c>
      <c r="AD169" s="160" t="str">
        <f ca="1">IFERROR(IF((VLOOKUP($B169,'HICM and Narrative Backsheet'!$A$7:$BO$156,AD$9,FALSE))="","",(VLOOKUP($B169,'HICM and Narrative Backsheet'!$A$7:$BO$156,AD$9,FALSE))),"")</f>
        <v>Established</v>
      </c>
    </row>
    <row r="170" spans="1:30" x14ac:dyDescent="0.3">
      <c r="A170" s="56">
        <v>144</v>
      </c>
      <c r="B170" s="49" t="str">
        <f t="shared" ca="1" si="14"/>
        <v>E06000040</v>
      </c>
      <c r="C170" s="143" t="str">
        <f ca="1">IFERROR(VLOOKUP($B170,'Org List'!$J$9:$K$488,2,0), "")</f>
        <v>Windsor and Maidenhead</v>
      </c>
      <c r="D170" s="158" t="str">
        <f ca="1">IFERROR(IF((VLOOKUP($B170,'HICM and Narrative Backsheet'!$A$7:$BO$156,D$9,FALSE))="","",(VLOOKUP($B170,'HICM and Narrative Backsheet'!$A$7:$BO$156,D$9,FALSE))),"")</f>
        <v>Established</v>
      </c>
      <c r="E170" s="159" t="str">
        <f ca="1">IFERROR(IF((VLOOKUP($B170,'HICM and Narrative Backsheet'!$A$7:$BO$156,E$9,FALSE))="","",(VLOOKUP($B170,'HICM and Narrative Backsheet'!$A$7:$BO$156,E$9,FALSE))),"")</f>
        <v>Established</v>
      </c>
      <c r="F170" s="159" t="str">
        <f ca="1">IFERROR(IF((VLOOKUP($B170,'HICM and Narrative Backsheet'!$A$7:$BO$156,F$9,FALSE))="","",(VLOOKUP($B170,'HICM and Narrative Backsheet'!$A$7:$BO$156,F$9,FALSE))),"")</f>
        <v>Established</v>
      </c>
      <c r="G170" s="159" t="str">
        <f ca="1">IFERROR(IF((VLOOKUP($B170,'HICM and Narrative Backsheet'!$A$7:$BO$156,G$9,FALSE))="","",(VLOOKUP($B170,'HICM and Narrative Backsheet'!$A$7:$BO$156,G$9,FALSE))),"")</f>
        <v>Established</v>
      </c>
      <c r="H170" s="159" t="str">
        <f ca="1">IFERROR(IF((VLOOKUP($B170,'HICM and Narrative Backsheet'!$A$7:$BO$156,H$9,FALSE))="","",(VLOOKUP($B170,'HICM and Narrative Backsheet'!$A$7:$BO$156,H$9,FALSE))),"")</f>
        <v>Plans in place</v>
      </c>
      <c r="I170" s="159" t="str">
        <f ca="1">IFERROR(IF((VLOOKUP($B170,'HICM and Narrative Backsheet'!$A$7:$BO$156,I$9,FALSE))="","",(VLOOKUP($B170,'HICM and Narrative Backsheet'!$A$7:$BO$156,I$9,FALSE))),"")</f>
        <v>Established</v>
      </c>
      <c r="J170" s="159" t="str">
        <f ca="1">IFERROR(IF((VLOOKUP($B170,'HICM and Narrative Backsheet'!$A$7:$BO$156,J$9,FALSE))="","",(VLOOKUP($B170,'HICM and Narrative Backsheet'!$A$7:$BO$156,J$9,FALSE))),"")</f>
        <v>Established</v>
      </c>
      <c r="K170" s="159" t="str">
        <f ca="1">IFERROR(IF((VLOOKUP($B170,'HICM and Narrative Backsheet'!$A$7:$BO$156,K$9,FALSE))="","",(VLOOKUP($B170,'HICM and Narrative Backsheet'!$A$7:$BO$156,K$9,FALSE))),"")</f>
        <v>Established</v>
      </c>
      <c r="L170" s="160" t="str">
        <f ca="1">IFERROR(IF((VLOOKUP($B170,'HICM and Narrative Backsheet'!$A$7:$BO$156,L$9,FALSE))="","",(VLOOKUP($B170,'HICM and Narrative Backsheet'!$A$7:$BO$156,L$9,FALSE))),"")</f>
        <v>Established</v>
      </c>
      <c r="M170" s="161" t="str">
        <f ca="1">IFERROR(IF((VLOOKUP($B170,'HICM and Narrative Backsheet'!$A$7:$BO$156,M$9,FALSE))="","",(VLOOKUP($B170,'HICM and Narrative Backsheet'!$A$7:$BO$156,M$9,FALSE))),"")</f>
        <v>Established</v>
      </c>
      <c r="N170" s="159" t="str">
        <f ca="1">IFERROR(IF((VLOOKUP($B170,'HICM and Narrative Backsheet'!$A$7:$BO$156,N$9,FALSE))="","",(VLOOKUP($B170,'HICM and Narrative Backsheet'!$A$7:$BO$156,N$9,FALSE))),"")</f>
        <v>Established</v>
      </c>
      <c r="O170" s="159" t="str">
        <f ca="1">IFERROR(IF((VLOOKUP($B170,'HICM and Narrative Backsheet'!$A$7:$BO$156,O$9,FALSE))="","",(VLOOKUP($B170,'HICM and Narrative Backsheet'!$A$7:$BO$156,O$9,FALSE))),"")</f>
        <v>Established</v>
      </c>
      <c r="P170" s="159" t="str">
        <f ca="1">IFERROR(IF((VLOOKUP($B170,'HICM and Narrative Backsheet'!$A$7:$BO$156,P$9,FALSE))="","",(VLOOKUP($B170,'HICM and Narrative Backsheet'!$A$7:$BO$156,P$9,FALSE))),"")</f>
        <v>Established</v>
      </c>
      <c r="Q170" s="159" t="str">
        <f ca="1">IFERROR(IF((VLOOKUP($B170,'HICM and Narrative Backsheet'!$A$7:$BO$156,Q$9,FALSE))="","",(VLOOKUP($B170,'HICM and Narrative Backsheet'!$A$7:$BO$156,Q$9,FALSE))),"")</f>
        <v>Plans in place</v>
      </c>
      <c r="R170" s="159" t="str">
        <f ca="1">IFERROR(IF((VLOOKUP($B170,'HICM and Narrative Backsheet'!$A$7:$BO$156,R$9,FALSE))="","",(VLOOKUP($B170,'HICM and Narrative Backsheet'!$A$7:$BO$156,R$9,FALSE))),"")</f>
        <v>Plans in place</v>
      </c>
      <c r="S170" s="159" t="str">
        <f ca="1">IFERROR(IF((VLOOKUP($B170,'HICM and Narrative Backsheet'!$A$7:$BO$156,S$9,FALSE))="","",(VLOOKUP($B170,'HICM and Narrative Backsheet'!$A$7:$BO$156,S$9,FALSE))),"")</f>
        <v>Mature</v>
      </c>
      <c r="T170" s="159" t="str">
        <f ca="1">IFERROR(IF((VLOOKUP($B170,'HICM and Narrative Backsheet'!$A$7:$BO$156,T$9,FALSE))="","",(VLOOKUP($B170,'HICM and Narrative Backsheet'!$A$7:$BO$156,T$9,FALSE))),"")</f>
        <v>Established</v>
      </c>
      <c r="U170" s="162" t="str">
        <f ca="1">IFERROR(IF((VLOOKUP($B170,'HICM and Narrative Backsheet'!$A$7:$BO$156,U$9,FALSE))="","",(VLOOKUP($B170,'HICM and Narrative Backsheet'!$A$7:$BO$156,U$9,FALSE))),"")</f>
        <v>Established</v>
      </c>
      <c r="V170" s="161" t="str">
        <f ca="1">IFERROR(IF((VLOOKUP($B170,'HICM and Narrative Backsheet'!$A$7:$BO$156,V$9,FALSE))="","",(VLOOKUP($B170,'HICM and Narrative Backsheet'!$A$7:$BO$156,V$9,FALSE))),"")</f>
        <v>Mature</v>
      </c>
      <c r="W170" s="159" t="str">
        <f ca="1">IFERROR(IF((VLOOKUP($B170,'HICM and Narrative Backsheet'!$A$7:$BO$156,W$9,FALSE))="","",(VLOOKUP($B170,'HICM and Narrative Backsheet'!$A$7:$BO$156,W$9,FALSE))),"")</f>
        <v>Established</v>
      </c>
      <c r="X170" s="159" t="str">
        <f ca="1">IFERROR(IF((VLOOKUP($B170,'HICM and Narrative Backsheet'!$A$7:$BO$156,X$9,FALSE))="","",(VLOOKUP($B170,'HICM and Narrative Backsheet'!$A$7:$BO$156,X$9,FALSE))),"")</f>
        <v>Established</v>
      </c>
      <c r="Y170" s="159" t="str">
        <f ca="1">IFERROR(IF((VLOOKUP($B170,'HICM and Narrative Backsheet'!$A$7:$BO$156,Y$9,FALSE))="","",(VLOOKUP($B170,'HICM and Narrative Backsheet'!$A$7:$BO$156,Y$9,FALSE))),"")</f>
        <v>Established</v>
      </c>
      <c r="Z170" s="159" t="str">
        <f ca="1">IFERROR(IF((VLOOKUP($B170,'HICM and Narrative Backsheet'!$A$7:$BO$156,Z$9,FALSE))="","",(VLOOKUP($B170,'HICM and Narrative Backsheet'!$A$7:$BO$156,Z$9,FALSE))),"")</f>
        <v>Established</v>
      </c>
      <c r="AA170" s="159" t="str">
        <f ca="1">IFERROR(IF((VLOOKUP($B170,'HICM and Narrative Backsheet'!$A$7:$BO$156,AA$9,FALSE))="","",(VLOOKUP($B170,'HICM and Narrative Backsheet'!$A$7:$BO$156,AA$9,FALSE))),"")</f>
        <v>Established</v>
      </c>
      <c r="AB170" s="159" t="str">
        <f ca="1">IFERROR(IF((VLOOKUP($B170,'HICM and Narrative Backsheet'!$A$7:$BO$156,AB$9,FALSE))="","",(VLOOKUP($B170,'HICM and Narrative Backsheet'!$A$7:$BO$156,AB$9,FALSE))),"")</f>
        <v>Mature</v>
      </c>
      <c r="AC170" s="159" t="str">
        <f ca="1">IFERROR(IF((VLOOKUP($B170,'HICM and Narrative Backsheet'!$A$7:$BO$156,AC$9,FALSE))="","",(VLOOKUP($B170,'HICM and Narrative Backsheet'!$A$7:$BO$156,AC$9,FALSE))),"")</f>
        <v>Mature</v>
      </c>
      <c r="AD170" s="160" t="str">
        <f ca="1">IFERROR(IF((VLOOKUP($B170,'HICM and Narrative Backsheet'!$A$7:$BO$156,AD$9,FALSE))="","",(VLOOKUP($B170,'HICM and Narrative Backsheet'!$A$7:$BO$156,AD$9,FALSE))),"")</f>
        <v>Mature</v>
      </c>
    </row>
    <row r="171" spans="1:30" x14ac:dyDescent="0.3">
      <c r="A171" s="56">
        <v>145</v>
      </c>
      <c r="B171" s="49" t="str">
        <f t="shared" ca="1" si="14"/>
        <v>E08000015</v>
      </c>
      <c r="C171" s="143" t="str">
        <f ca="1">IFERROR(VLOOKUP($B171,'Org List'!$J$9:$K$488,2,0), "")</f>
        <v>Wirral</v>
      </c>
      <c r="D171" s="158" t="str">
        <f ca="1">IFERROR(IF((VLOOKUP($B171,'HICM and Narrative Backsheet'!$A$7:$BO$156,D$9,FALSE))="","",(VLOOKUP($B171,'HICM and Narrative Backsheet'!$A$7:$BO$156,D$9,FALSE))),"")</f>
        <v>Established</v>
      </c>
      <c r="E171" s="159" t="str">
        <f ca="1">IFERROR(IF((VLOOKUP($B171,'HICM and Narrative Backsheet'!$A$7:$BO$156,E$9,FALSE))="","",(VLOOKUP($B171,'HICM and Narrative Backsheet'!$A$7:$BO$156,E$9,FALSE))),"")</f>
        <v>Established</v>
      </c>
      <c r="F171" s="159" t="str">
        <f ca="1">IFERROR(IF((VLOOKUP($B171,'HICM and Narrative Backsheet'!$A$7:$BO$156,F$9,FALSE))="","",(VLOOKUP($B171,'HICM and Narrative Backsheet'!$A$7:$BO$156,F$9,FALSE))),"")</f>
        <v>Established</v>
      </c>
      <c r="G171" s="159" t="str">
        <f ca="1">IFERROR(IF((VLOOKUP($B171,'HICM and Narrative Backsheet'!$A$7:$BO$156,G$9,FALSE))="","",(VLOOKUP($B171,'HICM and Narrative Backsheet'!$A$7:$BO$156,G$9,FALSE))),"")</f>
        <v>Established</v>
      </c>
      <c r="H171" s="159" t="str">
        <f ca="1">IFERROR(IF((VLOOKUP($B171,'HICM and Narrative Backsheet'!$A$7:$BO$156,H$9,FALSE))="","",(VLOOKUP($B171,'HICM and Narrative Backsheet'!$A$7:$BO$156,H$9,FALSE))),"")</f>
        <v>Established</v>
      </c>
      <c r="I171" s="159" t="str">
        <f ca="1">IFERROR(IF((VLOOKUP($B171,'HICM and Narrative Backsheet'!$A$7:$BO$156,I$9,FALSE))="","",(VLOOKUP($B171,'HICM and Narrative Backsheet'!$A$7:$BO$156,I$9,FALSE))),"")</f>
        <v>Established</v>
      </c>
      <c r="J171" s="159" t="str">
        <f ca="1">IFERROR(IF((VLOOKUP($B171,'HICM and Narrative Backsheet'!$A$7:$BO$156,J$9,FALSE))="","",(VLOOKUP($B171,'HICM and Narrative Backsheet'!$A$7:$BO$156,J$9,FALSE))),"")</f>
        <v>Established</v>
      </c>
      <c r="K171" s="159" t="str">
        <f ca="1">IFERROR(IF((VLOOKUP($B171,'HICM and Narrative Backsheet'!$A$7:$BO$156,K$9,FALSE))="","",(VLOOKUP($B171,'HICM and Narrative Backsheet'!$A$7:$BO$156,K$9,FALSE))),"")</f>
        <v>Mature</v>
      </c>
      <c r="L171" s="160" t="str">
        <f ca="1">IFERROR(IF((VLOOKUP($B171,'HICM and Narrative Backsheet'!$A$7:$BO$156,L$9,FALSE))="","",(VLOOKUP($B171,'HICM and Narrative Backsheet'!$A$7:$BO$156,L$9,FALSE))),"")</f>
        <v>Established</v>
      </c>
      <c r="M171" s="161" t="str">
        <f ca="1">IFERROR(IF((VLOOKUP($B171,'HICM and Narrative Backsheet'!$A$7:$BO$156,M$9,FALSE))="","",(VLOOKUP($B171,'HICM and Narrative Backsheet'!$A$7:$BO$156,M$9,FALSE))),"")</f>
        <v>Mature</v>
      </c>
      <c r="N171" s="159" t="str">
        <f ca="1">IFERROR(IF((VLOOKUP($B171,'HICM and Narrative Backsheet'!$A$7:$BO$156,N$9,FALSE))="","",(VLOOKUP($B171,'HICM and Narrative Backsheet'!$A$7:$BO$156,N$9,FALSE))),"")</f>
        <v>Mature</v>
      </c>
      <c r="O171" s="159" t="str">
        <f ca="1">IFERROR(IF((VLOOKUP($B171,'HICM and Narrative Backsheet'!$A$7:$BO$156,O$9,FALSE))="","",(VLOOKUP($B171,'HICM and Narrative Backsheet'!$A$7:$BO$156,O$9,FALSE))),"")</f>
        <v>Mature</v>
      </c>
      <c r="P171" s="159" t="str">
        <f ca="1">IFERROR(IF((VLOOKUP($B171,'HICM and Narrative Backsheet'!$A$7:$BO$156,P$9,FALSE))="","",(VLOOKUP($B171,'HICM and Narrative Backsheet'!$A$7:$BO$156,P$9,FALSE))),"")</f>
        <v>Mature</v>
      </c>
      <c r="Q171" s="159" t="str">
        <f ca="1">IFERROR(IF((VLOOKUP($B171,'HICM and Narrative Backsheet'!$A$7:$BO$156,Q$9,FALSE))="","",(VLOOKUP($B171,'HICM and Narrative Backsheet'!$A$7:$BO$156,Q$9,FALSE))),"")</f>
        <v>Mature</v>
      </c>
      <c r="R171" s="159" t="str">
        <f ca="1">IFERROR(IF((VLOOKUP($B171,'HICM and Narrative Backsheet'!$A$7:$BO$156,R$9,FALSE))="","",(VLOOKUP($B171,'HICM and Narrative Backsheet'!$A$7:$BO$156,R$9,FALSE))),"")</f>
        <v>Mature</v>
      </c>
      <c r="S171" s="159" t="str">
        <f ca="1">IFERROR(IF((VLOOKUP($B171,'HICM and Narrative Backsheet'!$A$7:$BO$156,S$9,FALSE))="","",(VLOOKUP($B171,'HICM and Narrative Backsheet'!$A$7:$BO$156,S$9,FALSE))),"")</f>
        <v>Mature</v>
      </c>
      <c r="T171" s="159" t="str">
        <f ca="1">IFERROR(IF((VLOOKUP($B171,'HICM and Narrative Backsheet'!$A$7:$BO$156,T$9,FALSE))="","",(VLOOKUP($B171,'HICM and Narrative Backsheet'!$A$7:$BO$156,T$9,FALSE))),"")</f>
        <v>Mature</v>
      </c>
      <c r="U171" s="162" t="str">
        <f ca="1">IFERROR(IF((VLOOKUP($B171,'HICM and Narrative Backsheet'!$A$7:$BO$156,U$9,FALSE))="","",(VLOOKUP($B171,'HICM and Narrative Backsheet'!$A$7:$BO$156,U$9,FALSE))),"")</f>
        <v>Mature</v>
      </c>
      <c r="V171" s="161" t="str">
        <f ca="1">IFERROR(IF((VLOOKUP($B171,'HICM and Narrative Backsheet'!$A$7:$BO$156,V$9,FALSE))="","",(VLOOKUP($B171,'HICM and Narrative Backsheet'!$A$7:$BO$156,V$9,FALSE))),"")</f>
        <v>Mature</v>
      </c>
      <c r="W171" s="159" t="str">
        <f ca="1">IFERROR(IF((VLOOKUP($B171,'HICM and Narrative Backsheet'!$A$7:$BO$156,W$9,FALSE))="","",(VLOOKUP($B171,'HICM and Narrative Backsheet'!$A$7:$BO$156,W$9,FALSE))),"")</f>
        <v>Mature</v>
      </c>
      <c r="X171" s="159" t="str">
        <f ca="1">IFERROR(IF((VLOOKUP($B171,'HICM and Narrative Backsheet'!$A$7:$BO$156,X$9,FALSE))="","",(VLOOKUP($B171,'HICM and Narrative Backsheet'!$A$7:$BO$156,X$9,FALSE))),"")</f>
        <v>Mature</v>
      </c>
      <c r="Y171" s="159" t="str">
        <f ca="1">IFERROR(IF((VLOOKUP($B171,'HICM and Narrative Backsheet'!$A$7:$BO$156,Y$9,FALSE))="","",(VLOOKUP($B171,'HICM and Narrative Backsheet'!$A$7:$BO$156,Y$9,FALSE))),"")</f>
        <v>Mature</v>
      </c>
      <c r="Z171" s="159" t="str">
        <f ca="1">IFERROR(IF((VLOOKUP($B171,'HICM and Narrative Backsheet'!$A$7:$BO$156,Z$9,FALSE))="","",(VLOOKUP($B171,'HICM and Narrative Backsheet'!$A$7:$BO$156,Z$9,FALSE))),"")</f>
        <v>Mature</v>
      </c>
      <c r="AA171" s="159" t="str">
        <f ca="1">IFERROR(IF((VLOOKUP($B171,'HICM and Narrative Backsheet'!$A$7:$BO$156,AA$9,FALSE))="","",(VLOOKUP($B171,'HICM and Narrative Backsheet'!$A$7:$BO$156,AA$9,FALSE))),"")</f>
        <v>Mature</v>
      </c>
      <c r="AB171" s="159" t="str">
        <f ca="1">IFERROR(IF((VLOOKUP($B171,'HICM and Narrative Backsheet'!$A$7:$BO$156,AB$9,FALSE))="","",(VLOOKUP($B171,'HICM and Narrative Backsheet'!$A$7:$BO$156,AB$9,FALSE))),"")</f>
        <v>Mature</v>
      </c>
      <c r="AC171" s="159" t="str">
        <f ca="1">IFERROR(IF((VLOOKUP($B171,'HICM and Narrative Backsheet'!$A$7:$BO$156,AC$9,FALSE))="","",(VLOOKUP($B171,'HICM and Narrative Backsheet'!$A$7:$BO$156,AC$9,FALSE))),"")</f>
        <v>Mature</v>
      </c>
      <c r="AD171" s="160" t="str">
        <f ca="1">IFERROR(IF((VLOOKUP($B171,'HICM and Narrative Backsheet'!$A$7:$BO$156,AD$9,FALSE))="","",(VLOOKUP($B171,'HICM and Narrative Backsheet'!$A$7:$BO$156,AD$9,FALSE))),"")</f>
        <v>Mature</v>
      </c>
    </row>
    <row r="172" spans="1:30" x14ac:dyDescent="0.3">
      <c r="A172" s="56">
        <v>146</v>
      </c>
      <c r="B172" s="49" t="str">
        <f t="shared" ca="1" si="14"/>
        <v>E06000041</v>
      </c>
      <c r="C172" s="143" t="str">
        <f ca="1">IFERROR(VLOOKUP($B172,'Org List'!$J$9:$K$488,2,0), "")</f>
        <v>Wokingham</v>
      </c>
      <c r="D172" s="158" t="str">
        <f ca="1">IFERROR(IF((VLOOKUP($B172,'HICM and Narrative Backsheet'!$A$7:$BO$156,D$9,FALSE))="","",(VLOOKUP($B172,'HICM and Narrative Backsheet'!$A$7:$BO$156,D$9,FALSE))),"")</f>
        <v>Mature</v>
      </c>
      <c r="E172" s="159" t="str">
        <f ca="1">IFERROR(IF((VLOOKUP($B172,'HICM and Narrative Backsheet'!$A$7:$BO$156,E$9,FALSE))="","",(VLOOKUP($B172,'HICM and Narrative Backsheet'!$A$7:$BO$156,E$9,FALSE))),"")</f>
        <v>Plans in place</v>
      </c>
      <c r="F172" s="159" t="str">
        <f ca="1">IFERROR(IF((VLOOKUP($B172,'HICM and Narrative Backsheet'!$A$7:$BO$156,F$9,FALSE))="","",(VLOOKUP($B172,'HICM and Narrative Backsheet'!$A$7:$BO$156,F$9,FALSE))),"")</f>
        <v>Plans in place</v>
      </c>
      <c r="G172" s="159" t="str">
        <f ca="1">IFERROR(IF((VLOOKUP($B172,'HICM and Narrative Backsheet'!$A$7:$BO$156,G$9,FALSE))="","",(VLOOKUP($B172,'HICM and Narrative Backsheet'!$A$7:$BO$156,G$9,FALSE))),"")</f>
        <v>Plans in place</v>
      </c>
      <c r="H172" s="159" t="str">
        <f ca="1">IFERROR(IF((VLOOKUP($B172,'HICM and Narrative Backsheet'!$A$7:$BO$156,H$9,FALSE))="","",(VLOOKUP($B172,'HICM and Narrative Backsheet'!$A$7:$BO$156,H$9,FALSE))),"")</f>
        <v>Plans in place</v>
      </c>
      <c r="I172" s="159" t="str">
        <f ca="1">IFERROR(IF((VLOOKUP($B172,'HICM and Narrative Backsheet'!$A$7:$BO$156,I$9,FALSE))="","",(VLOOKUP($B172,'HICM and Narrative Backsheet'!$A$7:$BO$156,I$9,FALSE))),"")</f>
        <v>Plans in place</v>
      </c>
      <c r="J172" s="159" t="str">
        <f ca="1">IFERROR(IF((VLOOKUP($B172,'HICM and Narrative Backsheet'!$A$7:$BO$156,J$9,FALSE))="","",(VLOOKUP($B172,'HICM and Narrative Backsheet'!$A$7:$BO$156,J$9,FALSE))),"")</f>
        <v>Plans in place</v>
      </c>
      <c r="K172" s="159" t="str">
        <f ca="1">IFERROR(IF((VLOOKUP($B172,'HICM and Narrative Backsheet'!$A$7:$BO$156,K$9,FALSE))="","",(VLOOKUP($B172,'HICM and Narrative Backsheet'!$A$7:$BO$156,K$9,FALSE))),"")</f>
        <v>Established</v>
      </c>
      <c r="L172" s="160" t="str">
        <f ca="1">IFERROR(IF((VLOOKUP($B172,'HICM and Narrative Backsheet'!$A$7:$BO$156,L$9,FALSE))="","",(VLOOKUP($B172,'HICM and Narrative Backsheet'!$A$7:$BO$156,L$9,FALSE))),"")</f>
        <v>Established</v>
      </c>
      <c r="M172" s="161" t="str">
        <f ca="1">IFERROR(IF((VLOOKUP($B172,'HICM and Narrative Backsheet'!$A$7:$BO$156,M$9,FALSE))="","",(VLOOKUP($B172,'HICM and Narrative Backsheet'!$A$7:$BO$156,M$9,FALSE))),"")</f>
        <v>Mature</v>
      </c>
      <c r="N172" s="159" t="str">
        <f ca="1">IFERROR(IF((VLOOKUP($B172,'HICM and Narrative Backsheet'!$A$7:$BO$156,N$9,FALSE))="","",(VLOOKUP($B172,'HICM and Narrative Backsheet'!$A$7:$BO$156,N$9,FALSE))),"")</f>
        <v>Plans in place</v>
      </c>
      <c r="O172" s="159" t="str">
        <f ca="1">IFERROR(IF((VLOOKUP($B172,'HICM and Narrative Backsheet'!$A$7:$BO$156,O$9,FALSE))="","",(VLOOKUP($B172,'HICM and Narrative Backsheet'!$A$7:$BO$156,O$9,FALSE))),"")</f>
        <v>Established</v>
      </c>
      <c r="P172" s="159" t="str">
        <f ca="1">IFERROR(IF((VLOOKUP($B172,'HICM and Narrative Backsheet'!$A$7:$BO$156,P$9,FALSE))="","",(VLOOKUP($B172,'HICM and Narrative Backsheet'!$A$7:$BO$156,P$9,FALSE))),"")</f>
        <v>Plans in place</v>
      </c>
      <c r="Q172" s="159" t="str">
        <f ca="1">IFERROR(IF((VLOOKUP($B172,'HICM and Narrative Backsheet'!$A$7:$BO$156,Q$9,FALSE))="","",(VLOOKUP($B172,'HICM and Narrative Backsheet'!$A$7:$BO$156,Q$9,FALSE))),"")</f>
        <v>Plans in place</v>
      </c>
      <c r="R172" s="159" t="str">
        <f ca="1">IFERROR(IF((VLOOKUP($B172,'HICM and Narrative Backsheet'!$A$7:$BO$156,R$9,FALSE))="","",(VLOOKUP($B172,'HICM and Narrative Backsheet'!$A$7:$BO$156,R$9,FALSE))),"")</f>
        <v>Established</v>
      </c>
      <c r="S172" s="159" t="str">
        <f ca="1">IFERROR(IF((VLOOKUP($B172,'HICM and Narrative Backsheet'!$A$7:$BO$156,S$9,FALSE))="","",(VLOOKUP($B172,'HICM and Narrative Backsheet'!$A$7:$BO$156,S$9,FALSE))),"")</f>
        <v>Plans in place</v>
      </c>
      <c r="T172" s="159" t="str">
        <f ca="1">IFERROR(IF((VLOOKUP($B172,'HICM and Narrative Backsheet'!$A$7:$BO$156,T$9,FALSE))="","",(VLOOKUP($B172,'HICM and Narrative Backsheet'!$A$7:$BO$156,T$9,FALSE))),"")</f>
        <v>Established</v>
      </c>
      <c r="U172" s="162" t="str">
        <f ca="1">IFERROR(IF((VLOOKUP($B172,'HICM and Narrative Backsheet'!$A$7:$BO$156,U$9,FALSE))="","",(VLOOKUP($B172,'HICM and Narrative Backsheet'!$A$7:$BO$156,U$9,FALSE))),"")</f>
        <v>Established</v>
      </c>
      <c r="V172" s="161" t="str">
        <f ca="1">IFERROR(IF((VLOOKUP($B172,'HICM and Narrative Backsheet'!$A$7:$BO$156,V$9,FALSE))="","",(VLOOKUP($B172,'HICM and Narrative Backsheet'!$A$7:$BO$156,V$9,FALSE))),"")</f>
        <v>Mature</v>
      </c>
      <c r="W172" s="159" t="str">
        <f ca="1">IFERROR(IF((VLOOKUP($B172,'HICM and Narrative Backsheet'!$A$7:$BO$156,W$9,FALSE))="","",(VLOOKUP($B172,'HICM and Narrative Backsheet'!$A$7:$BO$156,W$9,FALSE))),"")</f>
        <v>Established</v>
      </c>
      <c r="X172" s="159" t="str">
        <f ca="1">IFERROR(IF((VLOOKUP($B172,'HICM and Narrative Backsheet'!$A$7:$BO$156,X$9,FALSE))="","",(VLOOKUP($B172,'HICM and Narrative Backsheet'!$A$7:$BO$156,X$9,FALSE))),"")</f>
        <v>Established</v>
      </c>
      <c r="Y172" s="159" t="str">
        <f ca="1">IFERROR(IF((VLOOKUP($B172,'HICM and Narrative Backsheet'!$A$7:$BO$156,Y$9,FALSE))="","",(VLOOKUP($B172,'HICM and Narrative Backsheet'!$A$7:$BO$156,Y$9,FALSE))),"")</f>
        <v>Established</v>
      </c>
      <c r="Z172" s="159" t="str">
        <f ca="1">IFERROR(IF((VLOOKUP($B172,'HICM and Narrative Backsheet'!$A$7:$BO$156,Z$9,FALSE))="","",(VLOOKUP($B172,'HICM and Narrative Backsheet'!$A$7:$BO$156,Z$9,FALSE))),"")</f>
        <v>Plans in place</v>
      </c>
      <c r="AA172" s="159" t="str">
        <f ca="1">IFERROR(IF((VLOOKUP($B172,'HICM and Narrative Backsheet'!$A$7:$BO$156,AA$9,FALSE))="","",(VLOOKUP($B172,'HICM and Narrative Backsheet'!$A$7:$BO$156,AA$9,FALSE))),"")</f>
        <v>Established</v>
      </c>
      <c r="AB172" s="159" t="str">
        <f ca="1">IFERROR(IF((VLOOKUP($B172,'HICM and Narrative Backsheet'!$A$7:$BO$156,AB$9,FALSE))="","",(VLOOKUP($B172,'HICM and Narrative Backsheet'!$A$7:$BO$156,AB$9,FALSE))),"")</f>
        <v>Plans in place</v>
      </c>
      <c r="AC172" s="159" t="str">
        <f ca="1">IFERROR(IF((VLOOKUP($B172,'HICM and Narrative Backsheet'!$A$7:$BO$156,AC$9,FALSE))="","",(VLOOKUP($B172,'HICM and Narrative Backsheet'!$A$7:$BO$156,AC$9,FALSE))),"")</f>
        <v>Established</v>
      </c>
      <c r="AD172" s="160" t="str">
        <f ca="1">IFERROR(IF((VLOOKUP($B172,'HICM and Narrative Backsheet'!$A$7:$BO$156,AD$9,FALSE))="","",(VLOOKUP($B172,'HICM and Narrative Backsheet'!$A$7:$BO$156,AD$9,FALSE))),"")</f>
        <v>Mature</v>
      </c>
    </row>
    <row r="173" spans="1:30" x14ac:dyDescent="0.3">
      <c r="A173" s="56">
        <v>147</v>
      </c>
      <c r="B173" s="49" t="str">
        <f t="shared" ca="1" si="14"/>
        <v>E08000031</v>
      </c>
      <c r="C173" s="143" t="str">
        <f ca="1">IFERROR(VLOOKUP($B173,'Org List'!$J$9:$K$488,2,0), "")</f>
        <v>Wolverhampton</v>
      </c>
      <c r="D173" s="158" t="str">
        <f ca="1">IFERROR(IF((VLOOKUP($B173,'HICM and Narrative Backsheet'!$A$7:$BO$156,D$9,FALSE))="","",(VLOOKUP($B173,'HICM and Narrative Backsheet'!$A$7:$BO$156,D$9,FALSE))),"")</f>
        <v>Established</v>
      </c>
      <c r="E173" s="159" t="str">
        <f ca="1">IFERROR(IF((VLOOKUP($B173,'HICM and Narrative Backsheet'!$A$7:$BO$156,E$9,FALSE))="","",(VLOOKUP($B173,'HICM and Narrative Backsheet'!$A$7:$BO$156,E$9,FALSE))),"")</f>
        <v>Established</v>
      </c>
      <c r="F173" s="159" t="str">
        <f ca="1">IFERROR(IF((VLOOKUP($B173,'HICM and Narrative Backsheet'!$A$7:$BO$156,F$9,FALSE))="","",(VLOOKUP($B173,'HICM and Narrative Backsheet'!$A$7:$BO$156,F$9,FALSE))),"")</f>
        <v>Established</v>
      </c>
      <c r="G173" s="159" t="str">
        <f ca="1">IFERROR(IF((VLOOKUP($B173,'HICM and Narrative Backsheet'!$A$7:$BO$156,G$9,FALSE))="","",(VLOOKUP($B173,'HICM and Narrative Backsheet'!$A$7:$BO$156,G$9,FALSE))),"")</f>
        <v>Established</v>
      </c>
      <c r="H173" s="159" t="str">
        <f ca="1">IFERROR(IF((VLOOKUP($B173,'HICM and Narrative Backsheet'!$A$7:$BO$156,H$9,FALSE))="","",(VLOOKUP($B173,'HICM and Narrative Backsheet'!$A$7:$BO$156,H$9,FALSE))),"")</f>
        <v>Established</v>
      </c>
      <c r="I173" s="159" t="str">
        <f ca="1">IFERROR(IF((VLOOKUP($B173,'HICM and Narrative Backsheet'!$A$7:$BO$156,I$9,FALSE))="","",(VLOOKUP($B173,'HICM and Narrative Backsheet'!$A$7:$BO$156,I$9,FALSE))),"")</f>
        <v>Established</v>
      </c>
      <c r="J173" s="159" t="str">
        <f ca="1">IFERROR(IF((VLOOKUP($B173,'HICM and Narrative Backsheet'!$A$7:$BO$156,J$9,FALSE))="","",(VLOOKUP($B173,'HICM and Narrative Backsheet'!$A$7:$BO$156,J$9,FALSE))),"")</f>
        <v>Mature</v>
      </c>
      <c r="K173" s="159" t="str">
        <f ca="1">IFERROR(IF((VLOOKUP($B173,'HICM and Narrative Backsheet'!$A$7:$BO$156,K$9,FALSE))="","",(VLOOKUP($B173,'HICM and Narrative Backsheet'!$A$7:$BO$156,K$9,FALSE))),"")</f>
        <v>Established</v>
      </c>
      <c r="L173" s="160" t="str">
        <f ca="1">IFERROR(IF((VLOOKUP($B173,'HICM and Narrative Backsheet'!$A$7:$BO$156,L$9,FALSE))="","",(VLOOKUP($B173,'HICM and Narrative Backsheet'!$A$7:$BO$156,L$9,FALSE))),"")</f>
        <v>Established</v>
      </c>
      <c r="M173" s="161" t="str">
        <f ca="1">IFERROR(IF((VLOOKUP($B173,'HICM and Narrative Backsheet'!$A$7:$BO$156,M$9,FALSE))="","",(VLOOKUP($B173,'HICM and Narrative Backsheet'!$A$7:$BO$156,M$9,FALSE))),"")</f>
        <v>Established</v>
      </c>
      <c r="N173" s="159" t="str">
        <f ca="1">IFERROR(IF((VLOOKUP($B173,'HICM and Narrative Backsheet'!$A$7:$BO$156,N$9,FALSE))="","",(VLOOKUP($B173,'HICM and Narrative Backsheet'!$A$7:$BO$156,N$9,FALSE))),"")</f>
        <v>Established</v>
      </c>
      <c r="O173" s="159" t="str">
        <f ca="1">IFERROR(IF((VLOOKUP($B173,'HICM and Narrative Backsheet'!$A$7:$BO$156,O$9,FALSE))="","",(VLOOKUP($B173,'HICM and Narrative Backsheet'!$A$7:$BO$156,O$9,FALSE))),"")</f>
        <v>Established</v>
      </c>
      <c r="P173" s="159" t="str">
        <f ca="1">IFERROR(IF((VLOOKUP($B173,'HICM and Narrative Backsheet'!$A$7:$BO$156,P$9,FALSE))="","",(VLOOKUP($B173,'HICM and Narrative Backsheet'!$A$7:$BO$156,P$9,FALSE))),"")</f>
        <v>Established</v>
      </c>
      <c r="Q173" s="159" t="str">
        <f ca="1">IFERROR(IF((VLOOKUP($B173,'HICM and Narrative Backsheet'!$A$7:$BO$156,Q$9,FALSE))="","",(VLOOKUP($B173,'HICM and Narrative Backsheet'!$A$7:$BO$156,Q$9,FALSE))),"")</f>
        <v>Established</v>
      </c>
      <c r="R173" s="159" t="str">
        <f ca="1">IFERROR(IF((VLOOKUP($B173,'HICM and Narrative Backsheet'!$A$7:$BO$156,R$9,FALSE))="","",(VLOOKUP($B173,'HICM and Narrative Backsheet'!$A$7:$BO$156,R$9,FALSE))),"")</f>
        <v>Mature</v>
      </c>
      <c r="S173" s="159" t="str">
        <f ca="1">IFERROR(IF((VLOOKUP($B173,'HICM and Narrative Backsheet'!$A$7:$BO$156,S$9,FALSE))="","",(VLOOKUP($B173,'HICM and Narrative Backsheet'!$A$7:$BO$156,S$9,FALSE))),"")</f>
        <v>Established</v>
      </c>
      <c r="T173" s="159" t="str">
        <f ca="1">IFERROR(IF((VLOOKUP($B173,'HICM and Narrative Backsheet'!$A$7:$BO$156,T$9,FALSE))="","",(VLOOKUP($B173,'HICM and Narrative Backsheet'!$A$7:$BO$156,T$9,FALSE))),"")</f>
        <v>Mature</v>
      </c>
      <c r="U173" s="162" t="str">
        <f ca="1">IFERROR(IF((VLOOKUP($B173,'HICM and Narrative Backsheet'!$A$7:$BO$156,U$9,FALSE))="","",(VLOOKUP($B173,'HICM and Narrative Backsheet'!$A$7:$BO$156,U$9,FALSE))),"")</f>
        <v>Established</v>
      </c>
      <c r="V173" s="161" t="str">
        <f ca="1">IFERROR(IF((VLOOKUP($B173,'HICM and Narrative Backsheet'!$A$7:$BO$156,V$9,FALSE))="","",(VLOOKUP($B173,'HICM and Narrative Backsheet'!$A$7:$BO$156,V$9,FALSE))),"")</f>
        <v>Mature</v>
      </c>
      <c r="W173" s="159" t="str">
        <f ca="1">IFERROR(IF((VLOOKUP($B173,'HICM and Narrative Backsheet'!$A$7:$BO$156,W$9,FALSE))="","",(VLOOKUP($B173,'HICM and Narrative Backsheet'!$A$7:$BO$156,W$9,FALSE))),"")</f>
        <v>Mature</v>
      </c>
      <c r="X173" s="159" t="str">
        <f ca="1">IFERROR(IF((VLOOKUP($B173,'HICM and Narrative Backsheet'!$A$7:$BO$156,X$9,FALSE))="","",(VLOOKUP($B173,'HICM and Narrative Backsheet'!$A$7:$BO$156,X$9,FALSE))),"")</f>
        <v>Mature</v>
      </c>
      <c r="Y173" s="159" t="str">
        <f ca="1">IFERROR(IF((VLOOKUP($B173,'HICM and Narrative Backsheet'!$A$7:$BO$156,Y$9,FALSE))="","",(VLOOKUP($B173,'HICM and Narrative Backsheet'!$A$7:$BO$156,Y$9,FALSE))),"")</f>
        <v>Mature</v>
      </c>
      <c r="Z173" s="159" t="str">
        <f ca="1">IFERROR(IF((VLOOKUP($B173,'HICM and Narrative Backsheet'!$A$7:$BO$156,Z$9,FALSE))="","",(VLOOKUP($B173,'HICM and Narrative Backsheet'!$A$7:$BO$156,Z$9,FALSE))),"")</f>
        <v>Mature</v>
      </c>
      <c r="AA173" s="159" t="str">
        <f ca="1">IFERROR(IF((VLOOKUP($B173,'HICM and Narrative Backsheet'!$A$7:$BO$156,AA$9,FALSE))="","",(VLOOKUP($B173,'HICM and Narrative Backsheet'!$A$7:$BO$156,AA$9,FALSE))),"")</f>
        <v>Mature</v>
      </c>
      <c r="AB173" s="159" t="str">
        <f ca="1">IFERROR(IF((VLOOKUP($B173,'HICM and Narrative Backsheet'!$A$7:$BO$156,AB$9,FALSE))="","",(VLOOKUP($B173,'HICM and Narrative Backsheet'!$A$7:$BO$156,AB$9,FALSE))),"")</f>
        <v>Mature</v>
      </c>
      <c r="AC173" s="159" t="str">
        <f ca="1">IFERROR(IF((VLOOKUP($B173,'HICM and Narrative Backsheet'!$A$7:$BO$156,AC$9,FALSE))="","",(VLOOKUP($B173,'HICM and Narrative Backsheet'!$A$7:$BO$156,AC$9,FALSE))),"")</f>
        <v>Mature</v>
      </c>
      <c r="AD173" s="160" t="str">
        <f ca="1">IFERROR(IF((VLOOKUP($B173,'HICM and Narrative Backsheet'!$A$7:$BO$156,AD$9,FALSE))="","",(VLOOKUP($B173,'HICM and Narrative Backsheet'!$A$7:$BO$156,AD$9,FALSE))),"")</f>
        <v>Mature</v>
      </c>
    </row>
    <row r="174" spans="1:30" x14ac:dyDescent="0.3">
      <c r="A174" s="56">
        <v>148</v>
      </c>
      <c r="B174" s="49" t="str">
        <f t="shared" ca="1" si="14"/>
        <v>E10000034</v>
      </c>
      <c r="C174" s="143" t="str">
        <f ca="1">IFERROR(VLOOKUP($B174,'Org List'!$J$9:$K$488,2,0), "")</f>
        <v>Worcestershire</v>
      </c>
      <c r="D174" s="158" t="str">
        <f ca="1">IFERROR(IF((VLOOKUP($B174,'HICM and Narrative Backsheet'!$A$7:$BO$156,D$9,FALSE))="","",(VLOOKUP($B174,'HICM and Narrative Backsheet'!$A$7:$BO$156,D$9,FALSE))),"")</f>
        <v>Established</v>
      </c>
      <c r="E174" s="159" t="str">
        <f ca="1">IFERROR(IF((VLOOKUP($B174,'HICM and Narrative Backsheet'!$A$7:$BO$156,E$9,FALSE))="","",(VLOOKUP($B174,'HICM and Narrative Backsheet'!$A$7:$BO$156,E$9,FALSE))),"")</f>
        <v>Mature</v>
      </c>
      <c r="F174" s="159" t="str">
        <f ca="1">IFERROR(IF((VLOOKUP($B174,'HICM and Narrative Backsheet'!$A$7:$BO$156,F$9,FALSE))="","",(VLOOKUP($B174,'HICM and Narrative Backsheet'!$A$7:$BO$156,F$9,FALSE))),"")</f>
        <v>Plans in place</v>
      </c>
      <c r="G174" s="159" t="str">
        <f ca="1">IFERROR(IF((VLOOKUP($B174,'HICM and Narrative Backsheet'!$A$7:$BO$156,G$9,FALSE))="","",(VLOOKUP($B174,'HICM and Narrative Backsheet'!$A$7:$BO$156,G$9,FALSE))),"")</f>
        <v>Mature</v>
      </c>
      <c r="H174" s="159" t="str">
        <f ca="1">IFERROR(IF((VLOOKUP($B174,'HICM and Narrative Backsheet'!$A$7:$BO$156,H$9,FALSE))="","",(VLOOKUP($B174,'HICM and Narrative Backsheet'!$A$7:$BO$156,H$9,FALSE))),"")</f>
        <v>Plans in place</v>
      </c>
      <c r="I174" s="159" t="str">
        <f ca="1">IFERROR(IF((VLOOKUP($B174,'HICM and Narrative Backsheet'!$A$7:$BO$156,I$9,FALSE))="","",(VLOOKUP($B174,'HICM and Narrative Backsheet'!$A$7:$BO$156,I$9,FALSE))),"")</f>
        <v>Established</v>
      </c>
      <c r="J174" s="159" t="str">
        <f ca="1">IFERROR(IF((VLOOKUP($B174,'HICM and Narrative Backsheet'!$A$7:$BO$156,J$9,FALSE))="","",(VLOOKUP($B174,'HICM and Narrative Backsheet'!$A$7:$BO$156,J$9,FALSE))),"")</f>
        <v>Established</v>
      </c>
      <c r="K174" s="159" t="str">
        <f ca="1">IFERROR(IF((VLOOKUP($B174,'HICM and Narrative Backsheet'!$A$7:$BO$156,K$9,FALSE))="","",(VLOOKUP($B174,'HICM and Narrative Backsheet'!$A$7:$BO$156,K$9,FALSE))),"")</f>
        <v>Established</v>
      </c>
      <c r="L174" s="160" t="str">
        <f ca="1">IFERROR(IF((VLOOKUP($B174,'HICM and Narrative Backsheet'!$A$7:$BO$156,L$9,FALSE))="","",(VLOOKUP($B174,'HICM and Narrative Backsheet'!$A$7:$BO$156,L$9,FALSE))),"")</f>
        <v>Established</v>
      </c>
      <c r="M174" s="161" t="str">
        <f ca="1">IFERROR(IF((VLOOKUP($B174,'HICM and Narrative Backsheet'!$A$7:$BO$156,M$9,FALSE))="","",(VLOOKUP($B174,'HICM and Narrative Backsheet'!$A$7:$BO$156,M$9,FALSE))),"")</f>
        <v>Established</v>
      </c>
      <c r="N174" s="159" t="str">
        <f ca="1">IFERROR(IF((VLOOKUP($B174,'HICM and Narrative Backsheet'!$A$7:$BO$156,N$9,FALSE))="","",(VLOOKUP($B174,'HICM and Narrative Backsheet'!$A$7:$BO$156,N$9,FALSE))),"")</f>
        <v>Mature</v>
      </c>
      <c r="O174" s="159" t="str">
        <f ca="1">IFERROR(IF((VLOOKUP($B174,'HICM and Narrative Backsheet'!$A$7:$BO$156,O$9,FALSE))="","",(VLOOKUP($B174,'HICM and Narrative Backsheet'!$A$7:$BO$156,O$9,FALSE))),"")</f>
        <v>Plans in place</v>
      </c>
      <c r="P174" s="159" t="str">
        <f ca="1">IFERROR(IF((VLOOKUP($B174,'HICM and Narrative Backsheet'!$A$7:$BO$156,P$9,FALSE))="","",(VLOOKUP($B174,'HICM and Narrative Backsheet'!$A$7:$BO$156,P$9,FALSE))),"")</f>
        <v>Mature</v>
      </c>
      <c r="Q174" s="159" t="str">
        <f ca="1">IFERROR(IF((VLOOKUP($B174,'HICM and Narrative Backsheet'!$A$7:$BO$156,Q$9,FALSE))="","",(VLOOKUP($B174,'HICM and Narrative Backsheet'!$A$7:$BO$156,Q$9,FALSE))),"")</f>
        <v>Plans in place</v>
      </c>
      <c r="R174" s="159" t="str">
        <f ca="1">IFERROR(IF((VLOOKUP($B174,'HICM and Narrative Backsheet'!$A$7:$BO$156,R$9,FALSE))="","",(VLOOKUP($B174,'HICM and Narrative Backsheet'!$A$7:$BO$156,R$9,FALSE))),"")</f>
        <v>Established</v>
      </c>
      <c r="S174" s="159" t="str">
        <f ca="1">IFERROR(IF((VLOOKUP($B174,'HICM and Narrative Backsheet'!$A$7:$BO$156,S$9,FALSE))="","",(VLOOKUP($B174,'HICM and Narrative Backsheet'!$A$7:$BO$156,S$9,FALSE))),"")</f>
        <v>Established</v>
      </c>
      <c r="T174" s="159" t="str">
        <f ca="1">IFERROR(IF((VLOOKUP($B174,'HICM and Narrative Backsheet'!$A$7:$BO$156,T$9,FALSE))="","",(VLOOKUP($B174,'HICM and Narrative Backsheet'!$A$7:$BO$156,T$9,FALSE))),"")</f>
        <v>Established</v>
      </c>
      <c r="U174" s="162" t="str">
        <f ca="1">IFERROR(IF((VLOOKUP($B174,'HICM and Narrative Backsheet'!$A$7:$BO$156,U$9,FALSE))="","",(VLOOKUP($B174,'HICM and Narrative Backsheet'!$A$7:$BO$156,U$9,FALSE))),"")</f>
        <v>Established</v>
      </c>
      <c r="V174" s="161" t="str">
        <f ca="1">IFERROR(IF((VLOOKUP($B174,'HICM and Narrative Backsheet'!$A$7:$BO$156,V$9,FALSE))="","",(VLOOKUP($B174,'HICM and Narrative Backsheet'!$A$7:$BO$156,V$9,FALSE))),"")</f>
        <v>Established</v>
      </c>
      <c r="W174" s="159" t="str">
        <f ca="1">IFERROR(IF((VLOOKUP($B174,'HICM and Narrative Backsheet'!$A$7:$BO$156,W$9,FALSE))="","",(VLOOKUP($B174,'HICM and Narrative Backsheet'!$A$7:$BO$156,W$9,FALSE))),"")</f>
        <v>Mature</v>
      </c>
      <c r="X174" s="159" t="str">
        <f ca="1">IFERROR(IF((VLOOKUP($B174,'HICM and Narrative Backsheet'!$A$7:$BO$156,X$9,FALSE))="","",(VLOOKUP($B174,'HICM and Narrative Backsheet'!$A$7:$BO$156,X$9,FALSE))),"")</f>
        <v>Established</v>
      </c>
      <c r="Y174" s="159" t="str">
        <f ca="1">IFERROR(IF((VLOOKUP($B174,'HICM and Narrative Backsheet'!$A$7:$BO$156,Y$9,FALSE))="","",(VLOOKUP($B174,'HICM and Narrative Backsheet'!$A$7:$BO$156,Y$9,FALSE))),"")</f>
        <v>Mature</v>
      </c>
      <c r="Z174" s="159" t="str">
        <f ca="1">IFERROR(IF((VLOOKUP($B174,'HICM and Narrative Backsheet'!$A$7:$BO$156,Z$9,FALSE))="","",(VLOOKUP($B174,'HICM and Narrative Backsheet'!$A$7:$BO$156,Z$9,FALSE))),"")</f>
        <v>Established</v>
      </c>
      <c r="AA174" s="159" t="str">
        <f ca="1">IFERROR(IF((VLOOKUP($B174,'HICM and Narrative Backsheet'!$A$7:$BO$156,AA$9,FALSE))="","",(VLOOKUP($B174,'HICM and Narrative Backsheet'!$A$7:$BO$156,AA$9,FALSE))),"")</f>
        <v>Established</v>
      </c>
      <c r="AB174" s="159" t="str">
        <f ca="1">IFERROR(IF((VLOOKUP($B174,'HICM and Narrative Backsheet'!$A$7:$BO$156,AB$9,FALSE))="","",(VLOOKUP($B174,'HICM and Narrative Backsheet'!$A$7:$BO$156,AB$9,FALSE))),"")</f>
        <v>Established</v>
      </c>
      <c r="AC174" s="159" t="str">
        <f ca="1">IFERROR(IF((VLOOKUP($B174,'HICM and Narrative Backsheet'!$A$7:$BO$156,AC$9,FALSE))="","",(VLOOKUP($B174,'HICM and Narrative Backsheet'!$A$7:$BO$156,AC$9,FALSE))),"")</f>
        <v>Established</v>
      </c>
      <c r="AD174" s="160" t="str">
        <f ca="1">IFERROR(IF((VLOOKUP($B174,'HICM and Narrative Backsheet'!$A$7:$BO$156,AD$9,FALSE))="","",(VLOOKUP($B174,'HICM and Narrative Backsheet'!$A$7:$BO$156,AD$9,FALSE))),"")</f>
        <v>Established</v>
      </c>
    </row>
    <row r="175" spans="1:30" ht="15" thickBot="1" x14ac:dyDescent="0.35">
      <c r="A175" s="56">
        <v>149</v>
      </c>
      <c r="B175" s="51" t="str">
        <f t="shared" ca="1" si="14"/>
        <v>E06000014</v>
      </c>
      <c r="C175" s="144" t="str">
        <f ca="1">IFERROR(VLOOKUP($B175,'Org List'!$J$9:$K$488,2,0), "")</f>
        <v>York</v>
      </c>
      <c r="D175" s="163" t="str">
        <f ca="1">IFERROR(IF((VLOOKUP($B175,'HICM and Narrative Backsheet'!$A$7:$BO$156,D$9,FALSE))="","",(VLOOKUP($B175,'HICM and Narrative Backsheet'!$A$7:$BO$156,D$9,FALSE))),"")</f>
        <v>Established</v>
      </c>
      <c r="E175" s="164" t="str">
        <f ca="1">IFERROR(IF((VLOOKUP($B175,'HICM and Narrative Backsheet'!$A$7:$BO$156,E$9,FALSE))="","",(VLOOKUP($B175,'HICM and Narrative Backsheet'!$A$7:$BO$156,E$9,FALSE))),"")</f>
        <v>Plans in place</v>
      </c>
      <c r="F175" s="164" t="str">
        <f ca="1">IFERROR(IF((VLOOKUP($B175,'HICM and Narrative Backsheet'!$A$7:$BO$156,F$9,FALSE))="","",(VLOOKUP($B175,'HICM and Narrative Backsheet'!$A$7:$BO$156,F$9,FALSE))),"")</f>
        <v>Established</v>
      </c>
      <c r="G175" s="164" t="str">
        <f ca="1">IFERROR(IF((VLOOKUP($B175,'HICM and Narrative Backsheet'!$A$7:$BO$156,G$9,FALSE))="","",(VLOOKUP($B175,'HICM and Narrative Backsheet'!$A$7:$BO$156,G$9,FALSE))),"")</f>
        <v>Established</v>
      </c>
      <c r="H175" s="164" t="str">
        <f ca="1">IFERROR(IF((VLOOKUP($B175,'HICM and Narrative Backsheet'!$A$7:$BO$156,H$9,FALSE))="","",(VLOOKUP($B175,'HICM and Narrative Backsheet'!$A$7:$BO$156,H$9,FALSE))),"")</f>
        <v>Plans in place</v>
      </c>
      <c r="I175" s="164" t="str">
        <f ca="1">IFERROR(IF((VLOOKUP($B175,'HICM and Narrative Backsheet'!$A$7:$BO$156,I$9,FALSE))="","",(VLOOKUP($B175,'HICM and Narrative Backsheet'!$A$7:$BO$156,I$9,FALSE))),"")</f>
        <v>Plans in place</v>
      </c>
      <c r="J175" s="164" t="str">
        <f ca="1">IFERROR(IF((VLOOKUP($B175,'HICM and Narrative Backsheet'!$A$7:$BO$156,J$9,FALSE))="","",(VLOOKUP($B175,'HICM and Narrative Backsheet'!$A$7:$BO$156,J$9,FALSE))),"")</f>
        <v>Plans in place</v>
      </c>
      <c r="K175" s="164" t="str">
        <f ca="1">IFERROR(IF((VLOOKUP($B175,'HICM and Narrative Backsheet'!$A$7:$BO$156,K$9,FALSE))="","",(VLOOKUP($B175,'HICM and Narrative Backsheet'!$A$7:$BO$156,K$9,FALSE))),"")</f>
        <v>Established</v>
      </c>
      <c r="L175" s="165" t="str">
        <f ca="1">IFERROR(IF((VLOOKUP($B175,'HICM and Narrative Backsheet'!$A$7:$BO$156,L$9,FALSE))="","",(VLOOKUP($B175,'HICM and Narrative Backsheet'!$A$7:$BO$156,L$9,FALSE))),"")</f>
        <v>Plans in place</v>
      </c>
      <c r="M175" s="166" t="str">
        <f ca="1">IFERROR(IF((VLOOKUP($B175,'HICM and Narrative Backsheet'!$A$7:$BO$156,M$9,FALSE))="","",(VLOOKUP($B175,'HICM and Narrative Backsheet'!$A$7:$BO$156,M$9,FALSE))),"")</f>
        <v>Established</v>
      </c>
      <c r="N175" s="164" t="str">
        <f ca="1">IFERROR(IF((VLOOKUP($B175,'HICM and Narrative Backsheet'!$A$7:$BO$156,N$9,FALSE))="","",(VLOOKUP($B175,'HICM and Narrative Backsheet'!$A$7:$BO$156,N$9,FALSE))),"")</f>
        <v>Plans in place</v>
      </c>
      <c r="O175" s="164" t="str">
        <f ca="1">IFERROR(IF((VLOOKUP($B175,'HICM and Narrative Backsheet'!$A$7:$BO$156,O$9,FALSE))="","",(VLOOKUP($B175,'HICM and Narrative Backsheet'!$A$7:$BO$156,O$9,FALSE))),"")</f>
        <v>Established</v>
      </c>
      <c r="P175" s="164" t="str">
        <f ca="1">IFERROR(IF((VLOOKUP($B175,'HICM and Narrative Backsheet'!$A$7:$BO$156,P$9,FALSE))="","",(VLOOKUP($B175,'HICM and Narrative Backsheet'!$A$7:$BO$156,P$9,FALSE))),"")</f>
        <v>Established</v>
      </c>
      <c r="Q175" s="164" t="str">
        <f ca="1">IFERROR(IF((VLOOKUP($B175,'HICM and Narrative Backsheet'!$A$7:$BO$156,Q$9,FALSE))="","",(VLOOKUP($B175,'HICM and Narrative Backsheet'!$A$7:$BO$156,Q$9,FALSE))),"")</f>
        <v>Plans in place</v>
      </c>
      <c r="R175" s="164" t="str">
        <f ca="1">IFERROR(IF((VLOOKUP($B175,'HICM and Narrative Backsheet'!$A$7:$BO$156,R$9,FALSE))="","",(VLOOKUP($B175,'HICM and Narrative Backsheet'!$A$7:$BO$156,R$9,FALSE))),"")</f>
        <v>Plans in place</v>
      </c>
      <c r="S175" s="164" t="str">
        <f ca="1">IFERROR(IF((VLOOKUP($B175,'HICM and Narrative Backsheet'!$A$7:$BO$156,S$9,FALSE))="","",(VLOOKUP($B175,'HICM and Narrative Backsheet'!$A$7:$BO$156,S$9,FALSE))),"")</f>
        <v>Plans in place</v>
      </c>
      <c r="T175" s="164" t="str">
        <f ca="1">IFERROR(IF((VLOOKUP($B175,'HICM and Narrative Backsheet'!$A$7:$BO$156,T$9,FALSE))="","",(VLOOKUP($B175,'HICM and Narrative Backsheet'!$A$7:$BO$156,T$9,FALSE))),"")</f>
        <v>Established</v>
      </c>
      <c r="U175" s="167" t="str">
        <f ca="1">IFERROR(IF((VLOOKUP($B175,'HICM and Narrative Backsheet'!$A$7:$BO$156,U$9,FALSE))="","",(VLOOKUP($B175,'HICM and Narrative Backsheet'!$A$7:$BO$156,U$9,FALSE))),"")</f>
        <v>Established</v>
      </c>
      <c r="V175" s="166" t="str">
        <f ca="1">IFERROR(IF((VLOOKUP($B175,'HICM and Narrative Backsheet'!$A$7:$BO$156,V$9,FALSE))="","",(VLOOKUP($B175,'HICM and Narrative Backsheet'!$A$7:$BO$156,V$9,FALSE))),"")</f>
        <v>Established</v>
      </c>
      <c r="W175" s="164" t="str">
        <f ca="1">IFERROR(IF((VLOOKUP($B175,'HICM and Narrative Backsheet'!$A$7:$BO$156,W$9,FALSE))="","",(VLOOKUP($B175,'HICM and Narrative Backsheet'!$A$7:$BO$156,W$9,FALSE))),"")</f>
        <v>Established</v>
      </c>
      <c r="X175" s="164" t="str">
        <f ca="1">IFERROR(IF((VLOOKUP($B175,'HICM and Narrative Backsheet'!$A$7:$BO$156,X$9,FALSE))="","",(VLOOKUP($B175,'HICM and Narrative Backsheet'!$A$7:$BO$156,X$9,FALSE))),"")</f>
        <v>Established</v>
      </c>
      <c r="Y175" s="164" t="str">
        <f ca="1">IFERROR(IF((VLOOKUP($B175,'HICM and Narrative Backsheet'!$A$7:$BO$156,Y$9,FALSE))="","",(VLOOKUP($B175,'HICM and Narrative Backsheet'!$A$7:$BO$156,Y$9,FALSE))),"")</f>
        <v>Established</v>
      </c>
      <c r="Z175" s="164" t="str">
        <f ca="1">IFERROR(IF((VLOOKUP($B175,'HICM and Narrative Backsheet'!$A$7:$BO$156,Z$9,FALSE))="","",(VLOOKUP($B175,'HICM and Narrative Backsheet'!$A$7:$BO$156,Z$9,FALSE))),"")</f>
        <v>Established</v>
      </c>
      <c r="AA175" s="164" t="str">
        <f ca="1">IFERROR(IF((VLOOKUP($B175,'HICM and Narrative Backsheet'!$A$7:$BO$156,AA$9,FALSE))="","",(VLOOKUP($B175,'HICM and Narrative Backsheet'!$A$7:$BO$156,AA$9,FALSE))),"")</f>
        <v>Plans in place</v>
      </c>
      <c r="AB175" s="164" t="str">
        <f ca="1">IFERROR(IF((VLOOKUP($B175,'HICM and Narrative Backsheet'!$A$7:$BO$156,AB$9,FALSE))="","",(VLOOKUP($B175,'HICM and Narrative Backsheet'!$A$7:$BO$156,AB$9,FALSE))),"")</f>
        <v>Established</v>
      </c>
      <c r="AC175" s="164" t="str">
        <f ca="1">IFERROR(IF((VLOOKUP($B175,'HICM and Narrative Backsheet'!$A$7:$BO$156,AC$9,FALSE))="","",(VLOOKUP($B175,'HICM and Narrative Backsheet'!$A$7:$BO$156,AC$9,FALSE))),"")</f>
        <v>Established</v>
      </c>
      <c r="AD175" s="165" t="str">
        <f ca="1">IFERROR(IF((VLOOKUP($B175,'HICM and Narrative Backsheet'!$A$7:$BO$156,AD$9,FALSE))="","",(VLOOKUP($B175,'HICM and Narrative Backsheet'!$A$7:$BO$156,AD$9,FALSE))),"")</f>
        <v>Established</v>
      </c>
    </row>
  </sheetData>
  <sheetProtection algorithmName="SHA-512" hashValue="9fEUcmpMTc2QZA193E2jv09xzD/sb8O2FvCe33R9o2lfIIoi6UpUuTeCaXEY4c+ak/ASClzOG7mN6A94A5RfYw==" saltValue="usvcpSoiISVt5HrMJpkbrQ==" spinCount="100000" sheet="1" objects="1" scenarios="1"/>
  <autoFilter ref="B25:AD175"/>
  <mergeCells count="11">
    <mergeCell ref="V10:AD10"/>
    <mergeCell ref="M10:U10"/>
    <mergeCell ref="D10:L10"/>
    <mergeCell ref="D24:L24"/>
    <mergeCell ref="M24:U24"/>
    <mergeCell ref="V24:AD24"/>
    <mergeCell ref="B1:H1"/>
    <mergeCell ref="B2:H2"/>
    <mergeCell ref="C10:C11"/>
    <mergeCell ref="B12:B22"/>
    <mergeCell ref="B10:B11"/>
  </mergeCells>
  <hyperlinks>
    <hyperlink ref="B6" location="Contents!A1" display="&lt;&lt; Contents"/>
  </hyperlinks>
  <pageMargins left="0.7" right="0.7" top="0.75" bottom="0.75" header="0.3" footer="0.3"/>
  <ignoredErrors>
    <ignoredError sqref="D14:U14 D16:U16 D18:U18 D20:U20 V14:AD14 V16:AD16 V18:AD18 V20:AD20"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46081" r:id="rId3" name="Drop Down 1">
              <controlPr defaultSize="0" autoLine="0" autoPict="0">
                <anchor moveWithCells="1" sizeWithCells="1">
                  <from>
                    <xdr:col>2</xdr:col>
                    <xdr:colOff>822960</xdr:colOff>
                    <xdr:row>2</xdr:row>
                    <xdr:rowOff>152400</xdr:rowOff>
                  </from>
                  <to>
                    <xdr:col>5</xdr:col>
                    <xdr:colOff>144780</xdr:colOff>
                    <xdr:row>4</xdr:row>
                    <xdr:rowOff>38100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BO156"/>
  <sheetViews>
    <sheetView zoomScale="80" zoomScaleNormal="80" workbookViewId="0"/>
  </sheetViews>
  <sheetFormatPr defaultRowHeight="14.4" x14ac:dyDescent="0.3"/>
  <sheetData>
    <row r="1" spans="1:67" x14ac:dyDescent="0.3">
      <c r="A1">
        <v>1</v>
      </c>
      <c r="B1">
        <v>2</v>
      </c>
      <c r="C1" s="175">
        <v>3</v>
      </c>
      <c r="D1" s="175">
        <v>4</v>
      </c>
      <c r="E1" s="175">
        <v>5</v>
      </c>
      <c r="F1" s="175">
        <v>6</v>
      </c>
      <c r="G1" s="175">
        <v>7</v>
      </c>
      <c r="H1" s="175">
        <v>8</v>
      </c>
      <c r="I1" s="175">
        <v>9</v>
      </c>
      <c r="J1" s="175">
        <v>10</v>
      </c>
      <c r="K1" s="175">
        <v>11</v>
      </c>
      <c r="L1" s="175">
        <v>12</v>
      </c>
      <c r="M1" s="175">
        <v>13</v>
      </c>
      <c r="N1" s="175">
        <v>14</v>
      </c>
      <c r="O1" s="175">
        <v>15</v>
      </c>
      <c r="P1" s="175">
        <v>16</v>
      </c>
      <c r="Q1" s="175">
        <v>17</v>
      </c>
      <c r="R1" s="175">
        <v>18</v>
      </c>
      <c r="S1" s="175">
        <v>19</v>
      </c>
      <c r="T1" s="175">
        <v>20</v>
      </c>
      <c r="U1" s="175">
        <v>21</v>
      </c>
      <c r="V1" s="175">
        <v>22</v>
      </c>
      <c r="W1" s="175">
        <v>23</v>
      </c>
      <c r="X1" s="175">
        <v>24</v>
      </c>
      <c r="Y1" s="175">
        <v>25</v>
      </c>
      <c r="Z1" s="175">
        <v>26</v>
      </c>
      <c r="AA1" s="175">
        <v>27</v>
      </c>
      <c r="AB1" s="175">
        <v>28</v>
      </c>
      <c r="AC1" s="175">
        <v>29</v>
      </c>
      <c r="AD1" s="175">
        <v>30</v>
      </c>
      <c r="AE1" s="175">
        <v>31</v>
      </c>
      <c r="AF1" s="175">
        <v>32</v>
      </c>
      <c r="AG1" s="175">
        <v>33</v>
      </c>
      <c r="AH1" s="175">
        <v>34</v>
      </c>
      <c r="AI1" s="175">
        <v>35</v>
      </c>
      <c r="AJ1" s="175">
        <v>36</v>
      </c>
      <c r="AK1" s="175">
        <v>37</v>
      </c>
      <c r="AL1" s="175">
        <v>38</v>
      </c>
      <c r="AM1" s="175">
        <v>39</v>
      </c>
      <c r="AN1" s="175">
        <v>40</v>
      </c>
      <c r="AO1" s="175">
        <v>41</v>
      </c>
      <c r="AP1" s="175">
        <v>42</v>
      </c>
      <c r="AQ1" s="175">
        <v>43</v>
      </c>
      <c r="AR1" s="175">
        <v>44</v>
      </c>
      <c r="AS1" s="175">
        <v>45</v>
      </c>
      <c r="AT1" s="175">
        <v>46</v>
      </c>
      <c r="AU1" s="175">
        <v>47</v>
      </c>
      <c r="AV1" s="175">
        <v>48</v>
      </c>
      <c r="AW1" s="175">
        <v>49</v>
      </c>
      <c r="AX1" s="175">
        <v>50</v>
      </c>
      <c r="AY1" s="175">
        <v>51</v>
      </c>
      <c r="AZ1" s="175">
        <v>52</v>
      </c>
      <c r="BA1" s="175">
        <v>53</v>
      </c>
      <c r="BB1" s="175">
        <v>54</v>
      </c>
      <c r="BC1" s="175">
        <v>55</v>
      </c>
      <c r="BD1" s="175">
        <v>56</v>
      </c>
      <c r="BE1" s="175">
        <v>57</v>
      </c>
      <c r="BF1" s="175">
        <v>58</v>
      </c>
      <c r="BG1" s="175">
        <v>59</v>
      </c>
      <c r="BH1" s="175">
        <v>60</v>
      </c>
      <c r="BI1" s="175">
        <v>61</v>
      </c>
      <c r="BJ1" s="175">
        <v>62</v>
      </c>
      <c r="BK1" s="175">
        <v>63</v>
      </c>
      <c r="BL1" s="175">
        <v>64</v>
      </c>
      <c r="BM1" s="175">
        <v>65</v>
      </c>
      <c r="BN1" s="175">
        <v>66</v>
      </c>
      <c r="BO1" s="175">
        <v>67</v>
      </c>
    </row>
    <row r="3" spans="1:67" x14ac:dyDescent="0.3">
      <c r="C3">
        <v>40</v>
      </c>
      <c r="D3">
        <v>41</v>
      </c>
      <c r="E3" s="177">
        <v>42</v>
      </c>
      <c r="F3" s="177">
        <v>43</v>
      </c>
      <c r="G3" s="177">
        <v>44</v>
      </c>
      <c r="H3" s="177">
        <v>45</v>
      </c>
      <c r="I3" s="177">
        <v>46</v>
      </c>
      <c r="J3" s="177">
        <v>47</v>
      </c>
      <c r="K3" s="177">
        <v>48</v>
      </c>
      <c r="L3" s="177">
        <v>49</v>
      </c>
      <c r="M3" s="177">
        <v>50</v>
      </c>
      <c r="N3" s="177">
        <v>51</v>
      </c>
      <c r="O3" s="177">
        <v>52</v>
      </c>
      <c r="P3" s="177">
        <v>53</v>
      </c>
      <c r="Q3" s="177">
        <v>54</v>
      </c>
      <c r="R3" s="177">
        <v>55</v>
      </c>
      <c r="S3" s="177">
        <v>56</v>
      </c>
      <c r="T3" s="177">
        <v>57</v>
      </c>
      <c r="U3" s="177">
        <v>58</v>
      </c>
      <c r="V3" s="177">
        <v>59</v>
      </c>
      <c r="W3" s="177">
        <v>60</v>
      </c>
      <c r="X3" s="177">
        <v>61</v>
      </c>
      <c r="Y3" s="177">
        <v>62</v>
      </c>
      <c r="Z3" s="177">
        <v>63</v>
      </c>
      <c r="AA3" s="177">
        <v>64</v>
      </c>
      <c r="AB3" s="177">
        <v>65</v>
      </c>
      <c r="AC3" s="177">
        <v>66</v>
      </c>
      <c r="AD3" s="177">
        <v>67</v>
      </c>
      <c r="AE3" s="177">
        <v>68</v>
      </c>
      <c r="AF3" s="177">
        <v>69</v>
      </c>
      <c r="AG3" s="177">
        <v>70</v>
      </c>
      <c r="AH3" s="177">
        <v>71</v>
      </c>
      <c r="AI3" s="177">
        <v>72</v>
      </c>
      <c r="AJ3" s="177">
        <v>73</v>
      </c>
      <c r="AK3" s="177">
        <v>74</v>
      </c>
      <c r="AL3" s="177">
        <v>75</v>
      </c>
      <c r="AM3" s="177">
        <v>76</v>
      </c>
      <c r="AN3" s="177">
        <v>77</v>
      </c>
      <c r="AO3" s="177">
        <v>78</v>
      </c>
      <c r="AP3" s="177">
        <v>79</v>
      </c>
      <c r="AQ3" s="177">
        <v>80</v>
      </c>
      <c r="AR3" s="177">
        <v>81</v>
      </c>
      <c r="AS3" s="177">
        <v>82</v>
      </c>
      <c r="AT3" s="177">
        <v>83</v>
      </c>
      <c r="AU3" s="177">
        <v>84</v>
      </c>
      <c r="AV3" s="177">
        <v>85</v>
      </c>
      <c r="AW3" s="177">
        <v>86</v>
      </c>
      <c r="AX3" s="177">
        <v>87</v>
      </c>
      <c r="AY3" s="177">
        <v>88</v>
      </c>
      <c r="AZ3" s="177">
        <v>89</v>
      </c>
      <c r="BA3" s="177">
        <v>90</v>
      </c>
      <c r="BB3" s="177">
        <v>91</v>
      </c>
      <c r="BC3" s="177">
        <v>92</v>
      </c>
      <c r="BD3" s="177">
        <v>93</v>
      </c>
      <c r="BE3" s="177">
        <v>94</v>
      </c>
      <c r="BF3" s="177">
        <v>95</v>
      </c>
      <c r="BG3" s="177">
        <v>96</v>
      </c>
      <c r="BH3" s="177">
        <v>97</v>
      </c>
      <c r="BI3" s="177">
        <v>98</v>
      </c>
      <c r="BJ3" s="177">
        <v>99</v>
      </c>
      <c r="BK3" s="177">
        <v>100</v>
      </c>
      <c r="BL3" s="177">
        <v>101</v>
      </c>
      <c r="BM3" s="177">
        <v>102</v>
      </c>
      <c r="BN3" s="177">
        <v>103</v>
      </c>
      <c r="BO3" s="177">
        <v>104</v>
      </c>
    </row>
    <row r="5" spans="1:67" x14ac:dyDescent="0.3">
      <c r="C5" s="259" t="s">
        <v>1158</v>
      </c>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t="s">
        <v>910</v>
      </c>
      <c r="BO5" s="259"/>
    </row>
    <row r="6" spans="1:67" x14ac:dyDescent="0.3">
      <c r="A6" t="s">
        <v>195</v>
      </c>
      <c r="B6" t="s">
        <v>219</v>
      </c>
      <c r="C6" t="s">
        <v>1146</v>
      </c>
      <c r="D6" t="s">
        <v>1147</v>
      </c>
      <c r="E6" t="s">
        <v>1148</v>
      </c>
      <c r="F6" t="s">
        <v>1149</v>
      </c>
      <c r="G6" t="s">
        <v>1150</v>
      </c>
      <c r="H6" t="s">
        <v>1151</v>
      </c>
      <c r="I6" t="s">
        <v>1152</v>
      </c>
      <c r="J6" t="s">
        <v>1153</v>
      </c>
      <c r="K6" t="s">
        <v>1154</v>
      </c>
      <c r="L6" t="s">
        <v>39</v>
      </c>
      <c r="M6" t="s">
        <v>40</v>
      </c>
      <c r="N6" t="s">
        <v>41</v>
      </c>
      <c r="O6" t="s">
        <v>42</v>
      </c>
      <c r="P6" t="s">
        <v>43</v>
      </c>
      <c r="Q6" t="s">
        <v>44</v>
      </c>
      <c r="R6" t="s">
        <v>45</v>
      </c>
      <c r="S6" t="s">
        <v>46</v>
      </c>
      <c r="T6" t="s">
        <v>47</v>
      </c>
      <c r="U6" t="s">
        <v>48</v>
      </c>
      <c r="V6" t="s">
        <v>49</v>
      </c>
      <c r="W6" t="s">
        <v>50</v>
      </c>
      <c r="X6" t="s">
        <v>51</v>
      </c>
      <c r="Y6" t="s">
        <v>52</v>
      </c>
      <c r="Z6" t="s">
        <v>53</v>
      </c>
      <c r="AA6" t="s">
        <v>54</v>
      </c>
      <c r="AB6" t="s">
        <v>55</v>
      </c>
      <c r="AC6" t="s">
        <v>56</v>
      </c>
      <c r="AD6" t="s">
        <v>57</v>
      </c>
      <c r="AE6" t="s">
        <v>58</v>
      </c>
      <c r="AF6" t="s">
        <v>59</v>
      </c>
      <c r="AG6" t="s">
        <v>60</v>
      </c>
      <c r="AH6" t="s">
        <v>61</v>
      </c>
      <c r="AI6" t="s">
        <v>62</v>
      </c>
      <c r="AJ6" t="s">
        <v>63</v>
      </c>
      <c r="AK6" t="s">
        <v>64</v>
      </c>
      <c r="AL6" t="s">
        <v>65</v>
      </c>
      <c r="AM6" t="s">
        <v>66</v>
      </c>
      <c r="AN6" t="s">
        <v>67</v>
      </c>
      <c r="AO6" t="s">
        <v>68</v>
      </c>
      <c r="AP6" t="s">
        <v>69</v>
      </c>
      <c r="AQ6" t="s">
        <v>70</v>
      </c>
      <c r="AR6" t="s">
        <v>71</v>
      </c>
      <c r="AS6" t="s">
        <v>72</v>
      </c>
      <c r="AT6" t="s">
        <v>73</v>
      </c>
      <c r="AU6" t="s">
        <v>74</v>
      </c>
      <c r="AV6" t="s">
        <v>75</v>
      </c>
      <c r="AW6" t="s">
        <v>76</v>
      </c>
      <c r="AX6" t="s">
        <v>77</v>
      </c>
      <c r="AY6" t="s">
        <v>78</v>
      </c>
      <c r="AZ6" t="s">
        <v>79</v>
      </c>
      <c r="BA6" t="s">
        <v>80</v>
      </c>
      <c r="BB6" t="s">
        <v>81</v>
      </c>
      <c r="BC6" t="s">
        <v>82</v>
      </c>
      <c r="BD6" t="s">
        <v>83</v>
      </c>
      <c r="BE6" t="s">
        <v>84</v>
      </c>
      <c r="BF6" t="s">
        <v>85</v>
      </c>
      <c r="BG6" t="s">
        <v>86</v>
      </c>
      <c r="BH6" t="s">
        <v>87</v>
      </c>
      <c r="BI6" t="s">
        <v>88</v>
      </c>
      <c r="BJ6" t="s">
        <v>89</v>
      </c>
      <c r="BK6" t="s">
        <v>90</v>
      </c>
      <c r="BL6" t="s">
        <v>91</v>
      </c>
      <c r="BM6" t="s">
        <v>92</v>
      </c>
      <c r="BN6" t="s">
        <v>93</v>
      </c>
      <c r="BO6" t="s">
        <v>94</v>
      </c>
    </row>
    <row r="7" spans="1:67" x14ac:dyDescent="0.3">
      <c r="A7" t="s">
        <v>218</v>
      </c>
      <c r="B7" t="s">
        <v>214</v>
      </c>
      <c r="C7" t="str">
        <f>IFERROR(IF((VLOOKUP($A7,'Q2 Raw Data'!$A$9:$DA$158,C$3,FALSE))="","",(VLOOKUP($A7,'Q2 Raw Data'!$A$9:$DA$158,C$3,FALSE))),"")</f>
        <v>Established</v>
      </c>
      <c r="D7" t="str">
        <f>IFERROR(IF((VLOOKUP($A7,'Q2 Raw Data'!$A$9:$DA$158,D$3,FALSE))="","",(VLOOKUP($A7,'Q2 Raw Data'!$A$9:$DA$158,D$3,FALSE))),"")</f>
        <v>Established</v>
      </c>
      <c r="E7" t="str">
        <f>IFERROR(IF((VLOOKUP($A7,'Q2 Raw Data'!$A$9:$DA$158,E$3,FALSE))="","",(VLOOKUP($A7,'Q2 Raw Data'!$A$9:$DA$158,E$3,FALSE))),"")</f>
        <v>Mature</v>
      </c>
      <c r="F7" t="str">
        <f>IFERROR(IF((VLOOKUP($A7,'Q2 Raw Data'!$A$9:$DA$158,F$3,FALSE))="","",(VLOOKUP($A7,'Q2 Raw Data'!$A$9:$DA$158,F$3,FALSE))),"")</f>
        <v>Mature</v>
      </c>
      <c r="G7" t="str">
        <f>IFERROR(IF((VLOOKUP($A7,'Q2 Raw Data'!$A$9:$DA$158,G$3,FALSE))="","",(VLOOKUP($A7,'Q2 Raw Data'!$A$9:$DA$158,G$3,FALSE))),"")</f>
        <v>Mature</v>
      </c>
      <c r="H7" t="str">
        <f>IFERROR(IF((VLOOKUP($A7,'Q2 Raw Data'!$A$9:$DA$158,H$3,FALSE))="","",(VLOOKUP($A7,'Q2 Raw Data'!$A$9:$DA$158,H$3,FALSE))),"")</f>
        <v>Mature</v>
      </c>
      <c r="I7" t="str">
        <f>IFERROR(IF((VLOOKUP($A7,'Q2 Raw Data'!$A$9:$DA$158,I$3,FALSE))="","",(VLOOKUP($A7,'Q2 Raw Data'!$A$9:$DA$158,I$3,FALSE))),"")</f>
        <v>Mature</v>
      </c>
      <c r="J7" t="str">
        <f>IFERROR(IF((VLOOKUP($A7,'Q2 Raw Data'!$A$9:$DA$158,J$3,FALSE))="","",(VLOOKUP($A7,'Q2 Raw Data'!$A$9:$DA$158,J$3,FALSE))),"")</f>
        <v>Established</v>
      </c>
      <c r="K7" t="str">
        <f>IFERROR(IF((VLOOKUP($A7,'Q2 Raw Data'!$A$9:$DA$158,K$3,FALSE))="","",(VLOOKUP($A7,'Q2 Raw Data'!$A$9:$DA$158,K$3,FALSE))),"")</f>
        <v>Established</v>
      </c>
      <c r="L7" t="str">
        <f>IFERROR(IF((VLOOKUP($A7,'Q2 Raw Data'!$A$9:$DA$158,L$3,FALSE))="","",(VLOOKUP($A7,'Q2 Raw Data'!$A$9:$DA$158,L$3,FALSE))),"")</f>
        <v>Mature</v>
      </c>
      <c r="M7" t="str">
        <f>IFERROR(IF((VLOOKUP($A7,'Q2 Raw Data'!$A$9:$DA$158,M$3,FALSE))="","",(VLOOKUP($A7,'Q2 Raw Data'!$A$9:$DA$158,M$3,FALSE))),"")</f>
        <v>Established</v>
      </c>
      <c r="N7" t="str">
        <f>IFERROR(IF((VLOOKUP($A7,'Q2 Raw Data'!$A$9:$DA$158,N$3,FALSE))="","",(VLOOKUP($A7,'Q2 Raw Data'!$A$9:$DA$158,N$3,FALSE))),"")</f>
        <v>Exemplary</v>
      </c>
      <c r="O7" t="str">
        <f>IFERROR(IF((VLOOKUP($A7,'Q2 Raw Data'!$A$9:$DA$158,O$3,FALSE))="","",(VLOOKUP($A7,'Q2 Raw Data'!$A$9:$DA$158,O$3,FALSE))),"")</f>
        <v>Mature</v>
      </c>
      <c r="P7" t="str">
        <f>IFERROR(IF((VLOOKUP($A7,'Q2 Raw Data'!$A$9:$DA$158,P$3,FALSE))="","",(VLOOKUP($A7,'Q2 Raw Data'!$A$9:$DA$158,P$3,FALSE))),"")</f>
        <v>Mature</v>
      </c>
      <c r="Q7" t="str">
        <f>IFERROR(IF((VLOOKUP($A7,'Q2 Raw Data'!$A$9:$DA$158,Q$3,FALSE))="","",(VLOOKUP($A7,'Q2 Raw Data'!$A$9:$DA$158,Q$3,FALSE))),"")</f>
        <v>Mature</v>
      </c>
      <c r="R7" t="str">
        <f>IFERROR(IF((VLOOKUP($A7,'Q2 Raw Data'!$A$9:$DA$158,R$3,FALSE))="","",(VLOOKUP($A7,'Q2 Raw Data'!$A$9:$DA$158,R$3,FALSE))),"")</f>
        <v>Mature</v>
      </c>
      <c r="S7" t="str">
        <f>IFERROR(IF((VLOOKUP($A7,'Q2 Raw Data'!$A$9:$DA$158,S$3,FALSE))="","",(VLOOKUP($A7,'Q2 Raw Data'!$A$9:$DA$158,S$3,FALSE))),"")</f>
        <v>Mature</v>
      </c>
      <c r="T7" t="str">
        <f>IFERROR(IF((VLOOKUP($A7,'Q2 Raw Data'!$A$9:$DA$158,T$3,FALSE))="","",(VLOOKUP($A7,'Q2 Raw Data'!$A$9:$DA$158,T$3,FALSE))),"")</f>
        <v>Established</v>
      </c>
      <c r="U7" t="str">
        <f>IFERROR(IF((VLOOKUP($A7,'Q2 Raw Data'!$A$9:$DA$158,U$3,FALSE))="","",(VLOOKUP($A7,'Q2 Raw Data'!$A$9:$DA$158,U$3,FALSE))),"")</f>
        <v>Exemplary</v>
      </c>
      <c r="V7" t="str">
        <f>IFERROR(IF((VLOOKUP($A7,'Q2 Raw Data'!$A$9:$DA$158,V$3,FALSE))="","",(VLOOKUP($A7,'Q2 Raw Data'!$A$9:$DA$158,V$3,FALSE))),"")</f>
        <v>Mature</v>
      </c>
      <c r="W7" t="str">
        <f>IFERROR(IF((VLOOKUP($A7,'Q2 Raw Data'!$A$9:$DA$158,W$3,FALSE))="","",(VLOOKUP($A7,'Q2 Raw Data'!$A$9:$DA$158,W$3,FALSE))),"")</f>
        <v>Exemplary</v>
      </c>
      <c r="X7" t="str">
        <f>IFERROR(IF((VLOOKUP($A7,'Q2 Raw Data'!$A$9:$DA$158,X$3,FALSE))="","",(VLOOKUP($A7,'Q2 Raw Data'!$A$9:$DA$158,X$3,FALSE))),"")</f>
        <v>Exemplary</v>
      </c>
      <c r="Y7" t="str">
        <f>IFERROR(IF((VLOOKUP($A7,'Q2 Raw Data'!$A$9:$DA$158,Y$3,FALSE))="","",(VLOOKUP($A7,'Q2 Raw Data'!$A$9:$DA$158,Y$3,FALSE))),"")</f>
        <v>Exemplary</v>
      </c>
      <c r="Z7" t="str">
        <f>IFERROR(IF((VLOOKUP($A7,'Q2 Raw Data'!$A$9:$DA$158,Z$3,FALSE))="","",(VLOOKUP($A7,'Q2 Raw Data'!$A$9:$DA$158,Z$3,FALSE))),"")</f>
        <v>Mature</v>
      </c>
      <c r="AA7" t="str">
        <f>IFERROR(IF((VLOOKUP($A7,'Q2 Raw Data'!$A$9:$DA$158,AA$3,FALSE))="","",(VLOOKUP($A7,'Q2 Raw Data'!$A$9:$DA$158,AA$3,FALSE))),"")</f>
        <v>Mature</v>
      </c>
      <c r="AB7" t="str">
        <f>IFERROR(IF((VLOOKUP($A7,'Q2 Raw Data'!$A$9:$DA$158,AB$3,FALSE))="","",(VLOOKUP($A7,'Q2 Raw Data'!$A$9:$DA$158,AB$3,FALSE))),"")</f>
        <v>Mature</v>
      </c>
      <c r="AC7" t="str">
        <f>IFERROR(IF((VLOOKUP($A7,'Q2 Raw Data'!$A$9:$DA$158,AC$3,FALSE))="","",(VLOOKUP($A7,'Q2 Raw Data'!$A$9:$DA$158,AC$3,FALSE))),"")</f>
        <v>Mature</v>
      </c>
    </row>
    <row r="8" spans="1:67" x14ac:dyDescent="0.3">
      <c r="A8" t="s">
        <v>230</v>
      </c>
      <c r="B8" t="s">
        <v>231</v>
      </c>
      <c r="C8" t="str">
        <f>IFERROR(IF((VLOOKUP($A8,'Q2 Raw Data'!$A$9:$DA$158,C$3,FALSE))="","",(VLOOKUP($A8,'Q2 Raw Data'!$A$9:$DA$158,C$3,FALSE))),"")</f>
        <v>Plans in place</v>
      </c>
      <c r="D8" t="str">
        <f>IFERROR(IF((VLOOKUP($A8,'Q2 Raw Data'!$A$9:$DA$158,D$3,FALSE))="","",(VLOOKUP($A8,'Q2 Raw Data'!$A$9:$DA$158,D$3,FALSE))),"")</f>
        <v>Established</v>
      </c>
      <c r="E8" t="str">
        <f>IFERROR(IF((VLOOKUP($A8,'Q2 Raw Data'!$A$9:$DA$158,E$3,FALSE))="","",(VLOOKUP($A8,'Q2 Raw Data'!$A$9:$DA$158,E$3,FALSE))),"")</f>
        <v>Mature</v>
      </c>
      <c r="F8" t="str">
        <f>IFERROR(IF((VLOOKUP($A8,'Q2 Raw Data'!$A$9:$DA$158,F$3,FALSE))="","",(VLOOKUP($A8,'Q2 Raw Data'!$A$9:$DA$158,F$3,FALSE))),"")</f>
        <v>Established</v>
      </c>
      <c r="G8" t="str">
        <f>IFERROR(IF((VLOOKUP($A8,'Q2 Raw Data'!$A$9:$DA$158,G$3,FALSE))="","",(VLOOKUP($A8,'Q2 Raw Data'!$A$9:$DA$158,G$3,FALSE))),"")</f>
        <v>Plans in place</v>
      </c>
      <c r="H8" t="str">
        <f>IFERROR(IF((VLOOKUP($A8,'Q2 Raw Data'!$A$9:$DA$158,H$3,FALSE))="","",(VLOOKUP($A8,'Q2 Raw Data'!$A$9:$DA$158,H$3,FALSE))),"")</f>
        <v>Mature</v>
      </c>
      <c r="I8" t="str">
        <f>IFERROR(IF((VLOOKUP($A8,'Q2 Raw Data'!$A$9:$DA$158,I$3,FALSE))="","",(VLOOKUP($A8,'Q2 Raw Data'!$A$9:$DA$158,I$3,FALSE))),"")</f>
        <v>Established</v>
      </c>
      <c r="J8" t="str">
        <f>IFERROR(IF((VLOOKUP($A8,'Q2 Raw Data'!$A$9:$DA$158,J$3,FALSE))="","",(VLOOKUP($A8,'Q2 Raw Data'!$A$9:$DA$158,J$3,FALSE))),"")</f>
        <v>Established</v>
      </c>
      <c r="K8" t="str">
        <f>IFERROR(IF((VLOOKUP($A8,'Q2 Raw Data'!$A$9:$DA$158,K$3,FALSE))="","",(VLOOKUP($A8,'Q2 Raw Data'!$A$9:$DA$158,K$3,FALSE))),"")</f>
        <v>Established</v>
      </c>
      <c r="L8" t="str">
        <f>IFERROR(IF((VLOOKUP($A8,'Q2 Raw Data'!$A$9:$DA$158,L$3,FALSE))="","",(VLOOKUP($A8,'Q2 Raw Data'!$A$9:$DA$158,L$3,FALSE))),"")</f>
        <v>Established</v>
      </c>
      <c r="M8" t="str">
        <f>IFERROR(IF((VLOOKUP($A8,'Q2 Raw Data'!$A$9:$DA$158,M$3,FALSE))="","",(VLOOKUP($A8,'Q2 Raw Data'!$A$9:$DA$158,M$3,FALSE))),"")</f>
        <v>Established</v>
      </c>
      <c r="N8" t="str">
        <f>IFERROR(IF((VLOOKUP($A8,'Q2 Raw Data'!$A$9:$DA$158,N$3,FALSE))="","",(VLOOKUP($A8,'Q2 Raw Data'!$A$9:$DA$158,N$3,FALSE))),"")</f>
        <v>Mature</v>
      </c>
      <c r="O8" t="str">
        <f>IFERROR(IF((VLOOKUP($A8,'Q2 Raw Data'!$A$9:$DA$158,O$3,FALSE))="","",(VLOOKUP($A8,'Q2 Raw Data'!$A$9:$DA$158,O$3,FALSE))),"")</f>
        <v>Established</v>
      </c>
      <c r="P8" t="str">
        <f>IFERROR(IF((VLOOKUP($A8,'Q2 Raw Data'!$A$9:$DA$158,P$3,FALSE))="","",(VLOOKUP($A8,'Q2 Raw Data'!$A$9:$DA$158,P$3,FALSE))),"")</f>
        <v>Plans in place</v>
      </c>
      <c r="Q8" t="str">
        <f>IFERROR(IF((VLOOKUP($A8,'Q2 Raw Data'!$A$9:$DA$158,Q$3,FALSE))="","",(VLOOKUP($A8,'Q2 Raw Data'!$A$9:$DA$158,Q$3,FALSE))),"")</f>
        <v>Mature</v>
      </c>
      <c r="R8" t="str">
        <f>IFERROR(IF((VLOOKUP($A8,'Q2 Raw Data'!$A$9:$DA$158,R$3,FALSE))="","",(VLOOKUP($A8,'Q2 Raw Data'!$A$9:$DA$158,R$3,FALSE))),"")</f>
        <v>Established</v>
      </c>
      <c r="S8" t="str">
        <f>IFERROR(IF((VLOOKUP($A8,'Q2 Raw Data'!$A$9:$DA$158,S$3,FALSE))="","",(VLOOKUP($A8,'Q2 Raw Data'!$A$9:$DA$158,S$3,FALSE))),"")</f>
        <v>Established</v>
      </c>
      <c r="T8" t="str">
        <f>IFERROR(IF((VLOOKUP($A8,'Q2 Raw Data'!$A$9:$DA$158,T$3,FALSE))="","",(VLOOKUP($A8,'Q2 Raw Data'!$A$9:$DA$158,T$3,FALSE))),"")</f>
        <v>Mature</v>
      </c>
      <c r="U8" t="str">
        <f>IFERROR(IF((VLOOKUP($A8,'Q2 Raw Data'!$A$9:$DA$158,U$3,FALSE))="","",(VLOOKUP($A8,'Q2 Raw Data'!$A$9:$DA$158,U$3,FALSE))),"")</f>
        <v>Established</v>
      </c>
      <c r="V8" t="str">
        <f>IFERROR(IF((VLOOKUP($A8,'Q2 Raw Data'!$A$9:$DA$158,V$3,FALSE))="","",(VLOOKUP($A8,'Q2 Raw Data'!$A$9:$DA$158,V$3,FALSE))),"")</f>
        <v>Established</v>
      </c>
      <c r="W8" t="str">
        <f>IFERROR(IF((VLOOKUP($A8,'Q2 Raw Data'!$A$9:$DA$158,W$3,FALSE))="","",(VLOOKUP($A8,'Q2 Raw Data'!$A$9:$DA$158,W$3,FALSE))),"")</f>
        <v>Mature</v>
      </c>
      <c r="X8" t="str">
        <f>IFERROR(IF((VLOOKUP($A8,'Q2 Raw Data'!$A$9:$DA$158,X$3,FALSE))="","",(VLOOKUP($A8,'Q2 Raw Data'!$A$9:$DA$158,X$3,FALSE))),"")</f>
        <v>Established</v>
      </c>
      <c r="Y8" t="str">
        <f>IFERROR(IF((VLOOKUP($A8,'Q2 Raw Data'!$A$9:$DA$158,Y$3,FALSE))="","",(VLOOKUP($A8,'Q2 Raw Data'!$A$9:$DA$158,Y$3,FALSE))),"")</f>
        <v>Established</v>
      </c>
      <c r="Z8" t="str">
        <f>IFERROR(IF((VLOOKUP($A8,'Q2 Raw Data'!$A$9:$DA$158,Z$3,FALSE))="","",(VLOOKUP($A8,'Q2 Raw Data'!$A$9:$DA$158,Z$3,FALSE))),"")</f>
        <v>Mature</v>
      </c>
      <c r="AA8" t="str">
        <f>IFERROR(IF((VLOOKUP($A8,'Q2 Raw Data'!$A$9:$DA$158,AA$3,FALSE))="","",(VLOOKUP($A8,'Q2 Raw Data'!$A$9:$DA$158,AA$3,FALSE))),"")</f>
        <v>Mature</v>
      </c>
      <c r="AB8" t="str">
        <f>IFERROR(IF((VLOOKUP($A8,'Q2 Raw Data'!$A$9:$DA$158,AB$3,FALSE))="","",(VLOOKUP($A8,'Q2 Raw Data'!$A$9:$DA$158,AB$3,FALSE))),"")</f>
        <v>Established</v>
      </c>
      <c r="AC8" t="str">
        <f>IFERROR(IF((VLOOKUP($A8,'Q2 Raw Data'!$A$9:$DA$158,AC$3,FALSE))="","",(VLOOKUP($A8,'Q2 Raw Data'!$A$9:$DA$158,AC$3,FALSE))),"")</f>
        <v>Mature</v>
      </c>
    </row>
    <row r="9" spans="1:67" x14ac:dyDescent="0.3">
      <c r="A9" t="s">
        <v>239</v>
      </c>
      <c r="B9" t="s">
        <v>240</v>
      </c>
      <c r="C9" t="str">
        <f>IFERROR(IF((VLOOKUP($A9,'Q2 Raw Data'!$A$9:$DA$158,C$3,FALSE))="","",(VLOOKUP($A9,'Q2 Raw Data'!$A$9:$DA$158,C$3,FALSE))),"")</f>
        <v>Established</v>
      </c>
      <c r="D9" t="str">
        <f>IFERROR(IF((VLOOKUP($A9,'Q2 Raw Data'!$A$9:$DA$158,D$3,FALSE))="","",(VLOOKUP($A9,'Q2 Raw Data'!$A$9:$DA$158,D$3,FALSE))),"")</f>
        <v>Plans in place</v>
      </c>
      <c r="E9" t="str">
        <f>IFERROR(IF((VLOOKUP($A9,'Q2 Raw Data'!$A$9:$DA$158,E$3,FALSE))="","",(VLOOKUP($A9,'Q2 Raw Data'!$A$9:$DA$158,E$3,FALSE))),"")</f>
        <v>Established</v>
      </c>
      <c r="F9" t="str">
        <f>IFERROR(IF((VLOOKUP($A9,'Q2 Raw Data'!$A$9:$DA$158,F$3,FALSE))="","",(VLOOKUP($A9,'Q2 Raw Data'!$A$9:$DA$158,F$3,FALSE))),"")</f>
        <v>Plans in place</v>
      </c>
      <c r="G9" t="str">
        <f>IFERROR(IF((VLOOKUP($A9,'Q2 Raw Data'!$A$9:$DA$158,G$3,FALSE))="","",(VLOOKUP($A9,'Q2 Raw Data'!$A$9:$DA$158,G$3,FALSE))),"")</f>
        <v>Mature</v>
      </c>
      <c r="H9" t="str">
        <f>IFERROR(IF((VLOOKUP($A9,'Q2 Raw Data'!$A$9:$DA$158,H$3,FALSE))="","",(VLOOKUP($A9,'Q2 Raw Data'!$A$9:$DA$158,H$3,FALSE))),"")</f>
        <v>Established</v>
      </c>
      <c r="I9" t="str">
        <f>IFERROR(IF((VLOOKUP($A9,'Q2 Raw Data'!$A$9:$DA$158,I$3,FALSE))="","",(VLOOKUP($A9,'Q2 Raw Data'!$A$9:$DA$158,I$3,FALSE))),"")</f>
        <v>Established</v>
      </c>
      <c r="J9" t="str">
        <f>IFERROR(IF((VLOOKUP($A9,'Q2 Raw Data'!$A$9:$DA$158,J$3,FALSE))="","",(VLOOKUP($A9,'Q2 Raw Data'!$A$9:$DA$158,J$3,FALSE))),"")</f>
        <v>Established</v>
      </c>
      <c r="K9" t="str">
        <f>IFERROR(IF((VLOOKUP($A9,'Q2 Raw Data'!$A$9:$DA$158,K$3,FALSE))="","",(VLOOKUP($A9,'Q2 Raw Data'!$A$9:$DA$158,K$3,FALSE))),"")</f>
        <v>Established</v>
      </c>
      <c r="L9" t="str">
        <f>IFERROR(IF((VLOOKUP($A9,'Q2 Raw Data'!$A$9:$DA$158,L$3,FALSE))="","",(VLOOKUP($A9,'Q2 Raw Data'!$A$9:$DA$158,L$3,FALSE))),"")</f>
        <v>Established</v>
      </c>
      <c r="M9" t="str">
        <f>IFERROR(IF((VLOOKUP($A9,'Q2 Raw Data'!$A$9:$DA$158,M$3,FALSE))="","",(VLOOKUP($A9,'Q2 Raw Data'!$A$9:$DA$158,M$3,FALSE))),"")</f>
        <v>Established</v>
      </c>
      <c r="N9" t="str">
        <f>IFERROR(IF((VLOOKUP($A9,'Q2 Raw Data'!$A$9:$DA$158,N$3,FALSE))="","",(VLOOKUP($A9,'Q2 Raw Data'!$A$9:$DA$158,N$3,FALSE))),"")</f>
        <v>Established</v>
      </c>
      <c r="O9" t="str">
        <f>IFERROR(IF((VLOOKUP($A9,'Q2 Raw Data'!$A$9:$DA$158,O$3,FALSE))="","",(VLOOKUP($A9,'Q2 Raw Data'!$A$9:$DA$158,O$3,FALSE))),"")</f>
        <v>Established</v>
      </c>
      <c r="P9" t="str">
        <f>IFERROR(IF((VLOOKUP($A9,'Q2 Raw Data'!$A$9:$DA$158,P$3,FALSE))="","",(VLOOKUP($A9,'Q2 Raw Data'!$A$9:$DA$158,P$3,FALSE))),"")</f>
        <v>Mature</v>
      </c>
      <c r="Q9" t="str">
        <f>IFERROR(IF((VLOOKUP($A9,'Q2 Raw Data'!$A$9:$DA$158,Q$3,FALSE))="","",(VLOOKUP($A9,'Q2 Raw Data'!$A$9:$DA$158,Q$3,FALSE))),"")</f>
        <v>Established</v>
      </c>
      <c r="R9" t="str">
        <f>IFERROR(IF((VLOOKUP($A9,'Q2 Raw Data'!$A$9:$DA$158,R$3,FALSE))="","",(VLOOKUP($A9,'Q2 Raw Data'!$A$9:$DA$158,R$3,FALSE))),"")</f>
        <v>Established</v>
      </c>
      <c r="S9" t="str">
        <f>IFERROR(IF((VLOOKUP($A9,'Q2 Raw Data'!$A$9:$DA$158,S$3,FALSE))="","",(VLOOKUP($A9,'Q2 Raw Data'!$A$9:$DA$158,S$3,FALSE))),"")</f>
        <v>Established</v>
      </c>
      <c r="T9" t="str">
        <f>IFERROR(IF((VLOOKUP($A9,'Q2 Raw Data'!$A$9:$DA$158,T$3,FALSE))="","",(VLOOKUP($A9,'Q2 Raw Data'!$A$9:$DA$158,T$3,FALSE))),"")</f>
        <v>Established</v>
      </c>
      <c r="U9" t="str">
        <f>IFERROR(IF((VLOOKUP($A9,'Q2 Raw Data'!$A$9:$DA$158,U$3,FALSE))="","",(VLOOKUP($A9,'Q2 Raw Data'!$A$9:$DA$158,U$3,FALSE))),"")</f>
        <v>Mature</v>
      </c>
      <c r="V9" t="str">
        <f>IFERROR(IF((VLOOKUP($A9,'Q2 Raw Data'!$A$9:$DA$158,V$3,FALSE))="","",(VLOOKUP($A9,'Q2 Raw Data'!$A$9:$DA$158,V$3,FALSE))),"")</f>
        <v>Established</v>
      </c>
      <c r="W9" t="str">
        <f>IFERROR(IF((VLOOKUP($A9,'Q2 Raw Data'!$A$9:$DA$158,W$3,FALSE))="","",(VLOOKUP($A9,'Q2 Raw Data'!$A$9:$DA$158,W$3,FALSE))),"")</f>
        <v>Mature</v>
      </c>
      <c r="X9" t="str">
        <f>IFERROR(IF((VLOOKUP($A9,'Q2 Raw Data'!$A$9:$DA$158,X$3,FALSE))="","",(VLOOKUP($A9,'Q2 Raw Data'!$A$9:$DA$158,X$3,FALSE))),"")</f>
        <v>Established</v>
      </c>
      <c r="Y9" t="str">
        <f>IFERROR(IF((VLOOKUP($A9,'Q2 Raw Data'!$A$9:$DA$158,Y$3,FALSE))="","",(VLOOKUP($A9,'Q2 Raw Data'!$A$9:$DA$158,Y$3,FALSE))),"")</f>
        <v>Mature</v>
      </c>
      <c r="Z9" t="str">
        <f>IFERROR(IF((VLOOKUP($A9,'Q2 Raw Data'!$A$9:$DA$158,Z$3,FALSE))="","",(VLOOKUP($A9,'Q2 Raw Data'!$A$9:$DA$158,Z$3,FALSE))),"")</f>
        <v>Mature</v>
      </c>
      <c r="AA9" t="str">
        <f>IFERROR(IF((VLOOKUP($A9,'Q2 Raw Data'!$A$9:$DA$158,AA$3,FALSE))="","",(VLOOKUP($A9,'Q2 Raw Data'!$A$9:$DA$158,AA$3,FALSE))),"")</f>
        <v>Established</v>
      </c>
      <c r="AB9" t="str">
        <f>IFERROR(IF((VLOOKUP($A9,'Q2 Raw Data'!$A$9:$DA$158,AB$3,FALSE))="","",(VLOOKUP($A9,'Q2 Raw Data'!$A$9:$DA$158,AB$3,FALSE))),"")</f>
        <v>Mature</v>
      </c>
      <c r="AC9" t="str">
        <f>IFERROR(IF((VLOOKUP($A9,'Q2 Raw Data'!$A$9:$DA$158,AC$3,FALSE))="","",(VLOOKUP($A9,'Q2 Raw Data'!$A$9:$DA$158,AC$3,FALSE))),"")</f>
        <v>Mature</v>
      </c>
    </row>
    <row r="10" spans="1:67" x14ac:dyDescent="0.3">
      <c r="A10" t="s">
        <v>248</v>
      </c>
      <c r="B10" t="s">
        <v>249</v>
      </c>
      <c r="C10" t="str">
        <f>IFERROR(IF((VLOOKUP($A10,'Q2 Raw Data'!$A$9:$DA$158,C$3,FALSE))="","",(VLOOKUP($A10,'Q2 Raw Data'!$A$9:$DA$158,C$3,FALSE))),"")</f>
        <v>Established</v>
      </c>
      <c r="D10" t="str">
        <f>IFERROR(IF((VLOOKUP($A10,'Q2 Raw Data'!$A$9:$DA$158,D$3,FALSE))="","",(VLOOKUP($A10,'Q2 Raw Data'!$A$9:$DA$158,D$3,FALSE))),"")</f>
        <v>Established</v>
      </c>
      <c r="E10" t="str">
        <f>IFERROR(IF((VLOOKUP($A10,'Q2 Raw Data'!$A$9:$DA$158,E$3,FALSE))="","",(VLOOKUP($A10,'Q2 Raw Data'!$A$9:$DA$158,E$3,FALSE))),"")</f>
        <v>Established</v>
      </c>
      <c r="F10" t="str">
        <f>IFERROR(IF((VLOOKUP($A10,'Q2 Raw Data'!$A$9:$DA$158,F$3,FALSE))="","",(VLOOKUP($A10,'Q2 Raw Data'!$A$9:$DA$158,F$3,FALSE))),"")</f>
        <v>Established</v>
      </c>
      <c r="G10" t="str">
        <f>IFERROR(IF((VLOOKUP($A10,'Q2 Raw Data'!$A$9:$DA$158,G$3,FALSE))="","",(VLOOKUP($A10,'Q2 Raw Data'!$A$9:$DA$158,G$3,FALSE))),"")</f>
        <v>Established</v>
      </c>
      <c r="H10" t="str">
        <f>IFERROR(IF((VLOOKUP($A10,'Q2 Raw Data'!$A$9:$DA$158,H$3,FALSE))="","",(VLOOKUP($A10,'Q2 Raw Data'!$A$9:$DA$158,H$3,FALSE))),"")</f>
        <v>Plans in place</v>
      </c>
      <c r="I10" t="str">
        <f>IFERROR(IF((VLOOKUP($A10,'Q2 Raw Data'!$A$9:$DA$158,I$3,FALSE))="","",(VLOOKUP($A10,'Q2 Raw Data'!$A$9:$DA$158,I$3,FALSE))),"")</f>
        <v>Established</v>
      </c>
      <c r="J10" t="str">
        <f>IFERROR(IF((VLOOKUP($A10,'Q2 Raw Data'!$A$9:$DA$158,J$3,FALSE))="","",(VLOOKUP($A10,'Q2 Raw Data'!$A$9:$DA$158,J$3,FALSE))),"")</f>
        <v>Established</v>
      </c>
      <c r="K10" t="str">
        <f>IFERROR(IF((VLOOKUP($A10,'Q2 Raw Data'!$A$9:$DA$158,K$3,FALSE))="","",(VLOOKUP($A10,'Q2 Raw Data'!$A$9:$DA$158,K$3,FALSE))),"")</f>
        <v>Established</v>
      </c>
      <c r="L10" t="str">
        <f>IFERROR(IF((VLOOKUP($A10,'Q2 Raw Data'!$A$9:$DA$158,L$3,FALSE))="","",(VLOOKUP($A10,'Q2 Raw Data'!$A$9:$DA$158,L$3,FALSE))),"")</f>
        <v>Established</v>
      </c>
      <c r="M10" t="str">
        <f>IFERROR(IF((VLOOKUP($A10,'Q2 Raw Data'!$A$9:$DA$158,M$3,FALSE))="","",(VLOOKUP($A10,'Q2 Raw Data'!$A$9:$DA$158,M$3,FALSE))),"")</f>
        <v>Established</v>
      </c>
      <c r="N10" t="str">
        <f>IFERROR(IF((VLOOKUP($A10,'Q2 Raw Data'!$A$9:$DA$158,N$3,FALSE))="","",(VLOOKUP($A10,'Q2 Raw Data'!$A$9:$DA$158,N$3,FALSE))),"")</f>
        <v>Established</v>
      </c>
      <c r="O10" t="str">
        <f>IFERROR(IF((VLOOKUP($A10,'Q2 Raw Data'!$A$9:$DA$158,O$3,FALSE))="","",(VLOOKUP($A10,'Q2 Raw Data'!$A$9:$DA$158,O$3,FALSE))),"")</f>
        <v>Established</v>
      </c>
      <c r="P10" t="str">
        <f>IFERROR(IF((VLOOKUP($A10,'Q2 Raw Data'!$A$9:$DA$158,P$3,FALSE))="","",(VLOOKUP($A10,'Q2 Raw Data'!$A$9:$DA$158,P$3,FALSE))),"")</f>
        <v>Established</v>
      </c>
      <c r="Q10" t="str">
        <f>IFERROR(IF((VLOOKUP($A10,'Q2 Raw Data'!$A$9:$DA$158,Q$3,FALSE))="","",(VLOOKUP($A10,'Q2 Raw Data'!$A$9:$DA$158,Q$3,FALSE))),"")</f>
        <v>Established</v>
      </c>
      <c r="R10" t="str">
        <f>IFERROR(IF((VLOOKUP($A10,'Q2 Raw Data'!$A$9:$DA$158,R$3,FALSE))="","",(VLOOKUP($A10,'Q2 Raw Data'!$A$9:$DA$158,R$3,FALSE))),"")</f>
        <v>Established</v>
      </c>
      <c r="S10" t="str">
        <f>IFERROR(IF((VLOOKUP($A10,'Q2 Raw Data'!$A$9:$DA$158,S$3,FALSE))="","",(VLOOKUP($A10,'Q2 Raw Data'!$A$9:$DA$158,S$3,FALSE))),"")</f>
        <v>Established</v>
      </c>
      <c r="T10" t="str">
        <f>IFERROR(IF((VLOOKUP($A10,'Q2 Raw Data'!$A$9:$DA$158,T$3,FALSE))="","",(VLOOKUP($A10,'Q2 Raw Data'!$A$9:$DA$158,T$3,FALSE))),"")</f>
        <v>Established</v>
      </c>
      <c r="U10" t="str">
        <f>IFERROR(IF((VLOOKUP($A10,'Q2 Raw Data'!$A$9:$DA$158,U$3,FALSE))="","",(VLOOKUP($A10,'Q2 Raw Data'!$A$9:$DA$158,U$3,FALSE))),"")</f>
        <v>Established</v>
      </c>
      <c r="V10" t="str">
        <f>IFERROR(IF((VLOOKUP($A10,'Q2 Raw Data'!$A$9:$DA$158,V$3,FALSE))="","",(VLOOKUP($A10,'Q2 Raw Data'!$A$9:$DA$158,V$3,FALSE))),"")</f>
        <v>Established</v>
      </c>
      <c r="W10" t="str">
        <f>IFERROR(IF((VLOOKUP($A10,'Q2 Raw Data'!$A$9:$DA$158,W$3,FALSE))="","",(VLOOKUP($A10,'Q2 Raw Data'!$A$9:$DA$158,W$3,FALSE))),"")</f>
        <v>Established</v>
      </c>
      <c r="X10" t="str">
        <f>IFERROR(IF((VLOOKUP($A10,'Q2 Raw Data'!$A$9:$DA$158,X$3,FALSE))="","",(VLOOKUP($A10,'Q2 Raw Data'!$A$9:$DA$158,X$3,FALSE))),"")</f>
        <v>Established</v>
      </c>
      <c r="Y10" t="str">
        <f>IFERROR(IF((VLOOKUP($A10,'Q2 Raw Data'!$A$9:$DA$158,Y$3,FALSE))="","",(VLOOKUP($A10,'Q2 Raw Data'!$A$9:$DA$158,Y$3,FALSE))),"")</f>
        <v>Established</v>
      </c>
      <c r="Z10" t="str">
        <f>IFERROR(IF((VLOOKUP($A10,'Q2 Raw Data'!$A$9:$DA$158,Z$3,FALSE))="","",(VLOOKUP($A10,'Q2 Raw Data'!$A$9:$DA$158,Z$3,FALSE))),"")</f>
        <v>Established</v>
      </c>
      <c r="AA10" t="str">
        <f>IFERROR(IF((VLOOKUP($A10,'Q2 Raw Data'!$A$9:$DA$158,AA$3,FALSE))="","",(VLOOKUP($A10,'Q2 Raw Data'!$A$9:$DA$158,AA$3,FALSE))),"")</f>
        <v>Established</v>
      </c>
      <c r="AB10" t="str">
        <f>IFERROR(IF((VLOOKUP($A10,'Q2 Raw Data'!$A$9:$DA$158,AB$3,FALSE))="","",(VLOOKUP($A10,'Q2 Raw Data'!$A$9:$DA$158,AB$3,FALSE))),"")</f>
        <v>Established</v>
      </c>
      <c r="AC10" t="str">
        <f>IFERROR(IF((VLOOKUP($A10,'Q2 Raw Data'!$A$9:$DA$158,AC$3,FALSE))="","",(VLOOKUP($A10,'Q2 Raw Data'!$A$9:$DA$158,AC$3,FALSE))),"")</f>
        <v>Established</v>
      </c>
    </row>
    <row r="11" spans="1:67" x14ac:dyDescent="0.3">
      <c r="A11" t="s">
        <v>257</v>
      </c>
      <c r="B11" t="s">
        <v>258</v>
      </c>
      <c r="C11" t="str">
        <f>IFERROR(IF((VLOOKUP($A11,'Q2 Raw Data'!$A$9:$DA$158,C$3,FALSE))="","",(VLOOKUP($A11,'Q2 Raw Data'!$A$9:$DA$158,C$3,FALSE))),"")</f>
        <v>Established</v>
      </c>
      <c r="D11" t="str">
        <f>IFERROR(IF((VLOOKUP($A11,'Q2 Raw Data'!$A$9:$DA$158,D$3,FALSE))="","",(VLOOKUP($A11,'Q2 Raw Data'!$A$9:$DA$158,D$3,FALSE))),"")</f>
        <v>Mature</v>
      </c>
      <c r="E11" t="str">
        <f>IFERROR(IF((VLOOKUP($A11,'Q2 Raw Data'!$A$9:$DA$158,E$3,FALSE))="","",(VLOOKUP($A11,'Q2 Raw Data'!$A$9:$DA$158,E$3,FALSE))),"")</f>
        <v>Established</v>
      </c>
      <c r="F11" t="str">
        <f>IFERROR(IF((VLOOKUP($A11,'Q2 Raw Data'!$A$9:$DA$158,F$3,FALSE))="","",(VLOOKUP($A11,'Q2 Raw Data'!$A$9:$DA$158,F$3,FALSE))),"")</f>
        <v>Established</v>
      </c>
      <c r="G11" t="str">
        <f>IFERROR(IF((VLOOKUP($A11,'Q2 Raw Data'!$A$9:$DA$158,G$3,FALSE))="","",(VLOOKUP($A11,'Q2 Raw Data'!$A$9:$DA$158,G$3,FALSE))),"")</f>
        <v>Plans in place</v>
      </c>
      <c r="H11" t="str">
        <f>IFERROR(IF((VLOOKUP($A11,'Q2 Raw Data'!$A$9:$DA$158,H$3,FALSE))="","",(VLOOKUP($A11,'Q2 Raw Data'!$A$9:$DA$158,H$3,FALSE))),"")</f>
        <v>Established</v>
      </c>
      <c r="I11" t="str">
        <f>IFERROR(IF((VLOOKUP($A11,'Q2 Raw Data'!$A$9:$DA$158,I$3,FALSE))="","",(VLOOKUP($A11,'Q2 Raw Data'!$A$9:$DA$158,I$3,FALSE))),"")</f>
        <v>Plans in place</v>
      </c>
      <c r="J11" t="str">
        <f>IFERROR(IF((VLOOKUP($A11,'Q2 Raw Data'!$A$9:$DA$158,J$3,FALSE))="","",(VLOOKUP($A11,'Q2 Raw Data'!$A$9:$DA$158,J$3,FALSE))),"")</f>
        <v>Established</v>
      </c>
      <c r="K11" t="str">
        <f>IFERROR(IF((VLOOKUP($A11,'Q2 Raw Data'!$A$9:$DA$158,K$3,FALSE))="","",(VLOOKUP($A11,'Q2 Raw Data'!$A$9:$DA$158,K$3,FALSE))),"")</f>
        <v>Established</v>
      </c>
      <c r="L11" t="str">
        <f>IFERROR(IF((VLOOKUP($A11,'Q2 Raw Data'!$A$9:$DA$158,L$3,FALSE))="","",(VLOOKUP($A11,'Q2 Raw Data'!$A$9:$DA$158,L$3,FALSE))),"")</f>
        <v>Established</v>
      </c>
      <c r="M11" t="str">
        <f>IFERROR(IF((VLOOKUP($A11,'Q2 Raw Data'!$A$9:$DA$158,M$3,FALSE))="","",(VLOOKUP($A11,'Q2 Raw Data'!$A$9:$DA$158,M$3,FALSE))),"")</f>
        <v>Mature</v>
      </c>
      <c r="N11" t="str">
        <f>IFERROR(IF((VLOOKUP($A11,'Q2 Raw Data'!$A$9:$DA$158,N$3,FALSE))="","",(VLOOKUP($A11,'Q2 Raw Data'!$A$9:$DA$158,N$3,FALSE))),"")</f>
        <v>Established</v>
      </c>
      <c r="O11" t="str">
        <f>IFERROR(IF((VLOOKUP($A11,'Q2 Raw Data'!$A$9:$DA$158,O$3,FALSE))="","",(VLOOKUP($A11,'Q2 Raw Data'!$A$9:$DA$158,O$3,FALSE))),"")</f>
        <v>Established</v>
      </c>
      <c r="P11" t="str">
        <f>IFERROR(IF((VLOOKUP($A11,'Q2 Raw Data'!$A$9:$DA$158,P$3,FALSE))="","",(VLOOKUP($A11,'Q2 Raw Data'!$A$9:$DA$158,P$3,FALSE))),"")</f>
        <v>Plans in place</v>
      </c>
      <c r="Q11" t="str">
        <f>IFERROR(IF((VLOOKUP($A11,'Q2 Raw Data'!$A$9:$DA$158,Q$3,FALSE))="","",(VLOOKUP($A11,'Q2 Raw Data'!$A$9:$DA$158,Q$3,FALSE))),"")</f>
        <v>Established</v>
      </c>
      <c r="R11" t="str">
        <f>IFERROR(IF((VLOOKUP($A11,'Q2 Raw Data'!$A$9:$DA$158,R$3,FALSE))="","",(VLOOKUP($A11,'Q2 Raw Data'!$A$9:$DA$158,R$3,FALSE))),"")</f>
        <v>Plans in place</v>
      </c>
      <c r="S11" t="str">
        <f>IFERROR(IF((VLOOKUP($A11,'Q2 Raw Data'!$A$9:$DA$158,S$3,FALSE))="","",(VLOOKUP($A11,'Q2 Raw Data'!$A$9:$DA$158,S$3,FALSE))),"")</f>
        <v>Established</v>
      </c>
      <c r="T11" t="str">
        <f>IFERROR(IF((VLOOKUP($A11,'Q2 Raw Data'!$A$9:$DA$158,T$3,FALSE))="","",(VLOOKUP($A11,'Q2 Raw Data'!$A$9:$DA$158,T$3,FALSE))),"")</f>
        <v>Established</v>
      </c>
      <c r="U11" t="str">
        <f>IFERROR(IF((VLOOKUP($A11,'Q2 Raw Data'!$A$9:$DA$158,U$3,FALSE))="","",(VLOOKUP($A11,'Q2 Raw Data'!$A$9:$DA$158,U$3,FALSE))),"")</f>
        <v>Established</v>
      </c>
      <c r="V11" t="str">
        <f>IFERROR(IF((VLOOKUP($A11,'Q2 Raw Data'!$A$9:$DA$158,V$3,FALSE))="","",(VLOOKUP($A11,'Q2 Raw Data'!$A$9:$DA$158,V$3,FALSE))),"")</f>
        <v>Mature</v>
      </c>
      <c r="W11" t="str">
        <f>IFERROR(IF((VLOOKUP($A11,'Q2 Raw Data'!$A$9:$DA$158,W$3,FALSE))="","",(VLOOKUP($A11,'Q2 Raw Data'!$A$9:$DA$158,W$3,FALSE))),"")</f>
        <v>Established</v>
      </c>
      <c r="X11" t="str">
        <f>IFERROR(IF((VLOOKUP($A11,'Q2 Raw Data'!$A$9:$DA$158,X$3,FALSE))="","",(VLOOKUP($A11,'Q2 Raw Data'!$A$9:$DA$158,X$3,FALSE))),"")</f>
        <v>Established</v>
      </c>
      <c r="Y11" t="str">
        <f>IFERROR(IF((VLOOKUP($A11,'Q2 Raw Data'!$A$9:$DA$158,Y$3,FALSE))="","",(VLOOKUP($A11,'Q2 Raw Data'!$A$9:$DA$158,Y$3,FALSE))),"")</f>
        <v>Plans in place</v>
      </c>
      <c r="Z11" t="str">
        <f>IFERROR(IF((VLOOKUP($A11,'Q2 Raw Data'!$A$9:$DA$158,Z$3,FALSE))="","",(VLOOKUP($A11,'Q2 Raw Data'!$A$9:$DA$158,Z$3,FALSE))),"")</f>
        <v>Established</v>
      </c>
      <c r="AA11" t="str">
        <f>IFERROR(IF((VLOOKUP($A11,'Q2 Raw Data'!$A$9:$DA$158,AA$3,FALSE))="","",(VLOOKUP($A11,'Q2 Raw Data'!$A$9:$DA$158,AA$3,FALSE))),"")</f>
        <v>Plans in place</v>
      </c>
      <c r="AB11" t="str">
        <f>IFERROR(IF((VLOOKUP($A11,'Q2 Raw Data'!$A$9:$DA$158,AB$3,FALSE))="","",(VLOOKUP($A11,'Q2 Raw Data'!$A$9:$DA$158,AB$3,FALSE))),"")</f>
        <v>Established</v>
      </c>
      <c r="AC11" t="str">
        <f>IFERROR(IF((VLOOKUP($A11,'Q2 Raw Data'!$A$9:$DA$158,AC$3,FALSE))="","",(VLOOKUP($A11,'Q2 Raw Data'!$A$9:$DA$158,AC$3,FALSE))),"")</f>
        <v>Mature</v>
      </c>
    </row>
    <row r="12" spans="1:67" x14ac:dyDescent="0.3">
      <c r="A12" t="s">
        <v>266</v>
      </c>
      <c r="B12" t="s">
        <v>267</v>
      </c>
      <c r="C12" t="str">
        <f>IFERROR(IF((VLOOKUP($A12,'Q2 Raw Data'!$A$9:$DA$158,C$3,FALSE))="","",(VLOOKUP($A12,'Q2 Raw Data'!$A$9:$DA$158,C$3,FALSE))),"")</f>
        <v>Plans in place</v>
      </c>
      <c r="D12" t="str">
        <f>IFERROR(IF((VLOOKUP($A12,'Q2 Raw Data'!$A$9:$DA$158,D$3,FALSE))="","",(VLOOKUP($A12,'Q2 Raw Data'!$A$9:$DA$158,D$3,FALSE))),"")</f>
        <v>Mature</v>
      </c>
      <c r="E12" t="str">
        <f>IFERROR(IF((VLOOKUP($A12,'Q2 Raw Data'!$A$9:$DA$158,E$3,FALSE))="","",(VLOOKUP($A12,'Q2 Raw Data'!$A$9:$DA$158,E$3,FALSE))),"")</f>
        <v>Established</v>
      </c>
      <c r="F12" t="str">
        <f>IFERROR(IF((VLOOKUP($A12,'Q2 Raw Data'!$A$9:$DA$158,F$3,FALSE))="","",(VLOOKUP($A12,'Q2 Raw Data'!$A$9:$DA$158,F$3,FALSE))),"")</f>
        <v>Exemplary</v>
      </c>
      <c r="G12" t="str">
        <f>IFERROR(IF((VLOOKUP($A12,'Q2 Raw Data'!$A$9:$DA$158,G$3,FALSE))="","",(VLOOKUP($A12,'Q2 Raw Data'!$A$9:$DA$158,G$3,FALSE))),"")</f>
        <v>Mature</v>
      </c>
      <c r="H12" t="str">
        <f>IFERROR(IF((VLOOKUP($A12,'Q2 Raw Data'!$A$9:$DA$158,H$3,FALSE))="","",(VLOOKUP($A12,'Q2 Raw Data'!$A$9:$DA$158,H$3,FALSE))),"")</f>
        <v>Plans in place</v>
      </c>
      <c r="I12" t="str">
        <f>IFERROR(IF((VLOOKUP($A12,'Q2 Raw Data'!$A$9:$DA$158,I$3,FALSE))="","",(VLOOKUP($A12,'Q2 Raw Data'!$A$9:$DA$158,I$3,FALSE))),"")</f>
        <v>Mature</v>
      </c>
      <c r="J12" t="str">
        <f>IFERROR(IF((VLOOKUP($A12,'Q2 Raw Data'!$A$9:$DA$158,J$3,FALSE))="","",(VLOOKUP($A12,'Q2 Raw Data'!$A$9:$DA$158,J$3,FALSE))),"")</f>
        <v>Established</v>
      </c>
      <c r="K12" t="str">
        <f>IFERROR(IF((VLOOKUP($A12,'Q2 Raw Data'!$A$9:$DA$158,K$3,FALSE))="","",(VLOOKUP($A12,'Q2 Raw Data'!$A$9:$DA$158,K$3,FALSE))),"")</f>
        <v>Established</v>
      </c>
      <c r="L12" t="str">
        <f>IFERROR(IF((VLOOKUP($A12,'Q2 Raw Data'!$A$9:$DA$158,L$3,FALSE))="","",(VLOOKUP($A12,'Q2 Raw Data'!$A$9:$DA$158,L$3,FALSE))),"")</f>
        <v>Plans in place</v>
      </c>
      <c r="M12" t="str">
        <f>IFERROR(IF((VLOOKUP($A12,'Q2 Raw Data'!$A$9:$DA$158,M$3,FALSE))="","",(VLOOKUP($A12,'Q2 Raw Data'!$A$9:$DA$158,M$3,FALSE))),"")</f>
        <v>Mature</v>
      </c>
      <c r="N12" t="str">
        <f>IFERROR(IF((VLOOKUP($A12,'Q2 Raw Data'!$A$9:$DA$158,N$3,FALSE))="","",(VLOOKUP($A12,'Q2 Raw Data'!$A$9:$DA$158,N$3,FALSE))),"")</f>
        <v>Established</v>
      </c>
      <c r="O12" t="str">
        <f>IFERROR(IF((VLOOKUP($A12,'Q2 Raw Data'!$A$9:$DA$158,O$3,FALSE))="","",(VLOOKUP($A12,'Q2 Raw Data'!$A$9:$DA$158,O$3,FALSE))),"")</f>
        <v>Exemplary</v>
      </c>
      <c r="P12" t="str">
        <f>IFERROR(IF((VLOOKUP($A12,'Q2 Raw Data'!$A$9:$DA$158,P$3,FALSE))="","",(VLOOKUP($A12,'Q2 Raw Data'!$A$9:$DA$158,P$3,FALSE))),"")</f>
        <v>Mature</v>
      </c>
      <c r="Q12" t="str">
        <f>IFERROR(IF((VLOOKUP($A12,'Q2 Raw Data'!$A$9:$DA$158,Q$3,FALSE))="","",(VLOOKUP($A12,'Q2 Raw Data'!$A$9:$DA$158,Q$3,FALSE))),"")</f>
        <v>Plans in place</v>
      </c>
      <c r="R12" t="str">
        <f>IFERROR(IF((VLOOKUP($A12,'Q2 Raw Data'!$A$9:$DA$158,R$3,FALSE))="","",(VLOOKUP($A12,'Q2 Raw Data'!$A$9:$DA$158,R$3,FALSE))),"")</f>
        <v>Mature</v>
      </c>
      <c r="S12" t="str">
        <f>IFERROR(IF((VLOOKUP($A12,'Q2 Raw Data'!$A$9:$DA$158,S$3,FALSE))="","",(VLOOKUP($A12,'Q2 Raw Data'!$A$9:$DA$158,S$3,FALSE))),"")</f>
        <v>Established</v>
      </c>
      <c r="T12" t="str">
        <f>IFERROR(IF((VLOOKUP($A12,'Q2 Raw Data'!$A$9:$DA$158,T$3,FALSE))="","",(VLOOKUP($A12,'Q2 Raw Data'!$A$9:$DA$158,T$3,FALSE))),"")</f>
        <v>Established</v>
      </c>
      <c r="U12" t="str">
        <f>IFERROR(IF((VLOOKUP($A12,'Q2 Raw Data'!$A$9:$DA$158,U$3,FALSE))="","",(VLOOKUP($A12,'Q2 Raw Data'!$A$9:$DA$158,U$3,FALSE))),"")</f>
        <v>Established</v>
      </c>
      <c r="V12" t="str">
        <f>IFERROR(IF((VLOOKUP($A12,'Q2 Raw Data'!$A$9:$DA$158,V$3,FALSE))="","",(VLOOKUP($A12,'Q2 Raw Data'!$A$9:$DA$158,V$3,FALSE))),"")</f>
        <v>Mature</v>
      </c>
      <c r="W12" t="str">
        <f>IFERROR(IF((VLOOKUP($A12,'Q2 Raw Data'!$A$9:$DA$158,W$3,FALSE))="","",(VLOOKUP($A12,'Q2 Raw Data'!$A$9:$DA$158,W$3,FALSE))),"")</f>
        <v>Established</v>
      </c>
      <c r="X12" t="str">
        <f>IFERROR(IF((VLOOKUP($A12,'Q2 Raw Data'!$A$9:$DA$158,X$3,FALSE))="","",(VLOOKUP($A12,'Q2 Raw Data'!$A$9:$DA$158,X$3,FALSE))),"")</f>
        <v>Exemplary</v>
      </c>
      <c r="Y12" t="str">
        <f>IFERROR(IF((VLOOKUP($A12,'Q2 Raw Data'!$A$9:$DA$158,Y$3,FALSE))="","",(VLOOKUP($A12,'Q2 Raw Data'!$A$9:$DA$158,Y$3,FALSE))),"")</f>
        <v>Mature</v>
      </c>
      <c r="Z12" t="str">
        <f>IFERROR(IF((VLOOKUP($A12,'Q2 Raw Data'!$A$9:$DA$158,Z$3,FALSE))="","",(VLOOKUP($A12,'Q2 Raw Data'!$A$9:$DA$158,Z$3,FALSE))),"")</f>
        <v>Established</v>
      </c>
      <c r="AA12" t="str">
        <f>IFERROR(IF((VLOOKUP($A12,'Q2 Raw Data'!$A$9:$DA$158,AA$3,FALSE))="","",(VLOOKUP($A12,'Q2 Raw Data'!$A$9:$DA$158,AA$3,FALSE))),"")</f>
        <v>Mature</v>
      </c>
      <c r="AB12" t="str">
        <f>IFERROR(IF((VLOOKUP($A12,'Q2 Raw Data'!$A$9:$DA$158,AB$3,FALSE))="","",(VLOOKUP($A12,'Q2 Raw Data'!$A$9:$DA$158,AB$3,FALSE))),"")</f>
        <v>Established</v>
      </c>
      <c r="AC12" t="str">
        <f>IFERROR(IF((VLOOKUP($A12,'Q2 Raw Data'!$A$9:$DA$158,AC$3,FALSE))="","",(VLOOKUP($A12,'Q2 Raw Data'!$A$9:$DA$158,AC$3,FALSE))),"")</f>
        <v>Established</v>
      </c>
    </row>
    <row r="13" spans="1:67" x14ac:dyDescent="0.3">
      <c r="A13" t="s">
        <v>272</v>
      </c>
      <c r="B13" t="s">
        <v>273</v>
      </c>
      <c r="C13" t="str">
        <f>IFERROR(IF((VLOOKUP($A13,'Q2 Raw Data'!$A$9:$DA$158,C$3,FALSE))="","",(VLOOKUP($A13,'Q2 Raw Data'!$A$9:$DA$158,C$3,FALSE))),"")</f>
        <v>Plans in place</v>
      </c>
      <c r="D13" t="str">
        <f>IFERROR(IF((VLOOKUP($A13,'Q2 Raw Data'!$A$9:$DA$158,D$3,FALSE))="","",(VLOOKUP($A13,'Q2 Raw Data'!$A$9:$DA$158,D$3,FALSE))),"")</f>
        <v>Established</v>
      </c>
      <c r="E13" t="str">
        <f>IFERROR(IF((VLOOKUP($A13,'Q2 Raw Data'!$A$9:$DA$158,E$3,FALSE))="","",(VLOOKUP($A13,'Q2 Raw Data'!$A$9:$DA$158,E$3,FALSE))),"")</f>
        <v>Established</v>
      </c>
      <c r="F13" t="str">
        <f>IFERROR(IF((VLOOKUP($A13,'Q2 Raw Data'!$A$9:$DA$158,F$3,FALSE))="","",(VLOOKUP($A13,'Q2 Raw Data'!$A$9:$DA$158,F$3,FALSE))),"")</f>
        <v>Established</v>
      </c>
      <c r="G13" t="str">
        <f>IFERROR(IF((VLOOKUP($A13,'Q2 Raw Data'!$A$9:$DA$158,G$3,FALSE))="","",(VLOOKUP($A13,'Q2 Raw Data'!$A$9:$DA$158,G$3,FALSE))),"")</f>
        <v>Established</v>
      </c>
      <c r="H13" t="str">
        <f>IFERROR(IF((VLOOKUP($A13,'Q2 Raw Data'!$A$9:$DA$158,H$3,FALSE))="","",(VLOOKUP($A13,'Q2 Raw Data'!$A$9:$DA$158,H$3,FALSE))),"")</f>
        <v>Established</v>
      </c>
      <c r="I13" t="str">
        <f>IFERROR(IF((VLOOKUP($A13,'Q2 Raw Data'!$A$9:$DA$158,I$3,FALSE))="","",(VLOOKUP($A13,'Q2 Raw Data'!$A$9:$DA$158,I$3,FALSE))),"")</f>
        <v>Established</v>
      </c>
      <c r="J13" t="str">
        <f>IFERROR(IF((VLOOKUP($A13,'Q2 Raw Data'!$A$9:$DA$158,J$3,FALSE))="","",(VLOOKUP($A13,'Q2 Raw Data'!$A$9:$DA$158,J$3,FALSE))),"")</f>
        <v>Plans in place</v>
      </c>
      <c r="K13" t="str">
        <f>IFERROR(IF((VLOOKUP($A13,'Q2 Raw Data'!$A$9:$DA$158,K$3,FALSE))="","",(VLOOKUP($A13,'Q2 Raw Data'!$A$9:$DA$158,K$3,FALSE))),"")</f>
        <v>Not yet established</v>
      </c>
      <c r="L13" t="str">
        <f>IFERROR(IF((VLOOKUP($A13,'Q2 Raw Data'!$A$9:$DA$158,L$3,FALSE))="","",(VLOOKUP($A13,'Q2 Raw Data'!$A$9:$DA$158,L$3,FALSE))),"")</f>
        <v>Established</v>
      </c>
      <c r="M13" t="str">
        <f>IFERROR(IF((VLOOKUP($A13,'Q2 Raw Data'!$A$9:$DA$158,M$3,FALSE))="","",(VLOOKUP($A13,'Q2 Raw Data'!$A$9:$DA$158,M$3,FALSE))),"")</f>
        <v>Established</v>
      </c>
      <c r="N13" t="str">
        <f>IFERROR(IF((VLOOKUP($A13,'Q2 Raw Data'!$A$9:$DA$158,N$3,FALSE))="","",(VLOOKUP($A13,'Q2 Raw Data'!$A$9:$DA$158,N$3,FALSE))),"")</f>
        <v>Mature</v>
      </c>
      <c r="O13" t="str">
        <f>IFERROR(IF((VLOOKUP($A13,'Q2 Raw Data'!$A$9:$DA$158,O$3,FALSE))="","",(VLOOKUP($A13,'Q2 Raw Data'!$A$9:$DA$158,O$3,FALSE))),"")</f>
        <v>Established</v>
      </c>
      <c r="P13" t="str">
        <f>IFERROR(IF((VLOOKUP($A13,'Q2 Raw Data'!$A$9:$DA$158,P$3,FALSE))="","",(VLOOKUP($A13,'Q2 Raw Data'!$A$9:$DA$158,P$3,FALSE))),"")</f>
        <v>Established</v>
      </c>
      <c r="Q13" t="str">
        <f>IFERROR(IF((VLOOKUP($A13,'Q2 Raw Data'!$A$9:$DA$158,Q$3,FALSE))="","",(VLOOKUP($A13,'Q2 Raw Data'!$A$9:$DA$158,Q$3,FALSE))),"")</f>
        <v>Mature</v>
      </c>
      <c r="R13" t="str">
        <f>IFERROR(IF((VLOOKUP($A13,'Q2 Raw Data'!$A$9:$DA$158,R$3,FALSE))="","",(VLOOKUP($A13,'Q2 Raw Data'!$A$9:$DA$158,R$3,FALSE))),"")</f>
        <v>Established</v>
      </c>
      <c r="S13" t="str">
        <f>IFERROR(IF((VLOOKUP($A13,'Q2 Raw Data'!$A$9:$DA$158,S$3,FALSE))="","",(VLOOKUP($A13,'Q2 Raw Data'!$A$9:$DA$158,S$3,FALSE))),"")</f>
        <v>Established</v>
      </c>
      <c r="T13" t="str">
        <f>IFERROR(IF((VLOOKUP($A13,'Q2 Raw Data'!$A$9:$DA$158,T$3,FALSE))="","",(VLOOKUP($A13,'Q2 Raw Data'!$A$9:$DA$158,T$3,FALSE))),"")</f>
        <v>Not yet established</v>
      </c>
      <c r="U13" t="str">
        <f>IFERROR(IF((VLOOKUP($A13,'Q2 Raw Data'!$A$9:$DA$158,U$3,FALSE))="","",(VLOOKUP($A13,'Q2 Raw Data'!$A$9:$DA$158,U$3,FALSE))),"")</f>
        <v>Mature</v>
      </c>
      <c r="V13" t="str">
        <f>IFERROR(IF((VLOOKUP($A13,'Q2 Raw Data'!$A$9:$DA$158,V$3,FALSE))="","",(VLOOKUP($A13,'Q2 Raw Data'!$A$9:$DA$158,V$3,FALSE))),"")</f>
        <v>Established</v>
      </c>
      <c r="W13" t="str">
        <f>IFERROR(IF((VLOOKUP($A13,'Q2 Raw Data'!$A$9:$DA$158,W$3,FALSE))="","",(VLOOKUP($A13,'Q2 Raw Data'!$A$9:$DA$158,W$3,FALSE))),"")</f>
        <v>Mature</v>
      </c>
      <c r="X13" t="str">
        <f>IFERROR(IF((VLOOKUP($A13,'Q2 Raw Data'!$A$9:$DA$158,X$3,FALSE))="","",(VLOOKUP($A13,'Q2 Raw Data'!$A$9:$DA$158,X$3,FALSE))),"")</f>
        <v>Mature</v>
      </c>
      <c r="Y13" t="str">
        <f>IFERROR(IF((VLOOKUP($A13,'Q2 Raw Data'!$A$9:$DA$158,Y$3,FALSE))="","",(VLOOKUP($A13,'Q2 Raw Data'!$A$9:$DA$158,Y$3,FALSE))),"")</f>
        <v>Mature</v>
      </c>
      <c r="Z13" t="str">
        <f>IFERROR(IF((VLOOKUP($A13,'Q2 Raw Data'!$A$9:$DA$158,Z$3,FALSE))="","",(VLOOKUP($A13,'Q2 Raw Data'!$A$9:$DA$158,Z$3,FALSE))),"")</f>
        <v>Mature</v>
      </c>
      <c r="AA13" t="str">
        <f>IFERROR(IF((VLOOKUP($A13,'Q2 Raw Data'!$A$9:$DA$158,AA$3,FALSE))="","",(VLOOKUP($A13,'Q2 Raw Data'!$A$9:$DA$158,AA$3,FALSE))),"")</f>
        <v>Mature</v>
      </c>
      <c r="AB13" t="str">
        <f>IFERROR(IF((VLOOKUP($A13,'Q2 Raw Data'!$A$9:$DA$158,AB$3,FALSE))="","",(VLOOKUP($A13,'Q2 Raw Data'!$A$9:$DA$158,AB$3,FALSE))),"")</f>
        <v>Established</v>
      </c>
      <c r="AC13" t="str">
        <f>IFERROR(IF((VLOOKUP($A13,'Q2 Raw Data'!$A$9:$DA$158,AC$3,FALSE))="","",(VLOOKUP($A13,'Q2 Raw Data'!$A$9:$DA$158,AC$3,FALSE))),"")</f>
        <v>Plans in place</v>
      </c>
    </row>
    <row r="14" spans="1:67" x14ac:dyDescent="0.3">
      <c r="A14" t="s">
        <v>279</v>
      </c>
      <c r="B14" t="s">
        <v>280</v>
      </c>
      <c r="C14" t="str">
        <f>IFERROR(IF((VLOOKUP($A14,'Q2 Raw Data'!$A$9:$DA$158,C$3,FALSE))="","",(VLOOKUP($A14,'Q2 Raw Data'!$A$9:$DA$158,C$3,FALSE))),"")</f>
        <v>Mature</v>
      </c>
      <c r="D14" t="str">
        <f>IFERROR(IF((VLOOKUP($A14,'Q2 Raw Data'!$A$9:$DA$158,D$3,FALSE))="","",(VLOOKUP($A14,'Q2 Raw Data'!$A$9:$DA$158,D$3,FALSE))),"")</f>
        <v>Established</v>
      </c>
      <c r="E14" t="str">
        <f>IFERROR(IF((VLOOKUP($A14,'Q2 Raw Data'!$A$9:$DA$158,E$3,FALSE))="","",(VLOOKUP($A14,'Q2 Raw Data'!$A$9:$DA$158,E$3,FALSE))),"")</f>
        <v>Established</v>
      </c>
      <c r="F14" t="str">
        <f>IFERROR(IF((VLOOKUP($A14,'Q2 Raw Data'!$A$9:$DA$158,F$3,FALSE))="","",(VLOOKUP($A14,'Q2 Raw Data'!$A$9:$DA$158,F$3,FALSE))),"")</f>
        <v>Established</v>
      </c>
      <c r="G14" t="str">
        <f>IFERROR(IF((VLOOKUP($A14,'Q2 Raw Data'!$A$9:$DA$158,G$3,FALSE))="","",(VLOOKUP($A14,'Q2 Raw Data'!$A$9:$DA$158,G$3,FALSE))),"")</f>
        <v>Established</v>
      </c>
      <c r="H14" t="str">
        <f>IFERROR(IF((VLOOKUP($A14,'Q2 Raw Data'!$A$9:$DA$158,H$3,FALSE))="","",(VLOOKUP($A14,'Q2 Raw Data'!$A$9:$DA$158,H$3,FALSE))),"")</f>
        <v>Mature</v>
      </c>
      <c r="I14" t="str">
        <f>IFERROR(IF((VLOOKUP($A14,'Q2 Raw Data'!$A$9:$DA$158,I$3,FALSE))="","",(VLOOKUP($A14,'Q2 Raw Data'!$A$9:$DA$158,I$3,FALSE))),"")</f>
        <v>Plans in place</v>
      </c>
      <c r="J14" t="str">
        <f>IFERROR(IF((VLOOKUP($A14,'Q2 Raw Data'!$A$9:$DA$158,J$3,FALSE))="","",(VLOOKUP($A14,'Q2 Raw Data'!$A$9:$DA$158,J$3,FALSE))),"")</f>
        <v>Plans in place</v>
      </c>
      <c r="K14" t="str">
        <f>IFERROR(IF((VLOOKUP($A14,'Q2 Raw Data'!$A$9:$DA$158,K$3,FALSE))="","",(VLOOKUP($A14,'Q2 Raw Data'!$A$9:$DA$158,K$3,FALSE))),"")</f>
        <v>Established</v>
      </c>
      <c r="L14" t="str">
        <f>IFERROR(IF((VLOOKUP($A14,'Q2 Raw Data'!$A$9:$DA$158,L$3,FALSE))="","",(VLOOKUP($A14,'Q2 Raw Data'!$A$9:$DA$158,L$3,FALSE))),"")</f>
        <v>Established</v>
      </c>
      <c r="M14" t="str">
        <f>IFERROR(IF((VLOOKUP($A14,'Q2 Raw Data'!$A$9:$DA$158,M$3,FALSE))="","",(VLOOKUP($A14,'Q2 Raw Data'!$A$9:$DA$158,M$3,FALSE))),"")</f>
        <v>Established</v>
      </c>
      <c r="N14" t="str">
        <f>IFERROR(IF((VLOOKUP($A14,'Q2 Raw Data'!$A$9:$DA$158,N$3,FALSE))="","",(VLOOKUP($A14,'Q2 Raw Data'!$A$9:$DA$158,N$3,FALSE))),"")</f>
        <v>Established</v>
      </c>
      <c r="O14" t="str">
        <f>IFERROR(IF((VLOOKUP($A14,'Q2 Raw Data'!$A$9:$DA$158,O$3,FALSE))="","",(VLOOKUP($A14,'Q2 Raw Data'!$A$9:$DA$158,O$3,FALSE))),"")</f>
        <v>Established</v>
      </c>
      <c r="P14" t="str">
        <f>IFERROR(IF((VLOOKUP($A14,'Q2 Raw Data'!$A$9:$DA$158,P$3,FALSE))="","",(VLOOKUP($A14,'Q2 Raw Data'!$A$9:$DA$158,P$3,FALSE))),"")</f>
        <v>Established</v>
      </c>
      <c r="Q14" t="str">
        <f>IFERROR(IF((VLOOKUP($A14,'Q2 Raw Data'!$A$9:$DA$158,Q$3,FALSE))="","",(VLOOKUP($A14,'Q2 Raw Data'!$A$9:$DA$158,Q$3,FALSE))),"")</f>
        <v>Mature</v>
      </c>
      <c r="R14" t="str">
        <f>IFERROR(IF((VLOOKUP($A14,'Q2 Raw Data'!$A$9:$DA$158,R$3,FALSE))="","",(VLOOKUP($A14,'Q2 Raw Data'!$A$9:$DA$158,R$3,FALSE))),"")</f>
        <v>Plans in place</v>
      </c>
      <c r="S14" t="str">
        <f>IFERROR(IF((VLOOKUP($A14,'Q2 Raw Data'!$A$9:$DA$158,S$3,FALSE))="","",(VLOOKUP($A14,'Q2 Raw Data'!$A$9:$DA$158,S$3,FALSE))),"")</f>
        <v>Established</v>
      </c>
      <c r="T14" t="str">
        <f>IFERROR(IF((VLOOKUP($A14,'Q2 Raw Data'!$A$9:$DA$158,T$3,FALSE))="","",(VLOOKUP($A14,'Q2 Raw Data'!$A$9:$DA$158,T$3,FALSE))),"")</f>
        <v>Established</v>
      </c>
      <c r="U14" t="str">
        <f>IFERROR(IF((VLOOKUP($A14,'Q2 Raw Data'!$A$9:$DA$158,U$3,FALSE))="","",(VLOOKUP($A14,'Q2 Raw Data'!$A$9:$DA$158,U$3,FALSE))),"")</f>
        <v>Mature</v>
      </c>
      <c r="V14" t="str">
        <f>IFERROR(IF((VLOOKUP($A14,'Q2 Raw Data'!$A$9:$DA$158,V$3,FALSE))="","",(VLOOKUP($A14,'Q2 Raw Data'!$A$9:$DA$158,V$3,FALSE))),"")</f>
        <v>Established</v>
      </c>
      <c r="W14" t="str">
        <f>IFERROR(IF((VLOOKUP($A14,'Q2 Raw Data'!$A$9:$DA$158,W$3,FALSE))="","",(VLOOKUP($A14,'Q2 Raw Data'!$A$9:$DA$158,W$3,FALSE))),"")</f>
        <v>Mature</v>
      </c>
      <c r="X14" t="str">
        <f>IFERROR(IF((VLOOKUP($A14,'Q2 Raw Data'!$A$9:$DA$158,X$3,FALSE))="","",(VLOOKUP($A14,'Q2 Raw Data'!$A$9:$DA$158,X$3,FALSE))),"")</f>
        <v>Mature</v>
      </c>
      <c r="Y14" t="str">
        <f>IFERROR(IF((VLOOKUP($A14,'Q2 Raw Data'!$A$9:$DA$158,Y$3,FALSE))="","",(VLOOKUP($A14,'Q2 Raw Data'!$A$9:$DA$158,Y$3,FALSE))),"")</f>
        <v>Mature</v>
      </c>
      <c r="Z14" t="str">
        <f>IFERROR(IF((VLOOKUP($A14,'Q2 Raw Data'!$A$9:$DA$158,Z$3,FALSE))="","",(VLOOKUP($A14,'Q2 Raw Data'!$A$9:$DA$158,Z$3,FALSE))),"")</f>
        <v>Mature</v>
      </c>
      <c r="AA14" t="str">
        <f>IFERROR(IF((VLOOKUP($A14,'Q2 Raw Data'!$A$9:$DA$158,AA$3,FALSE))="","",(VLOOKUP($A14,'Q2 Raw Data'!$A$9:$DA$158,AA$3,FALSE))),"")</f>
        <v>Established</v>
      </c>
      <c r="AB14" t="str">
        <f>IFERROR(IF((VLOOKUP($A14,'Q2 Raw Data'!$A$9:$DA$158,AB$3,FALSE))="","",(VLOOKUP($A14,'Q2 Raw Data'!$A$9:$DA$158,AB$3,FALSE))),"")</f>
        <v>Established</v>
      </c>
      <c r="AC14" t="str">
        <f>IFERROR(IF((VLOOKUP($A14,'Q2 Raw Data'!$A$9:$DA$158,AC$3,FALSE))="","",(VLOOKUP($A14,'Q2 Raw Data'!$A$9:$DA$158,AC$3,FALSE))),"")</f>
        <v>Mature</v>
      </c>
    </row>
    <row r="15" spans="1:67" x14ac:dyDescent="0.3">
      <c r="A15" t="s">
        <v>287</v>
      </c>
      <c r="B15" t="s">
        <v>288</v>
      </c>
      <c r="C15" t="str">
        <f>IFERROR(IF((VLOOKUP($A15,'Q2 Raw Data'!$A$9:$DA$158,C$3,FALSE))="","",(VLOOKUP($A15,'Q2 Raw Data'!$A$9:$DA$158,C$3,FALSE))),"")</f>
        <v>Mature</v>
      </c>
      <c r="D15" t="str">
        <f>IFERROR(IF((VLOOKUP($A15,'Q2 Raw Data'!$A$9:$DA$158,D$3,FALSE))="","",(VLOOKUP($A15,'Q2 Raw Data'!$A$9:$DA$158,D$3,FALSE))),"")</f>
        <v>Established</v>
      </c>
      <c r="E15" t="str">
        <f>IFERROR(IF((VLOOKUP($A15,'Q2 Raw Data'!$A$9:$DA$158,E$3,FALSE))="","",(VLOOKUP($A15,'Q2 Raw Data'!$A$9:$DA$158,E$3,FALSE))),"")</f>
        <v>Established</v>
      </c>
      <c r="F15" t="str">
        <f>IFERROR(IF((VLOOKUP($A15,'Q2 Raw Data'!$A$9:$DA$158,F$3,FALSE))="","",(VLOOKUP($A15,'Q2 Raw Data'!$A$9:$DA$158,F$3,FALSE))),"")</f>
        <v>Established</v>
      </c>
      <c r="G15" t="str">
        <f>IFERROR(IF((VLOOKUP($A15,'Q2 Raw Data'!$A$9:$DA$158,G$3,FALSE))="","",(VLOOKUP($A15,'Q2 Raw Data'!$A$9:$DA$158,G$3,FALSE))),"")</f>
        <v>Mature</v>
      </c>
      <c r="H15" t="str">
        <f>IFERROR(IF((VLOOKUP($A15,'Q2 Raw Data'!$A$9:$DA$158,H$3,FALSE))="","",(VLOOKUP($A15,'Q2 Raw Data'!$A$9:$DA$158,H$3,FALSE))),"")</f>
        <v>Plans in place</v>
      </c>
      <c r="I15" t="str">
        <f>IFERROR(IF((VLOOKUP($A15,'Q2 Raw Data'!$A$9:$DA$158,I$3,FALSE))="","",(VLOOKUP($A15,'Q2 Raw Data'!$A$9:$DA$158,I$3,FALSE))),"")</f>
        <v>Established</v>
      </c>
      <c r="J15" t="str">
        <f>IFERROR(IF((VLOOKUP($A15,'Q2 Raw Data'!$A$9:$DA$158,J$3,FALSE))="","",(VLOOKUP($A15,'Q2 Raw Data'!$A$9:$DA$158,J$3,FALSE))),"")</f>
        <v>Mature</v>
      </c>
      <c r="K15" t="str">
        <f>IFERROR(IF((VLOOKUP($A15,'Q2 Raw Data'!$A$9:$DA$158,K$3,FALSE))="","",(VLOOKUP($A15,'Q2 Raw Data'!$A$9:$DA$158,K$3,FALSE))),"")</f>
        <v>Established</v>
      </c>
      <c r="L15" t="str">
        <f>IFERROR(IF((VLOOKUP($A15,'Q2 Raw Data'!$A$9:$DA$158,L$3,FALSE))="","",(VLOOKUP($A15,'Q2 Raw Data'!$A$9:$DA$158,L$3,FALSE))),"")</f>
        <v>Mature</v>
      </c>
      <c r="M15" t="str">
        <f>IFERROR(IF((VLOOKUP($A15,'Q2 Raw Data'!$A$9:$DA$158,M$3,FALSE))="","",(VLOOKUP($A15,'Q2 Raw Data'!$A$9:$DA$158,M$3,FALSE))),"")</f>
        <v>Established</v>
      </c>
      <c r="N15" t="str">
        <f>IFERROR(IF((VLOOKUP($A15,'Q2 Raw Data'!$A$9:$DA$158,N$3,FALSE))="","",(VLOOKUP($A15,'Q2 Raw Data'!$A$9:$DA$158,N$3,FALSE))),"")</f>
        <v>Established</v>
      </c>
      <c r="O15" t="str">
        <f>IFERROR(IF((VLOOKUP($A15,'Q2 Raw Data'!$A$9:$DA$158,O$3,FALSE))="","",(VLOOKUP($A15,'Q2 Raw Data'!$A$9:$DA$158,O$3,FALSE))),"")</f>
        <v>Established</v>
      </c>
      <c r="P15" t="str">
        <f>IFERROR(IF((VLOOKUP($A15,'Q2 Raw Data'!$A$9:$DA$158,P$3,FALSE))="","",(VLOOKUP($A15,'Q2 Raw Data'!$A$9:$DA$158,P$3,FALSE))),"")</f>
        <v>Mature</v>
      </c>
      <c r="Q15" t="str">
        <f>IFERROR(IF((VLOOKUP($A15,'Q2 Raw Data'!$A$9:$DA$158,Q$3,FALSE))="","",(VLOOKUP($A15,'Q2 Raw Data'!$A$9:$DA$158,Q$3,FALSE))),"")</f>
        <v>Plans in place</v>
      </c>
      <c r="R15" t="str">
        <f>IFERROR(IF((VLOOKUP($A15,'Q2 Raw Data'!$A$9:$DA$158,R$3,FALSE))="","",(VLOOKUP($A15,'Q2 Raw Data'!$A$9:$DA$158,R$3,FALSE))),"")</f>
        <v>Established</v>
      </c>
      <c r="S15" t="str">
        <f>IFERROR(IF((VLOOKUP($A15,'Q2 Raw Data'!$A$9:$DA$158,S$3,FALSE))="","",(VLOOKUP($A15,'Q2 Raw Data'!$A$9:$DA$158,S$3,FALSE))),"")</f>
        <v>Mature</v>
      </c>
      <c r="T15" t="str">
        <f>IFERROR(IF((VLOOKUP($A15,'Q2 Raw Data'!$A$9:$DA$158,T$3,FALSE))="","",(VLOOKUP($A15,'Q2 Raw Data'!$A$9:$DA$158,T$3,FALSE))),"")</f>
        <v>Established</v>
      </c>
      <c r="U15" t="str">
        <f>IFERROR(IF((VLOOKUP($A15,'Q2 Raw Data'!$A$9:$DA$158,U$3,FALSE))="","",(VLOOKUP($A15,'Q2 Raw Data'!$A$9:$DA$158,U$3,FALSE))),"")</f>
        <v>Mature</v>
      </c>
      <c r="V15" t="str">
        <f>IFERROR(IF((VLOOKUP($A15,'Q2 Raw Data'!$A$9:$DA$158,V$3,FALSE))="","",(VLOOKUP($A15,'Q2 Raw Data'!$A$9:$DA$158,V$3,FALSE))),"")</f>
        <v>Established</v>
      </c>
      <c r="W15" t="str">
        <f>IFERROR(IF((VLOOKUP($A15,'Q2 Raw Data'!$A$9:$DA$158,W$3,FALSE))="","",(VLOOKUP($A15,'Q2 Raw Data'!$A$9:$DA$158,W$3,FALSE))),"")</f>
        <v>Established</v>
      </c>
      <c r="X15" t="str">
        <f>IFERROR(IF((VLOOKUP($A15,'Q2 Raw Data'!$A$9:$DA$158,X$3,FALSE))="","",(VLOOKUP($A15,'Q2 Raw Data'!$A$9:$DA$158,X$3,FALSE))),"")</f>
        <v>Established</v>
      </c>
      <c r="Y15" t="str">
        <f>IFERROR(IF((VLOOKUP($A15,'Q2 Raw Data'!$A$9:$DA$158,Y$3,FALSE))="","",(VLOOKUP($A15,'Q2 Raw Data'!$A$9:$DA$158,Y$3,FALSE))),"")</f>
        <v>Mature</v>
      </c>
      <c r="Z15" t="str">
        <f>IFERROR(IF((VLOOKUP($A15,'Q2 Raw Data'!$A$9:$DA$158,Z$3,FALSE))="","",(VLOOKUP($A15,'Q2 Raw Data'!$A$9:$DA$158,Z$3,FALSE))),"")</f>
        <v>Plans in place</v>
      </c>
      <c r="AA15" t="str">
        <f>IFERROR(IF((VLOOKUP($A15,'Q2 Raw Data'!$A$9:$DA$158,AA$3,FALSE))="","",(VLOOKUP($A15,'Q2 Raw Data'!$A$9:$DA$158,AA$3,FALSE))),"")</f>
        <v>Established</v>
      </c>
      <c r="AB15" t="str">
        <f>IFERROR(IF((VLOOKUP($A15,'Q2 Raw Data'!$A$9:$DA$158,AB$3,FALSE))="","",(VLOOKUP($A15,'Q2 Raw Data'!$A$9:$DA$158,AB$3,FALSE))),"")</f>
        <v>Mature</v>
      </c>
      <c r="AC15" t="str">
        <f>IFERROR(IF((VLOOKUP($A15,'Q2 Raw Data'!$A$9:$DA$158,AC$3,FALSE))="","",(VLOOKUP($A15,'Q2 Raw Data'!$A$9:$DA$158,AC$3,FALSE))),"")</f>
        <v>Established</v>
      </c>
    </row>
    <row r="16" spans="1:67" x14ac:dyDescent="0.3">
      <c r="A16" t="s">
        <v>294</v>
      </c>
      <c r="B16" t="s">
        <v>295</v>
      </c>
      <c r="C16" t="str">
        <f>IFERROR(IF((VLOOKUP($A16,'Q2 Raw Data'!$A$9:$DA$158,C$3,FALSE))="","",(VLOOKUP($A16,'Q2 Raw Data'!$A$9:$DA$158,C$3,FALSE))),"")</f>
        <v>Established</v>
      </c>
      <c r="D16" t="str">
        <f>IFERROR(IF((VLOOKUP($A16,'Q2 Raw Data'!$A$9:$DA$158,D$3,FALSE))="","",(VLOOKUP($A16,'Q2 Raw Data'!$A$9:$DA$158,D$3,FALSE))),"")</f>
        <v>Mature</v>
      </c>
      <c r="E16" t="str">
        <f>IFERROR(IF((VLOOKUP($A16,'Q2 Raw Data'!$A$9:$DA$158,E$3,FALSE))="","",(VLOOKUP($A16,'Q2 Raw Data'!$A$9:$DA$158,E$3,FALSE))),"")</f>
        <v>Established</v>
      </c>
      <c r="F16" t="str">
        <f>IFERROR(IF((VLOOKUP($A16,'Q2 Raw Data'!$A$9:$DA$158,F$3,FALSE))="","",(VLOOKUP($A16,'Q2 Raw Data'!$A$9:$DA$158,F$3,FALSE))),"")</f>
        <v>Established</v>
      </c>
      <c r="G16" t="str">
        <f>IFERROR(IF((VLOOKUP($A16,'Q2 Raw Data'!$A$9:$DA$158,G$3,FALSE))="","",(VLOOKUP($A16,'Q2 Raw Data'!$A$9:$DA$158,G$3,FALSE))),"")</f>
        <v>Plans in place</v>
      </c>
      <c r="H16" t="str">
        <f>IFERROR(IF((VLOOKUP($A16,'Q2 Raw Data'!$A$9:$DA$158,H$3,FALSE))="","",(VLOOKUP($A16,'Q2 Raw Data'!$A$9:$DA$158,H$3,FALSE))),"")</f>
        <v>Established</v>
      </c>
      <c r="I16" t="str">
        <f>IFERROR(IF((VLOOKUP($A16,'Q2 Raw Data'!$A$9:$DA$158,I$3,FALSE))="","",(VLOOKUP($A16,'Q2 Raw Data'!$A$9:$DA$158,I$3,FALSE))),"")</f>
        <v>Established</v>
      </c>
      <c r="J16" t="str">
        <f>IFERROR(IF((VLOOKUP($A16,'Q2 Raw Data'!$A$9:$DA$158,J$3,FALSE))="","",(VLOOKUP($A16,'Q2 Raw Data'!$A$9:$DA$158,J$3,FALSE))),"")</f>
        <v>Established</v>
      </c>
      <c r="K16" t="str">
        <f>IFERROR(IF((VLOOKUP($A16,'Q2 Raw Data'!$A$9:$DA$158,K$3,FALSE))="","",(VLOOKUP($A16,'Q2 Raw Data'!$A$9:$DA$158,K$3,FALSE))),"")</f>
        <v>Established</v>
      </c>
      <c r="L16" t="str">
        <f>IFERROR(IF((VLOOKUP($A16,'Q2 Raw Data'!$A$9:$DA$158,L$3,FALSE))="","",(VLOOKUP($A16,'Q2 Raw Data'!$A$9:$DA$158,L$3,FALSE))),"")</f>
        <v>Established</v>
      </c>
      <c r="M16" t="str">
        <f>IFERROR(IF((VLOOKUP($A16,'Q2 Raw Data'!$A$9:$DA$158,M$3,FALSE))="","",(VLOOKUP($A16,'Q2 Raw Data'!$A$9:$DA$158,M$3,FALSE))),"")</f>
        <v>Mature</v>
      </c>
      <c r="N16" t="str">
        <f>IFERROR(IF((VLOOKUP($A16,'Q2 Raw Data'!$A$9:$DA$158,N$3,FALSE))="","",(VLOOKUP($A16,'Q2 Raw Data'!$A$9:$DA$158,N$3,FALSE))),"")</f>
        <v>Established</v>
      </c>
      <c r="O16" t="str">
        <f>IFERROR(IF((VLOOKUP($A16,'Q2 Raw Data'!$A$9:$DA$158,O$3,FALSE))="","",(VLOOKUP($A16,'Q2 Raw Data'!$A$9:$DA$158,O$3,FALSE))),"")</f>
        <v>Established</v>
      </c>
      <c r="P16" t="str">
        <f>IFERROR(IF((VLOOKUP($A16,'Q2 Raw Data'!$A$9:$DA$158,P$3,FALSE))="","",(VLOOKUP($A16,'Q2 Raw Data'!$A$9:$DA$158,P$3,FALSE))),"")</f>
        <v>Established</v>
      </c>
      <c r="Q16" t="str">
        <f>IFERROR(IF((VLOOKUP($A16,'Q2 Raw Data'!$A$9:$DA$158,Q$3,FALSE))="","",(VLOOKUP($A16,'Q2 Raw Data'!$A$9:$DA$158,Q$3,FALSE))),"")</f>
        <v>Mature</v>
      </c>
      <c r="R16" t="str">
        <f>IFERROR(IF((VLOOKUP($A16,'Q2 Raw Data'!$A$9:$DA$158,R$3,FALSE))="","",(VLOOKUP($A16,'Q2 Raw Data'!$A$9:$DA$158,R$3,FALSE))),"")</f>
        <v>Established</v>
      </c>
      <c r="S16" t="str">
        <f>IFERROR(IF((VLOOKUP($A16,'Q2 Raw Data'!$A$9:$DA$158,S$3,FALSE))="","",(VLOOKUP($A16,'Q2 Raw Data'!$A$9:$DA$158,S$3,FALSE))),"")</f>
        <v>Mature</v>
      </c>
      <c r="T16" t="str">
        <f>IFERROR(IF((VLOOKUP($A16,'Q2 Raw Data'!$A$9:$DA$158,T$3,FALSE))="","",(VLOOKUP($A16,'Q2 Raw Data'!$A$9:$DA$158,T$3,FALSE))),"")</f>
        <v>Established</v>
      </c>
      <c r="U16" t="str">
        <f>IFERROR(IF((VLOOKUP($A16,'Q2 Raw Data'!$A$9:$DA$158,U$3,FALSE))="","",(VLOOKUP($A16,'Q2 Raw Data'!$A$9:$DA$158,U$3,FALSE))),"")</f>
        <v>Established</v>
      </c>
      <c r="V16" t="str">
        <f>IFERROR(IF((VLOOKUP($A16,'Q2 Raw Data'!$A$9:$DA$158,V$3,FALSE))="","",(VLOOKUP($A16,'Q2 Raw Data'!$A$9:$DA$158,V$3,FALSE))),"")</f>
        <v>Mature</v>
      </c>
      <c r="W16" t="str">
        <f>IFERROR(IF((VLOOKUP($A16,'Q2 Raw Data'!$A$9:$DA$158,W$3,FALSE))="","",(VLOOKUP($A16,'Q2 Raw Data'!$A$9:$DA$158,W$3,FALSE))),"")</f>
        <v>Established</v>
      </c>
      <c r="X16" t="str">
        <f>IFERROR(IF((VLOOKUP($A16,'Q2 Raw Data'!$A$9:$DA$158,X$3,FALSE))="","",(VLOOKUP($A16,'Q2 Raw Data'!$A$9:$DA$158,X$3,FALSE))),"")</f>
        <v>Established</v>
      </c>
      <c r="Y16" t="str">
        <f>IFERROR(IF((VLOOKUP($A16,'Q2 Raw Data'!$A$9:$DA$158,Y$3,FALSE))="","",(VLOOKUP($A16,'Q2 Raw Data'!$A$9:$DA$158,Y$3,FALSE))),"")</f>
        <v>Established</v>
      </c>
      <c r="Z16" t="str">
        <f>IFERROR(IF((VLOOKUP($A16,'Q2 Raw Data'!$A$9:$DA$158,Z$3,FALSE))="","",(VLOOKUP($A16,'Q2 Raw Data'!$A$9:$DA$158,Z$3,FALSE))),"")</f>
        <v>Mature</v>
      </c>
      <c r="AA16" t="str">
        <f>IFERROR(IF((VLOOKUP($A16,'Q2 Raw Data'!$A$9:$DA$158,AA$3,FALSE))="","",(VLOOKUP($A16,'Q2 Raw Data'!$A$9:$DA$158,AA$3,FALSE))),"")</f>
        <v>Established</v>
      </c>
      <c r="AB16" t="str">
        <f>IFERROR(IF((VLOOKUP($A16,'Q2 Raw Data'!$A$9:$DA$158,AB$3,FALSE))="","",(VLOOKUP($A16,'Q2 Raw Data'!$A$9:$DA$158,AB$3,FALSE))),"")</f>
        <v>Mature</v>
      </c>
      <c r="AC16" t="str">
        <f>IFERROR(IF((VLOOKUP($A16,'Q2 Raw Data'!$A$9:$DA$158,AC$3,FALSE))="","",(VLOOKUP($A16,'Q2 Raw Data'!$A$9:$DA$158,AC$3,FALSE))),"")</f>
        <v>Mature</v>
      </c>
    </row>
    <row r="17" spans="1:29" x14ac:dyDescent="0.3">
      <c r="A17" t="s">
        <v>300</v>
      </c>
      <c r="B17" t="s">
        <v>301</v>
      </c>
      <c r="C17" t="str">
        <f>IFERROR(IF((VLOOKUP($A17,'Q2 Raw Data'!$A$9:$DA$158,C$3,FALSE))="","",(VLOOKUP($A17,'Q2 Raw Data'!$A$9:$DA$158,C$3,FALSE))),"")</f>
        <v>Established</v>
      </c>
      <c r="D17" t="str">
        <f>IFERROR(IF((VLOOKUP($A17,'Q2 Raw Data'!$A$9:$DA$158,D$3,FALSE))="","",(VLOOKUP($A17,'Q2 Raw Data'!$A$9:$DA$158,D$3,FALSE))),"")</f>
        <v>Established</v>
      </c>
      <c r="E17" t="str">
        <f>IFERROR(IF((VLOOKUP($A17,'Q2 Raw Data'!$A$9:$DA$158,E$3,FALSE))="","",(VLOOKUP($A17,'Q2 Raw Data'!$A$9:$DA$158,E$3,FALSE))),"")</f>
        <v>Established</v>
      </c>
      <c r="F17" t="str">
        <f>IFERROR(IF((VLOOKUP($A17,'Q2 Raw Data'!$A$9:$DA$158,F$3,FALSE))="","",(VLOOKUP($A17,'Q2 Raw Data'!$A$9:$DA$158,F$3,FALSE))),"")</f>
        <v>Established</v>
      </c>
      <c r="G17" t="str">
        <f>IFERROR(IF((VLOOKUP($A17,'Q2 Raw Data'!$A$9:$DA$158,G$3,FALSE))="","",(VLOOKUP($A17,'Q2 Raw Data'!$A$9:$DA$158,G$3,FALSE))),"")</f>
        <v>Plans in place</v>
      </c>
      <c r="H17" t="str">
        <f>IFERROR(IF((VLOOKUP($A17,'Q2 Raw Data'!$A$9:$DA$158,H$3,FALSE))="","",(VLOOKUP($A17,'Q2 Raw Data'!$A$9:$DA$158,H$3,FALSE))),"")</f>
        <v>Established</v>
      </c>
      <c r="I17" t="str">
        <f>IFERROR(IF((VLOOKUP($A17,'Q2 Raw Data'!$A$9:$DA$158,I$3,FALSE))="","",(VLOOKUP($A17,'Q2 Raw Data'!$A$9:$DA$158,I$3,FALSE))),"")</f>
        <v>Established</v>
      </c>
      <c r="J17" t="str">
        <f>IFERROR(IF((VLOOKUP($A17,'Q2 Raw Data'!$A$9:$DA$158,J$3,FALSE))="","",(VLOOKUP($A17,'Q2 Raw Data'!$A$9:$DA$158,J$3,FALSE))),"")</f>
        <v>Established</v>
      </c>
      <c r="K17" t="str">
        <f>IFERROR(IF((VLOOKUP($A17,'Q2 Raw Data'!$A$9:$DA$158,K$3,FALSE))="","",(VLOOKUP($A17,'Q2 Raw Data'!$A$9:$DA$158,K$3,FALSE))),"")</f>
        <v>Established</v>
      </c>
      <c r="L17" t="str">
        <f>IFERROR(IF((VLOOKUP($A17,'Q2 Raw Data'!$A$9:$DA$158,L$3,FALSE))="","",(VLOOKUP($A17,'Q2 Raw Data'!$A$9:$DA$158,L$3,FALSE))),"")</f>
        <v>Established</v>
      </c>
      <c r="M17" t="str">
        <f>IFERROR(IF((VLOOKUP($A17,'Q2 Raw Data'!$A$9:$DA$158,M$3,FALSE))="","",(VLOOKUP($A17,'Q2 Raw Data'!$A$9:$DA$158,M$3,FALSE))),"")</f>
        <v>Established</v>
      </c>
      <c r="N17" t="str">
        <f>IFERROR(IF((VLOOKUP($A17,'Q2 Raw Data'!$A$9:$DA$158,N$3,FALSE))="","",(VLOOKUP($A17,'Q2 Raw Data'!$A$9:$DA$158,N$3,FALSE))),"")</f>
        <v>Established</v>
      </c>
      <c r="O17" t="str">
        <f>IFERROR(IF((VLOOKUP($A17,'Q2 Raw Data'!$A$9:$DA$158,O$3,FALSE))="","",(VLOOKUP($A17,'Q2 Raw Data'!$A$9:$DA$158,O$3,FALSE))),"")</f>
        <v>Established</v>
      </c>
      <c r="P17" t="str">
        <f>IFERROR(IF((VLOOKUP($A17,'Q2 Raw Data'!$A$9:$DA$158,P$3,FALSE))="","",(VLOOKUP($A17,'Q2 Raw Data'!$A$9:$DA$158,P$3,FALSE))),"")</f>
        <v>Plans in place</v>
      </c>
      <c r="Q17" t="str">
        <f>IFERROR(IF((VLOOKUP($A17,'Q2 Raw Data'!$A$9:$DA$158,Q$3,FALSE))="","",(VLOOKUP($A17,'Q2 Raw Data'!$A$9:$DA$158,Q$3,FALSE))),"")</f>
        <v>Established</v>
      </c>
      <c r="R17" t="str">
        <f>IFERROR(IF((VLOOKUP($A17,'Q2 Raw Data'!$A$9:$DA$158,R$3,FALSE))="","",(VLOOKUP($A17,'Q2 Raw Data'!$A$9:$DA$158,R$3,FALSE))),"")</f>
        <v>Established</v>
      </c>
      <c r="S17" t="str">
        <f>IFERROR(IF((VLOOKUP($A17,'Q2 Raw Data'!$A$9:$DA$158,S$3,FALSE))="","",(VLOOKUP($A17,'Q2 Raw Data'!$A$9:$DA$158,S$3,FALSE))),"")</f>
        <v>Established</v>
      </c>
      <c r="T17" t="str">
        <f>IFERROR(IF((VLOOKUP($A17,'Q2 Raw Data'!$A$9:$DA$158,T$3,FALSE))="","",(VLOOKUP($A17,'Q2 Raw Data'!$A$9:$DA$158,T$3,FALSE))),"")</f>
        <v>Established</v>
      </c>
      <c r="U17" t="str">
        <f>IFERROR(IF((VLOOKUP($A17,'Q2 Raw Data'!$A$9:$DA$158,U$3,FALSE))="","",(VLOOKUP($A17,'Q2 Raw Data'!$A$9:$DA$158,U$3,FALSE))),"")</f>
        <v>Established</v>
      </c>
      <c r="V17" t="str">
        <f>IFERROR(IF((VLOOKUP($A17,'Q2 Raw Data'!$A$9:$DA$158,V$3,FALSE))="","",(VLOOKUP($A17,'Q2 Raw Data'!$A$9:$DA$158,V$3,FALSE))),"")</f>
        <v>Mature</v>
      </c>
      <c r="W17" t="str">
        <f>IFERROR(IF((VLOOKUP($A17,'Q2 Raw Data'!$A$9:$DA$158,W$3,FALSE))="","",(VLOOKUP($A17,'Q2 Raw Data'!$A$9:$DA$158,W$3,FALSE))),"")</f>
        <v>Mature</v>
      </c>
      <c r="X17" t="str">
        <f>IFERROR(IF((VLOOKUP($A17,'Q2 Raw Data'!$A$9:$DA$158,X$3,FALSE))="","",(VLOOKUP($A17,'Q2 Raw Data'!$A$9:$DA$158,X$3,FALSE))),"")</f>
        <v>Established</v>
      </c>
      <c r="Y17" t="str">
        <f>IFERROR(IF((VLOOKUP($A17,'Q2 Raw Data'!$A$9:$DA$158,Y$3,FALSE))="","",(VLOOKUP($A17,'Q2 Raw Data'!$A$9:$DA$158,Y$3,FALSE))),"")</f>
        <v>Established</v>
      </c>
      <c r="Z17" t="str">
        <f>IFERROR(IF((VLOOKUP($A17,'Q2 Raw Data'!$A$9:$DA$158,Z$3,FALSE))="","",(VLOOKUP($A17,'Q2 Raw Data'!$A$9:$DA$158,Z$3,FALSE))),"")</f>
        <v>Established</v>
      </c>
      <c r="AA17" t="str">
        <f>IFERROR(IF((VLOOKUP($A17,'Q2 Raw Data'!$A$9:$DA$158,AA$3,FALSE))="","",(VLOOKUP($A17,'Q2 Raw Data'!$A$9:$DA$158,AA$3,FALSE))),"")</f>
        <v>Established</v>
      </c>
      <c r="AB17" t="str">
        <f>IFERROR(IF((VLOOKUP($A17,'Q2 Raw Data'!$A$9:$DA$158,AB$3,FALSE))="","",(VLOOKUP($A17,'Q2 Raw Data'!$A$9:$DA$158,AB$3,FALSE))),"")</f>
        <v>Established</v>
      </c>
      <c r="AC17" t="str">
        <f>IFERROR(IF((VLOOKUP($A17,'Q2 Raw Data'!$A$9:$DA$158,AC$3,FALSE))="","",(VLOOKUP($A17,'Q2 Raw Data'!$A$9:$DA$158,AC$3,FALSE))),"")</f>
        <v>Established</v>
      </c>
    </row>
    <row r="18" spans="1:29" x14ac:dyDescent="0.3">
      <c r="A18" t="s">
        <v>305</v>
      </c>
      <c r="B18" t="s">
        <v>306</v>
      </c>
      <c r="C18" t="str">
        <f>IFERROR(IF((VLOOKUP($A18,'Q2 Raw Data'!$A$9:$DA$158,C$3,FALSE))="","",(VLOOKUP($A18,'Q2 Raw Data'!$A$9:$DA$158,C$3,FALSE))),"")</f>
        <v>Established</v>
      </c>
      <c r="D18" t="str">
        <f>IFERROR(IF((VLOOKUP($A18,'Q2 Raw Data'!$A$9:$DA$158,D$3,FALSE))="","",(VLOOKUP($A18,'Q2 Raw Data'!$A$9:$DA$158,D$3,FALSE))),"")</f>
        <v>Established</v>
      </c>
      <c r="E18" t="str">
        <f>IFERROR(IF((VLOOKUP($A18,'Q2 Raw Data'!$A$9:$DA$158,E$3,FALSE))="","",(VLOOKUP($A18,'Q2 Raw Data'!$A$9:$DA$158,E$3,FALSE))),"")</f>
        <v>Established</v>
      </c>
      <c r="F18" t="str">
        <f>IFERROR(IF((VLOOKUP($A18,'Q2 Raw Data'!$A$9:$DA$158,F$3,FALSE))="","",(VLOOKUP($A18,'Q2 Raw Data'!$A$9:$DA$158,F$3,FALSE))),"")</f>
        <v>Established</v>
      </c>
      <c r="G18" t="str">
        <f>IFERROR(IF((VLOOKUP($A18,'Q2 Raw Data'!$A$9:$DA$158,G$3,FALSE))="","",(VLOOKUP($A18,'Q2 Raw Data'!$A$9:$DA$158,G$3,FALSE))),"")</f>
        <v>Established</v>
      </c>
      <c r="H18" t="str">
        <f>IFERROR(IF((VLOOKUP($A18,'Q2 Raw Data'!$A$9:$DA$158,H$3,FALSE))="","",(VLOOKUP($A18,'Q2 Raw Data'!$A$9:$DA$158,H$3,FALSE))),"")</f>
        <v>Established</v>
      </c>
      <c r="I18" t="str">
        <f>IFERROR(IF((VLOOKUP($A18,'Q2 Raw Data'!$A$9:$DA$158,I$3,FALSE))="","",(VLOOKUP($A18,'Q2 Raw Data'!$A$9:$DA$158,I$3,FALSE))),"")</f>
        <v>Established</v>
      </c>
      <c r="J18" t="str">
        <f>IFERROR(IF((VLOOKUP($A18,'Q2 Raw Data'!$A$9:$DA$158,J$3,FALSE))="","",(VLOOKUP($A18,'Q2 Raw Data'!$A$9:$DA$158,J$3,FALSE))),"")</f>
        <v>Established</v>
      </c>
      <c r="K18" t="str">
        <f>IFERROR(IF((VLOOKUP($A18,'Q2 Raw Data'!$A$9:$DA$158,K$3,FALSE))="","",(VLOOKUP($A18,'Q2 Raw Data'!$A$9:$DA$158,K$3,FALSE))),"")</f>
        <v>Established</v>
      </c>
      <c r="L18" t="str">
        <f>IFERROR(IF((VLOOKUP($A18,'Q2 Raw Data'!$A$9:$DA$158,L$3,FALSE))="","",(VLOOKUP($A18,'Q2 Raw Data'!$A$9:$DA$158,L$3,FALSE))),"")</f>
        <v>Established</v>
      </c>
      <c r="M18" t="str">
        <f>IFERROR(IF((VLOOKUP($A18,'Q2 Raw Data'!$A$9:$DA$158,M$3,FALSE))="","",(VLOOKUP($A18,'Q2 Raw Data'!$A$9:$DA$158,M$3,FALSE))),"")</f>
        <v>Established</v>
      </c>
      <c r="N18" t="str">
        <f>IFERROR(IF((VLOOKUP($A18,'Q2 Raw Data'!$A$9:$DA$158,N$3,FALSE))="","",(VLOOKUP($A18,'Q2 Raw Data'!$A$9:$DA$158,N$3,FALSE))),"")</f>
        <v>Established</v>
      </c>
      <c r="O18" t="str">
        <f>IFERROR(IF((VLOOKUP($A18,'Q2 Raw Data'!$A$9:$DA$158,O$3,FALSE))="","",(VLOOKUP($A18,'Q2 Raw Data'!$A$9:$DA$158,O$3,FALSE))),"")</f>
        <v>Established</v>
      </c>
      <c r="P18" t="str">
        <f>IFERROR(IF((VLOOKUP($A18,'Q2 Raw Data'!$A$9:$DA$158,P$3,FALSE))="","",(VLOOKUP($A18,'Q2 Raw Data'!$A$9:$DA$158,P$3,FALSE))),"")</f>
        <v>Established</v>
      </c>
      <c r="Q18" t="str">
        <f>IFERROR(IF((VLOOKUP($A18,'Q2 Raw Data'!$A$9:$DA$158,Q$3,FALSE))="","",(VLOOKUP($A18,'Q2 Raw Data'!$A$9:$DA$158,Q$3,FALSE))),"")</f>
        <v>Established</v>
      </c>
      <c r="R18" t="str">
        <f>IFERROR(IF((VLOOKUP($A18,'Q2 Raw Data'!$A$9:$DA$158,R$3,FALSE))="","",(VLOOKUP($A18,'Q2 Raw Data'!$A$9:$DA$158,R$3,FALSE))),"")</f>
        <v>Established</v>
      </c>
      <c r="S18" t="str">
        <f>IFERROR(IF((VLOOKUP($A18,'Q2 Raw Data'!$A$9:$DA$158,S$3,FALSE))="","",(VLOOKUP($A18,'Q2 Raw Data'!$A$9:$DA$158,S$3,FALSE))),"")</f>
        <v>Established</v>
      </c>
      <c r="T18" t="str">
        <f>IFERROR(IF((VLOOKUP($A18,'Q2 Raw Data'!$A$9:$DA$158,T$3,FALSE))="","",(VLOOKUP($A18,'Q2 Raw Data'!$A$9:$DA$158,T$3,FALSE))),"")</f>
        <v>Established</v>
      </c>
      <c r="U18" t="str">
        <f>IFERROR(IF((VLOOKUP($A18,'Q2 Raw Data'!$A$9:$DA$158,U$3,FALSE))="","",(VLOOKUP($A18,'Q2 Raw Data'!$A$9:$DA$158,U$3,FALSE))),"")</f>
        <v>Mature</v>
      </c>
      <c r="V18" t="str">
        <f>IFERROR(IF((VLOOKUP($A18,'Q2 Raw Data'!$A$9:$DA$158,V$3,FALSE))="","",(VLOOKUP($A18,'Q2 Raw Data'!$A$9:$DA$158,V$3,FALSE))),"")</f>
        <v>Mature</v>
      </c>
      <c r="W18" t="str">
        <f>IFERROR(IF((VLOOKUP($A18,'Q2 Raw Data'!$A$9:$DA$158,W$3,FALSE))="","",(VLOOKUP($A18,'Q2 Raw Data'!$A$9:$DA$158,W$3,FALSE))),"")</f>
        <v>Mature</v>
      </c>
      <c r="X18" t="str">
        <f>IFERROR(IF((VLOOKUP($A18,'Q2 Raw Data'!$A$9:$DA$158,X$3,FALSE))="","",(VLOOKUP($A18,'Q2 Raw Data'!$A$9:$DA$158,X$3,FALSE))),"")</f>
        <v>Mature</v>
      </c>
      <c r="Y18" t="str">
        <f>IFERROR(IF((VLOOKUP($A18,'Q2 Raw Data'!$A$9:$DA$158,Y$3,FALSE))="","",(VLOOKUP($A18,'Q2 Raw Data'!$A$9:$DA$158,Y$3,FALSE))),"")</f>
        <v>Established</v>
      </c>
      <c r="Z18" t="str">
        <f>IFERROR(IF((VLOOKUP($A18,'Q2 Raw Data'!$A$9:$DA$158,Z$3,FALSE))="","",(VLOOKUP($A18,'Q2 Raw Data'!$A$9:$DA$158,Z$3,FALSE))),"")</f>
        <v>Established</v>
      </c>
      <c r="AA18" t="str">
        <f>IFERROR(IF((VLOOKUP($A18,'Q2 Raw Data'!$A$9:$DA$158,AA$3,FALSE))="","",(VLOOKUP($A18,'Q2 Raw Data'!$A$9:$DA$158,AA$3,FALSE))),"")</f>
        <v>Established</v>
      </c>
      <c r="AB18" t="str">
        <f>IFERROR(IF((VLOOKUP($A18,'Q2 Raw Data'!$A$9:$DA$158,AB$3,FALSE))="","",(VLOOKUP($A18,'Q2 Raw Data'!$A$9:$DA$158,AB$3,FALSE))),"")</f>
        <v>Mature</v>
      </c>
      <c r="AC18" t="str">
        <f>IFERROR(IF((VLOOKUP($A18,'Q2 Raw Data'!$A$9:$DA$158,AC$3,FALSE))="","",(VLOOKUP($A18,'Q2 Raw Data'!$A$9:$DA$158,AC$3,FALSE))),"")</f>
        <v>Mature</v>
      </c>
    </row>
    <row r="19" spans="1:29" x14ac:dyDescent="0.3">
      <c r="A19" t="s">
        <v>311</v>
      </c>
      <c r="B19" t="s">
        <v>312</v>
      </c>
      <c r="C19" t="str">
        <f>IFERROR(IF((VLOOKUP($A19,'Q2 Raw Data'!$A$9:$DA$158,C$3,FALSE))="","",(VLOOKUP($A19,'Q2 Raw Data'!$A$9:$DA$158,C$3,FALSE))),"")</f>
        <v>Established</v>
      </c>
      <c r="D19" t="str">
        <f>IFERROR(IF((VLOOKUP($A19,'Q2 Raw Data'!$A$9:$DA$158,D$3,FALSE))="","",(VLOOKUP($A19,'Q2 Raw Data'!$A$9:$DA$158,D$3,FALSE))),"")</f>
        <v>Established</v>
      </c>
      <c r="E19" t="str">
        <f>IFERROR(IF((VLOOKUP($A19,'Q2 Raw Data'!$A$9:$DA$158,E$3,FALSE))="","",(VLOOKUP($A19,'Q2 Raw Data'!$A$9:$DA$158,E$3,FALSE))),"")</f>
        <v>Mature</v>
      </c>
      <c r="F19" t="str">
        <f>IFERROR(IF((VLOOKUP($A19,'Q2 Raw Data'!$A$9:$DA$158,F$3,FALSE))="","",(VLOOKUP($A19,'Q2 Raw Data'!$A$9:$DA$158,F$3,FALSE))),"")</f>
        <v>Established</v>
      </c>
      <c r="G19" t="str">
        <f>IFERROR(IF((VLOOKUP($A19,'Q2 Raw Data'!$A$9:$DA$158,G$3,FALSE))="","",(VLOOKUP($A19,'Q2 Raw Data'!$A$9:$DA$158,G$3,FALSE))),"")</f>
        <v>Established</v>
      </c>
      <c r="H19" t="str">
        <f>IFERROR(IF((VLOOKUP($A19,'Q2 Raw Data'!$A$9:$DA$158,H$3,FALSE))="","",(VLOOKUP($A19,'Q2 Raw Data'!$A$9:$DA$158,H$3,FALSE))),"")</f>
        <v>Established</v>
      </c>
      <c r="I19" t="str">
        <f>IFERROR(IF((VLOOKUP($A19,'Q2 Raw Data'!$A$9:$DA$158,I$3,FALSE))="","",(VLOOKUP($A19,'Q2 Raw Data'!$A$9:$DA$158,I$3,FALSE))),"")</f>
        <v>Established</v>
      </c>
      <c r="J19" t="str">
        <f>IFERROR(IF((VLOOKUP($A19,'Q2 Raw Data'!$A$9:$DA$158,J$3,FALSE))="","",(VLOOKUP($A19,'Q2 Raw Data'!$A$9:$DA$158,J$3,FALSE))),"")</f>
        <v>Established</v>
      </c>
      <c r="K19" t="str">
        <f>IFERROR(IF((VLOOKUP($A19,'Q2 Raw Data'!$A$9:$DA$158,K$3,FALSE))="","",(VLOOKUP($A19,'Q2 Raw Data'!$A$9:$DA$158,K$3,FALSE))),"")</f>
        <v>Plans in place</v>
      </c>
      <c r="L19" t="str">
        <f>IFERROR(IF((VLOOKUP($A19,'Q2 Raw Data'!$A$9:$DA$158,L$3,FALSE))="","",(VLOOKUP($A19,'Q2 Raw Data'!$A$9:$DA$158,L$3,FALSE))),"")</f>
        <v>Established</v>
      </c>
      <c r="M19" t="str">
        <f>IFERROR(IF((VLOOKUP($A19,'Q2 Raw Data'!$A$9:$DA$158,M$3,FALSE))="","",(VLOOKUP($A19,'Q2 Raw Data'!$A$9:$DA$158,M$3,FALSE))),"")</f>
        <v>Established</v>
      </c>
      <c r="N19" t="str">
        <f>IFERROR(IF((VLOOKUP($A19,'Q2 Raw Data'!$A$9:$DA$158,N$3,FALSE))="","",(VLOOKUP($A19,'Q2 Raw Data'!$A$9:$DA$158,N$3,FALSE))),"")</f>
        <v>Mature</v>
      </c>
      <c r="O19" t="str">
        <f>IFERROR(IF((VLOOKUP($A19,'Q2 Raw Data'!$A$9:$DA$158,O$3,FALSE))="","",(VLOOKUP($A19,'Q2 Raw Data'!$A$9:$DA$158,O$3,FALSE))),"")</f>
        <v>Established</v>
      </c>
      <c r="P19" t="str">
        <f>IFERROR(IF((VLOOKUP($A19,'Q2 Raw Data'!$A$9:$DA$158,P$3,FALSE))="","",(VLOOKUP($A19,'Q2 Raw Data'!$A$9:$DA$158,P$3,FALSE))),"")</f>
        <v>Established</v>
      </c>
      <c r="Q19" t="str">
        <f>IFERROR(IF((VLOOKUP($A19,'Q2 Raw Data'!$A$9:$DA$158,Q$3,FALSE))="","",(VLOOKUP($A19,'Q2 Raw Data'!$A$9:$DA$158,Q$3,FALSE))),"")</f>
        <v>Established</v>
      </c>
      <c r="R19" t="str">
        <f>IFERROR(IF((VLOOKUP($A19,'Q2 Raw Data'!$A$9:$DA$158,R$3,FALSE))="","",(VLOOKUP($A19,'Q2 Raw Data'!$A$9:$DA$158,R$3,FALSE))),"")</f>
        <v>Established</v>
      </c>
      <c r="S19" t="str">
        <f>IFERROR(IF((VLOOKUP($A19,'Q2 Raw Data'!$A$9:$DA$158,S$3,FALSE))="","",(VLOOKUP($A19,'Q2 Raw Data'!$A$9:$DA$158,S$3,FALSE))),"")</f>
        <v>Established</v>
      </c>
      <c r="T19" t="str">
        <f>IFERROR(IF((VLOOKUP($A19,'Q2 Raw Data'!$A$9:$DA$158,T$3,FALSE))="","",(VLOOKUP($A19,'Q2 Raw Data'!$A$9:$DA$158,T$3,FALSE))),"")</f>
        <v>Plans in place</v>
      </c>
      <c r="U19" t="str">
        <f>IFERROR(IF((VLOOKUP($A19,'Q2 Raw Data'!$A$9:$DA$158,U$3,FALSE))="","",(VLOOKUP($A19,'Q2 Raw Data'!$A$9:$DA$158,U$3,FALSE))),"")</f>
        <v>Established</v>
      </c>
      <c r="V19" t="str">
        <f>IFERROR(IF((VLOOKUP($A19,'Q2 Raw Data'!$A$9:$DA$158,V$3,FALSE))="","",(VLOOKUP($A19,'Q2 Raw Data'!$A$9:$DA$158,V$3,FALSE))),"")</f>
        <v>Established</v>
      </c>
      <c r="W19" t="str">
        <f>IFERROR(IF((VLOOKUP($A19,'Q2 Raw Data'!$A$9:$DA$158,W$3,FALSE))="","",(VLOOKUP($A19,'Q2 Raw Data'!$A$9:$DA$158,W$3,FALSE))),"")</f>
        <v>Mature</v>
      </c>
      <c r="X19" t="str">
        <f>IFERROR(IF((VLOOKUP($A19,'Q2 Raw Data'!$A$9:$DA$158,X$3,FALSE))="","",(VLOOKUP($A19,'Q2 Raw Data'!$A$9:$DA$158,X$3,FALSE))),"")</f>
        <v>Established</v>
      </c>
      <c r="Y19" t="str">
        <f>IFERROR(IF((VLOOKUP($A19,'Q2 Raw Data'!$A$9:$DA$158,Y$3,FALSE))="","",(VLOOKUP($A19,'Q2 Raw Data'!$A$9:$DA$158,Y$3,FALSE))),"")</f>
        <v>Established</v>
      </c>
      <c r="Z19" t="str">
        <f>IFERROR(IF((VLOOKUP($A19,'Q2 Raw Data'!$A$9:$DA$158,Z$3,FALSE))="","",(VLOOKUP($A19,'Q2 Raw Data'!$A$9:$DA$158,Z$3,FALSE))),"")</f>
        <v>Established</v>
      </c>
      <c r="AA19" t="str">
        <f>IFERROR(IF((VLOOKUP($A19,'Q2 Raw Data'!$A$9:$DA$158,AA$3,FALSE))="","",(VLOOKUP($A19,'Q2 Raw Data'!$A$9:$DA$158,AA$3,FALSE))),"")</f>
        <v>Established</v>
      </c>
      <c r="AB19" t="str">
        <f>IFERROR(IF((VLOOKUP($A19,'Q2 Raw Data'!$A$9:$DA$158,AB$3,FALSE))="","",(VLOOKUP($A19,'Q2 Raw Data'!$A$9:$DA$158,AB$3,FALSE))),"")</f>
        <v>Established</v>
      </c>
      <c r="AC19" t="str">
        <f>IFERROR(IF((VLOOKUP($A19,'Q2 Raw Data'!$A$9:$DA$158,AC$3,FALSE))="","",(VLOOKUP($A19,'Q2 Raw Data'!$A$9:$DA$158,AC$3,FALSE))),"")</f>
        <v>Established</v>
      </c>
    </row>
    <row r="20" spans="1:29" x14ac:dyDescent="0.3">
      <c r="A20" t="s">
        <v>315</v>
      </c>
      <c r="B20" t="s">
        <v>316</v>
      </c>
      <c r="C20" t="str">
        <f>IFERROR(IF((VLOOKUP($A20,'Q2 Raw Data'!$A$9:$DA$158,C$3,FALSE))="","",(VLOOKUP($A20,'Q2 Raw Data'!$A$9:$DA$158,C$3,FALSE))),"")</f>
        <v>Established</v>
      </c>
      <c r="D20" t="str">
        <f>IFERROR(IF((VLOOKUP($A20,'Q2 Raw Data'!$A$9:$DA$158,D$3,FALSE))="","",(VLOOKUP($A20,'Q2 Raw Data'!$A$9:$DA$158,D$3,FALSE))),"")</f>
        <v>Established</v>
      </c>
      <c r="E20" t="str">
        <f>IFERROR(IF((VLOOKUP($A20,'Q2 Raw Data'!$A$9:$DA$158,E$3,FALSE))="","",(VLOOKUP($A20,'Q2 Raw Data'!$A$9:$DA$158,E$3,FALSE))),"")</f>
        <v>Established</v>
      </c>
      <c r="F20" t="str">
        <f>IFERROR(IF((VLOOKUP($A20,'Q2 Raw Data'!$A$9:$DA$158,F$3,FALSE))="","",(VLOOKUP($A20,'Q2 Raw Data'!$A$9:$DA$158,F$3,FALSE))),"")</f>
        <v>Established</v>
      </c>
      <c r="G20" t="str">
        <f>IFERROR(IF((VLOOKUP($A20,'Q2 Raw Data'!$A$9:$DA$158,G$3,FALSE))="","",(VLOOKUP($A20,'Q2 Raw Data'!$A$9:$DA$158,G$3,FALSE))),"")</f>
        <v>Established</v>
      </c>
      <c r="H20" t="str">
        <f>IFERROR(IF((VLOOKUP($A20,'Q2 Raw Data'!$A$9:$DA$158,H$3,FALSE))="","",(VLOOKUP($A20,'Q2 Raw Data'!$A$9:$DA$158,H$3,FALSE))),"")</f>
        <v>Plans in place</v>
      </c>
      <c r="I20" t="str">
        <f>IFERROR(IF((VLOOKUP($A20,'Q2 Raw Data'!$A$9:$DA$158,I$3,FALSE))="","",(VLOOKUP($A20,'Q2 Raw Data'!$A$9:$DA$158,I$3,FALSE))),"")</f>
        <v>Established</v>
      </c>
      <c r="J20" t="str">
        <f>IFERROR(IF((VLOOKUP($A20,'Q2 Raw Data'!$A$9:$DA$158,J$3,FALSE))="","",(VLOOKUP($A20,'Q2 Raw Data'!$A$9:$DA$158,J$3,FALSE))),"")</f>
        <v>Plans in place</v>
      </c>
      <c r="K20" t="str">
        <f>IFERROR(IF((VLOOKUP($A20,'Q2 Raw Data'!$A$9:$DA$158,K$3,FALSE))="","",(VLOOKUP($A20,'Q2 Raw Data'!$A$9:$DA$158,K$3,FALSE))),"")</f>
        <v>Established</v>
      </c>
      <c r="L20" t="str">
        <f>IFERROR(IF((VLOOKUP($A20,'Q2 Raw Data'!$A$9:$DA$158,L$3,FALSE))="","",(VLOOKUP($A20,'Q2 Raw Data'!$A$9:$DA$158,L$3,FALSE))),"")</f>
        <v>Established</v>
      </c>
      <c r="M20" t="str">
        <f>IFERROR(IF((VLOOKUP($A20,'Q2 Raw Data'!$A$9:$DA$158,M$3,FALSE))="","",(VLOOKUP($A20,'Q2 Raw Data'!$A$9:$DA$158,M$3,FALSE))),"")</f>
        <v>Established</v>
      </c>
      <c r="N20" t="str">
        <f>IFERROR(IF((VLOOKUP($A20,'Q2 Raw Data'!$A$9:$DA$158,N$3,FALSE))="","",(VLOOKUP($A20,'Q2 Raw Data'!$A$9:$DA$158,N$3,FALSE))),"")</f>
        <v>Established</v>
      </c>
      <c r="O20" t="str">
        <f>IFERROR(IF((VLOOKUP($A20,'Q2 Raw Data'!$A$9:$DA$158,O$3,FALSE))="","",(VLOOKUP($A20,'Q2 Raw Data'!$A$9:$DA$158,O$3,FALSE))),"")</f>
        <v>Established</v>
      </c>
      <c r="P20" t="str">
        <f>IFERROR(IF((VLOOKUP($A20,'Q2 Raw Data'!$A$9:$DA$158,P$3,FALSE))="","",(VLOOKUP($A20,'Q2 Raw Data'!$A$9:$DA$158,P$3,FALSE))),"")</f>
        <v>Established</v>
      </c>
      <c r="Q20" t="str">
        <f>IFERROR(IF((VLOOKUP($A20,'Q2 Raw Data'!$A$9:$DA$158,Q$3,FALSE))="","",(VLOOKUP($A20,'Q2 Raw Data'!$A$9:$DA$158,Q$3,FALSE))),"")</f>
        <v>Plans in place</v>
      </c>
      <c r="R20" t="str">
        <f>IFERROR(IF((VLOOKUP($A20,'Q2 Raw Data'!$A$9:$DA$158,R$3,FALSE))="","",(VLOOKUP($A20,'Q2 Raw Data'!$A$9:$DA$158,R$3,FALSE))),"")</f>
        <v>Established</v>
      </c>
      <c r="S20" t="str">
        <f>IFERROR(IF((VLOOKUP($A20,'Q2 Raw Data'!$A$9:$DA$158,S$3,FALSE))="","",(VLOOKUP($A20,'Q2 Raw Data'!$A$9:$DA$158,S$3,FALSE))),"")</f>
        <v>Established</v>
      </c>
      <c r="T20" t="str">
        <f>IFERROR(IF((VLOOKUP($A20,'Q2 Raw Data'!$A$9:$DA$158,T$3,FALSE))="","",(VLOOKUP($A20,'Q2 Raw Data'!$A$9:$DA$158,T$3,FALSE))),"")</f>
        <v>Established</v>
      </c>
      <c r="U20" t="str">
        <f>IFERROR(IF((VLOOKUP($A20,'Q2 Raw Data'!$A$9:$DA$158,U$3,FALSE))="","",(VLOOKUP($A20,'Q2 Raw Data'!$A$9:$DA$158,U$3,FALSE))),"")</f>
        <v>Established</v>
      </c>
      <c r="V20" t="str">
        <f>IFERROR(IF((VLOOKUP($A20,'Q2 Raw Data'!$A$9:$DA$158,V$3,FALSE))="","",(VLOOKUP($A20,'Q2 Raw Data'!$A$9:$DA$158,V$3,FALSE))),"")</f>
        <v>Established</v>
      </c>
      <c r="W20" t="str">
        <f>IFERROR(IF((VLOOKUP($A20,'Q2 Raw Data'!$A$9:$DA$158,W$3,FALSE))="","",(VLOOKUP($A20,'Q2 Raw Data'!$A$9:$DA$158,W$3,FALSE))),"")</f>
        <v>Established</v>
      </c>
      <c r="X20" t="str">
        <f>IFERROR(IF((VLOOKUP($A20,'Q2 Raw Data'!$A$9:$DA$158,X$3,FALSE))="","",(VLOOKUP($A20,'Q2 Raw Data'!$A$9:$DA$158,X$3,FALSE))),"")</f>
        <v>Established</v>
      </c>
      <c r="Y20" t="str">
        <f>IFERROR(IF((VLOOKUP($A20,'Q2 Raw Data'!$A$9:$DA$158,Y$3,FALSE))="","",(VLOOKUP($A20,'Q2 Raw Data'!$A$9:$DA$158,Y$3,FALSE))),"")</f>
        <v>Established</v>
      </c>
      <c r="Z20" t="str">
        <f>IFERROR(IF((VLOOKUP($A20,'Q2 Raw Data'!$A$9:$DA$158,Z$3,FALSE))="","",(VLOOKUP($A20,'Q2 Raw Data'!$A$9:$DA$158,Z$3,FALSE))),"")</f>
        <v>Established</v>
      </c>
      <c r="AA20" t="str">
        <f>IFERROR(IF((VLOOKUP($A20,'Q2 Raw Data'!$A$9:$DA$158,AA$3,FALSE))="","",(VLOOKUP($A20,'Q2 Raw Data'!$A$9:$DA$158,AA$3,FALSE))),"")</f>
        <v>Established</v>
      </c>
      <c r="AB20" t="str">
        <f>IFERROR(IF((VLOOKUP($A20,'Q2 Raw Data'!$A$9:$DA$158,AB$3,FALSE))="","",(VLOOKUP($A20,'Q2 Raw Data'!$A$9:$DA$158,AB$3,FALSE))),"")</f>
        <v>Established</v>
      </c>
      <c r="AC20" t="str">
        <f>IFERROR(IF((VLOOKUP($A20,'Q2 Raw Data'!$A$9:$DA$158,AC$3,FALSE))="","",(VLOOKUP($A20,'Q2 Raw Data'!$A$9:$DA$158,AC$3,FALSE))),"")</f>
        <v>Established</v>
      </c>
    </row>
    <row r="21" spans="1:29" x14ac:dyDescent="0.3">
      <c r="A21" t="s">
        <v>321</v>
      </c>
      <c r="B21" t="s">
        <v>322</v>
      </c>
      <c r="C21" t="str">
        <f>IFERROR(IF((VLOOKUP($A21,'Q2 Raw Data'!$A$9:$DA$158,C$3,FALSE))="","",(VLOOKUP($A21,'Q2 Raw Data'!$A$9:$DA$158,C$3,FALSE))),"")</f>
        <v>Established</v>
      </c>
      <c r="D21" t="str">
        <f>IFERROR(IF((VLOOKUP($A21,'Q2 Raw Data'!$A$9:$DA$158,D$3,FALSE))="","",(VLOOKUP($A21,'Q2 Raw Data'!$A$9:$DA$158,D$3,FALSE))),"")</f>
        <v>Established</v>
      </c>
      <c r="E21" t="str">
        <f>IFERROR(IF((VLOOKUP($A21,'Q2 Raw Data'!$A$9:$DA$158,E$3,FALSE))="","",(VLOOKUP($A21,'Q2 Raw Data'!$A$9:$DA$158,E$3,FALSE))),"")</f>
        <v>Established</v>
      </c>
      <c r="F21" t="str">
        <f>IFERROR(IF((VLOOKUP($A21,'Q2 Raw Data'!$A$9:$DA$158,F$3,FALSE))="","",(VLOOKUP($A21,'Q2 Raw Data'!$A$9:$DA$158,F$3,FALSE))),"")</f>
        <v>Established</v>
      </c>
      <c r="G21" t="str">
        <f>IFERROR(IF((VLOOKUP($A21,'Q2 Raw Data'!$A$9:$DA$158,G$3,FALSE))="","",(VLOOKUP($A21,'Q2 Raw Data'!$A$9:$DA$158,G$3,FALSE))),"")</f>
        <v>Established</v>
      </c>
      <c r="H21" t="str">
        <f>IFERROR(IF((VLOOKUP($A21,'Q2 Raw Data'!$A$9:$DA$158,H$3,FALSE))="","",(VLOOKUP($A21,'Q2 Raw Data'!$A$9:$DA$158,H$3,FALSE))),"")</f>
        <v>Established</v>
      </c>
      <c r="I21" t="str">
        <f>IFERROR(IF((VLOOKUP($A21,'Q2 Raw Data'!$A$9:$DA$158,I$3,FALSE))="","",(VLOOKUP($A21,'Q2 Raw Data'!$A$9:$DA$158,I$3,FALSE))),"")</f>
        <v>Established</v>
      </c>
      <c r="J21" t="str">
        <f>IFERROR(IF((VLOOKUP($A21,'Q2 Raw Data'!$A$9:$DA$158,J$3,FALSE))="","",(VLOOKUP($A21,'Q2 Raw Data'!$A$9:$DA$158,J$3,FALSE))),"")</f>
        <v>Established</v>
      </c>
      <c r="K21" t="str">
        <f>IFERROR(IF((VLOOKUP($A21,'Q2 Raw Data'!$A$9:$DA$158,K$3,FALSE))="","",(VLOOKUP($A21,'Q2 Raw Data'!$A$9:$DA$158,K$3,FALSE))),"")</f>
        <v>Established</v>
      </c>
      <c r="L21" t="str">
        <f>IFERROR(IF((VLOOKUP($A21,'Q2 Raw Data'!$A$9:$DA$158,L$3,FALSE))="","",(VLOOKUP($A21,'Q2 Raw Data'!$A$9:$DA$158,L$3,FALSE))),"")</f>
        <v>Established</v>
      </c>
      <c r="M21" t="str">
        <f>IFERROR(IF((VLOOKUP($A21,'Q2 Raw Data'!$A$9:$DA$158,M$3,FALSE))="","",(VLOOKUP($A21,'Q2 Raw Data'!$A$9:$DA$158,M$3,FALSE))),"")</f>
        <v>Established</v>
      </c>
      <c r="N21" t="str">
        <f>IFERROR(IF((VLOOKUP($A21,'Q2 Raw Data'!$A$9:$DA$158,N$3,FALSE))="","",(VLOOKUP($A21,'Q2 Raw Data'!$A$9:$DA$158,N$3,FALSE))),"")</f>
        <v>Established</v>
      </c>
      <c r="O21" t="str">
        <f>IFERROR(IF((VLOOKUP($A21,'Q2 Raw Data'!$A$9:$DA$158,O$3,FALSE))="","",(VLOOKUP($A21,'Q2 Raw Data'!$A$9:$DA$158,O$3,FALSE))),"")</f>
        <v>Established</v>
      </c>
      <c r="P21" t="str">
        <f>IFERROR(IF((VLOOKUP($A21,'Q2 Raw Data'!$A$9:$DA$158,P$3,FALSE))="","",(VLOOKUP($A21,'Q2 Raw Data'!$A$9:$DA$158,P$3,FALSE))),"")</f>
        <v>Established</v>
      </c>
      <c r="Q21" t="str">
        <f>IFERROR(IF((VLOOKUP($A21,'Q2 Raw Data'!$A$9:$DA$158,Q$3,FALSE))="","",(VLOOKUP($A21,'Q2 Raw Data'!$A$9:$DA$158,Q$3,FALSE))),"")</f>
        <v>Established</v>
      </c>
      <c r="R21" t="str">
        <f>IFERROR(IF((VLOOKUP($A21,'Q2 Raw Data'!$A$9:$DA$158,R$3,FALSE))="","",(VLOOKUP($A21,'Q2 Raw Data'!$A$9:$DA$158,R$3,FALSE))),"")</f>
        <v>Established</v>
      </c>
      <c r="S21" t="str">
        <f>IFERROR(IF((VLOOKUP($A21,'Q2 Raw Data'!$A$9:$DA$158,S$3,FALSE))="","",(VLOOKUP($A21,'Q2 Raw Data'!$A$9:$DA$158,S$3,FALSE))),"")</f>
        <v>Established</v>
      </c>
      <c r="T21" t="str">
        <f>IFERROR(IF((VLOOKUP($A21,'Q2 Raw Data'!$A$9:$DA$158,T$3,FALSE))="","",(VLOOKUP($A21,'Q2 Raw Data'!$A$9:$DA$158,T$3,FALSE))),"")</f>
        <v>Established</v>
      </c>
      <c r="U21" t="str">
        <f>IFERROR(IF((VLOOKUP($A21,'Q2 Raw Data'!$A$9:$DA$158,U$3,FALSE))="","",(VLOOKUP($A21,'Q2 Raw Data'!$A$9:$DA$158,U$3,FALSE))),"")</f>
        <v>Established</v>
      </c>
      <c r="V21" t="str">
        <f>IFERROR(IF((VLOOKUP($A21,'Q2 Raw Data'!$A$9:$DA$158,V$3,FALSE))="","",(VLOOKUP($A21,'Q2 Raw Data'!$A$9:$DA$158,V$3,FALSE))),"")</f>
        <v>Established</v>
      </c>
      <c r="W21" t="str">
        <f>IFERROR(IF((VLOOKUP($A21,'Q2 Raw Data'!$A$9:$DA$158,W$3,FALSE))="","",(VLOOKUP($A21,'Q2 Raw Data'!$A$9:$DA$158,W$3,FALSE))),"")</f>
        <v>Established</v>
      </c>
      <c r="X21" t="str">
        <f>IFERROR(IF((VLOOKUP($A21,'Q2 Raw Data'!$A$9:$DA$158,X$3,FALSE))="","",(VLOOKUP($A21,'Q2 Raw Data'!$A$9:$DA$158,X$3,FALSE))),"")</f>
        <v>Established</v>
      </c>
      <c r="Y21" t="str">
        <f>IFERROR(IF((VLOOKUP($A21,'Q2 Raw Data'!$A$9:$DA$158,Y$3,FALSE))="","",(VLOOKUP($A21,'Q2 Raw Data'!$A$9:$DA$158,Y$3,FALSE))),"")</f>
        <v>Established</v>
      </c>
      <c r="Z21" t="str">
        <f>IFERROR(IF((VLOOKUP($A21,'Q2 Raw Data'!$A$9:$DA$158,Z$3,FALSE))="","",(VLOOKUP($A21,'Q2 Raw Data'!$A$9:$DA$158,Z$3,FALSE))),"")</f>
        <v>Established</v>
      </c>
      <c r="AA21" t="str">
        <f>IFERROR(IF((VLOOKUP($A21,'Q2 Raw Data'!$A$9:$DA$158,AA$3,FALSE))="","",(VLOOKUP($A21,'Q2 Raw Data'!$A$9:$DA$158,AA$3,FALSE))),"")</f>
        <v>Established</v>
      </c>
      <c r="AB21" t="str">
        <f>IFERROR(IF((VLOOKUP($A21,'Q2 Raw Data'!$A$9:$DA$158,AB$3,FALSE))="","",(VLOOKUP($A21,'Q2 Raw Data'!$A$9:$DA$158,AB$3,FALSE))),"")</f>
        <v>Established</v>
      </c>
      <c r="AC21" t="str">
        <f>IFERROR(IF((VLOOKUP($A21,'Q2 Raw Data'!$A$9:$DA$158,AC$3,FALSE))="","",(VLOOKUP($A21,'Q2 Raw Data'!$A$9:$DA$158,AC$3,FALSE))),"")</f>
        <v>Established</v>
      </c>
    </row>
    <row r="22" spans="1:29" x14ac:dyDescent="0.3">
      <c r="A22" t="s">
        <v>324</v>
      </c>
      <c r="B22" t="s">
        <v>325</v>
      </c>
      <c r="C22" t="str">
        <f>IFERROR(IF((VLOOKUP($A22,'Q2 Raw Data'!$A$9:$DA$158,C$3,FALSE))="","",(VLOOKUP($A22,'Q2 Raw Data'!$A$9:$DA$158,C$3,FALSE))),"")</f>
        <v>Established</v>
      </c>
      <c r="D22" t="str">
        <f>IFERROR(IF((VLOOKUP($A22,'Q2 Raw Data'!$A$9:$DA$158,D$3,FALSE))="","",(VLOOKUP($A22,'Q2 Raw Data'!$A$9:$DA$158,D$3,FALSE))),"")</f>
        <v>Established</v>
      </c>
      <c r="E22" t="str">
        <f>IFERROR(IF((VLOOKUP($A22,'Q2 Raw Data'!$A$9:$DA$158,E$3,FALSE))="","",(VLOOKUP($A22,'Q2 Raw Data'!$A$9:$DA$158,E$3,FALSE))),"")</f>
        <v>Established</v>
      </c>
      <c r="F22" t="str">
        <f>IFERROR(IF((VLOOKUP($A22,'Q2 Raw Data'!$A$9:$DA$158,F$3,FALSE))="","",(VLOOKUP($A22,'Q2 Raw Data'!$A$9:$DA$158,F$3,FALSE))),"")</f>
        <v>Established</v>
      </c>
      <c r="G22" t="str">
        <f>IFERROR(IF((VLOOKUP($A22,'Q2 Raw Data'!$A$9:$DA$158,G$3,FALSE))="","",(VLOOKUP($A22,'Q2 Raw Data'!$A$9:$DA$158,G$3,FALSE))),"")</f>
        <v>Plans in place</v>
      </c>
      <c r="H22" t="str">
        <f>IFERROR(IF((VLOOKUP($A22,'Q2 Raw Data'!$A$9:$DA$158,H$3,FALSE))="","",(VLOOKUP($A22,'Q2 Raw Data'!$A$9:$DA$158,H$3,FALSE))),"")</f>
        <v>Plans in place</v>
      </c>
      <c r="I22" t="str">
        <f>IFERROR(IF((VLOOKUP($A22,'Q2 Raw Data'!$A$9:$DA$158,I$3,FALSE))="","",(VLOOKUP($A22,'Q2 Raw Data'!$A$9:$DA$158,I$3,FALSE))),"")</f>
        <v>Established</v>
      </c>
      <c r="J22" t="str">
        <f>IFERROR(IF((VLOOKUP($A22,'Q2 Raw Data'!$A$9:$DA$158,J$3,FALSE))="","",(VLOOKUP($A22,'Q2 Raw Data'!$A$9:$DA$158,J$3,FALSE))),"")</f>
        <v>Plans in place</v>
      </c>
      <c r="K22" t="str">
        <f>IFERROR(IF((VLOOKUP($A22,'Q2 Raw Data'!$A$9:$DA$158,K$3,FALSE))="","",(VLOOKUP($A22,'Q2 Raw Data'!$A$9:$DA$158,K$3,FALSE))),"")</f>
        <v>Established</v>
      </c>
      <c r="L22" t="str">
        <f>IFERROR(IF((VLOOKUP($A22,'Q2 Raw Data'!$A$9:$DA$158,L$3,FALSE))="","",(VLOOKUP($A22,'Q2 Raw Data'!$A$9:$DA$158,L$3,FALSE))),"")</f>
        <v>Mature</v>
      </c>
      <c r="M22" t="str">
        <f>IFERROR(IF((VLOOKUP($A22,'Q2 Raw Data'!$A$9:$DA$158,M$3,FALSE))="","",(VLOOKUP($A22,'Q2 Raw Data'!$A$9:$DA$158,M$3,FALSE))),"")</f>
        <v>Mature</v>
      </c>
      <c r="N22" t="str">
        <f>IFERROR(IF((VLOOKUP($A22,'Q2 Raw Data'!$A$9:$DA$158,N$3,FALSE))="","",(VLOOKUP($A22,'Q2 Raw Data'!$A$9:$DA$158,N$3,FALSE))),"")</f>
        <v>Mature</v>
      </c>
      <c r="O22" t="str">
        <f>IFERROR(IF((VLOOKUP($A22,'Q2 Raw Data'!$A$9:$DA$158,O$3,FALSE))="","",(VLOOKUP($A22,'Q2 Raw Data'!$A$9:$DA$158,O$3,FALSE))),"")</f>
        <v>Established</v>
      </c>
      <c r="P22" t="str">
        <f>IFERROR(IF((VLOOKUP($A22,'Q2 Raw Data'!$A$9:$DA$158,P$3,FALSE))="","",(VLOOKUP($A22,'Q2 Raw Data'!$A$9:$DA$158,P$3,FALSE))),"")</f>
        <v>Plans in place</v>
      </c>
      <c r="Q22" t="str">
        <f>IFERROR(IF((VLOOKUP($A22,'Q2 Raw Data'!$A$9:$DA$158,Q$3,FALSE))="","",(VLOOKUP($A22,'Q2 Raw Data'!$A$9:$DA$158,Q$3,FALSE))),"")</f>
        <v>Plans in place</v>
      </c>
      <c r="R22" t="str">
        <f>IFERROR(IF((VLOOKUP($A22,'Q2 Raw Data'!$A$9:$DA$158,R$3,FALSE))="","",(VLOOKUP($A22,'Q2 Raw Data'!$A$9:$DA$158,R$3,FALSE))),"")</f>
        <v>Established</v>
      </c>
      <c r="S22" t="str">
        <f>IFERROR(IF((VLOOKUP($A22,'Q2 Raw Data'!$A$9:$DA$158,S$3,FALSE))="","",(VLOOKUP($A22,'Q2 Raw Data'!$A$9:$DA$158,S$3,FALSE))),"")</f>
        <v>Plans in place</v>
      </c>
      <c r="T22" t="str">
        <f>IFERROR(IF((VLOOKUP($A22,'Q2 Raw Data'!$A$9:$DA$158,T$3,FALSE))="","",(VLOOKUP($A22,'Q2 Raw Data'!$A$9:$DA$158,T$3,FALSE))),"")</f>
        <v>Established</v>
      </c>
      <c r="U22" t="str">
        <f>IFERROR(IF((VLOOKUP($A22,'Q2 Raw Data'!$A$9:$DA$158,U$3,FALSE))="","",(VLOOKUP($A22,'Q2 Raw Data'!$A$9:$DA$158,U$3,FALSE))),"")</f>
        <v>Mature</v>
      </c>
      <c r="V22" t="str">
        <f>IFERROR(IF((VLOOKUP($A22,'Q2 Raw Data'!$A$9:$DA$158,V$3,FALSE))="","",(VLOOKUP($A22,'Q2 Raw Data'!$A$9:$DA$158,V$3,FALSE))),"")</f>
        <v>Mature</v>
      </c>
      <c r="W22" t="str">
        <f>IFERROR(IF((VLOOKUP($A22,'Q2 Raw Data'!$A$9:$DA$158,W$3,FALSE))="","",(VLOOKUP($A22,'Q2 Raw Data'!$A$9:$DA$158,W$3,FALSE))),"")</f>
        <v>Mature</v>
      </c>
      <c r="X22" t="str">
        <f>IFERROR(IF((VLOOKUP($A22,'Q2 Raw Data'!$A$9:$DA$158,X$3,FALSE))="","",(VLOOKUP($A22,'Q2 Raw Data'!$A$9:$DA$158,X$3,FALSE))),"")</f>
        <v>Established</v>
      </c>
      <c r="Y22" t="str">
        <f>IFERROR(IF((VLOOKUP($A22,'Q2 Raw Data'!$A$9:$DA$158,Y$3,FALSE))="","",(VLOOKUP($A22,'Q2 Raw Data'!$A$9:$DA$158,Y$3,FALSE))),"")</f>
        <v>Plans in place</v>
      </c>
      <c r="Z22" t="str">
        <f>IFERROR(IF((VLOOKUP($A22,'Q2 Raw Data'!$A$9:$DA$158,Z$3,FALSE))="","",(VLOOKUP($A22,'Q2 Raw Data'!$A$9:$DA$158,Z$3,FALSE))),"")</f>
        <v>Plans in place</v>
      </c>
      <c r="AA22" t="str">
        <f>IFERROR(IF((VLOOKUP($A22,'Q2 Raw Data'!$A$9:$DA$158,AA$3,FALSE))="","",(VLOOKUP($A22,'Q2 Raw Data'!$A$9:$DA$158,AA$3,FALSE))),"")</f>
        <v>Established</v>
      </c>
      <c r="AB22" t="str">
        <f>IFERROR(IF((VLOOKUP($A22,'Q2 Raw Data'!$A$9:$DA$158,AB$3,FALSE))="","",(VLOOKUP($A22,'Q2 Raw Data'!$A$9:$DA$158,AB$3,FALSE))),"")</f>
        <v>Plans in place</v>
      </c>
      <c r="AC22" t="str">
        <f>IFERROR(IF((VLOOKUP($A22,'Q2 Raw Data'!$A$9:$DA$158,AC$3,FALSE))="","",(VLOOKUP($A22,'Q2 Raw Data'!$A$9:$DA$158,AC$3,FALSE))),"")</f>
        <v>Established</v>
      </c>
    </row>
    <row r="23" spans="1:29" x14ac:dyDescent="0.3">
      <c r="A23" t="s">
        <v>326</v>
      </c>
      <c r="B23" t="s">
        <v>327</v>
      </c>
      <c r="C23" t="str">
        <f>IFERROR(IF((VLOOKUP($A23,'Q2 Raw Data'!$A$9:$DA$158,C$3,FALSE))="","",(VLOOKUP($A23,'Q2 Raw Data'!$A$9:$DA$158,C$3,FALSE))),"")</f>
        <v>Established</v>
      </c>
      <c r="D23" t="str">
        <f>IFERROR(IF((VLOOKUP($A23,'Q2 Raw Data'!$A$9:$DA$158,D$3,FALSE))="","",(VLOOKUP($A23,'Q2 Raw Data'!$A$9:$DA$158,D$3,FALSE))),"")</f>
        <v>Mature</v>
      </c>
      <c r="E23" t="str">
        <f>IFERROR(IF((VLOOKUP($A23,'Q2 Raw Data'!$A$9:$DA$158,E$3,FALSE))="","",(VLOOKUP($A23,'Q2 Raw Data'!$A$9:$DA$158,E$3,FALSE))),"")</f>
        <v>Exemplary</v>
      </c>
      <c r="F23" t="str">
        <f>IFERROR(IF((VLOOKUP($A23,'Q2 Raw Data'!$A$9:$DA$158,F$3,FALSE))="","",(VLOOKUP($A23,'Q2 Raw Data'!$A$9:$DA$158,F$3,FALSE))),"")</f>
        <v>Exemplary</v>
      </c>
      <c r="G23" t="str">
        <f>IFERROR(IF((VLOOKUP($A23,'Q2 Raw Data'!$A$9:$DA$158,G$3,FALSE))="","",(VLOOKUP($A23,'Q2 Raw Data'!$A$9:$DA$158,G$3,FALSE))),"")</f>
        <v>Mature</v>
      </c>
      <c r="H23" t="str">
        <f>IFERROR(IF((VLOOKUP($A23,'Q2 Raw Data'!$A$9:$DA$158,H$3,FALSE))="","",(VLOOKUP($A23,'Q2 Raw Data'!$A$9:$DA$158,H$3,FALSE))),"")</f>
        <v>Established</v>
      </c>
      <c r="I23" t="str">
        <f>IFERROR(IF((VLOOKUP($A23,'Q2 Raw Data'!$A$9:$DA$158,I$3,FALSE))="","",(VLOOKUP($A23,'Q2 Raw Data'!$A$9:$DA$158,I$3,FALSE))),"")</f>
        <v>Exemplary</v>
      </c>
      <c r="J23" t="str">
        <f>IFERROR(IF((VLOOKUP($A23,'Q2 Raw Data'!$A$9:$DA$158,J$3,FALSE))="","",(VLOOKUP($A23,'Q2 Raw Data'!$A$9:$DA$158,J$3,FALSE))),"")</f>
        <v>Established</v>
      </c>
      <c r="K23" t="str">
        <f>IFERROR(IF((VLOOKUP($A23,'Q2 Raw Data'!$A$9:$DA$158,K$3,FALSE))="","",(VLOOKUP($A23,'Q2 Raw Data'!$A$9:$DA$158,K$3,FALSE))),"")</f>
        <v>Established</v>
      </c>
      <c r="L23" t="str">
        <f>IFERROR(IF((VLOOKUP($A23,'Q2 Raw Data'!$A$9:$DA$158,L$3,FALSE))="","",(VLOOKUP($A23,'Q2 Raw Data'!$A$9:$DA$158,L$3,FALSE))),"")</f>
        <v>Mature</v>
      </c>
      <c r="M23" t="str">
        <f>IFERROR(IF((VLOOKUP($A23,'Q2 Raw Data'!$A$9:$DA$158,M$3,FALSE))="","",(VLOOKUP($A23,'Q2 Raw Data'!$A$9:$DA$158,M$3,FALSE))),"")</f>
        <v>Mature</v>
      </c>
      <c r="N23" t="str">
        <f>IFERROR(IF((VLOOKUP($A23,'Q2 Raw Data'!$A$9:$DA$158,N$3,FALSE))="","",(VLOOKUP($A23,'Q2 Raw Data'!$A$9:$DA$158,N$3,FALSE))),"")</f>
        <v>Exemplary</v>
      </c>
      <c r="O23" t="str">
        <f>IFERROR(IF((VLOOKUP($A23,'Q2 Raw Data'!$A$9:$DA$158,O$3,FALSE))="","",(VLOOKUP($A23,'Q2 Raw Data'!$A$9:$DA$158,O$3,FALSE))),"")</f>
        <v>Exemplary</v>
      </c>
      <c r="P23" t="str">
        <f>IFERROR(IF((VLOOKUP($A23,'Q2 Raw Data'!$A$9:$DA$158,P$3,FALSE))="","",(VLOOKUP($A23,'Q2 Raw Data'!$A$9:$DA$158,P$3,FALSE))),"")</f>
        <v>Mature</v>
      </c>
      <c r="Q23" t="str">
        <f>IFERROR(IF((VLOOKUP($A23,'Q2 Raw Data'!$A$9:$DA$158,Q$3,FALSE))="","",(VLOOKUP($A23,'Q2 Raw Data'!$A$9:$DA$158,Q$3,FALSE))),"")</f>
        <v>Mature</v>
      </c>
      <c r="R23" t="str">
        <f>IFERROR(IF((VLOOKUP($A23,'Q2 Raw Data'!$A$9:$DA$158,R$3,FALSE))="","",(VLOOKUP($A23,'Q2 Raw Data'!$A$9:$DA$158,R$3,FALSE))),"")</f>
        <v>Mature</v>
      </c>
      <c r="S23" t="str">
        <f>IFERROR(IF((VLOOKUP($A23,'Q2 Raw Data'!$A$9:$DA$158,S$3,FALSE))="","",(VLOOKUP($A23,'Q2 Raw Data'!$A$9:$DA$158,S$3,FALSE))),"")</f>
        <v>Established</v>
      </c>
      <c r="T23" t="str">
        <f>IFERROR(IF((VLOOKUP($A23,'Q2 Raw Data'!$A$9:$DA$158,T$3,FALSE))="","",(VLOOKUP($A23,'Q2 Raw Data'!$A$9:$DA$158,T$3,FALSE))),"")</f>
        <v>Established</v>
      </c>
      <c r="U23" t="str">
        <f>IFERROR(IF((VLOOKUP($A23,'Q2 Raw Data'!$A$9:$DA$158,U$3,FALSE))="","",(VLOOKUP($A23,'Q2 Raw Data'!$A$9:$DA$158,U$3,FALSE))),"")</f>
        <v>Mature</v>
      </c>
      <c r="V23" t="str">
        <f>IFERROR(IF((VLOOKUP($A23,'Q2 Raw Data'!$A$9:$DA$158,V$3,FALSE))="","",(VLOOKUP($A23,'Q2 Raw Data'!$A$9:$DA$158,V$3,FALSE))),"")</f>
        <v>Mature</v>
      </c>
      <c r="W23" t="str">
        <f>IFERROR(IF((VLOOKUP($A23,'Q2 Raw Data'!$A$9:$DA$158,W$3,FALSE))="","",(VLOOKUP($A23,'Q2 Raw Data'!$A$9:$DA$158,W$3,FALSE))),"")</f>
        <v>Exemplary</v>
      </c>
      <c r="X23" t="str">
        <f>IFERROR(IF((VLOOKUP($A23,'Q2 Raw Data'!$A$9:$DA$158,X$3,FALSE))="","",(VLOOKUP($A23,'Q2 Raw Data'!$A$9:$DA$158,X$3,FALSE))),"")</f>
        <v>Exemplary</v>
      </c>
      <c r="Y23" t="str">
        <f>IFERROR(IF((VLOOKUP($A23,'Q2 Raw Data'!$A$9:$DA$158,Y$3,FALSE))="","",(VLOOKUP($A23,'Q2 Raw Data'!$A$9:$DA$158,Y$3,FALSE))),"")</f>
        <v>Mature</v>
      </c>
      <c r="Z23" t="str">
        <f>IFERROR(IF((VLOOKUP($A23,'Q2 Raw Data'!$A$9:$DA$158,Z$3,FALSE))="","",(VLOOKUP($A23,'Q2 Raw Data'!$A$9:$DA$158,Z$3,FALSE))),"")</f>
        <v>Mature</v>
      </c>
      <c r="AA23" t="str">
        <f>IFERROR(IF((VLOOKUP($A23,'Q2 Raw Data'!$A$9:$DA$158,AA$3,FALSE))="","",(VLOOKUP($A23,'Q2 Raw Data'!$A$9:$DA$158,AA$3,FALSE))),"")</f>
        <v>Exemplary</v>
      </c>
      <c r="AB23" t="str">
        <f>IFERROR(IF((VLOOKUP($A23,'Q2 Raw Data'!$A$9:$DA$158,AB$3,FALSE))="","",(VLOOKUP($A23,'Q2 Raw Data'!$A$9:$DA$158,AB$3,FALSE))),"")</f>
        <v>Established</v>
      </c>
      <c r="AC23" t="str">
        <f>IFERROR(IF((VLOOKUP($A23,'Q2 Raw Data'!$A$9:$DA$158,AC$3,FALSE))="","",(VLOOKUP($A23,'Q2 Raw Data'!$A$9:$DA$158,AC$3,FALSE))),"")</f>
        <v>Established</v>
      </c>
    </row>
    <row r="24" spans="1:29" x14ac:dyDescent="0.3">
      <c r="A24" t="s">
        <v>329</v>
      </c>
      <c r="B24" t="s">
        <v>330</v>
      </c>
      <c r="C24" t="str">
        <f>IFERROR(IF((VLOOKUP($A24,'Q2 Raw Data'!$A$9:$DA$158,C$3,FALSE))="","",(VLOOKUP($A24,'Q2 Raw Data'!$A$9:$DA$158,C$3,FALSE))),"")</f>
        <v>Established</v>
      </c>
      <c r="D24" t="str">
        <f>IFERROR(IF((VLOOKUP($A24,'Q2 Raw Data'!$A$9:$DA$158,D$3,FALSE))="","",(VLOOKUP($A24,'Q2 Raw Data'!$A$9:$DA$158,D$3,FALSE))),"")</f>
        <v>Established</v>
      </c>
      <c r="E24" t="str">
        <f>IFERROR(IF((VLOOKUP($A24,'Q2 Raw Data'!$A$9:$DA$158,E$3,FALSE))="","",(VLOOKUP($A24,'Q2 Raw Data'!$A$9:$DA$158,E$3,FALSE))),"")</f>
        <v>Plans in place</v>
      </c>
      <c r="F24" t="str">
        <f>IFERROR(IF((VLOOKUP($A24,'Q2 Raw Data'!$A$9:$DA$158,F$3,FALSE))="","",(VLOOKUP($A24,'Q2 Raw Data'!$A$9:$DA$158,F$3,FALSE))),"")</f>
        <v>Plans in place</v>
      </c>
      <c r="G24" t="str">
        <f>IFERROR(IF((VLOOKUP($A24,'Q2 Raw Data'!$A$9:$DA$158,G$3,FALSE))="","",(VLOOKUP($A24,'Q2 Raw Data'!$A$9:$DA$158,G$3,FALSE))),"")</f>
        <v>Plans in place</v>
      </c>
      <c r="H24" t="str">
        <f>IFERROR(IF((VLOOKUP($A24,'Q2 Raw Data'!$A$9:$DA$158,H$3,FALSE))="","",(VLOOKUP($A24,'Q2 Raw Data'!$A$9:$DA$158,H$3,FALSE))),"")</f>
        <v>Plans in place</v>
      </c>
      <c r="I24" t="str">
        <f>IFERROR(IF((VLOOKUP($A24,'Q2 Raw Data'!$A$9:$DA$158,I$3,FALSE))="","",(VLOOKUP($A24,'Q2 Raw Data'!$A$9:$DA$158,I$3,FALSE))),"")</f>
        <v>Plans in place</v>
      </c>
      <c r="J24" t="str">
        <f>IFERROR(IF((VLOOKUP($A24,'Q2 Raw Data'!$A$9:$DA$158,J$3,FALSE))="","",(VLOOKUP($A24,'Q2 Raw Data'!$A$9:$DA$158,J$3,FALSE))),"")</f>
        <v>Established</v>
      </c>
      <c r="K24" t="str">
        <f>IFERROR(IF((VLOOKUP($A24,'Q2 Raw Data'!$A$9:$DA$158,K$3,FALSE))="","",(VLOOKUP($A24,'Q2 Raw Data'!$A$9:$DA$158,K$3,FALSE))),"")</f>
        <v>Plans in place</v>
      </c>
      <c r="L24" t="str">
        <f>IFERROR(IF((VLOOKUP($A24,'Q2 Raw Data'!$A$9:$DA$158,L$3,FALSE))="","",(VLOOKUP($A24,'Q2 Raw Data'!$A$9:$DA$158,L$3,FALSE))),"")</f>
        <v>Established</v>
      </c>
      <c r="M24" t="str">
        <f>IFERROR(IF((VLOOKUP($A24,'Q2 Raw Data'!$A$9:$DA$158,M$3,FALSE))="","",(VLOOKUP($A24,'Q2 Raw Data'!$A$9:$DA$158,M$3,FALSE))),"")</f>
        <v>Established</v>
      </c>
      <c r="N24" t="str">
        <f>IFERROR(IF((VLOOKUP($A24,'Q2 Raw Data'!$A$9:$DA$158,N$3,FALSE))="","",(VLOOKUP($A24,'Q2 Raw Data'!$A$9:$DA$158,N$3,FALSE))),"")</f>
        <v>Established</v>
      </c>
      <c r="O24" t="str">
        <f>IFERROR(IF((VLOOKUP($A24,'Q2 Raw Data'!$A$9:$DA$158,O$3,FALSE))="","",(VLOOKUP($A24,'Q2 Raw Data'!$A$9:$DA$158,O$3,FALSE))),"")</f>
        <v>Established</v>
      </c>
      <c r="P24" t="str">
        <f>IFERROR(IF((VLOOKUP($A24,'Q2 Raw Data'!$A$9:$DA$158,P$3,FALSE))="","",(VLOOKUP($A24,'Q2 Raw Data'!$A$9:$DA$158,P$3,FALSE))),"")</f>
        <v>Plans in place</v>
      </c>
      <c r="Q24" t="str">
        <f>IFERROR(IF((VLOOKUP($A24,'Q2 Raw Data'!$A$9:$DA$158,Q$3,FALSE))="","",(VLOOKUP($A24,'Q2 Raw Data'!$A$9:$DA$158,Q$3,FALSE))),"")</f>
        <v>Established</v>
      </c>
      <c r="R24" t="str">
        <f>IFERROR(IF((VLOOKUP($A24,'Q2 Raw Data'!$A$9:$DA$158,R$3,FALSE))="","",(VLOOKUP($A24,'Q2 Raw Data'!$A$9:$DA$158,R$3,FALSE))),"")</f>
        <v>Established</v>
      </c>
      <c r="S24" t="str">
        <f>IFERROR(IF((VLOOKUP($A24,'Q2 Raw Data'!$A$9:$DA$158,S$3,FALSE))="","",(VLOOKUP($A24,'Q2 Raw Data'!$A$9:$DA$158,S$3,FALSE))),"")</f>
        <v>Established</v>
      </c>
      <c r="T24" t="str">
        <f>IFERROR(IF((VLOOKUP($A24,'Q2 Raw Data'!$A$9:$DA$158,T$3,FALSE))="","",(VLOOKUP($A24,'Q2 Raw Data'!$A$9:$DA$158,T$3,FALSE))),"")</f>
        <v>Established</v>
      </c>
      <c r="U24" t="str">
        <f>IFERROR(IF((VLOOKUP($A24,'Q2 Raw Data'!$A$9:$DA$158,U$3,FALSE))="","",(VLOOKUP($A24,'Q2 Raw Data'!$A$9:$DA$158,U$3,FALSE))),"")</f>
        <v>Established</v>
      </c>
      <c r="V24" t="str">
        <f>IFERROR(IF((VLOOKUP($A24,'Q2 Raw Data'!$A$9:$DA$158,V$3,FALSE))="","",(VLOOKUP($A24,'Q2 Raw Data'!$A$9:$DA$158,V$3,FALSE))),"")</f>
        <v>Established</v>
      </c>
      <c r="W24" t="str">
        <f>IFERROR(IF((VLOOKUP($A24,'Q2 Raw Data'!$A$9:$DA$158,W$3,FALSE))="","",(VLOOKUP($A24,'Q2 Raw Data'!$A$9:$DA$158,W$3,FALSE))),"")</f>
        <v>Established</v>
      </c>
      <c r="X24" t="str">
        <f>IFERROR(IF((VLOOKUP($A24,'Q2 Raw Data'!$A$9:$DA$158,X$3,FALSE))="","",(VLOOKUP($A24,'Q2 Raw Data'!$A$9:$DA$158,X$3,FALSE))),"")</f>
        <v>Established</v>
      </c>
      <c r="Y24" t="str">
        <f>IFERROR(IF((VLOOKUP($A24,'Q2 Raw Data'!$A$9:$DA$158,Y$3,FALSE))="","",(VLOOKUP($A24,'Q2 Raw Data'!$A$9:$DA$158,Y$3,FALSE))),"")</f>
        <v>Established</v>
      </c>
      <c r="Z24" t="str">
        <f>IFERROR(IF((VLOOKUP($A24,'Q2 Raw Data'!$A$9:$DA$158,Z$3,FALSE))="","",(VLOOKUP($A24,'Q2 Raw Data'!$A$9:$DA$158,Z$3,FALSE))),"")</f>
        <v>Established</v>
      </c>
      <c r="AA24" t="str">
        <f>IFERROR(IF((VLOOKUP($A24,'Q2 Raw Data'!$A$9:$DA$158,AA$3,FALSE))="","",(VLOOKUP($A24,'Q2 Raw Data'!$A$9:$DA$158,AA$3,FALSE))),"")</f>
        <v>Established</v>
      </c>
      <c r="AB24" t="str">
        <f>IFERROR(IF((VLOOKUP($A24,'Q2 Raw Data'!$A$9:$DA$158,AB$3,FALSE))="","",(VLOOKUP($A24,'Q2 Raw Data'!$A$9:$DA$158,AB$3,FALSE))),"")</f>
        <v>Established</v>
      </c>
      <c r="AC24" t="str">
        <f>IFERROR(IF((VLOOKUP($A24,'Q2 Raw Data'!$A$9:$DA$158,AC$3,FALSE))="","",(VLOOKUP($A24,'Q2 Raw Data'!$A$9:$DA$158,AC$3,FALSE))),"")</f>
        <v>Established</v>
      </c>
    </row>
    <row r="25" spans="1:29" x14ac:dyDescent="0.3">
      <c r="A25" t="s">
        <v>331</v>
      </c>
      <c r="B25" t="s">
        <v>332</v>
      </c>
      <c r="C25" t="str">
        <f>IFERROR(IF((VLOOKUP($A25,'Q2 Raw Data'!$A$9:$DA$158,C$3,FALSE))="","",(VLOOKUP($A25,'Q2 Raw Data'!$A$9:$DA$158,C$3,FALSE))),"")</f>
        <v>Established</v>
      </c>
      <c r="D25" t="str">
        <f>IFERROR(IF((VLOOKUP($A25,'Q2 Raw Data'!$A$9:$DA$158,D$3,FALSE))="","",(VLOOKUP($A25,'Q2 Raw Data'!$A$9:$DA$158,D$3,FALSE))),"")</f>
        <v>Established</v>
      </c>
      <c r="E25" t="str">
        <f>IFERROR(IF((VLOOKUP($A25,'Q2 Raw Data'!$A$9:$DA$158,E$3,FALSE))="","",(VLOOKUP($A25,'Q2 Raw Data'!$A$9:$DA$158,E$3,FALSE))),"")</f>
        <v>Mature</v>
      </c>
      <c r="F25" t="str">
        <f>IFERROR(IF((VLOOKUP($A25,'Q2 Raw Data'!$A$9:$DA$158,F$3,FALSE))="","",(VLOOKUP($A25,'Q2 Raw Data'!$A$9:$DA$158,F$3,FALSE))),"")</f>
        <v>Plans in place</v>
      </c>
      <c r="G25" t="str">
        <f>IFERROR(IF((VLOOKUP($A25,'Q2 Raw Data'!$A$9:$DA$158,G$3,FALSE))="","",(VLOOKUP($A25,'Q2 Raw Data'!$A$9:$DA$158,G$3,FALSE))),"")</f>
        <v>Established</v>
      </c>
      <c r="H25" t="str">
        <f>IFERROR(IF((VLOOKUP($A25,'Q2 Raw Data'!$A$9:$DA$158,H$3,FALSE))="","",(VLOOKUP($A25,'Q2 Raw Data'!$A$9:$DA$158,H$3,FALSE))),"")</f>
        <v>Established</v>
      </c>
      <c r="I25" t="str">
        <f>IFERROR(IF((VLOOKUP($A25,'Q2 Raw Data'!$A$9:$DA$158,I$3,FALSE))="","",(VLOOKUP($A25,'Q2 Raw Data'!$A$9:$DA$158,I$3,FALSE))),"")</f>
        <v>Established</v>
      </c>
      <c r="J25" t="str">
        <f>IFERROR(IF((VLOOKUP($A25,'Q2 Raw Data'!$A$9:$DA$158,J$3,FALSE))="","",(VLOOKUP($A25,'Q2 Raw Data'!$A$9:$DA$158,J$3,FALSE))),"")</f>
        <v>Established</v>
      </c>
      <c r="K25" t="str">
        <f>IFERROR(IF((VLOOKUP($A25,'Q2 Raw Data'!$A$9:$DA$158,K$3,FALSE))="","",(VLOOKUP($A25,'Q2 Raw Data'!$A$9:$DA$158,K$3,FALSE))),"")</f>
        <v>Plans in place</v>
      </c>
      <c r="L25" t="str">
        <f>IFERROR(IF((VLOOKUP($A25,'Q2 Raw Data'!$A$9:$DA$158,L$3,FALSE))="","",(VLOOKUP($A25,'Q2 Raw Data'!$A$9:$DA$158,L$3,FALSE))),"")</f>
        <v>Established</v>
      </c>
      <c r="M25" t="str">
        <f>IFERROR(IF((VLOOKUP($A25,'Q2 Raw Data'!$A$9:$DA$158,M$3,FALSE))="","",(VLOOKUP($A25,'Q2 Raw Data'!$A$9:$DA$158,M$3,FALSE))),"")</f>
        <v>Established</v>
      </c>
      <c r="N25" t="str">
        <f>IFERROR(IF((VLOOKUP($A25,'Q2 Raw Data'!$A$9:$DA$158,N$3,FALSE))="","",(VLOOKUP($A25,'Q2 Raw Data'!$A$9:$DA$158,N$3,FALSE))),"")</f>
        <v>Mature</v>
      </c>
      <c r="O25" t="str">
        <f>IFERROR(IF((VLOOKUP($A25,'Q2 Raw Data'!$A$9:$DA$158,O$3,FALSE))="","",(VLOOKUP($A25,'Q2 Raw Data'!$A$9:$DA$158,O$3,FALSE))),"")</f>
        <v>Plans in place</v>
      </c>
      <c r="P25" t="str">
        <f>IFERROR(IF((VLOOKUP($A25,'Q2 Raw Data'!$A$9:$DA$158,P$3,FALSE))="","",(VLOOKUP($A25,'Q2 Raw Data'!$A$9:$DA$158,P$3,FALSE))),"")</f>
        <v>Established</v>
      </c>
      <c r="Q25" t="str">
        <f>IFERROR(IF((VLOOKUP($A25,'Q2 Raw Data'!$A$9:$DA$158,Q$3,FALSE))="","",(VLOOKUP($A25,'Q2 Raw Data'!$A$9:$DA$158,Q$3,FALSE))),"")</f>
        <v>Established</v>
      </c>
      <c r="R25" t="str">
        <f>IFERROR(IF((VLOOKUP($A25,'Q2 Raw Data'!$A$9:$DA$158,R$3,FALSE))="","",(VLOOKUP($A25,'Q2 Raw Data'!$A$9:$DA$158,R$3,FALSE))),"")</f>
        <v>Established</v>
      </c>
      <c r="S25" t="str">
        <f>IFERROR(IF((VLOOKUP($A25,'Q2 Raw Data'!$A$9:$DA$158,S$3,FALSE))="","",(VLOOKUP($A25,'Q2 Raw Data'!$A$9:$DA$158,S$3,FALSE))),"")</f>
        <v>Established</v>
      </c>
      <c r="T25" t="str">
        <f>IFERROR(IF((VLOOKUP($A25,'Q2 Raw Data'!$A$9:$DA$158,T$3,FALSE))="","",(VLOOKUP($A25,'Q2 Raw Data'!$A$9:$DA$158,T$3,FALSE))),"")</f>
        <v>Established</v>
      </c>
      <c r="U25" t="str">
        <f>IFERROR(IF((VLOOKUP($A25,'Q2 Raw Data'!$A$9:$DA$158,U$3,FALSE))="","",(VLOOKUP($A25,'Q2 Raw Data'!$A$9:$DA$158,U$3,FALSE))),"")</f>
        <v>Established</v>
      </c>
      <c r="V25" t="str">
        <f>IFERROR(IF((VLOOKUP($A25,'Q2 Raw Data'!$A$9:$DA$158,V$3,FALSE))="","",(VLOOKUP($A25,'Q2 Raw Data'!$A$9:$DA$158,V$3,FALSE))),"")</f>
        <v>Established</v>
      </c>
      <c r="W25" t="str">
        <f>IFERROR(IF((VLOOKUP($A25,'Q2 Raw Data'!$A$9:$DA$158,W$3,FALSE))="","",(VLOOKUP($A25,'Q2 Raw Data'!$A$9:$DA$158,W$3,FALSE))),"")</f>
        <v>Mature</v>
      </c>
      <c r="X25" t="str">
        <f>IFERROR(IF((VLOOKUP($A25,'Q2 Raw Data'!$A$9:$DA$158,X$3,FALSE))="","",(VLOOKUP($A25,'Q2 Raw Data'!$A$9:$DA$158,X$3,FALSE))),"")</f>
        <v>Established</v>
      </c>
      <c r="Y25" t="str">
        <f>IFERROR(IF((VLOOKUP($A25,'Q2 Raw Data'!$A$9:$DA$158,Y$3,FALSE))="","",(VLOOKUP($A25,'Q2 Raw Data'!$A$9:$DA$158,Y$3,FALSE))),"")</f>
        <v>Established</v>
      </c>
      <c r="Z25" t="str">
        <f>IFERROR(IF((VLOOKUP($A25,'Q2 Raw Data'!$A$9:$DA$158,Z$3,FALSE))="","",(VLOOKUP($A25,'Q2 Raw Data'!$A$9:$DA$158,Z$3,FALSE))),"")</f>
        <v>Established</v>
      </c>
      <c r="AA25" t="str">
        <f>IFERROR(IF((VLOOKUP($A25,'Q2 Raw Data'!$A$9:$DA$158,AA$3,FALSE))="","",(VLOOKUP($A25,'Q2 Raw Data'!$A$9:$DA$158,AA$3,FALSE))),"")</f>
        <v>Established</v>
      </c>
      <c r="AB25" t="str">
        <f>IFERROR(IF((VLOOKUP($A25,'Q2 Raw Data'!$A$9:$DA$158,AB$3,FALSE))="","",(VLOOKUP($A25,'Q2 Raw Data'!$A$9:$DA$158,AB$3,FALSE))),"")</f>
        <v>Established</v>
      </c>
      <c r="AC25" t="str">
        <f>IFERROR(IF((VLOOKUP($A25,'Q2 Raw Data'!$A$9:$DA$158,AC$3,FALSE))="","",(VLOOKUP($A25,'Q2 Raw Data'!$A$9:$DA$158,AC$3,FALSE))),"")</f>
        <v>Established</v>
      </c>
    </row>
    <row r="26" spans="1:29" x14ac:dyDescent="0.3">
      <c r="A26" t="s">
        <v>335</v>
      </c>
      <c r="B26" t="s">
        <v>336</v>
      </c>
      <c r="C26" t="str">
        <f>IFERROR(IF((VLOOKUP($A26,'Q2 Raw Data'!$A$9:$DA$158,C$3,FALSE))="","",(VLOOKUP($A26,'Q2 Raw Data'!$A$9:$DA$158,C$3,FALSE))),"")</f>
        <v>Established</v>
      </c>
      <c r="D26" t="str">
        <f>IFERROR(IF((VLOOKUP($A26,'Q2 Raw Data'!$A$9:$DA$158,D$3,FALSE))="","",(VLOOKUP($A26,'Q2 Raw Data'!$A$9:$DA$158,D$3,FALSE))),"")</f>
        <v>Established</v>
      </c>
      <c r="E26" t="str">
        <f>IFERROR(IF((VLOOKUP($A26,'Q2 Raw Data'!$A$9:$DA$158,E$3,FALSE))="","",(VLOOKUP($A26,'Q2 Raw Data'!$A$9:$DA$158,E$3,FALSE))),"")</f>
        <v>Mature</v>
      </c>
      <c r="F26" t="str">
        <f>IFERROR(IF((VLOOKUP($A26,'Q2 Raw Data'!$A$9:$DA$158,F$3,FALSE))="","",(VLOOKUP($A26,'Q2 Raw Data'!$A$9:$DA$158,F$3,FALSE))),"")</f>
        <v>Established</v>
      </c>
      <c r="G26" t="str">
        <f>IFERROR(IF((VLOOKUP($A26,'Q2 Raw Data'!$A$9:$DA$158,G$3,FALSE))="","",(VLOOKUP($A26,'Q2 Raw Data'!$A$9:$DA$158,G$3,FALSE))),"")</f>
        <v>Established</v>
      </c>
      <c r="H26" t="str">
        <f>IFERROR(IF((VLOOKUP($A26,'Q2 Raw Data'!$A$9:$DA$158,H$3,FALSE))="","",(VLOOKUP($A26,'Q2 Raw Data'!$A$9:$DA$158,H$3,FALSE))),"")</f>
        <v>Established</v>
      </c>
      <c r="I26" t="str">
        <f>IFERROR(IF((VLOOKUP($A26,'Q2 Raw Data'!$A$9:$DA$158,I$3,FALSE))="","",(VLOOKUP($A26,'Q2 Raw Data'!$A$9:$DA$158,I$3,FALSE))),"")</f>
        <v>Mature</v>
      </c>
      <c r="J26" t="str">
        <f>IFERROR(IF((VLOOKUP($A26,'Q2 Raw Data'!$A$9:$DA$158,J$3,FALSE))="","",(VLOOKUP($A26,'Q2 Raw Data'!$A$9:$DA$158,J$3,FALSE))),"")</f>
        <v>Mature</v>
      </c>
      <c r="K26" t="str">
        <f>IFERROR(IF((VLOOKUP($A26,'Q2 Raw Data'!$A$9:$DA$158,K$3,FALSE))="","",(VLOOKUP($A26,'Q2 Raw Data'!$A$9:$DA$158,K$3,FALSE))),"")</f>
        <v>Established</v>
      </c>
      <c r="L26" t="str">
        <f>IFERROR(IF((VLOOKUP($A26,'Q2 Raw Data'!$A$9:$DA$158,L$3,FALSE))="","",(VLOOKUP($A26,'Q2 Raw Data'!$A$9:$DA$158,L$3,FALSE))),"")</f>
        <v>Established</v>
      </c>
      <c r="M26" t="str">
        <f>IFERROR(IF((VLOOKUP($A26,'Q2 Raw Data'!$A$9:$DA$158,M$3,FALSE))="","",(VLOOKUP($A26,'Q2 Raw Data'!$A$9:$DA$158,M$3,FALSE))),"")</f>
        <v>Established</v>
      </c>
      <c r="N26" t="str">
        <f>IFERROR(IF((VLOOKUP($A26,'Q2 Raw Data'!$A$9:$DA$158,N$3,FALSE))="","",(VLOOKUP($A26,'Q2 Raw Data'!$A$9:$DA$158,N$3,FALSE))),"")</f>
        <v>Mature</v>
      </c>
      <c r="O26" t="str">
        <f>IFERROR(IF((VLOOKUP($A26,'Q2 Raw Data'!$A$9:$DA$158,O$3,FALSE))="","",(VLOOKUP($A26,'Q2 Raw Data'!$A$9:$DA$158,O$3,FALSE))),"")</f>
        <v>Established</v>
      </c>
      <c r="P26" t="str">
        <f>IFERROR(IF((VLOOKUP($A26,'Q2 Raw Data'!$A$9:$DA$158,P$3,FALSE))="","",(VLOOKUP($A26,'Q2 Raw Data'!$A$9:$DA$158,P$3,FALSE))),"")</f>
        <v>Established</v>
      </c>
      <c r="Q26" t="str">
        <f>IFERROR(IF((VLOOKUP($A26,'Q2 Raw Data'!$A$9:$DA$158,Q$3,FALSE))="","",(VLOOKUP($A26,'Q2 Raw Data'!$A$9:$DA$158,Q$3,FALSE))),"")</f>
        <v>Established</v>
      </c>
      <c r="R26" t="str">
        <f>IFERROR(IF((VLOOKUP($A26,'Q2 Raw Data'!$A$9:$DA$158,R$3,FALSE))="","",(VLOOKUP($A26,'Q2 Raw Data'!$A$9:$DA$158,R$3,FALSE))),"")</f>
        <v>Mature</v>
      </c>
      <c r="S26" t="str">
        <f>IFERROR(IF((VLOOKUP($A26,'Q2 Raw Data'!$A$9:$DA$158,S$3,FALSE))="","",(VLOOKUP($A26,'Q2 Raw Data'!$A$9:$DA$158,S$3,FALSE))),"")</f>
        <v>Mature</v>
      </c>
      <c r="T26" t="str">
        <f>IFERROR(IF((VLOOKUP($A26,'Q2 Raw Data'!$A$9:$DA$158,T$3,FALSE))="","",(VLOOKUP($A26,'Q2 Raw Data'!$A$9:$DA$158,T$3,FALSE))),"")</f>
        <v>Mature</v>
      </c>
      <c r="U26" t="str">
        <f>IFERROR(IF((VLOOKUP($A26,'Q2 Raw Data'!$A$9:$DA$158,U$3,FALSE))="","",(VLOOKUP($A26,'Q2 Raw Data'!$A$9:$DA$158,U$3,FALSE))),"")</f>
        <v>Established</v>
      </c>
      <c r="V26" t="str">
        <f>IFERROR(IF((VLOOKUP($A26,'Q2 Raw Data'!$A$9:$DA$158,V$3,FALSE))="","",(VLOOKUP($A26,'Q2 Raw Data'!$A$9:$DA$158,V$3,FALSE))),"")</f>
        <v>Established</v>
      </c>
      <c r="W26" t="str">
        <f>IFERROR(IF((VLOOKUP($A26,'Q2 Raw Data'!$A$9:$DA$158,W$3,FALSE))="","",(VLOOKUP($A26,'Q2 Raw Data'!$A$9:$DA$158,W$3,FALSE))),"")</f>
        <v>Mature</v>
      </c>
      <c r="X26" t="str">
        <f>IFERROR(IF((VLOOKUP($A26,'Q2 Raw Data'!$A$9:$DA$158,X$3,FALSE))="","",(VLOOKUP($A26,'Q2 Raw Data'!$A$9:$DA$158,X$3,FALSE))),"")</f>
        <v>Established</v>
      </c>
      <c r="Y26" t="str">
        <f>IFERROR(IF((VLOOKUP($A26,'Q2 Raw Data'!$A$9:$DA$158,Y$3,FALSE))="","",(VLOOKUP($A26,'Q2 Raw Data'!$A$9:$DA$158,Y$3,FALSE))),"")</f>
        <v>Established</v>
      </c>
      <c r="Z26" t="str">
        <f>IFERROR(IF((VLOOKUP($A26,'Q2 Raw Data'!$A$9:$DA$158,Z$3,FALSE))="","",(VLOOKUP($A26,'Q2 Raw Data'!$A$9:$DA$158,Z$3,FALSE))),"")</f>
        <v>Established</v>
      </c>
      <c r="AA26" t="str">
        <f>IFERROR(IF((VLOOKUP($A26,'Q2 Raw Data'!$A$9:$DA$158,AA$3,FALSE))="","",(VLOOKUP($A26,'Q2 Raw Data'!$A$9:$DA$158,AA$3,FALSE))),"")</f>
        <v>Mature</v>
      </c>
      <c r="AB26" t="str">
        <f>IFERROR(IF((VLOOKUP($A26,'Q2 Raw Data'!$A$9:$DA$158,AB$3,FALSE))="","",(VLOOKUP($A26,'Q2 Raw Data'!$A$9:$DA$158,AB$3,FALSE))),"")</f>
        <v>Mature</v>
      </c>
      <c r="AC26" t="str">
        <f>IFERROR(IF((VLOOKUP($A26,'Q2 Raw Data'!$A$9:$DA$158,AC$3,FALSE))="","",(VLOOKUP($A26,'Q2 Raw Data'!$A$9:$DA$158,AC$3,FALSE))),"")</f>
        <v>Mature</v>
      </c>
    </row>
    <row r="27" spans="1:29" x14ac:dyDescent="0.3">
      <c r="A27" t="s">
        <v>337</v>
      </c>
      <c r="B27" t="s">
        <v>338</v>
      </c>
      <c r="C27" t="str">
        <f>IFERROR(IF((VLOOKUP($A27,'Q2 Raw Data'!$A$9:$DA$158,C$3,FALSE))="","",(VLOOKUP($A27,'Q2 Raw Data'!$A$9:$DA$158,C$3,FALSE))),"")</f>
        <v>Mature</v>
      </c>
      <c r="D27" t="str">
        <f>IFERROR(IF((VLOOKUP($A27,'Q2 Raw Data'!$A$9:$DA$158,D$3,FALSE))="","",(VLOOKUP($A27,'Q2 Raw Data'!$A$9:$DA$158,D$3,FALSE))),"")</f>
        <v>Established</v>
      </c>
      <c r="E27" t="str">
        <f>IFERROR(IF((VLOOKUP($A27,'Q2 Raw Data'!$A$9:$DA$158,E$3,FALSE))="","",(VLOOKUP($A27,'Q2 Raw Data'!$A$9:$DA$158,E$3,FALSE))),"")</f>
        <v>Plans in place</v>
      </c>
      <c r="F27" t="str">
        <f>IFERROR(IF((VLOOKUP($A27,'Q2 Raw Data'!$A$9:$DA$158,F$3,FALSE))="","",(VLOOKUP($A27,'Q2 Raw Data'!$A$9:$DA$158,F$3,FALSE))),"")</f>
        <v>Plans in place</v>
      </c>
      <c r="G27" t="str">
        <f>IFERROR(IF((VLOOKUP($A27,'Q2 Raw Data'!$A$9:$DA$158,G$3,FALSE))="","",(VLOOKUP($A27,'Q2 Raw Data'!$A$9:$DA$158,G$3,FALSE))),"")</f>
        <v>Established</v>
      </c>
      <c r="H27" t="str">
        <f>IFERROR(IF((VLOOKUP($A27,'Q2 Raw Data'!$A$9:$DA$158,H$3,FALSE))="","",(VLOOKUP($A27,'Q2 Raw Data'!$A$9:$DA$158,H$3,FALSE))),"")</f>
        <v>Established</v>
      </c>
      <c r="I27" t="str">
        <f>IFERROR(IF((VLOOKUP($A27,'Q2 Raw Data'!$A$9:$DA$158,I$3,FALSE))="","",(VLOOKUP($A27,'Q2 Raw Data'!$A$9:$DA$158,I$3,FALSE))),"")</f>
        <v>Established</v>
      </c>
      <c r="J27" t="str">
        <f>IFERROR(IF((VLOOKUP($A27,'Q2 Raw Data'!$A$9:$DA$158,J$3,FALSE))="","",(VLOOKUP($A27,'Q2 Raw Data'!$A$9:$DA$158,J$3,FALSE))),"")</f>
        <v>Established</v>
      </c>
      <c r="K27" t="str">
        <f>IFERROR(IF((VLOOKUP($A27,'Q2 Raw Data'!$A$9:$DA$158,K$3,FALSE))="","",(VLOOKUP($A27,'Q2 Raw Data'!$A$9:$DA$158,K$3,FALSE))),"")</f>
        <v>Mature</v>
      </c>
      <c r="L27" t="str">
        <f>IFERROR(IF((VLOOKUP($A27,'Q2 Raw Data'!$A$9:$DA$158,L$3,FALSE))="","",(VLOOKUP($A27,'Q2 Raw Data'!$A$9:$DA$158,L$3,FALSE))),"")</f>
        <v>Established</v>
      </c>
      <c r="M27" t="str">
        <f>IFERROR(IF((VLOOKUP($A27,'Q2 Raw Data'!$A$9:$DA$158,M$3,FALSE))="","",(VLOOKUP($A27,'Q2 Raw Data'!$A$9:$DA$158,M$3,FALSE))),"")</f>
        <v>Established</v>
      </c>
      <c r="N27" t="str">
        <f>IFERROR(IF((VLOOKUP($A27,'Q2 Raw Data'!$A$9:$DA$158,N$3,FALSE))="","",(VLOOKUP($A27,'Q2 Raw Data'!$A$9:$DA$158,N$3,FALSE))),"")</f>
        <v>Established</v>
      </c>
      <c r="O27" t="str">
        <f>IFERROR(IF((VLOOKUP($A27,'Q2 Raw Data'!$A$9:$DA$158,O$3,FALSE))="","",(VLOOKUP($A27,'Q2 Raw Data'!$A$9:$DA$158,O$3,FALSE))),"")</f>
        <v>Plans in place</v>
      </c>
      <c r="P27" t="str">
        <f>IFERROR(IF((VLOOKUP($A27,'Q2 Raw Data'!$A$9:$DA$158,P$3,FALSE))="","",(VLOOKUP($A27,'Q2 Raw Data'!$A$9:$DA$158,P$3,FALSE))),"")</f>
        <v>Established</v>
      </c>
      <c r="Q27" t="str">
        <f>IFERROR(IF((VLOOKUP($A27,'Q2 Raw Data'!$A$9:$DA$158,Q$3,FALSE))="","",(VLOOKUP($A27,'Q2 Raw Data'!$A$9:$DA$158,Q$3,FALSE))),"")</f>
        <v>Established</v>
      </c>
      <c r="R27" t="str">
        <f>IFERROR(IF((VLOOKUP($A27,'Q2 Raw Data'!$A$9:$DA$158,R$3,FALSE))="","",(VLOOKUP($A27,'Q2 Raw Data'!$A$9:$DA$158,R$3,FALSE))),"")</f>
        <v>Established</v>
      </c>
      <c r="S27" t="str">
        <f>IFERROR(IF((VLOOKUP($A27,'Q2 Raw Data'!$A$9:$DA$158,S$3,FALSE))="","",(VLOOKUP($A27,'Q2 Raw Data'!$A$9:$DA$158,S$3,FALSE))),"")</f>
        <v>Established</v>
      </c>
      <c r="T27" t="str">
        <f>IFERROR(IF((VLOOKUP($A27,'Q2 Raw Data'!$A$9:$DA$158,T$3,FALSE))="","",(VLOOKUP($A27,'Q2 Raw Data'!$A$9:$DA$158,T$3,FALSE))),"")</f>
        <v>Mature</v>
      </c>
      <c r="U27" t="str">
        <f>IFERROR(IF((VLOOKUP($A27,'Q2 Raw Data'!$A$9:$DA$158,U$3,FALSE))="","",(VLOOKUP($A27,'Q2 Raw Data'!$A$9:$DA$158,U$3,FALSE))),"")</f>
        <v>Established</v>
      </c>
      <c r="V27" t="str">
        <f>IFERROR(IF((VLOOKUP($A27,'Q2 Raw Data'!$A$9:$DA$158,V$3,FALSE))="","",(VLOOKUP($A27,'Q2 Raw Data'!$A$9:$DA$158,V$3,FALSE))),"")</f>
        <v>Established</v>
      </c>
      <c r="W27" t="str">
        <f>IFERROR(IF((VLOOKUP($A27,'Q2 Raw Data'!$A$9:$DA$158,W$3,FALSE))="","",(VLOOKUP($A27,'Q2 Raw Data'!$A$9:$DA$158,W$3,FALSE))),"")</f>
        <v>Established</v>
      </c>
      <c r="X27" t="str">
        <f>IFERROR(IF((VLOOKUP($A27,'Q2 Raw Data'!$A$9:$DA$158,X$3,FALSE))="","",(VLOOKUP($A27,'Q2 Raw Data'!$A$9:$DA$158,X$3,FALSE))),"")</f>
        <v>Established</v>
      </c>
      <c r="Y27" t="str">
        <f>IFERROR(IF((VLOOKUP($A27,'Q2 Raw Data'!$A$9:$DA$158,Y$3,FALSE))="","",(VLOOKUP($A27,'Q2 Raw Data'!$A$9:$DA$158,Y$3,FALSE))),"")</f>
        <v>Established</v>
      </c>
      <c r="Z27" t="str">
        <f>IFERROR(IF((VLOOKUP($A27,'Q2 Raw Data'!$A$9:$DA$158,Z$3,FALSE))="","",(VLOOKUP($A27,'Q2 Raw Data'!$A$9:$DA$158,Z$3,FALSE))),"")</f>
        <v>Established</v>
      </c>
      <c r="AA27" t="str">
        <f>IFERROR(IF((VLOOKUP($A27,'Q2 Raw Data'!$A$9:$DA$158,AA$3,FALSE))="","",(VLOOKUP($A27,'Q2 Raw Data'!$A$9:$DA$158,AA$3,FALSE))),"")</f>
        <v>Established</v>
      </c>
      <c r="AB27" t="str">
        <f>IFERROR(IF((VLOOKUP($A27,'Q2 Raw Data'!$A$9:$DA$158,AB$3,FALSE))="","",(VLOOKUP($A27,'Q2 Raw Data'!$A$9:$DA$158,AB$3,FALSE))),"")</f>
        <v>Established</v>
      </c>
      <c r="AC27" t="str">
        <f>IFERROR(IF((VLOOKUP($A27,'Q2 Raw Data'!$A$9:$DA$158,AC$3,FALSE))="","",(VLOOKUP($A27,'Q2 Raw Data'!$A$9:$DA$158,AC$3,FALSE))),"")</f>
        <v>Mature</v>
      </c>
    </row>
    <row r="28" spans="1:29" x14ac:dyDescent="0.3">
      <c r="A28" t="s">
        <v>339</v>
      </c>
      <c r="B28" t="s">
        <v>340</v>
      </c>
      <c r="C28" t="str">
        <f>IFERROR(IF((VLOOKUP($A28,'Q2 Raw Data'!$A$9:$DA$158,C$3,FALSE))="","",(VLOOKUP($A28,'Q2 Raw Data'!$A$9:$DA$158,C$3,FALSE))),"")</f>
        <v>Mature</v>
      </c>
      <c r="D28" t="str">
        <f>IFERROR(IF((VLOOKUP($A28,'Q2 Raw Data'!$A$9:$DA$158,D$3,FALSE))="","",(VLOOKUP($A28,'Q2 Raw Data'!$A$9:$DA$158,D$3,FALSE))),"")</f>
        <v>Mature</v>
      </c>
      <c r="E28" t="str">
        <f>IFERROR(IF((VLOOKUP($A28,'Q2 Raw Data'!$A$9:$DA$158,E$3,FALSE))="","",(VLOOKUP($A28,'Q2 Raw Data'!$A$9:$DA$158,E$3,FALSE))),"")</f>
        <v>Established</v>
      </c>
      <c r="F28" t="str">
        <f>IFERROR(IF((VLOOKUP($A28,'Q2 Raw Data'!$A$9:$DA$158,F$3,FALSE))="","",(VLOOKUP($A28,'Q2 Raw Data'!$A$9:$DA$158,F$3,FALSE))),"")</f>
        <v>Established</v>
      </c>
      <c r="G28" t="str">
        <f>IFERROR(IF((VLOOKUP($A28,'Q2 Raw Data'!$A$9:$DA$158,G$3,FALSE))="","",(VLOOKUP($A28,'Q2 Raw Data'!$A$9:$DA$158,G$3,FALSE))),"")</f>
        <v>Established</v>
      </c>
      <c r="H28" t="str">
        <f>IFERROR(IF((VLOOKUP($A28,'Q2 Raw Data'!$A$9:$DA$158,H$3,FALSE))="","",(VLOOKUP($A28,'Q2 Raw Data'!$A$9:$DA$158,H$3,FALSE))),"")</f>
        <v>Established</v>
      </c>
      <c r="I28" t="str">
        <f>IFERROR(IF((VLOOKUP($A28,'Q2 Raw Data'!$A$9:$DA$158,I$3,FALSE))="","",(VLOOKUP($A28,'Q2 Raw Data'!$A$9:$DA$158,I$3,FALSE))),"")</f>
        <v>Plans in place</v>
      </c>
      <c r="J28" t="str">
        <f>IFERROR(IF((VLOOKUP($A28,'Q2 Raw Data'!$A$9:$DA$158,J$3,FALSE))="","",(VLOOKUP($A28,'Q2 Raw Data'!$A$9:$DA$158,J$3,FALSE))),"")</f>
        <v>Established</v>
      </c>
      <c r="K28" t="str">
        <f>IFERROR(IF((VLOOKUP($A28,'Q2 Raw Data'!$A$9:$DA$158,K$3,FALSE))="","",(VLOOKUP($A28,'Q2 Raw Data'!$A$9:$DA$158,K$3,FALSE))),"")</f>
        <v>Not yet established</v>
      </c>
      <c r="L28" t="str">
        <f>IFERROR(IF((VLOOKUP($A28,'Q2 Raw Data'!$A$9:$DA$158,L$3,FALSE))="","",(VLOOKUP($A28,'Q2 Raw Data'!$A$9:$DA$158,L$3,FALSE))),"")</f>
        <v>Mature</v>
      </c>
      <c r="M28" t="str">
        <f>IFERROR(IF((VLOOKUP($A28,'Q2 Raw Data'!$A$9:$DA$158,M$3,FALSE))="","",(VLOOKUP($A28,'Q2 Raw Data'!$A$9:$DA$158,M$3,FALSE))),"")</f>
        <v>Mature</v>
      </c>
      <c r="N28" t="str">
        <f>IFERROR(IF((VLOOKUP($A28,'Q2 Raw Data'!$A$9:$DA$158,N$3,FALSE))="","",(VLOOKUP($A28,'Q2 Raw Data'!$A$9:$DA$158,N$3,FALSE))),"")</f>
        <v>Established</v>
      </c>
      <c r="O28" t="str">
        <f>IFERROR(IF((VLOOKUP($A28,'Q2 Raw Data'!$A$9:$DA$158,O$3,FALSE))="","",(VLOOKUP($A28,'Q2 Raw Data'!$A$9:$DA$158,O$3,FALSE))),"")</f>
        <v>Established</v>
      </c>
      <c r="P28" t="str">
        <f>IFERROR(IF((VLOOKUP($A28,'Q2 Raw Data'!$A$9:$DA$158,P$3,FALSE))="","",(VLOOKUP($A28,'Q2 Raw Data'!$A$9:$DA$158,P$3,FALSE))),"")</f>
        <v>Established</v>
      </c>
      <c r="Q28" t="str">
        <f>IFERROR(IF((VLOOKUP($A28,'Q2 Raw Data'!$A$9:$DA$158,Q$3,FALSE))="","",(VLOOKUP($A28,'Q2 Raw Data'!$A$9:$DA$158,Q$3,FALSE))),"")</f>
        <v>Established</v>
      </c>
      <c r="R28" t="str">
        <f>IFERROR(IF((VLOOKUP($A28,'Q2 Raw Data'!$A$9:$DA$158,R$3,FALSE))="","",(VLOOKUP($A28,'Q2 Raw Data'!$A$9:$DA$158,R$3,FALSE))),"")</f>
        <v>Established</v>
      </c>
      <c r="S28" t="str">
        <f>IFERROR(IF((VLOOKUP($A28,'Q2 Raw Data'!$A$9:$DA$158,S$3,FALSE))="","",(VLOOKUP($A28,'Q2 Raw Data'!$A$9:$DA$158,S$3,FALSE))),"")</f>
        <v>Established</v>
      </c>
      <c r="T28" t="str">
        <f>IFERROR(IF((VLOOKUP($A28,'Q2 Raw Data'!$A$9:$DA$158,T$3,FALSE))="","",(VLOOKUP($A28,'Q2 Raw Data'!$A$9:$DA$158,T$3,FALSE))),"")</f>
        <v>Not yet established</v>
      </c>
      <c r="U28" t="str">
        <f>IFERROR(IF((VLOOKUP($A28,'Q2 Raw Data'!$A$9:$DA$158,U$3,FALSE))="","",(VLOOKUP($A28,'Q2 Raw Data'!$A$9:$DA$158,U$3,FALSE))),"")</f>
        <v>Mature</v>
      </c>
      <c r="V28" t="str">
        <f>IFERROR(IF((VLOOKUP($A28,'Q2 Raw Data'!$A$9:$DA$158,V$3,FALSE))="","",(VLOOKUP($A28,'Q2 Raw Data'!$A$9:$DA$158,V$3,FALSE))),"")</f>
        <v>Mature</v>
      </c>
      <c r="W28" t="str">
        <f>IFERROR(IF((VLOOKUP($A28,'Q2 Raw Data'!$A$9:$DA$158,W$3,FALSE))="","",(VLOOKUP($A28,'Q2 Raw Data'!$A$9:$DA$158,W$3,FALSE))),"")</f>
        <v>Established</v>
      </c>
      <c r="X28" t="str">
        <f>IFERROR(IF((VLOOKUP($A28,'Q2 Raw Data'!$A$9:$DA$158,X$3,FALSE))="","",(VLOOKUP($A28,'Q2 Raw Data'!$A$9:$DA$158,X$3,FALSE))),"")</f>
        <v>Established</v>
      </c>
      <c r="Y28" t="str">
        <f>IFERROR(IF((VLOOKUP($A28,'Q2 Raw Data'!$A$9:$DA$158,Y$3,FALSE))="","",(VLOOKUP($A28,'Q2 Raw Data'!$A$9:$DA$158,Y$3,FALSE))),"")</f>
        <v>Established</v>
      </c>
      <c r="Z28" t="str">
        <f>IFERROR(IF((VLOOKUP($A28,'Q2 Raw Data'!$A$9:$DA$158,Z$3,FALSE))="","",(VLOOKUP($A28,'Q2 Raw Data'!$A$9:$DA$158,Z$3,FALSE))),"")</f>
        <v>Established</v>
      </c>
      <c r="AA28" t="str">
        <f>IFERROR(IF((VLOOKUP($A28,'Q2 Raw Data'!$A$9:$DA$158,AA$3,FALSE))="","",(VLOOKUP($A28,'Q2 Raw Data'!$A$9:$DA$158,AA$3,FALSE))),"")</f>
        <v>Established</v>
      </c>
      <c r="AB28" t="str">
        <f>IFERROR(IF((VLOOKUP($A28,'Q2 Raw Data'!$A$9:$DA$158,AB$3,FALSE))="","",(VLOOKUP($A28,'Q2 Raw Data'!$A$9:$DA$158,AB$3,FALSE))),"")</f>
        <v>Established</v>
      </c>
      <c r="AC28" t="str">
        <f>IFERROR(IF((VLOOKUP($A28,'Q2 Raw Data'!$A$9:$DA$158,AC$3,FALSE))="","",(VLOOKUP($A28,'Q2 Raw Data'!$A$9:$DA$158,AC$3,FALSE))),"")</f>
        <v>Not yet established</v>
      </c>
    </row>
    <row r="29" spans="1:29" x14ac:dyDescent="0.3">
      <c r="A29" t="s">
        <v>341</v>
      </c>
      <c r="B29" t="s">
        <v>342</v>
      </c>
      <c r="C29" t="str">
        <f>IFERROR(IF((VLOOKUP($A29,'Q2 Raw Data'!$A$9:$DA$158,C$3,FALSE))="","",(VLOOKUP($A29,'Q2 Raw Data'!$A$9:$DA$158,C$3,FALSE))),"")</f>
        <v>Established</v>
      </c>
      <c r="D29" t="str">
        <f>IFERROR(IF((VLOOKUP($A29,'Q2 Raw Data'!$A$9:$DA$158,D$3,FALSE))="","",(VLOOKUP($A29,'Q2 Raw Data'!$A$9:$DA$158,D$3,FALSE))),"")</f>
        <v>Established</v>
      </c>
      <c r="E29" t="str">
        <f>IFERROR(IF((VLOOKUP($A29,'Q2 Raw Data'!$A$9:$DA$158,E$3,FALSE))="","",(VLOOKUP($A29,'Q2 Raw Data'!$A$9:$DA$158,E$3,FALSE))),"")</f>
        <v>Mature</v>
      </c>
      <c r="F29" t="str">
        <f>IFERROR(IF((VLOOKUP($A29,'Q2 Raw Data'!$A$9:$DA$158,F$3,FALSE))="","",(VLOOKUP($A29,'Q2 Raw Data'!$A$9:$DA$158,F$3,FALSE))),"")</f>
        <v>Plans in place</v>
      </c>
      <c r="G29" t="str">
        <f>IFERROR(IF((VLOOKUP($A29,'Q2 Raw Data'!$A$9:$DA$158,G$3,FALSE))="","",(VLOOKUP($A29,'Q2 Raw Data'!$A$9:$DA$158,G$3,FALSE))),"")</f>
        <v>Established</v>
      </c>
      <c r="H29" t="str">
        <f>IFERROR(IF((VLOOKUP($A29,'Q2 Raw Data'!$A$9:$DA$158,H$3,FALSE))="","",(VLOOKUP($A29,'Q2 Raw Data'!$A$9:$DA$158,H$3,FALSE))),"")</f>
        <v>Established</v>
      </c>
      <c r="I29" t="str">
        <f>IFERROR(IF((VLOOKUP($A29,'Q2 Raw Data'!$A$9:$DA$158,I$3,FALSE))="","",(VLOOKUP($A29,'Q2 Raw Data'!$A$9:$DA$158,I$3,FALSE))),"")</f>
        <v>Mature</v>
      </c>
      <c r="J29" t="str">
        <f>IFERROR(IF((VLOOKUP($A29,'Q2 Raw Data'!$A$9:$DA$158,J$3,FALSE))="","",(VLOOKUP($A29,'Q2 Raw Data'!$A$9:$DA$158,J$3,FALSE))),"")</f>
        <v>Mature</v>
      </c>
      <c r="K29" t="str">
        <f>IFERROR(IF((VLOOKUP($A29,'Q2 Raw Data'!$A$9:$DA$158,K$3,FALSE))="","",(VLOOKUP($A29,'Q2 Raw Data'!$A$9:$DA$158,K$3,FALSE))),"")</f>
        <v>Established</v>
      </c>
      <c r="L29" t="str">
        <f>IFERROR(IF((VLOOKUP($A29,'Q2 Raw Data'!$A$9:$DA$158,L$3,FALSE))="","",(VLOOKUP($A29,'Q2 Raw Data'!$A$9:$DA$158,L$3,FALSE))),"")</f>
        <v>Mature</v>
      </c>
      <c r="M29" t="str">
        <f>IFERROR(IF((VLOOKUP($A29,'Q2 Raw Data'!$A$9:$DA$158,M$3,FALSE))="","",(VLOOKUP($A29,'Q2 Raw Data'!$A$9:$DA$158,M$3,FALSE))),"")</f>
        <v>Mature</v>
      </c>
      <c r="N29" t="str">
        <f>IFERROR(IF((VLOOKUP($A29,'Q2 Raw Data'!$A$9:$DA$158,N$3,FALSE))="","",(VLOOKUP($A29,'Q2 Raw Data'!$A$9:$DA$158,N$3,FALSE))),"")</f>
        <v>Mature</v>
      </c>
      <c r="O29" t="str">
        <f>IFERROR(IF((VLOOKUP($A29,'Q2 Raw Data'!$A$9:$DA$158,O$3,FALSE))="","",(VLOOKUP($A29,'Q2 Raw Data'!$A$9:$DA$158,O$3,FALSE))),"")</f>
        <v>Established</v>
      </c>
      <c r="P29" t="str">
        <f>IFERROR(IF((VLOOKUP($A29,'Q2 Raw Data'!$A$9:$DA$158,P$3,FALSE))="","",(VLOOKUP($A29,'Q2 Raw Data'!$A$9:$DA$158,P$3,FALSE))),"")</f>
        <v>Established</v>
      </c>
      <c r="Q29" t="str">
        <f>IFERROR(IF((VLOOKUP($A29,'Q2 Raw Data'!$A$9:$DA$158,Q$3,FALSE))="","",(VLOOKUP($A29,'Q2 Raw Data'!$A$9:$DA$158,Q$3,FALSE))),"")</f>
        <v>Mature</v>
      </c>
      <c r="R29" t="str">
        <f>IFERROR(IF((VLOOKUP($A29,'Q2 Raw Data'!$A$9:$DA$158,R$3,FALSE))="","",(VLOOKUP($A29,'Q2 Raw Data'!$A$9:$DA$158,R$3,FALSE))),"")</f>
        <v>Mature</v>
      </c>
      <c r="S29" t="str">
        <f>IFERROR(IF((VLOOKUP($A29,'Q2 Raw Data'!$A$9:$DA$158,S$3,FALSE))="","",(VLOOKUP($A29,'Q2 Raw Data'!$A$9:$DA$158,S$3,FALSE))),"")</f>
        <v>Mature</v>
      </c>
      <c r="T29" t="str">
        <f>IFERROR(IF((VLOOKUP($A29,'Q2 Raw Data'!$A$9:$DA$158,T$3,FALSE))="","",(VLOOKUP($A29,'Q2 Raw Data'!$A$9:$DA$158,T$3,FALSE))),"")</f>
        <v>Mature</v>
      </c>
      <c r="U29" t="str">
        <f>IFERROR(IF((VLOOKUP($A29,'Q2 Raw Data'!$A$9:$DA$158,U$3,FALSE))="","",(VLOOKUP($A29,'Q2 Raw Data'!$A$9:$DA$158,U$3,FALSE))),"")</f>
        <v>Mature</v>
      </c>
      <c r="V29" t="str">
        <f>IFERROR(IF((VLOOKUP($A29,'Q2 Raw Data'!$A$9:$DA$158,V$3,FALSE))="","",(VLOOKUP($A29,'Q2 Raw Data'!$A$9:$DA$158,V$3,FALSE))),"")</f>
        <v>Mature</v>
      </c>
      <c r="W29" t="str">
        <f>IFERROR(IF((VLOOKUP($A29,'Q2 Raw Data'!$A$9:$DA$158,W$3,FALSE))="","",(VLOOKUP($A29,'Q2 Raw Data'!$A$9:$DA$158,W$3,FALSE))),"")</f>
        <v>Mature</v>
      </c>
      <c r="X29" t="str">
        <f>IFERROR(IF((VLOOKUP($A29,'Q2 Raw Data'!$A$9:$DA$158,X$3,FALSE))="","",(VLOOKUP($A29,'Q2 Raw Data'!$A$9:$DA$158,X$3,FALSE))),"")</f>
        <v>Established</v>
      </c>
      <c r="Y29" t="str">
        <f>IFERROR(IF((VLOOKUP($A29,'Q2 Raw Data'!$A$9:$DA$158,Y$3,FALSE))="","",(VLOOKUP($A29,'Q2 Raw Data'!$A$9:$DA$158,Y$3,FALSE))),"")</f>
        <v>Established</v>
      </c>
      <c r="Z29" t="str">
        <f>IFERROR(IF((VLOOKUP($A29,'Q2 Raw Data'!$A$9:$DA$158,Z$3,FALSE))="","",(VLOOKUP($A29,'Q2 Raw Data'!$A$9:$DA$158,Z$3,FALSE))),"")</f>
        <v>Mature</v>
      </c>
      <c r="AA29" t="str">
        <f>IFERROR(IF((VLOOKUP($A29,'Q2 Raw Data'!$A$9:$DA$158,AA$3,FALSE))="","",(VLOOKUP($A29,'Q2 Raw Data'!$A$9:$DA$158,AA$3,FALSE))),"")</f>
        <v>Mature</v>
      </c>
      <c r="AB29" t="str">
        <f>IFERROR(IF((VLOOKUP($A29,'Q2 Raw Data'!$A$9:$DA$158,AB$3,FALSE))="","",(VLOOKUP($A29,'Q2 Raw Data'!$A$9:$DA$158,AB$3,FALSE))),"")</f>
        <v>Mature</v>
      </c>
      <c r="AC29" t="str">
        <f>IFERROR(IF((VLOOKUP($A29,'Q2 Raw Data'!$A$9:$DA$158,AC$3,FALSE))="","",(VLOOKUP($A29,'Q2 Raw Data'!$A$9:$DA$158,AC$3,FALSE))),"")</f>
        <v>Mature</v>
      </c>
    </row>
    <row r="30" spans="1:29" x14ac:dyDescent="0.3">
      <c r="A30" t="s">
        <v>345</v>
      </c>
      <c r="B30" t="s">
        <v>346</v>
      </c>
      <c r="C30" t="str">
        <f>IFERROR(IF((VLOOKUP($A30,'Q2 Raw Data'!$A$9:$DA$158,C$3,FALSE))="","",(VLOOKUP($A30,'Q2 Raw Data'!$A$9:$DA$158,C$3,FALSE))),"")</f>
        <v>Mature</v>
      </c>
      <c r="D30" t="str">
        <f>IFERROR(IF((VLOOKUP($A30,'Q2 Raw Data'!$A$9:$DA$158,D$3,FALSE))="","",(VLOOKUP($A30,'Q2 Raw Data'!$A$9:$DA$158,D$3,FALSE))),"")</f>
        <v>Mature</v>
      </c>
      <c r="E30" t="str">
        <f>IFERROR(IF((VLOOKUP($A30,'Q2 Raw Data'!$A$9:$DA$158,E$3,FALSE))="","",(VLOOKUP($A30,'Q2 Raw Data'!$A$9:$DA$158,E$3,FALSE))),"")</f>
        <v>Mature</v>
      </c>
      <c r="F30" t="str">
        <f>IFERROR(IF((VLOOKUP($A30,'Q2 Raw Data'!$A$9:$DA$158,F$3,FALSE))="","",(VLOOKUP($A30,'Q2 Raw Data'!$A$9:$DA$158,F$3,FALSE))),"")</f>
        <v>Mature</v>
      </c>
      <c r="G30" t="str">
        <f>IFERROR(IF((VLOOKUP($A30,'Q2 Raw Data'!$A$9:$DA$158,G$3,FALSE))="","",(VLOOKUP($A30,'Q2 Raw Data'!$A$9:$DA$158,G$3,FALSE))),"")</f>
        <v>Mature</v>
      </c>
      <c r="H30" t="str">
        <f>IFERROR(IF((VLOOKUP($A30,'Q2 Raw Data'!$A$9:$DA$158,H$3,FALSE))="","",(VLOOKUP($A30,'Q2 Raw Data'!$A$9:$DA$158,H$3,FALSE))),"")</f>
        <v>Established</v>
      </c>
      <c r="I30" t="str">
        <f>IFERROR(IF((VLOOKUP($A30,'Q2 Raw Data'!$A$9:$DA$158,I$3,FALSE))="","",(VLOOKUP($A30,'Q2 Raw Data'!$A$9:$DA$158,I$3,FALSE))),"")</f>
        <v>Mature</v>
      </c>
      <c r="J30" t="str">
        <f>IFERROR(IF((VLOOKUP($A30,'Q2 Raw Data'!$A$9:$DA$158,J$3,FALSE))="","",(VLOOKUP($A30,'Q2 Raw Data'!$A$9:$DA$158,J$3,FALSE))),"")</f>
        <v>Established</v>
      </c>
      <c r="K30" t="str">
        <f>IFERROR(IF((VLOOKUP($A30,'Q2 Raw Data'!$A$9:$DA$158,K$3,FALSE))="","",(VLOOKUP($A30,'Q2 Raw Data'!$A$9:$DA$158,K$3,FALSE))),"")</f>
        <v>Mature</v>
      </c>
      <c r="L30" t="str">
        <f>IFERROR(IF((VLOOKUP($A30,'Q2 Raw Data'!$A$9:$DA$158,L$3,FALSE))="","",(VLOOKUP($A30,'Q2 Raw Data'!$A$9:$DA$158,L$3,FALSE))),"")</f>
        <v>Mature</v>
      </c>
      <c r="M30" t="str">
        <f>IFERROR(IF((VLOOKUP($A30,'Q2 Raw Data'!$A$9:$DA$158,M$3,FALSE))="","",(VLOOKUP($A30,'Q2 Raw Data'!$A$9:$DA$158,M$3,FALSE))),"")</f>
        <v>Mature</v>
      </c>
      <c r="N30" t="str">
        <f>IFERROR(IF((VLOOKUP($A30,'Q2 Raw Data'!$A$9:$DA$158,N$3,FALSE))="","",(VLOOKUP($A30,'Q2 Raw Data'!$A$9:$DA$158,N$3,FALSE))),"")</f>
        <v>Mature</v>
      </c>
      <c r="O30" t="str">
        <f>IFERROR(IF((VLOOKUP($A30,'Q2 Raw Data'!$A$9:$DA$158,O$3,FALSE))="","",(VLOOKUP($A30,'Q2 Raw Data'!$A$9:$DA$158,O$3,FALSE))),"")</f>
        <v>Mature</v>
      </c>
      <c r="P30" t="str">
        <f>IFERROR(IF((VLOOKUP($A30,'Q2 Raw Data'!$A$9:$DA$158,P$3,FALSE))="","",(VLOOKUP($A30,'Q2 Raw Data'!$A$9:$DA$158,P$3,FALSE))),"")</f>
        <v>Mature</v>
      </c>
      <c r="Q30" t="str">
        <f>IFERROR(IF((VLOOKUP($A30,'Q2 Raw Data'!$A$9:$DA$158,Q$3,FALSE))="","",(VLOOKUP($A30,'Q2 Raw Data'!$A$9:$DA$158,Q$3,FALSE))),"")</f>
        <v>Established</v>
      </c>
      <c r="R30" t="str">
        <f>IFERROR(IF((VLOOKUP($A30,'Q2 Raw Data'!$A$9:$DA$158,R$3,FALSE))="","",(VLOOKUP($A30,'Q2 Raw Data'!$A$9:$DA$158,R$3,FALSE))),"")</f>
        <v>Mature</v>
      </c>
      <c r="S30" t="str">
        <f>IFERROR(IF((VLOOKUP($A30,'Q2 Raw Data'!$A$9:$DA$158,S$3,FALSE))="","",(VLOOKUP($A30,'Q2 Raw Data'!$A$9:$DA$158,S$3,FALSE))),"")</f>
        <v>Established</v>
      </c>
      <c r="T30" t="str">
        <f>IFERROR(IF((VLOOKUP($A30,'Q2 Raw Data'!$A$9:$DA$158,T$3,FALSE))="","",(VLOOKUP($A30,'Q2 Raw Data'!$A$9:$DA$158,T$3,FALSE))),"")</f>
        <v>Mature</v>
      </c>
      <c r="U30" t="str">
        <f>IFERROR(IF((VLOOKUP($A30,'Q2 Raw Data'!$A$9:$DA$158,U$3,FALSE))="","",(VLOOKUP($A30,'Q2 Raw Data'!$A$9:$DA$158,U$3,FALSE))),"")</f>
        <v>Mature</v>
      </c>
      <c r="V30" t="str">
        <f>IFERROR(IF((VLOOKUP($A30,'Q2 Raw Data'!$A$9:$DA$158,V$3,FALSE))="","",(VLOOKUP($A30,'Q2 Raw Data'!$A$9:$DA$158,V$3,FALSE))),"")</f>
        <v>Mature</v>
      </c>
      <c r="W30" t="str">
        <f>IFERROR(IF((VLOOKUP($A30,'Q2 Raw Data'!$A$9:$DA$158,W$3,FALSE))="","",(VLOOKUP($A30,'Q2 Raw Data'!$A$9:$DA$158,W$3,FALSE))),"")</f>
        <v>Mature</v>
      </c>
      <c r="X30" t="str">
        <f>IFERROR(IF((VLOOKUP($A30,'Q2 Raw Data'!$A$9:$DA$158,X$3,FALSE))="","",(VLOOKUP($A30,'Q2 Raw Data'!$A$9:$DA$158,X$3,FALSE))),"")</f>
        <v>Mature</v>
      </c>
      <c r="Y30" t="str">
        <f>IFERROR(IF((VLOOKUP($A30,'Q2 Raw Data'!$A$9:$DA$158,Y$3,FALSE))="","",(VLOOKUP($A30,'Q2 Raw Data'!$A$9:$DA$158,Y$3,FALSE))),"")</f>
        <v>Mature</v>
      </c>
      <c r="Z30" t="str">
        <f>IFERROR(IF((VLOOKUP($A30,'Q2 Raw Data'!$A$9:$DA$158,Z$3,FALSE))="","",(VLOOKUP($A30,'Q2 Raw Data'!$A$9:$DA$158,Z$3,FALSE))),"")</f>
        <v>Mature</v>
      </c>
      <c r="AA30" t="str">
        <f>IFERROR(IF((VLOOKUP($A30,'Q2 Raw Data'!$A$9:$DA$158,AA$3,FALSE))="","",(VLOOKUP($A30,'Q2 Raw Data'!$A$9:$DA$158,AA$3,FALSE))),"")</f>
        <v>Mature</v>
      </c>
      <c r="AB30" t="str">
        <f>IFERROR(IF((VLOOKUP($A30,'Q2 Raw Data'!$A$9:$DA$158,AB$3,FALSE))="","",(VLOOKUP($A30,'Q2 Raw Data'!$A$9:$DA$158,AB$3,FALSE))),"")</f>
        <v>Mature</v>
      </c>
      <c r="AC30" t="str">
        <f>IFERROR(IF((VLOOKUP($A30,'Q2 Raw Data'!$A$9:$DA$158,AC$3,FALSE))="","",(VLOOKUP($A30,'Q2 Raw Data'!$A$9:$DA$158,AC$3,FALSE))),"")</f>
        <v>Mature</v>
      </c>
    </row>
    <row r="31" spans="1:29" x14ac:dyDescent="0.3">
      <c r="A31" t="s">
        <v>347</v>
      </c>
      <c r="B31" t="s">
        <v>348</v>
      </c>
      <c r="C31" t="str">
        <f>IFERROR(IF((VLOOKUP($A31,'Q2 Raw Data'!$A$9:$DA$158,C$3,FALSE))="","",(VLOOKUP($A31,'Q2 Raw Data'!$A$9:$DA$158,C$3,FALSE))),"")</f>
        <v>Mature</v>
      </c>
      <c r="D31" t="str">
        <f>IFERROR(IF((VLOOKUP($A31,'Q2 Raw Data'!$A$9:$DA$158,D$3,FALSE))="","",(VLOOKUP($A31,'Q2 Raw Data'!$A$9:$DA$158,D$3,FALSE))),"")</f>
        <v>Mature</v>
      </c>
      <c r="E31" t="str">
        <f>IFERROR(IF((VLOOKUP($A31,'Q2 Raw Data'!$A$9:$DA$158,E$3,FALSE))="","",(VLOOKUP($A31,'Q2 Raw Data'!$A$9:$DA$158,E$3,FALSE))),"")</f>
        <v>Mature</v>
      </c>
      <c r="F31" t="str">
        <f>IFERROR(IF((VLOOKUP($A31,'Q2 Raw Data'!$A$9:$DA$158,F$3,FALSE))="","",(VLOOKUP($A31,'Q2 Raw Data'!$A$9:$DA$158,F$3,FALSE))),"")</f>
        <v>Mature</v>
      </c>
      <c r="G31" t="str">
        <f>IFERROR(IF((VLOOKUP($A31,'Q2 Raw Data'!$A$9:$DA$158,G$3,FALSE))="","",(VLOOKUP($A31,'Q2 Raw Data'!$A$9:$DA$158,G$3,FALSE))),"")</f>
        <v>Plans in place</v>
      </c>
      <c r="H31" t="str">
        <f>IFERROR(IF((VLOOKUP($A31,'Q2 Raw Data'!$A$9:$DA$158,H$3,FALSE))="","",(VLOOKUP($A31,'Q2 Raw Data'!$A$9:$DA$158,H$3,FALSE))),"")</f>
        <v>Established</v>
      </c>
      <c r="I31" t="str">
        <f>IFERROR(IF((VLOOKUP($A31,'Q2 Raw Data'!$A$9:$DA$158,I$3,FALSE))="","",(VLOOKUP($A31,'Q2 Raw Data'!$A$9:$DA$158,I$3,FALSE))),"")</f>
        <v>Mature</v>
      </c>
      <c r="J31" t="str">
        <f>IFERROR(IF((VLOOKUP($A31,'Q2 Raw Data'!$A$9:$DA$158,J$3,FALSE))="","",(VLOOKUP($A31,'Q2 Raw Data'!$A$9:$DA$158,J$3,FALSE))),"")</f>
        <v>Mature</v>
      </c>
      <c r="K31" t="str">
        <f>IFERROR(IF((VLOOKUP($A31,'Q2 Raw Data'!$A$9:$DA$158,K$3,FALSE))="","",(VLOOKUP($A31,'Q2 Raw Data'!$A$9:$DA$158,K$3,FALSE))),"")</f>
        <v>Mature</v>
      </c>
      <c r="L31" t="str">
        <f>IFERROR(IF((VLOOKUP($A31,'Q2 Raw Data'!$A$9:$DA$158,L$3,FALSE))="","",(VLOOKUP($A31,'Q2 Raw Data'!$A$9:$DA$158,L$3,FALSE))),"")</f>
        <v>Mature</v>
      </c>
      <c r="M31" t="str">
        <f>IFERROR(IF((VLOOKUP($A31,'Q2 Raw Data'!$A$9:$DA$158,M$3,FALSE))="","",(VLOOKUP($A31,'Q2 Raw Data'!$A$9:$DA$158,M$3,FALSE))),"")</f>
        <v>Mature</v>
      </c>
      <c r="N31" t="str">
        <f>IFERROR(IF((VLOOKUP($A31,'Q2 Raw Data'!$A$9:$DA$158,N$3,FALSE))="","",(VLOOKUP($A31,'Q2 Raw Data'!$A$9:$DA$158,N$3,FALSE))),"")</f>
        <v>Mature</v>
      </c>
      <c r="O31" t="str">
        <f>IFERROR(IF((VLOOKUP($A31,'Q2 Raw Data'!$A$9:$DA$158,O$3,FALSE))="","",(VLOOKUP($A31,'Q2 Raw Data'!$A$9:$DA$158,O$3,FALSE))),"")</f>
        <v>Mature</v>
      </c>
      <c r="P31" t="str">
        <f>IFERROR(IF((VLOOKUP($A31,'Q2 Raw Data'!$A$9:$DA$158,P$3,FALSE))="","",(VLOOKUP($A31,'Q2 Raw Data'!$A$9:$DA$158,P$3,FALSE))),"")</f>
        <v>Plans in place</v>
      </c>
      <c r="Q31" t="str">
        <f>IFERROR(IF((VLOOKUP($A31,'Q2 Raw Data'!$A$9:$DA$158,Q$3,FALSE))="","",(VLOOKUP($A31,'Q2 Raw Data'!$A$9:$DA$158,Q$3,FALSE))),"")</f>
        <v>Established</v>
      </c>
      <c r="R31" t="str">
        <f>IFERROR(IF((VLOOKUP($A31,'Q2 Raw Data'!$A$9:$DA$158,R$3,FALSE))="","",(VLOOKUP($A31,'Q2 Raw Data'!$A$9:$DA$158,R$3,FALSE))),"")</f>
        <v>Mature</v>
      </c>
      <c r="S31" t="str">
        <f>IFERROR(IF((VLOOKUP($A31,'Q2 Raw Data'!$A$9:$DA$158,S$3,FALSE))="","",(VLOOKUP($A31,'Q2 Raw Data'!$A$9:$DA$158,S$3,FALSE))),"")</f>
        <v>Mature</v>
      </c>
      <c r="T31" t="str">
        <f>IFERROR(IF((VLOOKUP($A31,'Q2 Raw Data'!$A$9:$DA$158,T$3,FALSE))="","",(VLOOKUP($A31,'Q2 Raw Data'!$A$9:$DA$158,T$3,FALSE))),"")</f>
        <v>Mature</v>
      </c>
      <c r="U31" t="str">
        <f>IFERROR(IF((VLOOKUP($A31,'Q2 Raw Data'!$A$9:$DA$158,U$3,FALSE))="","",(VLOOKUP($A31,'Q2 Raw Data'!$A$9:$DA$158,U$3,FALSE))),"")</f>
        <v>Mature</v>
      </c>
      <c r="V31" t="str">
        <f>IFERROR(IF((VLOOKUP($A31,'Q2 Raw Data'!$A$9:$DA$158,V$3,FALSE))="","",(VLOOKUP($A31,'Q2 Raw Data'!$A$9:$DA$158,V$3,FALSE))),"")</f>
        <v>Mature</v>
      </c>
      <c r="W31" t="str">
        <f>IFERROR(IF((VLOOKUP($A31,'Q2 Raw Data'!$A$9:$DA$158,W$3,FALSE))="","",(VLOOKUP($A31,'Q2 Raw Data'!$A$9:$DA$158,W$3,FALSE))),"")</f>
        <v>Mature</v>
      </c>
      <c r="X31" t="str">
        <f>IFERROR(IF((VLOOKUP($A31,'Q2 Raw Data'!$A$9:$DA$158,X$3,FALSE))="","",(VLOOKUP($A31,'Q2 Raw Data'!$A$9:$DA$158,X$3,FALSE))),"")</f>
        <v>Established</v>
      </c>
      <c r="Y31" t="str">
        <f>IFERROR(IF((VLOOKUP($A31,'Q2 Raw Data'!$A$9:$DA$158,Y$3,FALSE))="","",(VLOOKUP($A31,'Q2 Raw Data'!$A$9:$DA$158,Y$3,FALSE))),"")</f>
        <v>Plans in place</v>
      </c>
      <c r="Z31" t="str">
        <f>IFERROR(IF((VLOOKUP($A31,'Q2 Raw Data'!$A$9:$DA$158,Z$3,FALSE))="","",(VLOOKUP($A31,'Q2 Raw Data'!$A$9:$DA$158,Z$3,FALSE))),"")</f>
        <v>Plans in place</v>
      </c>
      <c r="AA31" t="str">
        <f>IFERROR(IF((VLOOKUP($A31,'Q2 Raw Data'!$A$9:$DA$158,AA$3,FALSE))="","",(VLOOKUP($A31,'Q2 Raw Data'!$A$9:$DA$158,AA$3,FALSE))),"")</f>
        <v>Mature</v>
      </c>
      <c r="AB31" t="str">
        <f>IFERROR(IF((VLOOKUP($A31,'Q2 Raw Data'!$A$9:$DA$158,AB$3,FALSE))="","",(VLOOKUP($A31,'Q2 Raw Data'!$A$9:$DA$158,AB$3,FALSE))),"")</f>
        <v>Established</v>
      </c>
      <c r="AC31" t="str">
        <f>IFERROR(IF((VLOOKUP($A31,'Q2 Raw Data'!$A$9:$DA$158,AC$3,FALSE))="","",(VLOOKUP($A31,'Q2 Raw Data'!$A$9:$DA$158,AC$3,FALSE))),"")</f>
        <v>Mature</v>
      </c>
    </row>
    <row r="32" spans="1:29" x14ac:dyDescent="0.3">
      <c r="A32" t="s">
        <v>351</v>
      </c>
      <c r="B32" t="s">
        <v>352</v>
      </c>
      <c r="C32" t="str">
        <f>IFERROR(IF((VLOOKUP($A32,'Q2 Raw Data'!$A$9:$DA$158,C$3,FALSE))="","",(VLOOKUP($A32,'Q2 Raw Data'!$A$9:$DA$158,C$3,FALSE))),"")</f>
        <v>Mature</v>
      </c>
      <c r="D32" t="str">
        <f>IFERROR(IF((VLOOKUP($A32,'Q2 Raw Data'!$A$9:$DA$158,D$3,FALSE))="","",(VLOOKUP($A32,'Q2 Raw Data'!$A$9:$DA$158,D$3,FALSE))),"")</f>
        <v>Mature</v>
      </c>
      <c r="E32" t="str">
        <f>IFERROR(IF((VLOOKUP($A32,'Q2 Raw Data'!$A$9:$DA$158,E$3,FALSE))="","",(VLOOKUP($A32,'Q2 Raw Data'!$A$9:$DA$158,E$3,FALSE))),"")</f>
        <v>Mature</v>
      </c>
      <c r="F32" t="str">
        <f>IFERROR(IF((VLOOKUP($A32,'Q2 Raw Data'!$A$9:$DA$158,F$3,FALSE))="","",(VLOOKUP($A32,'Q2 Raw Data'!$A$9:$DA$158,F$3,FALSE))),"")</f>
        <v>Mature</v>
      </c>
      <c r="G32" t="str">
        <f>IFERROR(IF((VLOOKUP($A32,'Q2 Raw Data'!$A$9:$DA$158,G$3,FALSE))="","",(VLOOKUP($A32,'Q2 Raw Data'!$A$9:$DA$158,G$3,FALSE))),"")</f>
        <v>Established</v>
      </c>
      <c r="H32" t="str">
        <f>IFERROR(IF((VLOOKUP($A32,'Q2 Raw Data'!$A$9:$DA$158,H$3,FALSE))="","",(VLOOKUP($A32,'Q2 Raw Data'!$A$9:$DA$158,H$3,FALSE))),"")</f>
        <v>Plans in place</v>
      </c>
      <c r="I32" t="str">
        <f>IFERROR(IF((VLOOKUP($A32,'Q2 Raw Data'!$A$9:$DA$158,I$3,FALSE))="","",(VLOOKUP($A32,'Q2 Raw Data'!$A$9:$DA$158,I$3,FALSE))),"")</f>
        <v>Established</v>
      </c>
      <c r="J32" t="str">
        <f>IFERROR(IF((VLOOKUP($A32,'Q2 Raw Data'!$A$9:$DA$158,J$3,FALSE))="","",(VLOOKUP($A32,'Q2 Raw Data'!$A$9:$DA$158,J$3,FALSE))),"")</f>
        <v>Established</v>
      </c>
      <c r="K32" t="str">
        <f>IFERROR(IF((VLOOKUP($A32,'Q2 Raw Data'!$A$9:$DA$158,K$3,FALSE))="","",(VLOOKUP($A32,'Q2 Raw Data'!$A$9:$DA$158,K$3,FALSE))),"")</f>
        <v>Not yet established</v>
      </c>
      <c r="L32" t="str">
        <f>IFERROR(IF((VLOOKUP($A32,'Q2 Raw Data'!$A$9:$DA$158,L$3,FALSE))="","",(VLOOKUP($A32,'Q2 Raw Data'!$A$9:$DA$158,L$3,FALSE))),"")</f>
        <v>Mature</v>
      </c>
      <c r="M32" t="str">
        <f>IFERROR(IF((VLOOKUP($A32,'Q2 Raw Data'!$A$9:$DA$158,M$3,FALSE))="","",(VLOOKUP($A32,'Q2 Raw Data'!$A$9:$DA$158,M$3,FALSE))),"")</f>
        <v>Mature</v>
      </c>
      <c r="N32" t="str">
        <f>IFERROR(IF((VLOOKUP($A32,'Q2 Raw Data'!$A$9:$DA$158,N$3,FALSE))="","",(VLOOKUP($A32,'Q2 Raw Data'!$A$9:$DA$158,N$3,FALSE))),"")</f>
        <v>Mature</v>
      </c>
      <c r="O32" t="str">
        <f>IFERROR(IF((VLOOKUP($A32,'Q2 Raw Data'!$A$9:$DA$158,O$3,FALSE))="","",(VLOOKUP($A32,'Q2 Raw Data'!$A$9:$DA$158,O$3,FALSE))),"")</f>
        <v>Mature</v>
      </c>
      <c r="P32" t="str">
        <f>IFERROR(IF((VLOOKUP($A32,'Q2 Raw Data'!$A$9:$DA$158,P$3,FALSE))="","",(VLOOKUP($A32,'Q2 Raw Data'!$A$9:$DA$158,P$3,FALSE))),"")</f>
        <v>Established</v>
      </c>
      <c r="Q32" t="str">
        <f>IFERROR(IF((VLOOKUP($A32,'Q2 Raw Data'!$A$9:$DA$158,Q$3,FALSE))="","",(VLOOKUP($A32,'Q2 Raw Data'!$A$9:$DA$158,Q$3,FALSE))),"")</f>
        <v>Plans in place</v>
      </c>
      <c r="R32" t="str">
        <f>IFERROR(IF((VLOOKUP($A32,'Q2 Raw Data'!$A$9:$DA$158,R$3,FALSE))="","",(VLOOKUP($A32,'Q2 Raw Data'!$A$9:$DA$158,R$3,FALSE))),"")</f>
        <v>Established</v>
      </c>
      <c r="S32" t="str">
        <f>IFERROR(IF((VLOOKUP($A32,'Q2 Raw Data'!$A$9:$DA$158,S$3,FALSE))="","",(VLOOKUP($A32,'Q2 Raw Data'!$A$9:$DA$158,S$3,FALSE))),"")</f>
        <v>Established</v>
      </c>
      <c r="T32" t="str">
        <f>IFERROR(IF((VLOOKUP($A32,'Q2 Raw Data'!$A$9:$DA$158,T$3,FALSE))="","",(VLOOKUP($A32,'Q2 Raw Data'!$A$9:$DA$158,T$3,FALSE))),"")</f>
        <v>Not yet established</v>
      </c>
      <c r="U32" t="str">
        <f>IFERROR(IF((VLOOKUP($A32,'Q2 Raw Data'!$A$9:$DA$158,U$3,FALSE))="","",(VLOOKUP($A32,'Q2 Raw Data'!$A$9:$DA$158,U$3,FALSE))),"")</f>
        <v>Mature</v>
      </c>
      <c r="V32" t="str">
        <f>IFERROR(IF((VLOOKUP($A32,'Q2 Raw Data'!$A$9:$DA$158,V$3,FALSE))="","",(VLOOKUP($A32,'Q2 Raw Data'!$A$9:$DA$158,V$3,FALSE))),"")</f>
        <v>Mature</v>
      </c>
      <c r="W32" t="str">
        <f>IFERROR(IF((VLOOKUP($A32,'Q2 Raw Data'!$A$9:$DA$158,W$3,FALSE))="","",(VLOOKUP($A32,'Q2 Raw Data'!$A$9:$DA$158,W$3,FALSE))),"")</f>
        <v>Mature</v>
      </c>
      <c r="X32" t="str">
        <f>IFERROR(IF((VLOOKUP($A32,'Q2 Raw Data'!$A$9:$DA$158,X$3,FALSE))="","",(VLOOKUP($A32,'Q2 Raw Data'!$A$9:$DA$158,X$3,FALSE))),"")</f>
        <v>Mature</v>
      </c>
      <c r="Y32" t="str">
        <f>IFERROR(IF((VLOOKUP($A32,'Q2 Raw Data'!$A$9:$DA$158,Y$3,FALSE))="","",(VLOOKUP($A32,'Q2 Raw Data'!$A$9:$DA$158,Y$3,FALSE))),"")</f>
        <v>Established</v>
      </c>
      <c r="Z32" t="str">
        <f>IFERROR(IF((VLOOKUP($A32,'Q2 Raw Data'!$A$9:$DA$158,Z$3,FALSE))="","",(VLOOKUP($A32,'Q2 Raw Data'!$A$9:$DA$158,Z$3,FALSE))),"")</f>
        <v>Established</v>
      </c>
      <c r="AA32" t="str">
        <f>IFERROR(IF((VLOOKUP($A32,'Q2 Raw Data'!$A$9:$DA$158,AA$3,FALSE))="","",(VLOOKUP($A32,'Q2 Raw Data'!$A$9:$DA$158,AA$3,FALSE))),"")</f>
        <v>Mature</v>
      </c>
      <c r="AB32" t="str">
        <f>IFERROR(IF((VLOOKUP($A32,'Q2 Raw Data'!$A$9:$DA$158,AB$3,FALSE))="","",(VLOOKUP($A32,'Q2 Raw Data'!$A$9:$DA$158,AB$3,FALSE))),"")</f>
        <v>Established</v>
      </c>
      <c r="AC32" t="str">
        <f>IFERROR(IF((VLOOKUP($A32,'Q2 Raw Data'!$A$9:$DA$158,AC$3,FALSE))="","",(VLOOKUP($A32,'Q2 Raw Data'!$A$9:$DA$158,AC$3,FALSE))),"")</f>
        <v>Not yet established</v>
      </c>
    </row>
    <row r="33" spans="1:29" x14ac:dyDescent="0.3">
      <c r="A33" t="s">
        <v>355</v>
      </c>
      <c r="B33" t="s">
        <v>356</v>
      </c>
      <c r="C33" t="str">
        <f>IFERROR(IF((VLOOKUP($A33,'Q2 Raw Data'!$A$9:$DA$158,C$3,FALSE))="","",(VLOOKUP($A33,'Q2 Raw Data'!$A$9:$DA$158,C$3,FALSE))),"")</f>
        <v>Established</v>
      </c>
      <c r="D33" t="str">
        <f>IFERROR(IF((VLOOKUP($A33,'Q2 Raw Data'!$A$9:$DA$158,D$3,FALSE))="","",(VLOOKUP($A33,'Q2 Raw Data'!$A$9:$DA$158,D$3,FALSE))),"")</f>
        <v>Established</v>
      </c>
      <c r="E33" t="str">
        <f>IFERROR(IF((VLOOKUP($A33,'Q2 Raw Data'!$A$9:$DA$158,E$3,FALSE))="","",(VLOOKUP($A33,'Q2 Raw Data'!$A$9:$DA$158,E$3,FALSE))),"")</f>
        <v>Established</v>
      </c>
      <c r="F33" t="str">
        <f>IFERROR(IF((VLOOKUP($A33,'Q2 Raw Data'!$A$9:$DA$158,F$3,FALSE))="","",(VLOOKUP($A33,'Q2 Raw Data'!$A$9:$DA$158,F$3,FALSE))),"")</f>
        <v>Established</v>
      </c>
      <c r="G33" t="str">
        <f>IFERROR(IF((VLOOKUP($A33,'Q2 Raw Data'!$A$9:$DA$158,G$3,FALSE))="","",(VLOOKUP($A33,'Q2 Raw Data'!$A$9:$DA$158,G$3,FALSE))),"")</f>
        <v>Established</v>
      </c>
      <c r="H33" t="str">
        <f>IFERROR(IF((VLOOKUP($A33,'Q2 Raw Data'!$A$9:$DA$158,H$3,FALSE))="","",(VLOOKUP($A33,'Q2 Raw Data'!$A$9:$DA$158,H$3,FALSE))),"")</f>
        <v>Established</v>
      </c>
      <c r="I33" t="str">
        <f>IFERROR(IF((VLOOKUP($A33,'Q2 Raw Data'!$A$9:$DA$158,I$3,FALSE))="","",(VLOOKUP($A33,'Q2 Raw Data'!$A$9:$DA$158,I$3,FALSE))),"")</f>
        <v>Established</v>
      </c>
      <c r="J33" t="str">
        <f>IFERROR(IF((VLOOKUP($A33,'Q2 Raw Data'!$A$9:$DA$158,J$3,FALSE))="","",(VLOOKUP($A33,'Q2 Raw Data'!$A$9:$DA$158,J$3,FALSE))),"")</f>
        <v>Plans in place</v>
      </c>
      <c r="K33" t="str">
        <f>IFERROR(IF((VLOOKUP($A33,'Q2 Raw Data'!$A$9:$DA$158,K$3,FALSE))="","",(VLOOKUP($A33,'Q2 Raw Data'!$A$9:$DA$158,K$3,FALSE))),"")</f>
        <v>Plans in place</v>
      </c>
      <c r="L33" t="str">
        <f>IFERROR(IF((VLOOKUP($A33,'Q2 Raw Data'!$A$9:$DA$158,L$3,FALSE))="","",(VLOOKUP($A33,'Q2 Raw Data'!$A$9:$DA$158,L$3,FALSE))),"")</f>
        <v>Established</v>
      </c>
      <c r="M33" t="str">
        <f>IFERROR(IF((VLOOKUP($A33,'Q2 Raw Data'!$A$9:$DA$158,M$3,FALSE))="","",(VLOOKUP($A33,'Q2 Raw Data'!$A$9:$DA$158,M$3,FALSE))),"")</f>
        <v>Established</v>
      </c>
      <c r="N33" t="str">
        <f>IFERROR(IF((VLOOKUP($A33,'Q2 Raw Data'!$A$9:$DA$158,N$3,FALSE))="","",(VLOOKUP($A33,'Q2 Raw Data'!$A$9:$DA$158,N$3,FALSE))),"")</f>
        <v>Established</v>
      </c>
      <c r="O33" t="str">
        <f>IFERROR(IF((VLOOKUP($A33,'Q2 Raw Data'!$A$9:$DA$158,O$3,FALSE))="","",(VLOOKUP($A33,'Q2 Raw Data'!$A$9:$DA$158,O$3,FALSE))),"")</f>
        <v>Established</v>
      </c>
      <c r="P33" t="str">
        <f>IFERROR(IF((VLOOKUP($A33,'Q2 Raw Data'!$A$9:$DA$158,P$3,FALSE))="","",(VLOOKUP($A33,'Q2 Raw Data'!$A$9:$DA$158,P$3,FALSE))),"")</f>
        <v>Established</v>
      </c>
      <c r="Q33" t="str">
        <f>IFERROR(IF((VLOOKUP($A33,'Q2 Raw Data'!$A$9:$DA$158,Q$3,FALSE))="","",(VLOOKUP($A33,'Q2 Raw Data'!$A$9:$DA$158,Q$3,FALSE))),"")</f>
        <v>Established</v>
      </c>
      <c r="R33" t="str">
        <f>IFERROR(IF((VLOOKUP($A33,'Q2 Raw Data'!$A$9:$DA$158,R$3,FALSE))="","",(VLOOKUP($A33,'Q2 Raw Data'!$A$9:$DA$158,R$3,FALSE))),"")</f>
        <v>Established</v>
      </c>
      <c r="S33" t="str">
        <f>IFERROR(IF((VLOOKUP($A33,'Q2 Raw Data'!$A$9:$DA$158,S$3,FALSE))="","",(VLOOKUP($A33,'Q2 Raw Data'!$A$9:$DA$158,S$3,FALSE))),"")</f>
        <v>Established</v>
      </c>
      <c r="T33" t="str">
        <f>IFERROR(IF((VLOOKUP($A33,'Q2 Raw Data'!$A$9:$DA$158,T$3,FALSE))="","",(VLOOKUP($A33,'Q2 Raw Data'!$A$9:$DA$158,T$3,FALSE))),"")</f>
        <v>Established</v>
      </c>
      <c r="U33" t="str">
        <f>IFERROR(IF((VLOOKUP($A33,'Q2 Raw Data'!$A$9:$DA$158,U$3,FALSE))="","",(VLOOKUP($A33,'Q2 Raw Data'!$A$9:$DA$158,U$3,FALSE))),"")</f>
        <v>Established</v>
      </c>
      <c r="V33" t="str">
        <f>IFERROR(IF((VLOOKUP($A33,'Q2 Raw Data'!$A$9:$DA$158,V$3,FALSE))="","",(VLOOKUP($A33,'Q2 Raw Data'!$A$9:$DA$158,V$3,FALSE))),"")</f>
        <v>Established</v>
      </c>
      <c r="W33" t="str">
        <f>IFERROR(IF((VLOOKUP($A33,'Q2 Raw Data'!$A$9:$DA$158,W$3,FALSE))="","",(VLOOKUP($A33,'Q2 Raw Data'!$A$9:$DA$158,W$3,FALSE))),"")</f>
        <v>Established</v>
      </c>
      <c r="X33" t="str">
        <f>IFERROR(IF((VLOOKUP($A33,'Q2 Raw Data'!$A$9:$DA$158,X$3,FALSE))="","",(VLOOKUP($A33,'Q2 Raw Data'!$A$9:$DA$158,X$3,FALSE))),"")</f>
        <v>Established</v>
      </c>
      <c r="Y33" t="str">
        <f>IFERROR(IF((VLOOKUP($A33,'Q2 Raw Data'!$A$9:$DA$158,Y$3,FALSE))="","",(VLOOKUP($A33,'Q2 Raw Data'!$A$9:$DA$158,Y$3,FALSE))),"")</f>
        <v>Established</v>
      </c>
      <c r="Z33" t="str">
        <f>IFERROR(IF((VLOOKUP($A33,'Q2 Raw Data'!$A$9:$DA$158,Z$3,FALSE))="","",(VLOOKUP($A33,'Q2 Raw Data'!$A$9:$DA$158,Z$3,FALSE))),"")</f>
        <v>Established</v>
      </c>
      <c r="AA33" t="str">
        <f>IFERROR(IF((VLOOKUP($A33,'Q2 Raw Data'!$A$9:$DA$158,AA$3,FALSE))="","",(VLOOKUP($A33,'Q2 Raw Data'!$A$9:$DA$158,AA$3,FALSE))),"")</f>
        <v>Established</v>
      </c>
      <c r="AB33" t="str">
        <f>IFERROR(IF((VLOOKUP($A33,'Q2 Raw Data'!$A$9:$DA$158,AB$3,FALSE))="","",(VLOOKUP($A33,'Q2 Raw Data'!$A$9:$DA$158,AB$3,FALSE))),"")</f>
        <v>Established</v>
      </c>
      <c r="AC33" t="str">
        <f>IFERROR(IF((VLOOKUP($A33,'Q2 Raw Data'!$A$9:$DA$158,AC$3,FALSE))="","",(VLOOKUP($A33,'Q2 Raw Data'!$A$9:$DA$158,AC$3,FALSE))),"")</f>
        <v>Established</v>
      </c>
    </row>
    <row r="34" spans="1:29" x14ac:dyDescent="0.3">
      <c r="A34" t="s">
        <v>359</v>
      </c>
      <c r="B34" t="s">
        <v>360</v>
      </c>
      <c r="C34" t="str">
        <f>IFERROR(IF((VLOOKUP($A34,'Q2 Raw Data'!$A$9:$DA$158,C$3,FALSE))="","",(VLOOKUP($A34,'Q2 Raw Data'!$A$9:$DA$158,C$3,FALSE))),"")</f>
        <v>Plans in place</v>
      </c>
      <c r="D34" t="str">
        <f>IFERROR(IF((VLOOKUP($A34,'Q2 Raw Data'!$A$9:$DA$158,D$3,FALSE))="","",(VLOOKUP($A34,'Q2 Raw Data'!$A$9:$DA$158,D$3,FALSE))),"")</f>
        <v>Established</v>
      </c>
      <c r="E34" t="str">
        <f>IFERROR(IF((VLOOKUP($A34,'Q2 Raw Data'!$A$9:$DA$158,E$3,FALSE))="","",(VLOOKUP($A34,'Q2 Raw Data'!$A$9:$DA$158,E$3,FALSE))),"")</f>
        <v>Established</v>
      </c>
      <c r="F34" t="str">
        <f>IFERROR(IF((VLOOKUP($A34,'Q2 Raw Data'!$A$9:$DA$158,F$3,FALSE))="","",(VLOOKUP($A34,'Q2 Raw Data'!$A$9:$DA$158,F$3,FALSE))),"")</f>
        <v>Established</v>
      </c>
      <c r="G34" t="str">
        <f>IFERROR(IF((VLOOKUP($A34,'Q2 Raw Data'!$A$9:$DA$158,G$3,FALSE))="","",(VLOOKUP($A34,'Q2 Raw Data'!$A$9:$DA$158,G$3,FALSE))),"")</f>
        <v>Plans in place</v>
      </c>
      <c r="H34" t="str">
        <f>IFERROR(IF((VLOOKUP($A34,'Q2 Raw Data'!$A$9:$DA$158,H$3,FALSE))="","",(VLOOKUP($A34,'Q2 Raw Data'!$A$9:$DA$158,H$3,FALSE))),"")</f>
        <v>Established</v>
      </c>
      <c r="I34" t="str">
        <f>IFERROR(IF((VLOOKUP($A34,'Q2 Raw Data'!$A$9:$DA$158,I$3,FALSE))="","",(VLOOKUP($A34,'Q2 Raw Data'!$A$9:$DA$158,I$3,FALSE))),"")</f>
        <v>Established</v>
      </c>
      <c r="J34" t="str">
        <f>IFERROR(IF((VLOOKUP($A34,'Q2 Raw Data'!$A$9:$DA$158,J$3,FALSE))="","",(VLOOKUP($A34,'Q2 Raw Data'!$A$9:$DA$158,J$3,FALSE))),"")</f>
        <v>Established</v>
      </c>
      <c r="K34" t="str">
        <f>IFERROR(IF((VLOOKUP($A34,'Q2 Raw Data'!$A$9:$DA$158,K$3,FALSE))="","",(VLOOKUP($A34,'Q2 Raw Data'!$A$9:$DA$158,K$3,FALSE))),"")</f>
        <v>Established</v>
      </c>
      <c r="L34" t="str">
        <f>IFERROR(IF((VLOOKUP($A34,'Q2 Raw Data'!$A$9:$DA$158,L$3,FALSE))="","",(VLOOKUP($A34,'Q2 Raw Data'!$A$9:$DA$158,L$3,FALSE))),"")</f>
        <v>Established</v>
      </c>
      <c r="M34" t="str">
        <f>IFERROR(IF((VLOOKUP($A34,'Q2 Raw Data'!$A$9:$DA$158,M$3,FALSE))="","",(VLOOKUP($A34,'Q2 Raw Data'!$A$9:$DA$158,M$3,FALSE))),"")</f>
        <v>Established</v>
      </c>
      <c r="N34" t="str">
        <f>IFERROR(IF((VLOOKUP($A34,'Q2 Raw Data'!$A$9:$DA$158,N$3,FALSE))="","",(VLOOKUP($A34,'Q2 Raw Data'!$A$9:$DA$158,N$3,FALSE))),"")</f>
        <v>Established</v>
      </c>
      <c r="O34" t="str">
        <f>IFERROR(IF((VLOOKUP($A34,'Q2 Raw Data'!$A$9:$DA$158,O$3,FALSE))="","",(VLOOKUP($A34,'Q2 Raw Data'!$A$9:$DA$158,O$3,FALSE))),"")</f>
        <v>Established</v>
      </c>
      <c r="P34" t="str">
        <f>IFERROR(IF((VLOOKUP($A34,'Q2 Raw Data'!$A$9:$DA$158,P$3,FALSE))="","",(VLOOKUP($A34,'Q2 Raw Data'!$A$9:$DA$158,P$3,FALSE))),"")</f>
        <v>Plans in place</v>
      </c>
      <c r="Q34" t="str">
        <f>IFERROR(IF((VLOOKUP($A34,'Q2 Raw Data'!$A$9:$DA$158,Q$3,FALSE))="","",(VLOOKUP($A34,'Q2 Raw Data'!$A$9:$DA$158,Q$3,FALSE))),"")</f>
        <v>Established</v>
      </c>
      <c r="R34" t="str">
        <f>IFERROR(IF((VLOOKUP($A34,'Q2 Raw Data'!$A$9:$DA$158,R$3,FALSE))="","",(VLOOKUP($A34,'Q2 Raw Data'!$A$9:$DA$158,R$3,FALSE))),"")</f>
        <v>Established</v>
      </c>
      <c r="S34" t="str">
        <f>IFERROR(IF((VLOOKUP($A34,'Q2 Raw Data'!$A$9:$DA$158,S$3,FALSE))="","",(VLOOKUP($A34,'Q2 Raw Data'!$A$9:$DA$158,S$3,FALSE))),"")</f>
        <v>Established</v>
      </c>
      <c r="T34" t="str">
        <f>IFERROR(IF((VLOOKUP($A34,'Q2 Raw Data'!$A$9:$DA$158,T$3,FALSE))="","",(VLOOKUP($A34,'Q2 Raw Data'!$A$9:$DA$158,T$3,FALSE))),"")</f>
        <v>Established</v>
      </c>
      <c r="U34" t="str">
        <f>IFERROR(IF((VLOOKUP($A34,'Q2 Raw Data'!$A$9:$DA$158,U$3,FALSE))="","",(VLOOKUP($A34,'Q2 Raw Data'!$A$9:$DA$158,U$3,FALSE))),"")</f>
        <v>Established</v>
      </c>
      <c r="V34" t="str">
        <f>IFERROR(IF((VLOOKUP($A34,'Q2 Raw Data'!$A$9:$DA$158,V$3,FALSE))="","",(VLOOKUP($A34,'Q2 Raw Data'!$A$9:$DA$158,V$3,FALSE))),"")</f>
        <v>Established</v>
      </c>
      <c r="W34" t="str">
        <f>IFERROR(IF((VLOOKUP($A34,'Q2 Raw Data'!$A$9:$DA$158,W$3,FALSE))="","",(VLOOKUP($A34,'Q2 Raw Data'!$A$9:$DA$158,W$3,FALSE))),"")</f>
        <v>Established</v>
      </c>
      <c r="X34" t="str">
        <f>IFERROR(IF((VLOOKUP($A34,'Q2 Raw Data'!$A$9:$DA$158,X$3,FALSE))="","",(VLOOKUP($A34,'Q2 Raw Data'!$A$9:$DA$158,X$3,FALSE))),"")</f>
        <v>Established</v>
      </c>
      <c r="Y34" t="str">
        <f>IFERROR(IF((VLOOKUP($A34,'Q2 Raw Data'!$A$9:$DA$158,Y$3,FALSE))="","",(VLOOKUP($A34,'Q2 Raw Data'!$A$9:$DA$158,Y$3,FALSE))),"")</f>
        <v>Established</v>
      </c>
      <c r="Z34" t="str">
        <f>IFERROR(IF((VLOOKUP($A34,'Q2 Raw Data'!$A$9:$DA$158,Z$3,FALSE))="","",(VLOOKUP($A34,'Q2 Raw Data'!$A$9:$DA$158,Z$3,FALSE))),"")</f>
        <v>Established</v>
      </c>
      <c r="AA34" t="str">
        <f>IFERROR(IF((VLOOKUP($A34,'Q2 Raw Data'!$A$9:$DA$158,AA$3,FALSE))="","",(VLOOKUP($A34,'Q2 Raw Data'!$A$9:$DA$158,AA$3,FALSE))),"")</f>
        <v>Established</v>
      </c>
      <c r="AB34" t="str">
        <f>IFERROR(IF((VLOOKUP($A34,'Q2 Raw Data'!$A$9:$DA$158,AB$3,FALSE))="","",(VLOOKUP($A34,'Q2 Raw Data'!$A$9:$DA$158,AB$3,FALSE))),"")</f>
        <v>Established</v>
      </c>
      <c r="AC34" t="str">
        <f>IFERROR(IF((VLOOKUP($A34,'Q2 Raw Data'!$A$9:$DA$158,AC$3,FALSE))="","",(VLOOKUP($A34,'Q2 Raw Data'!$A$9:$DA$158,AC$3,FALSE))),"")</f>
        <v>Established</v>
      </c>
    </row>
    <row r="35" spans="1:29" x14ac:dyDescent="0.3">
      <c r="A35" t="s">
        <v>363</v>
      </c>
      <c r="B35" t="s">
        <v>364</v>
      </c>
      <c r="C35" t="str">
        <f>IFERROR(IF((VLOOKUP($A35,'Q2 Raw Data'!$A$9:$DA$158,C$3,FALSE))="","",(VLOOKUP($A35,'Q2 Raw Data'!$A$9:$DA$158,C$3,FALSE))),"")</f>
        <v>Established</v>
      </c>
      <c r="D35" t="str">
        <f>IFERROR(IF((VLOOKUP($A35,'Q2 Raw Data'!$A$9:$DA$158,D$3,FALSE))="","",(VLOOKUP($A35,'Q2 Raw Data'!$A$9:$DA$158,D$3,FALSE))),"")</f>
        <v>Established</v>
      </c>
      <c r="E35" t="str">
        <f>IFERROR(IF((VLOOKUP($A35,'Q2 Raw Data'!$A$9:$DA$158,E$3,FALSE))="","",(VLOOKUP($A35,'Q2 Raw Data'!$A$9:$DA$158,E$3,FALSE))),"")</f>
        <v>Mature</v>
      </c>
      <c r="F35" t="str">
        <f>IFERROR(IF((VLOOKUP($A35,'Q2 Raw Data'!$A$9:$DA$158,F$3,FALSE))="","",(VLOOKUP($A35,'Q2 Raw Data'!$A$9:$DA$158,F$3,FALSE))),"")</f>
        <v>Mature</v>
      </c>
      <c r="G35" t="str">
        <f>IFERROR(IF((VLOOKUP($A35,'Q2 Raw Data'!$A$9:$DA$158,G$3,FALSE))="","",(VLOOKUP($A35,'Q2 Raw Data'!$A$9:$DA$158,G$3,FALSE))),"")</f>
        <v>Plans in place</v>
      </c>
      <c r="H35" t="str">
        <f>IFERROR(IF((VLOOKUP($A35,'Q2 Raw Data'!$A$9:$DA$158,H$3,FALSE))="","",(VLOOKUP($A35,'Q2 Raw Data'!$A$9:$DA$158,H$3,FALSE))),"")</f>
        <v>Plans in place</v>
      </c>
      <c r="I35" t="str">
        <f>IFERROR(IF((VLOOKUP($A35,'Q2 Raw Data'!$A$9:$DA$158,I$3,FALSE))="","",(VLOOKUP($A35,'Q2 Raw Data'!$A$9:$DA$158,I$3,FALSE))),"")</f>
        <v>Plans in place</v>
      </c>
      <c r="J35" t="str">
        <f>IFERROR(IF((VLOOKUP($A35,'Q2 Raw Data'!$A$9:$DA$158,J$3,FALSE))="","",(VLOOKUP($A35,'Q2 Raw Data'!$A$9:$DA$158,J$3,FALSE))),"")</f>
        <v>Established</v>
      </c>
      <c r="K35" t="str">
        <f>IFERROR(IF((VLOOKUP($A35,'Q2 Raw Data'!$A$9:$DA$158,K$3,FALSE))="","",(VLOOKUP($A35,'Q2 Raw Data'!$A$9:$DA$158,K$3,FALSE))),"")</f>
        <v>Established</v>
      </c>
      <c r="L35" t="str">
        <f>IFERROR(IF((VLOOKUP($A35,'Q2 Raw Data'!$A$9:$DA$158,L$3,FALSE))="","",(VLOOKUP($A35,'Q2 Raw Data'!$A$9:$DA$158,L$3,FALSE))),"")</f>
        <v>Established</v>
      </c>
      <c r="M35" t="str">
        <f>IFERROR(IF((VLOOKUP($A35,'Q2 Raw Data'!$A$9:$DA$158,M$3,FALSE))="","",(VLOOKUP($A35,'Q2 Raw Data'!$A$9:$DA$158,M$3,FALSE))),"")</f>
        <v>Mature</v>
      </c>
      <c r="N35" t="str">
        <f>IFERROR(IF((VLOOKUP($A35,'Q2 Raw Data'!$A$9:$DA$158,N$3,FALSE))="","",(VLOOKUP($A35,'Q2 Raw Data'!$A$9:$DA$158,N$3,FALSE))),"")</f>
        <v>Mature</v>
      </c>
      <c r="O35" t="str">
        <f>IFERROR(IF((VLOOKUP($A35,'Q2 Raw Data'!$A$9:$DA$158,O$3,FALSE))="","",(VLOOKUP($A35,'Q2 Raw Data'!$A$9:$DA$158,O$3,FALSE))),"")</f>
        <v>Mature</v>
      </c>
      <c r="P35" t="str">
        <f>IFERROR(IF((VLOOKUP($A35,'Q2 Raw Data'!$A$9:$DA$158,P$3,FALSE))="","",(VLOOKUP($A35,'Q2 Raw Data'!$A$9:$DA$158,P$3,FALSE))),"")</f>
        <v>Plans in place</v>
      </c>
      <c r="Q35" t="str">
        <f>IFERROR(IF((VLOOKUP($A35,'Q2 Raw Data'!$A$9:$DA$158,Q$3,FALSE))="","",(VLOOKUP($A35,'Q2 Raw Data'!$A$9:$DA$158,Q$3,FALSE))),"")</f>
        <v>Established</v>
      </c>
      <c r="R35" t="str">
        <f>IFERROR(IF((VLOOKUP($A35,'Q2 Raw Data'!$A$9:$DA$158,R$3,FALSE))="","",(VLOOKUP($A35,'Q2 Raw Data'!$A$9:$DA$158,R$3,FALSE))),"")</f>
        <v>Established</v>
      </c>
      <c r="S35" t="str">
        <f>IFERROR(IF((VLOOKUP($A35,'Q2 Raw Data'!$A$9:$DA$158,S$3,FALSE))="","",(VLOOKUP($A35,'Q2 Raw Data'!$A$9:$DA$158,S$3,FALSE))),"")</f>
        <v>Established</v>
      </c>
      <c r="T35" t="str">
        <f>IFERROR(IF((VLOOKUP($A35,'Q2 Raw Data'!$A$9:$DA$158,T$3,FALSE))="","",(VLOOKUP($A35,'Q2 Raw Data'!$A$9:$DA$158,T$3,FALSE))),"")</f>
        <v>Established</v>
      </c>
      <c r="U35" t="str">
        <f>IFERROR(IF((VLOOKUP($A35,'Q2 Raw Data'!$A$9:$DA$158,U$3,FALSE))="","",(VLOOKUP($A35,'Q2 Raw Data'!$A$9:$DA$158,U$3,FALSE))),"")</f>
        <v>Mature</v>
      </c>
      <c r="V35" t="str">
        <f>IFERROR(IF((VLOOKUP($A35,'Q2 Raw Data'!$A$9:$DA$158,V$3,FALSE))="","",(VLOOKUP($A35,'Q2 Raw Data'!$A$9:$DA$158,V$3,FALSE))),"")</f>
        <v>Mature</v>
      </c>
      <c r="W35" t="str">
        <f>IFERROR(IF((VLOOKUP($A35,'Q2 Raw Data'!$A$9:$DA$158,W$3,FALSE))="","",(VLOOKUP($A35,'Q2 Raw Data'!$A$9:$DA$158,W$3,FALSE))),"")</f>
        <v>Mature</v>
      </c>
      <c r="X35" t="str">
        <f>IFERROR(IF((VLOOKUP($A35,'Q2 Raw Data'!$A$9:$DA$158,X$3,FALSE))="","",(VLOOKUP($A35,'Q2 Raw Data'!$A$9:$DA$158,X$3,FALSE))),"")</f>
        <v>Mature</v>
      </c>
      <c r="Y35" t="str">
        <f>IFERROR(IF((VLOOKUP($A35,'Q2 Raw Data'!$A$9:$DA$158,Y$3,FALSE))="","",(VLOOKUP($A35,'Q2 Raw Data'!$A$9:$DA$158,Y$3,FALSE))),"")</f>
        <v>Established</v>
      </c>
      <c r="Z35" t="str">
        <f>IFERROR(IF((VLOOKUP($A35,'Q2 Raw Data'!$A$9:$DA$158,Z$3,FALSE))="","",(VLOOKUP($A35,'Q2 Raw Data'!$A$9:$DA$158,Z$3,FALSE))),"")</f>
        <v>Mature</v>
      </c>
      <c r="AA35" t="str">
        <f>IFERROR(IF((VLOOKUP($A35,'Q2 Raw Data'!$A$9:$DA$158,AA$3,FALSE))="","",(VLOOKUP($A35,'Q2 Raw Data'!$A$9:$DA$158,AA$3,FALSE))),"")</f>
        <v>Mature</v>
      </c>
      <c r="AB35" t="str">
        <f>IFERROR(IF((VLOOKUP($A35,'Q2 Raw Data'!$A$9:$DA$158,AB$3,FALSE))="","",(VLOOKUP($A35,'Q2 Raw Data'!$A$9:$DA$158,AB$3,FALSE))),"")</f>
        <v>Mature</v>
      </c>
      <c r="AC35" t="str">
        <f>IFERROR(IF((VLOOKUP($A35,'Q2 Raw Data'!$A$9:$DA$158,AC$3,FALSE))="","",(VLOOKUP($A35,'Q2 Raw Data'!$A$9:$DA$158,AC$3,FALSE))),"")</f>
        <v>Established</v>
      </c>
    </row>
    <row r="36" spans="1:29" x14ac:dyDescent="0.3">
      <c r="A36" t="s">
        <v>367</v>
      </c>
      <c r="B36" t="s">
        <v>368</v>
      </c>
      <c r="C36" t="str">
        <f>IFERROR(IF((VLOOKUP($A36,'Q2 Raw Data'!$A$9:$DA$158,C$3,FALSE))="","",(VLOOKUP($A36,'Q2 Raw Data'!$A$9:$DA$158,C$3,FALSE))),"")</f>
        <v>Established</v>
      </c>
      <c r="D36" t="str">
        <f>IFERROR(IF((VLOOKUP($A36,'Q2 Raw Data'!$A$9:$DA$158,D$3,FALSE))="","",(VLOOKUP($A36,'Q2 Raw Data'!$A$9:$DA$158,D$3,FALSE))),"")</f>
        <v>Established</v>
      </c>
      <c r="E36" t="str">
        <f>IFERROR(IF((VLOOKUP($A36,'Q2 Raw Data'!$A$9:$DA$158,E$3,FALSE))="","",(VLOOKUP($A36,'Q2 Raw Data'!$A$9:$DA$158,E$3,FALSE))),"")</f>
        <v>Established</v>
      </c>
      <c r="F36" t="str">
        <f>IFERROR(IF((VLOOKUP($A36,'Q2 Raw Data'!$A$9:$DA$158,F$3,FALSE))="","",(VLOOKUP($A36,'Q2 Raw Data'!$A$9:$DA$158,F$3,FALSE))),"")</f>
        <v>Mature</v>
      </c>
      <c r="G36" t="str">
        <f>IFERROR(IF((VLOOKUP($A36,'Q2 Raw Data'!$A$9:$DA$158,G$3,FALSE))="","",(VLOOKUP($A36,'Q2 Raw Data'!$A$9:$DA$158,G$3,FALSE))),"")</f>
        <v>Established</v>
      </c>
      <c r="H36" t="str">
        <f>IFERROR(IF((VLOOKUP($A36,'Q2 Raw Data'!$A$9:$DA$158,H$3,FALSE))="","",(VLOOKUP($A36,'Q2 Raw Data'!$A$9:$DA$158,H$3,FALSE))),"")</f>
        <v>Established</v>
      </c>
      <c r="I36" t="str">
        <f>IFERROR(IF((VLOOKUP($A36,'Q2 Raw Data'!$A$9:$DA$158,I$3,FALSE))="","",(VLOOKUP($A36,'Q2 Raw Data'!$A$9:$DA$158,I$3,FALSE))),"")</f>
        <v>Established</v>
      </c>
      <c r="J36" t="str">
        <f>IFERROR(IF((VLOOKUP($A36,'Q2 Raw Data'!$A$9:$DA$158,J$3,FALSE))="","",(VLOOKUP($A36,'Q2 Raw Data'!$A$9:$DA$158,J$3,FALSE))),"")</f>
        <v>Established</v>
      </c>
      <c r="K36" t="str">
        <f>IFERROR(IF((VLOOKUP($A36,'Q2 Raw Data'!$A$9:$DA$158,K$3,FALSE))="","",(VLOOKUP($A36,'Q2 Raw Data'!$A$9:$DA$158,K$3,FALSE))),"")</f>
        <v>Plans in place</v>
      </c>
      <c r="L36" t="str">
        <f>IFERROR(IF((VLOOKUP($A36,'Q2 Raw Data'!$A$9:$DA$158,L$3,FALSE))="","",(VLOOKUP($A36,'Q2 Raw Data'!$A$9:$DA$158,L$3,FALSE))),"")</f>
        <v>Established</v>
      </c>
      <c r="M36" t="str">
        <f>IFERROR(IF((VLOOKUP($A36,'Q2 Raw Data'!$A$9:$DA$158,M$3,FALSE))="","",(VLOOKUP($A36,'Q2 Raw Data'!$A$9:$DA$158,M$3,FALSE))),"")</f>
        <v>Established</v>
      </c>
      <c r="N36" t="str">
        <f>IFERROR(IF((VLOOKUP($A36,'Q2 Raw Data'!$A$9:$DA$158,N$3,FALSE))="","",(VLOOKUP($A36,'Q2 Raw Data'!$A$9:$DA$158,N$3,FALSE))),"")</f>
        <v>Established</v>
      </c>
      <c r="O36" t="str">
        <f>IFERROR(IF((VLOOKUP($A36,'Q2 Raw Data'!$A$9:$DA$158,O$3,FALSE))="","",(VLOOKUP($A36,'Q2 Raw Data'!$A$9:$DA$158,O$3,FALSE))),"")</f>
        <v>Mature</v>
      </c>
      <c r="P36" t="str">
        <f>IFERROR(IF((VLOOKUP($A36,'Q2 Raw Data'!$A$9:$DA$158,P$3,FALSE))="","",(VLOOKUP($A36,'Q2 Raw Data'!$A$9:$DA$158,P$3,FALSE))),"")</f>
        <v>Mature</v>
      </c>
      <c r="Q36" t="str">
        <f>IFERROR(IF((VLOOKUP($A36,'Q2 Raw Data'!$A$9:$DA$158,Q$3,FALSE))="","",(VLOOKUP($A36,'Q2 Raw Data'!$A$9:$DA$158,Q$3,FALSE))),"")</f>
        <v>Established</v>
      </c>
      <c r="R36" t="str">
        <f>IFERROR(IF((VLOOKUP($A36,'Q2 Raw Data'!$A$9:$DA$158,R$3,FALSE))="","",(VLOOKUP($A36,'Q2 Raw Data'!$A$9:$DA$158,R$3,FALSE))),"")</f>
        <v>Established</v>
      </c>
      <c r="S36" t="str">
        <f>IFERROR(IF((VLOOKUP($A36,'Q2 Raw Data'!$A$9:$DA$158,S$3,FALSE))="","",(VLOOKUP($A36,'Q2 Raw Data'!$A$9:$DA$158,S$3,FALSE))),"")</f>
        <v>Established</v>
      </c>
      <c r="T36" t="str">
        <f>IFERROR(IF((VLOOKUP($A36,'Q2 Raw Data'!$A$9:$DA$158,T$3,FALSE))="","",(VLOOKUP($A36,'Q2 Raw Data'!$A$9:$DA$158,T$3,FALSE))),"")</f>
        <v>Established</v>
      </c>
      <c r="U36" t="str">
        <f>IFERROR(IF((VLOOKUP($A36,'Q2 Raw Data'!$A$9:$DA$158,U$3,FALSE))="","",(VLOOKUP($A36,'Q2 Raw Data'!$A$9:$DA$158,U$3,FALSE))),"")</f>
        <v>Established</v>
      </c>
      <c r="V36" t="str">
        <f>IFERROR(IF((VLOOKUP($A36,'Q2 Raw Data'!$A$9:$DA$158,V$3,FALSE))="","",(VLOOKUP($A36,'Q2 Raw Data'!$A$9:$DA$158,V$3,FALSE))),"")</f>
        <v>Established</v>
      </c>
      <c r="W36" t="str">
        <f>IFERROR(IF((VLOOKUP($A36,'Q2 Raw Data'!$A$9:$DA$158,W$3,FALSE))="","",(VLOOKUP($A36,'Q2 Raw Data'!$A$9:$DA$158,W$3,FALSE))),"")</f>
        <v>Mature</v>
      </c>
      <c r="X36" t="str">
        <f>IFERROR(IF((VLOOKUP($A36,'Q2 Raw Data'!$A$9:$DA$158,X$3,FALSE))="","",(VLOOKUP($A36,'Q2 Raw Data'!$A$9:$DA$158,X$3,FALSE))),"")</f>
        <v>Mature</v>
      </c>
      <c r="Y36" t="str">
        <f>IFERROR(IF((VLOOKUP($A36,'Q2 Raw Data'!$A$9:$DA$158,Y$3,FALSE))="","",(VLOOKUP($A36,'Q2 Raw Data'!$A$9:$DA$158,Y$3,FALSE))),"")</f>
        <v>Mature</v>
      </c>
      <c r="Z36" t="str">
        <f>IFERROR(IF((VLOOKUP($A36,'Q2 Raw Data'!$A$9:$DA$158,Z$3,FALSE))="","",(VLOOKUP($A36,'Q2 Raw Data'!$A$9:$DA$158,Z$3,FALSE))),"")</f>
        <v>Established</v>
      </c>
      <c r="AA36" t="str">
        <f>IFERROR(IF((VLOOKUP($A36,'Q2 Raw Data'!$A$9:$DA$158,AA$3,FALSE))="","",(VLOOKUP($A36,'Q2 Raw Data'!$A$9:$DA$158,AA$3,FALSE))),"")</f>
        <v>Established</v>
      </c>
      <c r="AB36" t="str">
        <f>IFERROR(IF((VLOOKUP($A36,'Q2 Raw Data'!$A$9:$DA$158,AB$3,FALSE))="","",(VLOOKUP($A36,'Q2 Raw Data'!$A$9:$DA$158,AB$3,FALSE))),"")</f>
        <v>Mature</v>
      </c>
      <c r="AC36" t="str">
        <f>IFERROR(IF((VLOOKUP($A36,'Q2 Raw Data'!$A$9:$DA$158,AC$3,FALSE))="","",(VLOOKUP($A36,'Q2 Raw Data'!$A$9:$DA$158,AC$3,FALSE))),"")</f>
        <v>Established</v>
      </c>
    </row>
    <row r="37" spans="1:29" x14ac:dyDescent="0.3">
      <c r="A37" t="s">
        <v>371</v>
      </c>
      <c r="B37" t="s">
        <v>372</v>
      </c>
      <c r="C37" t="str">
        <f>IFERROR(IF((VLOOKUP($A37,'Q2 Raw Data'!$A$9:$DA$158,C$3,FALSE))="","",(VLOOKUP($A37,'Q2 Raw Data'!$A$9:$DA$158,C$3,FALSE))),"")</f>
        <v>Established</v>
      </c>
      <c r="D37" t="str">
        <f>IFERROR(IF((VLOOKUP($A37,'Q2 Raw Data'!$A$9:$DA$158,D$3,FALSE))="","",(VLOOKUP($A37,'Q2 Raw Data'!$A$9:$DA$158,D$3,FALSE))),"")</f>
        <v>Established</v>
      </c>
      <c r="E37" t="str">
        <f>IFERROR(IF((VLOOKUP($A37,'Q2 Raw Data'!$A$9:$DA$158,E$3,FALSE))="","",(VLOOKUP($A37,'Q2 Raw Data'!$A$9:$DA$158,E$3,FALSE))),"")</f>
        <v>Established</v>
      </c>
      <c r="F37" t="str">
        <f>IFERROR(IF((VLOOKUP($A37,'Q2 Raw Data'!$A$9:$DA$158,F$3,FALSE))="","",(VLOOKUP($A37,'Q2 Raw Data'!$A$9:$DA$158,F$3,FALSE))),"")</f>
        <v>Established</v>
      </c>
      <c r="G37" t="str">
        <f>IFERROR(IF((VLOOKUP($A37,'Q2 Raw Data'!$A$9:$DA$158,G$3,FALSE))="","",(VLOOKUP($A37,'Q2 Raw Data'!$A$9:$DA$158,G$3,FALSE))),"")</f>
        <v>Established</v>
      </c>
      <c r="H37" t="str">
        <f>IFERROR(IF((VLOOKUP($A37,'Q2 Raw Data'!$A$9:$DA$158,H$3,FALSE))="","",(VLOOKUP($A37,'Q2 Raw Data'!$A$9:$DA$158,H$3,FALSE))),"")</f>
        <v>Plans in place</v>
      </c>
      <c r="I37" t="str">
        <f>IFERROR(IF((VLOOKUP($A37,'Q2 Raw Data'!$A$9:$DA$158,I$3,FALSE))="","",(VLOOKUP($A37,'Q2 Raw Data'!$A$9:$DA$158,I$3,FALSE))),"")</f>
        <v>Established</v>
      </c>
      <c r="J37" t="str">
        <f>IFERROR(IF((VLOOKUP($A37,'Q2 Raw Data'!$A$9:$DA$158,J$3,FALSE))="","",(VLOOKUP($A37,'Q2 Raw Data'!$A$9:$DA$158,J$3,FALSE))),"")</f>
        <v>Plans in place</v>
      </c>
      <c r="K37" t="str">
        <f>IFERROR(IF((VLOOKUP($A37,'Q2 Raw Data'!$A$9:$DA$158,K$3,FALSE))="","",(VLOOKUP($A37,'Q2 Raw Data'!$A$9:$DA$158,K$3,FALSE))),"")</f>
        <v>Plans in place</v>
      </c>
      <c r="L37" t="str">
        <f>IFERROR(IF((VLOOKUP($A37,'Q2 Raw Data'!$A$9:$DA$158,L$3,FALSE))="","",(VLOOKUP($A37,'Q2 Raw Data'!$A$9:$DA$158,L$3,FALSE))),"")</f>
        <v>Established</v>
      </c>
      <c r="M37" t="str">
        <f>IFERROR(IF((VLOOKUP($A37,'Q2 Raw Data'!$A$9:$DA$158,M$3,FALSE))="","",(VLOOKUP($A37,'Q2 Raw Data'!$A$9:$DA$158,M$3,FALSE))),"")</f>
        <v>Established</v>
      </c>
      <c r="N37" t="str">
        <f>IFERROR(IF((VLOOKUP($A37,'Q2 Raw Data'!$A$9:$DA$158,N$3,FALSE))="","",(VLOOKUP($A37,'Q2 Raw Data'!$A$9:$DA$158,N$3,FALSE))),"")</f>
        <v>Established</v>
      </c>
      <c r="O37" t="str">
        <f>IFERROR(IF((VLOOKUP($A37,'Q2 Raw Data'!$A$9:$DA$158,O$3,FALSE))="","",(VLOOKUP($A37,'Q2 Raw Data'!$A$9:$DA$158,O$3,FALSE))),"")</f>
        <v>Established</v>
      </c>
      <c r="P37" t="str">
        <f>IFERROR(IF((VLOOKUP($A37,'Q2 Raw Data'!$A$9:$DA$158,P$3,FALSE))="","",(VLOOKUP($A37,'Q2 Raw Data'!$A$9:$DA$158,P$3,FALSE))),"")</f>
        <v>Established</v>
      </c>
      <c r="Q37" t="str">
        <f>IFERROR(IF((VLOOKUP($A37,'Q2 Raw Data'!$A$9:$DA$158,Q$3,FALSE))="","",(VLOOKUP($A37,'Q2 Raw Data'!$A$9:$DA$158,Q$3,FALSE))),"")</f>
        <v>Established</v>
      </c>
      <c r="R37" t="str">
        <f>IFERROR(IF((VLOOKUP($A37,'Q2 Raw Data'!$A$9:$DA$158,R$3,FALSE))="","",(VLOOKUP($A37,'Q2 Raw Data'!$A$9:$DA$158,R$3,FALSE))),"")</f>
        <v>Established</v>
      </c>
      <c r="S37" t="str">
        <f>IFERROR(IF((VLOOKUP($A37,'Q2 Raw Data'!$A$9:$DA$158,S$3,FALSE))="","",(VLOOKUP($A37,'Q2 Raw Data'!$A$9:$DA$158,S$3,FALSE))),"")</f>
        <v>Plans in place</v>
      </c>
      <c r="T37" t="str">
        <f>IFERROR(IF((VLOOKUP($A37,'Q2 Raw Data'!$A$9:$DA$158,T$3,FALSE))="","",(VLOOKUP($A37,'Q2 Raw Data'!$A$9:$DA$158,T$3,FALSE))),"")</f>
        <v>Plans in place</v>
      </c>
      <c r="U37" t="str">
        <f>IFERROR(IF((VLOOKUP($A37,'Q2 Raw Data'!$A$9:$DA$158,U$3,FALSE))="","",(VLOOKUP($A37,'Q2 Raw Data'!$A$9:$DA$158,U$3,FALSE))),"")</f>
        <v>Established</v>
      </c>
      <c r="V37" t="str">
        <f>IFERROR(IF((VLOOKUP($A37,'Q2 Raw Data'!$A$9:$DA$158,V$3,FALSE))="","",(VLOOKUP($A37,'Q2 Raw Data'!$A$9:$DA$158,V$3,FALSE))),"")</f>
        <v>Established</v>
      </c>
      <c r="W37" t="str">
        <f>IFERROR(IF((VLOOKUP($A37,'Q2 Raw Data'!$A$9:$DA$158,W$3,FALSE))="","",(VLOOKUP($A37,'Q2 Raw Data'!$A$9:$DA$158,W$3,FALSE))),"")</f>
        <v>Established</v>
      </c>
      <c r="X37" t="str">
        <f>IFERROR(IF((VLOOKUP($A37,'Q2 Raw Data'!$A$9:$DA$158,X$3,FALSE))="","",(VLOOKUP($A37,'Q2 Raw Data'!$A$9:$DA$158,X$3,FALSE))),"")</f>
        <v>Established</v>
      </c>
      <c r="Y37" t="str">
        <f>IFERROR(IF((VLOOKUP($A37,'Q2 Raw Data'!$A$9:$DA$158,Y$3,FALSE))="","",(VLOOKUP($A37,'Q2 Raw Data'!$A$9:$DA$158,Y$3,FALSE))),"")</f>
        <v>Established</v>
      </c>
      <c r="Z37" t="str">
        <f>IFERROR(IF((VLOOKUP($A37,'Q2 Raw Data'!$A$9:$DA$158,Z$3,FALSE))="","",(VLOOKUP($A37,'Q2 Raw Data'!$A$9:$DA$158,Z$3,FALSE))),"")</f>
        <v>Established</v>
      </c>
      <c r="AA37" t="str">
        <f>IFERROR(IF((VLOOKUP($A37,'Q2 Raw Data'!$A$9:$DA$158,AA$3,FALSE))="","",(VLOOKUP($A37,'Q2 Raw Data'!$A$9:$DA$158,AA$3,FALSE))),"")</f>
        <v>Established</v>
      </c>
      <c r="AB37" t="str">
        <f>IFERROR(IF((VLOOKUP($A37,'Q2 Raw Data'!$A$9:$DA$158,AB$3,FALSE))="","",(VLOOKUP($A37,'Q2 Raw Data'!$A$9:$DA$158,AB$3,FALSE))),"")</f>
        <v>Plans in place</v>
      </c>
      <c r="AC37" t="str">
        <f>IFERROR(IF((VLOOKUP($A37,'Q2 Raw Data'!$A$9:$DA$158,AC$3,FALSE))="","",(VLOOKUP($A37,'Q2 Raw Data'!$A$9:$DA$158,AC$3,FALSE))),"")</f>
        <v>Plans in place</v>
      </c>
    </row>
    <row r="38" spans="1:29" x14ac:dyDescent="0.3">
      <c r="A38" t="s">
        <v>375</v>
      </c>
      <c r="B38" t="s">
        <v>376</v>
      </c>
      <c r="C38" t="str">
        <f>IFERROR(IF((VLOOKUP($A38,'Q2 Raw Data'!$A$9:$DA$158,C$3,FALSE))="","",(VLOOKUP($A38,'Q2 Raw Data'!$A$9:$DA$158,C$3,FALSE))),"")</f>
        <v>Established</v>
      </c>
      <c r="D38" t="str">
        <f>IFERROR(IF((VLOOKUP($A38,'Q2 Raw Data'!$A$9:$DA$158,D$3,FALSE))="","",(VLOOKUP($A38,'Q2 Raw Data'!$A$9:$DA$158,D$3,FALSE))),"")</f>
        <v>Established</v>
      </c>
      <c r="E38" t="str">
        <f>IFERROR(IF((VLOOKUP($A38,'Q2 Raw Data'!$A$9:$DA$158,E$3,FALSE))="","",(VLOOKUP($A38,'Q2 Raw Data'!$A$9:$DA$158,E$3,FALSE))),"")</f>
        <v>Mature</v>
      </c>
      <c r="F38" t="str">
        <f>IFERROR(IF((VLOOKUP($A38,'Q2 Raw Data'!$A$9:$DA$158,F$3,FALSE))="","",(VLOOKUP($A38,'Q2 Raw Data'!$A$9:$DA$158,F$3,FALSE))),"")</f>
        <v>Plans in place</v>
      </c>
      <c r="G38" t="str">
        <f>IFERROR(IF((VLOOKUP($A38,'Q2 Raw Data'!$A$9:$DA$158,G$3,FALSE))="","",(VLOOKUP($A38,'Q2 Raw Data'!$A$9:$DA$158,G$3,FALSE))),"")</f>
        <v>Established</v>
      </c>
      <c r="H38" t="str">
        <f>IFERROR(IF((VLOOKUP($A38,'Q2 Raw Data'!$A$9:$DA$158,H$3,FALSE))="","",(VLOOKUP($A38,'Q2 Raw Data'!$A$9:$DA$158,H$3,FALSE))),"")</f>
        <v>Plans in place</v>
      </c>
      <c r="I38" t="str">
        <f>IFERROR(IF((VLOOKUP($A38,'Q2 Raw Data'!$A$9:$DA$158,I$3,FALSE))="","",(VLOOKUP($A38,'Q2 Raw Data'!$A$9:$DA$158,I$3,FALSE))),"")</f>
        <v>Established</v>
      </c>
      <c r="J38" t="str">
        <f>IFERROR(IF((VLOOKUP($A38,'Q2 Raw Data'!$A$9:$DA$158,J$3,FALSE))="","",(VLOOKUP($A38,'Q2 Raw Data'!$A$9:$DA$158,J$3,FALSE))),"")</f>
        <v>Established</v>
      </c>
      <c r="K38" t="str">
        <f>IFERROR(IF((VLOOKUP($A38,'Q2 Raw Data'!$A$9:$DA$158,K$3,FALSE))="","",(VLOOKUP($A38,'Q2 Raw Data'!$A$9:$DA$158,K$3,FALSE))),"")</f>
        <v>Plans in place</v>
      </c>
      <c r="L38" t="str">
        <f>IFERROR(IF((VLOOKUP($A38,'Q2 Raw Data'!$A$9:$DA$158,L$3,FALSE))="","",(VLOOKUP($A38,'Q2 Raw Data'!$A$9:$DA$158,L$3,FALSE))),"")</f>
        <v>Established</v>
      </c>
      <c r="M38" t="str">
        <f>IFERROR(IF((VLOOKUP($A38,'Q2 Raw Data'!$A$9:$DA$158,M$3,FALSE))="","",(VLOOKUP($A38,'Q2 Raw Data'!$A$9:$DA$158,M$3,FALSE))),"")</f>
        <v>Established</v>
      </c>
      <c r="N38" t="str">
        <f>IFERROR(IF((VLOOKUP($A38,'Q2 Raw Data'!$A$9:$DA$158,N$3,FALSE))="","",(VLOOKUP($A38,'Q2 Raw Data'!$A$9:$DA$158,N$3,FALSE))),"")</f>
        <v>Mature</v>
      </c>
      <c r="O38" t="str">
        <f>IFERROR(IF((VLOOKUP($A38,'Q2 Raw Data'!$A$9:$DA$158,O$3,FALSE))="","",(VLOOKUP($A38,'Q2 Raw Data'!$A$9:$DA$158,O$3,FALSE))),"")</f>
        <v>Plans in place</v>
      </c>
      <c r="P38" t="str">
        <f>IFERROR(IF((VLOOKUP($A38,'Q2 Raw Data'!$A$9:$DA$158,P$3,FALSE))="","",(VLOOKUP($A38,'Q2 Raw Data'!$A$9:$DA$158,P$3,FALSE))),"")</f>
        <v>Established</v>
      </c>
      <c r="Q38" t="str">
        <f>IFERROR(IF((VLOOKUP($A38,'Q2 Raw Data'!$A$9:$DA$158,Q$3,FALSE))="","",(VLOOKUP($A38,'Q2 Raw Data'!$A$9:$DA$158,Q$3,FALSE))),"")</f>
        <v>Plans in place</v>
      </c>
      <c r="R38" t="str">
        <f>IFERROR(IF((VLOOKUP($A38,'Q2 Raw Data'!$A$9:$DA$158,R$3,FALSE))="","",(VLOOKUP($A38,'Q2 Raw Data'!$A$9:$DA$158,R$3,FALSE))),"")</f>
        <v>Established</v>
      </c>
      <c r="S38" t="str">
        <f>IFERROR(IF((VLOOKUP($A38,'Q2 Raw Data'!$A$9:$DA$158,S$3,FALSE))="","",(VLOOKUP($A38,'Q2 Raw Data'!$A$9:$DA$158,S$3,FALSE))),"")</f>
        <v>Established</v>
      </c>
      <c r="T38" t="str">
        <f>IFERROR(IF((VLOOKUP($A38,'Q2 Raw Data'!$A$9:$DA$158,T$3,FALSE))="","",(VLOOKUP($A38,'Q2 Raw Data'!$A$9:$DA$158,T$3,FALSE))),"")</f>
        <v>Established</v>
      </c>
      <c r="U38" t="str">
        <f>IFERROR(IF((VLOOKUP($A38,'Q2 Raw Data'!$A$9:$DA$158,U$3,FALSE))="","",(VLOOKUP($A38,'Q2 Raw Data'!$A$9:$DA$158,U$3,FALSE))),"")</f>
        <v>Established</v>
      </c>
      <c r="V38" t="str">
        <f>IFERROR(IF((VLOOKUP($A38,'Q2 Raw Data'!$A$9:$DA$158,V$3,FALSE))="","",(VLOOKUP($A38,'Q2 Raw Data'!$A$9:$DA$158,V$3,FALSE))),"")</f>
        <v>Established</v>
      </c>
      <c r="W38" t="str">
        <f>IFERROR(IF((VLOOKUP($A38,'Q2 Raw Data'!$A$9:$DA$158,W$3,FALSE))="","",(VLOOKUP($A38,'Q2 Raw Data'!$A$9:$DA$158,W$3,FALSE))),"")</f>
        <v>Mature</v>
      </c>
      <c r="X38" t="str">
        <f>IFERROR(IF((VLOOKUP($A38,'Q2 Raw Data'!$A$9:$DA$158,X$3,FALSE))="","",(VLOOKUP($A38,'Q2 Raw Data'!$A$9:$DA$158,X$3,FALSE))),"")</f>
        <v>Established</v>
      </c>
      <c r="Y38" t="str">
        <f>IFERROR(IF((VLOOKUP($A38,'Q2 Raw Data'!$A$9:$DA$158,Y$3,FALSE))="","",(VLOOKUP($A38,'Q2 Raw Data'!$A$9:$DA$158,Y$3,FALSE))),"")</f>
        <v>Established</v>
      </c>
      <c r="Z38" t="str">
        <f>IFERROR(IF((VLOOKUP($A38,'Q2 Raw Data'!$A$9:$DA$158,Z$3,FALSE))="","",(VLOOKUP($A38,'Q2 Raw Data'!$A$9:$DA$158,Z$3,FALSE))),"")</f>
        <v>Established</v>
      </c>
      <c r="AA38" t="str">
        <f>IFERROR(IF((VLOOKUP($A38,'Q2 Raw Data'!$A$9:$DA$158,AA$3,FALSE))="","",(VLOOKUP($A38,'Q2 Raw Data'!$A$9:$DA$158,AA$3,FALSE))),"")</f>
        <v>Established</v>
      </c>
      <c r="AB38" t="str">
        <f>IFERROR(IF((VLOOKUP($A38,'Q2 Raw Data'!$A$9:$DA$158,AB$3,FALSE))="","",(VLOOKUP($A38,'Q2 Raw Data'!$A$9:$DA$158,AB$3,FALSE))),"")</f>
        <v>Established</v>
      </c>
      <c r="AC38" t="str">
        <f>IFERROR(IF((VLOOKUP($A38,'Q2 Raw Data'!$A$9:$DA$158,AC$3,FALSE))="","",(VLOOKUP($A38,'Q2 Raw Data'!$A$9:$DA$158,AC$3,FALSE))),"")</f>
        <v>Established</v>
      </c>
    </row>
    <row r="39" spans="1:29" x14ac:dyDescent="0.3">
      <c r="A39" t="s">
        <v>379</v>
      </c>
      <c r="B39" t="s">
        <v>380</v>
      </c>
      <c r="C39" t="str">
        <f>IFERROR(IF((VLOOKUP($A39,'Q2 Raw Data'!$A$9:$DA$158,C$3,FALSE))="","",(VLOOKUP($A39,'Q2 Raw Data'!$A$9:$DA$158,C$3,FALSE))),"")</f>
        <v>Established</v>
      </c>
      <c r="D39" t="str">
        <f>IFERROR(IF((VLOOKUP($A39,'Q2 Raw Data'!$A$9:$DA$158,D$3,FALSE))="","",(VLOOKUP($A39,'Q2 Raw Data'!$A$9:$DA$158,D$3,FALSE))),"")</f>
        <v>Plans in place</v>
      </c>
      <c r="E39" t="str">
        <f>IFERROR(IF((VLOOKUP($A39,'Q2 Raw Data'!$A$9:$DA$158,E$3,FALSE))="","",(VLOOKUP($A39,'Q2 Raw Data'!$A$9:$DA$158,E$3,FALSE))),"")</f>
        <v>Established</v>
      </c>
      <c r="F39" t="str">
        <f>IFERROR(IF((VLOOKUP($A39,'Q2 Raw Data'!$A$9:$DA$158,F$3,FALSE))="","",(VLOOKUP($A39,'Q2 Raw Data'!$A$9:$DA$158,F$3,FALSE))),"")</f>
        <v>Established</v>
      </c>
      <c r="G39" t="str">
        <f>IFERROR(IF((VLOOKUP($A39,'Q2 Raw Data'!$A$9:$DA$158,G$3,FALSE))="","",(VLOOKUP($A39,'Q2 Raw Data'!$A$9:$DA$158,G$3,FALSE))),"")</f>
        <v>Plans in place</v>
      </c>
      <c r="H39" t="str">
        <f>IFERROR(IF((VLOOKUP($A39,'Q2 Raw Data'!$A$9:$DA$158,H$3,FALSE))="","",(VLOOKUP($A39,'Q2 Raw Data'!$A$9:$DA$158,H$3,FALSE))),"")</f>
        <v>Established</v>
      </c>
      <c r="I39" t="str">
        <f>IFERROR(IF((VLOOKUP($A39,'Q2 Raw Data'!$A$9:$DA$158,I$3,FALSE))="","",(VLOOKUP($A39,'Q2 Raw Data'!$A$9:$DA$158,I$3,FALSE))),"")</f>
        <v>Established</v>
      </c>
      <c r="J39" t="str">
        <f>IFERROR(IF((VLOOKUP($A39,'Q2 Raw Data'!$A$9:$DA$158,J$3,FALSE))="","",(VLOOKUP($A39,'Q2 Raw Data'!$A$9:$DA$158,J$3,FALSE))),"")</f>
        <v>Established</v>
      </c>
      <c r="K39" t="str">
        <f>IFERROR(IF((VLOOKUP($A39,'Q2 Raw Data'!$A$9:$DA$158,K$3,FALSE))="","",(VLOOKUP($A39,'Q2 Raw Data'!$A$9:$DA$158,K$3,FALSE))),"")</f>
        <v>Established</v>
      </c>
      <c r="L39" t="str">
        <f>IFERROR(IF((VLOOKUP($A39,'Q2 Raw Data'!$A$9:$DA$158,L$3,FALSE))="","",(VLOOKUP($A39,'Q2 Raw Data'!$A$9:$DA$158,L$3,FALSE))),"")</f>
        <v>Established</v>
      </c>
      <c r="M39" t="str">
        <f>IFERROR(IF((VLOOKUP($A39,'Q2 Raw Data'!$A$9:$DA$158,M$3,FALSE))="","",(VLOOKUP($A39,'Q2 Raw Data'!$A$9:$DA$158,M$3,FALSE))),"")</f>
        <v>Established</v>
      </c>
      <c r="N39" t="str">
        <f>IFERROR(IF((VLOOKUP($A39,'Q2 Raw Data'!$A$9:$DA$158,N$3,FALSE))="","",(VLOOKUP($A39,'Q2 Raw Data'!$A$9:$DA$158,N$3,FALSE))),"")</f>
        <v>Established</v>
      </c>
      <c r="O39" t="str">
        <f>IFERROR(IF((VLOOKUP($A39,'Q2 Raw Data'!$A$9:$DA$158,O$3,FALSE))="","",(VLOOKUP($A39,'Q2 Raw Data'!$A$9:$DA$158,O$3,FALSE))),"")</f>
        <v>Established</v>
      </c>
      <c r="P39" t="str">
        <f>IFERROR(IF((VLOOKUP($A39,'Q2 Raw Data'!$A$9:$DA$158,P$3,FALSE))="","",(VLOOKUP($A39,'Q2 Raw Data'!$A$9:$DA$158,P$3,FALSE))),"")</f>
        <v>Plans in place</v>
      </c>
      <c r="Q39" t="str">
        <f>IFERROR(IF((VLOOKUP($A39,'Q2 Raw Data'!$A$9:$DA$158,Q$3,FALSE))="","",(VLOOKUP($A39,'Q2 Raw Data'!$A$9:$DA$158,Q$3,FALSE))),"")</f>
        <v>Established</v>
      </c>
      <c r="R39" t="str">
        <f>IFERROR(IF((VLOOKUP($A39,'Q2 Raw Data'!$A$9:$DA$158,R$3,FALSE))="","",(VLOOKUP($A39,'Q2 Raw Data'!$A$9:$DA$158,R$3,FALSE))),"")</f>
        <v>Established</v>
      </c>
      <c r="S39" t="str">
        <f>IFERROR(IF((VLOOKUP($A39,'Q2 Raw Data'!$A$9:$DA$158,S$3,FALSE))="","",(VLOOKUP($A39,'Q2 Raw Data'!$A$9:$DA$158,S$3,FALSE))),"")</f>
        <v>Established</v>
      </c>
      <c r="T39" t="str">
        <f>IFERROR(IF((VLOOKUP($A39,'Q2 Raw Data'!$A$9:$DA$158,T$3,FALSE))="","",(VLOOKUP($A39,'Q2 Raw Data'!$A$9:$DA$158,T$3,FALSE))),"")</f>
        <v>Mature</v>
      </c>
      <c r="U39" t="str">
        <f>IFERROR(IF((VLOOKUP($A39,'Q2 Raw Data'!$A$9:$DA$158,U$3,FALSE))="","",(VLOOKUP($A39,'Q2 Raw Data'!$A$9:$DA$158,U$3,FALSE))),"")</f>
        <v>Mature</v>
      </c>
      <c r="V39" t="str">
        <f>IFERROR(IF((VLOOKUP($A39,'Q2 Raw Data'!$A$9:$DA$158,V$3,FALSE))="","",(VLOOKUP($A39,'Q2 Raw Data'!$A$9:$DA$158,V$3,FALSE))),"")</f>
        <v>Established</v>
      </c>
      <c r="W39" t="str">
        <f>IFERROR(IF((VLOOKUP($A39,'Q2 Raw Data'!$A$9:$DA$158,W$3,FALSE))="","",(VLOOKUP($A39,'Q2 Raw Data'!$A$9:$DA$158,W$3,FALSE))),"")</f>
        <v>Mature</v>
      </c>
      <c r="X39" t="str">
        <f>IFERROR(IF((VLOOKUP($A39,'Q2 Raw Data'!$A$9:$DA$158,X$3,FALSE))="","",(VLOOKUP($A39,'Q2 Raw Data'!$A$9:$DA$158,X$3,FALSE))),"")</f>
        <v>Mature</v>
      </c>
      <c r="Y39" t="str">
        <f>IFERROR(IF((VLOOKUP($A39,'Q2 Raw Data'!$A$9:$DA$158,Y$3,FALSE))="","",(VLOOKUP($A39,'Q2 Raw Data'!$A$9:$DA$158,Y$3,FALSE))),"")</f>
        <v>Established</v>
      </c>
      <c r="Z39" t="str">
        <f>IFERROR(IF((VLOOKUP($A39,'Q2 Raw Data'!$A$9:$DA$158,Z$3,FALSE))="","",(VLOOKUP($A39,'Q2 Raw Data'!$A$9:$DA$158,Z$3,FALSE))),"")</f>
        <v>Established</v>
      </c>
      <c r="AA39" t="str">
        <f>IFERROR(IF((VLOOKUP($A39,'Q2 Raw Data'!$A$9:$DA$158,AA$3,FALSE))="","",(VLOOKUP($A39,'Q2 Raw Data'!$A$9:$DA$158,AA$3,FALSE))),"")</f>
        <v>Mature</v>
      </c>
      <c r="AB39" t="str">
        <f>IFERROR(IF((VLOOKUP($A39,'Q2 Raw Data'!$A$9:$DA$158,AB$3,FALSE))="","",(VLOOKUP($A39,'Q2 Raw Data'!$A$9:$DA$158,AB$3,FALSE))),"")</f>
        <v>Mature</v>
      </c>
      <c r="AC39" t="str">
        <f>IFERROR(IF((VLOOKUP($A39,'Q2 Raw Data'!$A$9:$DA$158,AC$3,FALSE))="","",(VLOOKUP($A39,'Q2 Raw Data'!$A$9:$DA$158,AC$3,FALSE))),"")</f>
        <v>Mature</v>
      </c>
    </row>
    <row r="40" spans="1:29" x14ac:dyDescent="0.3">
      <c r="A40" t="s">
        <v>383</v>
      </c>
      <c r="B40" t="s">
        <v>384</v>
      </c>
      <c r="C40" t="str">
        <f>IFERROR(IF((VLOOKUP($A40,'Q2 Raw Data'!$A$9:$DA$158,C$3,FALSE))="","",(VLOOKUP($A40,'Q2 Raw Data'!$A$9:$DA$158,C$3,FALSE))),"")</f>
        <v>Established</v>
      </c>
      <c r="D40" t="str">
        <f>IFERROR(IF((VLOOKUP($A40,'Q2 Raw Data'!$A$9:$DA$158,D$3,FALSE))="","",(VLOOKUP($A40,'Q2 Raw Data'!$A$9:$DA$158,D$3,FALSE))),"")</f>
        <v>Plans in place</v>
      </c>
      <c r="E40" t="str">
        <f>IFERROR(IF((VLOOKUP($A40,'Q2 Raw Data'!$A$9:$DA$158,E$3,FALSE))="","",(VLOOKUP($A40,'Q2 Raw Data'!$A$9:$DA$158,E$3,FALSE))),"")</f>
        <v>Established</v>
      </c>
      <c r="F40" t="str">
        <f>IFERROR(IF((VLOOKUP($A40,'Q2 Raw Data'!$A$9:$DA$158,F$3,FALSE))="","",(VLOOKUP($A40,'Q2 Raw Data'!$A$9:$DA$158,F$3,FALSE))),"")</f>
        <v>Established</v>
      </c>
      <c r="G40" t="str">
        <f>IFERROR(IF((VLOOKUP($A40,'Q2 Raw Data'!$A$9:$DA$158,G$3,FALSE))="","",(VLOOKUP($A40,'Q2 Raw Data'!$A$9:$DA$158,G$3,FALSE))),"")</f>
        <v>Plans in place</v>
      </c>
      <c r="H40" t="str">
        <f>IFERROR(IF((VLOOKUP($A40,'Q2 Raw Data'!$A$9:$DA$158,H$3,FALSE))="","",(VLOOKUP($A40,'Q2 Raw Data'!$A$9:$DA$158,H$3,FALSE))),"")</f>
        <v>Established</v>
      </c>
      <c r="I40" t="str">
        <f>IFERROR(IF((VLOOKUP($A40,'Q2 Raw Data'!$A$9:$DA$158,I$3,FALSE))="","",(VLOOKUP($A40,'Q2 Raw Data'!$A$9:$DA$158,I$3,FALSE))),"")</f>
        <v>Established</v>
      </c>
      <c r="J40" t="str">
        <f>IFERROR(IF((VLOOKUP($A40,'Q2 Raw Data'!$A$9:$DA$158,J$3,FALSE))="","",(VLOOKUP($A40,'Q2 Raw Data'!$A$9:$DA$158,J$3,FALSE))),"")</f>
        <v>Established</v>
      </c>
      <c r="K40" t="str">
        <f>IFERROR(IF((VLOOKUP($A40,'Q2 Raw Data'!$A$9:$DA$158,K$3,FALSE))="","",(VLOOKUP($A40,'Q2 Raw Data'!$A$9:$DA$158,K$3,FALSE))),"")</f>
        <v>Established</v>
      </c>
      <c r="L40" t="str">
        <f>IFERROR(IF((VLOOKUP($A40,'Q2 Raw Data'!$A$9:$DA$158,L$3,FALSE))="","",(VLOOKUP($A40,'Q2 Raw Data'!$A$9:$DA$158,L$3,FALSE))),"")</f>
        <v>Established</v>
      </c>
      <c r="M40" t="str">
        <f>IFERROR(IF((VLOOKUP($A40,'Q2 Raw Data'!$A$9:$DA$158,M$3,FALSE))="","",(VLOOKUP($A40,'Q2 Raw Data'!$A$9:$DA$158,M$3,FALSE))),"")</f>
        <v>Established</v>
      </c>
      <c r="N40" t="str">
        <f>IFERROR(IF((VLOOKUP($A40,'Q2 Raw Data'!$A$9:$DA$158,N$3,FALSE))="","",(VLOOKUP($A40,'Q2 Raw Data'!$A$9:$DA$158,N$3,FALSE))),"")</f>
        <v>Established</v>
      </c>
      <c r="O40" t="str">
        <f>IFERROR(IF((VLOOKUP($A40,'Q2 Raw Data'!$A$9:$DA$158,O$3,FALSE))="","",(VLOOKUP($A40,'Q2 Raw Data'!$A$9:$DA$158,O$3,FALSE))),"")</f>
        <v>Established</v>
      </c>
      <c r="P40" t="str">
        <f>IFERROR(IF((VLOOKUP($A40,'Q2 Raw Data'!$A$9:$DA$158,P$3,FALSE))="","",(VLOOKUP($A40,'Q2 Raw Data'!$A$9:$DA$158,P$3,FALSE))),"")</f>
        <v>Plans in place</v>
      </c>
      <c r="Q40" t="str">
        <f>IFERROR(IF((VLOOKUP($A40,'Q2 Raw Data'!$A$9:$DA$158,Q$3,FALSE))="","",(VLOOKUP($A40,'Q2 Raw Data'!$A$9:$DA$158,Q$3,FALSE))),"")</f>
        <v>Established</v>
      </c>
      <c r="R40" t="str">
        <f>IFERROR(IF((VLOOKUP($A40,'Q2 Raw Data'!$A$9:$DA$158,R$3,FALSE))="","",(VLOOKUP($A40,'Q2 Raw Data'!$A$9:$DA$158,R$3,FALSE))),"")</f>
        <v>Established</v>
      </c>
      <c r="S40" t="str">
        <f>IFERROR(IF((VLOOKUP($A40,'Q2 Raw Data'!$A$9:$DA$158,S$3,FALSE))="","",(VLOOKUP($A40,'Q2 Raw Data'!$A$9:$DA$158,S$3,FALSE))),"")</f>
        <v>Established</v>
      </c>
      <c r="T40" t="str">
        <f>IFERROR(IF((VLOOKUP($A40,'Q2 Raw Data'!$A$9:$DA$158,T$3,FALSE))="","",(VLOOKUP($A40,'Q2 Raw Data'!$A$9:$DA$158,T$3,FALSE))),"")</f>
        <v>Mature</v>
      </c>
      <c r="U40" t="str">
        <f>IFERROR(IF((VLOOKUP($A40,'Q2 Raw Data'!$A$9:$DA$158,U$3,FALSE))="","",(VLOOKUP($A40,'Q2 Raw Data'!$A$9:$DA$158,U$3,FALSE))),"")</f>
        <v>Mature</v>
      </c>
      <c r="V40" t="str">
        <f>IFERROR(IF((VLOOKUP($A40,'Q2 Raw Data'!$A$9:$DA$158,V$3,FALSE))="","",(VLOOKUP($A40,'Q2 Raw Data'!$A$9:$DA$158,V$3,FALSE))),"")</f>
        <v>Established</v>
      </c>
      <c r="W40" t="str">
        <f>IFERROR(IF((VLOOKUP($A40,'Q2 Raw Data'!$A$9:$DA$158,W$3,FALSE))="","",(VLOOKUP($A40,'Q2 Raw Data'!$A$9:$DA$158,W$3,FALSE))),"")</f>
        <v>Mature</v>
      </c>
      <c r="X40" t="str">
        <f>IFERROR(IF((VLOOKUP($A40,'Q2 Raw Data'!$A$9:$DA$158,X$3,FALSE))="","",(VLOOKUP($A40,'Q2 Raw Data'!$A$9:$DA$158,X$3,FALSE))),"")</f>
        <v>Mature</v>
      </c>
      <c r="Y40" t="str">
        <f>IFERROR(IF((VLOOKUP($A40,'Q2 Raw Data'!$A$9:$DA$158,Y$3,FALSE))="","",(VLOOKUP($A40,'Q2 Raw Data'!$A$9:$DA$158,Y$3,FALSE))),"")</f>
        <v>Established</v>
      </c>
      <c r="Z40" t="str">
        <f>IFERROR(IF((VLOOKUP($A40,'Q2 Raw Data'!$A$9:$DA$158,Z$3,FALSE))="","",(VLOOKUP($A40,'Q2 Raw Data'!$A$9:$DA$158,Z$3,FALSE))),"")</f>
        <v>Established</v>
      </c>
      <c r="AA40" t="str">
        <f>IFERROR(IF((VLOOKUP($A40,'Q2 Raw Data'!$A$9:$DA$158,AA$3,FALSE))="","",(VLOOKUP($A40,'Q2 Raw Data'!$A$9:$DA$158,AA$3,FALSE))),"")</f>
        <v>Mature</v>
      </c>
      <c r="AB40" t="str">
        <f>IFERROR(IF((VLOOKUP($A40,'Q2 Raw Data'!$A$9:$DA$158,AB$3,FALSE))="","",(VLOOKUP($A40,'Q2 Raw Data'!$A$9:$DA$158,AB$3,FALSE))),"")</f>
        <v>Mature</v>
      </c>
      <c r="AC40" t="str">
        <f>IFERROR(IF((VLOOKUP($A40,'Q2 Raw Data'!$A$9:$DA$158,AC$3,FALSE))="","",(VLOOKUP($A40,'Q2 Raw Data'!$A$9:$DA$158,AC$3,FALSE))),"")</f>
        <v>Mature</v>
      </c>
    </row>
    <row r="41" spans="1:29" x14ac:dyDescent="0.3">
      <c r="A41" t="s">
        <v>385</v>
      </c>
      <c r="B41" t="s">
        <v>386</v>
      </c>
      <c r="C41" t="str">
        <f>IFERROR(IF((VLOOKUP($A41,'Q2 Raw Data'!$A$9:$DA$158,C$3,FALSE))="","",(VLOOKUP($A41,'Q2 Raw Data'!$A$9:$DA$158,C$3,FALSE))),"")</f>
        <v>Mature</v>
      </c>
      <c r="D41" t="str">
        <f>IFERROR(IF((VLOOKUP($A41,'Q2 Raw Data'!$A$9:$DA$158,D$3,FALSE))="","",(VLOOKUP($A41,'Q2 Raw Data'!$A$9:$DA$158,D$3,FALSE))),"")</f>
        <v>Mature</v>
      </c>
      <c r="E41" t="str">
        <f>IFERROR(IF((VLOOKUP($A41,'Q2 Raw Data'!$A$9:$DA$158,E$3,FALSE))="","",(VLOOKUP($A41,'Q2 Raw Data'!$A$9:$DA$158,E$3,FALSE))),"")</f>
        <v>Exemplary</v>
      </c>
      <c r="F41" t="str">
        <f>IFERROR(IF((VLOOKUP($A41,'Q2 Raw Data'!$A$9:$DA$158,F$3,FALSE))="","",(VLOOKUP($A41,'Q2 Raw Data'!$A$9:$DA$158,F$3,FALSE))),"")</f>
        <v>Established</v>
      </c>
      <c r="G41" t="str">
        <f>IFERROR(IF((VLOOKUP($A41,'Q2 Raw Data'!$A$9:$DA$158,G$3,FALSE))="","",(VLOOKUP($A41,'Q2 Raw Data'!$A$9:$DA$158,G$3,FALSE))),"")</f>
        <v>Established</v>
      </c>
      <c r="H41" t="str">
        <f>IFERROR(IF((VLOOKUP($A41,'Q2 Raw Data'!$A$9:$DA$158,H$3,FALSE))="","",(VLOOKUP($A41,'Q2 Raw Data'!$A$9:$DA$158,H$3,FALSE))),"")</f>
        <v>Established</v>
      </c>
      <c r="I41" t="str">
        <f>IFERROR(IF((VLOOKUP($A41,'Q2 Raw Data'!$A$9:$DA$158,I$3,FALSE))="","",(VLOOKUP($A41,'Q2 Raw Data'!$A$9:$DA$158,I$3,FALSE))),"")</f>
        <v>Mature</v>
      </c>
      <c r="J41" t="str">
        <f>IFERROR(IF((VLOOKUP($A41,'Q2 Raw Data'!$A$9:$DA$158,J$3,FALSE))="","",(VLOOKUP($A41,'Q2 Raw Data'!$A$9:$DA$158,J$3,FALSE))),"")</f>
        <v>Established</v>
      </c>
      <c r="K41" t="str">
        <f>IFERROR(IF((VLOOKUP($A41,'Q2 Raw Data'!$A$9:$DA$158,K$3,FALSE))="","",(VLOOKUP($A41,'Q2 Raw Data'!$A$9:$DA$158,K$3,FALSE))),"")</f>
        <v>Mature</v>
      </c>
      <c r="L41" t="str">
        <f>IFERROR(IF((VLOOKUP($A41,'Q2 Raw Data'!$A$9:$DA$158,L$3,FALSE))="","",(VLOOKUP($A41,'Q2 Raw Data'!$A$9:$DA$158,L$3,FALSE))),"")</f>
        <v>Mature</v>
      </c>
      <c r="M41" t="str">
        <f>IFERROR(IF((VLOOKUP($A41,'Q2 Raw Data'!$A$9:$DA$158,M$3,FALSE))="","",(VLOOKUP($A41,'Q2 Raw Data'!$A$9:$DA$158,M$3,FALSE))),"")</f>
        <v>Mature</v>
      </c>
      <c r="N41" t="str">
        <f>IFERROR(IF((VLOOKUP($A41,'Q2 Raw Data'!$A$9:$DA$158,N$3,FALSE))="","",(VLOOKUP($A41,'Q2 Raw Data'!$A$9:$DA$158,N$3,FALSE))),"")</f>
        <v>Exemplary</v>
      </c>
      <c r="O41" t="str">
        <f>IFERROR(IF((VLOOKUP($A41,'Q2 Raw Data'!$A$9:$DA$158,O$3,FALSE))="","",(VLOOKUP($A41,'Q2 Raw Data'!$A$9:$DA$158,O$3,FALSE))),"")</f>
        <v>Mature</v>
      </c>
      <c r="P41" t="str">
        <f>IFERROR(IF((VLOOKUP($A41,'Q2 Raw Data'!$A$9:$DA$158,P$3,FALSE))="","",(VLOOKUP($A41,'Q2 Raw Data'!$A$9:$DA$158,P$3,FALSE))),"")</f>
        <v>Mature</v>
      </c>
      <c r="Q41" t="str">
        <f>IFERROR(IF((VLOOKUP($A41,'Q2 Raw Data'!$A$9:$DA$158,Q$3,FALSE))="","",(VLOOKUP($A41,'Q2 Raw Data'!$A$9:$DA$158,Q$3,FALSE))),"")</f>
        <v>Established</v>
      </c>
      <c r="R41" t="str">
        <f>IFERROR(IF((VLOOKUP($A41,'Q2 Raw Data'!$A$9:$DA$158,R$3,FALSE))="","",(VLOOKUP($A41,'Q2 Raw Data'!$A$9:$DA$158,R$3,FALSE))),"")</f>
        <v>Mature</v>
      </c>
      <c r="S41" t="str">
        <f>IFERROR(IF((VLOOKUP($A41,'Q2 Raw Data'!$A$9:$DA$158,S$3,FALSE))="","",(VLOOKUP($A41,'Q2 Raw Data'!$A$9:$DA$158,S$3,FALSE))),"")</f>
        <v>Established</v>
      </c>
      <c r="T41" t="str">
        <f>IFERROR(IF((VLOOKUP($A41,'Q2 Raw Data'!$A$9:$DA$158,T$3,FALSE))="","",(VLOOKUP($A41,'Q2 Raw Data'!$A$9:$DA$158,T$3,FALSE))),"")</f>
        <v>Mature</v>
      </c>
      <c r="U41" t="str">
        <f>IFERROR(IF((VLOOKUP($A41,'Q2 Raw Data'!$A$9:$DA$158,U$3,FALSE))="","",(VLOOKUP($A41,'Q2 Raw Data'!$A$9:$DA$158,U$3,FALSE))),"")</f>
        <v>Exemplary</v>
      </c>
      <c r="V41" t="str">
        <f>IFERROR(IF((VLOOKUP($A41,'Q2 Raw Data'!$A$9:$DA$158,V$3,FALSE))="","",(VLOOKUP($A41,'Q2 Raw Data'!$A$9:$DA$158,V$3,FALSE))),"")</f>
        <v>Exemplary</v>
      </c>
      <c r="W41" t="str">
        <f>IFERROR(IF((VLOOKUP($A41,'Q2 Raw Data'!$A$9:$DA$158,W$3,FALSE))="","",(VLOOKUP($A41,'Q2 Raw Data'!$A$9:$DA$158,W$3,FALSE))),"")</f>
        <v>Exemplary</v>
      </c>
      <c r="X41" t="str">
        <f>IFERROR(IF((VLOOKUP($A41,'Q2 Raw Data'!$A$9:$DA$158,X$3,FALSE))="","",(VLOOKUP($A41,'Q2 Raw Data'!$A$9:$DA$158,X$3,FALSE))),"")</f>
        <v>Exemplary</v>
      </c>
      <c r="Y41" t="str">
        <f>IFERROR(IF((VLOOKUP($A41,'Q2 Raw Data'!$A$9:$DA$158,Y$3,FALSE))="","",(VLOOKUP($A41,'Q2 Raw Data'!$A$9:$DA$158,Y$3,FALSE))),"")</f>
        <v>Mature</v>
      </c>
      <c r="Z41" t="str">
        <f>IFERROR(IF((VLOOKUP($A41,'Q2 Raw Data'!$A$9:$DA$158,Z$3,FALSE))="","",(VLOOKUP($A41,'Q2 Raw Data'!$A$9:$DA$158,Z$3,FALSE))),"")</f>
        <v>Established</v>
      </c>
      <c r="AA41" t="str">
        <f>IFERROR(IF((VLOOKUP($A41,'Q2 Raw Data'!$A$9:$DA$158,AA$3,FALSE))="","",(VLOOKUP($A41,'Q2 Raw Data'!$A$9:$DA$158,AA$3,FALSE))),"")</f>
        <v>Exemplary</v>
      </c>
      <c r="AB41" t="str">
        <f>IFERROR(IF((VLOOKUP($A41,'Q2 Raw Data'!$A$9:$DA$158,AB$3,FALSE))="","",(VLOOKUP($A41,'Q2 Raw Data'!$A$9:$DA$158,AB$3,FALSE))),"")</f>
        <v>Mature</v>
      </c>
      <c r="AC41" t="str">
        <f>IFERROR(IF((VLOOKUP($A41,'Q2 Raw Data'!$A$9:$DA$158,AC$3,FALSE))="","",(VLOOKUP($A41,'Q2 Raw Data'!$A$9:$DA$158,AC$3,FALSE))),"")</f>
        <v>Exemplary</v>
      </c>
    </row>
    <row r="42" spans="1:29" x14ac:dyDescent="0.3">
      <c r="A42" t="s">
        <v>387</v>
      </c>
      <c r="B42" t="s">
        <v>388</v>
      </c>
      <c r="C42" t="str">
        <f>IFERROR(IF((VLOOKUP($A42,'Q2 Raw Data'!$A$9:$DA$158,C$3,FALSE))="","",(VLOOKUP($A42,'Q2 Raw Data'!$A$9:$DA$158,C$3,FALSE))),"")</f>
        <v>Established</v>
      </c>
      <c r="D42" t="str">
        <f>IFERROR(IF((VLOOKUP($A42,'Q2 Raw Data'!$A$9:$DA$158,D$3,FALSE))="","",(VLOOKUP($A42,'Q2 Raw Data'!$A$9:$DA$158,D$3,FALSE))),"")</f>
        <v>Established</v>
      </c>
      <c r="E42" t="str">
        <f>IFERROR(IF((VLOOKUP($A42,'Q2 Raw Data'!$A$9:$DA$158,E$3,FALSE))="","",(VLOOKUP($A42,'Q2 Raw Data'!$A$9:$DA$158,E$3,FALSE))),"")</f>
        <v>Established</v>
      </c>
      <c r="F42" t="str">
        <f>IFERROR(IF((VLOOKUP($A42,'Q2 Raw Data'!$A$9:$DA$158,F$3,FALSE))="","",(VLOOKUP($A42,'Q2 Raw Data'!$A$9:$DA$158,F$3,FALSE))),"")</f>
        <v>Established</v>
      </c>
      <c r="G42" t="str">
        <f>IFERROR(IF((VLOOKUP($A42,'Q2 Raw Data'!$A$9:$DA$158,G$3,FALSE))="","",(VLOOKUP($A42,'Q2 Raw Data'!$A$9:$DA$158,G$3,FALSE))),"")</f>
        <v>Established</v>
      </c>
      <c r="H42" t="str">
        <f>IFERROR(IF((VLOOKUP($A42,'Q2 Raw Data'!$A$9:$DA$158,H$3,FALSE))="","",(VLOOKUP($A42,'Q2 Raw Data'!$A$9:$DA$158,H$3,FALSE))),"")</f>
        <v>Plans in place</v>
      </c>
      <c r="I42" t="str">
        <f>IFERROR(IF((VLOOKUP($A42,'Q2 Raw Data'!$A$9:$DA$158,I$3,FALSE))="","",(VLOOKUP($A42,'Q2 Raw Data'!$A$9:$DA$158,I$3,FALSE))),"")</f>
        <v>Established</v>
      </c>
      <c r="J42" t="str">
        <f>IFERROR(IF((VLOOKUP($A42,'Q2 Raw Data'!$A$9:$DA$158,J$3,FALSE))="","",(VLOOKUP($A42,'Q2 Raw Data'!$A$9:$DA$158,J$3,FALSE))),"")</f>
        <v>Established</v>
      </c>
      <c r="K42" t="str">
        <f>IFERROR(IF((VLOOKUP($A42,'Q2 Raw Data'!$A$9:$DA$158,K$3,FALSE))="","",(VLOOKUP($A42,'Q2 Raw Data'!$A$9:$DA$158,K$3,FALSE))),"")</f>
        <v>Plans in place</v>
      </c>
      <c r="L42" t="str">
        <f>IFERROR(IF((VLOOKUP($A42,'Q2 Raw Data'!$A$9:$DA$158,L$3,FALSE))="","",(VLOOKUP($A42,'Q2 Raw Data'!$A$9:$DA$158,L$3,FALSE))),"")</f>
        <v>Mature</v>
      </c>
      <c r="M42" t="str">
        <f>IFERROR(IF((VLOOKUP($A42,'Q2 Raw Data'!$A$9:$DA$158,M$3,FALSE))="","",(VLOOKUP($A42,'Q2 Raw Data'!$A$9:$DA$158,M$3,FALSE))),"")</f>
        <v>Mature</v>
      </c>
      <c r="N42" t="str">
        <f>IFERROR(IF((VLOOKUP($A42,'Q2 Raw Data'!$A$9:$DA$158,N$3,FALSE))="","",(VLOOKUP($A42,'Q2 Raw Data'!$A$9:$DA$158,N$3,FALSE))),"")</f>
        <v>Established</v>
      </c>
      <c r="O42" t="str">
        <f>IFERROR(IF((VLOOKUP($A42,'Q2 Raw Data'!$A$9:$DA$158,O$3,FALSE))="","",(VLOOKUP($A42,'Q2 Raw Data'!$A$9:$DA$158,O$3,FALSE))),"")</f>
        <v>Established</v>
      </c>
      <c r="P42" t="str">
        <f>IFERROR(IF((VLOOKUP($A42,'Q2 Raw Data'!$A$9:$DA$158,P$3,FALSE))="","",(VLOOKUP($A42,'Q2 Raw Data'!$A$9:$DA$158,P$3,FALSE))),"")</f>
        <v>Established</v>
      </c>
      <c r="Q42" t="str">
        <f>IFERROR(IF((VLOOKUP($A42,'Q2 Raw Data'!$A$9:$DA$158,Q$3,FALSE))="","",(VLOOKUP($A42,'Q2 Raw Data'!$A$9:$DA$158,Q$3,FALSE))),"")</f>
        <v>Established</v>
      </c>
      <c r="R42" t="str">
        <f>IFERROR(IF((VLOOKUP($A42,'Q2 Raw Data'!$A$9:$DA$158,R$3,FALSE))="","",(VLOOKUP($A42,'Q2 Raw Data'!$A$9:$DA$158,R$3,FALSE))),"")</f>
        <v>Established</v>
      </c>
      <c r="S42" t="str">
        <f>IFERROR(IF((VLOOKUP($A42,'Q2 Raw Data'!$A$9:$DA$158,S$3,FALSE))="","",(VLOOKUP($A42,'Q2 Raw Data'!$A$9:$DA$158,S$3,FALSE))),"")</f>
        <v>Established</v>
      </c>
      <c r="T42" t="str">
        <f>IFERROR(IF((VLOOKUP($A42,'Q2 Raw Data'!$A$9:$DA$158,T$3,FALSE))="","",(VLOOKUP($A42,'Q2 Raw Data'!$A$9:$DA$158,T$3,FALSE))),"")</f>
        <v>Plans in place</v>
      </c>
      <c r="U42" t="str">
        <f>IFERROR(IF((VLOOKUP($A42,'Q2 Raw Data'!$A$9:$DA$158,U$3,FALSE))="","",(VLOOKUP($A42,'Q2 Raw Data'!$A$9:$DA$158,U$3,FALSE))),"")</f>
        <v>Mature</v>
      </c>
      <c r="V42" t="str">
        <f>IFERROR(IF((VLOOKUP($A42,'Q2 Raw Data'!$A$9:$DA$158,V$3,FALSE))="","",(VLOOKUP($A42,'Q2 Raw Data'!$A$9:$DA$158,V$3,FALSE))),"")</f>
        <v>Mature</v>
      </c>
      <c r="W42" t="str">
        <f>IFERROR(IF((VLOOKUP($A42,'Q2 Raw Data'!$A$9:$DA$158,W$3,FALSE))="","",(VLOOKUP($A42,'Q2 Raw Data'!$A$9:$DA$158,W$3,FALSE))),"")</f>
        <v>Mature</v>
      </c>
      <c r="X42" t="str">
        <f>IFERROR(IF((VLOOKUP($A42,'Q2 Raw Data'!$A$9:$DA$158,X$3,FALSE))="","",(VLOOKUP($A42,'Q2 Raw Data'!$A$9:$DA$158,X$3,FALSE))),"")</f>
        <v>Established</v>
      </c>
      <c r="Y42" t="str">
        <f>IFERROR(IF((VLOOKUP($A42,'Q2 Raw Data'!$A$9:$DA$158,Y$3,FALSE))="","",(VLOOKUP($A42,'Q2 Raw Data'!$A$9:$DA$158,Y$3,FALSE))),"")</f>
        <v>Established</v>
      </c>
      <c r="Z42" t="str">
        <f>IFERROR(IF((VLOOKUP($A42,'Q2 Raw Data'!$A$9:$DA$158,Z$3,FALSE))="","",(VLOOKUP($A42,'Q2 Raw Data'!$A$9:$DA$158,Z$3,FALSE))),"")</f>
        <v>Established</v>
      </c>
      <c r="AA42" t="str">
        <f>IFERROR(IF((VLOOKUP($A42,'Q2 Raw Data'!$A$9:$DA$158,AA$3,FALSE))="","",(VLOOKUP($A42,'Q2 Raw Data'!$A$9:$DA$158,AA$3,FALSE))),"")</f>
        <v>Established</v>
      </c>
      <c r="AB42" t="str">
        <f>IFERROR(IF((VLOOKUP($A42,'Q2 Raw Data'!$A$9:$DA$158,AB$3,FALSE))="","",(VLOOKUP($A42,'Q2 Raw Data'!$A$9:$DA$158,AB$3,FALSE))),"")</f>
        <v>Established</v>
      </c>
      <c r="AC42" t="str">
        <f>IFERROR(IF((VLOOKUP($A42,'Q2 Raw Data'!$A$9:$DA$158,AC$3,FALSE))="","",(VLOOKUP($A42,'Q2 Raw Data'!$A$9:$DA$158,AC$3,FALSE))),"")</f>
        <v>Established</v>
      </c>
    </row>
    <row r="43" spans="1:29" x14ac:dyDescent="0.3">
      <c r="A43" t="s">
        <v>389</v>
      </c>
      <c r="B43" t="s">
        <v>390</v>
      </c>
      <c r="C43" t="str">
        <f>IFERROR(IF((VLOOKUP($A43,'Q2 Raw Data'!$A$9:$DA$158,C$3,FALSE))="","",(VLOOKUP($A43,'Q2 Raw Data'!$A$9:$DA$158,C$3,FALSE))),"")</f>
        <v>Established</v>
      </c>
      <c r="D43" t="str">
        <f>IFERROR(IF((VLOOKUP($A43,'Q2 Raw Data'!$A$9:$DA$158,D$3,FALSE))="","",(VLOOKUP($A43,'Q2 Raw Data'!$A$9:$DA$158,D$3,FALSE))),"")</f>
        <v>Established</v>
      </c>
      <c r="E43" t="str">
        <f>IFERROR(IF((VLOOKUP($A43,'Q2 Raw Data'!$A$9:$DA$158,E$3,FALSE))="","",(VLOOKUP($A43,'Q2 Raw Data'!$A$9:$DA$158,E$3,FALSE))),"")</f>
        <v>Established</v>
      </c>
      <c r="F43" t="str">
        <f>IFERROR(IF((VLOOKUP($A43,'Q2 Raw Data'!$A$9:$DA$158,F$3,FALSE))="","",(VLOOKUP($A43,'Q2 Raw Data'!$A$9:$DA$158,F$3,FALSE))),"")</f>
        <v>Established</v>
      </c>
      <c r="G43" t="str">
        <f>IFERROR(IF((VLOOKUP($A43,'Q2 Raw Data'!$A$9:$DA$158,G$3,FALSE))="","",(VLOOKUP($A43,'Q2 Raw Data'!$A$9:$DA$158,G$3,FALSE))),"")</f>
        <v>Plans in place</v>
      </c>
      <c r="H43" t="str">
        <f>IFERROR(IF((VLOOKUP($A43,'Q2 Raw Data'!$A$9:$DA$158,H$3,FALSE))="","",(VLOOKUP($A43,'Q2 Raw Data'!$A$9:$DA$158,H$3,FALSE))),"")</f>
        <v>Established</v>
      </c>
      <c r="I43" t="str">
        <f>IFERROR(IF((VLOOKUP($A43,'Q2 Raw Data'!$A$9:$DA$158,I$3,FALSE))="","",(VLOOKUP($A43,'Q2 Raw Data'!$A$9:$DA$158,I$3,FALSE))),"")</f>
        <v>Established</v>
      </c>
      <c r="J43" t="str">
        <f>IFERROR(IF((VLOOKUP($A43,'Q2 Raw Data'!$A$9:$DA$158,J$3,FALSE))="","",(VLOOKUP($A43,'Q2 Raw Data'!$A$9:$DA$158,J$3,FALSE))),"")</f>
        <v>Established</v>
      </c>
      <c r="K43" t="str">
        <f>IFERROR(IF((VLOOKUP($A43,'Q2 Raw Data'!$A$9:$DA$158,K$3,FALSE))="","",(VLOOKUP($A43,'Q2 Raw Data'!$A$9:$DA$158,K$3,FALSE))),"")</f>
        <v>Established</v>
      </c>
      <c r="L43" t="str">
        <f>IFERROR(IF((VLOOKUP($A43,'Q2 Raw Data'!$A$9:$DA$158,L$3,FALSE))="","",(VLOOKUP($A43,'Q2 Raw Data'!$A$9:$DA$158,L$3,FALSE))),"")</f>
        <v>Established</v>
      </c>
      <c r="M43" t="str">
        <f>IFERROR(IF((VLOOKUP($A43,'Q2 Raw Data'!$A$9:$DA$158,M$3,FALSE))="","",(VLOOKUP($A43,'Q2 Raw Data'!$A$9:$DA$158,M$3,FALSE))),"")</f>
        <v>Established</v>
      </c>
      <c r="N43" t="str">
        <f>IFERROR(IF((VLOOKUP($A43,'Q2 Raw Data'!$A$9:$DA$158,N$3,FALSE))="","",(VLOOKUP($A43,'Q2 Raw Data'!$A$9:$DA$158,N$3,FALSE))),"")</f>
        <v>Established</v>
      </c>
      <c r="O43" t="str">
        <f>IFERROR(IF((VLOOKUP($A43,'Q2 Raw Data'!$A$9:$DA$158,O$3,FALSE))="","",(VLOOKUP($A43,'Q2 Raw Data'!$A$9:$DA$158,O$3,FALSE))),"")</f>
        <v>Established</v>
      </c>
      <c r="P43" t="str">
        <f>IFERROR(IF((VLOOKUP($A43,'Q2 Raw Data'!$A$9:$DA$158,P$3,FALSE))="","",(VLOOKUP($A43,'Q2 Raw Data'!$A$9:$DA$158,P$3,FALSE))),"")</f>
        <v>Plans in place</v>
      </c>
      <c r="Q43" t="str">
        <f>IFERROR(IF((VLOOKUP($A43,'Q2 Raw Data'!$A$9:$DA$158,Q$3,FALSE))="","",(VLOOKUP($A43,'Q2 Raw Data'!$A$9:$DA$158,Q$3,FALSE))),"")</f>
        <v>Established</v>
      </c>
      <c r="R43" t="str">
        <f>IFERROR(IF((VLOOKUP($A43,'Q2 Raw Data'!$A$9:$DA$158,R$3,FALSE))="","",(VLOOKUP($A43,'Q2 Raw Data'!$A$9:$DA$158,R$3,FALSE))),"")</f>
        <v>Established</v>
      </c>
      <c r="S43" t="str">
        <f>IFERROR(IF((VLOOKUP($A43,'Q2 Raw Data'!$A$9:$DA$158,S$3,FALSE))="","",(VLOOKUP($A43,'Q2 Raw Data'!$A$9:$DA$158,S$3,FALSE))),"")</f>
        <v>Established</v>
      </c>
      <c r="T43" t="str">
        <f>IFERROR(IF((VLOOKUP($A43,'Q2 Raw Data'!$A$9:$DA$158,T$3,FALSE))="","",(VLOOKUP($A43,'Q2 Raw Data'!$A$9:$DA$158,T$3,FALSE))),"")</f>
        <v>Established</v>
      </c>
      <c r="U43" t="str">
        <f>IFERROR(IF((VLOOKUP($A43,'Q2 Raw Data'!$A$9:$DA$158,U$3,FALSE))="","",(VLOOKUP($A43,'Q2 Raw Data'!$A$9:$DA$158,U$3,FALSE))),"")</f>
        <v>Established</v>
      </c>
      <c r="V43" t="str">
        <f>IFERROR(IF((VLOOKUP($A43,'Q2 Raw Data'!$A$9:$DA$158,V$3,FALSE))="","",(VLOOKUP($A43,'Q2 Raw Data'!$A$9:$DA$158,V$3,FALSE))),"")</f>
        <v>Established</v>
      </c>
      <c r="W43" t="str">
        <f>IFERROR(IF((VLOOKUP($A43,'Q2 Raw Data'!$A$9:$DA$158,W$3,FALSE))="","",(VLOOKUP($A43,'Q2 Raw Data'!$A$9:$DA$158,W$3,FALSE))),"")</f>
        <v>Established</v>
      </c>
      <c r="X43" t="str">
        <f>IFERROR(IF((VLOOKUP($A43,'Q2 Raw Data'!$A$9:$DA$158,X$3,FALSE))="","",(VLOOKUP($A43,'Q2 Raw Data'!$A$9:$DA$158,X$3,FALSE))),"")</f>
        <v>Established</v>
      </c>
      <c r="Y43" t="str">
        <f>IFERROR(IF((VLOOKUP($A43,'Q2 Raw Data'!$A$9:$DA$158,Y$3,FALSE))="","",(VLOOKUP($A43,'Q2 Raw Data'!$A$9:$DA$158,Y$3,FALSE))),"")</f>
        <v>Plans in place</v>
      </c>
      <c r="Z43" t="str">
        <f>IFERROR(IF((VLOOKUP($A43,'Q2 Raw Data'!$A$9:$DA$158,Z$3,FALSE))="","",(VLOOKUP($A43,'Q2 Raw Data'!$A$9:$DA$158,Z$3,FALSE))),"")</f>
        <v>Established</v>
      </c>
      <c r="AA43" t="str">
        <f>IFERROR(IF((VLOOKUP($A43,'Q2 Raw Data'!$A$9:$DA$158,AA$3,FALSE))="","",(VLOOKUP($A43,'Q2 Raw Data'!$A$9:$DA$158,AA$3,FALSE))),"")</f>
        <v>Established</v>
      </c>
      <c r="AB43" t="str">
        <f>IFERROR(IF((VLOOKUP($A43,'Q2 Raw Data'!$A$9:$DA$158,AB$3,FALSE))="","",(VLOOKUP($A43,'Q2 Raw Data'!$A$9:$DA$158,AB$3,FALSE))),"")</f>
        <v>Established</v>
      </c>
      <c r="AC43" t="str">
        <f>IFERROR(IF((VLOOKUP($A43,'Q2 Raw Data'!$A$9:$DA$158,AC$3,FALSE))="","",(VLOOKUP($A43,'Q2 Raw Data'!$A$9:$DA$158,AC$3,FALSE))),"")</f>
        <v>Established</v>
      </c>
    </row>
    <row r="44" spans="1:29" x14ac:dyDescent="0.3">
      <c r="A44" t="s">
        <v>391</v>
      </c>
      <c r="B44" t="s">
        <v>392</v>
      </c>
      <c r="C44" t="str">
        <f>IFERROR(IF((VLOOKUP($A44,'Q2 Raw Data'!$A$9:$DA$158,C$3,FALSE))="","",(VLOOKUP($A44,'Q2 Raw Data'!$A$9:$DA$158,C$3,FALSE))),"")</f>
        <v>Mature</v>
      </c>
      <c r="D44" t="str">
        <f>IFERROR(IF((VLOOKUP($A44,'Q2 Raw Data'!$A$9:$DA$158,D$3,FALSE))="","",(VLOOKUP($A44,'Q2 Raw Data'!$A$9:$DA$158,D$3,FALSE))),"")</f>
        <v>Established</v>
      </c>
      <c r="E44" t="str">
        <f>IFERROR(IF((VLOOKUP($A44,'Q2 Raw Data'!$A$9:$DA$158,E$3,FALSE))="","",(VLOOKUP($A44,'Q2 Raw Data'!$A$9:$DA$158,E$3,FALSE))),"")</f>
        <v>Mature</v>
      </c>
      <c r="F44" t="str">
        <f>IFERROR(IF((VLOOKUP($A44,'Q2 Raw Data'!$A$9:$DA$158,F$3,FALSE))="","",(VLOOKUP($A44,'Q2 Raw Data'!$A$9:$DA$158,F$3,FALSE))),"")</f>
        <v>Exemplary</v>
      </c>
      <c r="G44" t="str">
        <f>IFERROR(IF((VLOOKUP($A44,'Q2 Raw Data'!$A$9:$DA$158,G$3,FALSE))="","",(VLOOKUP($A44,'Q2 Raw Data'!$A$9:$DA$158,G$3,FALSE))),"")</f>
        <v>Mature</v>
      </c>
      <c r="H44" t="str">
        <f>IFERROR(IF((VLOOKUP($A44,'Q2 Raw Data'!$A$9:$DA$158,H$3,FALSE))="","",(VLOOKUP($A44,'Q2 Raw Data'!$A$9:$DA$158,H$3,FALSE))),"")</f>
        <v>Established</v>
      </c>
      <c r="I44" t="str">
        <f>IFERROR(IF((VLOOKUP($A44,'Q2 Raw Data'!$A$9:$DA$158,I$3,FALSE))="","",(VLOOKUP($A44,'Q2 Raw Data'!$A$9:$DA$158,I$3,FALSE))),"")</f>
        <v>Established</v>
      </c>
      <c r="J44" t="str">
        <f>IFERROR(IF((VLOOKUP($A44,'Q2 Raw Data'!$A$9:$DA$158,J$3,FALSE))="","",(VLOOKUP($A44,'Q2 Raw Data'!$A$9:$DA$158,J$3,FALSE))),"")</f>
        <v>Mature</v>
      </c>
      <c r="K44" t="str">
        <f>IFERROR(IF((VLOOKUP($A44,'Q2 Raw Data'!$A$9:$DA$158,K$3,FALSE))="","",(VLOOKUP($A44,'Q2 Raw Data'!$A$9:$DA$158,K$3,FALSE))),"")</f>
        <v>Established</v>
      </c>
      <c r="L44" t="str">
        <f>IFERROR(IF((VLOOKUP($A44,'Q2 Raw Data'!$A$9:$DA$158,L$3,FALSE))="","",(VLOOKUP($A44,'Q2 Raw Data'!$A$9:$DA$158,L$3,FALSE))),"")</f>
        <v>Mature</v>
      </c>
      <c r="M44" t="str">
        <f>IFERROR(IF((VLOOKUP($A44,'Q2 Raw Data'!$A$9:$DA$158,M$3,FALSE))="","",(VLOOKUP($A44,'Q2 Raw Data'!$A$9:$DA$158,M$3,FALSE))),"")</f>
        <v>Established</v>
      </c>
      <c r="N44" t="str">
        <f>IFERROR(IF((VLOOKUP($A44,'Q2 Raw Data'!$A$9:$DA$158,N$3,FALSE))="","",(VLOOKUP($A44,'Q2 Raw Data'!$A$9:$DA$158,N$3,FALSE))),"")</f>
        <v>Mature</v>
      </c>
      <c r="O44" t="str">
        <f>IFERROR(IF((VLOOKUP($A44,'Q2 Raw Data'!$A$9:$DA$158,O$3,FALSE))="","",(VLOOKUP($A44,'Q2 Raw Data'!$A$9:$DA$158,O$3,FALSE))),"")</f>
        <v>Exemplary</v>
      </c>
      <c r="P44" t="str">
        <f>IFERROR(IF((VLOOKUP($A44,'Q2 Raw Data'!$A$9:$DA$158,P$3,FALSE))="","",(VLOOKUP($A44,'Q2 Raw Data'!$A$9:$DA$158,P$3,FALSE))),"")</f>
        <v>Mature</v>
      </c>
      <c r="Q44" t="str">
        <f>IFERROR(IF((VLOOKUP($A44,'Q2 Raw Data'!$A$9:$DA$158,Q$3,FALSE))="","",(VLOOKUP($A44,'Q2 Raw Data'!$A$9:$DA$158,Q$3,FALSE))),"")</f>
        <v>Mature</v>
      </c>
      <c r="R44" t="str">
        <f>IFERROR(IF((VLOOKUP($A44,'Q2 Raw Data'!$A$9:$DA$158,R$3,FALSE))="","",(VLOOKUP($A44,'Q2 Raw Data'!$A$9:$DA$158,R$3,FALSE))),"")</f>
        <v>Established</v>
      </c>
      <c r="S44" t="str">
        <f>IFERROR(IF((VLOOKUP($A44,'Q2 Raw Data'!$A$9:$DA$158,S$3,FALSE))="","",(VLOOKUP($A44,'Q2 Raw Data'!$A$9:$DA$158,S$3,FALSE))),"")</f>
        <v>Mature</v>
      </c>
      <c r="T44" t="str">
        <f>IFERROR(IF((VLOOKUP($A44,'Q2 Raw Data'!$A$9:$DA$158,T$3,FALSE))="","",(VLOOKUP($A44,'Q2 Raw Data'!$A$9:$DA$158,T$3,FALSE))),"")</f>
        <v>Established</v>
      </c>
      <c r="U44" t="str">
        <f>IFERROR(IF((VLOOKUP($A44,'Q2 Raw Data'!$A$9:$DA$158,U$3,FALSE))="","",(VLOOKUP($A44,'Q2 Raw Data'!$A$9:$DA$158,U$3,FALSE))),"")</f>
        <v>Mature</v>
      </c>
      <c r="V44" t="str">
        <f>IFERROR(IF((VLOOKUP($A44,'Q2 Raw Data'!$A$9:$DA$158,V$3,FALSE))="","",(VLOOKUP($A44,'Q2 Raw Data'!$A$9:$DA$158,V$3,FALSE))),"")</f>
        <v>Established</v>
      </c>
      <c r="W44" t="str">
        <f>IFERROR(IF((VLOOKUP($A44,'Q2 Raw Data'!$A$9:$DA$158,W$3,FALSE))="","",(VLOOKUP($A44,'Q2 Raw Data'!$A$9:$DA$158,W$3,FALSE))),"")</f>
        <v>Mature</v>
      </c>
      <c r="X44" t="str">
        <f>IFERROR(IF((VLOOKUP($A44,'Q2 Raw Data'!$A$9:$DA$158,X$3,FALSE))="","",(VLOOKUP($A44,'Q2 Raw Data'!$A$9:$DA$158,X$3,FALSE))),"")</f>
        <v>Exemplary</v>
      </c>
      <c r="Y44" t="str">
        <f>IFERROR(IF((VLOOKUP($A44,'Q2 Raw Data'!$A$9:$DA$158,Y$3,FALSE))="","",(VLOOKUP($A44,'Q2 Raw Data'!$A$9:$DA$158,Y$3,FALSE))),"")</f>
        <v>Mature</v>
      </c>
      <c r="Z44" t="str">
        <f>IFERROR(IF((VLOOKUP($A44,'Q2 Raw Data'!$A$9:$DA$158,Z$3,FALSE))="","",(VLOOKUP($A44,'Q2 Raw Data'!$A$9:$DA$158,Z$3,FALSE))),"")</f>
        <v>Mature</v>
      </c>
      <c r="AA44" t="str">
        <f>IFERROR(IF((VLOOKUP($A44,'Q2 Raw Data'!$A$9:$DA$158,AA$3,FALSE))="","",(VLOOKUP($A44,'Q2 Raw Data'!$A$9:$DA$158,AA$3,FALSE))),"")</f>
        <v>Mature</v>
      </c>
      <c r="AB44" t="str">
        <f>IFERROR(IF((VLOOKUP($A44,'Q2 Raw Data'!$A$9:$DA$158,AB$3,FALSE))="","",(VLOOKUP($A44,'Q2 Raw Data'!$A$9:$DA$158,AB$3,FALSE))),"")</f>
        <v>Mature</v>
      </c>
      <c r="AC44" t="str">
        <f>IFERROR(IF((VLOOKUP($A44,'Q2 Raw Data'!$A$9:$DA$158,AC$3,FALSE))="","",(VLOOKUP($A44,'Q2 Raw Data'!$A$9:$DA$158,AC$3,FALSE))),"")</f>
        <v>Established</v>
      </c>
    </row>
    <row r="45" spans="1:29" x14ac:dyDescent="0.3">
      <c r="A45" t="s">
        <v>395</v>
      </c>
      <c r="B45" t="s">
        <v>396</v>
      </c>
      <c r="C45" t="str">
        <f>IFERROR(IF((VLOOKUP($A45,'Q2 Raw Data'!$A$9:$DA$158,C$3,FALSE))="","",(VLOOKUP($A45,'Q2 Raw Data'!$A$9:$DA$158,C$3,FALSE))),"")</f>
        <v>Established</v>
      </c>
      <c r="D45" t="str">
        <f>IFERROR(IF((VLOOKUP($A45,'Q2 Raw Data'!$A$9:$DA$158,D$3,FALSE))="","",(VLOOKUP($A45,'Q2 Raw Data'!$A$9:$DA$158,D$3,FALSE))),"")</f>
        <v>Established</v>
      </c>
      <c r="E45" t="str">
        <f>IFERROR(IF((VLOOKUP($A45,'Q2 Raw Data'!$A$9:$DA$158,E$3,FALSE))="","",(VLOOKUP($A45,'Q2 Raw Data'!$A$9:$DA$158,E$3,FALSE))),"")</f>
        <v>Established</v>
      </c>
      <c r="F45" t="str">
        <f>IFERROR(IF((VLOOKUP($A45,'Q2 Raw Data'!$A$9:$DA$158,F$3,FALSE))="","",(VLOOKUP($A45,'Q2 Raw Data'!$A$9:$DA$158,F$3,FALSE))),"")</f>
        <v>Established</v>
      </c>
      <c r="G45" t="str">
        <f>IFERROR(IF((VLOOKUP($A45,'Q2 Raw Data'!$A$9:$DA$158,G$3,FALSE))="","",(VLOOKUP($A45,'Q2 Raw Data'!$A$9:$DA$158,G$3,FALSE))),"")</f>
        <v>Established</v>
      </c>
      <c r="H45" t="str">
        <f>IFERROR(IF((VLOOKUP($A45,'Q2 Raw Data'!$A$9:$DA$158,H$3,FALSE))="","",(VLOOKUP($A45,'Q2 Raw Data'!$A$9:$DA$158,H$3,FALSE))),"")</f>
        <v>Established</v>
      </c>
      <c r="I45" t="str">
        <f>IFERROR(IF((VLOOKUP($A45,'Q2 Raw Data'!$A$9:$DA$158,I$3,FALSE))="","",(VLOOKUP($A45,'Q2 Raw Data'!$A$9:$DA$158,I$3,FALSE))),"")</f>
        <v>Established</v>
      </c>
      <c r="J45" t="str">
        <f>IFERROR(IF((VLOOKUP($A45,'Q2 Raw Data'!$A$9:$DA$158,J$3,FALSE))="","",(VLOOKUP($A45,'Q2 Raw Data'!$A$9:$DA$158,J$3,FALSE))),"")</f>
        <v>Established</v>
      </c>
      <c r="K45" t="str">
        <f>IFERROR(IF((VLOOKUP($A45,'Q2 Raw Data'!$A$9:$DA$158,K$3,FALSE))="","",(VLOOKUP($A45,'Q2 Raw Data'!$A$9:$DA$158,K$3,FALSE))),"")</f>
        <v>Plans in place</v>
      </c>
      <c r="L45" t="str">
        <f>IFERROR(IF((VLOOKUP($A45,'Q2 Raw Data'!$A$9:$DA$158,L$3,FALSE))="","",(VLOOKUP($A45,'Q2 Raw Data'!$A$9:$DA$158,L$3,FALSE))),"")</f>
        <v>Established</v>
      </c>
      <c r="M45" t="str">
        <f>IFERROR(IF((VLOOKUP($A45,'Q2 Raw Data'!$A$9:$DA$158,M$3,FALSE))="","",(VLOOKUP($A45,'Q2 Raw Data'!$A$9:$DA$158,M$3,FALSE))),"")</f>
        <v>Mature</v>
      </c>
      <c r="N45" t="str">
        <f>IFERROR(IF((VLOOKUP($A45,'Q2 Raw Data'!$A$9:$DA$158,N$3,FALSE))="","",(VLOOKUP($A45,'Q2 Raw Data'!$A$9:$DA$158,N$3,FALSE))),"")</f>
        <v>Mature</v>
      </c>
      <c r="O45" t="str">
        <f>IFERROR(IF((VLOOKUP($A45,'Q2 Raw Data'!$A$9:$DA$158,O$3,FALSE))="","",(VLOOKUP($A45,'Q2 Raw Data'!$A$9:$DA$158,O$3,FALSE))),"")</f>
        <v>Mature</v>
      </c>
      <c r="P45" t="str">
        <f>IFERROR(IF((VLOOKUP($A45,'Q2 Raw Data'!$A$9:$DA$158,P$3,FALSE))="","",(VLOOKUP($A45,'Q2 Raw Data'!$A$9:$DA$158,P$3,FALSE))),"")</f>
        <v>Established</v>
      </c>
      <c r="Q45" t="str">
        <f>IFERROR(IF((VLOOKUP($A45,'Q2 Raw Data'!$A$9:$DA$158,Q$3,FALSE))="","",(VLOOKUP($A45,'Q2 Raw Data'!$A$9:$DA$158,Q$3,FALSE))),"")</f>
        <v>Established</v>
      </c>
      <c r="R45" t="str">
        <f>IFERROR(IF((VLOOKUP($A45,'Q2 Raw Data'!$A$9:$DA$158,R$3,FALSE))="","",(VLOOKUP($A45,'Q2 Raw Data'!$A$9:$DA$158,R$3,FALSE))),"")</f>
        <v>Established</v>
      </c>
      <c r="S45" t="str">
        <f>IFERROR(IF((VLOOKUP($A45,'Q2 Raw Data'!$A$9:$DA$158,S$3,FALSE))="","",(VLOOKUP($A45,'Q2 Raw Data'!$A$9:$DA$158,S$3,FALSE))),"")</f>
        <v>Mature</v>
      </c>
      <c r="T45" t="str">
        <f>IFERROR(IF((VLOOKUP($A45,'Q2 Raw Data'!$A$9:$DA$158,T$3,FALSE))="","",(VLOOKUP($A45,'Q2 Raw Data'!$A$9:$DA$158,T$3,FALSE))),"")</f>
        <v>Plans in place</v>
      </c>
      <c r="U45" t="str">
        <f>IFERROR(IF((VLOOKUP($A45,'Q2 Raw Data'!$A$9:$DA$158,U$3,FALSE))="","",(VLOOKUP($A45,'Q2 Raw Data'!$A$9:$DA$158,U$3,FALSE))),"")</f>
        <v>Mature</v>
      </c>
      <c r="V45" t="str">
        <f>IFERROR(IF((VLOOKUP($A45,'Q2 Raw Data'!$A$9:$DA$158,V$3,FALSE))="","",(VLOOKUP($A45,'Q2 Raw Data'!$A$9:$DA$158,V$3,FALSE))),"")</f>
        <v>Mature</v>
      </c>
      <c r="W45" t="str">
        <f>IFERROR(IF((VLOOKUP($A45,'Q2 Raw Data'!$A$9:$DA$158,W$3,FALSE))="","",(VLOOKUP($A45,'Q2 Raw Data'!$A$9:$DA$158,W$3,FALSE))),"")</f>
        <v>Mature</v>
      </c>
      <c r="X45" t="str">
        <f>IFERROR(IF((VLOOKUP($A45,'Q2 Raw Data'!$A$9:$DA$158,X$3,FALSE))="","",(VLOOKUP($A45,'Q2 Raw Data'!$A$9:$DA$158,X$3,FALSE))),"")</f>
        <v>Mature</v>
      </c>
      <c r="Y45" t="str">
        <f>IFERROR(IF((VLOOKUP($A45,'Q2 Raw Data'!$A$9:$DA$158,Y$3,FALSE))="","",(VLOOKUP($A45,'Q2 Raw Data'!$A$9:$DA$158,Y$3,FALSE))),"")</f>
        <v>Mature</v>
      </c>
      <c r="Z45" t="str">
        <f>IFERROR(IF((VLOOKUP($A45,'Q2 Raw Data'!$A$9:$DA$158,Z$3,FALSE))="","",(VLOOKUP($A45,'Q2 Raw Data'!$A$9:$DA$158,Z$3,FALSE))),"")</f>
        <v>Established</v>
      </c>
      <c r="AA45" t="str">
        <f>IFERROR(IF((VLOOKUP($A45,'Q2 Raw Data'!$A$9:$DA$158,AA$3,FALSE))="","",(VLOOKUP($A45,'Q2 Raw Data'!$A$9:$DA$158,AA$3,FALSE))),"")</f>
        <v>Established</v>
      </c>
      <c r="AB45" t="str">
        <f>IFERROR(IF((VLOOKUP($A45,'Q2 Raw Data'!$A$9:$DA$158,AB$3,FALSE))="","",(VLOOKUP($A45,'Q2 Raw Data'!$A$9:$DA$158,AB$3,FALSE))),"")</f>
        <v>Mature</v>
      </c>
      <c r="AC45" t="str">
        <f>IFERROR(IF((VLOOKUP($A45,'Q2 Raw Data'!$A$9:$DA$158,AC$3,FALSE))="","",(VLOOKUP($A45,'Q2 Raw Data'!$A$9:$DA$158,AC$3,FALSE))),"")</f>
        <v>Plans in place</v>
      </c>
    </row>
    <row r="46" spans="1:29" x14ac:dyDescent="0.3">
      <c r="A46" t="s">
        <v>399</v>
      </c>
      <c r="B46" t="s">
        <v>400</v>
      </c>
      <c r="C46" t="str">
        <f>IFERROR(IF((VLOOKUP($A46,'Q2 Raw Data'!$A$9:$DA$158,C$3,FALSE))="","",(VLOOKUP($A46,'Q2 Raw Data'!$A$9:$DA$158,C$3,FALSE))),"")</f>
        <v>Plans in place</v>
      </c>
      <c r="D46" t="str">
        <f>IFERROR(IF((VLOOKUP($A46,'Q2 Raw Data'!$A$9:$DA$158,D$3,FALSE))="","",(VLOOKUP($A46,'Q2 Raw Data'!$A$9:$DA$158,D$3,FALSE))),"")</f>
        <v>Established</v>
      </c>
      <c r="E46" t="str">
        <f>IFERROR(IF((VLOOKUP($A46,'Q2 Raw Data'!$A$9:$DA$158,E$3,FALSE))="","",(VLOOKUP($A46,'Q2 Raw Data'!$A$9:$DA$158,E$3,FALSE))),"")</f>
        <v>Established</v>
      </c>
      <c r="F46" t="str">
        <f>IFERROR(IF((VLOOKUP($A46,'Q2 Raw Data'!$A$9:$DA$158,F$3,FALSE))="","",(VLOOKUP($A46,'Q2 Raw Data'!$A$9:$DA$158,F$3,FALSE))),"")</f>
        <v>Plans in place</v>
      </c>
      <c r="G46" t="str">
        <f>IFERROR(IF((VLOOKUP($A46,'Q2 Raw Data'!$A$9:$DA$158,G$3,FALSE))="","",(VLOOKUP($A46,'Q2 Raw Data'!$A$9:$DA$158,G$3,FALSE))),"")</f>
        <v>Established</v>
      </c>
      <c r="H46" t="str">
        <f>IFERROR(IF((VLOOKUP($A46,'Q2 Raw Data'!$A$9:$DA$158,H$3,FALSE))="","",(VLOOKUP($A46,'Q2 Raw Data'!$A$9:$DA$158,H$3,FALSE))),"")</f>
        <v>Plans in place</v>
      </c>
      <c r="I46" t="str">
        <f>IFERROR(IF((VLOOKUP($A46,'Q2 Raw Data'!$A$9:$DA$158,I$3,FALSE))="","",(VLOOKUP($A46,'Q2 Raw Data'!$A$9:$DA$158,I$3,FALSE))),"")</f>
        <v>Established</v>
      </c>
      <c r="J46" t="str">
        <f>IFERROR(IF((VLOOKUP($A46,'Q2 Raw Data'!$A$9:$DA$158,J$3,FALSE))="","",(VLOOKUP($A46,'Q2 Raw Data'!$A$9:$DA$158,J$3,FALSE))),"")</f>
        <v>Established</v>
      </c>
      <c r="K46" t="str">
        <f>IFERROR(IF((VLOOKUP($A46,'Q2 Raw Data'!$A$9:$DA$158,K$3,FALSE))="","",(VLOOKUP($A46,'Q2 Raw Data'!$A$9:$DA$158,K$3,FALSE))),"")</f>
        <v>Plans in place</v>
      </c>
      <c r="L46" t="str">
        <f>IFERROR(IF((VLOOKUP($A46,'Q2 Raw Data'!$A$9:$DA$158,L$3,FALSE))="","",(VLOOKUP($A46,'Q2 Raw Data'!$A$9:$DA$158,L$3,FALSE))),"")</f>
        <v>Plans in place</v>
      </c>
      <c r="M46" t="str">
        <f>IFERROR(IF((VLOOKUP($A46,'Q2 Raw Data'!$A$9:$DA$158,M$3,FALSE))="","",(VLOOKUP($A46,'Q2 Raw Data'!$A$9:$DA$158,M$3,FALSE))),"")</f>
        <v>Established</v>
      </c>
      <c r="N46" t="str">
        <f>IFERROR(IF((VLOOKUP($A46,'Q2 Raw Data'!$A$9:$DA$158,N$3,FALSE))="","",(VLOOKUP($A46,'Q2 Raw Data'!$A$9:$DA$158,N$3,FALSE))),"")</f>
        <v>Established</v>
      </c>
      <c r="O46" t="str">
        <f>IFERROR(IF((VLOOKUP($A46,'Q2 Raw Data'!$A$9:$DA$158,O$3,FALSE))="","",(VLOOKUP($A46,'Q2 Raw Data'!$A$9:$DA$158,O$3,FALSE))),"")</f>
        <v>Plans in place</v>
      </c>
      <c r="P46" t="str">
        <f>IFERROR(IF((VLOOKUP($A46,'Q2 Raw Data'!$A$9:$DA$158,P$3,FALSE))="","",(VLOOKUP($A46,'Q2 Raw Data'!$A$9:$DA$158,P$3,FALSE))),"")</f>
        <v>Established</v>
      </c>
      <c r="Q46" t="str">
        <f>IFERROR(IF((VLOOKUP($A46,'Q2 Raw Data'!$A$9:$DA$158,Q$3,FALSE))="","",(VLOOKUP($A46,'Q2 Raw Data'!$A$9:$DA$158,Q$3,FALSE))),"")</f>
        <v>Plans in place</v>
      </c>
      <c r="R46" t="str">
        <f>IFERROR(IF((VLOOKUP($A46,'Q2 Raw Data'!$A$9:$DA$158,R$3,FALSE))="","",(VLOOKUP($A46,'Q2 Raw Data'!$A$9:$DA$158,R$3,FALSE))),"")</f>
        <v>Established</v>
      </c>
      <c r="S46" t="str">
        <f>IFERROR(IF((VLOOKUP($A46,'Q2 Raw Data'!$A$9:$DA$158,S$3,FALSE))="","",(VLOOKUP($A46,'Q2 Raw Data'!$A$9:$DA$158,S$3,FALSE))),"")</f>
        <v>Established</v>
      </c>
      <c r="T46" t="str">
        <f>IFERROR(IF((VLOOKUP($A46,'Q2 Raw Data'!$A$9:$DA$158,T$3,FALSE))="","",(VLOOKUP($A46,'Q2 Raw Data'!$A$9:$DA$158,T$3,FALSE))),"")</f>
        <v>Plans in place</v>
      </c>
      <c r="U46" t="str">
        <f>IFERROR(IF((VLOOKUP($A46,'Q2 Raw Data'!$A$9:$DA$158,U$3,FALSE))="","",(VLOOKUP($A46,'Q2 Raw Data'!$A$9:$DA$158,U$3,FALSE))),"")</f>
        <v>Established</v>
      </c>
      <c r="V46" t="str">
        <f>IFERROR(IF((VLOOKUP($A46,'Q2 Raw Data'!$A$9:$DA$158,V$3,FALSE))="","",(VLOOKUP($A46,'Q2 Raw Data'!$A$9:$DA$158,V$3,FALSE))),"")</f>
        <v>Established</v>
      </c>
      <c r="W46" t="str">
        <f>IFERROR(IF((VLOOKUP($A46,'Q2 Raw Data'!$A$9:$DA$158,W$3,FALSE))="","",(VLOOKUP($A46,'Q2 Raw Data'!$A$9:$DA$158,W$3,FALSE))),"")</f>
        <v>Established</v>
      </c>
      <c r="X46" t="str">
        <f>IFERROR(IF((VLOOKUP($A46,'Q2 Raw Data'!$A$9:$DA$158,X$3,FALSE))="","",(VLOOKUP($A46,'Q2 Raw Data'!$A$9:$DA$158,X$3,FALSE))),"")</f>
        <v>Established</v>
      </c>
      <c r="Y46" t="str">
        <f>IFERROR(IF((VLOOKUP($A46,'Q2 Raw Data'!$A$9:$DA$158,Y$3,FALSE))="","",(VLOOKUP($A46,'Q2 Raw Data'!$A$9:$DA$158,Y$3,FALSE))),"")</f>
        <v>Established</v>
      </c>
      <c r="Z46" t="str">
        <f>IFERROR(IF((VLOOKUP($A46,'Q2 Raw Data'!$A$9:$DA$158,Z$3,FALSE))="","",(VLOOKUP($A46,'Q2 Raw Data'!$A$9:$DA$158,Z$3,FALSE))),"")</f>
        <v>Plans in place</v>
      </c>
      <c r="AA46" t="str">
        <f>IFERROR(IF((VLOOKUP($A46,'Q2 Raw Data'!$A$9:$DA$158,AA$3,FALSE))="","",(VLOOKUP($A46,'Q2 Raw Data'!$A$9:$DA$158,AA$3,FALSE))),"")</f>
        <v>Established</v>
      </c>
      <c r="AB46" t="str">
        <f>IFERROR(IF((VLOOKUP($A46,'Q2 Raw Data'!$A$9:$DA$158,AB$3,FALSE))="","",(VLOOKUP($A46,'Q2 Raw Data'!$A$9:$DA$158,AB$3,FALSE))),"")</f>
        <v>Established</v>
      </c>
      <c r="AC46" t="str">
        <f>IFERROR(IF((VLOOKUP($A46,'Q2 Raw Data'!$A$9:$DA$158,AC$3,FALSE))="","",(VLOOKUP($A46,'Q2 Raw Data'!$A$9:$DA$158,AC$3,FALSE))),"")</f>
        <v>Established</v>
      </c>
    </row>
    <row r="47" spans="1:29" x14ac:dyDescent="0.3">
      <c r="A47" t="s">
        <v>401</v>
      </c>
      <c r="B47" t="s">
        <v>402</v>
      </c>
      <c r="C47" t="str">
        <f>IFERROR(IF((VLOOKUP($A47,'Q2 Raw Data'!$A$9:$DA$158,C$3,FALSE))="","",(VLOOKUP($A47,'Q2 Raw Data'!$A$9:$DA$158,C$3,FALSE))),"")</f>
        <v>Established</v>
      </c>
      <c r="D47" t="str">
        <f>IFERROR(IF((VLOOKUP($A47,'Q2 Raw Data'!$A$9:$DA$158,D$3,FALSE))="","",(VLOOKUP($A47,'Q2 Raw Data'!$A$9:$DA$158,D$3,FALSE))),"")</f>
        <v>Established</v>
      </c>
      <c r="E47" t="str">
        <f>IFERROR(IF((VLOOKUP($A47,'Q2 Raw Data'!$A$9:$DA$158,E$3,FALSE))="","",(VLOOKUP($A47,'Q2 Raw Data'!$A$9:$DA$158,E$3,FALSE))),"")</f>
        <v>Established</v>
      </c>
      <c r="F47" t="str">
        <f>IFERROR(IF((VLOOKUP($A47,'Q2 Raw Data'!$A$9:$DA$158,F$3,FALSE))="","",(VLOOKUP($A47,'Q2 Raw Data'!$A$9:$DA$158,F$3,FALSE))),"")</f>
        <v>Plans in place</v>
      </c>
      <c r="G47" t="str">
        <f>IFERROR(IF((VLOOKUP($A47,'Q2 Raw Data'!$A$9:$DA$158,G$3,FALSE))="","",(VLOOKUP($A47,'Q2 Raw Data'!$A$9:$DA$158,G$3,FALSE))),"")</f>
        <v>Established</v>
      </c>
      <c r="H47" t="str">
        <f>IFERROR(IF((VLOOKUP($A47,'Q2 Raw Data'!$A$9:$DA$158,H$3,FALSE))="","",(VLOOKUP($A47,'Q2 Raw Data'!$A$9:$DA$158,H$3,FALSE))),"")</f>
        <v>Established</v>
      </c>
      <c r="I47" t="str">
        <f>IFERROR(IF((VLOOKUP($A47,'Q2 Raw Data'!$A$9:$DA$158,I$3,FALSE))="","",(VLOOKUP($A47,'Q2 Raw Data'!$A$9:$DA$158,I$3,FALSE))),"")</f>
        <v>Established</v>
      </c>
      <c r="J47" t="str">
        <f>IFERROR(IF((VLOOKUP($A47,'Q2 Raw Data'!$A$9:$DA$158,J$3,FALSE))="","",(VLOOKUP($A47,'Q2 Raw Data'!$A$9:$DA$158,J$3,FALSE))),"")</f>
        <v>Established</v>
      </c>
      <c r="K47" t="str">
        <f>IFERROR(IF((VLOOKUP($A47,'Q2 Raw Data'!$A$9:$DA$158,K$3,FALSE))="","",(VLOOKUP($A47,'Q2 Raw Data'!$A$9:$DA$158,K$3,FALSE))),"")</f>
        <v>Not yet established</v>
      </c>
      <c r="L47" t="str">
        <f>IFERROR(IF((VLOOKUP($A47,'Q2 Raw Data'!$A$9:$DA$158,L$3,FALSE))="","",(VLOOKUP($A47,'Q2 Raw Data'!$A$9:$DA$158,L$3,FALSE))),"")</f>
        <v>Established</v>
      </c>
      <c r="M47" t="str">
        <f>IFERROR(IF((VLOOKUP($A47,'Q2 Raw Data'!$A$9:$DA$158,M$3,FALSE))="","",(VLOOKUP($A47,'Q2 Raw Data'!$A$9:$DA$158,M$3,FALSE))),"")</f>
        <v>Established</v>
      </c>
      <c r="N47" t="str">
        <f>IFERROR(IF((VLOOKUP($A47,'Q2 Raw Data'!$A$9:$DA$158,N$3,FALSE))="","",(VLOOKUP($A47,'Q2 Raw Data'!$A$9:$DA$158,N$3,FALSE))),"")</f>
        <v>Established</v>
      </c>
      <c r="O47" t="str">
        <f>IFERROR(IF((VLOOKUP($A47,'Q2 Raw Data'!$A$9:$DA$158,O$3,FALSE))="","",(VLOOKUP($A47,'Q2 Raw Data'!$A$9:$DA$158,O$3,FALSE))),"")</f>
        <v>Established</v>
      </c>
      <c r="P47" t="str">
        <f>IFERROR(IF((VLOOKUP($A47,'Q2 Raw Data'!$A$9:$DA$158,P$3,FALSE))="","",(VLOOKUP($A47,'Q2 Raw Data'!$A$9:$DA$158,P$3,FALSE))),"")</f>
        <v>Established</v>
      </c>
      <c r="Q47" t="str">
        <f>IFERROR(IF((VLOOKUP($A47,'Q2 Raw Data'!$A$9:$DA$158,Q$3,FALSE))="","",(VLOOKUP($A47,'Q2 Raw Data'!$A$9:$DA$158,Q$3,FALSE))),"")</f>
        <v>Established</v>
      </c>
      <c r="R47" t="str">
        <f>IFERROR(IF((VLOOKUP($A47,'Q2 Raw Data'!$A$9:$DA$158,R$3,FALSE))="","",(VLOOKUP($A47,'Q2 Raw Data'!$A$9:$DA$158,R$3,FALSE))),"")</f>
        <v>Established</v>
      </c>
      <c r="S47" t="str">
        <f>IFERROR(IF((VLOOKUP($A47,'Q2 Raw Data'!$A$9:$DA$158,S$3,FALSE))="","",(VLOOKUP($A47,'Q2 Raw Data'!$A$9:$DA$158,S$3,FALSE))),"")</f>
        <v>Established</v>
      </c>
      <c r="T47" t="str">
        <f>IFERROR(IF((VLOOKUP($A47,'Q2 Raw Data'!$A$9:$DA$158,T$3,FALSE))="","",(VLOOKUP($A47,'Q2 Raw Data'!$A$9:$DA$158,T$3,FALSE))),"")</f>
        <v>Plans in place</v>
      </c>
      <c r="U47" t="str">
        <f>IFERROR(IF((VLOOKUP($A47,'Q2 Raw Data'!$A$9:$DA$158,U$3,FALSE))="","",(VLOOKUP($A47,'Q2 Raw Data'!$A$9:$DA$158,U$3,FALSE))),"")</f>
        <v>Established</v>
      </c>
      <c r="V47" t="str">
        <f>IFERROR(IF((VLOOKUP($A47,'Q2 Raw Data'!$A$9:$DA$158,V$3,FALSE))="","",(VLOOKUP($A47,'Q2 Raw Data'!$A$9:$DA$158,V$3,FALSE))),"")</f>
        <v>Established</v>
      </c>
      <c r="W47" t="str">
        <f>IFERROR(IF((VLOOKUP($A47,'Q2 Raw Data'!$A$9:$DA$158,W$3,FALSE))="","",(VLOOKUP($A47,'Q2 Raw Data'!$A$9:$DA$158,W$3,FALSE))),"")</f>
        <v>Established</v>
      </c>
      <c r="X47" t="str">
        <f>IFERROR(IF((VLOOKUP($A47,'Q2 Raw Data'!$A$9:$DA$158,X$3,FALSE))="","",(VLOOKUP($A47,'Q2 Raw Data'!$A$9:$DA$158,X$3,FALSE))),"")</f>
        <v>Established</v>
      </c>
      <c r="Y47" t="str">
        <f>IFERROR(IF((VLOOKUP($A47,'Q2 Raw Data'!$A$9:$DA$158,Y$3,FALSE))="","",(VLOOKUP($A47,'Q2 Raw Data'!$A$9:$DA$158,Y$3,FALSE))),"")</f>
        <v>Established</v>
      </c>
      <c r="Z47" t="str">
        <f>IFERROR(IF((VLOOKUP($A47,'Q2 Raw Data'!$A$9:$DA$158,Z$3,FALSE))="","",(VLOOKUP($A47,'Q2 Raw Data'!$A$9:$DA$158,Z$3,FALSE))),"")</f>
        <v>Established</v>
      </c>
      <c r="AA47" t="str">
        <f>IFERROR(IF((VLOOKUP($A47,'Q2 Raw Data'!$A$9:$DA$158,AA$3,FALSE))="","",(VLOOKUP($A47,'Q2 Raw Data'!$A$9:$DA$158,AA$3,FALSE))),"")</f>
        <v>Established</v>
      </c>
      <c r="AB47" t="str">
        <f>IFERROR(IF((VLOOKUP($A47,'Q2 Raw Data'!$A$9:$DA$158,AB$3,FALSE))="","",(VLOOKUP($A47,'Q2 Raw Data'!$A$9:$DA$158,AB$3,FALSE))),"")</f>
        <v>Established</v>
      </c>
      <c r="AC47" t="str">
        <f>IFERROR(IF((VLOOKUP($A47,'Q2 Raw Data'!$A$9:$DA$158,AC$3,FALSE))="","",(VLOOKUP($A47,'Q2 Raw Data'!$A$9:$DA$158,AC$3,FALSE))),"")</f>
        <v>Plans in place</v>
      </c>
    </row>
    <row r="48" spans="1:29" x14ac:dyDescent="0.3">
      <c r="A48" t="s">
        <v>403</v>
      </c>
      <c r="B48" t="s">
        <v>404</v>
      </c>
      <c r="C48" t="str">
        <f>IFERROR(IF((VLOOKUP($A48,'Q2 Raw Data'!$A$9:$DA$158,C$3,FALSE))="","",(VLOOKUP($A48,'Q2 Raw Data'!$A$9:$DA$158,C$3,FALSE))),"")</f>
        <v>Plans in place</v>
      </c>
      <c r="D48" t="str">
        <f>IFERROR(IF((VLOOKUP($A48,'Q2 Raw Data'!$A$9:$DA$158,D$3,FALSE))="","",(VLOOKUP($A48,'Q2 Raw Data'!$A$9:$DA$158,D$3,FALSE))),"")</f>
        <v>Established</v>
      </c>
      <c r="E48" t="str">
        <f>IFERROR(IF((VLOOKUP($A48,'Q2 Raw Data'!$A$9:$DA$158,E$3,FALSE))="","",(VLOOKUP($A48,'Q2 Raw Data'!$A$9:$DA$158,E$3,FALSE))),"")</f>
        <v>Plans in place</v>
      </c>
      <c r="F48" t="str">
        <f>IFERROR(IF((VLOOKUP($A48,'Q2 Raw Data'!$A$9:$DA$158,F$3,FALSE))="","",(VLOOKUP($A48,'Q2 Raw Data'!$A$9:$DA$158,F$3,FALSE))),"")</f>
        <v>Established</v>
      </c>
      <c r="G48" t="str">
        <f>IFERROR(IF((VLOOKUP($A48,'Q2 Raw Data'!$A$9:$DA$158,G$3,FALSE))="","",(VLOOKUP($A48,'Q2 Raw Data'!$A$9:$DA$158,G$3,FALSE))),"")</f>
        <v>Plans in place</v>
      </c>
      <c r="H48" t="str">
        <f>IFERROR(IF((VLOOKUP($A48,'Q2 Raw Data'!$A$9:$DA$158,H$3,FALSE))="","",(VLOOKUP($A48,'Q2 Raw Data'!$A$9:$DA$158,H$3,FALSE))),"")</f>
        <v>Plans in place</v>
      </c>
      <c r="I48" t="str">
        <f>IFERROR(IF((VLOOKUP($A48,'Q2 Raw Data'!$A$9:$DA$158,I$3,FALSE))="","",(VLOOKUP($A48,'Q2 Raw Data'!$A$9:$DA$158,I$3,FALSE))),"")</f>
        <v>Established</v>
      </c>
      <c r="J48" t="str">
        <f>IFERROR(IF((VLOOKUP($A48,'Q2 Raw Data'!$A$9:$DA$158,J$3,FALSE))="","",(VLOOKUP($A48,'Q2 Raw Data'!$A$9:$DA$158,J$3,FALSE))),"")</f>
        <v>Mature</v>
      </c>
      <c r="K48" t="str">
        <f>IFERROR(IF((VLOOKUP($A48,'Q2 Raw Data'!$A$9:$DA$158,K$3,FALSE))="","",(VLOOKUP($A48,'Q2 Raw Data'!$A$9:$DA$158,K$3,FALSE))),"")</f>
        <v>Plans in place</v>
      </c>
      <c r="L48" t="str">
        <f>IFERROR(IF((VLOOKUP($A48,'Q2 Raw Data'!$A$9:$DA$158,L$3,FALSE))="","",(VLOOKUP($A48,'Q2 Raw Data'!$A$9:$DA$158,L$3,FALSE))),"")</f>
        <v>Plans in place</v>
      </c>
      <c r="M48" t="str">
        <f>IFERROR(IF((VLOOKUP($A48,'Q2 Raw Data'!$A$9:$DA$158,M$3,FALSE))="","",(VLOOKUP($A48,'Q2 Raw Data'!$A$9:$DA$158,M$3,FALSE))),"")</f>
        <v>Established</v>
      </c>
      <c r="N48" t="str">
        <f>IFERROR(IF((VLOOKUP($A48,'Q2 Raw Data'!$A$9:$DA$158,N$3,FALSE))="","",(VLOOKUP($A48,'Q2 Raw Data'!$A$9:$DA$158,N$3,FALSE))),"")</f>
        <v>Plans in place</v>
      </c>
      <c r="O48" t="str">
        <f>IFERROR(IF((VLOOKUP($A48,'Q2 Raw Data'!$A$9:$DA$158,O$3,FALSE))="","",(VLOOKUP($A48,'Q2 Raw Data'!$A$9:$DA$158,O$3,FALSE))),"")</f>
        <v>Established</v>
      </c>
      <c r="P48" t="str">
        <f>IFERROR(IF((VLOOKUP($A48,'Q2 Raw Data'!$A$9:$DA$158,P$3,FALSE))="","",(VLOOKUP($A48,'Q2 Raw Data'!$A$9:$DA$158,P$3,FALSE))),"")</f>
        <v>Plans in place</v>
      </c>
      <c r="Q48" t="str">
        <f>IFERROR(IF((VLOOKUP($A48,'Q2 Raw Data'!$A$9:$DA$158,Q$3,FALSE))="","",(VLOOKUP($A48,'Q2 Raw Data'!$A$9:$DA$158,Q$3,FALSE))),"")</f>
        <v>Established</v>
      </c>
      <c r="R48" t="str">
        <f>IFERROR(IF((VLOOKUP($A48,'Q2 Raw Data'!$A$9:$DA$158,R$3,FALSE))="","",(VLOOKUP($A48,'Q2 Raw Data'!$A$9:$DA$158,R$3,FALSE))),"")</f>
        <v>Established</v>
      </c>
      <c r="S48" t="str">
        <f>IFERROR(IF((VLOOKUP($A48,'Q2 Raw Data'!$A$9:$DA$158,S$3,FALSE))="","",(VLOOKUP($A48,'Q2 Raw Data'!$A$9:$DA$158,S$3,FALSE))),"")</f>
        <v>Mature</v>
      </c>
      <c r="T48" t="str">
        <f>IFERROR(IF((VLOOKUP($A48,'Q2 Raw Data'!$A$9:$DA$158,T$3,FALSE))="","",(VLOOKUP($A48,'Q2 Raw Data'!$A$9:$DA$158,T$3,FALSE))),"")</f>
        <v>Plans in place</v>
      </c>
      <c r="U48" t="str">
        <f>IFERROR(IF((VLOOKUP($A48,'Q2 Raw Data'!$A$9:$DA$158,U$3,FALSE))="","",(VLOOKUP($A48,'Q2 Raw Data'!$A$9:$DA$158,U$3,FALSE))),"")</f>
        <v>Established</v>
      </c>
      <c r="V48" t="str">
        <f>IFERROR(IF((VLOOKUP($A48,'Q2 Raw Data'!$A$9:$DA$158,V$3,FALSE))="","",(VLOOKUP($A48,'Q2 Raw Data'!$A$9:$DA$158,V$3,FALSE))),"")</f>
        <v>Established</v>
      </c>
      <c r="W48" t="str">
        <f>IFERROR(IF((VLOOKUP($A48,'Q2 Raw Data'!$A$9:$DA$158,W$3,FALSE))="","",(VLOOKUP($A48,'Q2 Raw Data'!$A$9:$DA$158,W$3,FALSE))),"")</f>
        <v>Established</v>
      </c>
      <c r="X48" t="str">
        <f>IFERROR(IF((VLOOKUP($A48,'Q2 Raw Data'!$A$9:$DA$158,X$3,FALSE))="","",(VLOOKUP($A48,'Q2 Raw Data'!$A$9:$DA$158,X$3,FALSE))),"")</f>
        <v>Established</v>
      </c>
      <c r="Y48" t="str">
        <f>IFERROR(IF((VLOOKUP($A48,'Q2 Raw Data'!$A$9:$DA$158,Y$3,FALSE))="","",(VLOOKUP($A48,'Q2 Raw Data'!$A$9:$DA$158,Y$3,FALSE))),"")</f>
        <v>Established</v>
      </c>
      <c r="Z48" t="str">
        <f>IFERROR(IF((VLOOKUP($A48,'Q2 Raw Data'!$A$9:$DA$158,Z$3,FALSE))="","",(VLOOKUP($A48,'Q2 Raw Data'!$A$9:$DA$158,Z$3,FALSE))),"")</f>
        <v>Established</v>
      </c>
      <c r="AA48" t="str">
        <f>IFERROR(IF((VLOOKUP($A48,'Q2 Raw Data'!$A$9:$DA$158,AA$3,FALSE))="","",(VLOOKUP($A48,'Q2 Raw Data'!$A$9:$DA$158,AA$3,FALSE))),"")</f>
        <v>Established</v>
      </c>
      <c r="AB48" t="str">
        <f>IFERROR(IF((VLOOKUP($A48,'Q2 Raw Data'!$A$9:$DA$158,AB$3,FALSE))="","",(VLOOKUP($A48,'Q2 Raw Data'!$A$9:$DA$158,AB$3,FALSE))),"")</f>
        <v>Mature</v>
      </c>
      <c r="AC48" t="str">
        <f>IFERROR(IF((VLOOKUP($A48,'Q2 Raw Data'!$A$9:$DA$158,AC$3,FALSE))="","",(VLOOKUP($A48,'Q2 Raw Data'!$A$9:$DA$158,AC$3,FALSE))),"")</f>
        <v>Established</v>
      </c>
    </row>
    <row r="49" spans="1:29" x14ac:dyDescent="0.3">
      <c r="A49" t="s">
        <v>407</v>
      </c>
      <c r="B49" t="s">
        <v>408</v>
      </c>
      <c r="C49" t="str">
        <f>IFERROR(IF((VLOOKUP($A49,'Q2 Raw Data'!$A$9:$DA$158,C$3,FALSE))="","",(VLOOKUP($A49,'Q2 Raw Data'!$A$9:$DA$158,C$3,FALSE))),"")</f>
        <v>Established</v>
      </c>
      <c r="D49" t="str">
        <f>IFERROR(IF((VLOOKUP($A49,'Q2 Raw Data'!$A$9:$DA$158,D$3,FALSE))="","",(VLOOKUP($A49,'Q2 Raw Data'!$A$9:$DA$158,D$3,FALSE))),"")</f>
        <v>Established</v>
      </c>
      <c r="E49" t="str">
        <f>IFERROR(IF((VLOOKUP($A49,'Q2 Raw Data'!$A$9:$DA$158,E$3,FALSE))="","",(VLOOKUP($A49,'Q2 Raw Data'!$A$9:$DA$158,E$3,FALSE))),"")</f>
        <v>Established</v>
      </c>
      <c r="F49" t="str">
        <f>IFERROR(IF((VLOOKUP($A49,'Q2 Raw Data'!$A$9:$DA$158,F$3,FALSE))="","",(VLOOKUP($A49,'Q2 Raw Data'!$A$9:$DA$158,F$3,FALSE))),"")</f>
        <v>Established</v>
      </c>
      <c r="G49" t="str">
        <f>IFERROR(IF((VLOOKUP($A49,'Q2 Raw Data'!$A$9:$DA$158,G$3,FALSE))="","",(VLOOKUP($A49,'Q2 Raw Data'!$A$9:$DA$158,G$3,FALSE))),"")</f>
        <v>Established</v>
      </c>
      <c r="H49" t="str">
        <f>IFERROR(IF((VLOOKUP($A49,'Q2 Raw Data'!$A$9:$DA$158,H$3,FALSE))="","",(VLOOKUP($A49,'Q2 Raw Data'!$A$9:$DA$158,H$3,FALSE))),"")</f>
        <v>Plans in place</v>
      </c>
      <c r="I49" t="str">
        <f>IFERROR(IF((VLOOKUP($A49,'Q2 Raw Data'!$A$9:$DA$158,I$3,FALSE))="","",(VLOOKUP($A49,'Q2 Raw Data'!$A$9:$DA$158,I$3,FALSE))),"")</f>
        <v>Established</v>
      </c>
      <c r="J49" t="str">
        <f>IFERROR(IF((VLOOKUP($A49,'Q2 Raw Data'!$A$9:$DA$158,J$3,FALSE))="","",(VLOOKUP($A49,'Q2 Raw Data'!$A$9:$DA$158,J$3,FALSE))),"")</f>
        <v>Established</v>
      </c>
      <c r="K49" t="str">
        <f>IFERROR(IF((VLOOKUP($A49,'Q2 Raw Data'!$A$9:$DA$158,K$3,FALSE))="","",(VLOOKUP($A49,'Q2 Raw Data'!$A$9:$DA$158,K$3,FALSE))),"")</f>
        <v>Plans in place</v>
      </c>
      <c r="L49" t="str">
        <f>IFERROR(IF((VLOOKUP($A49,'Q2 Raw Data'!$A$9:$DA$158,L$3,FALSE))="","",(VLOOKUP($A49,'Q2 Raw Data'!$A$9:$DA$158,L$3,FALSE))),"")</f>
        <v>Established</v>
      </c>
      <c r="M49" t="str">
        <f>IFERROR(IF((VLOOKUP($A49,'Q2 Raw Data'!$A$9:$DA$158,M$3,FALSE))="","",(VLOOKUP($A49,'Q2 Raw Data'!$A$9:$DA$158,M$3,FALSE))),"")</f>
        <v>Established</v>
      </c>
      <c r="N49" t="str">
        <f>IFERROR(IF((VLOOKUP($A49,'Q2 Raw Data'!$A$9:$DA$158,N$3,FALSE))="","",(VLOOKUP($A49,'Q2 Raw Data'!$A$9:$DA$158,N$3,FALSE))),"")</f>
        <v>Established</v>
      </c>
      <c r="O49" t="str">
        <f>IFERROR(IF((VLOOKUP($A49,'Q2 Raw Data'!$A$9:$DA$158,O$3,FALSE))="","",(VLOOKUP($A49,'Q2 Raw Data'!$A$9:$DA$158,O$3,FALSE))),"")</f>
        <v>Established</v>
      </c>
      <c r="P49" t="str">
        <f>IFERROR(IF((VLOOKUP($A49,'Q2 Raw Data'!$A$9:$DA$158,P$3,FALSE))="","",(VLOOKUP($A49,'Q2 Raw Data'!$A$9:$DA$158,P$3,FALSE))),"")</f>
        <v>Established</v>
      </c>
      <c r="Q49" t="str">
        <f>IFERROR(IF((VLOOKUP($A49,'Q2 Raw Data'!$A$9:$DA$158,Q$3,FALSE))="","",(VLOOKUP($A49,'Q2 Raw Data'!$A$9:$DA$158,Q$3,FALSE))),"")</f>
        <v>Established</v>
      </c>
      <c r="R49" t="str">
        <f>IFERROR(IF((VLOOKUP($A49,'Q2 Raw Data'!$A$9:$DA$158,R$3,FALSE))="","",(VLOOKUP($A49,'Q2 Raw Data'!$A$9:$DA$158,R$3,FALSE))),"")</f>
        <v>Established</v>
      </c>
      <c r="S49" t="str">
        <f>IFERROR(IF((VLOOKUP($A49,'Q2 Raw Data'!$A$9:$DA$158,S$3,FALSE))="","",(VLOOKUP($A49,'Q2 Raw Data'!$A$9:$DA$158,S$3,FALSE))),"")</f>
        <v>Established</v>
      </c>
      <c r="T49" t="str">
        <f>IFERROR(IF((VLOOKUP($A49,'Q2 Raw Data'!$A$9:$DA$158,T$3,FALSE))="","",(VLOOKUP($A49,'Q2 Raw Data'!$A$9:$DA$158,T$3,FALSE))),"")</f>
        <v>Established</v>
      </c>
      <c r="U49" t="str">
        <f>IFERROR(IF((VLOOKUP($A49,'Q2 Raw Data'!$A$9:$DA$158,U$3,FALSE))="","",(VLOOKUP($A49,'Q2 Raw Data'!$A$9:$DA$158,U$3,FALSE))),"")</f>
        <v>Established</v>
      </c>
      <c r="V49" t="str">
        <f>IFERROR(IF((VLOOKUP($A49,'Q2 Raw Data'!$A$9:$DA$158,V$3,FALSE))="","",(VLOOKUP($A49,'Q2 Raw Data'!$A$9:$DA$158,V$3,FALSE))),"")</f>
        <v>Established</v>
      </c>
      <c r="W49" t="str">
        <f>IFERROR(IF((VLOOKUP($A49,'Q2 Raw Data'!$A$9:$DA$158,W$3,FALSE))="","",(VLOOKUP($A49,'Q2 Raw Data'!$A$9:$DA$158,W$3,FALSE))),"")</f>
        <v>Mature</v>
      </c>
      <c r="X49" t="str">
        <f>IFERROR(IF((VLOOKUP($A49,'Q2 Raw Data'!$A$9:$DA$158,X$3,FALSE))="","",(VLOOKUP($A49,'Q2 Raw Data'!$A$9:$DA$158,X$3,FALSE))),"")</f>
        <v>Established</v>
      </c>
      <c r="Y49" t="str">
        <f>IFERROR(IF((VLOOKUP($A49,'Q2 Raw Data'!$A$9:$DA$158,Y$3,FALSE))="","",(VLOOKUP($A49,'Q2 Raw Data'!$A$9:$DA$158,Y$3,FALSE))),"")</f>
        <v>Established</v>
      </c>
      <c r="Z49" t="str">
        <f>IFERROR(IF((VLOOKUP($A49,'Q2 Raw Data'!$A$9:$DA$158,Z$3,FALSE))="","",(VLOOKUP($A49,'Q2 Raw Data'!$A$9:$DA$158,Z$3,FALSE))),"")</f>
        <v>Established</v>
      </c>
      <c r="AA49" t="str">
        <f>IFERROR(IF((VLOOKUP($A49,'Q2 Raw Data'!$A$9:$DA$158,AA$3,FALSE))="","",(VLOOKUP($A49,'Q2 Raw Data'!$A$9:$DA$158,AA$3,FALSE))),"")</f>
        <v>Established</v>
      </c>
      <c r="AB49" t="str">
        <f>IFERROR(IF((VLOOKUP($A49,'Q2 Raw Data'!$A$9:$DA$158,AB$3,FALSE))="","",(VLOOKUP($A49,'Q2 Raw Data'!$A$9:$DA$158,AB$3,FALSE))),"")</f>
        <v>Established</v>
      </c>
      <c r="AC49" t="str">
        <f>IFERROR(IF((VLOOKUP($A49,'Q2 Raw Data'!$A$9:$DA$158,AC$3,FALSE))="","",(VLOOKUP($A49,'Q2 Raw Data'!$A$9:$DA$158,AC$3,FALSE))),"")</f>
        <v>Established</v>
      </c>
    </row>
    <row r="50" spans="1:29" x14ac:dyDescent="0.3">
      <c r="A50" t="s">
        <v>410</v>
      </c>
      <c r="B50" t="s">
        <v>411</v>
      </c>
      <c r="C50" t="str">
        <f>IFERROR(IF((VLOOKUP($A50,'Q2 Raw Data'!$A$9:$DA$158,C$3,FALSE))="","",(VLOOKUP($A50,'Q2 Raw Data'!$A$9:$DA$158,C$3,FALSE))),"")</f>
        <v>Mature</v>
      </c>
      <c r="D50" t="str">
        <f>IFERROR(IF((VLOOKUP($A50,'Q2 Raw Data'!$A$9:$DA$158,D$3,FALSE))="","",(VLOOKUP($A50,'Q2 Raw Data'!$A$9:$DA$158,D$3,FALSE))),"")</f>
        <v>Mature</v>
      </c>
      <c r="E50" t="str">
        <f>IFERROR(IF((VLOOKUP($A50,'Q2 Raw Data'!$A$9:$DA$158,E$3,FALSE))="","",(VLOOKUP($A50,'Q2 Raw Data'!$A$9:$DA$158,E$3,FALSE))),"")</f>
        <v>Established</v>
      </c>
      <c r="F50" t="str">
        <f>IFERROR(IF((VLOOKUP($A50,'Q2 Raw Data'!$A$9:$DA$158,F$3,FALSE))="","",(VLOOKUP($A50,'Q2 Raw Data'!$A$9:$DA$158,F$3,FALSE))),"")</f>
        <v>Plans in place</v>
      </c>
      <c r="G50" t="str">
        <f>IFERROR(IF((VLOOKUP($A50,'Q2 Raw Data'!$A$9:$DA$158,G$3,FALSE))="","",(VLOOKUP($A50,'Q2 Raw Data'!$A$9:$DA$158,G$3,FALSE))),"")</f>
        <v>Plans in place</v>
      </c>
      <c r="H50" t="str">
        <f>IFERROR(IF((VLOOKUP($A50,'Q2 Raw Data'!$A$9:$DA$158,H$3,FALSE))="","",(VLOOKUP($A50,'Q2 Raw Data'!$A$9:$DA$158,H$3,FALSE))),"")</f>
        <v>Established</v>
      </c>
      <c r="I50" t="str">
        <f>IFERROR(IF((VLOOKUP($A50,'Q2 Raw Data'!$A$9:$DA$158,I$3,FALSE))="","",(VLOOKUP($A50,'Q2 Raw Data'!$A$9:$DA$158,I$3,FALSE))),"")</f>
        <v>Mature</v>
      </c>
      <c r="J50" t="str">
        <f>IFERROR(IF((VLOOKUP($A50,'Q2 Raw Data'!$A$9:$DA$158,J$3,FALSE))="","",(VLOOKUP($A50,'Q2 Raw Data'!$A$9:$DA$158,J$3,FALSE))),"")</f>
        <v>Exemplary</v>
      </c>
      <c r="K50" t="str">
        <f>IFERROR(IF((VLOOKUP($A50,'Q2 Raw Data'!$A$9:$DA$158,K$3,FALSE))="","",(VLOOKUP($A50,'Q2 Raw Data'!$A$9:$DA$158,K$3,FALSE))),"")</f>
        <v>Exemplary</v>
      </c>
      <c r="L50" t="str">
        <f>IFERROR(IF((VLOOKUP($A50,'Q2 Raw Data'!$A$9:$DA$158,L$3,FALSE))="","",(VLOOKUP($A50,'Q2 Raw Data'!$A$9:$DA$158,L$3,FALSE))),"")</f>
        <v>Mature</v>
      </c>
      <c r="M50" t="str">
        <f>IFERROR(IF((VLOOKUP($A50,'Q2 Raw Data'!$A$9:$DA$158,M$3,FALSE))="","",(VLOOKUP($A50,'Q2 Raw Data'!$A$9:$DA$158,M$3,FALSE))),"")</f>
        <v>Mature</v>
      </c>
      <c r="N50" t="str">
        <f>IFERROR(IF((VLOOKUP($A50,'Q2 Raw Data'!$A$9:$DA$158,N$3,FALSE))="","",(VLOOKUP($A50,'Q2 Raw Data'!$A$9:$DA$158,N$3,FALSE))),"")</f>
        <v>Established</v>
      </c>
      <c r="O50" t="str">
        <f>IFERROR(IF((VLOOKUP($A50,'Q2 Raw Data'!$A$9:$DA$158,O$3,FALSE))="","",(VLOOKUP($A50,'Q2 Raw Data'!$A$9:$DA$158,O$3,FALSE))),"")</f>
        <v>Established</v>
      </c>
      <c r="P50" t="str">
        <f>IFERROR(IF((VLOOKUP($A50,'Q2 Raw Data'!$A$9:$DA$158,P$3,FALSE))="","",(VLOOKUP($A50,'Q2 Raw Data'!$A$9:$DA$158,P$3,FALSE))),"")</f>
        <v>Plans in place</v>
      </c>
      <c r="Q50" t="str">
        <f>IFERROR(IF((VLOOKUP($A50,'Q2 Raw Data'!$A$9:$DA$158,Q$3,FALSE))="","",(VLOOKUP($A50,'Q2 Raw Data'!$A$9:$DA$158,Q$3,FALSE))),"")</f>
        <v>Established</v>
      </c>
      <c r="R50" t="str">
        <f>IFERROR(IF((VLOOKUP($A50,'Q2 Raw Data'!$A$9:$DA$158,R$3,FALSE))="","",(VLOOKUP($A50,'Q2 Raw Data'!$A$9:$DA$158,R$3,FALSE))),"")</f>
        <v>Mature</v>
      </c>
      <c r="S50" t="str">
        <f>IFERROR(IF((VLOOKUP($A50,'Q2 Raw Data'!$A$9:$DA$158,S$3,FALSE))="","",(VLOOKUP($A50,'Q2 Raw Data'!$A$9:$DA$158,S$3,FALSE))),"")</f>
        <v>Exemplary</v>
      </c>
      <c r="T50" t="str">
        <f>IFERROR(IF((VLOOKUP($A50,'Q2 Raw Data'!$A$9:$DA$158,T$3,FALSE))="","",(VLOOKUP($A50,'Q2 Raw Data'!$A$9:$DA$158,T$3,FALSE))),"")</f>
        <v>Exemplary</v>
      </c>
      <c r="U50" t="str">
        <f>IFERROR(IF((VLOOKUP($A50,'Q2 Raw Data'!$A$9:$DA$158,U$3,FALSE))="","",(VLOOKUP($A50,'Q2 Raw Data'!$A$9:$DA$158,U$3,FALSE))),"")</f>
        <v>Mature</v>
      </c>
      <c r="V50" t="str">
        <f>IFERROR(IF((VLOOKUP($A50,'Q2 Raw Data'!$A$9:$DA$158,V$3,FALSE))="","",(VLOOKUP($A50,'Q2 Raw Data'!$A$9:$DA$158,V$3,FALSE))),"")</f>
        <v>Mature</v>
      </c>
      <c r="W50" t="str">
        <f>IFERROR(IF((VLOOKUP($A50,'Q2 Raw Data'!$A$9:$DA$158,W$3,FALSE))="","",(VLOOKUP($A50,'Q2 Raw Data'!$A$9:$DA$158,W$3,FALSE))),"")</f>
        <v>Mature</v>
      </c>
      <c r="X50" t="str">
        <f>IFERROR(IF((VLOOKUP($A50,'Q2 Raw Data'!$A$9:$DA$158,X$3,FALSE))="","",(VLOOKUP($A50,'Q2 Raw Data'!$A$9:$DA$158,X$3,FALSE))),"")</f>
        <v>Established</v>
      </c>
      <c r="Y50" t="str">
        <f>IFERROR(IF((VLOOKUP($A50,'Q2 Raw Data'!$A$9:$DA$158,Y$3,FALSE))="","",(VLOOKUP($A50,'Q2 Raw Data'!$A$9:$DA$158,Y$3,FALSE))),"")</f>
        <v>Established</v>
      </c>
      <c r="Z50" t="str">
        <f>IFERROR(IF((VLOOKUP($A50,'Q2 Raw Data'!$A$9:$DA$158,Z$3,FALSE))="","",(VLOOKUP($A50,'Q2 Raw Data'!$A$9:$DA$158,Z$3,FALSE))),"")</f>
        <v>Established</v>
      </c>
      <c r="AA50" t="str">
        <f>IFERROR(IF((VLOOKUP($A50,'Q2 Raw Data'!$A$9:$DA$158,AA$3,FALSE))="","",(VLOOKUP($A50,'Q2 Raw Data'!$A$9:$DA$158,AA$3,FALSE))),"")</f>
        <v>Mature</v>
      </c>
      <c r="AB50" t="str">
        <f>IFERROR(IF((VLOOKUP($A50,'Q2 Raw Data'!$A$9:$DA$158,AB$3,FALSE))="","",(VLOOKUP($A50,'Q2 Raw Data'!$A$9:$DA$158,AB$3,FALSE))),"")</f>
        <v>Exemplary</v>
      </c>
      <c r="AC50" t="str">
        <f>IFERROR(IF((VLOOKUP($A50,'Q2 Raw Data'!$A$9:$DA$158,AC$3,FALSE))="","",(VLOOKUP($A50,'Q2 Raw Data'!$A$9:$DA$158,AC$3,FALSE))),"")</f>
        <v>Exemplary</v>
      </c>
    </row>
    <row r="51" spans="1:29" x14ac:dyDescent="0.3">
      <c r="A51" t="s">
        <v>414</v>
      </c>
      <c r="B51" t="s">
        <v>415</v>
      </c>
      <c r="C51" t="str">
        <f>IFERROR(IF((VLOOKUP($A51,'Q2 Raw Data'!$A$9:$DA$158,C$3,FALSE))="","",(VLOOKUP($A51,'Q2 Raw Data'!$A$9:$DA$158,C$3,FALSE))),"")</f>
        <v>Established</v>
      </c>
      <c r="D51" t="str">
        <f>IFERROR(IF((VLOOKUP($A51,'Q2 Raw Data'!$A$9:$DA$158,D$3,FALSE))="","",(VLOOKUP($A51,'Q2 Raw Data'!$A$9:$DA$158,D$3,FALSE))),"")</f>
        <v>Established</v>
      </c>
      <c r="E51" t="str">
        <f>IFERROR(IF((VLOOKUP($A51,'Q2 Raw Data'!$A$9:$DA$158,E$3,FALSE))="","",(VLOOKUP($A51,'Q2 Raw Data'!$A$9:$DA$158,E$3,FALSE))),"")</f>
        <v>Established</v>
      </c>
      <c r="F51" t="str">
        <f>IFERROR(IF((VLOOKUP($A51,'Q2 Raw Data'!$A$9:$DA$158,F$3,FALSE))="","",(VLOOKUP($A51,'Q2 Raw Data'!$A$9:$DA$158,F$3,FALSE))),"")</f>
        <v>Established</v>
      </c>
      <c r="G51" t="str">
        <f>IFERROR(IF((VLOOKUP($A51,'Q2 Raw Data'!$A$9:$DA$158,G$3,FALSE))="","",(VLOOKUP($A51,'Q2 Raw Data'!$A$9:$DA$158,G$3,FALSE))),"")</f>
        <v>Established</v>
      </c>
      <c r="H51" t="str">
        <f>IFERROR(IF((VLOOKUP($A51,'Q2 Raw Data'!$A$9:$DA$158,H$3,FALSE))="","",(VLOOKUP($A51,'Q2 Raw Data'!$A$9:$DA$158,H$3,FALSE))),"")</f>
        <v>Established</v>
      </c>
      <c r="I51" t="str">
        <f>IFERROR(IF((VLOOKUP($A51,'Q2 Raw Data'!$A$9:$DA$158,I$3,FALSE))="","",(VLOOKUP($A51,'Q2 Raw Data'!$A$9:$DA$158,I$3,FALSE))),"")</f>
        <v>Established</v>
      </c>
      <c r="J51" t="str">
        <f>IFERROR(IF((VLOOKUP($A51,'Q2 Raw Data'!$A$9:$DA$158,J$3,FALSE))="","",(VLOOKUP($A51,'Q2 Raw Data'!$A$9:$DA$158,J$3,FALSE))),"")</f>
        <v>Mature</v>
      </c>
      <c r="K51" t="str">
        <f>IFERROR(IF((VLOOKUP($A51,'Q2 Raw Data'!$A$9:$DA$158,K$3,FALSE))="","",(VLOOKUP($A51,'Q2 Raw Data'!$A$9:$DA$158,K$3,FALSE))),"")</f>
        <v>Established</v>
      </c>
      <c r="L51" t="str">
        <f>IFERROR(IF((VLOOKUP($A51,'Q2 Raw Data'!$A$9:$DA$158,L$3,FALSE))="","",(VLOOKUP($A51,'Q2 Raw Data'!$A$9:$DA$158,L$3,FALSE))),"")</f>
        <v>Established</v>
      </c>
      <c r="M51" t="str">
        <f>IFERROR(IF((VLOOKUP($A51,'Q2 Raw Data'!$A$9:$DA$158,M$3,FALSE))="","",(VLOOKUP($A51,'Q2 Raw Data'!$A$9:$DA$158,M$3,FALSE))),"")</f>
        <v>Established</v>
      </c>
      <c r="N51" t="str">
        <f>IFERROR(IF((VLOOKUP($A51,'Q2 Raw Data'!$A$9:$DA$158,N$3,FALSE))="","",(VLOOKUP($A51,'Q2 Raw Data'!$A$9:$DA$158,N$3,FALSE))),"")</f>
        <v>Established</v>
      </c>
      <c r="O51" t="str">
        <f>IFERROR(IF((VLOOKUP($A51,'Q2 Raw Data'!$A$9:$DA$158,O$3,FALSE))="","",(VLOOKUP($A51,'Q2 Raw Data'!$A$9:$DA$158,O$3,FALSE))),"")</f>
        <v>Established</v>
      </c>
      <c r="P51" t="str">
        <f>IFERROR(IF((VLOOKUP($A51,'Q2 Raw Data'!$A$9:$DA$158,P$3,FALSE))="","",(VLOOKUP($A51,'Q2 Raw Data'!$A$9:$DA$158,P$3,FALSE))),"")</f>
        <v>Established</v>
      </c>
      <c r="Q51" t="str">
        <f>IFERROR(IF((VLOOKUP($A51,'Q2 Raw Data'!$A$9:$DA$158,Q$3,FALSE))="","",(VLOOKUP($A51,'Q2 Raw Data'!$A$9:$DA$158,Q$3,FALSE))),"")</f>
        <v>Established</v>
      </c>
      <c r="R51" t="str">
        <f>IFERROR(IF((VLOOKUP($A51,'Q2 Raw Data'!$A$9:$DA$158,R$3,FALSE))="","",(VLOOKUP($A51,'Q2 Raw Data'!$A$9:$DA$158,R$3,FALSE))),"")</f>
        <v>Established</v>
      </c>
      <c r="S51" t="str">
        <f>IFERROR(IF((VLOOKUP($A51,'Q2 Raw Data'!$A$9:$DA$158,S$3,FALSE))="","",(VLOOKUP($A51,'Q2 Raw Data'!$A$9:$DA$158,S$3,FALSE))),"")</f>
        <v>Mature</v>
      </c>
      <c r="T51" t="str">
        <f>IFERROR(IF((VLOOKUP($A51,'Q2 Raw Data'!$A$9:$DA$158,T$3,FALSE))="","",(VLOOKUP($A51,'Q2 Raw Data'!$A$9:$DA$158,T$3,FALSE))),"")</f>
        <v>Established</v>
      </c>
      <c r="U51" t="str">
        <f>IFERROR(IF((VLOOKUP($A51,'Q2 Raw Data'!$A$9:$DA$158,U$3,FALSE))="","",(VLOOKUP($A51,'Q2 Raw Data'!$A$9:$DA$158,U$3,FALSE))),"")</f>
        <v>Established</v>
      </c>
      <c r="V51" t="str">
        <f>IFERROR(IF((VLOOKUP($A51,'Q2 Raw Data'!$A$9:$DA$158,V$3,FALSE))="","",(VLOOKUP($A51,'Q2 Raw Data'!$A$9:$DA$158,V$3,FALSE))),"")</f>
        <v>Established</v>
      </c>
      <c r="W51" t="str">
        <f>IFERROR(IF((VLOOKUP($A51,'Q2 Raw Data'!$A$9:$DA$158,W$3,FALSE))="","",(VLOOKUP($A51,'Q2 Raw Data'!$A$9:$DA$158,W$3,FALSE))),"")</f>
        <v>Established</v>
      </c>
      <c r="X51" t="str">
        <f>IFERROR(IF((VLOOKUP($A51,'Q2 Raw Data'!$A$9:$DA$158,X$3,FALSE))="","",(VLOOKUP($A51,'Q2 Raw Data'!$A$9:$DA$158,X$3,FALSE))),"")</f>
        <v>Established</v>
      </c>
      <c r="Y51" t="str">
        <f>IFERROR(IF((VLOOKUP($A51,'Q2 Raw Data'!$A$9:$DA$158,Y$3,FALSE))="","",(VLOOKUP($A51,'Q2 Raw Data'!$A$9:$DA$158,Y$3,FALSE))),"")</f>
        <v>Established</v>
      </c>
      <c r="Z51" t="str">
        <f>IFERROR(IF((VLOOKUP($A51,'Q2 Raw Data'!$A$9:$DA$158,Z$3,FALSE))="","",(VLOOKUP($A51,'Q2 Raw Data'!$A$9:$DA$158,Z$3,FALSE))),"")</f>
        <v>Established</v>
      </c>
      <c r="AA51" t="str">
        <f>IFERROR(IF((VLOOKUP($A51,'Q2 Raw Data'!$A$9:$DA$158,AA$3,FALSE))="","",(VLOOKUP($A51,'Q2 Raw Data'!$A$9:$DA$158,AA$3,FALSE))),"")</f>
        <v>Established</v>
      </c>
      <c r="AB51" t="str">
        <f>IFERROR(IF((VLOOKUP($A51,'Q2 Raw Data'!$A$9:$DA$158,AB$3,FALSE))="","",(VLOOKUP($A51,'Q2 Raw Data'!$A$9:$DA$158,AB$3,FALSE))),"")</f>
        <v>Mature</v>
      </c>
      <c r="AC51" t="str">
        <f>IFERROR(IF((VLOOKUP($A51,'Q2 Raw Data'!$A$9:$DA$158,AC$3,FALSE))="","",(VLOOKUP($A51,'Q2 Raw Data'!$A$9:$DA$158,AC$3,FALSE))),"")</f>
        <v>Established</v>
      </c>
    </row>
    <row r="52" spans="1:29" x14ac:dyDescent="0.3">
      <c r="A52" t="s">
        <v>416</v>
      </c>
      <c r="B52" t="s">
        <v>417</v>
      </c>
      <c r="C52" t="str">
        <f>IFERROR(IF((VLOOKUP($A52,'Q2 Raw Data'!$A$9:$DA$158,C$3,FALSE))="","",(VLOOKUP($A52,'Q2 Raw Data'!$A$9:$DA$158,C$3,FALSE))),"")</f>
        <v>Established</v>
      </c>
      <c r="D52" t="str">
        <f>IFERROR(IF((VLOOKUP($A52,'Q2 Raw Data'!$A$9:$DA$158,D$3,FALSE))="","",(VLOOKUP($A52,'Q2 Raw Data'!$A$9:$DA$158,D$3,FALSE))),"")</f>
        <v>Established</v>
      </c>
      <c r="E52" t="str">
        <f>IFERROR(IF((VLOOKUP($A52,'Q2 Raw Data'!$A$9:$DA$158,E$3,FALSE))="","",(VLOOKUP($A52,'Q2 Raw Data'!$A$9:$DA$158,E$3,FALSE))),"")</f>
        <v>Established</v>
      </c>
      <c r="F52" t="str">
        <f>IFERROR(IF((VLOOKUP($A52,'Q2 Raw Data'!$A$9:$DA$158,F$3,FALSE))="","",(VLOOKUP($A52,'Q2 Raw Data'!$A$9:$DA$158,F$3,FALSE))),"")</f>
        <v>Established</v>
      </c>
      <c r="G52" t="str">
        <f>IFERROR(IF((VLOOKUP($A52,'Q2 Raw Data'!$A$9:$DA$158,G$3,FALSE))="","",(VLOOKUP($A52,'Q2 Raw Data'!$A$9:$DA$158,G$3,FALSE))),"")</f>
        <v>Established</v>
      </c>
      <c r="H52" t="str">
        <f>IFERROR(IF((VLOOKUP($A52,'Q2 Raw Data'!$A$9:$DA$158,H$3,FALSE))="","",(VLOOKUP($A52,'Q2 Raw Data'!$A$9:$DA$158,H$3,FALSE))),"")</f>
        <v>Established</v>
      </c>
      <c r="I52" t="str">
        <f>IFERROR(IF((VLOOKUP($A52,'Q2 Raw Data'!$A$9:$DA$158,I$3,FALSE))="","",(VLOOKUP($A52,'Q2 Raw Data'!$A$9:$DA$158,I$3,FALSE))),"")</f>
        <v>Established</v>
      </c>
      <c r="J52" t="str">
        <f>IFERROR(IF((VLOOKUP($A52,'Q2 Raw Data'!$A$9:$DA$158,J$3,FALSE))="","",(VLOOKUP($A52,'Q2 Raw Data'!$A$9:$DA$158,J$3,FALSE))),"")</f>
        <v>Established</v>
      </c>
      <c r="K52" t="str">
        <f>IFERROR(IF((VLOOKUP($A52,'Q2 Raw Data'!$A$9:$DA$158,K$3,FALSE))="","",(VLOOKUP($A52,'Q2 Raw Data'!$A$9:$DA$158,K$3,FALSE))),"")</f>
        <v>Established</v>
      </c>
      <c r="L52" t="str">
        <f>IFERROR(IF((VLOOKUP($A52,'Q2 Raw Data'!$A$9:$DA$158,L$3,FALSE))="","",(VLOOKUP($A52,'Q2 Raw Data'!$A$9:$DA$158,L$3,FALSE))),"")</f>
        <v>Established</v>
      </c>
      <c r="M52" t="str">
        <f>IFERROR(IF((VLOOKUP($A52,'Q2 Raw Data'!$A$9:$DA$158,M$3,FALSE))="","",(VLOOKUP($A52,'Q2 Raw Data'!$A$9:$DA$158,M$3,FALSE))),"")</f>
        <v>Established</v>
      </c>
      <c r="N52" t="str">
        <f>IFERROR(IF((VLOOKUP($A52,'Q2 Raw Data'!$A$9:$DA$158,N$3,FALSE))="","",(VLOOKUP($A52,'Q2 Raw Data'!$A$9:$DA$158,N$3,FALSE))),"")</f>
        <v>Established</v>
      </c>
      <c r="O52" t="str">
        <f>IFERROR(IF((VLOOKUP($A52,'Q2 Raw Data'!$A$9:$DA$158,O$3,FALSE))="","",(VLOOKUP($A52,'Q2 Raw Data'!$A$9:$DA$158,O$3,FALSE))),"")</f>
        <v>Established</v>
      </c>
      <c r="P52" t="str">
        <f>IFERROR(IF((VLOOKUP($A52,'Q2 Raw Data'!$A$9:$DA$158,P$3,FALSE))="","",(VLOOKUP($A52,'Q2 Raw Data'!$A$9:$DA$158,P$3,FALSE))),"")</f>
        <v>Established</v>
      </c>
      <c r="Q52" t="str">
        <f>IFERROR(IF((VLOOKUP($A52,'Q2 Raw Data'!$A$9:$DA$158,Q$3,FALSE))="","",(VLOOKUP($A52,'Q2 Raw Data'!$A$9:$DA$158,Q$3,FALSE))),"")</f>
        <v>Established</v>
      </c>
      <c r="R52" t="str">
        <f>IFERROR(IF((VLOOKUP($A52,'Q2 Raw Data'!$A$9:$DA$158,R$3,FALSE))="","",(VLOOKUP($A52,'Q2 Raw Data'!$A$9:$DA$158,R$3,FALSE))),"")</f>
        <v>Established</v>
      </c>
      <c r="S52" t="str">
        <f>IFERROR(IF((VLOOKUP($A52,'Q2 Raw Data'!$A$9:$DA$158,S$3,FALSE))="","",(VLOOKUP($A52,'Q2 Raw Data'!$A$9:$DA$158,S$3,FALSE))),"")</f>
        <v>Established</v>
      </c>
      <c r="T52" t="str">
        <f>IFERROR(IF((VLOOKUP($A52,'Q2 Raw Data'!$A$9:$DA$158,T$3,FALSE))="","",(VLOOKUP($A52,'Q2 Raw Data'!$A$9:$DA$158,T$3,FALSE))),"")</f>
        <v>Established</v>
      </c>
      <c r="U52" t="str">
        <f>IFERROR(IF((VLOOKUP($A52,'Q2 Raw Data'!$A$9:$DA$158,U$3,FALSE))="","",(VLOOKUP($A52,'Q2 Raw Data'!$A$9:$DA$158,U$3,FALSE))),"")</f>
        <v>Established</v>
      </c>
      <c r="V52" t="str">
        <f>IFERROR(IF((VLOOKUP($A52,'Q2 Raw Data'!$A$9:$DA$158,V$3,FALSE))="","",(VLOOKUP($A52,'Q2 Raw Data'!$A$9:$DA$158,V$3,FALSE))),"")</f>
        <v>Established</v>
      </c>
      <c r="W52" t="str">
        <f>IFERROR(IF((VLOOKUP($A52,'Q2 Raw Data'!$A$9:$DA$158,W$3,FALSE))="","",(VLOOKUP($A52,'Q2 Raw Data'!$A$9:$DA$158,W$3,FALSE))),"")</f>
        <v>Established</v>
      </c>
      <c r="X52" t="str">
        <f>IFERROR(IF((VLOOKUP($A52,'Q2 Raw Data'!$A$9:$DA$158,X$3,FALSE))="","",(VLOOKUP($A52,'Q2 Raw Data'!$A$9:$DA$158,X$3,FALSE))),"")</f>
        <v>Established</v>
      </c>
      <c r="Y52" t="str">
        <f>IFERROR(IF((VLOOKUP($A52,'Q2 Raw Data'!$A$9:$DA$158,Y$3,FALSE))="","",(VLOOKUP($A52,'Q2 Raw Data'!$A$9:$DA$158,Y$3,FALSE))),"")</f>
        <v>Established</v>
      </c>
      <c r="Z52" t="str">
        <f>IFERROR(IF((VLOOKUP($A52,'Q2 Raw Data'!$A$9:$DA$158,Z$3,FALSE))="","",(VLOOKUP($A52,'Q2 Raw Data'!$A$9:$DA$158,Z$3,FALSE))),"")</f>
        <v>Established</v>
      </c>
      <c r="AA52" t="str">
        <f>IFERROR(IF((VLOOKUP($A52,'Q2 Raw Data'!$A$9:$DA$158,AA$3,FALSE))="","",(VLOOKUP($A52,'Q2 Raw Data'!$A$9:$DA$158,AA$3,FALSE))),"")</f>
        <v>Established</v>
      </c>
      <c r="AB52" t="str">
        <f>IFERROR(IF((VLOOKUP($A52,'Q2 Raw Data'!$A$9:$DA$158,AB$3,FALSE))="","",(VLOOKUP($A52,'Q2 Raw Data'!$A$9:$DA$158,AB$3,FALSE))),"")</f>
        <v>Mature</v>
      </c>
      <c r="AC52" t="str">
        <f>IFERROR(IF((VLOOKUP($A52,'Q2 Raw Data'!$A$9:$DA$158,AC$3,FALSE))="","",(VLOOKUP($A52,'Q2 Raw Data'!$A$9:$DA$158,AC$3,FALSE))),"")</f>
        <v>Established</v>
      </c>
    </row>
    <row r="53" spans="1:29" x14ac:dyDescent="0.3">
      <c r="A53" t="s">
        <v>418</v>
      </c>
      <c r="B53" t="s">
        <v>419</v>
      </c>
      <c r="C53" t="str">
        <f>IFERROR(IF((VLOOKUP($A53,'Q2 Raw Data'!$A$9:$DA$158,C$3,FALSE))="","",(VLOOKUP($A53,'Q2 Raw Data'!$A$9:$DA$158,C$3,FALSE))),"")</f>
        <v>Mature</v>
      </c>
      <c r="D53" t="str">
        <f>IFERROR(IF((VLOOKUP($A53,'Q2 Raw Data'!$A$9:$DA$158,D$3,FALSE))="","",(VLOOKUP($A53,'Q2 Raw Data'!$A$9:$DA$158,D$3,FALSE))),"")</f>
        <v>Established</v>
      </c>
      <c r="E53" t="str">
        <f>IFERROR(IF((VLOOKUP($A53,'Q2 Raw Data'!$A$9:$DA$158,E$3,FALSE))="","",(VLOOKUP($A53,'Q2 Raw Data'!$A$9:$DA$158,E$3,FALSE))),"")</f>
        <v>Mature</v>
      </c>
      <c r="F53" t="str">
        <f>IFERROR(IF((VLOOKUP($A53,'Q2 Raw Data'!$A$9:$DA$158,F$3,FALSE))="","",(VLOOKUP($A53,'Q2 Raw Data'!$A$9:$DA$158,F$3,FALSE))),"")</f>
        <v>Established</v>
      </c>
      <c r="G53" t="str">
        <f>IFERROR(IF((VLOOKUP($A53,'Q2 Raw Data'!$A$9:$DA$158,G$3,FALSE))="","",(VLOOKUP($A53,'Q2 Raw Data'!$A$9:$DA$158,G$3,FALSE))),"")</f>
        <v>Established</v>
      </c>
      <c r="H53" t="str">
        <f>IFERROR(IF((VLOOKUP($A53,'Q2 Raw Data'!$A$9:$DA$158,H$3,FALSE))="","",(VLOOKUP($A53,'Q2 Raw Data'!$A$9:$DA$158,H$3,FALSE))),"")</f>
        <v>Established</v>
      </c>
      <c r="I53" t="str">
        <f>IFERROR(IF((VLOOKUP($A53,'Q2 Raw Data'!$A$9:$DA$158,I$3,FALSE))="","",(VLOOKUP($A53,'Q2 Raw Data'!$A$9:$DA$158,I$3,FALSE))),"")</f>
        <v>Mature</v>
      </c>
      <c r="J53" t="str">
        <f>IFERROR(IF((VLOOKUP($A53,'Q2 Raw Data'!$A$9:$DA$158,J$3,FALSE))="","",(VLOOKUP($A53,'Q2 Raw Data'!$A$9:$DA$158,J$3,FALSE))),"")</f>
        <v>Established</v>
      </c>
      <c r="K53" t="str">
        <f>IFERROR(IF((VLOOKUP($A53,'Q2 Raw Data'!$A$9:$DA$158,K$3,FALSE))="","",(VLOOKUP($A53,'Q2 Raw Data'!$A$9:$DA$158,K$3,FALSE))),"")</f>
        <v>Not yet established</v>
      </c>
      <c r="L53" t="str">
        <f>IFERROR(IF((VLOOKUP($A53,'Q2 Raw Data'!$A$9:$DA$158,L$3,FALSE))="","",(VLOOKUP($A53,'Q2 Raw Data'!$A$9:$DA$158,L$3,FALSE))),"")</f>
        <v>Mature</v>
      </c>
      <c r="M53" t="str">
        <f>IFERROR(IF((VLOOKUP($A53,'Q2 Raw Data'!$A$9:$DA$158,M$3,FALSE))="","",(VLOOKUP($A53,'Q2 Raw Data'!$A$9:$DA$158,M$3,FALSE))),"")</f>
        <v>Mature</v>
      </c>
      <c r="N53" t="str">
        <f>IFERROR(IF((VLOOKUP($A53,'Q2 Raw Data'!$A$9:$DA$158,N$3,FALSE))="","",(VLOOKUP($A53,'Q2 Raw Data'!$A$9:$DA$158,N$3,FALSE))),"")</f>
        <v>Mature</v>
      </c>
      <c r="O53" t="str">
        <f>IFERROR(IF((VLOOKUP($A53,'Q2 Raw Data'!$A$9:$DA$158,O$3,FALSE))="","",(VLOOKUP($A53,'Q2 Raw Data'!$A$9:$DA$158,O$3,FALSE))),"")</f>
        <v>Established</v>
      </c>
      <c r="P53" t="str">
        <f>IFERROR(IF((VLOOKUP($A53,'Q2 Raw Data'!$A$9:$DA$158,P$3,FALSE))="","",(VLOOKUP($A53,'Q2 Raw Data'!$A$9:$DA$158,P$3,FALSE))),"")</f>
        <v>Established</v>
      </c>
      <c r="Q53" t="str">
        <f>IFERROR(IF((VLOOKUP($A53,'Q2 Raw Data'!$A$9:$DA$158,Q$3,FALSE))="","",(VLOOKUP($A53,'Q2 Raw Data'!$A$9:$DA$158,Q$3,FALSE))),"")</f>
        <v>Established</v>
      </c>
      <c r="R53" t="str">
        <f>IFERROR(IF((VLOOKUP($A53,'Q2 Raw Data'!$A$9:$DA$158,R$3,FALSE))="","",(VLOOKUP($A53,'Q2 Raw Data'!$A$9:$DA$158,R$3,FALSE))),"")</f>
        <v>Mature</v>
      </c>
      <c r="S53" t="str">
        <f>IFERROR(IF((VLOOKUP($A53,'Q2 Raw Data'!$A$9:$DA$158,S$3,FALSE))="","",(VLOOKUP($A53,'Q2 Raw Data'!$A$9:$DA$158,S$3,FALSE))),"")</f>
        <v>Established</v>
      </c>
      <c r="T53" t="str">
        <f>IFERROR(IF((VLOOKUP($A53,'Q2 Raw Data'!$A$9:$DA$158,T$3,FALSE))="","",(VLOOKUP($A53,'Q2 Raw Data'!$A$9:$DA$158,T$3,FALSE))),"")</f>
        <v>Not yet established</v>
      </c>
      <c r="U53" t="str">
        <f>IFERROR(IF((VLOOKUP($A53,'Q2 Raw Data'!$A$9:$DA$158,U$3,FALSE))="","",(VLOOKUP($A53,'Q2 Raw Data'!$A$9:$DA$158,U$3,FALSE))),"")</f>
        <v>Mature</v>
      </c>
      <c r="V53" t="str">
        <f>IFERROR(IF((VLOOKUP($A53,'Q2 Raw Data'!$A$9:$DA$158,V$3,FALSE))="","",(VLOOKUP($A53,'Q2 Raw Data'!$A$9:$DA$158,V$3,FALSE))),"")</f>
        <v>Established</v>
      </c>
      <c r="W53" t="str">
        <f>IFERROR(IF((VLOOKUP($A53,'Q2 Raw Data'!$A$9:$DA$158,W$3,FALSE))="","",(VLOOKUP($A53,'Q2 Raw Data'!$A$9:$DA$158,W$3,FALSE))),"")</f>
        <v>Exemplary</v>
      </c>
      <c r="X53" t="str">
        <f>IFERROR(IF((VLOOKUP($A53,'Q2 Raw Data'!$A$9:$DA$158,X$3,FALSE))="","",(VLOOKUP($A53,'Q2 Raw Data'!$A$9:$DA$158,X$3,FALSE))),"")</f>
        <v>Established</v>
      </c>
      <c r="Y53" t="str">
        <f>IFERROR(IF((VLOOKUP($A53,'Q2 Raw Data'!$A$9:$DA$158,Y$3,FALSE))="","",(VLOOKUP($A53,'Q2 Raw Data'!$A$9:$DA$158,Y$3,FALSE))),"")</f>
        <v>Established</v>
      </c>
      <c r="Z53" t="str">
        <f>IFERROR(IF((VLOOKUP($A53,'Q2 Raw Data'!$A$9:$DA$158,Z$3,FALSE))="","",(VLOOKUP($A53,'Q2 Raw Data'!$A$9:$DA$158,Z$3,FALSE))),"")</f>
        <v>Established</v>
      </c>
      <c r="AA53" t="str">
        <f>IFERROR(IF((VLOOKUP($A53,'Q2 Raw Data'!$A$9:$DA$158,AA$3,FALSE))="","",(VLOOKUP($A53,'Q2 Raw Data'!$A$9:$DA$158,AA$3,FALSE))),"")</f>
        <v>Mature</v>
      </c>
      <c r="AB53" t="str">
        <f>IFERROR(IF((VLOOKUP($A53,'Q2 Raw Data'!$A$9:$DA$158,AB$3,FALSE))="","",(VLOOKUP($A53,'Q2 Raw Data'!$A$9:$DA$158,AB$3,FALSE))),"")</f>
        <v>Established</v>
      </c>
      <c r="AC53" t="str">
        <f>IFERROR(IF((VLOOKUP($A53,'Q2 Raw Data'!$A$9:$DA$158,AC$3,FALSE))="","",(VLOOKUP($A53,'Q2 Raw Data'!$A$9:$DA$158,AC$3,FALSE))),"")</f>
        <v>Not yet established</v>
      </c>
    </row>
    <row r="54" spans="1:29" x14ac:dyDescent="0.3">
      <c r="A54" t="s">
        <v>422</v>
      </c>
      <c r="B54" t="s">
        <v>423</v>
      </c>
      <c r="C54" t="str">
        <f>IFERROR(IF((VLOOKUP($A54,'Q2 Raw Data'!$A$9:$DA$158,C$3,FALSE))="","",(VLOOKUP($A54,'Q2 Raw Data'!$A$9:$DA$158,C$3,FALSE))),"")</f>
        <v>Mature</v>
      </c>
      <c r="D54" t="str">
        <f>IFERROR(IF((VLOOKUP($A54,'Q2 Raw Data'!$A$9:$DA$158,D$3,FALSE))="","",(VLOOKUP($A54,'Q2 Raw Data'!$A$9:$DA$158,D$3,FALSE))),"")</f>
        <v>Established</v>
      </c>
      <c r="E54" t="str">
        <f>IFERROR(IF((VLOOKUP($A54,'Q2 Raw Data'!$A$9:$DA$158,E$3,FALSE))="","",(VLOOKUP($A54,'Q2 Raw Data'!$A$9:$DA$158,E$3,FALSE))),"")</f>
        <v>Mature</v>
      </c>
      <c r="F54" t="str">
        <f>IFERROR(IF((VLOOKUP($A54,'Q2 Raw Data'!$A$9:$DA$158,F$3,FALSE))="","",(VLOOKUP($A54,'Q2 Raw Data'!$A$9:$DA$158,F$3,FALSE))),"")</f>
        <v>Established</v>
      </c>
      <c r="G54" t="str">
        <f>IFERROR(IF((VLOOKUP($A54,'Q2 Raw Data'!$A$9:$DA$158,G$3,FALSE))="","",(VLOOKUP($A54,'Q2 Raw Data'!$A$9:$DA$158,G$3,FALSE))),"")</f>
        <v>Mature</v>
      </c>
      <c r="H54" t="str">
        <f>IFERROR(IF((VLOOKUP($A54,'Q2 Raw Data'!$A$9:$DA$158,H$3,FALSE))="","",(VLOOKUP($A54,'Q2 Raw Data'!$A$9:$DA$158,H$3,FALSE))),"")</f>
        <v>Plans in place</v>
      </c>
      <c r="I54" t="str">
        <f>IFERROR(IF((VLOOKUP($A54,'Q2 Raw Data'!$A$9:$DA$158,I$3,FALSE))="","",(VLOOKUP($A54,'Q2 Raw Data'!$A$9:$DA$158,I$3,FALSE))),"")</f>
        <v>Mature</v>
      </c>
      <c r="J54" t="str">
        <f>IFERROR(IF((VLOOKUP($A54,'Q2 Raw Data'!$A$9:$DA$158,J$3,FALSE))="","",(VLOOKUP($A54,'Q2 Raw Data'!$A$9:$DA$158,J$3,FALSE))),"")</f>
        <v>Established</v>
      </c>
      <c r="K54" t="str">
        <f>IFERROR(IF((VLOOKUP($A54,'Q2 Raw Data'!$A$9:$DA$158,K$3,FALSE))="","",(VLOOKUP($A54,'Q2 Raw Data'!$A$9:$DA$158,K$3,FALSE))),"")</f>
        <v>Established</v>
      </c>
      <c r="L54" t="str">
        <f>IFERROR(IF((VLOOKUP($A54,'Q2 Raw Data'!$A$9:$DA$158,L$3,FALSE))="","",(VLOOKUP($A54,'Q2 Raw Data'!$A$9:$DA$158,L$3,FALSE))),"")</f>
        <v>Mature</v>
      </c>
      <c r="M54" t="str">
        <f>IFERROR(IF((VLOOKUP($A54,'Q2 Raw Data'!$A$9:$DA$158,M$3,FALSE))="","",(VLOOKUP($A54,'Q2 Raw Data'!$A$9:$DA$158,M$3,FALSE))),"")</f>
        <v>Established</v>
      </c>
      <c r="N54" t="str">
        <f>IFERROR(IF((VLOOKUP($A54,'Q2 Raw Data'!$A$9:$DA$158,N$3,FALSE))="","",(VLOOKUP($A54,'Q2 Raw Data'!$A$9:$DA$158,N$3,FALSE))),"")</f>
        <v>Mature</v>
      </c>
      <c r="O54" t="str">
        <f>IFERROR(IF((VLOOKUP($A54,'Q2 Raw Data'!$A$9:$DA$158,O$3,FALSE))="","",(VLOOKUP($A54,'Q2 Raw Data'!$A$9:$DA$158,O$3,FALSE))),"")</f>
        <v>Established</v>
      </c>
      <c r="P54" t="str">
        <f>IFERROR(IF((VLOOKUP($A54,'Q2 Raw Data'!$A$9:$DA$158,P$3,FALSE))="","",(VLOOKUP($A54,'Q2 Raw Data'!$A$9:$DA$158,P$3,FALSE))),"")</f>
        <v>Mature</v>
      </c>
      <c r="Q54" t="str">
        <f>IFERROR(IF((VLOOKUP($A54,'Q2 Raw Data'!$A$9:$DA$158,Q$3,FALSE))="","",(VLOOKUP($A54,'Q2 Raw Data'!$A$9:$DA$158,Q$3,FALSE))),"")</f>
        <v>Established</v>
      </c>
      <c r="R54" t="str">
        <f>IFERROR(IF((VLOOKUP($A54,'Q2 Raw Data'!$A$9:$DA$158,R$3,FALSE))="","",(VLOOKUP($A54,'Q2 Raw Data'!$A$9:$DA$158,R$3,FALSE))),"")</f>
        <v>Mature</v>
      </c>
      <c r="S54" t="str">
        <f>IFERROR(IF((VLOOKUP($A54,'Q2 Raw Data'!$A$9:$DA$158,S$3,FALSE))="","",(VLOOKUP($A54,'Q2 Raw Data'!$A$9:$DA$158,S$3,FALSE))),"")</f>
        <v>Established</v>
      </c>
      <c r="T54" t="str">
        <f>IFERROR(IF((VLOOKUP($A54,'Q2 Raw Data'!$A$9:$DA$158,T$3,FALSE))="","",(VLOOKUP($A54,'Q2 Raw Data'!$A$9:$DA$158,T$3,FALSE))),"")</f>
        <v>Established</v>
      </c>
      <c r="U54" t="str">
        <f>IFERROR(IF((VLOOKUP($A54,'Q2 Raw Data'!$A$9:$DA$158,U$3,FALSE))="","",(VLOOKUP($A54,'Q2 Raw Data'!$A$9:$DA$158,U$3,FALSE))),"")</f>
        <v>Mature</v>
      </c>
      <c r="V54" t="str">
        <f>IFERROR(IF((VLOOKUP($A54,'Q2 Raw Data'!$A$9:$DA$158,V$3,FALSE))="","",(VLOOKUP($A54,'Q2 Raw Data'!$A$9:$DA$158,V$3,FALSE))),"")</f>
        <v>Established</v>
      </c>
      <c r="W54" t="str">
        <f>IFERROR(IF((VLOOKUP($A54,'Q2 Raw Data'!$A$9:$DA$158,W$3,FALSE))="","",(VLOOKUP($A54,'Q2 Raw Data'!$A$9:$DA$158,W$3,FALSE))),"")</f>
        <v>Mature</v>
      </c>
      <c r="X54" t="str">
        <f>IFERROR(IF((VLOOKUP($A54,'Q2 Raw Data'!$A$9:$DA$158,X$3,FALSE))="","",(VLOOKUP($A54,'Q2 Raw Data'!$A$9:$DA$158,X$3,FALSE))),"")</f>
        <v>Established</v>
      </c>
      <c r="Y54" t="str">
        <f>IFERROR(IF((VLOOKUP($A54,'Q2 Raw Data'!$A$9:$DA$158,Y$3,FALSE))="","",(VLOOKUP($A54,'Q2 Raw Data'!$A$9:$DA$158,Y$3,FALSE))),"")</f>
        <v>Mature</v>
      </c>
      <c r="Z54" t="str">
        <f>IFERROR(IF((VLOOKUP($A54,'Q2 Raw Data'!$A$9:$DA$158,Z$3,FALSE))="","",(VLOOKUP($A54,'Q2 Raw Data'!$A$9:$DA$158,Z$3,FALSE))),"")</f>
        <v>Established</v>
      </c>
      <c r="AA54" t="str">
        <f>IFERROR(IF((VLOOKUP($A54,'Q2 Raw Data'!$A$9:$DA$158,AA$3,FALSE))="","",(VLOOKUP($A54,'Q2 Raw Data'!$A$9:$DA$158,AA$3,FALSE))),"")</f>
        <v>Mature</v>
      </c>
      <c r="AB54" t="str">
        <f>IFERROR(IF((VLOOKUP($A54,'Q2 Raw Data'!$A$9:$DA$158,AB$3,FALSE))="","",(VLOOKUP($A54,'Q2 Raw Data'!$A$9:$DA$158,AB$3,FALSE))),"")</f>
        <v>Established</v>
      </c>
      <c r="AC54" t="str">
        <f>IFERROR(IF((VLOOKUP($A54,'Q2 Raw Data'!$A$9:$DA$158,AC$3,FALSE))="","",(VLOOKUP($A54,'Q2 Raw Data'!$A$9:$DA$158,AC$3,FALSE))),"")</f>
        <v>Established</v>
      </c>
    </row>
    <row r="55" spans="1:29" x14ac:dyDescent="0.3">
      <c r="A55" t="s">
        <v>424</v>
      </c>
      <c r="B55" t="s">
        <v>425</v>
      </c>
      <c r="C55" t="str">
        <f>IFERROR(IF((VLOOKUP($A55,'Q2 Raw Data'!$A$9:$DA$158,C$3,FALSE))="","",(VLOOKUP($A55,'Q2 Raw Data'!$A$9:$DA$158,C$3,FALSE))),"")</f>
        <v>Established</v>
      </c>
      <c r="D55" t="str">
        <f>IFERROR(IF((VLOOKUP($A55,'Q2 Raw Data'!$A$9:$DA$158,D$3,FALSE))="","",(VLOOKUP($A55,'Q2 Raw Data'!$A$9:$DA$158,D$3,FALSE))),"")</f>
        <v>Established</v>
      </c>
      <c r="E55" t="str">
        <f>IFERROR(IF((VLOOKUP($A55,'Q2 Raw Data'!$A$9:$DA$158,E$3,FALSE))="","",(VLOOKUP($A55,'Q2 Raw Data'!$A$9:$DA$158,E$3,FALSE))),"")</f>
        <v>Established</v>
      </c>
      <c r="F55" t="str">
        <f>IFERROR(IF((VLOOKUP($A55,'Q2 Raw Data'!$A$9:$DA$158,F$3,FALSE))="","",(VLOOKUP($A55,'Q2 Raw Data'!$A$9:$DA$158,F$3,FALSE))),"")</f>
        <v>Established</v>
      </c>
      <c r="G55" t="str">
        <f>IFERROR(IF((VLOOKUP($A55,'Q2 Raw Data'!$A$9:$DA$158,G$3,FALSE))="","",(VLOOKUP($A55,'Q2 Raw Data'!$A$9:$DA$158,G$3,FALSE))),"")</f>
        <v>Mature</v>
      </c>
      <c r="H55" t="str">
        <f>IFERROR(IF((VLOOKUP($A55,'Q2 Raw Data'!$A$9:$DA$158,H$3,FALSE))="","",(VLOOKUP($A55,'Q2 Raw Data'!$A$9:$DA$158,H$3,FALSE))),"")</f>
        <v>Plans in place</v>
      </c>
      <c r="I55" t="str">
        <f>IFERROR(IF((VLOOKUP($A55,'Q2 Raw Data'!$A$9:$DA$158,I$3,FALSE))="","",(VLOOKUP($A55,'Q2 Raw Data'!$A$9:$DA$158,I$3,FALSE))),"")</f>
        <v>Established</v>
      </c>
      <c r="J55" t="str">
        <f>IFERROR(IF((VLOOKUP($A55,'Q2 Raw Data'!$A$9:$DA$158,J$3,FALSE))="","",(VLOOKUP($A55,'Q2 Raw Data'!$A$9:$DA$158,J$3,FALSE))),"")</f>
        <v>Established</v>
      </c>
      <c r="K55" t="str">
        <f>IFERROR(IF((VLOOKUP($A55,'Q2 Raw Data'!$A$9:$DA$158,K$3,FALSE))="","",(VLOOKUP($A55,'Q2 Raw Data'!$A$9:$DA$158,K$3,FALSE))),"")</f>
        <v>Established</v>
      </c>
      <c r="L55" t="str">
        <f>IFERROR(IF((VLOOKUP($A55,'Q2 Raw Data'!$A$9:$DA$158,L$3,FALSE))="","",(VLOOKUP($A55,'Q2 Raw Data'!$A$9:$DA$158,L$3,FALSE))),"")</f>
        <v>Established</v>
      </c>
      <c r="M55" t="str">
        <f>IFERROR(IF((VLOOKUP($A55,'Q2 Raw Data'!$A$9:$DA$158,M$3,FALSE))="","",(VLOOKUP($A55,'Q2 Raw Data'!$A$9:$DA$158,M$3,FALSE))),"")</f>
        <v>Established</v>
      </c>
      <c r="N55" t="str">
        <f>IFERROR(IF((VLOOKUP($A55,'Q2 Raw Data'!$A$9:$DA$158,N$3,FALSE))="","",(VLOOKUP($A55,'Q2 Raw Data'!$A$9:$DA$158,N$3,FALSE))),"")</f>
        <v>Established</v>
      </c>
      <c r="O55" t="str">
        <f>IFERROR(IF((VLOOKUP($A55,'Q2 Raw Data'!$A$9:$DA$158,O$3,FALSE))="","",(VLOOKUP($A55,'Q2 Raw Data'!$A$9:$DA$158,O$3,FALSE))),"")</f>
        <v>Established</v>
      </c>
      <c r="P55" t="str">
        <f>IFERROR(IF((VLOOKUP($A55,'Q2 Raw Data'!$A$9:$DA$158,P$3,FALSE))="","",(VLOOKUP($A55,'Q2 Raw Data'!$A$9:$DA$158,P$3,FALSE))),"")</f>
        <v>Mature</v>
      </c>
      <c r="Q55" t="str">
        <f>IFERROR(IF((VLOOKUP($A55,'Q2 Raw Data'!$A$9:$DA$158,Q$3,FALSE))="","",(VLOOKUP($A55,'Q2 Raw Data'!$A$9:$DA$158,Q$3,FALSE))),"")</f>
        <v>Established</v>
      </c>
      <c r="R55" t="str">
        <f>IFERROR(IF((VLOOKUP($A55,'Q2 Raw Data'!$A$9:$DA$158,R$3,FALSE))="","",(VLOOKUP($A55,'Q2 Raw Data'!$A$9:$DA$158,R$3,FALSE))),"")</f>
        <v>Established</v>
      </c>
      <c r="S55" t="str">
        <f>IFERROR(IF((VLOOKUP($A55,'Q2 Raw Data'!$A$9:$DA$158,S$3,FALSE))="","",(VLOOKUP($A55,'Q2 Raw Data'!$A$9:$DA$158,S$3,FALSE))),"")</f>
        <v>Established</v>
      </c>
      <c r="T55" t="str">
        <f>IFERROR(IF((VLOOKUP($A55,'Q2 Raw Data'!$A$9:$DA$158,T$3,FALSE))="","",(VLOOKUP($A55,'Q2 Raw Data'!$A$9:$DA$158,T$3,FALSE))),"")</f>
        <v>Established</v>
      </c>
      <c r="U55" t="str">
        <f>IFERROR(IF((VLOOKUP($A55,'Q2 Raw Data'!$A$9:$DA$158,U$3,FALSE))="","",(VLOOKUP($A55,'Q2 Raw Data'!$A$9:$DA$158,U$3,FALSE))),"")</f>
        <v>Established</v>
      </c>
      <c r="V55" t="str">
        <f>IFERROR(IF((VLOOKUP($A55,'Q2 Raw Data'!$A$9:$DA$158,V$3,FALSE))="","",(VLOOKUP($A55,'Q2 Raw Data'!$A$9:$DA$158,V$3,FALSE))),"")</f>
        <v>Established</v>
      </c>
      <c r="W55" t="str">
        <f>IFERROR(IF((VLOOKUP($A55,'Q2 Raw Data'!$A$9:$DA$158,W$3,FALSE))="","",(VLOOKUP($A55,'Q2 Raw Data'!$A$9:$DA$158,W$3,FALSE))),"")</f>
        <v>Established</v>
      </c>
      <c r="X55" t="str">
        <f>IFERROR(IF((VLOOKUP($A55,'Q2 Raw Data'!$A$9:$DA$158,X$3,FALSE))="","",(VLOOKUP($A55,'Q2 Raw Data'!$A$9:$DA$158,X$3,FALSE))),"")</f>
        <v>Established</v>
      </c>
      <c r="Y55" t="str">
        <f>IFERROR(IF((VLOOKUP($A55,'Q2 Raw Data'!$A$9:$DA$158,Y$3,FALSE))="","",(VLOOKUP($A55,'Q2 Raw Data'!$A$9:$DA$158,Y$3,FALSE))),"")</f>
        <v>Mature</v>
      </c>
      <c r="Z55" t="str">
        <f>IFERROR(IF((VLOOKUP($A55,'Q2 Raw Data'!$A$9:$DA$158,Z$3,FALSE))="","",(VLOOKUP($A55,'Q2 Raw Data'!$A$9:$DA$158,Z$3,FALSE))),"")</f>
        <v>Established</v>
      </c>
      <c r="AA55" t="str">
        <f>IFERROR(IF((VLOOKUP($A55,'Q2 Raw Data'!$A$9:$DA$158,AA$3,FALSE))="","",(VLOOKUP($A55,'Q2 Raw Data'!$A$9:$DA$158,AA$3,FALSE))),"")</f>
        <v>Mature</v>
      </c>
      <c r="AB55" t="str">
        <f>IFERROR(IF((VLOOKUP($A55,'Q2 Raw Data'!$A$9:$DA$158,AB$3,FALSE))="","",(VLOOKUP($A55,'Q2 Raw Data'!$A$9:$DA$158,AB$3,FALSE))),"")</f>
        <v>Established</v>
      </c>
      <c r="AC55" t="str">
        <f>IFERROR(IF((VLOOKUP($A55,'Q2 Raw Data'!$A$9:$DA$158,AC$3,FALSE))="","",(VLOOKUP($A55,'Q2 Raw Data'!$A$9:$DA$158,AC$3,FALSE))),"")</f>
        <v>Established</v>
      </c>
    </row>
    <row r="56" spans="1:29" x14ac:dyDescent="0.3">
      <c r="A56" t="s">
        <v>426</v>
      </c>
      <c r="B56" t="s">
        <v>427</v>
      </c>
      <c r="C56" t="str">
        <f>IFERROR(IF((VLOOKUP($A56,'Q2 Raw Data'!$A$9:$DA$158,C$3,FALSE))="","",(VLOOKUP($A56,'Q2 Raw Data'!$A$9:$DA$158,C$3,FALSE))),"")</f>
        <v>Established</v>
      </c>
      <c r="D56" t="str">
        <f>IFERROR(IF((VLOOKUP($A56,'Q2 Raw Data'!$A$9:$DA$158,D$3,FALSE))="","",(VLOOKUP($A56,'Q2 Raw Data'!$A$9:$DA$158,D$3,FALSE))),"")</f>
        <v>Plans in place</v>
      </c>
      <c r="E56" t="str">
        <f>IFERROR(IF((VLOOKUP($A56,'Q2 Raw Data'!$A$9:$DA$158,E$3,FALSE))="","",(VLOOKUP($A56,'Q2 Raw Data'!$A$9:$DA$158,E$3,FALSE))),"")</f>
        <v>Established</v>
      </c>
      <c r="F56" t="str">
        <f>IFERROR(IF((VLOOKUP($A56,'Q2 Raw Data'!$A$9:$DA$158,F$3,FALSE))="","",(VLOOKUP($A56,'Q2 Raw Data'!$A$9:$DA$158,F$3,FALSE))),"")</f>
        <v>Established</v>
      </c>
      <c r="G56" t="str">
        <f>IFERROR(IF((VLOOKUP($A56,'Q2 Raw Data'!$A$9:$DA$158,G$3,FALSE))="","",(VLOOKUP($A56,'Q2 Raw Data'!$A$9:$DA$158,G$3,FALSE))),"")</f>
        <v>Plans in place</v>
      </c>
      <c r="H56" t="str">
        <f>IFERROR(IF((VLOOKUP($A56,'Q2 Raw Data'!$A$9:$DA$158,H$3,FALSE))="","",(VLOOKUP($A56,'Q2 Raw Data'!$A$9:$DA$158,H$3,FALSE))),"")</f>
        <v>Established</v>
      </c>
      <c r="I56" t="str">
        <f>IFERROR(IF((VLOOKUP($A56,'Q2 Raw Data'!$A$9:$DA$158,I$3,FALSE))="","",(VLOOKUP($A56,'Q2 Raw Data'!$A$9:$DA$158,I$3,FALSE))),"")</f>
        <v>Established</v>
      </c>
      <c r="J56" t="str">
        <f>IFERROR(IF((VLOOKUP($A56,'Q2 Raw Data'!$A$9:$DA$158,J$3,FALSE))="","",(VLOOKUP($A56,'Q2 Raw Data'!$A$9:$DA$158,J$3,FALSE))),"")</f>
        <v>Established</v>
      </c>
      <c r="K56" t="str">
        <f>IFERROR(IF((VLOOKUP($A56,'Q2 Raw Data'!$A$9:$DA$158,K$3,FALSE))="","",(VLOOKUP($A56,'Q2 Raw Data'!$A$9:$DA$158,K$3,FALSE))),"")</f>
        <v>Plans in place</v>
      </c>
      <c r="L56" t="str">
        <f>IFERROR(IF((VLOOKUP($A56,'Q2 Raw Data'!$A$9:$DA$158,L$3,FALSE))="","",(VLOOKUP($A56,'Q2 Raw Data'!$A$9:$DA$158,L$3,FALSE))),"")</f>
        <v>Established</v>
      </c>
      <c r="M56" t="str">
        <f>IFERROR(IF((VLOOKUP($A56,'Q2 Raw Data'!$A$9:$DA$158,M$3,FALSE))="","",(VLOOKUP($A56,'Q2 Raw Data'!$A$9:$DA$158,M$3,FALSE))),"")</f>
        <v>Established</v>
      </c>
      <c r="N56" t="str">
        <f>IFERROR(IF((VLOOKUP($A56,'Q2 Raw Data'!$A$9:$DA$158,N$3,FALSE))="","",(VLOOKUP($A56,'Q2 Raw Data'!$A$9:$DA$158,N$3,FALSE))),"")</f>
        <v>Established</v>
      </c>
      <c r="O56" t="str">
        <f>IFERROR(IF((VLOOKUP($A56,'Q2 Raw Data'!$A$9:$DA$158,O$3,FALSE))="","",(VLOOKUP($A56,'Q2 Raw Data'!$A$9:$DA$158,O$3,FALSE))),"")</f>
        <v>Established</v>
      </c>
      <c r="P56" t="str">
        <f>IFERROR(IF((VLOOKUP($A56,'Q2 Raw Data'!$A$9:$DA$158,P$3,FALSE))="","",(VLOOKUP($A56,'Q2 Raw Data'!$A$9:$DA$158,P$3,FALSE))),"")</f>
        <v>Established</v>
      </c>
      <c r="Q56" t="str">
        <f>IFERROR(IF((VLOOKUP($A56,'Q2 Raw Data'!$A$9:$DA$158,Q$3,FALSE))="","",(VLOOKUP($A56,'Q2 Raw Data'!$A$9:$DA$158,Q$3,FALSE))),"")</f>
        <v>Established</v>
      </c>
      <c r="R56" t="str">
        <f>IFERROR(IF((VLOOKUP($A56,'Q2 Raw Data'!$A$9:$DA$158,R$3,FALSE))="","",(VLOOKUP($A56,'Q2 Raw Data'!$A$9:$DA$158,R$3,FALSE))),"")</f>
        <v>Established</v>
      </c>
      <c r="S56" t="str">
        <f>IFERROR(IF((VLOOKUP($A56,'Q2 Raw Data'!$A$9:$DA$158,S$3,FALSE))="","",(VLOOKUP($A56,'Q2 Raw Data'!$A$9:$DA$158,S$3,FALSE))),"")</f>
        <v>Established</v>
      </c>
      <c r="T56" t="str">
        <f>IFERROR(IF((VLOOKUP($A56,'Q2 Raw Data'!$A$9:$DA$158,T$3,FALSE))="","",(VLOOKUP($A56,'Q2 Raw Data'!$A$9:$DA$158,T$3,FALSE))),"")</f>
        <v>Established</v>
      </c>
      <c r="U56" t="str">
        <f>IFERROR(IF((VLOOKUP($A56,'Q2 Raw Data'!$A$9:$DA$158,U$3,FALSE))="","",(VLOOKUP($A56,'Q2 Raw Data'!$A$9:$DA$158,U$3,FALSE))),"")</f>
        <v>Established</v>
      </c>
      <c r="V56" t="str">
        <f>IFERROR(IF((VLOOKUP($A56,'Q2 Raw Data'!$A$9:$DA$158,V$3,FALSE))="","",(VLOOKUP($A56,'Q2 Raw Data'!$A$9:$DA$158,V$3,FALSE))),"")</f>
        <v>Established</v>
      </c>
      <c r="W56" t="str">
        <f>IFERROR(IF((VLOOKUP($A56,'Q2 Raw Data'!$A$9:$DA$158,W$3,FALSE))="","",(VLOOKUP($A56,'Q2 Raw Data'!$A$9:$DA$158,W$3,FALSE))),"")</f>
        <v>Established</v>
      </c>
      <c r="X56" t="str">
        <f>IFERROR(IF((VLOOKUP($A56,'Q2 Raw Data'!$A$9:$DA$158,X$3,FALSE))="","",(VLOOKUP($A56,'Q2 Raw Data'!$A$9:$DA$158,X$3,FALSE))),"")</f>
        <v>Established</v>
      </c>
      <c r="Y56" t="str">
        <f>IFERROR(IF((VLOOKUP($A56,'Q2 Raw Data'!$A$9:$DA$158,Y$3,FALSE))="","",(VLOOKUP($A56,'Q2 Raw Data'!$A$9:$DA$158,Y$3,FALSE))),"")</f>
        <v>Established</v>
      </c>
      <c r="Z56" t="str">
        <f>IFERROR(IF((VLOOKUP($A56,'Q2 Raw Data'!$A$9:$DA$158,Z$3,FALSE))="","",(VLOOKUP($A56,'Q2 Raw Data'!$A$9:$DA$158,Z$3,FALSE))),"")</f>
        <v>Established</v>
      </c>
      <c r="AA56" t="str">
        <f>IFERROR(IF((VLOOKUP($A56,'Q2 Raw Data'!$A$9:$DA$158,AA$3,FALSE))="","",(VLOOKUP($A56,'Q2 Raw Data'!$A$9:$DA$158,AA$3,FALSE))),"")</f>
        <v>Established</v>
      </c>
      <c r="AB56" t="str">
        <f>IFERROR(IF((VLOOKUP($A56,'Q2 Raw Data'!$A$9:$DA$158,AB$3,FALSE))="","",(VLOOKUP($A56,'Q2 Raw Data'!$A$9:$DA$158,AB$3,FALSE))),"")</f>
        <v>Established</v>
      </c>
      <c r="AC56" t="str">
        <f>IFERROR(IF((VLOOKUP($A56,'Q2 Raw Data'!$A$9:$DA$158,AC$3,FALSE))="","",(VLOOKUP($A56,'Q2 Raw Data'!$A$9:$DA$158,AC$3,FALSE))),"")</f>
        <v>Established</v>
      </c>
    </row>
    <row r="57" spans="1:29" x14ac:dyDescent="0.3">
      <c r="A57" t="s">
        <v>428</v>
      </c>
      <c r="B57" t="s">
        <v>429</v>
      </c>
      <c r="C57" t="str">
        <f>IFERROR(IF((VLOOKUP($A57,'Q2 Raw Data'!$A$9:$DA$158,C$3,FALSE))="","",(VLOOKUP($A57,'Q2 Raw Data'!$A$9:$DA$158,C$3,FALSE))),"")</f>
        <v>Plans in place</v>
      </c>
      <c r="D57" t="str">
        <f>IFERROR(IF((VLOOKUP($A57,'Q2 Raw Data'!$A$9:$DA$158,D$3,FALSE))="","",(VLOOKUP($A57,'Q2 Raw Data'!$A$9:$DA$158,D$3,FALSE))),"")</f>
        <v>Plans in place</v>
      </c>
      <c r="E57" t="str">
        <f>IFERROR(IF((VLOOKUP($A57,'Q2 Raw Data'!$A$9:$DA$158,E$3,FALSE))="","",(VLOOKUP($A57,'Q2 Raw Data'!$A$9:$DA$158,E$3,FALSE))),"")</f>
        <v>Established</v>
      </c>
      <c r="F57" t="str">
        <f>IFERROR(IF((VLOOKUP($A57,'Q2 Raw Data'!$A$9:$DA$158,F$3,FALSE))="","",(VLOOKUP($A57,'Q2 Raw Data'!$A$9:$DA$158,F$3,FALSE))),"")</f>
        <v>Established</v>
      </c>
      <c r="G57" t="str">
        <f>IFERROR(IF((VLOOKUP($A57,'Q2 Raw Data'!$A$9:$DA$158,G$3,FALSE))="","",(VLOOKUP($A57,'Q2 Raw Data'!$A$9:$DA$158,G$3,FALSE))),"")</f>
        <v>Plans in place</v>
      </c>
      <c r="H57" t="str">
        <f>IFERROR(IF((VLOOKUP($A57,'Q2 Raw Data'!$A$9:$DA$158,H$3,FALSE))="","",(VLOOKUP($A57,'Q2 Raw Data'!$A$9:$DA$158,H$3,FALSE))),"")</f>
        <v>Plans in place</v>
      </c>
      <c r="I57" t="str">
        <f>IFERROR(IF((VLOOKUP($A57,'Q2 Raw Data'!$A$9:$DA$158,I$3,FALSE))="","",(VLOOKUP($A57,'Q2 Raw Data'!$A$9:$DA$158,I$3,FALSE))),"")</f>
        <v>Established</v>
      </c>
      <c r="J57" t="str">
        <f>IFERROR(IF((VLOOKUP($A57,'Q2 Raw Data'!$A$9:$DA$158,J$3,FALSE))="","",(VLOOKUP($A57,'Q2 Raw Data'!$A$9:$DA$158,J$3,FALSE))),"")</f>
        <v>Plans in place</v>
      </c>
      <c r="K57" t="str">
        <f>IFERROR(IF((VLOOKUP($A57,'Q2 Raw Data'!$A$9:$DA$158,K$3,FALSE))="","",(VLOOKUP($A57,'Q2 Raw Data'!$A$9:$DA$158,K$3,FALSE))),"")</f>
        <v>Plans in place</v>
      </c>
      <c r="L57" t="str">
        <f>IFERROR(IF((VLOOKUP($A57,'Q2 Raw Data'!$A$9:$DA$158,L$3,FALSE))="","",(VLOOKUP($A57,'Q2 Raw Data'!$A$9:$DA$158,L$3,FALSE))),"")</f>
        <v>Plans in place</v>
      </c>
      <c r="M57" t="str">
        <f>IFERROR(IF((VLOOKUP($A57,'Q2 Raw Data'!$A$9:$DA$158,M$3,FALSE))="","",(VLOOKUP($A57,'Q2 Raw Data'!$A$9:$DA$158,M$3,FALSE))),"")</f>
        <v>Plans in place</v>
      </c>
      <c r="N57" t="str">
        <f>IFERROR(IF((VLOOKUP($A57,'Q2 Raw Data'!$A$9:$DA$158,N$3,FALSE))="","",(VLOOKUP($A57,'Q2 Raw Data'!$A$9:$DA$158,N$3,FALSE))),"")</f>
        <v>Established</v>
      </c>
      <c r="O57" t="str">
        <f>IFERROR(IF((VLOOKUP($A57,'Q2 Raw Data'!$A$9:$DA$158,O$3,FALSE))="","",(VLOOKUP($A57,'Q2 Raw Data'!$A$9:$DA$158,O$3,FALSE))),"")</f>
        <v>Established</v>
      </c>
      <c r="P57" t="str">
        <f>IFERROR(IF((VLOOKUP($A57,'Q2 Raw Data'!$A$9:$DA$158,P$3,FALSE))="","",(VLOOKUP($A57,'Q2 Raw Data'!$A$9:$DA$158,P$3,FALSE))),"")</f>
        <v>Plans in place</v>
      </c>
      <c r="Q57" t="str">
        <f>IFERROR(IF((VLOOKUP($A57,'Q2 Raw Data'!$A$9:$DA$158,Q$3,FALSE))="","",(VLOOKUP($A57,'Q2 Raw Data'!$A$9:$DA$158,Q$3,FALSE))),"")</f>
        <v>Plans in place</v>
      </c>
      <c r="R57" t="str">
        <f>IFERROR(IF((VLOOKUP($A57,'Q2 Raw Data'!$A$9:$DA$158,R$3,FALSE))="","",(VLOOKUP($A57,'Q2 Raw Data'!$A$9:$DA$158,R$3,FALSE))),"")</f>
        <v>Established</v>
      </c>
      <c r="S57" t="str">
        <f>IFERROR(IF((VLOOKUP($A57,'Q2 Raw Data'!$A$9:$DA$158,S$3,FALSE))="","",(VLOOKUP($A57,'Q2 Raw Data'!$A$9:$DA$158,S$3,FALSE))),"")</f>
        <v>Plans in place</v>
      </c>
      <c r="T57" t="str">
        <f>IFERROR(IF((VLOOKUP($A57,'Q2 Raw Data'!$A$9:$DA$158,T$3,FALSE))="","",(VLOOKUP($A57,'Q2 Raw Data'!$A$9:$DA$158,T$3,FALSE))),"")</f>
        <v>Plans in place</v>
      </c>
      <c r="U57" t="str">
        <f>IFERROR(IF((VLOOKUP($A57,'Q2 Raw Data'!$A$9:$DA$158,U$3,FALSE))="","",(VLOOKUP($A57,'Q2 Raw Data'!$A$9:$DA$158,U$3,FALSE))),"")</f>
        <v>Established</v>
      </c>
      <c r="V57" t="str">
        <f>IFERROR(IF((VLOOKUP($A57,'Q2 Raw Data'!$A$9:$DA$158,V$3,FALSE))="","",(VLOOKUP($A57,'Q2 Raw Data'!$A$9:$DA$158,V$3,FALSE))),"")</f>
        <v>Established</v>
      </c>
      <c r="W57" t="str">
        <f>IFERROR(IF((VLOOKUP($A57,'Q2 Raw Data'!$A$9:$DA$158,W$3,FALSE))="","",(VLOOKUP($A57,'Q2 Raw Data'!$A$9:$DA$158,W$3,FALSE))),"")</f>
        <v>Established</v>
      </c>
      <c r="X57" t="str">
        <f>IFERROR(IF((VLOOKUP($A57,'Q2 Raw Data'!$A$9:$DA$158,X$3,FALSE))="","",(VLOOKUP($A57,'Q2 Raw Data'!$A$9:$DA$158,X$3,FALSE))),"")</f>
        <v>Established</v>
      </c>
      <c r="Y57" t="str">
        <f>IFERROR(IF((VLOOKUP($A57,'Q2 Raw Data'!$A$9:$DA$158,Y$3,FALSE))="","",(VLOOKUP($A57,'Q2 Raw Data'!$A$9:$DA$158,Y$3,FALSE))),"")</f>
        <v>Plans in place</v>
      </c>
      <c r="Z57" t="str">
        <f>IFERROR(IF((VLOOKUP($A57,'Q2 Raw Data'!$A$9:$DA$158,Z$3,FALSE))="","",(VLOOKUP($A57,'Q2 Raw Data'!$A$9:$DA$158,Z$3,FALSE))),"")</f>
        <v>Plans in place</v>
      </c>
      <c r="AA57" t="str">
        <f>IFERROR(IF((VLOOKUP($A57,'Q2 Raw Data'!$A$9:$DA$158,AA$3,FALSE))="","",(VLOOKUP($A57,'Q2 Raw Data'!$A$9:$DA$158,AA$3,FALSE))),"")</f>
        <v>Established</v>
      </c>
      <c r="AB57" t="str">
        <f>IFERROR(IF((VLOOKUP($A57,'Q2 Raw Data'!$A$9:$DA$158,AB$3,FALSE))="","",(VLOOKUP($A57,'Q2 Raw Data'!$A$9:$DA$158,AB$3,FALSE))),"")</f>
        <v>Plans in place</v>
      </c>
      <c r="AC57" t="str">
        <f>IFERROR(IF((VLOOKUP($A57,'Q2 Raw Data'!$A$9:$DA$158,AC$3,FALSE))="","",(VLOOKUP($A57,'Q2 Raw Data'!$A$9:$DA$158,AC$3,FALSE))),"")</f>
        <v>Plans in place</v>
      </c>
    </row>
    <row r="58" spans="1:29" x14ac:dyDescent="0.3">
      <c r="A58" t="s">
        <v>430</v>
      </c>
      <c r="B58" t="s">
        <v>431</v>
      </c>
      <c r="C58" t="str">
        <f>IFERROR(IF((VLOOKUP($A58,'Q2 Raw Data'!$A$9:$DA$158,C$3,FALSE))="","",(VLOOKUP($A58,'Q2 Raw Data'!$A$9:$DA$158,C$3,FALSE))),"")</f>
        <v>Established</v>
      </c>
      <c r="D58" t="str">
        <f>IFERROR(IF((VLOOKUP($A58,'Q2 Raw Data'!$A$9:$DA$158,D$3,FALSE))="","",(VLOOKUP($A58,'Q2 Raw Data'!$A$9:$DA$158,D$3,FALSE))),"")</f>
        <v>Established</v>
      </c>
      <c r="E58" t="str">
        <f>IFERROR(IF((VLOOKUP($A58,'Q2 Raw Data'!$A$9:$DA$158,E$3,FALSE))="","",(VLOOKUP($A58,'Q2 Raw Data'!$A$9:$DA$158,E$3,FALSE))),"")</f>
        <v>Established</v>
      </c>
      <c r="F58" t="str">
        <f>IFERROR(IF((VLOOKUP($A58,'Q2 Raw Data'!$A$9:$DA$158,F$3,FALSE))="","",(VLOOKUP($A58,'Q2 Raw Data'!$A$9:$DA$158,F$3,FALSE))),"")</f>
        <v>Established</v>
      </c>
      <c r="G58" t="str">
        <f>IFERROR(IF((VLOOKUP($A58,'Q2 Raw Data'!$A$9:$DA$158,G$3,FALSE))="","",(VLOOKUP($A58,'Q2 Raw Data'!$A$9:$DA$158,G$3,FALSE))),"")</f>
        <v>Established</v>
      </c>
      <c r="H58" t="str">
        <f>IFERROR(IF((VLOOKUP($A58,'Q2 Raw Data'!$A$9:$DA$158,H$3,FALSE))="","",(VLOOKUP($A58,'Q2 Raw Data'!$A$9:$DA$158,H$3,FALSE))),"")</f>
        <v>Established</v>
      </c>
      <c r="I58" t="str">
        <f>IFERROR(IF((VLOOKUP($A58,'Q2 Raw Data'!$A$9:$DA$158,I$3,FALSE))="","",(VLOOKUP($A58,'Q2 Raw Data'!$A$9:$DA$158,I$3,FALSE))),"")</f>
        <v>Established</v>
      </c>
      <c r="J58" t="str">
        <f>IFERROR(IF((VLOOKUP($A58,'Q2 Raw Data'!$A$9:$DA$158,J$3,FALSE))="","",(VLOOKUP($A58,'Q2 Raw Data'!$A$9:$DA$158,J$3,FALSE))),"")</f>
        <v>Established</v>
      </c>
      <c r="K58" t="str">
        <f>IFERROR(IF((VLOOKUP($A58,'Q2 Raw Data'!$A$9:$DA$158,K$3,FALSE))="","",(VLOOKUP($A58,'Q2 Raw Data'!$A$9:$DA$158,K$3,FALSE))),"")</f>
        <v>Established</v>
      </c>
      <c r="L58" t="str">
        <f>IFERROR(IF((VLOOKUP($A58,'Q2 Raw Data'!$A$9:$DA$158,L$3,FALSE))="","",(VLOOKUP($A58,'Q2 Raw Data'!$A$9:$DA$158,L$3,FALSE))),"")</f>
        <v>Established</v>
      </c>
      <c r="M58" t="str">
        <f>IFERROR(IF((VLOOKUP($A58,'Q2 Raw Data'!$A$9:$DA$158,M$3,FALSE))="","",(VLOOKUP($A58,'Q2 Raw Data'!$A$9:$DA$158,M$3,FALSE))),"")</f>
        <v>Established</v>
      </c>
      <c r="N58" t="str">
        <f>IFERROR(IF((VLOOKUP($A58,'Q2 Raw Data'!$A$9:$DA$158,N$3,FALSE))="","",(VLOOKUP($A58,'Q2 Raw Data'!$A$9:$DA$158,N$3,FALSE))),"")</f>
        <v>Established</v>
      </c>
      <c r="O58" t="str">
        <f>IFERROR(IF((VLOOKUP($A58,'Q2 Raw Data'!$A$9:$DA$158,O$3,FALSE))="","",(VLOOKUP($A58,'Q2 Raw Data'!$A$9:$DA$158,O$3,FALSE))),"")</f>
        <v>Established</v>
      </c>
      <c r="P58" t="str">
        <f>IFERROR(IF((VLOOKUP($A58,'Q2 Raw Data'!$A$9:$DA$158,P$3,FALSE))="","",(VLOOKUP($A58,'Q2 Raw Data'!$A$9:$DA$158,P$3,FALSE))),"")</f>
        <v>Established</v>
      </c>
      <c r="Q58" t="str">
        <f>IFERROR(IF((VLOOKUP($A58,'Q2 Raw Data'!$A$9:$DA$158,Q$3,FALSE))="","",(VLOOKUP($A58,'Q2 Raw Data'!$A$9:$DA$158,Q$3,FALSE))),"")</f>
        <v>Established</v>
      </c>
      <c r="R58" t="str">
        <f>IFERROR(IF((VLOOKUP($A58,'Q2 Raw Data'!$A$9:$DA$158,R$3,FALSE))="","",(VLOOKUP($A58,'Q2 Raw Data'!$A$9:$DA$158,R$3,FALSE))),"")</f>
        <v>Established</v>
      </c>
      <c r="S58" t="str">
        <f>IFERROR(IF((VLOOKUP($A58,'Q2 Raw Data'!$A$9:$DA$158,S$3,FALSE))="","",(VLOOKUP($A58,'Q2 Raw Data'!$A$9:$DA$158,S$3,FALSE))),"")</f>
        <v>Established</v>
      </c>
      <c r="T58" t="str">
        <f>IFERROR(IF((VLOOKUP($A58,'Q2 Raw Data'!$A$9:$DA$158,T$3,FALSE))="","",(VLOOKUP($A58,'Q2 Raw Data'!$A$9:$DA$158,T$3,FALSE))),"")</f>
        <v>Established</v>
      </c>
      <c r="U58" t="str">
        <f>IFERROR(IF((VLOOKUP($A58,'Q2 Raw Data'!$A$9:$DA$158,U$3,FALSE))="","",(VLOOKUP($A58,'Q2 Raw Data'!$A$9:$DA$158,U$3,FALSE))),"")</f>
        <v>Established</v>
      </c>
      <c r="V58" t="str">
        <f>IFERROR(IF((VLOOKUP($A58,'Q2 Raw Data'!$A$9:$DA$158,V$3,FALSE))="","",(VLOOKUP($A58,'Q2 Raw Data'!$A$9:$DA$158,V$3,FALSE))),"")</f>
        <v>Established</v>
      </c>
      <c r="W58" t="str">
        <f>IFERROR(IF((VLOOKUP($A58,'Q2 Raw Data'!$A$9:$DA$158,W$3,FALSE))="","",(VLOOKUP($A58,'Q2 Raw Data'!$A$9:$DA$158,W$3,FALSE))),"")</f>
        <v>Established</v>
      </c>
      <c r="X58" t="str">
        <f>IFERROR(IF((VLOOKUP($A58,'Q2 Raw Data'!$A$9:$DA$158,X$3,FALSE))="","",(VLOOKUP($A58,'Q2 Raw Data'!$A$9:$DA$158,X$3,FALSE))),"")</f>
        <v>Established</v>
      </c>
      <c r="Y58" t="str">
        <f>IFERROR(IF((VLOOKUP($A58,'Q2 Raw Data'!$A$9:$DA$158,Y$3,FALSE))="","",(VLOOKUP($A58,'Q2 Raw Data'!$A$9:$DA$158,Y$3,FALSE))),"")</f>
        <v>Established</v>
      </c>
      <c r="Z58" t="str">
        <f>IFERROR(IF((VLOOKUP($A58,'Q2 Raw Data'!$A$9:$DA$158,Z$3,FALSE))="","",(VLOOKUP($A58,'Q2 Raw Data'!$A$9:$DA$158,Z$3,FALSE))),"")</f>
        <v>Established</v>
      </c>
      <c r="AA58" t="str">
        <f>IFERROR(IF((VLOOKUP($A58,'Q2 Raw Data'!$A$9:$DA$158,AA$3,FALSE))="","",(VLOOKUP($A58,'Q2 Raw Data'!$A$9:$DA$158,AA$3,FALSE))),"")</f>
        <v>Established</v>
      </c>
      <c r="AB58" t="str">
        <f>IFERROR(IF((VLOOKUP($A58,'Q2 Raw Data'!$A$9:$DA$158,AB$3,FALSE))="","",(VLOOKUP($A58,'Q2 Raw Data'!$A$9:$DA$158,AB$3,FALSE))),"")</f>
        <v>Established</v>
      </c>
      <c r="AC58" t="str">
        <f>IFERROR(IF((VLOOKUP($A58,'Q2 Raw Data'!$A$9:$DA$158,AC$3,FALSE))="","",(VLOOKUP($A58,'Q2 Raw Data'!$A$9:$DA$158,AC$3,FALSE))),"")</f>
        <v>Established</v>
      </c>
    </row>
    <row r="59" spans="1:29" x14ac:dyDescent="0.3">
      <c r="A59" t="s">
        <v>432</v>
      </c>
      <c r="B59" t="s">
        <v>433</v>
      </c>
      <c r="C59" t="str">
        <f>IFERROR(IF((VLOOKUP($A59,'Q2 Raw Data'!$A$9:$DA$158,C$3,FALSE))="","",(VLOOKUP($A59,'Q2 Raw Data'!$A$9:$DA$158,C$3,FALSE))),"")</f>
        <v>Established</v>
      </c>
      <c r="D59" t="str">
        <f>IFERROR(IF((VLOOKUP($A59,'Q2 Raw Data'!$A$9:$DA$158,D$3,FALSE))="","",(VLOOKUP($A59,'Q2 Raw Data'!$A$9:$DA$158,D$3,FALSE))),"")</f>
        <v>Mature</v>
      </c>
      <c r="E59" t="str">
        <f>IFERROR(IF((VLOOKUP($A59,'Q2 Raw Data'!$A$9:$DA$158,E$3,FALSE))="","",(VLOOKUP($A59,'Q2 Raw Data'!$A$9:$DA$158,E$3,FALSE))),"")</f>
        <v>Mature</v>
      </c>
      <c r="F59" t="str">
        <f>IFERROR(IF((VLOOKUP($A59,'Q2 Raw Data'!$A$9:$DA$158,F$3,FALSE))="","",(VLOOKUP($A59,'Q2 Raw Data'!$A$9:$DA$158,F$3,FALSE))),"")</f>
        <v>Established</v>
      </c>
      <c r="G59" t="str">
        <f>IFERROR(IF((VLOOKUP($A59,'Q2 Raw Data'!$A$9:$DA$158,G$3,FALSE))="","",(VLOOKUP($A59,'Q2 Raw Data'!$A$9:$DA$158,G$3,FALSE))),"")</f>
        <v>Plans in place</v>
      </c>
      <c r="H59" t="str">
        <f>IFERROR(IF((VLOOKUP($A59,'Q2 Raw Data'!$A$9:$DA$158,H$3,FALSE))="","",(VLOOKUP($A59,'Q2 Raw Data'!$A$9:$DA$158,H$3,FALSE))),"")</f>
        <v>Established</v>
      </c>
      <c r="I59" t="str">
        <f>IFERROR(IF((VLOOKUP($A59,'Q2 Raw Data'!$A$9:$DA$158,I$3,FALSE))="","",(VLOOKUP($A59,'Q2 Raw Data'!$A$9:$DA$158,I$3,FALSE))),"")</f>
        <v>Mature</v>
      </c>
      <c r="J59" t="str">
        <f>IFERROR(IF((VLOOKUP($A59,'Q2 Raw Data'!$A$9:$DA$158,J$3,FALSE))="","",(VLOOKUP($A59,'Q2 Raw Data'!$A$9:$DA$158,J$3,FALSE))),"")</f>
        <v>Mature</v>
      </c>
      <c r="K59" t="str">
        <f>IFERROR(IF((VLOOKUP($A59,'Q2 Raw Data'!$A$9:$DA$158,K$3,FALSE))="","",(VLOOKUP($A59,'Q2 Raw Data'!$A$9:$DA$158,K$3,FALSE))),"")</f>
        <v>Established</v>
      </c>
      <c r="L59" t="str">
        <f>IFERROR(IF((VLOOKUP($A59,'Q2 Raw Data'!$A$9:$DA$158,L$3,FALSE))="","",(VLOOKUP($A59,'Q2 Raw Data'!$A$9:$DA$158,L$3,FALSE))),"")</f>
        <v>Established</v>
      </c>
      <c r="M59" t="str">
        <f>IFERROR(IF((VLOOKUP($A59,'Q2 Raw Data'!$A$9:$DA$158,M$3,FALSE))="","",(VLOOKUP($A59,'Q2 Raw Data'!$A$9:$DA$158,M$3,FALSE))),"")</f>
        <v>Mature</v>
      </c>
      <c r="N59" t="str">
        <f>IFERROR(IF((VLOOKUP($A59,'Q2 Raw Data'!$A$9:$DA$158,N$3,FALSE))="","",(VLOOKUP($A59,'Q2 Raw Data'!$A$9:$DA$158,N$3,FALSE))),"")</f>
        <v>Mature</v>
      </c>
      <c r="O59" t="str">
        <f>IFERROR(IF((VLOOKUP($A59,'Q2 Raw Data'!$A$9:$DA$158,O$3,FALSE))="","",(VLOOKUP($A59,'Q2 Raw Data'!$A$9:$DA$158,O$3,FALSE))),"")</f>
        <v>Established</v>
      </c>
      <c r="P59" t="str">
        <f>IFERROR(IF((VLOOKUP($A59,'Q2 Raw Data'!$A$9:$DA$158,P$3,FALSE))="","",(VLOOKUP($A59,'Q2 Raw Data'!$A$9:$DA$158,P$3,FALSE))),"")</f>
        <v>Established</v>
      </c>
      <c r="Q59" t="str">
        <f>IFERROR(IF((VLOOKUP($A59,'Q2 Raw Data'!$A$9:$DA$158,Q$3,FALSE))="","",(VLOOKUP($A59,'Q2 Raw Data'!$A$9:$DA$158,Q$3,FALSE))),"")</f>
        <v>Established</v>
      </c>
      <c r="R59" t="str">
        <f>IFERROR(IF((VLOOKUP($A59,'Q2 Raw Data'!$A$9:$DA$158,R$3,FALSE))="","",(VLOOKUP($A59,'Q2 Raw Data'!$A$9:$DA$158,R$3,FALSE))),"")</f>
        <v>Mature</v>
      </c>
      <c r="S59" t="str">
        <f>IFERROR(IF((VLOOKUP($A59,'Q2 Raw Data'!$A$9:$DA$158,S$3,FALSE))="","",(VLOOKUP($A59,'Q2 Raw Data'!$A$9:$DA$158,S$3,FALSE))),"")</f>
        <v>Mature</v>
      </c>
      <c r="T59" t="str">
        <f>IFERROR(IF((VLOOKUP($A59,'Q2 Raw Data'!$A$9:$DA$158,T$3,FALSE))="","",(VLOOKUP($A59,'Q2 Raw Data'!$A$9:$DA$158,T$3,FALSE))),"")</f>
        <v>Established</v>
      </c>
      <c r="U59" t="str">
        <f>IFERROR(IF((VLOOKUP($A59,'Q2 Raw Data'!$A$9:$DA$158,U$3,FALSE))="","",(VLOOKUP($A59,'Q2 Raw Data'!$A$9:$DA$158,U$3,FALSE))),"")</f>
        <v>Mature</v>
      </c>
      <c r="V59" t="str">
        <f>IFERROR(IF((VLOOKUP($A59,'Q2 Raw Data'!$A$9:$DA$158,V$3,FALSE))="","",(VLOOKUP($A59,'Q2 Raw Data'!$A$9:$DA$158,V$3,FALSE))),"")</f>
        <v>Mature</v>
      </c>
      <c r="W59" t="str">
        <f>IFERROR(IF((VLOOKUP($A59,'Q2 Raw Data'!$A$9:$DA$158,W$3,FALSE))="","",(VLOOKUP($A59,'Q2 Raw Data'!$A$9:$DA$158,W$3,FALSE))),"")</f>
        <v>Exemplary</v>
      </c>
      <c r="X59" t="str">
        <f>IFERROR(IF((VLOOKUP($A59,'Q2 Raw Data'!$A$9:$DA$158,X$3,FALSE))="","",(VLOOKUP($A59,'Q2 Raw Data'!$A$9:$DA$158,X$3,FALSE))),"")</f>
        <v>Mature</v>
      </c>
      <c r="Y59" t="str">
        <f>IFERROR(IF((VLOOKUP($A59,'Q2 Raw Data'!$A$9:$DA$158,Y$3,FALSE))="","",(VLOOKUP($A59,'Q2 Raw Data'!$A$9:$DA$158,Y$3,FALSE))),"")</f>
        <v>Established</v>
      </c>
      <c r="Z59" t="str">
        <f>IFERROR(IF((VLOOKUP($A59,'Q2 Raw Data'!$A$9:$DA$158,Z$3,FALSE))="","",(VLOOKUP($A59,'Q2 Raw Data'!$A$9:$DA$158,Z$3,FALSE))),"")</f>
        <v>Mature</v>
      </c>
      <c r="AA59" t="str">
        <f>IFERROR(IF((VLOOKUP($A59,'Q2 Raw Data'!$A$9:$DA$158,AA$3,FALSE))="","",(VLOOKUP($A59,'Q2 Raw Data'!$A$9:$DA$158,AA$3,FALSE))),"")</f>
        <v>Mature</v>
      </c>
      <c r="AB59" t="str">
        <f>IFERROR(IF((VLOOKUP($A59,'Q2 Raw Data'!$A$9:$DA$158,AB$3,FALSE))="","",(VLOOKUP($A59,'Q2 Raw Data'!$A$9:$DA$158,AB$3,FALSE))),"")</f>
        <v>Mature</v>
      </c>
      <c r="AC59" t="str">
        <f>IFERROR(IF((VLOOKUP($A59,'Q2 Raw Data'!$A$9:$DA$158,AC$3,FALSE))="","",(VLOOKUP($A59,'Q2 Raw Data'!$A$9:$DA$158,AC$3,FALSE))),"")</f>
        <v>Established</v>
      </c>
    </row>
    <row r="60" spans="1:29" x14ac:dyDescent="0.3">
      <c r="A60" t="s">
        <v>434</v>
      </c>
      <c r="B60" t="s">
        <v>435</v>
      </c>
      <c r="C60" t="str">
        <f>IFERROR(IF((VLOOKUP($A60,'Q2 Raw Data'!$A$9:$DA$158,C$3,FALSE))="","",(VLOOKUP($A60,'Q2 Raw Data'!$A$9:$DA$158,C$3,FALSE))),"")</f>
        <v>Established</v>
      </c>
      <c r="D60" t="str">
        <f>IFERROR(IF((VLOOKUP($A60,'Q2 Raw Data'!$A$9:$DA$158,D$3,FALSE))="","",(VLOOKUP($A60,'Q2 Raw Data'!$A$9:$DA$158,D$3,FALSE))),"")</f>
        <v>Established</v>
      </c>
      <c r="E60" t="str">
        <f>IFERROR(IF((VLOOKUP($A60,'Q2 Raw Data'!$A$9:$DA$158,E$3,FALSE))="","",(VLOOKUP($A60,'Q2 Raw Data'!$A$9:$DA$158,E$3,FALSE))),"")</f>
        <v>Established</v>
      </c>
      <c r="F60" t="str">
        <f>IFERROR(IF((VLOOKUP($A60,'Q2 Raw Data'!$A$9:$DA$158,F$3,FALSE))="","",(VLOOKUP($A60,'Q2 Raw Data'!$A$9:$DA$158,F$3,FALSE))),"")</f>
        <v>Established</v>
      </c>
      <c r="G60" t="str">
        <f>IFERROR(IF((VLOOKUP($A60,'Q2 Raw Data'!$A$9:$DA$158,G$3,FALSE))="","",(VLOOKUP($A60,'Q2 Raw Data'!$A$9:$DA$158,G$3,FALSE))),"")</f>
        <v>Established</v>
      </c>
      <c r="H60" t="str">
        <f>IFERROR(IF((VLOOKUP($A60,'Q2 Raw Data'!$A$9:$DA$158,H$3,FALSE))="","",(VLOOKUP($A60,'Q2 Raw Data'!$A$9:$DA$158,H$3,FALSE))),"")</f>
        <v>Established</v>
      </c>
      <c r="I60" t="str">
        <f>IFERROR(IF((VLOOKUP($A60,'Q2 Raw Data'!$A$9:$DA$158,I$3,FALSE))="","",(VLOOKUP($A60,'Q2 Raw Data'!$A$9:$DA$158,I$3,FALSE))),"")</f>
        <v>Established</v>
      </c>
      <c r="J60" t="str">
        <f>IFERROR(IF((VLOOKUP($A60,'Q2 Raw Data'!$A$9:$DA$158,J$3,FALSE))="","",(VLOOKUP($A60,'Q2 Raw Data'!$A$9:$DA$158,J$3,FALSE))),"")</f>
        <v>Established</v>
      </c>
      <c r="K60" t="str">
        <f>IFERROR(IF((VLOOKUP($A60,'Q2 Raw Data'!$A$9:$DA$158,K$3,FALSE))="","",(VLOOKUP($A60,'Q2 Raw Data'!$A$9:$DA$158,K$3,FALSE))),"")</f>
        <v>Plans in place</v>
      </c>
      <c r="L60" t="str">
        <f>IFERROR(IF((VLOOKUP($A60,'Q2 Raw Data'!$A$9:$DA$158,L$3,FALSE))="","",(VLOOKUP($A60,'Q2 Raw Data'!$A$9:$DA$158,L$3,FALSE))),"")</f>
        <v>Established</v>
      </c>
      <c r="M60" t="str">
        <f>IFERROR(IF((VLOOKUP($A60,'Q2 Raw Data'!$A$9:$DA$158,M$3,FALSE))="","",(VLOOKUP($A60,'Q2 Raw Data'!$A$9:$DA$158,M$3,FALSE))),"")</f>
        <v>Established</v>
      </c>
      <c r="N60" t="str">
        <f>IFERROR(IF((VLOOKUP($A60,'Q2 Raw Data'!$A$9:$DA$158,N$3,FALSE))="","",(VLOOKUP($A60,'Q2 Raw Data'!$A$9:$DA$158,N$3,FALSE))),"")</f>
        <v>Established</v>
      </c>
      <c r="O60" t="str">
        <f>IFERROR(IF((VLOOKUP($A60,'Q2 Raw Data'!$A$9:$DA$158,O$3,FALSE))="","",(VLOOKUP($A60,'Q2 Raw Data'!$A$9:$DA$158,O$3,FALSE))),"")</f>
        <v>Established</v>
      </c>
      <c r="P60" t="str">
        <f>IFERROR(IF((VLOOKUP($A60,'Q2 Raw Data'!$A$9:$DA$158,P$3,FALSE))="","",(VLOOKUP($A60,'Q2 Raw Data'!$A$9:$DA$158,P$3,FALSE))),"")</f>
        <v>Established</v>
      </c>
      <c r="Q60" t="str">
        <f>IFERROR(IF((VLOOKUP($A60,'Q2 Raw Data'!$A$9:$DA$158,Q$3,FALSE))="","",(VLOOKUP($A60,'Q2 Raw Data'!$A$9:$DA$158,Q$3,FALSE))),"")</f>
        <v>Established</v>
      </c>
      <c r="R60" t="str">
        <f>IFERROR(IF((VLOOKUP($A60,'Q2 Raw Data'!$A$9:$DA$158,R$3,FALSE))="","",(VLOOKUP($A60,'Q2 Raw Data'!$A$9:$DA$158,R$3,FALSE))),"")</f>
        <v>Established</v>
      </c>
      <c r="S60" t="str">
        <f>IFERROR(IF((VLOOKUP($A60,'Q2 Raw Data'!$A$9:$DA$158,S$3,FALSE))="","",(VLOOKUP($A60,'Q2 Raw Data'!$A$9:$DA$158,S$3,FALSE))),"")</f>
        <v>Established</v>
      </c>
      <c r="T60" t="str">
        <f>IFERROR(IF((VLOOKUP($A60,'Q2 Raw Data'!$A$9:$DA$158,T$3,FALSE))="","",(VLOOKUP($A60,'Q2 Raw Data'!$A$9:$DA$158,T$3,FALSE))),"")</f>
        <v>Established</v>
      </c>
      <c r="U60" t="str">
        <f>IFERROR(IF((VLOOKUP($A60,'Q2 Raw Data'!$A$9:$DA$158,U$3,FALSE))="","",(VLOOKUP($A60,'Q2 Raw Data'!$A$9:$DA$158,U$3,FALSE))),"")</f>
        <v>Established</v>
      </c>
      <c r="V60" t="str">
        <f>IFERROR(IF((VLOOKUP($A60,'Q2 Raw Data'!$A$9:$DA$158,V$3,FALSE))="","",(VLOOKUP($A60,'Q2 Raw Data'!$A$9:$DA$158,V$3,FALSE))),"")</f>
        <v>Established</v>
      </c>
      <c r="W60" t="str">
        <f>IFERROR(IF((VLOOKUP($A60,'Q2 Raw Data'!$A$9:$DA$158,W$3,FALSE))="","",(VLOOKUP($A60,'Q2 Raw Data'!$A$9:$DA$158,W$3,FALSE))),"")</f>
        <v>Established</v>
      </c>
      <c r="X60" t="str">
        <f>IFERROR(IF((VLOOKUP($A60,'Q2 Raw Data'!$A$9:$DA$158,X$3,FALSE))="","",(VLOOKUP($A60,'Q2 Raw Data'!$A$9:$DA$158,X$3,FALSE))),"")</f>
        <v>Established</v>
      </c>
      <c r="Y60" t="str">
        <f>IFERROR(IF((VLOOKUP($A60,'Q2 Raw Data'!$A$9:$DA$158,Y$3,FALSE))="","",(VLOOKUP($A60,'Q2 Raw Data'!$A$9:$DA$158,Y$3,FALSE))),"")</f>
        <v>Established</v>
      </c>
      <c r="Z60" t="str">
        <f>IFERROR(IF((VLOOKUP($A60,'Q2 Raw Data'!$A$9:$DA$158,Z$3,FALSE))="","",(VLOOKUP($A60,'Q2 Raw Data'!$A$9:$DA$158,Z$3,FALSE))),"")</f>
        <v>Established</v>
      </c>
      <c r="AA60" t="str">
        <f>IFERROR(IF((VLOOKUP($A60,'Q2 Raw Data'!$A$9:$DA$158,AA$3,FALSE))="","",(VLOOKUP($A60,'Q2 Raw Data'!$A$9:$DA$158,AA$3,FALSE))),"")</f>
        <v>Established</v>
      </c>
      <c r="AB60" t="str">
        <f>IFERROR(IF((VLOOKUP($A60,'Q2 Raw Data'!$A$9:$DA$158,AB$3,FALSE))="","",(VLOOKUP($A60,'Q2 Raw Data'!$A$9:$DA$158,AB$3,FALSE))),"")</f>
        <v>Established</v>
      </c>
      <c r="AC60" t="str">
        <f>IFERROR(IF((VLOOKUP($A60,'Q2 Raw Data'!$A$9:$DA$158,AC$3,FALSE))="","",(VLOOKUP($A60,'Q2 Raw Data'!$A$9:$DA$158,AC$3,FALSE))),"")</f>
        <v>Established</v>
      </c>
    </row>
    <row r="61" spans="1:29" x14ac:dyDescent="0.3">
      <c r="A61" t="s">
        <v>436</v>
      </c>
      <c r="B61" t="s">
        <v>437</v>
      </c>
      <c r="C61" t="str">
        <f>IFERROR(IF((VLOOKUP($A61,'Q2 Raw Data'!$A$9:$DA$158,C$3,FALSE))="","",(VLOOKUP($A61,'Q2 Raw Data'!$A$9:$DA$158,C$3,FALSE))),"")</f>
        <v>Plans in place</v>
      </c>
      <c r="D61" t="str">
        <f>IFERROR(IF((VLOOKUP($A61,'Q2 Raw Data'!$A$9:$DA$158,D$3,FALSE))="","",(VLOOKUP($A61,'Q2 Raw Data'!$A$9:$DA$158,D$3,FALSE))),"")</f>
        <v>Not yet established</v>
      </c>
      <c r="E61" t="str">
        <f>IFERROR(IF((VLOOKUP($A61,'Q2 Raw Data'!$A$9:$DA$158,E$3,FALSE))="","",(VLOOKUP($A61,'Q2 Raw Data'!$A$9:$DA$158,E$3,FALSE))),"")</f>
        <v>Plans in place</v>
      </c>
      <c r="F61" t="str">
        <f>IFERROR(IF((VLOOKUP($A61,'Q2 Raw Data'!$A$9:$DA$158,F$3,FALSE))="","",(VLOOKUP($A61,'Q2 Raw Data'!$A$9:$DA$158,F$3,FALSE))),"")</f>
        <v>Plans in place</v>
      </c>
      <c r="G61" t="str">
        <f>IFERROR(IF((VLOOKUP($A61,'Q2 Raw Data'!$A$9:$DA$158,G$3,FALSE))="","",(VLOOKUP($A61,'Q2 Raw Data'!$A$9:$DA$158,G$3,FALSE))),"")</f>
        <v>Not yet established</v>
      </c>
      <c r="H61" t="str">
        <f>IFERROR(IF((VLOOKUP($A61,'Q2 Raw Data'!$A$9:$DA$158,H$3,FALSE))="","",(VLOOKUP($A61,'Q2 Raw Data'!$A$9:$DA$158,H$3,FALSE))),"")</f>
        <v>Plans in place</v>
      </c>
      <c r="I61" t="str">
        <f>IFERROR(IF((VLOOKUP($A61,'Q2 Raw Data'!$A$9:$DA$158,I$3,FALSE))="","",(VLOOKUP($A61,'Q2 Raw Data'!$A$9:$DA$158,I$3,FALSE))),"")</f>
        <v>Plans in place</v>
      </c>
      <c r="J61" t="str">
        <f>IFERROR(IF((VLOOKUP($A61,'Q2 Raw Data'!$A$9:$DA$158,J$3,FALSE))="","",(VLOOKUP($A61,'Q2 Raw Data'!$A$9:$DA$158,J$3,FALSE))),"")</f>
        <v>Plans in place</v>
      </c>
      <c r="K61" t="str">
        <f>IFERROR(IF((VLOOKUP($A61,'Q2 Raw Data'!$A$9:$DA$158,K$3,FALSE))="","",(VLOOKUP($A61,'Q2 Raw Data'!$A$9:$DA$158,K$3,FALSE))),"")</f>
        <v>Established</v>
      </c>
      <c r="L61" t="str">
        <f>IFERROR(IF((VLOOKUP($A61,'Q2 Raw Data'!$A$9:$DA$158,L$3,FALSE))="","",(VLOOKUP($A61,'Q2 Raw Data'!$A$9:$DA$158,L$3,FALSE))),"")</f>
        <v>Established</v>
      </c>
      <c r="M61" t="str">
        <f>IFERROR(IF((VLOOKUP($A61,'Q2 Raw Data'!$A$9:$DA$158,M$3,FALSE))="","",(VLOOKUP($A61,'Q2 Raw Data'!$A$9:$DA$158,M$3,FALSE))),"")</f>
        <v>Plans in place</v>
      </c>
      <c r="N61" t="str">
        <f>IFERROR(IF((VLOOKUP($A61,'Q2 Raw Data'!$A$9:$DA$158,N$3,FALSE))="","",(VLOOKUP($A61,'Q2 Raw Data'!$A$9:$DA$158,N$3,FALSE))),"")</f>
        <v>Established</v>
      </c>
      <c r="O61" t="str">
        <f>IFERROR(IF((VLOOKUP($A61,'Q2 Raw Data'!$A$9:$DA$158,O$3,FALSE))="","",(VLOOKUP($A61,'Q2 Raw Data'!$A$9:$DA$158,O$3,FALSE))),"")</f>
        <v>Established</v>
      </c>
      <c r="P61" t="str">
        <f>IFERROR(IF((VLOOKUP($A61,'Q2 Raw Data'!$A$9:$DA$158,P$3,FALSE))="","",(VLOOKUP($A61,'Q2 Raw Data'!$A$9:$DA$158,P$3,FALSE))),"")</f>
        <v>Plans in place</v>
      </c>
      <c r="Q61" t="str">
        <f>IFERROR(IF((VLOOKUP($A61,'Q2 Raw Data'!$A$9:$DA$158,Q$3,FALSE))="","",(VLOOKUP($A61,'Q2 Raw Data'!$A$9:$DA$158,Q$3,FALSE))),"")</f>
        <v>Plans in place</v>
      </c>
      <c r="R61" t="str">
        <f>IFERROR(IF((VLOOKUP($A61,'Q2 Raw Data'!$A$9:$DA$158,R$3,FALSE))="","",(VLOOKUP($A61,'Q2 Raw Data'!$A$9:$DA$158,R$3,FALSE))),"")</f>
        <v>Established</v>
      </c>
      <c r="S61" t="str">
        <f>IFERROR(IF((VLOOKUP($A61,'Q2 Raw Data'!$A$9:$DA$158,S$3,FALSE))="","",(VLOOKUP($A61,'Q2 Raw Data'!$A$9:$DA$158,S$3,FALSE))),"")</f>
        <v>Established</v>
      </c>
      <c r="T61" t="str">
        <f>IFERROR(IF((VLOOKUP($A61,'Q2 Raw Data'!$A$9:$DA$158,T$3,FALSE))="","",(VLOOKUP($A61,'Q2 Raw Data'!$A$9:$DA$158,T$3,FALSE))),"")</f>
        <v>Established</v>
      </c>
      <c r="U61" t="str">
        <f>IFERROR(IF((VLOOKUP($A61,'Q2 Raw Data'!$A$9:$DA$158,U$3,FALSE))="","",(VLOOKUP($A61,'Q2 Raw Data'!$A$9:$DA$158,U$3,FALSE))),"")</f>
        <v>Established</v>
      </c>
      <c r="V61" t="str">
        <f>IFERROR(IF((VLOOKUP($A61,'Q2 Raw Data'!$A$9:$DA$158,V$3,FALSE))="","",(VLOOKUP($A61,'Q2 Raw Data'!$A$9:$DA$158,V$3,FALSE))),"")</f>
        <v>Established</v>
      </c>
      <c r="W61" t="str">
        <f>IFERROR(IF((VLOOKUP($A61,'Q2 Raw Data'!$A$9:$DA$158,W$3,FALSE))="","",(VLOOKUP($A61,'Q2 Raw Data'!$A$9:$DA$158,W$3,FALSE))),"")</f>
        <v>Mature</v>
      </c>
      <c r="X61" t="str">
        <f>IFERROR(IF((VLOOKUP($A61,'Q2 Raw Data'!$A$9:$DA$158,X$3,FALSE))="","",(VLOOKUP($A61,'Q2 Raw Data'!$A$9:$DA$158,X$3,FALSE))),"")</f>
        <v>Mature</v>
      </c>
      <c r="Y61" t="str">
        <f>IFERROR(IF((VLOOKUP($A61,'Q2 Raw Data'!$A$9:$DA$158,Y$3,FALSE))="","",(VLOOKUP($A61,'Q2 Raw Data'!$A$9:$DA$158,Y$3,FALSE))),"")</f>
        <v>Established</v>
      </c>
      <c r="Z61" t="str">
        <f>IFERROR(IF((VLOOKUP($A61,'Q2 Raw Data'!$A$9:$DA$158,Z$3,FALSE))="","",(VLOOKUP($A61,'Q2 Raw Data'!$A$9:$DA$158,Z$3,FALSE))),"")</f>
        <v>Established</v>
      </c>
      <c r="AA61" t="str">
        <f>IFERROR(IF((VLOOKUP($A61,'Q2 Raw Data'!$A$9:$DA$158,AA$3,FALSE))="","",(VLOOKUP($A61,'Q2 Raw Data'!$A$9:$DA$158,AA$3,FALSE))),"")</f>
        <v>Mature</v>
      </c>
      <c r="AB61" t="str">
        <f>IFERROR(IF((VLOOKUP($A61,'Q2 Raw Data'!$A$9:$DA$158,AB$3,FALSE))="","",(VLOOKUP($A61,'Q2 Raw Data'!$A$9:$DA$158,AB$3,FALSE))),"")</f>
        <v>Mature</v>
      </c>
      <c r="AC61" t="str">
        <f>IFERROR(IF((VLOOKUP($A61,'Q2 Raw Data'!$A$9:$DA$158,AC$3,FALSE))="","",(VLOOKUP($A61,'Q2 Raw Data'!$A$9:$DA$158,AC$3,FALSE))),"")</f>
        <v>Mature</v>
      </c>
    </row>
    <row r="62" spans="1:29" x14ac:dyDescent="0.3">
      <c r="A62" t="s">
        <v>438</v>
      </c>
      <c r="B62" t="s">
        <v>439</v>
      </c>
      <c r="C62" t="str">
        <f>IFERROR(IF((VLOOKUP($A62,'Q2 Raw Data'!$A$9:$DA$158,C$3,FALSE))="","",(VLOOKUP($A62,'Q2 Raw Data'!$A$9:$DA$158,C$3,FALSE))),"")</f>
        <v>Established</v>
      </c>
      <c r="D62" t="str">
        <f>IFERROR(IF((VLOOKUP($A62,'Q2 Raw Data'!$A$9:$DA$158,D$3,FALSE))="","",(VLOOKUP($A62,'Q2 Raw Data'!$A$9:$DA$158,D$3,FALSE))),"")</f>
        <v>Established</v>
      </c>
      <c r="E62" t="str">
        <f>IFERROR(IF((VLOOKUP($A62,'Q2 Raw Data'!$A$9:$DA$158,E$3,FALSE))="","",(VLOOKUP($A62,'Q2 Raw Data'!$A$9:$DA$158,E$3,FALSE))),"")</f>
        <v>Mature</v>
      </c>
      <c r="F62" t="str">
        <f>IFERROR(IF((VLOOKUP($A62,'Q2 Raw Data'!$A$9:$DA$158,F$3,FALSE))="","",(VLOOKUP($A62,'Q2 Raw Data'!$A$9:$DA$158,F$3,FALSE))),"")</f>
        <v>Established</v>
      </c>
      <c r="G62" t="str">
        <f>IFERROR(IF((VLOOKUP($A62,'Q2 Raw Data'!$A$9:$DA$158,G$3,FALSE))="","",(VLOOKUP($A62,'Q2 Raw Data'!$A$9:$DA$158,G$3,FALSE))),"")</f>
        <v>Established</v>
      </c>
      <c r="H62" t="str">
        <f>IFERROR(IF((VLOOKUP($A62,'Q2 Raw Data'!$A$9:$DA$158,H$3,FALSE))="","",(VLOOKUP($A62,'Q2 Raw Data'!$A$9:$DA$158,H$3,FALSE))),"")</f>
        <v>Mature</v>
      </c>
      <c r="I62" t="str">
        <f>IFERROR(IF((VLOOKUP($A62,'Q2 Raw Data'!$A$9:$DA$158,I$3,FALSE))="","",(VLOOKUP($A62,'Q2 Raw Data'!$A$9:$DA$158,I$3,FALSE))),"")</f>
        <v>Established</v>
      </c>
      <c r="J62" t="str">
        <f>IFERROR(IF((VLOOKUP($A62,'Q2 Raw Data'!$A$9:$DA$158,J$3,FALSE))="","",(VLOOKUP($A62,'Q2 Raw Data'!$A$9:$DA$158,J$3,FALSE))),"")</f>
        <v>Mature</v>
      </c>
      <c r="K62" t="str">
        <f>IFERROR(IF((VLOOKUP($A62,'Q2 Raw Data'!$A$9:$DA$158,K$3,FALSE))="","",(VLOOKUP($A62,'Q2 Raw Data'!$A$9:$DA$158,K$3,FALSE))),"")</f>
        <v>Established</v>
      </c>
      <c r="L62" t="str">
        <f>IFERROR(IF((VLOOKUP($A62,'Q2 Raw Data'!$A$9:$DA$158,L$3,FALSE))="","",(VLOOKUP($A62,'Q2 Raw Data'!$A$9:$DA$158,L$3,FALSE))),"")</f>
        <v>Mature</v>
      </c>
      <c r="M62" t="str">
        <f>IFERROR(IF((VLOOKUP($A62,'Q2 Raw Data'!$A$9:$DA$158,M$3,FALSE))="","",(VLOOKUP($A62,'Q2 Raw Data'!$A$9:$DA$158,M$3,FALSE))),"")</f>
        <v>Established</v>
      </c>
      <c r="N62" t="str">
        <f>IFERROR(IF((VLOOKUP($A62,'Q2 Raw Data'!$A$9:$DA$158,N$3,FALSE))="","",(VLOOKUP($A62,'Q2 Raw Data'!$A$9:$DA$158,N$3,FALSE))),"")</f>
        <v>Mature</v>
      </c>
      <c r="O62" t="str">
        <f>IFERROR(IF((VLOOKUP($A62,'Q2 Raw Data'!$A$9:$DA$158,O$3,FALSE))="","",(VLOOKUP($A62,'Q2 Raw Data'!$A$9:$DA$158,O$3,FALSE))),"")</f>
        <v>Mature</v>
      </c>
      <c r="P62" t="str">
        <f>IFERROR(IF((VLOOKUP($A62,'Q2 Raw Data'!$A$9:$DA$158,P$3,FALSE))="","",(VLOOKUP($A62,'Q2 Raw Data'!$A$9:$DA$158,P$3,FALSE))),"")</f>
        <v>Mature</v>
      </c>
      <c r="Q62" t="str">
        <f>IFERROR(IF((VLOOKUP($A62,'Q2 Raw Data'!$A$9:$DA$158,Q$3,FALSE))="","",(VLOOKUP($A62,'Q2 Raw Data'!$A$9:$DA$158,Q$3,FALSE))),"")</f>
        <v>Mature</v>
      </c>
      <c r="R62" t="str">
        <f>IFERROR(IF((VLOOKUP($A62,'Q2 Raw Data'!$A$9:$DA$158,R$3,FALSE))="","",(VLOOKUP($A62,'Q2 Raw Data'!$A$9:$DA$158,R$3,FALSE))),"")</f>
        <v>Mature</v>
      </c>
      <c r="S62" t="str">
        <f>IFERROR(IF((VLOOKUP($A62,'Q2 Raw Data'!$A$9:$DA$158,S$3,FALSE))="","",(VLOOKUP($A62,'Q2 Raw Data'!$A$9:$DA$158,S$3,FALSE))),"")</f>
        <v>Mature</v>
      </c>
      <c r="T62" t="str">
        <f>IFERROR(IF((VLOOKUP($A62,'Q2 Raw Data'!$A$9:$DA$158,T$3,FALSE))="","",(VLOOKUP($A62,'Q2 Raw Data'!$A$9:$DA$158,T$3,FALSE))),"")</f>
        <v>Mature</v>
      </c>
      <c r="U62" t="str">
        <f>IFERROR(IF((VLOOKUP($A62,'Q2 Raw Data'!$A$9:$DA$158,U$3,FALSE))="","",(VLOOKUP($A62,'Q2 Raw Data'!$A$9:$DA$158,U$3,FALSE))),"")</f>
        <v>Mature</v>
      </c>
      <c r="V62" t="str">
        <f>IFERROR(IF((VLOOKUP($A62,'Q2 Raw Data'!$A$9:$DA$158,V$3,FALSE))="","",(VLOOKUP($A62,'Q2 Raw Data'!$A$9:$DA$158,V$3,FALSE))),"")</f>
        <v>Mature</v>
      </c>
      <c r="W62" t="str">
        <f>IFERROR(IF((VLOOKUP($A62,'Q2 Raw Data'!$A$9:$DA$158,W$3,FALSE))="","",(VLOOKUP($A62,'Q2 Raw Data'!$A$9:$DA$158,W$3,FALSE))),"")</f>
        <v>Mature</v>
      </c>
      <c r="X62" t="str">
        <f>IFERROR(IF((VLOOKUP($A62,'Q2 Raw Data'!$A$9:$DA$158,X$3,FALSE))="","",(VLOOKUP($A62,'Q2 Raw Data'!$A$9:$DA$158,X$3,FALSE))),"")</f>
        <v>Mature</v>
      </c>
      <c r="Y62" t="str">
        <f>IFERROR(IF((VLOOKUP($A62,'Q2 Raw Data'!$A$9:$DA$158,Y$3,FALSE))="","",(VLOOKUP($A62,'Q2 Raw Data'!$A$9:$DA$158,Y$3,FALSE))),"")</f>
        <v>Mature</v>
      </c>
      <c r="Z62" t="str">
        <f>IFERROR(IF((VLOOKUP($A62,'Q2 Raw Data'!$A$9:$DA$158,Z$3,FALSE))="","",(VLOOKUP($A62,'Q2 Raw Data'!$A$9:$DA$158,Z$3,FALSE))),"")</f>
        <v>Mature</v>
      </c>
      <c r="AA62" t="str">
        <f>IFERROR(IF((VLOOKUP($A62,'Q2 Raw Data'!$A$9:$DA$158,AA$3,FALSE))="","",(VLOOKUP($A62,'Q2 Raw Data'!$A$9:$DA$158,AA$3,FALSE))),"")</f>
        <v>Mature</v>
      </c>
      <c r="AB62" t="str">
        <f>IFERROR(IF((VLOOKUP($A62,'Q2 Raw Data'!$A$9:$DA$158,AB$3,FALSE))="","",(VLOOKUP($A62,'Q2 Raw Data'!$A$9:$DA$158,AB$3,FALSE))),"")</f>
        <v>Exemplary</v>
      </c>
      <c r="AC62" t="str">
        <f>IFERROR(IF((VLOOKUP($A62,'Q2 Raw Data'!$A$9:$DA$158,AC$3,FALSE))="","",(VLOOKUP($A62,'Q2 Raw Data'!$A$9:$DA$158,AC$3,FALSE))),"")</f>
        <v>Mature</v>
      </c>
    </row>
    <row r="63" spans="1:29" x14ac:dyDescent="0.3">
      <c r="A63" t="s">
        <v>441</v>
      </c>
      <c r="B63" t="s">
        <v>442</v>
      </c>
      <c r="C63" t="str">
        <f>IFERROR(IF((VLOOKUP($A63,'Q2 Raw Data'!$A$9:$DA$158,C$3,FALSE))="","",(VLOOKUP($A63,'Q2 Raw Data'!$A$9:$DA$158,C$3,FALSE))),"")</f>
        <v>Established</v>
      </c>
      <c r="D63" t="str">
        <f>IFERROR(IF((VLOOKUP($A63,'Q2 Raw Data'!$A$9:$DA$158,D$3,FALSE))="","",(VLOOKUP($A63,'Q2 Raw Data'!$A$9:$DA$158,D$3,FALSE))),"")</f>
        <v>Established</v>
      </c>
      <c r="E63" t="str">
        <f>IFERROR(IF((VLOOKUP($A63,'Q2 Raw Data'!$A$9:$DA$158,E$3,FALSE))="","",(VLOOKUP($A63,'Q2 Raw Data'!$A$9:$DA$158,E$3,FALSE))),"")</f>
        <v>Established</v>
      </c>
      <c r="F63" t="str">
        <f>IFERROR(IF((VLOOKUP($A63,'Q2 Raw Data'!$A$9:$DA$158,F$3,FALSE))="","",(VLOOKUP($A63,'Q2 Raw Data'!$A$9:$DA$158,F$3,FALSE))),"")</f>
        <v>Established</v>
      </c>
      <c r="G63" t="str">
        <f>IFERROR(IF((VLOOKUP($A63,'Q2 Raw Data'!$A$9:$DA$158,G$3,FALSE))="","",(VLOOKUP($A63,'Q2 Raw Data'!$A$9:$DA$158,G$3,FALSE))),"")</f>
        <v>Plans in place</v>
      </c>
      <c r="H63" t="str">
        <f>IFERROR(IF((VLOOKUP($A63,'Q2 Raw Data'!$A$9:$DA$158,H$3,FALSE))="","",(VLOOKUP($A63,'Q2 Raw Data'!$A$9:$DA$158,H$3,FALSE))),"")</f>
        <v>Plans in place</v>
      </c>
      <c r="I63" t="str">
        <f>IFERROR(IF((VLOOKUP($A63,'Q2 Raw Data'!$A$9:$DA$158,I$3,FALSE))="","",(VLOOKUP($A63,'Q2 Raw Data'!$A$9:$DA$158,I$3,FALSE))),"")</f>
        <v>Plans in place</v>
      </c>
      <c r="J63" t="str">
        <f>IFERROR(IF((VLOOKUP($A63,'Q2 Raw Data'!$A$9:$DA$158,J$3,FALSE))="","",(VLOOKUP($A63,'Q2 Raw Data'!$A$9:$DA$158,J$3,FALSE))),"")</f>
        <v>Plans in place</v>
      </c>
      <c r="K63" t="str">
        <f>IFERROR(IF((VLOOKUP($A63,'Q2 Raw Data'!$A$9:$DA$158,K$3,FALSE))="","",(VLOOKUP($A63,'Q2 Raw Data'!$A$9:$DA$158,K$3,FALSE))),"")</f>
        <v>Mature</v>
      </c>
      <c r="L63" t="str">
        <f>IFERROR(IF((VLOOKUP($A63,'Q2 Raw Data'!$A$9:$DA$158,L$3,FALSE))="","",(VLOOKUP($A63,'Q2 Raw Data'!$A$9:$DA$158,L$3,FALSE))),"")</f>
        <v>Established</v>
      </c>
      <c r="M63" t="str">
        <f>IFERROR(IF((VLOOKUP($A63,'Q2 Raw Data'!$A$9:$DA$158,M$3,FALSE))="","",(VLOOKUP($A63,'Q2 Raw Data'!$A$9:$DA$158,M$3,FALSE))),"")</f>
        <v>Established</v>
      </c>
      <c r="N63" t="str">
        <f>IFERROR(IF((VLOOKUP($A63,'Q2 Raw Data'!$A$9:$DA$158,N$3,FALSE))="","",(VLOOKUP($A63,'Q2 Raw Data'!$A$9:$DA$158,N$3,FALSE))),"")</f>
        <v>Established</v>
      </c>
      <c r="O63" t="str">
        <f>IFERROR(IF((VLOOKUP($A63,'Q2 Raw Data'!$A$9:$DA$158,O$3,FALSE))="","",(VLOOKUP($A63,'Q2 Raw Data'!$A$9:$DA$158,O$3,FALSE))),"")</f>
        <v>Mature</v>
      </c>
      <c r="P63" t="str">
        <f>IFERROR(IF((VLOOKUP($A63,'Q2 Raw Data'!$A$9:$DA$158,P$3,FALSE))="","",(VLOOKUP($A63,'Q2 Raw Data'!$A$9:$DA$158,P$3,FALSE))),"")</f>
        <v>Plans in place</v>
      </c>
      <c r="Q63" t="str">
        <f>IFERROR(IF((VLOOKUP($A63,'Q2 Raw Data'!$A$9:$DA$158,Q$3,FALSE))="","",(VLOOKUP($A63,'Q2 Raw Data'!$A$9:$DA$158,Q$3,FALSE))),"")</f>
        <v>Plans in place</v>
      </c>
      <c r="R63" t="str">
        <f>IFERROR(IF((VLOOKUP($A63,'Q2 Raw Data'!$A$9:$DA$158,R$3,FALSE))="","",(VLOOKUP($A63,'Q2 Raw Data'!$A$9:$DA$158,R$3,FALSE))),"")</f>
        <v>Plans in place</v>
      </c>
      <c r="S63" t="str">
        <f>IFERROR(IF((VLOOKUP($A63,'Q2 Raw Data'!$A$9:$DA$158,S$3,FALSE))="","",(VLOOKUP($A63,'Q2 Raw Data'!$A$9:$DA$158,S$3,FALSE))),"")</f>
        <v>Plans in place</v>
      </c>
      <c r="T63" t="str">
        <f>IFERROR(IF((VLOOKUP($A63,'Q2 Raw Data'!$A$9:$DA$158,T$3,FALSE))="","",(VLOOKUP($A63,'Q2 Raw Data'!$A$9:$DA$158,T$3,FALSE))),"")</f>
        <v>Mature</v>
      </c>
      <c r="U63" t="str">
        <f>IFERROR(IF((VLOOKUP($A63,'Q2 Raw Data'!$A$9:$DA$158,U$3,FALSE))="","",(VLOOKUP($A63,'Q2 Raw Data'!$A$9:$DA$158,U$3,FALSE))),"")</f>
        <v>Established</v>
      </c>
      <c r="V63" t="str">
        <f>IFERROR(IF((VLOOKUP($A63,'Q2 Raw Data'!$A$9:$DA$158,V$3,FALSE))="","",(VLOOKUP($A63,'Q2 Raw Data'!$A$9:$DA$158,V$3,FALSE))),"")</f>
        <v>Mature</v>
      </c>
      <c r="W63" t="str">
        <f>IFERROR(IF((VLOOKUP($A63,'Q2 Raw Data'!$A$9:$DA$158,W$3,FALSE))="","",(VLOOKUP($A63,'Q2 Raw Data'!$A$9:$DA$158,W$3,FALSE))),"")</f>
        <v>Mature</v>
      </c>
      <c r="X63" t="str">
        <f>IFERROR(IF((VLOOKUP($A63,'Q2 Raw Data'!$A$9:$DA$158,X$3,FALSE))="","",(VLOOKUP($A63,'Q2 Raw Data'!$A$9:$DA$158,X$3,FALSE))),"")</f>
        <v>Exemplary</v>
      </c>
      <c r="Y63" t="str">
        <f>IFERROR(IF((VLOOKUP($A63,'Q2 Raw Data'!$A$9:$DA$158,Y$3,FALSE))="","",(VLOOKUP($A63,'Q2 Raw Data'!$A$9:$DA$158,Y$3,FALSE))),"")</f>
        <v>Established</v>
      </c>
      <c r="Z63" t="str">
        <f>IFERROR(IF((VLOOKUP($A63,'Q2 Raw Data'!$A$9:$DA$158,Z$3,FALSE))="","",(VLOOKUP($A63,'Q2 Raw Data'!$A$9:$DA$158,Z$3,FALSE))),"")</f>
        <v>Established</v>
      </c>
      <c r="AA63" t="str">
        <f>IFERROR(IF((VLOOKUP($A63,'Q2 Raw Data'!$A$9:$DA$158,AA$3,FALSE))="","",(VLOOKUP($A63,'Q2 Raw Data'!$A$9:$DA$158,AA$3,FALSE))),"")</f>
        <v>Established</v>
      </c>
      <c r="AB63" t="str">
        <f>IFERROR(IF((VLOOKUP($A63,'Q2 Raw Data'!$A$9:$DA$158,AB$3,FALSE))="","",(VLOOKUP($A63,'Q2 Raw Data'!$A$9:$DA$158,AB$3,FALSE))),"")</f>
        <v>Established</v>
      </c>
      <c r="AC63" t="str">
        <f>IFERROR(IF((VLOOKUP($A63,'Q2 Raw Data'!$A$9:$DA$158,AC$3,FALSE))="","",(VLOOKUP($A63,'Q2 Raw Data'!$A$9:$DA$158,AC$3,FALSE))),"")</f>
        <v>Mature</v>
      </c>
    </row>
    <row r="64" spans="1:29" x14ac:dyDescent="0.3">
      <c r="A64" t="s">
        <v>445</v>
      </c>
      <c r="B64" t="s">
        <v>446</v>
      </c>
      <c r="C64" t="str">
        <f>IFERROR(IF((VLOOKUP($A64,'Q2 Raw Data'!$A$9:$DA$158,C$3,FALSE))="","",(VLOOKUP($A64,'Q2 Raw Data'!$A$9:$DA$158,C$3,FALSE))),"")</f>
        <v>Mature</v>
      </c>
      <c r="D64" t="str">
        <f>IFERROR(IF((VLOOKUP($A64,'Q2 Raw Data'!$A$9:$DA$158,D$3,FALSE))="","",(VLOOKUP($A64,'Q2 Raw Data'!$A$9:$DA$158,D$3,FALSE))),"")</f>
        <v>Established</v>
      </c>
      <c r="E64" t="str">
        <f>IFERROR(IF((VLOOKUP($A64,'Q2 Raw Data'!$A$9:$DA$158,E$3,FALSE))="","",(VLOOKUP($A64,'Q2 Raw Data'!$A$9:$DA$158,E$3,FALSE))),"")</f>
        <v>Established</v>
      </c>
      <c r="F64" t="str">
        <f>IFERROR(IF((VLOOKUP($A64,'Q2 Raw Data'!$A$9:$DA$158,F$3,FALSE))="","",(VLOOKUP($A64,'Q2 Raw Data'!$A$9:$DA$158,F$3,FALSE))),"")</f>
        <v>Established</v>
      </c>
      <c r="G64" t="str">
        <f>IFERROR(IF((VLOOKUP($A64,'Q2 Raw Data'!$A$9:$DA$158,G$3,FALSE))="","",(VLOOKUP($A64,'Q2 Raw Data'!$A$9:$DA$158,G$3,FALSE))),"")</f>
        <v>Mature</v>
      </c>
      <c r="H64" t="str">
        <f>IFERROR(IF((VLOOKUP($A64,'Q2 Raw Data'!$A$9:$DA$158,H$3,FALSE))="","",(VLOOKUP($A64,'Q2 Raw Data'!$A$9:$DA$158,H$3,FALSE))),"")</f>
        <v>Established</v>
      </c>
      <c r="I64" t="str">
        <f>IFERROR(IF((VLOOKUP($A64,'Q2 Raw Data'!$A$9:$DA$158,I$3,FALSE))="","",(VLOOKUP($A64,'Q2 Raw Data'!$A$9:$DA$158,I$3,FALSE))),"")</f>
        <v>Established</v>
      </c>
      <c r="J64" t="str">
        <f>IFERROR(IF((VLOOKUP($A64,'Q2 Raw Data'!$A$9:$DA$158,J$3,FALSE))="","",(VLOOKUP($A64,'Q2 Raw Data'!$A$9:$DA$158,J$3,FALSE))),"")</f>
        <v>Established</v>
      </c>
      <c r="K64" t="str">
        <f>IFERROR(IF((VLOOKUP($A64,'Q2 Raw Data'!$A$9:$DA$158,K$3,FALSE))="","",(VLOOKUP($A64,'Q2 Raw Data'!$A$9:$DA$158,K$3,FALSE))),"")</f>
        <v>Established</v>
      </c>
      <c r="L64" t="str">
        <f>IFERROR(IF((VLOOKUP($A64,'Q2 Raw Data'!$A$9:$DA$158,L$3,FALSE))="","",(VLOOKUP($A64,'Q2 Raw Data'!$A$9:$DA$158,L$3,FALSE))),"")</f>
        <v>Mature</v>
      </c>
      <c r="M64" t="str">
        <f>IFERROR(IF((VLOOKUP($A64,'Q2 Raw Data'!$A$9:$DA$158,M$3,FALSE))="","",(VLOOKUP($A64,'Q2 Raw Data'!$A$9:$DA$158,M$3,FALSE))),"")</f>
        <v>Established</v>
      </c>
      <c r="N64" t="str">
        <f>IFERROR(IF((VLOOKUP($A64,'Q2 Raw Data'!$A$9:$DA$158,N$3,FALSE))="","",(VLOOKUP($A64,'Q2 Raw Data'!$A$9:$DA$158,N$3,FALSE))),"")</f>
        <v>Established</v>
      </c>
      <c r="O64" t="str">
        <f>IFERROR(IF((VLOOKUP($A64,'Q2 Raw Data'!$A$9:$DA$158,O$3,FALSE))="","",(VLOOKUP($A64,'Q2 Raw Data'!$A$9:$DA$158,O$3,FALSE))),"")</f>
        <v>Established</v>
      </c>
      <c r="P64" t="str">
        <f>IFERROR(IF((VLOOKUP($A64,'Q2 Raw Data'!$A$9:$DA$158,P$3,FALSE))="","",(VLOOKUP($A64,'Q2 Raw Data'!$A$9:$DA$158,P$3,FALSE))),"")</f>
        <v>Mature</v>
      </c>
      <c r="Q64" t="str">
        <f>IFERROR(IF((VLOOKUP($A64,'Q2 Raw Data'!$A$9:$DA$158,Q$3,FALSE))="","",(VLOOKUP($A64,'Q2 Raw Data'!$A$9:$DA$158,Q$3,FALSE))),"")</f>
        <v>Established</v>
      </c>
      <c r="R64" t="str">
        <f>IFERROR(IF((VLOOKUP($A64,'Q2 Raw Data'!$A$9:$DA$158,R$3,FALSE))="","",(VLOOKUP($A64,'Q2 Raw Data'!$A$9:$DA$158,R$3,FALSE))),"")</f>
        <v>Established</v>
      </c>
      <c r="S64" t="str">
        <f>IFERROR(IF((VLOOKUP($A64,'Q2 Raw Data'!$A$9:$DA$158,S$3,FALSE))="","",(VLOOKUP($A64,'Q2 Raw Data'!$A$9:$DA$158,S$3,FALSE))),"")</f>
        <v>Established</v>
      </c>
      <c r="T64" t="str">
        <f>IFERROR(IF((VLOOKUP($A64,'Q2 Raw Data'!$A$9:$DA$158,T$3,FALSE))="","",(VLOOKUP($A64,'Q2 Raw Data'!$A$9:$DA$158,T$3,FALSE))),"")</f>
        <v>Established</v>
      </c>
      <c r="U64" t="str">
        <f>IFERROR(IF((VLOOKUP($A64,'Q2 Raw Data'!$A$9:$DA$158,U$3,FALSE))="","",(VLOOKUP($A64,'Q2 Raw Data'!$A$9:$DA$158,U$3,FALSE))),"")</f>
        <v>Mature</v>
      </c>
      <c r="V64" t="str">
        <f>IFERROR(IF((VLOOKUP($A64,'Q2 Raw Data'!$A$9:$DA$158,V$3,FALSE))="","",(VLOOKUP($A64,'Q2 Raw Data'!$A$9:$DA$158,V$3,FALSE))),"")</f>
        <v>Established</v>
      </c>
      <c r="W64" t="str">
        <f>IFERROR(IF((VLOOKUP($A64,'Q2 Raw Data'!$A$9:$DA$158,W$3,FALSE))="","",(VLOOKUP($A64,'Q2 Raw Data'!$A$9:$DA$158,W$3,FALSE))),"")</f>
        <v>Established</v>
      </c>
      <c r="X64" t="str">
        <f>IFERROR(IF((VLOOKUP($A64,'Q2 Raw Data'!$A$9:$DA$158,X$3,FALSE))="","",(VLOOKUP($A64,'Q2 Raw Data'!$A$9:$DA$158,X$3,FALSE))),"")</f>
        <v>Established</v>
      </c>
      <c r="Y64" t="str">
        <f>IFERROR(IF((VLOOKUP($A64,'Q2 Raw Data'!$A$9:$DA$158,Y$3,FALSE))="","",(VLOOKUP($A64,'Q2 Raw Data'!$A$9:$DA$158,Y$3,FALSE))),"")</f>
        <v>Mature</v>
      </c>
      <c r="Z64" t="str">
        <f>IFERROR(IF((VLOOKUP($A64,'Q2 Raw Data'!$A$9:$DA$158,Z$3,FALSE))="","",(VLOOKUP($A64,'Q2 Raw Data'!$A$9:$DA$158,Z$3,FALSE))),"")</f>
        <v>Established</v>
      </c>
      <c r="AA64" t="str">
        <f>IFERROR(IF((VLOOKUP($A64,'Q2 Raw Data'!$A$9:$DA$158,AA$3,FALSE))="","",(VLOOKUP($A64,'Q2 Raw Data'!$A$9:$DA$158,AA$3,FALSE))),"")</f>
        <v>Established</v>
      </c>
      <c r="AB64" t="str">
        <f>IFERROR(IF((VLOOKUP($A64,'Q2 Raw Data'!$A$9:$DA$158,AB$3,FALSE))="","",(VLOOKUP($A64,'Q2 Raw Data'!$A$9:$DA$158,AB$3,FALSE))),"")</f>
        <v>Established</v>
      </c>
      <c r="AC64" t="str">
        <f>IFERROR(IF((VLOOKUP($A64,'Q2 Raw Data'!$A$9:$DA$158,AC$3,FALSE))="","",(VLOOKUP($A64,'Q2 Raw Data'!$A$9:$DA$158,AC$3,FALSE))),"")</f>
        <v>Established</v>
      </c>
    </row>
    <row r="65" spans="1:29" x14ac:dyDescent="0.3">
      <c r="A65" t="s">
        <v>449</v>
      </c>
      <c r="B65" t="s">
        <v>450</v>
      </c>
      <c r="C65" t="str">
        <f>IFERROR(IF((VLOOKUP($A65,'Q2 Raw Data'!$A$9:$DA$158,C$3,FALSE))="","",(VLOOKUP($A65,'Q2 Raw Data'!$A$9:$DA$158,C$3,FALSE))),"")</f>
        <v>Plans in place</v>
      </c>
      <c r="D65" t="str">
        <f>IFERROR(IF((VLOOKUP($A65,'Q2 Raw Data'!$A$9:$DA$158,D$3,FALSE))="","",(VLOOKUP($A65,'Q2 Raw Data'!$A$9:$DA$158,D$3,FALSE))),"")</f>
        <v>Plans in place</v>
      </c>
      <c r="E65" t="str">
        <f>IFERROR(IF((VLOOKUP($A65,'Q2 Raw Data'!$A$9:$DA$158,E$3,FALSE))="","",(VLOOKUP($A65,'Q2 Raw Data'!$A$9:$DA$158,E$3,FALSE))),"")</f>
        <v>Plans in place</v>
      </c>
      <c r="F65" t="str">
        <f>IFERROR(IF((VLOOKUP($A65,'Q2 Raw Data'!$A$9:$DA$158,F$3,FALSE))="","",(VLOOKUP($A65,'Q2 Raw Data'!$A$9:$DA$158,F$3,FALSE))),"")</f>
        <v>Plans in place</v>
      </c>
      <c r="G65" t="str">
        <f>IFERROR(IF((VLOOKUP($A65,'Q2 Raw Data'!$A$9:$DA$158,G$3,FALSE))="","",(VLOOKUP($A65,'Q2 Raw Data'!$A$9:$DA$158,G$3,FALSE))),"")</f>
        <v>Plans in place</v>
      </c>
      <c r="H65" t="str">
        <f>IFERROR(IF((VLOOKUP($A65,'Q2 Raw Data'!$A$9:$DA$158,H$3,FALSE))="","",(VLOOKUP($A65,'Q2 Raw Data'!$A$9:$DA$158,H$3,FALSE))),"")</f>
        <v>Plans in place</v>
      </c>
      <c r="I65" t="str">
        <f>IFERROR(IF((VLOOKUP($A65,'Q2 Raw Data'!$A$9:$DA$158,I$3,FALSE))="","",(VLOOKUP($A65,'Q2 Raw Data'!$A$9:$DA$158,I$3,FALSE))),"")</f>
        <v>Plans in place</v>
      </c>
      <c r="J65" t="str">
        <f>IFERROR(IF((VLOOKUP($A65,'Q2 Raw Data'!$A$9:$DA$158,J$3,FALSE))="","",(VLOOKUP($A65,'Q2 Raw Data'!$A$9:$DA$158,J$3,FALSE))),"")</f>
        <v>Plans in place</v>
      </c>
      <c r="K65" t="str">
        <f>IFERROR(IF((VLOOKUP($A65,'Q2 Raw Data'!$A$9:$DA$158,K$3,FALSE))="","",(VLOOKUP($A65,'Q2 Raw Data'!$A$9:$DA$158,K$3,FALSE))),"")</f>
        <v>Established</v>
      </c>
      <c r="L65" t="str">
        <f>IFERROR(IF((VLOOKUP($A65,'Q2 Raw Data'!$A$9:$DA$158,L$3,FALSE))="","",(VLOOKUP($A65,'Q2 Raw Data'!$A$9:$DA$158,L$3,FALSE))),"")</f>
        <v>Established</v>
      </c>
      <c r="M65" t="str">
        <f>IFERROR(IF((VLOOKUP($A65,'Q2 Raw Data'!$A$9:$DA$158,M$3,FALSE))="","",(VLOOKUP($A65,'Q2 Raw Data'!$A$9:$DA$158,M$3,FALSE))),"")</f>
        <v>Established</v>
      </c>
      <c r="N65" t="str">
        <f>IFERROR(IF((VLOOKUP($A65,'Q2 Raw Data'!$A$9:$DA$158,N$3,FALSE))="","",(VLOOKUP($A65,'Q2 Raw Data'!$A$9:$DA$158,N$3,FALSE))),"")</f>
        <v>Established</v>
      </c>
      <c r="O65" t="str">
        <f>IFERROR(IF((VLOOKUP($A65,'Q2 Raw Data'!$A$9:$DA$158,O$3,FALSE))="","",(VLOOKUP($A65,'Q2 Raw Data'!$A$9:$DA$158,O$3,FALSE))),"")</f>
        <v>Established</v>
      </c>
      <c r="P65" t="str">
        <f>IFERROR(IF((VLOOKUP($A65,'Q2 Raw Data'!$A$9:$DA$158,P$3,FALSE))="","",(VLOOKUP($A65,'Q2 Raw Data'!$A$9:$DA$158,P$3,FALSE))),"")</f>
        <v>Established</v>
      </c>
      <c r="Q65" t="str">
        <f>IFERROR(IF((VLOOKUP($A65,'Q2 Raw Data'!$A$9:$DA$158,Q$3,FALSE))="","",(VLOOKUP($A65,'Q2 Raw Data'!$A$9:$DA$158,Q$3,FALSE))),"")</f>
        <v>Established</v>
      </c>
      <c r="R65" t="str">
        <f>IFERROR(IF((VLOOKUP($A65,'Q2 Raw Data'!$A$9:$DA$158,R$3,FALSE))="","",(VLOOKUP($A65,'Q2 Raw Data'!$A$9:$DA$158,R$3,FALSE))),"")</f>
        <v>Established</v>
      </c>
      <c r="S65" t="str">
        <f>IFERROR(IF((VLOOKUP($A65,'Q2 Raw Data'!$A$9:$DA$158,S$3,FALSE))="","",(VLOOKUP($A65,'Q2 Raw Data'!$A$9:$DA$158,S$3,FALSE))),"")</f>
        <v>Established</v>
      </c>
      <c r="T65" t="str">
        <f>IFERROR(IF((VLOOKUP($A65,'Q2 Raw Data'!$A$9:$DA$158,T$3,FALSE))="","",(VLOOKUP($A65,'Q2 Raw Data'!$A$9:$DA$158,T$3,FALSE))),"")</f>
        <v>Mature</v>
      </c>
      <c r="U65" t="str">
        <f>IFERROR(IF((VLOOKUP($A65,'Q2 Raw Data'!$A$9:$DA$158,U$3,FALSE))="","",(VLOOKUP($A65,'Q2 Raw Data'!$A$9:$DA$158,U$3,FALSE))),"")</f>
        <v>Established</v>
      </c>
      <c r="V65" t="str">
        <f>IFERROR(IF((VLOOKUP($A65,'Q2 Raw Data'!$A$9:$DA$158,V$3,FALSE))="","",(VLOOKUP($A65,'Q2 Raw Data'!$A$9:$DA$158,V$3,FALSE))),"")</f>
        <v>Established</v>
      </c>
      <c r="W65" t="str">
        <f>IFERROR(IF((VLOOKUP($A65,'Q2 Raw Data'!$A$9:$DA$158,W$3,FALSE))="","",(VLOOKUP($A65,'Q2 Raw Data'!$A$9:$DA$158,W$3,FALSE))),"")</f>
        <v>Established</v>
      </c>
      <c r="X65" t="str">
        <f>IFERROR(IF((VLOOKUP($A65,'Q2 Raw Data'!$A$9:$DA$158,X$3,FALSE))="","",(VLOOKUP($A65,'Q2 Raw Data'!$A$9:$DA$158,X$3,FALSE))),"")</f>
        <v>Established</v>
      </c>
      <c r="Y65" t="str">
        <f>IFERROR(IF((VLOOKUP($A65,'Q2 Raw Data'!$A$9:$DA$158,Y$3,FALSE))="","",(VLOOKUP($A65,'Q2 Raw Data'!$A$9:$DA$158,Y$3,FALSE))),"")</f>
        <v>Established</v>
      </c>
      <c r="Z65" t="str">
        <f>IFERROR(IF((VLOOKUP($A65,'Q2 Raw Data'!$A$9:$DA$158,Z$3,FALSE))="","",(VLOOKUP($A65,'Q2 Raw Data'!$A$9:$DA$158,Z$3,FALSE))),"")</f>
        <v>Established</v>
      </c>
      <c r="AA65" t="str">
        <f>IFERROR(IF((VLOOKUP($A65,'Q2 Raw Data'!$A$9:$DA$158,AA$3,FALSE))="","",(VLOOKUP($A65,'Q2 Raw Data'!$A$9:$DA$158,AA$3,FALSE))),"")</f>
        <v>Established</v>
      </c>
      <c r="AB65" t="str">
        <f>IFERROR(IF((VLOOKUP($A65,'Q2 Raw Data'!$A$9:$DA$158,AB$3,FALSE))="","",(VLOOKUP($A65,'Q2 Raw Data'!$A$9:$DA$158,AB$3,FALSE))),"")</f>
        <v>Established</v>
      </c>
      <c r="AC65" t="str">
        <f>IFERROR(IF((VLOOKUP($A65,'Q2 Raw Data'!$A$9:$DA$158,AC$3,FALSE))="","",(VLOOKUP($A65,'Q2 Raw Data'!$A$9:$DA$158,AC$3,FALSE))),"")</f>
        <v>Mature</v>
      </c>
    </row>
    <row r="66" spans="1:29" x14ac:dyDescent="0.3">
      <c r="A66" t="s">
        <v>451</v>
      </c>
      <c r="B66" t="s">
        <v>452</v>
      </c>
      <c r="C66" t="str">
        <f>IFERROR(IF((VLOOKUP($A66,'Q2 Raw Data'!$A$9:$DA$158,C$3,FALSE))="","",(VLOOKUP($A66,'Q2 Raw Data'!$A$9:$DA$158,C$3,FALSE))),"")</f>
        <v>Plans in place</v>
      </c>
      <c r="D66" t="str">
        <f>IFERROR(IF((VLOOKUP($A66,'Q2 Raw Data'!$A$9:$DA$158,D$3,FALSE))="","",(VLOOKUP($A66,'Q2 Raw Data'!$A$9:$DA$158,D$3,FALSE))),"")</f>
        <v>Established</v>
      </c>
      <c r="E66" t="str">
        <f>IFERROR(IF((VLOOKUP($A66,'Q2 Raw Data'!$A$9:$DA$158,E$3,FALSE))="","",(VLOOKUP($A66,'Q2 Raw Data'!$A$9:$DA$158,E$3,FALSE))),"")</f>
        <v>Mature</v>
      </c>
      <c r="F66" t="str">
        <f>IFERROR(IF((VLOOKUP($A66,'Q2 Raw Data'!$A$9:$DA$158,F$3,FALSE))="","",(VLOOKUP($A66,'Q2 Raw Data'!$A$9:$DA$158,F$3,FALSE))),"")</f>
        <v>Established</v>
      </c>
      <c r="G66" t="str">
        <f>IFERROR(IF((VLOOKUP($A66,'Q2 Raw Data'!$A$9:$DA$158,G$3,FALSE))="","",(VLOOKUP($A66,'Q2 Raw Data'!$A$9:$DA$158,G$3,FALSE))),"")</f>
        <v>Plans in place</v>
      </c>
      <c r="H66" t="str">
        <f>IFERROR(IF((VLOOKUP($A66,'Q2 Raw Data'!$A$9:$DA$158,H$3,FALSE))="","",(VLOOKUP($A66,'Q2 Raw Data'!$A$9:$DA$158,H$3,FALSE))),"")</f>
        <v>Plans in place</v>
      </c>
      <c r="I66" t="str">
        <f>IFERROR(IF((VLOOKUP($A66,'Q2 Raw Data'!$A$9:$DA$158,I$3,FALSE))="","",(VLOOKUP($A66,'Q2 Raw Data'!$A$9:$DA$158,I$3,FALSE))),"")</f>
        <v>Plans in place</v>
      </c>
      <c r="J66" t="str">
        <f>IFERROR(IF((VLOOKUP($A66,'Q2 Raw Data'!$A$9:$DA$158,J$3,FALSE))="","",(VLOOKUP($A66,'Q2 Raw Data'!$A$9:$DA$158,J$3,FALSE))),"")</f>
        <v>Established</v>
      </c>
      <c r="K66" t="str">
        <f>IFERROR(IF((VLOOKUP($A66,'Q2 Raw Data'!$A$9:$DA$158,K$3,FALSE))="","",(VLOOKUP($A66,'Q2 Raw Data'!$A$9:$DA$158,K$3,FALSE))),"")</f>
        <v>Mature</v>
      </c>
      <c r="L66" t="str">
        <f>IFERROR(IF((VLOOKUP($A66,'Q2 Raw Data'!$A$9:$DA$158,L$3,FALSE))="","",(VLOOKUP($A66,'Q2 Raw Data'!$A$9:$DA$158,L$3,FALSE))),"")</f>
        <v>Plans in place</v>
      </c>
      <c r="M66" t="str">
        <f>IFERROR(IF((VLOOKUP($A66,'Q2 Raw Data'!$A$9:$DA$158,M$3,FALSE))="","",(VLOOKUP($A66,'Q2 Raw Data'!$A$9:$DA$158,M$3,FALSE))),"")</f>
        <v>Established</v>
      </c>
      <c r="N66" t="str">
        <f>IFERROR(IF((VLOOKUP($A66,'Q2 Raw Data'!$A$9:$DA$158,N$3,FALSE))="","",(VLOOKUP($A66,'Q2 Raw Data'!$A$9:$DA$158,N$3,FALSE))),"")</f>
        <v>Mature</v>
      </c>
      <c r="O66" t="str">
        <f>IFERROR(IF((VLOOKUP($A66,'Q2 Raw Data'!$A$9:$DA$158,O$3,FALSE))="","",(VLOOKUP($A66,'Q2 Raw Data'!$A$9:$DA$158,O$3,FALSE))),"")</f>
        <v>Established</v>
      </c>
      <c r="P66" t="str">
        <f>IFERROR(IF((VLOOKUP($A66,'Q2 Raw Data'!$A$9:$DA$158,P$3,FALSE))="","",(VLOOKUP($A66,'Q2 Raw Data'!$A$9:$DA$158,P$3,FALSE))),"")</f>
        <v>Established</v>
      </c>
      <c r="Q66" t="str">
        <f>IFERROR(IF((VLOOKUP($A66,'Q2 Raw Data'!$A$9:$DA$158,Q$3,FALSE))="","",(VLOOKUP($A66,'Q2 Raw Data'!$A$9:$DA$158,Q$3,FALSE))),"")</f>
        <v>Established</v>
      </c>
      <c r="R66" t="str">
        <f>IFERROR(IF((VLOOKUP($A66,'Q2 Raw Data'!$A$9:$DA$158,R$3,FALSE))="","",(VLOOKUP($A66,'Q2 Raw Data'!$A$9:$DA$158,R$3,FALSE))),"")</f>
        <v>Established</v>
      </c>
      <c r="S66" t="str">
        <f>IFERROR(IF((VLOOKUP($A66,'Q2 Raw Data'!$A$9:$DA$158,S$3,FALSE))="","",(VLOOKUP($A66,'Q2 Raw Data'!$A$9:$DA$158,S$3,FALSE))),"")</f>
        <v>Established</v>
      </c>
      <c r="T66" t="str">
        <f>IFERROR(IF((VLOOKUP($A66,'Q2 Raw Data'!$A$9:$DA$158,T$3,FALSE))="","",(VLOOKUP($A66,'Q2 Raw Data'!$A$9:$DA$158,T$3,FALSE))),"")</f>
        <v>Mature</v>
      </c>
      <c r="U66" t="str">
        <f>IFERROR(IF((VLOOKUP($A66,'Q2 Raw Data'!$A$9:$DA$158,U$3,FALSE))="","",(VLOOKUP($A66,'Q2 Raw Data'!$A$9:$DA$158,U$3,FALSE))),"")</f>
        <v>Established</v>
      </c>
      <c r="V66" t="str">
        <f>IFERROR(IF((VLOOKUP($A66,'Q2 Raw Data'!$A$9:$DA$158,V$3,FALSE))="","",(VLOOKUP($A66,'Q2 Raw Data'!$A$9:$DA$158,V$3,FALSE))),"")</f>
        <v>Established</v>
      </c>
      <c r="W66" t="str">
        <f>IFERROR(IF((VLOOKUP($A66,'Q2 Raw Data'!$A$9:$DA$158,W$3,FALSE))="","",(VLOOKUP($A66,'Q2 Raw Data'!$A$9:$DA$158,W$3,FALSE))),"")</f>
        <v>Mature</v>
      </c>
      <c r="X66" t="str">
        <f>IFERROR(IF((VLOOKUP($A66,'Q2 Raw Data'!$A$9:$DA$158,X$3,FALSE))="","",(VLOOKUP($A66,'Q2 Raw Data'!$A$9:$DA$158,X$3,FALSE))),"")</f>
        <v>Established</v>
      </c>
      <c r="Y66" t="str">
        <f>IFERROR(IF((VLOOKUP($A66,'Q2 Raw Data'!$A$9:$DA$158,Y$3,FALSE))="","",(VLOOKUP($A66,'Q2 Raw Data'!$A$9:$DA$158,Y$3,FALSE))),"")</f>
        <v>Established</v>
      </c>
      <c r="Z66" t="str">
        <f>IFERROR(IF((VLOOKUP($A66,'Q2 Raw Data'!$A$9:$DA$158,Z$3,FALSE))="","",(VLOOKUP($A66,'Q2 Raw Data'!$A$9:$DA$158,Z$3,FALSE))),"")</f>
        <v>Established</v>
      </c>
      <c r="AA66" t="str">
        <f>IFERROR(IF((VLOOKUP($A66,'Q2 Raw Data'!$A$9:$DA$158,AA$3,FALSE))="","",(VLOOKUP($A66,'Q2 Raw Data'!$A$9:$DA$158,AA$3,FALSE))),"")</f>
        <v>Established</v>
      </c>
      <c r="AB66" t="str">
        <f>IFERROR(IF((VLOOKUP($A66,'Q2 Raw Data'!$A$9:$DA$158,AB$3,FALSE))="","",(VLOOKUP($A66,'Q2 Raw Data'!$A$9:$DA$158,AB$3,FALSE))),"")</f>
        <v>Established</v>
      </c>
      <c r="AC66" t="str">
        <f>IFERROR(IF((VLOOKUP($A66,'Q2 Raw Data'!$A$9:$DA$158,AC$3,FALSE))="","",(VLOOKUP($A66,'Q2 Raw Data'!$A$9:$DA$158,AC$3,FALSE))),"")</f>
        <v>Mature</v>
      </c>
    </row>
    <row r="67" spans="1:29" x14ac:dyDescent="0.3">
      <c r="A67" t="s">
        <v>453</v>
      </c>
      <c r="B67" t="s">
        <v>454</v>
      </c>
      <c r="C67" t="str">
        <f>IFERROR(IF((VLOOKUP($A67,'Q2 Raw Data'!$A$9:$DA$158,C$3,FALSE))="","",(VLOOKUP($A67,'Q2 Raw Data'!$A$9:$DA$158,C$3,FALSE))),"")</f>
        <v>Established</v>
      </c>
      <c r="D67" t="str">
        <f>IFERROR(IF((VLOOKUP($A67,'Q2 Raw Data'!$A$9:$DA$158,D$3,FALSE))="","",(VLOOKUP($A67,'Q2 Raw Data'!$A$9:$DA$158,D$3,FALSE))),"")</f>
        <v>Established</v>
      </c>
      <c r="E67" t="str">
        <f>IFERROR(IF((VLOOKUP($A67,'Q2 Raw Data'!$A$9:$DA$158,E$3,FALSE))="","",(VLOOKUP($A67,'Q2 Raw Data'!$A$9:$DA$158,E$3,FALSE))),"")</f>
        <v>Established</v>
      </c>
      <c r="F67" t="str">
        <f>IFERROR(IF((VLOOKUP($A67,'Q2 Raw Data'!$A$9:$DA$158,F$3,FALSE))="","",(VLOOKUP($A67,'Q2 Raw Data'!$A$9:$DA$158,F$3,FALSE))),"")</f>
        <v>Established</v>
      </c>
      <c r="G67" t="str">
        <f>IFERROR(IF((VLOOKUP($A67,'Q2 Raw Data'!$A$9:$DA$158,G$3,FALSE))="","",(VLOOKUP($A67,'Q2 Raw Data'!$A$9:$DA$158,G$3,FALSE))),"")</f>
        <v>Mature</v>
      </c>
      <c r="H67" t="str">
        <f>IFERROR(IF((VLOOKUP($A67,'Q2 Raw Data'!$A$9:$DA$158,H$3,FALSE))="","",(VLOOKUP($A67,'Q2 Raw Data'!$A$9:$DA$158,H$3,FALSE))),"")</f>
        <v>Plans in place</v>
      </c>
      <c r="I67" t="str">
        <f>IFERROR(IF((VLOOKUP($A67,'Q2 Raw Data'!$A$9:$DA$158,I$3,FALSE))="","",(VLOOKUP($A67,'Q2 Raw Data'!$A$9:$DA$158,I$3,FALSE))),"")</f>
        <v>Established</v>
      </c>
      <c r="J67" t="str">
        <f>IFERROR(IF((VLOOKUP($A67,'Q2 Raw Data'!$A$9:$DA$158,J$3,FALSE))="","",(VLOOKUP($A67,'Q2 Raw Data'!$A$9:$DA$158,J$3,FALSE))),"")</f>
        <v>Established</v>
      </c>
      <c r="K67" t="str">
        <f>IFERROR(IF((VLOOKUP($A67,'Q2 Raw Data'!$A$9:$DA$158,K$3,FALSE))="","",(VLOOKUP($A67,'Q2 Raw Data'!$A$9:$DA$158,K$3,FALSE))),"")</f>
        <v>Established</v>
      </c>
      <c r="L67" t="str">
        <f>IFERROR(IF((VLOOKUP($A67,'Q2 Raw Data'!$A$9:$DA$158,L$3,FALSE))="","",(VLOOKUP($A67,'Q2 Raw Data'!$A$9:$DA$158,L$3,FALSE))),"")</f>
        <v>Established</v>
      </c>
      <c r="M67" t="str">
        <f>IFERROR(IF((VLOOKUP($A67,'Q2 Raw Data'!$A$9:$DA$158,M$3,FALSE))="","",(VLOOKUP($A67,'Q2 Raw Data'!$A$9:$DA$158,M$3,FALSE))),"")</f>
        <v>Established</v>
      </c>
      <c r="N67" t="str">
        <f>IFERROR(IF((VLOOKUP($A67,'Q2 Raw Data'!$A$9:$DA$158,N$3,FALSE))="","",(VLOOKUP($A67,'Q2 Raw Data'!$A$9:$DA$158,N$3,FALSE))),"")</f>
        <v>Established</v>
      </c>
      <c r="O67" t="str">
        <f>IFERROR(IF((VLOOKUP($A67,'Q2 Raw Data'!$A$9:$DA$158,O$3,FALSE))="","",(VLOOKUP($A67,'Q2 Raw Data'!$A$9:$DA$158,O$3,FALSE))),"")</f>
        <v>Established</v>
      </c>
      <c r="P67" t="str">
        <f>IFERROR(IF((VLOOKUP($A67,'Q2 Raw Data'!$A$9:$DA$158,P$3,FALSE))="","",(VLOOKUP($A67,'Q2 Raw Data'!$A$9:$DA$158,P$3,FALSE))),"")</f>
        <v>Mature</v>
      </c>
      <c r="Q67" t="str">
        <f>IFERROR(IF((VLOOKUP($A67,'Q2 Raw Data'!$A$9:$DA$158,Q$3,FALSE))="","",(VLOOKUP($A67,'Q2 Raw Data'!$A$9:$DA$158,Q$3,FALSE))),"")</f>
        <v>Established</v>
      </c>
      <c r="R67" t="str">
        <f>IFERROR(IF((VLOOKUP($A67,'Q2 Raw Data'!$A$9:$DA$158,R$3,FALSE))="","",(VLOOKUP($A67,'Q2 Raw Data'!$A$9:$DA$158,R$3,FALSE))),"")</f>
        <v>Established</v>
      </c>
      <c r="S67" t="str">
        <f>IFERROR(IF((VLOOKUP($A67,'Q2 Raw Data'!$A$9:$DA$158,S$3,FALSE))="","",(VLOOKUP($A67,'Q2 Raw Data'!$A$9:$DA$158,S$3,FALSE))),"")</f>
        <v>Established</v>
      </c>
      <c r="T67" t="str">
        <f>IFERROR(IF((VLOOKUP($A67,'Q2 Raw Data'!$A$9:$DA$158,T$3,FALSE))="","",(VLOOKUP($A67,'Q2 Raw Data'!$A$9:$DA$158,T$3,FALSE))),"")</f>
        <v>Established</v>
      </c>
      <c r="U67" t="str">
        <f>IFERROR(IF((VLOOKUP($A67,'Q2 Raw Data'!$A$9:$DA$158,U$3,FALSE))="","",(VLOOKUP($A67,'Q2 Raw Data'!$A$9:$DA$158,U$3,FALSE))),"")</f>
        <v>Established</v>
      </c>
      <c r="V67" t="str">
        <f>IFERROR(IF((VLOOKUP($A67,'Q2 Raw Data'!$A$9:$DA$158,V$3,FALSE))="","",(VLOOKUP($A67,'Q2 Raw Data'!$A$9:$DA$158,V$3,FALSE))),"")</f>
        <v>Established</v>
      </c>
      <c r="W67" t="str">
        <f>IFERROR(IF((VLOOKUP($A67,'Q2 Raw Data'!$A$9:$DA$158,W$3,FALSE))="","",(VLOOKUP($A67,'Q2 Raw Data'!$A$9:$DA$158,W$3,FALSE))),"")</f>
        <v>Established</v>
      </c>
      <c r="X67" t="str">
        <f>IFERROR(IF((VLOOKUP($A67,'Q2 Raw Data'!$A$9:$DA$158,X$3,FALSE))="","",(VLOOKUP($A67,'Q2 Raw Data'!$A$9:$DA$158,X$3,FALSE))),"")</f>
        <v>Established</v>
      </c>
      <c r="Y67" t="str">
        <f>IFERROR(IF((VLOOKUP($A67,'Q2 Raw Data'!$A$9:$DA$158,Y$3,FALSE))="","",(VLOOKUP($A67,'Q2 Raw Data'!$A$9:$DA$158,Y$3,FALSE))),"")</f>
        <v>Mature</v>
      </c>
      <c r="Z67" t="str">
        <f>IFERROR(IF((VLOOKUP($A67,'Q2 Raw Data'!$A$9:$DA$158,Z$3,FALSE))="","",(VLOOKUP($A67,'Q2 Raw Data'!$A$9:$DA$158,Z$3,FALSE))),"")</f>
        <v>Established</v>
      </c>
      <c r="AA67" t="str">
        <f>IFERROR(IF((VLOOKUP($A67,'Q2 Raw Data'!$A$9:$DA$158,AA$3,FALSE))="","",(VLOOKUP($A67,'Q2 Raw Data'!$A$9:$DA$158,AA$3,FALSE))),"")</f>
        <v>Mature</v>
      </c>
      <c r="AB67" t="str">
        <f>IFERROR(IF((VLOOKUP($A67,'Q2 Raw Data'!$A$9:$DA$158,AB$3,FALSE))="","",(VLOOKUP($A67,'Q2 Raw Data'!$A$9:$DA$158,AB$3,FALSE))),"")</f>
        <v>Established</v>
      </c>
      <c r="AC67" t="str">
        <f>IFERROR(IF((VLOOKUP($A67,'Q2 Raw Data'!$A$9:$DA$158,AC$3,FALSE))="","",(VLOOKUP($A67,'Q2 Raw Data'!$A$9:$DA$158,AC$3,FALSE))),"")</f>
        <v>Established</v>
      </c>
    </row>
    <row r="68" spans="1:29" x14ac:dyDescent="0.3">
      <c r="A68" t="s">
        <v>457</v>
      </c>
      <c r="B68" t="s">
        <v>458</v>
      </c>
      <c r="C68" t="str">
        <f>IFERROR(IF((VLOOKUP($A68,'Q2 Raw Data'!$A$9:$DA$158,C$3,FALSE))="","",(VLOOKUP($A68,'Q2 Raw Data'!$A$9:$DA$158,C$3,FALSE))),"")</f>
        <v>Established</v>
      </c>
      <c r="D68" t="str">
        <f>IFERROR(IF((VLOOKUP($A68,'Q2 Raw Data'!$A$9:$DA$158,D$3,FALSE))="","",(VLOOKUP($A68,'Q2 Raw Data'!$A$9:$DA$158,D$3,FALSE))),"")</f>
        <v>Established</v>
      </c>
      <c r="E68" t="str">
        <f>IFERROR(IF((VLOOKUP($A68,'Q2 Raw Data'!$A$9:$DA$158,E$3,FALSE))="","",(VLOOKUP($A68,'Q2 Raw Data'!$A$9:$DA$158,E$3,FALSE))),"")</f>
        <v>Established</v>
      </c>
      <c r="F68" t="str">
        <f>IFERROR(IF((VLOOKUP($A68,'Q2 Raw Data'!$A$9:$DA$158,F$3,FALSE))="","",(VLOOKUP($A68,'Q2 Raw Data'!$A$9:$DA$158,F$3,FALSE))),"")</f>
        <v>Established</v>
      </c>
      <c r="G68" t="str">
        <f>IFERROR(IF((VLOOKUP($A68,'Q2 Raw Data'!$A$9:$DA$158,G$3,FALSE))="","",(VLOOKUP($A68,'Q2 Raw Data'!$A$9:$DA$158,G$3,FALSE))),"")</f>
        <v>Mature</v>
      </c>
      <c r="H68" t="str">
        <f>IFERROR(IF((VLOOKUP($A68,'Q2 Raw Data'!$A$9:$DA$158,H$3,FALSE))="","",(VLOOKUP($A68,'Q2 Raw Data'!$A$9:$DA$158,H$3,FALSE))),"")</f>
        <v>Established</v>
      </c>
      <c r="I68" t="str">
        <f>IFERROR(IF((VLOOKUP($A68,'Q2 Raw Data'!$A$9:$DA$158,I$3,FALSE))="","",(VLOOKUP($A68,'Q2 Raw Data'!$A$9:$DA$158,I$3,FALSE))),"")</f>
        <v>Plans in place</v>
      </c>
      <c r="J68" t="str">
        <f>IFERROR(IF((VLOOKUP($A68,'Q2 Raw Data'!$A$9:$DA$158,J$3,FALSE))="","",(VLOOKUP($A68,'Q2 Raw Data'!$A$9:$DA$158,J$3,FALSE))),"")</f>
        <v>Plans in place</v>
      </c>
      <c r="K68" t="str">
        <f>IFERROR(IF((VLOOKUP($A68,'Q2 Raw Data'!$A$9:$DA$158,K$3,FALSE))="","",(VLOOKUP($A68,'Q2 Raw Data'!$A$9:$DA$158,K$3,FALSE))),"")</f>
        <v>Plans in place</v>
      </c>
      <c r="L68" t="str">
        <f>IFERROR(IF((VLOOKUP($A68,'Q2 Raw Data'!$A$9:$DA$158,L$3,FALSE))="","",(VLOOKUP($A68,'Q2 Raw Data'!$A$9:$DA$158,L$3,FALSE))),"")</f>
        <v>Established</v>
      </c>
      <c r="M68" t="str">
        <f>IFERROR(IF((VLOOKUP($A68,'Q2 Raw Data'!$A$9:$DA$158,M$3,FALSE))="","",(VLOOKUP($A68,'Q2 Raw Data'!$A$9:$DA$158,M$3,FALSE))),"")</f>
        <v>Mature</v>
      </c>
      <c r="N68" t="str">
        <f>IFERROR(IF((VLOOKUP($A68,'Q2 Raw Data'!$A$9:$DA$158,N$3,FALSE))="","",(VLOOKUP($A68,'Q2 Raw Data'!$A$9:$DA$158,N$3,FALSE))),"")</f>
        <v>Established</v>
      </c>
      <c r="O68" t="str">
        <f>IFERROR(IF((VLOOKUP($A68,'Q2 Raw Data'!$A$9:$DA$158,O$3,FALSE))="","",(VLOOKUP($A68,'Q2 Raw Data'!$A$9:$DA$158,O$3,FALSE))),"")</f>
        <v>Established</v>
      </c>
      <c r="P68" t="str">
        <f>IFERROR(IF((VLOOKUP($A68,'Q2 Raw Data'!$A$9:$DA$158,P$3,FALSE))="","",(VLOOKUP($A68,'Q2 Raw Data'!$A$9:$DA$158,P$3,FALSE))),"")</f>
        <v>Mature</v>
      </c>
      <c r="Q68" t="str">
        <f>IFERROR(IF((VLOOKUP($A68,'Q2 Raw Data'!$A$9:$DA$158,Q$3,FALSE))="","",(VLOOKUP($A68,'Q2 Raw Data'!$A$9:$DA$158,Q$3,FALSE))),"")</f>
        <v>Established</v>
      </c>
      <c r="R68" t="str">
        <f>IFERROR(IF((VLOOKUP($A68,'Q2 Raw Data'!$A$9:$DA$158,R$3,FALSE))="","",(VLOOKUP($A68,'Q2 Raw Data'!$A$9:$DA$158,R$3,FALSE))),"")</f>
        <v>Established</v>
      </c>
      <c r="S68" t="str">
        <f>IFERROR(IF((VLOOKUP($A68,'Q2 Raw Data'!$A$9:$DA$158,S$3,FALSE))="","",(VLOOKUP($A68,'Q2 Raw Data'!$A$9:$DA$158,S$3,FALSE))),"")</f>
        <v>Established</v>
      </c>
      <c r="T68" t="str">
        <f>IFERROR(IF((VLOOKUP($A68,'Q2 Raw Data'!$A$9:$DA$158,T$3,FALSE))="","",(VLOOKUP($A68,'Q2 Raw Data'!$A$9:$DA$158,T$3,FALSE))),"")</f>
        <v>Established</v>
      </c>
      <c r="U68" t="str">
        <f>IFERROR(IF((VLOOKUP($A68,'Q2 Raw Data'!$A$9:$DA$158,U$3,FALSE))="","",(VLOOKUP($A68,'Q2 Raw Data'!$A$9:$DA$158,U$3,FALSE))),"")</f>
        <v>Established</v>
      </c>
      <c r="V68" t="str">
        <f>IFERROR(IF((VLOOKUP($A68,'Q2 Raw Data'!$A$9:$DA$158,V$3,FALSE))="","",(VLOOKUP($A68,'Q2 Raw Data'!$A$9:$DA$158,V$3,FALSE))),"")</f>
        <v>Exemplary</v>
      </c>
      <c r="W68" t="str">
        <f>IFERROR(IF((VLOOKUP($A68,'Q2 Raw Data'!$A$9:$DA$158,W$3,FALSE))="","",(VLOOKUP($A68,'Q2 Raw Data'!$A$9:$DA$158,W$3,FALSE))),"")</f>
        <v>Mature</v>
      </c>
      <c r="X68" t="str">
        <f>IFERROR(IF((VLOOKUP($A68,'Q2 Raw Data'!$A$9:$DA$158,X$3,FALSE))="","",(VLOOKUP($A68,'Q2 Raw Data'!$A$9:$DA$158,X$3,FALSE))),"")</f>
        <v>Mature</v>
      </c>
      <c r="Y68" t="str">
        <f>IFERROR(IF((VLOOKUP($A68,'Q2 Raw Data'!$A$9:$DA$158,Y$3,FALSE))="","",(VLOOKUP($A68,'Q2 Raw Data'!$A$9:$DA$158,Y$3,FALSE))),"")</f>
        <v>Mature</v>
      </c>
      <c r="Z68" t="str">
        <f>IFERROR(IF((VLOOKUP($A68,'Q2 Raw Data'!$A$9:$DA$158,Z$3,FALSE))="","",(VLOOKUP($A68,'Q2 Raw Data'!$A$9:$DA$158,Z$3,FALSE))),"")</f>
        <v>Established</v>
      </c>
      <c r="AA68" t="str">
        <f>IFERROR(IF((VLOOKUP($A68,'Q2 Raw Data'!$A$9:$DA$158,AA$3,FALSE))="","",(VLOOKUP($A68,'Q2 Raw Data'!$A$9:$DA$158,AA$3,FALSE))),"")</f>
        <v>Established</v>
      </c>
      <c r="AB68" t="str">
        <f>IFERROR(IF((VLOOKUP($A68,'Q2 Raw Data'!$A$9:$DA$158,AB$3,FALSE))="","",(VLOOKUP($A68,'Q2 Raw Data'!$A$9:$DA$158,AB$3,FALSE))),"")</f>
        <v>Established</v>
      </c>
      <c r="AC68" t="str">
        <f>IFERROR(IF((VLOOKUP($A68,'Q2 Raw Data'!$A$9:$DA$158,AC$3,FALSE))="","",(VLOOKUP($A68,'Q2 Raw Data'!$A$9:$DA$158,AC$3,FALSE))),"")</f>
        <v>Established</v>
      </c>
    </row>
    <row r="69" spans="1:29" x14ac:dyDescent="0.3">
      <c r="A69" t="s">
        <v>459</v>
      </c>
      <c r="B69" t="s">
        <v>460</v>
      </c>
      <c r="C69" t="str">
        <f>IFERROR(IF((VLOOKUP($A69,'Q2 Raw Data'!$A$9:$DA$158,C$3,FALSE))="","",(VLOOKUP($A69,'Q2 Raw Data'!$A$9:$DA$158,C$3,FALSE))),"")</f>
        <v>Plans in place</v>
      </c>
      <c r="D69" t="str">
        <f>IFERROR(IF((VLOOKUP($A69,'Q2 Raw Data'!$A$9:$DA$158,D$3,FALSE))="","",(VLOOKUP($A69,'Q2 Raw Data'!$A$9:$DA$158,D$3,FALSE))),"")</f>
        <v>Established</v>
      </c>
      <c r="E69" t="str">
        <f>IFERROR(IF((VLOOKUP($A69,'Q2 Raw Data'!$A$9:$DA$158,E$3,FALSE))="","",(VLOOKUP($A69,'Q2 Raw Data'!$A$9:$DA$158,E$3,FALSE))),"")</f>
        <v>Established</v>
      </c>
      <c r="F69" t="str">
        <f>IFERROR(IF((VLOOKUP($A69,'Q2 Raw Data'!$A$9:$DA$158,F$3,FALSE))="","",(VLOOKUP($A69,'Q2 Raw Data'!$A$9:$DA$158,F$3,FALSE))),"")</f>
        <v>Established</v>
      </c>
      <c r="G69" t="str">
        <f>IFERROR(IF((VLOOKUP($A69,'Q2 Raw Data'!$A$9:$DA$158,G$3,FALSE))="","",(VLOOKUP($A69,'Q2 Raw Data'!$A$9:$DA$158,G$3,FALSE))),"")</f>
        <v>Established</v>
      </c>
      <c r="H69" t="str">
        <f>IFERROR(IF((VLOOKUP($A69,'Q2 Raw Data'!$A$9:$DA$158,H$3,FALSE))="","",(VLOOKUP($A69,'Q2 Raw Data'!$A$9:$DA$158,H$3,FALSE))),"")</f>
        <v>Established</v>
      </c>
      <c r="I69" t="str">
        <f>IFERROR(IF((VLOOKUP($A69,'Q2 Raw Data'!$A$9:$DA$158,I$3,FALSE))="","",(VLOOKUP($A69,'Q2 Raw Data'!$A$9:$DA$158,I$3,FALSE))),"")</f>
        <v>Established</v>
      </c>
      <c r="J69" t="str">
        <f>IFERROR(IF((VLOOKUP($A69,'Q2 Raw Data'!$A$9:$DA$158,J$3,FALSE))="","",(VLOOKUP($A69,'Q2 Raw Data'!$A$9:$DA$158,J$3,FALSE))),"")</f>
        <v>Established</v>
      </c>
      <c r="K69" t="str">
        <f>IFERROR(IF((VLOOKUP($A69,'Q2 Raw Data'!$A$9:$DA$158,K$3,FALSE))="","",(VLOOKUP($A69,'Q2 Raw Data'!$A$9:$DA$158,K$3,FALSE))),"")</f>
        <v>Not yet established</v>
      </c>
      <c r="L69" t="str">
        <f>IFERROR(IF((VLOOKUP($A69,'Q2 Raw Data'!$A$9:$DA$158,L$3,FALSE))="","",(VLOOKUP($A69,'Q2 Raw Data'!$A$9:$DA$158,L$3,FALSE))),"")</f>
        <v>Established</v>
      </c>
      <c r="M69" t="str">
        <f>IFERROR(IF((VLOOKUP($A69,'Q2 Raw Data'!$A$9:$DA$158,M$3,FALSE))="","",(VLOOKUP($A69,'Q2 Raw Data'!$A$9:$DA$158,M$3,FALSE))),"")</f>
        <v>Established</v>
      </c>
      <c r="N69" t="str">
        <f>IFERROR(IF((VLOOKUP($A69,'Q2 Raw Data'!$A$9:$DA$158,N$3,FALSE))="","",(VLOOKUP($A69,'Q2 Raw Data'!$A$9:$DA$158,N$3,FALSE))),"")</f>
        <v>Established</v>
      </c>
      <c r="O69" t="str">
        <f>IFERROR(IF((VLOOKUP($A69,'Q2 Raw Data'!$A$9:$DA$158,O$3,FALSE))="","",(VLOOKUP($A69,'Q2 Raw Data'!$A$9:$DA$158,O$3,FALSE))),"")</f>
        <v>Established</v>
      </c>
      <c r="P69" t="str">
        <f>IFERROR(IF((VLOOKUP($A69,'Q2 Raw Data'!$A$9:$DA$158,P$3,FALSE))="","",(VLOOKUP($A69,'Q2 Raw Data'!$A$9:$DA$158,P$3,FALSE))),"")</f>
        <v>Established</v>
      </c>
      <c r="Q69" t="str">
        <f>IFERROR(IF((VLOOKUP($A69,'Q2 Raw Data'!$A$9:$DA$158,Q$3,FALSE))="","",(VLOOKUP($A69,'Q2 Raw Data'!$A$9:$DA$158,Q$3,FALSE))),"")</f>
        <v>Established</v>
      </c>
      <c r="R69" t="str">
        <f>IFERROR(IF((VLOOKUP($A69,'Q2 Raw Data'!$A$9:$DA$158,R$3,FALSE))="","",(VLOOKUP($A69,'Q2 Raw Data'!$A$9:$DA$158,R$3,FALSE))),"")</f>
        <v>Established</v>
      </c>
      <c r="S69" t="str">
        <f>IFERROR(IF((VLOOKUP($A69,'Q2 Raw Data'!$A$9:$DA$158,S$3,FALSE))="","",(VLOOKUP($A69,'Q2 Raw Data'!$A$9:$DA$158,S$3,FALSE))),"")</f>
        <v>Established</v>
      </c>
      <c r="T69" t="str">
        <f>IFERROR(IF((VLOOKUP($A69,'Q2 Raw Data'!$A$9:$DA$158,T$3,FALSE))="","",(VLOOKUP($A69,'Q2 Raw Data'!$A$9:$DA$158,T$3,FALSE))),"")</f>
        <v>Not yet established</v>
      </c>
      <c r="U69" t="str">
        <f>IFERROR(IF((VLOOKUP($A69,'Q2 Raw Data'!$A$9:$DA$158,U$3,FALSE))="","",(VLOOKUP($A69,'Q2 Raw Data'!$A$9:$DA$158,U$3,FALSE))),"")</f>
        <v>Established</v>
      </c>
      <c r="V69" t="str">
        <f>IFERROR(IF((VLOOKUP($A69,'Q2 Raw Data'!$A$9:$DA$158,V$3,FALSE))="","",(VLOOKUP($A69,'Q2 Raw Data'!$A$9:$DA$158,V$3,FALSE))),"")</f>
        <v>Established</v>
      </c>
      <c r="W69" t="str">
        <f>IFERROR(IF((VLOOKUP($A69,'Q2 Raw Data'!$A$9:$DA$158,W$3,FALSE))="","",(VLOOKUP($A69,'Q2 Raw Data'!$A$9:$DA$158,W$3,FALSE))),"")</f>
        <v>Established</v>
      </c>
      <c r="X69" t="str">
        <f>IFERROR(IF((VLOOKUP($A69,'Q2 Raw Data'!$A$9:$DA$158,X$3,FALSE))="","",(VLOOKUP($A69,'Q2 Raw Data'!$A$9:$DA$158,X$3,FALSE))),"")</f>
        <v>Established</v>
      </c>
      <c r="Y69" t="str">
        <f>IFERROR(IF((VLOOKUP($A69,'Q2 Raw Data'!$A$9:$DA$158,Y$3,FALSE))="","",(VLOOKUP($A69,'Q2 Raw Data'!$A$9:$DA$158,Y$3,FALSE))),"")</f>
        <v>Established</v>
      </c>
      <c r="Z69" t="str">
        <f>IFERROR(IF((VLOOKUP($A69,'Q2 Raw Data'!$A$9:$DA$158,Z$3,FALSE))="","",(VLOOKUP($A69,'Q2 Raw Data'!$A$9:$DA$158,Z$3,FALSE))),"")</f>
        <v>Established</v>
      </c>
      <c r="AA69" t="str">
        <f>IFERROR(IF((VLOOKUP($A69,'Q2 Raw Data'!$A$9:$DA$158,AA$3,FALSE))="","",(VLOOKUP($A69,'Q2 Raw Data'!$A$9:$DA$158,AA$3,FALSE))),"")</f>
        <v>Established</v>
      </c>
      <c r="AB69" t="str">
        <f>IFERROR(IF((VLOOKUP($A69,'Q2 Raw Data'!$A$9:$DA$158,AB$3,FALSE))="","",(VLOOKUP($A69,'Q2 Raw Data'!$A$9:$DA$158,AB$3,FALSE))),"")</f>
        <v>Established</v>
      </c>
      <c r="AC69" t="str">
        <f>IFERROR(IF((VLOOKUP($A69,'Q2 Raw Data'!$A$9:$DA$158,AC$3,FALSE))="","",(VLOOKUP($A69,'Q2 Raw Data'!$A$9:$DA$158,AC$3,FALSE))),"")</f>
        <v>Not yet established</v>
      </c>
    </row>
    <row r="70" spans="1:29" x14ac:dyDescent="0.3">
      <c r="A70" t="s">
        <v>463</v>
      </c>
      <c r="B70" t="s">
        <v>464</v>
      </c>
      <c r="C70" t="str">
        <f>IFERROR(IF((VLOOKUP($A70,'Q2 Raw Data'!$A$9:$DA$158,C$3,FALSE))="","",(VLOOKUP($A70,'Q2 Raw Data'!$A$9:$DA$158,C$3,FALSE))),"")</f>
        <v>Mature</v>
      </c>
      <c r="D70" t="str">
        <f>IFERROR(IF((VLOOKUP($A70,'Q2 Raw Data'!$A$9:$DA$158,D$3,FALSE))="","",(VLOOKUP($A70,'Q2 Raw Data'!$A$9:$DA$158,D$3,FALSE))),"")</f>
        <v>Established</v>
      </c>
      <c r="E70" t="str">
        <f>IFERROR(IF((VLOOKUP($A70,'Q2 Raw Data'!$A$9:$DA$158,E$3,FALSE))="","",(VLOOKUP($A70,'Q2 Raw Data'!$A$9:$DA$158,E$3,FALSE))),"")</f>
        <v>Plans in place</v>
      </c>
      <c r="F70" t="str">
        <f>IFERROR(IF((VLOOKUP($A70,'Q2 Raw Data'!$A$9:$DA$158,F$3,FALSE))="","",(VLOOKUP($A70,'Q2 Raw Data'!$A$9:$DA$158,F$3,FALSE))),"")</f>
        <v>Established</v>
      </c>
      <c r="G70" t="str">
        <f>IFERROR(IF((VLOOKUP($A70,'Q2 Raw Data'!$A$9:$DA$158,G$3,FALSE))="","",(VLOOKUP($A70,'Q2 Raw Data'!$A$9:$DA$158,G$3,FALSE))),"")</f>
        <v>Established</v>
      </c>
      <c r="H70" t="str">
        <f>IFERROR(IF((VLOOKUP($A70,'Q2 Raw Data'!$A$9:$DA$158,H$3,FALSE))="","",(VLOOKUP($A70,'Q2 Raw Data'!$A$9:$DA$158,H$3,FALSE))),"")</f>
        <v>Established</v>
      </c>
      <c r="I70" t="str">
        <f>IFERROR(IF((VLOOKUP($A70,'Q2 Raw Data'!$A$9:$DA$158,I$3,FALSE))="","",(VLOOKUP($A70,'Q2 Raw Data'!$A$9:$DA$158,I$3,FALSE))),"")</f>
        <v>Established</v>
      </c>
      <c r="J70" t="str">
        <f>IFERROR(IF((VLOOKUP($A70,'Q2 Raw Data'!$A$9:$DA$158,J$3,FALSE))="","",(VLOOKUP($A70,'Q2 Raw Data'!$A$9:$DA$158,J$3,FALSE))),"")</f>
        <v>Established</v>
      </c>
      <c r="K70" t="str">
        <f>IFERROR(IF((VLOOKUP($A70,'Q2 Raw Data'!$A$9:$DA$158,K$3,FALSE))="","",(VLOOKUP($A70,'Q2 Raw Data'!$A$9:$DA$158,K$3,FALSE))),"")</f>
        <v>Mature</v>
      </c>
      <c r="L70" t="str">
        <f>IFERROR(IF((VLOOKUP($A70,'Q2 Raw Data'!$A$9:$DA$158,L$3,FALSE))="","",(VLOOKUP($A70,'Q2 Raw Data'!$A$9:$DA$158,L$3,FALSE))),"")</f>
        <v>Mature</v>
      </c>
      <c r="M70" t="str">
        <f>IFERROR(IF((VLOOKUP($A70,'Q2 Raw Data'!$A$9:$DA$158,M$3,FALSE))="","",(VLOOKUP($A70,'Q2 Raw Data'!$A$9:$DA$158,M$3,FALSE))),"")</f>
        <v>Established</v>
      </c>
      <c r="N70" t="str">
        <f>IFERROR(IF((VLOOKUP($A70,'Q2 Raw Data'!$A$9:$DA$158,N$3,FALSE))="","",(VLOOKUP($A70,'Q2 Raw Data'!$A$9:$DA$158,N$3,FALSE))),"")</f>
        <v>Established</v>
      </c>
      <c r="O70" t="str">
        <f>IFERROR(IF((VLOOKUP($A70,'Q2 Raw Data'!$A$9:$DA$158,O$3,FALSE))="","",(VLOOKUP($A70,'Q2 Raw Data'!$A$9:$DA$158,O$3,FALSE))),"")</f>
        <v>Mature</v>
      </c>
      <c r="P70" t="str">
        <f>IFERROR(IF((VLOOKUP($A70,'Q2 Raw Data'!$A$9:$DA$158,P$3,FALSE))="","",(VLOOKUP($A70,'Q2 Raw Data'!$A$9:$DA$158,P$3,FALSE))),"")</f>
        <v>Established</v>
      </c>
      <c r="Q70" t="str">
        <f>IFERROR(IF((VLOOKUP($A70,'Q2 Raw Data'!$A$9:$DA$158,Q$3,FALSE))="","",(VLOOKUP($A70,'Q2 Raw Data'!$A$9:$DA$158,Q$3,FALSE))),"")</f>
        <v>Established</v>
      </c>
      <c r="R70" t="str">
        <f>IFERROR(IF((VLOOKUP($A70,'Q2 Raw Data'!$A$9:$DA$158,R$3,FALSE))="","",(VLOOKUP($A70,'Q2 Raw Data'!$A$9:$DA$158,R$3,FALSE))),"")</f>
        <v>Established</v>
      </c>
      <c r="S70" t="str">
        <f>IFERROR(IF((VLOOKUP($A70,'Q2 Raw Data'!$A$9:$DA$158,S$3,FALSE))="","",(VLOOKUP($A70,'Q2 Raw Data'!$A$9:$DA$158,S$3,FALSE))),"")</f>
        <v>Established</v>
      </c>
      <c r="T70" t="str">
        <f>IFERROR(IF((VLOOKUP($A70,'Q2 Raw Data'!$A$9:$DA$158,T$3,FALSE))="","",(VLOOKUP($A70,'Q2 Raw Data'!$A$9:$DA$158,T$3,FALSE))),"")</f>
        <v>Exemplary</v>
      </c>
      <c r="U70" t="str">
        <f>IFERROR(IF((VLOOKUP($A70,'Q2 Raw Data'!$A$9:$DA$158,U$3,FALSE))="","",(VLOOKUP($A70,'Q2 Raw Data'!$A$9:$DA$158,U$3,FALSE))),"")</f>
        <v>Mature</v>
      </c>
      <c r="V70" t="str">
        <f>IFERROR(IF((VLOOKUP($A70,'Q2 Raw Data'!$A$9:$DA$158,V$3,FALSE))="","",(VLOOKUP($A70,'Q2 Raw Data'!$A$9:$DA$158,V$3,FALSE))),"")</f>
        <v>Established</v>
      </c>
      <c r="W70" t="str">
        <f>IFERROR(IF((VLOOKUP($A70,'Q2 Raw Data'!$A$9:$DA$158,W$3,FALSE))="","",(VLOOKUP($A70,'Q2 Raw Data'!$A$9:$DA$158,W$3,FALSE))),"")</f>
        <v>Established</v>
      </c>
      <c r="X70" t="str">
        <f>IFERROR(IF((VLOOKUP($A70,'Q2 Raw Data'!$A$9:$DA$158,X$3,FALSE))="","",(VLOOKUP($A70,'Q2 Raw Data'!$A$9:$DA$158,X$3,FALSE))),"")</f>
        <v>Mature</v>
      </c>
      <c r="Y70" t="str">
        <f>IFERROR(IF((VLOOKUP($A70,'Q2 Raw Data'!$A$9:$DA$158,Y$3,FALSE))="","",(VLOOKUP($A70,'Q2 Raw Data'!$A$9:$DA$158,Y$3,FALSE))),"")</f>
        <v>Established</v>
      </c>
      <c r="Z70" t="str">
        <f>IFERROR(IF((VLOOKUP($A70,'Q2 Raw Data'!$A$9:$DA$158,Z$3,FALSE))="","",(VLOOKUP($A70,'Q2 Raw Data'!$A$9:$DA$158,Z$3,FALSE))),"")</f>
        <v>Established</v>
      </c>
      <c r="AA70" t="str">
        <f>IFERROR(IF((VLOOKUP($A70,'Q2 Raw Data'!$A$9:$DA$158,AA$3,FALSE))="","",(VLOOKUP($A70,'Q2 Raw Data'!$A$9:$DA$158,AA$3,FALSE))),"")</f>
        <v>Established</v>
      </c>
      <c r="AB70" t="str">
        <f>IFERROR(IF((VLOOKUP($A70,'Q2 Raw Data'!$A$9:$DA$158,AB$3,FALSE))="","",(VLOOKUP($A70,'Q2 Raw Data'!$A$9:$DA$158,AB$3,FALSE))),"")</f>
        <v>Established</v>
      </c>
      <c r="AC70" t="str">
        <f>IFERROR(IF((VLOOKUP($A70,'Q2 Raw Data'!$A$9:$DA$158,AC$3,FALSE))="","",(VLOOKUP($A70,'Q2 Raw Data'!$A$9:$DA$158,AC$3,FALSE))),"")</f>
        <v>Exemplary</v>
      </c>
    </row>
    <row r="71" spans="1:29" x14ac:dyDescent="0.3">
      <c r="A71" t="s">
        <v>465</v>
      </c>
      <c r="B71" t="s">
        <v>466</v>
      </c>
      <c r="C71" t="str">
        <f>IFERROR(IF((VLOOKUP($A71,'Q2 Raw Data'!$A$9:$DA$158,C$3,FALSE))="","",(VLOOKUP($A71,'Q2 Raw Data'!$A$9:$DA$158,C$3,FALSE))),"")</f>
        <v>Established</v>
      </c>
      <c r="D71" t="str">
        <f>IFERROR(IF((VLOOKUP($A71,'Q2 Raw Data'!$A$9:$DA$158,D$3,FALSE))="","",(VLOOKUP($A71,'Q2 Raw Data'!$A$9:$DA$158,D$3,FALSE))),"")</f>
        <v>Established</v>
      </c>
      <c r="E71" t="str">
        <f>IFERROR(IF((VLOOKUP($A71,'Q2 Raw Data'!$A$9:$DA$158,E$3,FALSE))="","",(VLOOKUP($A71,'Q2 Raw Data'!$A$9:$DA$158,E$3,FALSE))),"")</f>
        <v>Established</v>
      </c>
      <c r="F71" t="str">
        <f>IFERROR(IF((VLOOKUP($A71,'Q2 Raw Data'!$A$9:$DA$158,F$3,FALSE))="","",(VLOOKUP($A71,'Q2 Raw Data'!$A$9:$DA$158,F$3,FALSE))),"")</f>
        <v>Plans in place</v>
      </c>
      <c r="G71" t="str">
        <f>IFERROR(IF((VLOOKUP($A71,'Q2 Raw Data'!$A$9:$DA$158,G$3,FALSE))="","",(VLOOKUP($A71,'Q2 Raw Data'!$A$9:$DA$158,G$3,FALSE))),"")</f>
        <v>Plans in place</v>
      </c>
      <c r="H71" t="str">
        <f>IFERROR(IF((VLOOKUP($A71,'Q2 Raw Data'!$A$9:$DA$158,H$3,FALSE))="","",(VLOOKUP($A71,'Q2 Raw Data'!$A$9:$DA$158,H$3,FALSE))),"")</f>
        <v>Established</v>
      </c>
      <c r="I71" t="str">
        <f>IFERROR(IF((VLOOKUP($A71,'Q2 Raw Data'!$A$9:$DA$158,I$3,FALSE))="","",(VLOOKUP($A71,'Q2 Raw Data'!$A$9:$DA$158,I$3,FALSE))),"")</f>
        <v>Mature</v>
      </c>
      <c r="J71" t="str">
        <f>IFERROR(IF((VLOOKUP($A71,'Q2 Raw Data'!$A$9:$DA$158,J$3,FALSE))="","",(VLOOKUP($A71,'Q2 Raw Data'!$A$9:$DA$158,J$3,FALSE))),"")</f>
        <v>Plans in place</v>
      </c>
      <c r="K71" t="str">
        <f>IFERROR(IF((VLOOKUP($A71,'Q2 Raw Data'!$A$9:$DA$158,K$3,FALSE))="","",(VLOOKUP($A71,'Q2 Raw Data'!$A$9:$DA$158,K$3,FALSE))),"")</f>
        <v>Established</v>
      </c>
      <c r="L71" t="str">
        <f>IFERROR(IF((VLOOKUP($A71,'Q2 Raw Data'!$A$9:$DA$158,L$3,FALSE))="","",(VLOOKUP($A71,'Q2 Raw Data'!$A$9:$DA$158,L$3,FALSE))),"")</f>
        <v>Established</v>
      </c>
      <c r="M71" t="str">
        <f>IFERROR(IF((VLOOKUP($A71,'Q2 Raw Data'!$A$9:$DA$158,M$3,FALSE))="","",(VLOOKUP($A71,'Q2 Raw Data'!$A$9:$DA$158,M$3,FALSE))),"")</f>
        <v>Established</v>
      </c>
      <c r="N71" t="str">
        <f>IFERROR(IF((VLOOKUP($A71,'Q2 Raw Data'!$A$9:$DA$158,N$3,FALSE))="","",(VLOOKUP($A71,'Q2 Raw Data'!$A$9:$DA$158,N$3,FALSE))),"")</f>
        <v>Established</v>
      </c>
      <c r="O71" t="str">
        <f>IFERROR(IF((VLOOKUP($A71,'Q2 Raw Data'!$A$9:$DA$158,O$3,FALSE))="","",(VLOOKUP($A71,'Q2 Raw Data'!$A$9:$DA$158,O$3,FALSE))),"")</f>
        <v>Established</v>
      </c>
      <c r="P71" t="str">
        <f>IFERROR(IF((VLOOKUP($A71,'Q2 Raw Data'!$A$9:$DA$158,P$3,FALSE))="","",(VLOOKUP($A71,'Q2 Raw Data'!$A$9:$DA$158,P$3,FALSE))),"")</f>
        <v>Plans in place</v>
      </c>
      <c r="Q71" t="str">
        <f>IFERROR(IF((VLOOKUP($A71,'Q2 Raw Data'!$A$9:$DA$158,Q$3,FALSE))="","",(VLOOKUP($A71,'Q2 Raw Data'!$A$9:$DA$158,Q$3,FALSE))),"")</f>
        <v>Established</v>
      </c>
      <c r="R71" t="str">
        <f>IFERROR(IF((VLOOKUP($A71,'Q2 Raw Data'!$A$9:$DA$158,R$3,FALSE))="","",(VLOOKUP($A71,'Q2 Raw Data'!$A$9:$DA$158,R$3,FALSE))),"")</f>
        <v>Mature</v>
      </c>
      <c r="S71" t="str">
        <f>IFERROR(IF((VLOOKUP($A71,'Q2 Raw Data'!$A$9:$DA$158,S$3,FALSE))="","",(VLOOKUP($A71,'Q2 Raw Data'!$A$9:$DA$158,S$3,FALSE))),"")</f>
        <v>Plans in place</v>
      </c>
      <c r="T71" t="str">
        <f>IFERROR(IF((VLOOKUP($A71,'Q2 Raw Data'!$A$9:$DA$158,T$3,FALSE))="","",(VLOOKUP($A71,'Q2 Raw Data'!$A$9:$DA$158,T$3,FALSE))),"")</f>
        <v>Established</v>
      </c>
      <c r="U71" t="str">
        <f>IFERROR(IF((VLOOKUP($A71,'Q2 Raw Data'!$A$9:$DA$158,U$3,FALSE))="","",(VLOOKUP($A71,'Q2 Raw Data'!$A$9:$DA$158,U$3,FALSE))),"")</f>
        <v>Mature</v>
      </c>
      <c r="V71" t="str">
        <f>IFERROR(IF((VLOOKUP($A71,'Q2 Raw Data'!$A$9:$DA$158,V$3,FALSE))="","",(VLOOKUP($A71,'Q2 Raw Data'!$A$9:$DA$158,V$3,FALSE))),"")</f>
        <v>Mature</v>
      </c>
      <c r="W71" t="str">
        <f>IFERROR(IF((VLOOKUP($A71,'Q2 Raw Data'!$A$9:$DA$158,W$3,FALSE))="","",(VLOOKUP($A71,'Q2 Raw Data'!$A$9:$DA$158,W$3,FALSE))),"")</f>
        <v>Mature</v>
      </c>
      <c r="X71" t="str">
        <f>IFERROR(IF((VLOOKUP($A71,'Q2 Raw Data'!$A$9:$DA$158,X$3,FALSE))="","",(VLOOKUP($A71,'Q2 Raw Data'!$A$9:$DA$158,X$3,FALSE))),"")</f>
        <v>Established</v>
      </c>
      <c r="Y71" t="str">
        <f>IFERROR(IF((VLOOKUP($A71,'Q2 Raw Data'!$A$9:$DA$158,Y$3,FALSE))="","",(VLOOKUP($A71,'Q2 Raw Data'!$A$9:$DA$158,Y$3,FALSE))),"")</f>
        <v>Established</v>
      </c>
      <c r="Z71" t="str">
        <f>IFERROR(IF((VLOOKUP($A71,'Q2 Raw Data'!$A$9:$DA$158,Z$3,FALSE))="","",(VLOOKUP($A71,'Q2 Raw Data'!$A$9:$DA$158,Z$3,FALSE))),"")</f>
        <v>Established</v>
      </c>
      <c r="AA71" t="str">
        <f>IFERROR(IF((VLOOKUP($A71,'Q2 Raw Data'!$A$9:$DA$158,AA$3,FALSE))="","",(VLOOKUP($A71,'Q2 Raw Data'!$A$9:$DA$158,AA$3,FALSE))),"")</f>
        <v>Mature</v>
      </c>
      <c r="AB71" t="str">
        <f>IFERROR(IF((VLOOKUP($A71,'Q2 Raw Data'!$A$9:$DA$158,AB$3,FALSE))="","",(VLOOKUP($A71,'Q2 Raw Data'!$A$9:$DA$158,AB$3,FALSE))),"")</f>
        <v>Plans in place</v>
      </c>
      <c r="AC71" t="str">
        <f>IFERROR(IF((VLOOKUP($A71,'Q2 Raw Data'!$A$9:$DA$158,AC$3,FALSE))="","",(VLOOKUP($A71,'Q2 Raw Data'!$A$9:$DA$158,AC$3,FALSE))),"")</f>
        <v>Established</v>
      </c>
    </row>
    <row r="72" spans="1:29" x14ac:dyDescent="0.3">
      <c r="A72" t="s">
        <v>467</v>
      </c>
      <c r="B72" t="s">
        <v>468</v>
      </c>
      <c r="C72" t="str">
        <f>IFERROR(IF((VLOOKUP($A72,'Q2 Raw Data'!$A$9:$DA$158,C$3,FALSE))="","",(VLOOKUP($A72,'Q2 Raw Data'!$A$9:$DA$158,C$3,FALSE))),"")</f>
        <v>Mature</v>
      </c>
      <c r="D72" t="str">
        <f>IFERROR(IF((VLOOKUP($A72,'Q2 Raw Data'!$A$9:$DA$158,D$3,FALSE))="","",(VLOOKUP($A72,'Q2 Raw Data'!$A$9:$DA$158,D$3,FALSE))),"")</f>
        <v>Mature</v>
      </c>
      <c r="E72" t="str">
        <f>IFERROR(IF((VLOOKUP($A72,'Q2 Raw Data'!$A$9:$DA$158,E$3,FALSE))="","",(VLOOKUP($A72,'Q2 Raw Data'!$A$9:$DA$158,E$3,FALSE))),"")</f>
        <v>Mature</v>
      </c>
      <c r="F72" t="str">
        <f>IFERROR(IF((VLOOKUP($A72,'Q2 Raw Data'!$A$9:$DA$158,F$3,FALSE))="","",(VLOOKUP($A72,'Q2 Raw Data'!$A$9:$DA$158,F$3,FALSE))),"")</f>
        <v>Established</v>
      </c>
      <c r="G72" t="str">
        <f>IFERROR(IF((VLOOKUP($A72,'Q2 Raw Data'!$A$9:$DA$158,G$3,FALSE))="","",(VLOOKUP($A72,'Q2 Raw Data'!$A$9:$DA$158,G$3,FALSE))),"")</f>
        <v>Plans in place</v>
      </c>
      <c r="H72" t="str">
        <f>IFERROR(IF((VLOOKUP($A72,'Q2 Raw Data'!$A$9:$DA$158,H$3,FALSE))="","",(VLOOKUP($A72,'Q2 Raw Data'!$A$9:$DA$158,H$3,FALSE))),"")</f>
        <v>Established</v>
      </c>
      <c r="I72" t="str">
        <f>IFERROR(IF((VLOOKUP($A72,'Q2 Raw Data'!$A$9:$DA$158,I$3,FALSE))="","",(VLOOKUP($A72,'Q2 Raw Data'!$A$9:$DA$158,I$3,FALSE))),"")</f>
        <v>Established</v>
      </c>
      <c r="J72" t="str">
        <f>IFERROR(IF((VLOOKUP($A72,'Q2 Raw Data'!$A$9:$DA$158,J$3,FALSE))="","",(VLOOKUP($A72,'Q2 Raw Data'!$A$9:$DA$158,J$3,FALSE))),"")</f>
        <v>Established</v>
      </c>
      <c r="K72" t="str">
        <f>IFERROR(IF((VLOOKUP($A72,'Q2 Raw Data'!$A$9:$DA$158,K$3,FALSE))="","",(VLOOKUP($A72,'Q2 Raw Data'!$A$9:$DA$158,K$3,FALSE))),"")</f>
        <v>Plans in place</v>
      </c>
      <c r="L72" t="str">
        <f>IFERROR(IF((VLOOKUP($A72,'Q2 Raw Data'!$A$9:$DA$158,L$3,FALSE))="","",(VLOOKUP($A72,'Q2 Raw Data'!$A$9:$DA$158,L$3,FALSE))),"")</f>
        <v>Mature</v>
      </c>
      <c r="M72" t="str">
        <f>IFERROR(IF((VLOOKUP($A72,'Q2 Raw Data'!$A$9:$DA$158,M$3,FALSE))="","",(VLOOKUP($A72,'Q2 Raw Data'!$A$9:$DA$158,M$3,FALSE))),"")</f>
        <v>Mature</v>
      </c>
      <c r="N72" t="str">
        <f>IFERROR(IF((VLOOKUP($A72,'Q2 Raw Data'!$A$9:$DA$158,N$3,FALSE))="","",(VLOOKUP($A72,'Q2 Raw Data'!$A$9:$DA$158,N$3,FALSE))),"")</f>
        <v>Mature</v>
      </c>
      <c r="O72" t="str">
        <f>IFERROR(IF((VLOOKUP($A72,'Q2 Raw Data'!$A$9:$DA$158,O$3,FALSE))="","",(VLOOKUP($A72,'Q2 Raw Data'!$A$9:$DA$158,O$3,FALSE))),"")</f>
        <v>Established</v>
      </c>
      <c r="P72" t="str">
        <f>IFERROR(IF((VLOOKUP($A72,'Q2 Raw Data'!$A$9:$DA$158,P$3,FALSE))="","",(VLOOKUP($A72,'Q2 Raw Data'!$A$9:$DA$158,P$3,FALSE))),"")</f>
        <v>Plans in place</v>
      </c>
      <c r="Q72" t="str">
        <f>IFERROR(IF((VLOOKUP($A72,'Q2 Raw Data'!$A$9:$DA$158,Q$3,FALSE))="","",(VLOOKUP($A72,'Q2 Raw Data'!$A$9:$DA$158,Q$3,FALSE))),"")</f>
        <v>Established</v>
      </c>
      <c r="R72" t="str">
        <f>IFERROR(IF((VLOOKUP($A72,'Q2 Raw Data'!$A$9:$DA$158,R$3,FALSE))="","",(VLOOKUP($A72,'Q2 Raw Data'!$A$9:$DA$158,R$3,FALSE))),"")</f>
        <v>Established</v>
      </c>
      <c r="S72" t="str">
        <f>IFERROR(IF((VLOOKUP($A72,'Q2 Raw Data'!$A$9:$DA$158,S$3,FALSE))="","",(VLOOKUP($A72,'Q2 Raw Data'!$A$9:$DA$158,S$3,FALSE))),"")</f>
        <v>Established</v>
      </c>
      <c r="T72" t="str">
        <f>IFERROR(IF((VLOOKUP($A72,'Q2 Raw Data'!$A$9:$DA$158,T$3,FALSE))="","",(VLOOKUP($A72,'Q2 Raw Data'!$A$9:$DA$158,T$3,FALSE))),"")</f>
        <v>Plans in place</v>
      </c>
      <c r="U72" t="str">
        <f>IFERROR(IF((VLOOKUP($A72,'Q2 Raw Data'!$A$9:$DA$158,U$3,FALSE))="","",(VLOOKUP($A72,'Q2 Raw Data'!$A$9:$DA$158,U$3,FALSE))),"")</f>
        <v>Mature</v>
      </c>
      <c r="V72" t="str">
        <f>IFERROR(IF((VLOOKUP($A72,'Q2 Raw Data'!$A$9:$DA$158,V$3,FALSE))="","",(VLOOKUP($A72,'Q2 Raw Data'!$A$9:$DA$158,V$3,FALSE))),"")</f>
        <v>Mature</v>
      </c>
      <c r="W72" t="str">
        <f>IFERROR(IF((VLOOKUP($A72,'Q2 Raw Data'!$A$9:$DA$158,W$3,FALSE))="","",(VLOOKUP($A72,'Q2 Raw Data'!$A$9:$DA$158,W$3,FALSE))),"")</f>
        <v>Mature</v>
      </c>
      <c r="X72" t="str">
        <f>IFERROR(IF((VLOOKUP($A72,'Q2 Raw Data'!$A$9:$DA$158,X$3,FALSE))="","",(VLOOKUP($A72,'Q2 Raw Data'!$A$9:$DA$158,X$3,FALSE))),"")</f>
        <v>Established</v>
      </c>
      <c r="Y72" t="str">
        <f>IFERROR(IF((VLOOKUP($A72,'Q2 Raw Data'!$A$9:$DA$158,Y$3,FALSE))="","",(VLOOKUP($A72,'Q2 Raw Data'!$A$9:$DA$158,Y$3,FALSE))),"")</f>
        <v>Established</v>
      </c>
      <c r="Z72" t="str">
        <f>IFERROR(IF((VLOOKUP($A72,'Q2 Raw Data'!$A$9:$DA$158,Z$3,FALSE))="","",(VLOOKUP($A72,'Q2 Raw Data'!$A$9:$DA$158,Z$3,FALSE))),"")</f>
        <v>Established</v>
      </c>
      <c r="AA72" t="str">
        <f>IFERROR(IF((VLOOKUP($A72,'Q2 Raw Data'!$A$9:$DA$158,AA$3,FALSE))="","",(VLOOKUP($A72,'Q2 Raw Data'!$A$9:$DA$158,AA$3,FALSE))),"")</f>
        <v>Established</v>
      </c>
      <c r="AB72" t="str">
        <f>IFERROR(IF((VLOOKUP($A72,'Q2 Raw Data'!$A$9:$DA$158,AB$3,FALSE))="","",(VLOOKUP($A72,'Q2 Raw Data'!$A$9:$DA$158,AB$3,FALSE))),"")</f>
        <v>Established</v>
      </c>
      <c r="AC72" t="str">
        <f>IFERROR(IF((VLOOKUP($A72,'Q2 Raw Data'!$A$9:$DA$158,AC$3,FALSE))="","",(VLOOKUP($A72,'Q2 Raw Data'!$A$9:$DA$158,AC$3,FALSE))),"")</f>
        <v>Plans in place</v>
      </c>
    </row>
    <row r="73" spans="1:29" x14ac:dyDescent="0.3">
      <c r="A73" t="s">
        <v>471</v>
      </c>
      <c r="B73" t="s">
        <v>472</v>
      </c>
      <c r="C73" t="str">
        <f>IFERROR(IF((VLOOKUP($A73,'Q2 Raw Data'!$A$9:$DA$158,C$3,FALSE))="","",(VLOOKUP($A73,'Q2 Raw Data'!$A$9:$DA$158,C$3,FALSE))),"")</f>
        <v>Mature</v>
      </c>
      <c r="D73" t="str">
        <f>IFERROR(IF((VLOOKUP($A73,'Q2 Raw Data'!$A$9:$DA$158,D$3,FALSE))="","",(VLOOKUP($A73,'Q2 Raw Data'!$A$9:$DA$158,D$3,FALSE))),"")</f>
        <v>Mature</v>
      </c>
      <c r="E73" t="str">
        <f>IFERROR(IF((VLOOKUP($A73,'Q2 Raw Data'!$A$9:$DA$158,E$3,FALSE))="","",(VLOOKUP($A73,'Q2 Raw Data'!$A$9:$DA$158,E$3,FALSE))),"")</f>
        <v>Mature</v>
      </c>
      <c r="F73" t="str">
        <f>IFERROR(IF((VLOOKUP($A73,'Q2 Raw Data'!$A$9:$DA$158,F$3,FALSE))="","",(VLOOKUP($A73,'Q2 Raw Data'!$A$9:$DA$158,F$3,FALSE))),"")</f>
        <v>Mature</v>
      </c>
      <c r="G73" t="str">
        <f>IFERROR(IF((VLOOKUP($A73,'Q2 Raw Data'!$A$9:$DA$158,G$3,FALSE))="","",(VLOOKUP($A73,'Q2 Raw Data'!$A$9:$DA$158,G$3,FALSE))),"")</f>
        <v>Mature</v>
      </c>
      <c r="H73" t="str">
        <f>IFERROR(IF((VLOOKUP($A73,'Q2 Raw Data'!$A$9:$DA$158,H$3,FALSE))="","",(VLOOKUP($A73,'Q2 Raw Data'!$A$9:$DA$158,H$3,FALSE))),"")</f>
        <v>Mature</v>
      </c>
      <c r="I73" t="str">
        <f>IFERROR(IF((VLOOKUP($A73,'Q2 Raw Data'!$A$9:$DA$158,I$3,FALSE))="","",(VLOOKUP($A73,'Q2 Raw Data'!$A$9:$DA$158,I$3,FALSE))),"")</f>
        <v>Mature</v>
      </c>
      <c r="J73" t="str">
        <f>IFERROR(IF((VLOOKUP($A73,'Q2 Raw Data'!$A$9:$DA$158,J$3,FALSE))="","",(VLOOKUP($A73,'Q2 Raw Data'!$A$9:$DA$158,J$3,FALSE))),"")</f>
        <v>Mature</v>
      </c>
      <c r="K73" t="str">
        <f>IFERROR(IF((VLOOKUP($A73,'Q2 Raw Data'!$A$9:$DA$158,K$3,FALSE))="","",(VLOOKUP($A73,'Q2 Raw Data'!$A$9:$DA$158,K$3,FALSE))),"")</f>
        <v>Established</v>
      </c>
      <c r="L73" t="str">
        <f>IFERROR(IF((VLOOKUP($A73,'Q2 Raw Data'!$A$9:$DA$158,L$3,FALSE))="","",(VLOOKUP($A73,'Q2 Raw Data'!$A$9:$DA$158,L$3,FALSE))),"")</f>
        <v>Mature</v>
      </c>
      <c r="M73" t="str">
        <f>IFERROR(IF((VLOOKUP($A73,'Q2 Raw Data'!$A$9:$DA$158,M$3,FALSE))="","",(VLOOKUP($A73,'Q2 Raw Data'!$A$9:$DA$158,M$3,FALSE))),"")</f>
        <v>Mature</v>
      </c>
      <c r="N73" t="str">
        <f>IFERROR(IF((VLOOKUP($A73,'Q2 Raw Data'!$A$9:$DA$158,N$3,FALSE))="","",(VLOOKUP($A73,'Q2 Raw Data'!$A$9:$DA$158,N$3,FALSE))),"")</f>
        <v>Mature</v>
      </c>
      <c r="O73" t="str">
        <f>IFERROR(IF((VLOOKUP($A73,'Q2 Raw Data'!$A$9:$DA$158,O$3,FALSE))="","",(VLOOKUP($A73,'Q2 Raw Data'!$A$9:$DA$158,O$3,FALSE))),"")</f>
        <v>Mature</v>
      </c>
      <c r="P73" t="str">
        <f>IFERROR(IF((VLOOKUP($A73,'Q2 Raw Data'!$A$9:$DA$158,P$3,FALSE))="","",(VLOOKUP($A73,'Q2 Raw Data'!$A$9:$DA$158,P$3,FALSE))),"")</f>
        <v>Mature</v>
      </c>
      <c r="Q73" t="str">
        <f>IFERROR(IF((VLOOKUP($A73,'Q2 Raw Data'!$A$9:$DA$158,Q$3,FALSE))="","",(VLOOKUP($A73,'Q2 Raw Data'!$A$9:$DA$158,Q$3,FALSE))),"")</f>
        <v>Mature</v>
      </c>
      <c r="R73" t="str">
        <f>IFERROR(IF((VLOOKUP($A73,'Q2 Raw Data'!$A$9:$DA$158,R$3,FALSE))="","",(VLOOKUP($A73,'Q2 Raw Data'!$A$9:$DA$158,R$3,FALSE))),"")</f>
        <v>Mature</v>
      </c>
      <c r="S73" t="str">
        <f>IFERROR(IF((VLOOKUP($A73,'Q2 Raw Data'!$A$9:$DA$158,S$3,FALSE))="","",(VLOOKUP($A73,'Q2 Raw Data'!$A$9:$DA$158,S$3,FALSE))),"")</f>
        <v>Mature</v>
      </c>
      <c r="T73" t="str">
        <f>IFERROR(IF((VLOOKUP($A73,'Q2 Raw Data'!$A$9:$DA$158,T$3,FALSE))="","",(VLOOKUP($A73,'Q2 Raw Data'!$A$9:$DA$158,T$3,FALSE))),"")</f>
        <v>Established</v>
      </c>
      <c r="U73" t="str">
        <f>IFERROR(IF((VLOOKUP($A73,'Q2 Raw Data'!$A$9:$DA$158,U$3,FALSE))="","",(VLOOKUP($A73,'Q2 Raw Data'!$A$9:$DA$158,U$3,FALSE))),"")</f>
        <v>Mature</v>
      </c>
      <c r="V73" t="str">
        <f>IFERROR(IF((VLOOKUP($A73,'Q2 Raw Data'!$A$9:$DA$158,V$3,FALSE))="","",(VLOOKUP($A73,'Q2 Raw Data'!$A$9:$DA$158,V$3,FALSE))),"")</f>
        <v>Mature</v>
      </c>
      <c r="W73" t="str">
        <f>IFERROR(IF((VLOOKUP($A73,'Q2 Raw Data'!$A$9:$DA$158,W$3,FALSE))="","",(VLOOKUP($A73,'Q2 Raw Data'!$A$9:$DA$158,W$3,FALSE))),"")</f>
        <v>Mature</v>
      </c>
      <c r="X73" t="str">
        <f>IFERROR(IF((VLOOKUP($A73,'Q2 Raw Data'!$A$9:$DA$158,X$3,FALSE))="","",(VLOOKUP($A73,'Q2 Raw Data'!$A$9:$DA$158,X$3,FALSE))),"")</f>
        <v>Mature</v>
      </c>
      <c r="Y73" t="str">
        <f>IFERROR(IF((VLOOKUP($A73,'Q2 Raw Data'!$A$9:$DA$158,Y$3,FALSE))="","",(VLOOKUP($A73,'Q2 Raw Data'!$A$9:$DA$158,Y$3,FALSE))),"")</f>
        <v>Mature</v>
      </c>
      <c r="Z73" t="str">
        <f>IFERROR(IF((VLOOKUP($A73,'Q2 Raw Data'!$A$9:$DA$158,Z$3,FALSE))="","",(VLOOKUP($A73,'Q2 Raw Data'!$A$9:$DA$158,Z$3,FALSE))),"")</f>
        <v>Mature</v>
      </c>
      <c r="AA73" t="str">
        <f>IFERROR(IF((VLOOKUP($A73,'Q2 Raw Data'!$A$9:$DA$158,AA$3,FALSE))="","",(VLOOKUP($A73,'Q2 Raw Data'!$A$9:$DA$158,AA$3,FALSE))),"")</f>
        <v>Mature</v>
      </c>
      <c r="AB73" t="str">
        <f>IFERROR(IF((VLOOKUP($A73,'Q2 Raw Data'!$A$9:$DA$158,AB$3,FALSE))="","",(VLOOKUP($A73,'Q2 Raw Data'!$A$9:$DA$158,AB$3,FALSE))),"")</f>
        <v>Mature</v>
      </c>
      <c r="AC73" t="str">
        <f>IFERROR(IF((VLOOKUP($A73,'Q2 Raw Data'!$A$9:$DA$158,AC$3,FALSE))="","",(VLOOKUP($A73,'Q2 Raw Data'!$A$9:$DA$158,AC$3,FALSE))),"")</f>
        <v>Established</v>
      </c>
    </row>
    <row r="74" spans="1:29" x14ac:dyDescent="0.3">
      <c r="A74" t="s">
        <v>473</v>
      </c>
      <c r="B74" t="s">
        <v>474</v>
      </c>
      <c r="C74" t="str">
        <f>IFERROR(IF((VLOOKUP($A74,'Q2 Raw Data'!$A$9:$DA$158,C$3,FALSE))="","",(VLOOKUP($A74,'Q2 Raw Data'!$A$9:$DA$158,C$3,FALSE))),"")</f>
        <v>Established</v>
      </c>
      <c r="D74" t="str">
        <f>IFERROR(IF((VLOOKUP($A74,'Q2 Raw Data'!$A$9:$DA$158,D$3,FALSE))="","",(VLOOKUP($A74,'Q2 Raw Data'!$A$9:$DA$158,D$3,FALSE))),"")</f>
        <v>Established</v>
      </c>
      <c r="E74" t="str">
        <f>IFERROR(IF((VLOOKUP($A74,'Q2 Raw Data'!$A$9:$DA$158,E$3,FALSE))="","",(VLOOKUP($A74,'Q2 Raw Data'!$A$9:$DA$158,E$3,FALSE))),"")</f>
        <v>Established</v>
      </c>
      <c r="F74" t="str">
        <f>IFERROR(IF((VLOOKUP($A74,'Q2 Raw Data'!$A$9:$DA$158,F$3,FALSE))="","",(VLOOKUP($A74,'Q2 Raw Data'!$A$9:$DA$158,F$3,FALSE))),"")</f>
        <v>Established</v>
      </c>
      <c r="G74" t="str">
        <f>IFERROR(IF((VLOOKUP($A74,'Q2 Raw Data'!$A$9:$DA$158,G$3,FALSE))="","",(VLOOKUP($A74,'Q2 Raw Data'!$A$9:$DA$158,G$3,FALSE))),"")</f>
        <v>Established</v>
      </c>
      <c r="H74" t="str">
        <f>IFERROR(IF((VLOOKUP($A74,'Q2 Raw Data'!$A$9:$DA$158,H$3,FALSE))="","",(VLOOKUP($A74,'Q2 Raw Data'!$A$9:$DA$158,H$3,FALSE))),"")</f>
        <v>Established</v>
      </c>
      <c r="I74" t="str">
        <f>IFERROR(IF((VLOOKUP($A74,'Q2 Raw Data'!$A$9:$DA$158,I$3,FALSE))="","",(VLOOKUP($A74,'Q2 Raw Data'!$A$9:$DA$158,I$3,FALSE))),"")</f>
        <v>Established</v>
      </c>
      <c r="J74" t="str">
        <f>IFERROR(IF((VLOOKUP($A74,'Q2 Raw Data'!$A$9:$DA$158,J$3,FALSE))="","",(VLOOKUP($A74,'Q2 Raw Data'!$A$9:$DA$158,J$3,FALSE))),"")</f>
        <v>Established</v>
      </c>
      <c r="K74" t="str">
        <f>IFERROR(IF((VLOOKUP($A74,'Q2 Raw Data'!$A$9:$DA$158,K$3,FALSE))="","",(VLOOKUP($A74,'Q2 Raw Data'!$A$9:$DA$158,K$3,FALSE))),"")</f>
        <v>Established</v>
      </c>
      <c r="L74" t="str">
        <f>IFERROR(IF((VLOOKUP($A74,'Q2 Raw Data'!$A$9:$DA$158,L$3,FALSE))="","",(VLOOKUP($A74,'Q2 Raw Data'!$A$9:$DA$158,L$3,FALSE))),"")</f>
        <v>Established</v>
      </c>
      <c r="M74" t="str">
        <f>IFERROR(IF((VLOOKUP($A74,'Q2 Raw Data'!$A$9:$DA$158,M$3,FALSE))="","",(VLOOKUP($A74,'Q2 Raw Data'!$A$9:$DA$158,M$3,FALSE))),"")</f>
        <v>Established</v>
      </c>
      <c r="N74" t="str">
        <f>IFERROR(IF((VLOOKUP($A74,'Q2 Raw Data'!$A$9:$DA$158,N$3,FALSE))="","",(VLOOKUP($A74,'Q2 Raw Data'!$A$9:$DA$158,N$3,FALSE))),"")</f>
        <v>Established</v>
      </c>
      <c r="O74" t="str">
        <f>IFERROR(IF((VLOOKUP($A74,'Q2 Raw Data'!$A$9:$DA$158,O$3,FALSE))="","",(VLOOKUP($A74,'Q2 Raw Data'!$A$9:$DA$158,O$3,FALSE))),"")</f>
        <v>Established</v>
      </c>
      <c r="P74" t="str">
        <f>IFERROR(IF((VLOOKUP($A74,'Q2 Raw Data'!$A$9:$DA$158,P$3,FALSE))="","",(VLOOKUP($A74,'Q2 Raw Data'!$A$9:$DA$158,P$3,FALSE))),"")</f>
        <v>Established</v>
      </c>
      <c r="Q74" t="str">
        <f>IFERROR(IF((VLOOKUP($A74,'Q2 Raw Data'!$A$9:$DA$158,Q$3,FALSE))="","",(VLOOKUP($A74,'Q2 Raw Data'!$A$9:$DA$158,Q$3,FALSE))),"")</f>
        <v>Established</v>
      </c>
      <c r="R74" t="str">
        <f>IFERROR(IF((VLOOKUP($A74,'Q2 Raw Data'!$A$9:$DA$158,R$3,FALSE))="","",(VLOOKUP($A74,'Q2 Raw Data'!$A$9:$DA$158,R$3,FALSE))),"")</f>
        <v>Established</v>
      </c>
      <c r="S74" t="str">
        <f>IFERROR(IF((VLOOKUP($A74,'Q2 Raw Data'!$A$9:$DA$158,S$3,FALSE))="","",(VLOOKUP($A74,'Q2 Raw Data'!$A$9:$DA$158,S$3,FALSE))),"")</f>
        <v>Established</v>
      </c>
      <c r="T74" t="str">
        <f>IFERROR(IF((VLOOKUP($A74,'Q2 Raw Data'!$A$9:$DA$158,T$3,FALSE))="","",(VLOOKUP($A74,'Q2 Raw Data'!$A$9:$DA$158,T$3,FALSE))),"")</f>
        <v>Established</v>
      </c>
      <c r="U74" t="str">
        <f>IFERROR(IF((VLOOKUP($A74,'Q2 Raw Data'!$A$9:$DA$158,U$3,FALSE))="","",(VLOOKUP($A74,'Q2 Raw Data'!$A$9:$DA$158,U$3,FALSE))),"")</f>
        <v>Established</v>
      </c>
      <c r="V74" t="str">
        <f>IFERROR(IF((VLOOKUP($A74,'Q2 Raw Data'!$A$9:$DA$158,V$3,FALSE))="","",(VLOOKUP($A74,'Q2 Raw Data'!$A$9:$DA$158,V$3,FALSE))),"")</f>
        <v>Established</v>
      </c>
      <c r="W74" t="str">
        <f>IFERROR(IF((VLOOKUP($A74,'Q2 Raw Data'!$A$9:$DA$158,W$3,FALSE))="","",(VLOOKUP($A74,'Q2 Raw Data'!$A$9:$DA$158,W$3,FALSE))),"")</f>
        <v>Established</v>
      </c>
      <c r="X74" t="str">
        <f>IFERROR(IF((VLOOKUP($A74,'Q2 Raw Data'!$A$9:$DA$158,X$3,FALSE))="","",(VLOOKUP($A74,'Q2 Raw Data'!$A$9:$DA$158,X$3,FALSE))),"")</f>
        <v>Established</v>
      </c>
      <c r="Y74" t="str">
        <f>IFERROR(IF((VLOOKUP($A74,'Q2 Raw Data'!$A$9:$DA$158,Y$3,FALSE))="","",(VLOOKUP($A74,'Q2 Raw Data'!$A$9:$DA$158,Y$3,FALSE))),"")</f>
        <v>Established</v>
      </c>
      <c r="Z74" t="str">
        <f>IFERROR(IF((VLOOKUP($A74,'Q2 Raw Data'!$A$9:$DA$158,Z$3,FALSE))="","",(VLOOKUP($A74,'Q2 Raw Data'!$A$9:$DA$158,Z$3,FALSE))),"")</f>
        <v>Established</v>
      </c>
      <c r="AA74" t="str">
        <f>IFERROR(IF((VLOOKUP($A74,'Q2 Raw Data'!$A$9:$DA$158,AA$3,FALSE))="","",(VLOOKUP($A74,'Q2 Raw Data'!$A$9:$DA$158,AA$3,FALSE))),"")</f>
        <v>Established</v>
      </c>
      <c r="AB74" t="str">
        <f>IFERROR(IF((VLOOKUP($A74,'Q2 Raw Data'!$A$9:$DA$158,AB$3,FALSE))="","",(VLOOKUP($A74,'Q2 Raw Data'!$A$9:$DA$158,AB$3,FALSE))),"")</f>
        <v>Established</v>
      </c>
      <c r="AC74" t="str">
        <f>IFERROR(IF((VLOOKUP($A74,'Q2 Raw Data'!$A$9:$DA$158,AC$3,FALSE))="","",(VLOOKUP($A74,'Q2 Raw Data'!$A$9:$DA$158,AC$3,FALSE))),"")</f>
        <v>Established</v>
      </c>
    </row>
    <row r="75" spans="1:29" x14ac:dyDescent="0.3">
      <c r="A75" t="s">
        <v>477</v>
      </c>
      <c r="B75" t="s">
        <v>478</v>
      </c>
      <c r="C75" t="str">
        <f>IFERROR(IF((VLOOKUP($A75,'Q2 Raw Data'!$A$9:$DA$158,C$3,FALSE))="","",(VLOOKUP($A75,'Q2 Raw Data'!$A$9:$DA$158,C$3,FALSE))),"")</f>
        <v>Established</v>
      </c>
      <c r="D75" t="str">
        <f>IFERROR(IF((VLOOKUP($A75,'Q2 Raw Data'!$A$9:$DA$158,D$3,FALSE))="","",(VLOOKUP($A75,'Q2 Raw Data'!$A$9:$DA$158,D$3,FALSE))),"")</f>
        <v>Established</v>
      </c>
      <c r="E75" t="str">
        <f>IFERROR(IF((VLOOKUP($A75,'Q2 Raw Data'!$A$9:$DA$158,E$3,FALSE))="","",(VLOOKUP($A75,'Q2 Raw Data'!$A$9:$DA$158,E$3,FALSE))),"")</f>
        <v>Established</v>
      </c>
      <c r="F75" t="str">
        <f>IFERROR(IF((VLOOKUP($A75,'Q2 Raw Data'!$A$9:$DA$158,F$3,FALSE))="","",(VLOOKUP($A75,'Q2 Raw Data'!$A$9:$DA$158,F$3,FALSE))),"")</f>
        <v>Established</v>
      </c>
      <c r="G75" t="str">
        <f>IFERROR(IF((VLOOKUP($A75,'Q2 Raw Data'!$A$9:$DA$158,G$3,FALSE))="","",(VLOOKUP($A75,'Q2 Raw Data'!$A$9:$DA$158,G$3,FALSE))),"")</f>
        <v>Not yet established</v>
      </c>
      <c r="H75" t="str">
        <f>IFERROR(IF((VLOOKUP($A75,'Q2 Raw Data'!$A$9:$DA$158,H$3,FALSE))="","",(VLOOKUP($A75,'Q2 Raw Data'!$A$9:$DA$158,H$3,FALSE))),"")</f>
        <v>Established</v>
      </c>
      <c r="I75" t="str">
        <f>IFERROR(IF((VLOOKUP($A75,'Q2 Raw Data'!$A$9:$DA$158,I$3,FALSE))="","",(VLOOKUP($A75,'Q2 Raw Data'!$A$9:$DA$158,I$3,FALSE))),"")</f>
        <v>Mature</v>
      </c>
      <c r="J75" t="str">
        <f>IFERROR(IF((VLOOKUP($A75,'Q2 Raw Data'!$A$9:$DA$158,J$3,FALSE))="","",(VLOOKUP($A75,'Q2 Raw Data'!$A$9:$DA$158,J$3,FALSE))),"")</f>
        <v>Established</v>
      </c>
      <c r="K75" t="str">
        <f>IFERROR(IF((VLOOKUP($A75,'Q2 Raw Data'!$A$9:$DA$158,K$3,FALSE))="","",(VLOOKUP($A75,'Q2 Raw Data'!$A$9:$DA$158,K$3,FALSE))),"")</f>
        <v>Established</v>
      </c>
      <c r="L75" t="str">
        <f>IFERROR(IF((VLOOKUP($A75,'Q2 Raw Data'!$A$9:$DA$158,L$3,FALSE))="","",(VLOOKUP($A75,'Q2 Raw Data'!$A$9:$DA$158,L$3,FALSE))),"")</f>
        <v>Established</v>
      </c>
      <c r="M75" t="str">
        <f>IFERROR(IF((VLOOKUP($A75,'Q2 Raw Data'!$A$9:$DA$158,M$3,FALSE))="","",(VLOOKUP($A75,'Q2 Raw Data'!$A$9:$DA$158,M$3,FALSE))),"")</f>
        <v>Established</v>
      </c>
      <c r="N75" t="str">
        <f>IFERROR(IF((VLOOKUP($A75,'Q2 Raw Data'!$A$9:$DA$158,N$3,FALSE))="","",(VLOOKUP($A75,'Q2 Raw Data'!$A$9:$DA$158,N$3,FALSE))),"")</f>
        <v>Mature</v>
      </c>
      <c r="O75" t="str">
        <f>IFERROR(IF((VLOOKUP($A75,'Q2 Raw Data'!$A$9:$DA$158,O$3,FALSE))="","",(VLOOKUP($A75,'Q2 Raw Data'!$A$9:$DA$158,O$3,FALSE))),"")</f>
        <v>Established</v>
      </c>
      <c r="P75" t="str">
        <f>IFERROR(IF((VLOOKUP($A75,'Q2 Raw Data'!$A$9:$DA$158,P$3,FALSE))="","",(VLOOKUP($A75,'Q2 Raw Data'!$A$9:$DA$158,P$3,FALSE))),"")</f>
        <v>Not yet established</v>
      </c>
      <c r="Q75" t="str">
        <f>IFERROR(IF((VLOOKUP($A75,'Q2 Raw Data'!$A$9:$DA$158,Q$3,FALSE))="","",(VLOOKUP($A75,'Q2 Raw Data'!$A$9:$DA$158,Q$3,FALSE))),"")</f>
        <v>Mature</v>
      </c>
      <c r="R75" t="str">
        <f>IFERROR(IF((VLOOKUP($A75,'Q2 Raw Data'!$A$9:$DA$158,R$3,FALSE))="","",(VLOOKUP($A75,'Q2 Raw Data'!$A$9:$DA$158,R$3,FALSE))),"")</f>
        <v>Mature</v>
      </c>
      <c r="S75" t="str">
        <f>IFERROR(IF((VLOOKUP($A75,'Q2 Raw Data'!$A$9:$DA$158,S$3,FALSE))="","",(VLOOKUP($A75,'Q2 Raw Data'!$A$9:$DA$158,S$3,FALSE))),"")</f>
        <v>Established</v>
      </c>
      <c r="T75" t="str">
        <f>IFERROR(IF((VLOOKUP($A75,'Q2 Raw Data'!$A$9:$DA$158,T$3,FALSE))="","",(VLOOKUP($A75,'Q2 Raw Data'!$A$9:$DA$158,T$3,FALSE))),"")</f>
        <v>Established</v>
      </c>
      <c r="U75" t="str">
        <f>IFERROR(IF((VLOOKUP($A75,'Q2 Raw Data'!$A$9:$DA$158,U$3,FALSE))="","",(VLOOKUP($A75,'Q2 Raw Data'!$A$9:$DA$158,U$3,FALSE))),"")</f>
        <v>Mature</v>
      </c>
      <c r="V75" t="str">
        <f>IFERROR(IF((VLOOKUP($A75,'Q2 Raw Data'!$A$9:$DA$158,V$3,FALSE))="","",(VLOOKUP($A75,'Q2 Raw Data'!$A$9:$DA$158,V$3,FALSE))),"")</f>
        <v>Mature</v>
      </c>
      <c r="W75" t="str">
        <f>IFERROR(IF((VLOOKUP($A75,'Q2 Raw Data'!$A$9:$DA$158,W$3,FALSE))="","",(VLOOKUP($A75,'Q2 Raw Data'!$A$9:$DA$158,W$3,FALSE))),"")</f>
        <v>Mature</v>
      </c>
      <c r="X75" t="str">
        <f>IFERROR(IF((VLOOKUP($A75,'Q2 Raw Data'!$A$9:$DA$158,X$3,FALSE))="","",(VLOOKUP($A75,'Q2 Raw Data'!$A$9:$DA$158,X$3,FALSE))),"")</f>
        <v>Established</v>
      </c>
      <c r="Y75" t="str">
        <f>IFERROR(IF((VLOOKUP($A75,'Q2 Raw Data'!$A$9:$DA$158,Y$3,FALSE))="","",(VLOOKUP($A75,'Q2 Raw Data'!$A$9:$DA$158,Y$3,FALSE))),"")</f>
        <v>Plans in place</v>
      </c>
      <c r="Z75" t="str">
        <f>IFERROR(IF((VLOOKUP($A75,'Q2 Raw Data'!$A$9:$DA$158,Z$3,FALSE))="","",(VLOOKUP($A75,'Q2 Raw Data'!$A$9:$DA$158,Z$3,FALSE))),"")</f>
        <v>Mature</v>
      </c>
      <c r="AA75" t="str">
        <f>IFERROR(IF((VLOOKUP($A75,'Q2 Raw Data'!$A$9:$DA$158,AA$3,FALSE))="","",(VLOOKUP($A75,'Q2 Raw Data'!$A$9:$DA$158,AA$3,FALSE))),"")</f>
        <v>Mature</v>
      </c>
      <c r="AB75" t="str">
        <f>IFERROR(IF((VLOOKUP($A75,'Q2 Raw Data'!$A$9:$DA$158,AB$3,FALSE))="","",(VLOOKUP($A75,'Q2 Raw Data'!$A$9:$DA$158,AB$3,FALSE))),"")</f>
        <v>Established</v>
      </c>
      <c r="AC75" t="str">
        <f>IFERROR(IF((VLOOKUP($A75,'Q2 Raw Data'!$A$9:$DA$158,AC$3,FALSE))="","",(VLOOKUP($A75,'Q2 Raw Data'!$A$9:$DA$158,AC$3,FALSE))),"")</f>
        <v>Established</v>
      </c>
    </row>
    <row r="76" spans="1:29" x14ac:dyDescent="0.3">
      <c r="A76" t="s">
        <v>481</v>
      </c>
      <c r="B76" t="s">
        <v>482</v>
      </c>
      <c r="C76" t="str">
        <f>IFERROR(IF((VLOOKUP($A76,'Q2 Raw Data'!$A$9:$DA$158,C$3,FALSE))="","",(VLOOKUP($A76,'Q2 Raw Data'!$A$9:$DA$158,C$3,FALSE))),"")</f>
        <v>Established</v>
      </c>
      <c r="D76" t="str">
        <f>IFERROR(IF((VLOOKUP($A76,'Q2 Raw Data'!$A$9:$DA$158,D$3,FALSE))="","",(VLOOKUP($A76,'Q2 Raw Data'!$A$9:$DA$158,D$3,FALSE))),"")</f>
        <v>Established</v>
      </c>
      <c r="E76" t="str">
        <f>IFERROR(IF((VLOOKUP($A76,'Q2 Raw Data'!$A$9:$DA$158,E$3,FALSE))="","",(VLOOKUP($A76,'Q2 Raw Data'!$A$9:$DA$158,E$3,FALSE))),"")</f>
        <v>Established</v>
      </c>
      <c r="F76" t="str">
        <f>IFERROR(IF((VLOOKUP($A76,'Q2 Raw Data'!$A$9:$DA$158,F$3,FALSE))="","",(VLOOKUP($A76,'Q2 Raw Data'!$A$9:$DA$158,F$3,FALSE))),"")</f>
        <v>Established</v>
      </c>
      <c r="G76" t="str">
        <f>IFERROR(IF((VLOOKUP($A76,'Q2 Raw Data'!$A$9:$DA$158,G$3,FALSE))="","",(VLOOKUP($A76,'Q2 Raw Data'!$A$9:$DA$158,G$3,FALSE))),"")</f>
        <v>Established</v>
      </c>
      <c r="H76" t="str">
        <f>IFERROR(IF((VLOOKUP($A76,'Q2 Raw Data'!$A$9:$DA$158,H$3,FALSE))="","",(VLOOKUP($A76,'Q2 Raw Data'!$A$9:$DA$158,H$3,FALSE))),"")</f>
        <v>Plans in place</v>
      </c>
      <c r="I76" t="str">
        <f>IFERROR(IF((VLOOKUP($A76,'Q2 Raw Data'!$A$9:$DA$158,I$3,FALSE))="","",(VLOOKUP($A76,'Q2 Raw Data'!$A$9:$DA$158,I$3,FALSE))),"")</f>
        <v>Established</v>
      </c>
      <c r="J76" t="str">
        <f>IFERROR(IF((VLOOKUP($A76,'Q2 Raw Data'!$A$9:$DA$158,J$3,FALSE))="","",(VLOOKUP($A76,'Q2 Raw Data'!$A$9:$DA$158,J$3,FALSE))),"")</f>
        <v>Established</v>
      </c>
      <c r="K76" t="str">
        <f>IFERROR(IF((VLOOKUP($A76,'Q2 Raw Data'!$A$9:$DA$158,K$3,FALSE))="","",(VLOOKUP($A76,'Q2 Raw Data'!$A$9:$DA$158,K$3,FALSE))),"")</f>
        <v>Plans in place</v>
      </c>
      <c r="L76" t="str">
        <f>IFERROR(IF((VLOOKUP($A76,'Q2 Raw Data'!$A$9:$DA$158,L$3,FALSE))="","",(VLOOKUP($A76,'Q2 Raw Data'!$A$9:$DA$158,L$3,FALSE))),"")</f>
        <v>Established</v>
      </c>
      <c r="M76" t="str">
        <f>IFERROR(IF((VLOOKUP($A76,'Q2 Raw Data'!$A$9:$DA$158,M$3,FALSE))="","",(VLOOKUP($A76,'Q2 Raw Data'!$A$9:$DA$158,M$3,FALSE))),"")</f>
        <v>Established</v>
      </c>
      <c r="N76" t="str">
        <f>IFERROR(IF((VLOOKUP($A76,'Q2 Raw Data'!$A$9:$DA$158,N$3,FALSE))="","",(VLOOKUP($A76,'Q2 Raw Data'!$A$9:$DA$158,N$3,FALSE))),"")</f>
        <v>Established</v>
      </c>
      <c r="O76" t="str">
        <f>IFERROR(IF((VLOOKUP($A76,'Q2 Raw Data'!$A$9:$DA$158,O$3,FALSE))="","",(VLOOKUP($A76,'Q2 Raw Data'!$A$9:$DA$158,O$3,FALSE))),"")</f>
        <v>Established</v>
      </c>
      <c r="P76" t="str">
        <f>IFERROR(IF((VLOOKUP($A76,'Q2 Raw Data'!$A$9:$DA$158,P$3,FALSE))="","",(VLOOKUP($A76,'Q2 Raw Data'!$A$9:$DA$158,P$3,FALSE))),"")</f>
        <v>Established</v>
      </c>
      <c r="Q76" t="str">
        <f>IFERROR(IF((VLOOKUP($A76,'Q2 Raw Data'!$A$9:$DA$158,Q$3,FALSE))="","",(VLOOKUP($A76,'Q2 Raw Data'!$A$9:$DA$158,Q$3,FALSE))),"")</f>
        <v>Plans in place</v>
      </c>
      <c r="R76" t="str">
        <f>IFERROR(IF((VLOOKUP($A76,'Q2 Raw Data'!$A$9:$DA$158,R$3,FALSE))="","",(VLOOKUP($A76,'Q2 Raw Data'!$A$9:$DA$158,R$3,FALSE))),"")</f>
        <v>Established</v>
      </c>
      <c r="S76" t="str">
        <f>IFERROR(IF((VLOOKUP($A76,'Q2 Raw Data'!$A$9:$DA$158,S$3,FALSE))="","",(VLOOKUP($A76,'Q2 Raw Data'!$A$9:$DA$158,S$3,FALSE))),"")</f>
        <v>Established</v>
      </c>
      <c r="T76" t="str">
        <f>IFERROR(IF((VLOOKUP($A76,'Q2 Raw Data'!$A$9:$DA$158,T$3,FALSE))="","",(VLOOKUP($A76,'Q2 Raw Data'!$A$9:$DA$158,T$3,FALSE))),"")</f>
        <v>Established</v>
      </c>
      <c r="U76" t="str">
        <f>IFERROR(IF((VLOOKUP($A76,'Q2 Raw Data'!$A$9:$DA$158,U$3,FALSE))="","",(VLOOKUP($A76,'Q2 Raw Data'!$A$9:$DA$158,U$3,FALSE))),"")</f>
        <v>Established</v>
      </c>
      <c r="V76" t="str">
        <f>IFERROR(IF((VLOOKUP($A76,'Q2 Raw Data'!$A$9:$DA$158,V$3,FALSE))="","",(VLOOKUP($A76,'Q2 Raw Data'!$A$9:$DA$158,V$3,FALSE))),"")</f>
        <v>Established</v>
      </c>
      <c r="W76" t="str">
        <f>IFERROR(IF((VLOOKUP($A76,'Q2 Raw Data'!$A$9:$DA$158,W$3,FALSE))="","",(VLOOKUP($A76,'Q2 Raw Data'!$A$9:$DA$158,W$3,FALSE))),"")</f>
        <v>Established</v>
      </c>
      <c r="X76" t="str">
        <f>IFERROR(IF((VLOOKUP($A76,'Q2 Raw Data'!$A$9:$DA$158,X$3,FALSE))="","",(VLOOKUP($A76,'Q2 Raw Data'!$A$9:$DA$158,X$3,FALSE))),"")</f>
        <v>Established</v>
      </c>
      <c r="Y76" t="str">
        <f>IFERROR(IF((VLOOKUP($A76,'Q2 Raw Data'!$A$9:$DA$158,Y$3,FALSE))="","",(VLOOKUP($A76,'Q2 Raw Data'!$A$9:$DA$158,Y$3,FALSE))),"")</f>
        <v>Established</v>
      </c>
      <c r="Z76" t="str">
        <f>IFERROR(IF((VLOOKUP($A76,'Q2 Raw Data'!$A$9:$DA$158,Z$3,FALSE))="","",(VLOOKUP($A76,'Q2 Raw Data'!$A$9:$DA$158,Z$3,FALSE))),"")</f>
        <v>Established</v>
      </c>
      <c r="AA76" t="str">
        <f>IFERROR(IF((VLOOKUP($A76,'Q2 Raw Data'!$A$9:$DA$158,AA$3,FALSE))="","",(VLOOKUP($A76,'Q2 Raw Data'!$A$9:$DA$158,AA$3,FALSE))),"")</f>
        <v>Mature</v>
      </c>
      <c r="AB76" t="str">
        <f>IFERROR(IF((VLOOKUP($A76,'Q2 Raw Data'!$A$9:$DA$158,AB$3,FALSE))="","",(VLOOKUP($A76,'Q2 Raw Data'!$A$9:$DA$158,AB$3,FALSE))),"")</f>
        <v>Established</v>
      </c>
      <c r="AC76" t="str">
        <f>IFERROR(IF((VLOOKUP($A76,'Q2 Raw Data'!$A$9:$DA$158,AC$3,FALSE))="","",(VLOOKUP($A76,'Q2 Raw Data'!$A$9:$DA$158,AC$3,FALSE))),"")</f>
        <v>Established</v>
      </c>
    </row>
    <row r="77" spans="1:29" x14ac:dyDescent="0.3">
      <c r="A77" t="s">
        <v>485</v>
      </c>
      <c r="B77" t="s">
        <v>486</v>
      </c>
      <c r="C77" t="str">
        <f>IFERROR(IF((VLOOKUP($A77,'Q2 Raw Data'!$A$9:$DA$158,C$3,FALSE))="","",(VLOOKUP($A77,'Q2 Raw Data'!$A$9:$DA$158,C$3,FALSE))),"")</f>
        <v>Plans in place</v>
      </c>
      <c r="D77" t="str">
        <f>IFERROR(IF((VLOOKUP($A77,'Q2 Raw Data'!$A$9:$DA$158,D$3,FALSE))="","",(VLOOKUP($A77,'Q2 Raw Data'!$A$9:$DA$158,D$3,FALSE))),"")</f>
        <v>Plans in place</v>
      </c>
      <c r="E77" t="str">
        <f>IFERROR(IF((VLOOKUP($A77,'Q2 Raw Data'!$A$9:$DA$158,E$3,FALSE))="","",(VLOOKUP($A77,'Q2 Raw Data'!$A$9:$DA$158,E$3,FALSE))),"")</f>
        <v>Plans in place</v>
      </c>
      <c r="F77" t="str">
        <f>IFERROR(IF((VLOOKUP($A77,'Q2 Raw Data'!$A$9:$DA$158,F$3,FALSE))="","",(VLOOKUP($A77,'Q2 Raw Data'!$A$9:$DA$158,F$3,FALSE))),"")</f>
        <v>Plans in place</v>
      </c>
      <c r="G77" t="str">
        <f>IFERROR(IF((VLOOKUP($A77,'Q2 Raw Data'!$A$9:$DA$158,G$3,FALSE))="","",(VLOOKUP($A77,'Q2 Raw Data'!$A$9:$DA$158,G$3,FALSE))),"")</f>
        <v>Plans in place</v>
      </c>
      <c r="H77" t="str">
        <f>IFERROR(IF((VLOOKUP($A77,'Q2 Raw Data'!$A$9:$DA$158,H$3,FALSE))="","",(VLOOKUP($A77,'Q2 Raw Data'!$A$9:$DA$158,H$3,FALSE))),"")</f>
        <v>Plans in place</v>
      </c>
      <c r="I77" t="str">
        <f>IFERROR(IF((VLOOKUP($A77,'Q2 Raw Data'!$A$9:$DA$158,I$3,FALSE))="","",(VLOOKUP($A77,'Q2 Raw Data'!$A$9:$DA$158,I$3,FALSE))),"")</f>
        <v>Established</v>
      </c>
      <c r="J77" t="str">
        <f>IFERROR(IF((VLOOKUP($A77,'Q2 Raw Data'!$A$9:$DA$158,J$3,FALSE))="","",(VLOOKUP($A77,'Q2 Raw Data'!$A$9:$DA$158,J$3,FALSE))),"")</f>
        <v>Established</v>
      </c>
      <c r="K77" t="str">
        <f>IFERROR(IF((VLOOKUP($A77,'Q2 Raw Data'!$A$9:$DA$158,K$3,FALSE))="","",(VLOOKUP($A77,'Q2 Raw Data'!$A$9:$DA$158,K$3,FALSE))),"")</f>
        <v>Plans in place</v>
      </c>
      <c r="L77" t="str">
        <f>IFERROR(IF((VLOOKUP($A77,'Q2 Raw Data'!$A$9:$DA$158,L$3,FALSE))="","",(VLOOKUP($A77,'Q2 Raw Data'!$A$9:$DA$158,L$3,FALSE))),"")</f>
        <v>Established</v>
      </c>
      <c r="M77" t="str">
        <f>IFERROR(IF((VLOOKUP($A77,'Q2 Raw Data'!$A$9:$DA$158,M$3,FALSE))="","",(VLOOKUP($A77,'Q2 Raw Data'!$A$9:$DA$158,M$3,FALSE))),"")</f>
        <v>Established</v>
      </c>
      <c r="N77" t="str">
        <f>IFERROR(IF((VLOOKUP($A77,'Q2 Raw Data'!$A$9:$DA$158,N$3,FALSE))="","",(VLOOKUP($A77,'Q2 Raw Data'!$A$9:$DA$158,N$3,FALSE))),"")</f>
        <v>Established</v>
      </c>
      <c r="O77" t="str">
        <f>IFERROR(IF((VLOOKUP($A77,'Q2 Raw Data'!$A$9:$DA$158,O$3,FALSE))="","",(VLOOKUP($A77,'Q2 Raw Data'!$A$9:$DA$158,O$3,FALSE))),"")</f>
        <v>Plans in place</v>
      </c>
      <c r="P77" t="str">
        <f>IFERROR(IF((VLOOKUP($A77,'Q2 Raw Data'!$A$9:$DA$158,P$3,FALSE))="","",(VLOOKUP($A77,'Q2 Raw Data'!$A$9:$DA$158,P$3,FALSE))),"")</f>
        <v>Plans in place</v>
      </c>
      <c r="Q77" t="str">
        <f>IFERROR(IF((VLOOKUP($A77,'Q2 Raw Data'!$A$9:$DA$158,Q$3,FALSE))="","",(VLOOKUP($A77,'Q2 Raw Data'!$A$9:$DA$158,Q$3,FALSE))),"")</f>
        <v>Plans in place</v>
      </c>
      <c r="R77" t="str">
        <f>IFERROR(IF((VLOOKUP($A77,'Q2 Raw Data'!$A$9:$DA$158,R$3,FALSE))="","",(VLOOKUP($A77,'Q2 Raw Data'!$A$9:$DA$158,R$3,FALSE))),"")</f>
        <v>Established</v>
      </c>
      <c r="S77" t="str">
        <f>IFERROR(IF((VLOOKUP($A77,'Q2 Raw Data'!$A$9:$DA$158,S$3,FALSE))="","",(VLOOKUP($A77,'Q2 Raw Data'!$A$9:$DA$158,S$3,FALSE))),"")</f>
        <v>Established</v>
      </c>
      <c r="T77" t="str">
        <f>IFERROR(IF((VLOOKUP($A77,'Q2 Raw Data'!$A$9:$DA$158,T$3,FALSE))="","",(VLOOKUP($A77,'Q2 Raw Data'!$A$9:$DA$158,T$3,FALSE))),"")</f>
        <v>Established</v>
      </c>
      <c r="U77" t="str">
        <f>IFERROR(IF((VLOOKUP($A77,'Q2 Raw Data'!$A$9:$DA$158,U$3,FALSE))="","",(VLOOKUP($A77,'Q2 Raw Data'!$A$9:$DA$158,U$3,FALSE))),"")</f>
        <v>Established</v>
      </c>
      <c r="V77" t="str">
        <f>IFERROR(IF((VLOOKUP($A77,'Q2 Raw Data'!$A$9:$DA$158,V$3,FALSE))="","",(VLOOKUP($A77,'Q2 Raw Data'!$A$9:$DA$158,V$3,FALSE))),"")</f>
        <v>Established</v>
      </c>
      <c r="W77" t="str">
        <f>IFERROR(IF((VLOOKUP($A77,'Q2 Raw Data'!$A$9:$DA$158,W$3,FALSE))="","",(VLOOKUP($A77,'Q2 Raw Data'!$A$9:$DA$158,W$3,FALSE))),"")</f>
        <v>Established</v>
      </c>
      <c r="X77" t="str">
        <f>IFERROR(IF((VLOOKUP($A77,'Q2 Raw Data'!$A$9:$DA$158,X$3,FALSE))="","",(VLOOKUP($A77,'Q2 Raw Data'!$A$9:$DA$158,X$3,FALSE))),"")</f>
        <v>Established</v>
      </c>
      <c r="Y77" t="str">
        <f>IFERROR(IF((VLOOKUP($A77,'Q2 Raw Data'!$A$9:$DA$158,Y$3,FALSE))="","",(VLOOKUP($A77,'Q2 Raw Data'!$A$9:$DA$158,Y$3,FALSE))),"")</f>
        <v>Established</v>
      </c>
      <c r="Z77" t="str">
        <f>IFERROR(IF((VLOOKUP($A77,'Q2 Raw Data'!$A$9:$DA$158,Z$3,FALSE))="","",(VLOOKUP($A77,'Q2 Raw Data'!$A$9:$DA$158,Z$3,FALSE))),"")</f>
        <v>Plans in place</v>
      </c>
      <c r="AA77" t="str">
        <f>IFERROR(IF((VLOOKUP($A77,'Q2 Raw Data'!$A$9:$DA$158,AA$3,FALSE))="","",(VLOOKUP($A77,'Q2 Raw Data'!$A$9:$DA$158,AA$3,FALSE))),"")</f>
        <v>Mature</v>
      </c>
      <c r="AB77" t="str">
        <f>IFERROR(IF((VLOOKUP($A77,'Q2 Raw Data'!$A$9:$DA$158,AB$3,FALSE))="","",(VLOOKUP($A77,'Q2 Raw Data'!$A$9:$DA$158,AB$3,FALSE))),"")</f>
        <v>Mature</v>
      </c>
      <c r="AC77" t="str">
        <f>IFERROR(IF((VLOOKUP($A77,'Q2 Raw Data'!$A$9:$DA$158,AC$3,FALSE))="","",(VLOOKUP($A77,'Q2 Raw Data'!$A$9:$DA$158,AC$3,FALSE))),"")</f>
        <v>Established</v>
      </c>
    </row>
    <row r="78" spans="1:29" x14ac:dyDescent="0.3">
      <c r="A78" t="s">
        <v>487</v>
      </c>
      <c r="B78" t="s">
        <v>488</v>
      </c>
      <c r="C78" t="str">
        <f>IFERROR(IF((VLOOKUP($A78,'Q2 Raw Data'!$A$9:$DA$158,C$3,FALSE))="","",(VLOOKUP($A78,'Q2 Raw Data'!$A$9:$DA$158,C$3,FALSE))),"")</f>
        <v>Established</v>
      </c>
      <c r="D78" t="str">
        <f>IFERROR(IF((VLOOKUP($A78,'Q2 Raw Data'!$A$9:$DA$158,D$3,FALSE))="","",(VLOOKUP($A78,'Q2 Raw Data'!$A$9:$DA$158,D$3,FALSE))),"")</f>
        <v>Established</v>
      </c>
      <c r="E78" t="str">
        <f>IFERROR(IF((VLOOKUP($A78,'Q2 Raw Data'!$A$9:$DA$158,E$3,FALSE))="","",(VLOOKUP($A78,'Q2 Raw Data'!$A$9:$DA$158,E$3,FALSE))),"")</f>
        <v>Established</v>
      </c>
      <c r="F78" t="str">
        <f>IFERROR(IF((VLOOKUP($A78,'Q2 Raw Data'!$A$9:$DA$158,F$3,FALSE))="","",(VLOOKUP($A78,'Q2 Raw Data'!$A$9:$DA$158,F$3,FALSE))),"")</f>
        <v>Established</v>
      </c>
      <c r="G78" t="str">
        <f>IFERROR(IF((VLOOKUP($A78,'Q2 Raw Data'!$A$9:$DA$158,G$3,FALSE))="","",(VLOOKUP($A78,'Q2 Raw Data'!$A$9:$DA$158,G$3,FALSE))),"")</f>
        <v>Established</v>
      </c>
      <c r="H78" t="str">
        <f>IFERROR(IF((VLOOKUP($A78,'Q2 Raw Data'!$A$9:$DA$158,H$3,FALSE))="","",(VLOOKUP($A78,'Q2 Raw Data'!$A$9:$DA$158,H$3,FALSE))),"")</f>
        <v>Established</v>
      </c>
      <c r="I78" t="str">
        <f>IFERROR(IF((VLOOKUP($A78,'Q2 Raw Data'!$A$9:$DA$158,I$3,FALSE))="","",(VLOOKUP($A78,'Q2 Raw Data'!$A$9:$DA$158,I$3,FALSE))),"")</f>
        <v>Established</v>
      </c>
      <c r="J78" t="str">
        <f>IFERROR(IF((VLOOKUP($A78,'Q2 Raw Data'!$A$9:$DA$158,J$3,FALSE))="","",(VLOOKUP($A78,'Q2 Raw Data'!$A$9:$DA$158,J$3,FALSE))),"")</f>
        <v>Established</v>
      </c>
      <c r="K78" t="str">
        <f>IFERROR(IF((VLOOKUP($A78,'Q2 Raw Data'!$A$9:$DA$158,K$3,FALSE))="","",(VLOOKUP($A78,'Q2 Raw Data'!$A$9:$DA$158,K$3,FALSE))),"")</f>
        <v>Established</v>
      </c>
      <c r="L78" t="str">
        <f>IFERROR(IF((VLOOKUP($A78,'Q2 Raw Data'!$A$9:$DA$158,L$3,FALSE))="","",(VLOOKUP($A78,'Q2 Raw Data'!$A$9:$DA$158,L$3,FALSE))),"")</f>
        <v>Established</v>
      </c>
      <c r="M78" t="str">
        <f>IFERROR(IF((VLOOKUP($A78,'Q2 Raw Data'!$A$9:$DA$158,M$3,FALSE))="","",(VLOOKUP($A78,'Q2 Raw Data'!$A$9:$DA$158,M$3,FALSE))),"")</f>
        <v>Established</v>
      </c>
      <c r="N78" t="str">
        <f>IFERROR(IF((VLOOKUP($A78,'Q2 Raw Data'!$A$9:$DA$158,N$3,FALSE))="","",(VLOOKUP($A78,'Q2 Raw Data'!$A$9:$DA$158,N$3,FALSE))),"")</f>
        <v>Established</v>
      </c>
      <c r="O78" t="str">
        <f>IFERROR(IF((VLOOKUP($A78,'Q2 Raw Data'!$A$9:$DA$158,O$3,FALSE))="","",(VLOOKUP($A78,'Q2 Raw Data'!$A$9:$DA$158,O$3,FALSE))),"")</f>
        <v>Established</v>
      </c>
      <c r="P78" t="str">
        <f>IFERROR(IF((VLOOKUP($A78,'Q2 Raw Data'!$A$9:$DA$158,P$3,FALSE))="","",(VLOOKUP($A78,'Q2 Raw Data'!$A$9:$DA$158,P$3,FALSE))),"")</f>
        <v>Established</v>
      </c>
      <c r="Q78" t="str">
        <f>IFERROR(IF((VLOOKUP($A78,'Q2 Raw Data'!$A$9:$DA$158,Q$3,FALSE))="","",(VLOOKUP($A78,'Q2 Raw Data'!$A$9:$DA$158,Q$3,FALSE))),"")</f>
        <v>Established</v>
      </c>
      <c r="R78" t="str">
        <f>IFERROR(IF((VLOOKUP($A78,'Q2 Raw Data'!$A$9:$DA$158,R$3,FALSE))="","",(VLOOKUP($A78,'Q2 Raw Data'!$A$9:$DA$158,R$3,FALSE))),"")</f>
        <v>Established</v>
      </c>
      <c r="S78" t="str">
        <f>IFERROR(IF((VLOOKUP($A78,'Q2 Raw Data'!$A$9:$DA$158,S$3,FALSE))="","",(VLOOKUP($A78,'Q2 Raw Data'!$A$9:$DA$158,S$3,FALSE))),"")</f>
        <v>Established</v>
      </c>
      <c r="T78" t="str">
        <f>IFERROR(IF((VLOOKUP($A78,'Q2 Raw Data'!$A$9:$DA$158,T$3,FALSE))="","",(VLOOKUP($A78,'Q2 Raw Data'!$A$9:$DA$158,T$3,FALSE))),"")</f>
        <v>Established</v>
      </c>
      <c r="U78" t="str">
        <f>IFERROR(IF((VLOOKUP($A78,'Q2 Raw Data'!$A$9:$DA$158,U$3,FALSE))="","",(VLOOKUP($A78,'Q2 Raw Data'!$A$9:$DA$158,U$3,FALSE))),"")</f>
        <v>Established</v>
      </c>
      <c r="V78" t="str">
        <f>IFERROR(IF((VLOOKUP($A78,'Q2 Raw Data'!$A$9:$DA$158,V$3,FALSE))="","",(VLOOKUP($A78,'Q2 Raw Data'!$A$9:$DA$158,V$3,FALSE))),"")</f>
        <v>Established</v>
      </c>
      <c r="W78" t="str">
        <f>IFERROR(IF((VLOOKUP($A78,'Q2 Raw Data'!$A$9:$DA$158,W$3,FALSE))="","",(VLOOKUP($A78,'Q2 Raw Data'!$A$9:$DA$158,W$3,FALSE))),"")</f>
        <v>Established</v>
      </c>
      <c r="X78" t="str">
        <f>IFERROR(IF((VLOOKUP($A78,'Q2 Raw Data'!$A$9:$DA$158,X$3,FALSE))="","",(VLOOKUP($A78,'Q2 Raw Data'!$A$9:$DA$158,X$3,FALSE))),"")</f>
        <v>Established</v>
      </c>
      <c r="Y78" t="str">
        <f>IFERROR(IF((VLOOKUP($A78,'Q2 Raw Data'!$A$9:$DA$158,Y$3,FALSE))="","",(VLOOKUP($A78,'Q2 Raw Data'!$A$9:$DA$158,Y$3,FALSE))),"")</f>
        <v>Established</v>
      </c>
      <c r="Z78" t="str">
        <f>IFERROR(IF((VLOOKUP($A78,'Q2 Raw Data'!$A$9:$DA$158,Z$3,FALSE))="","",(VLOOKUP($A78,'Q2 Raw Data'!$A$9:$DA$158,Z$3,FALSE))),"")</f>
        <v>Established</v>
      </c>
      <c r="AA78" t="str">
        <f>IFERROR(IF((VLOOKUP($A78,'Q2 Raw Data'!$A$9:$DA$158,AA$3,FALSE))="","",(VLOOKUP($A78,'Q2 Raw Data'!$A$9:$DA$158,AA$3,FALSE))),"")</f>
        <v>Established</v>
      </c>
      <c r="AB78" t="str">
        <f>IFERROR(IF((VLOOKUP($A78,'Q2 Raw Data'!$A$9:$DA$158,AB$3,FALSE))="","",(VLOOKUP($A78,'Q2 Raw Data'!$A$9:$DA$158,AB$3,FALSE))),"")</f>
        <v>Established</v>
      </c>
      <c r="AC78" t="str">
        <f>IFERROR(IF((VLOOKUP($A78,'Q2 Raw Data'!$A$9:$DA$158,AC$3,FALSE))="","",(VLOOKUP($A78,'Q2 Raw Data'!$A$9:$DA$158,AC$3,FALSE))),"")</f>
        <v>Established</v>
      </c>
    </row>
    <row r="79" spans="1:29" x14ac:dyDescent="0.3">
      <c r="A79" t="s">
        <v>491</v>
      </c>
      <c r="B79" t="s">
        <v>492</v>
      </c>
      <c r="C79" t="str">
        <f>IFERROR(IF((VLOOKUP($A79,'Q2 Raw Data'!$A$9:$DA$158,C$3,FALSE))="","",(VLOOKUP($A79,'Q2 Raw Data'!$A$9:$DA$158,C$3,FALSE))),"")</f>
        <v>Established</v>
      </c>
      <c r="D79" t="str">
        <f>IFERROR(IF((VLOOKUP($A79,'Q2 Raw Data'!$A$9:$DA$158,D$3,FALSE))="","",(VLOOKUP($A79,'Q2 Raw Data'!$A$9:$DA$158,D$3,FALSE))),"")</f>
        <v>Established</v>
      </c>
      <c r="E79" t="str">
        <f>IFERROR(IF((VLOOKUP($A79,'Q2 Raw Data'!$A$9:$DA$158,E$3,FALSE))="","",(VLOOKUP($A79,'Q2 Raw Data'!$A$9:$DA$158,E$3,FALSE))),"")</f>
        <v>Established</v>
      </c>
      <c r="F79" t="str">
        <f>IFERROR(IF((VLOOKUP($A79,'Q2 Raw Data'!$A$9:$DA$158,F$3,FALSE))="","",(VLOOKUP($A79,'Q2 Raw Data'!$A$9:$DA$158,F$3,FALSE))),"")</f>
        <v>Established</v>
      </c>
      <c r="G79" t="str">
        <f>IFERROR(IF((VLOOKUP($A79,'Q2 Raw Data'!$A$9:$DA$158,G$3,FALSE))="","",(VLOOKUP($A79,'Q2 Raw Data'!$A$9:$DA$158,G$3,FALSE))),"")</f>
        <v>Plans in place</v>
      </c>
      <c r="H79" t="str">
        <f>IFERROR(IF((VLOOKUP($A79,'Q2 Raw Data'!$A$9:$DA$158,H$3,FALSE))="","",(VLOOKUP($A79,'Q2 Raw Data'!$A$9:$DA$158,H$3,FALSE))),"")</f>
        <v>Plans in place</v>
      </c>
      <c r="I79" t="str">
        <f>IFERROR(IF((VLOOKUP($A79,'Q2 Raw Data'!$A$9:$DA$158,I$3,FALSE))="","",(VLOOKUP($A79,'Q2 Raw Data'!$A$9:$DA$158,I$3,FALSE))),"")</f>
        <v>Plans in place</v>
      </c>
      <c r="J79" t="str">
        <f>IFERROR(IF((VLOOKUP($A79,'Q2 Raw Data'!$A$9:$DA$158,J$3,FALSE))="","",(VLOOKUP($A79,'Q2 Raw Data'!$A$9:$DA$158,J$3,FALSE))),"")</f>
        <v>Plans in place</v>
      </c>
      <c r="K79" t="str">
        <f>IFERROR(IF((VLOOKUP($A79,'Q2 Raw Data'!$A$9:$DA$158,K$3,FALSE))="","",(VLOOKUP($A79,'Q2 Raw Data'!$A$9:$DA$158,K$3,FALSE))),"")</f>
        <v>Plans in place</v>
      </c>
      <c r="L79" t="str">
        <f>IFERROR(IF((VLOOKUP($A79,'Q2 Raw Data'!$A$9:$DA$158,L$3,FALSE))="","",(VLOOKUP($A79,'Q2 Raw Data'!$A$9:$DA$158,L$3,FALSE))),"")</f>
        <v>Established</v>
      </c>
      <c r="M79" t="str">
        <f>IFERROR(IF((VLOOKUP($A79,'Q2 Raw Data'!$A$9:$DA$158,M$3,FALSE))="","",(VLOOKUP($A79,'Q2 Raw Data'!$A$9:$DA$158,M$3,FALSE))),"")</f>
        <v>Established</v>
      </c>
      <c r="N79" t="str">
        <f>IFERROR(IF((VLOOKUP($A79,'Q2 Raw Data'!$A$9:$DA$158,N$3,FALSE))="","",(VLOOKUP($A79,'Q2 Raw Data'!$A$9:$DA$158,N$3,FALSE))),"")</f>
        <v>Established</v>
      </c>
      <c r="O79" t="str">
        <f>IFERROR(IF((VLOOKUP($A79,'Q2 Raw Data'!$A$9:$DA$158,O$3,FALSE))="","",(VLOOKUP($A79,'Q2 Raw Data'!$A$9:$DA$158,O$3,FALSE))),"")</f>
        <v>Established</v>
      </c>
      <c r="P79" t="str">
        <f>IFERROR(IF((VLOOKUP($A79,'Q2 Raw Data'!$A$9:$DA$158,P$3,FALSE))="","",(VLOOKUP($A79,'Q2 Raw Data'!$A$9:$DA$158,P$3,FALSE))),"")</f>
        <v>Plans in place</v>
      </c>
      <c r="Q79" t="str">
        <f>IFERROR(IF((VLOOKUP($A79,'Q2 Raw Data'!$A$9:$DA$158,Q$3,FALSE))="","",(VLOOKUP($A79,'Q2 Raw Data'!$A$9:$DA$158,Q$3,FALSE))),"")</f>
        <v>Plans in place</v>
      </c>
      <c r="R79" t="str">
        <f>IFERROR(IF((VLOOKUP($A79,'Q2 Raw Data'!$A$9:$DA$158,R$3,FALSE))="","",(VLOOKUP($A79,'Q2 Raw Data'!$A$9:$DA$158,R$3,FALSE))),"")</f>
        <v>Established</v>
      </c>
      <c r="S79" t="str">
        <f>IFERROR(IF((VLOOKUP($A79,'Q2 Raw Data'!$A$9:$DA$158,S$3,FALSE))="","",(VLOOKUP($A79,'Q2 Raw Data'!$A$9:$DA$158,S$3,FALSE))),"")</f>
        <v>Plans in place</v>
      </c>
      <c r="T79" t="str">
        <f>IFERROR(IF((VLOOKUP($A79,'Q2 Raw Data'!$A$9:$DA$158,T$3,FALSE))="","",(VLOOKUP($A79,'Q2 Raw Data'!$A$9:$DA$158,T$3,FALSE))),"")</f>
        <v>Plans in place</v>
      </c>
      <c r="U79" t="str">
        <f>IFERROR(IF((VLOOKUP($A79,'Q2 Raw Data'!$A$9:$DA$158,U$3,FALSE))="","",(VLOOKUP($A79,'Q2 Raw Data'!$A$9:$DA$158,U$3,FALSE))),"")</f>
        <v>Established</v>
      </c>
      <c r="V79" t="str">
        <f>IFERROR(IF((VLOOKUP($A79,'Q2 Raw Data'!$A$9:$DA$158,V$3,FALSE))="","",(VLOOKUP($A79,'Q2 Raw Data'!$A$9:$DA$158,V$3,FALSE))),"")</f>
        <v>Established</v>
      </c>
      <c r="W79" t="str">
        <f>IFERROR(IF((VLOOKUP($A79,'Q2 Raw Data'!$A$9:$DA$158,W$3,FALSE))="","",(VLOOKUP($A79,'Q2 Raw Data'!$A$9:$DA$158,W$3,FALSE))),"")</f>
        <v>Mature</v>
      </c>
      <c r="X79" t="str">
        <f>IFERROR(IF((VLOOKUP($A79,'Q2 Raw Data'!$A$9:$DA$158,X$3,FALSE))="","",(VLOOKUP($A79,'Q2 Raw Data'!$A$9:$DA$158,X$3,FALSE))),"")</f>
        <v>Established</v>
      </c>
      <c r="Y79" t="str">
        <f>IFERROR(IF((VLOOKUP($A79,'Q2 Raw Data'!$A$9:$DA$158,Y$3,FALSE))="","",(VLOOKUP($A79,'Q2 Raw Data'!$A$9:$DA$158,Y$3,FALSE))),"")</f>
        <v>Established</v>
      </c>
      <c r="Z79" t="str">
        <f>IFERROR(IF((VLOOKUP($A79,'Q2 Raw Data'!$A$9:$DA$158,Z$3,FALSE))="","",(VLOOKUP($A79,'Q2 Raw Data'!$A$9:$DA$158,Z$3,FALSE))),"")</f>
        <v>Established</v>
      </c>
      <c r="AA79" t="str">
        <f>IFERROR(IF((VLOOKUP($A79,'Q2 Raw Data'!$A$9:$DA$158,AA$3,FALSE))="","",(VLOOKUP($A79,'Q2 Raw Data'!$A$9:$DA$158,AA$3,FALSE))),"")</f>
        <v>Mature</v>
      </c>
      <c r="AB79" t="str">
        <f>IFERROR(IF((VLOOKUP($A79,'Q2 Raw Data'!$A$9:$DA$158,AB$3,FALSE))="","",(VLOOKUP($A79,'Q2 Raw Data'!$A$9:$DA$158,AB$3,FALSE))),"")</f>
        <v>Established</v>
      </c>
      <c r="AC79" t="str">
        <f>IFERROR(IF((VLOOKUP($A79,'Q2 Raw Data'!$A$9:$DA$158,AC$3,FALSE))="","",(VLOOKUP($A79,'Q2 Raw Data'!$A$9:$DA$158,AC$3,FALSE))),"")</f>
        <v>Plans in place</v>
      </c>
    </row>
    <row r="80" spans="1:29" x14ac:dyDescent="0.3">
      <c r="A80" t="s">
        <v>495</v>
      </c>
      <c r="B80" t="s">
        <v>496</v>
      </c>
      <c r="C80" t="str">
        <f>IFERROR(IF((VLOOKUP($A80,'Q2 Raw Data'!$A$9:$DA$158,C$3,FALSE))="","",(VLOOKUP($A80,'Q2 Raw Data'!$A$9:$DA$158,C$3,FALSE))),"")</f>
        <v>Plans in place</v>
      </c>
      <c r="D80" t="str">
        <f>IFERROR(IF((VLOOKUP($A80,'Q2 Raw Data'!$A$9:$DA$158,D$3,FALSE))="","",(VLOOKUP($A80,'Q2 Raw Data'!$A$9:$DA$158,D$3,FALSE))),"")</f>
        <v>Established</v>
      </c>
      <c r="E80" t="str">
        <f>IFERROR(IF((VLOOKUP($A80,'Q2 Raw Data'!$A$9:$DA$158,E$3,FALSE))="","",(VLOOKUP($A80,'Q2 Raw Data'!$A$9:$DA$158,E$3,FALSE))),"")</f>
        <v>Plans in place</v>
      </c>
      <c r="F80" t="str">
        <f>IFERROR(IF((VLOOKUP($A80,'Q2 Raw Data'!$A$9:$DA$158,F$3,FALSE))="","",(VLOOKUP($A80,'Q2 Raw Data'!$A$9:$DA$158,F$3,FALSE))),"")</f>
        <v>Established</v>
      </c>
      <c r="G80" t="str">
        <f>IFERROR(IF((VLOOKUP($A80,'Q2 Raw Data'!$A$9:$DA$158,G$3,FALSE))="","",(VLOOKUP($A80,'Q2 Raw Data'!$A$9:$DA$158,G$3,FALSE))),"")</f>
        <v>Plans in place</v>
      </c>
      <c r="H80" t="str">
        <f>IFERROR(IF((VLOOKUP($A80,'Q2 Raw Data'!$A$9:$DA$158,H$3,FALSE))="","",(VLOOKUP($A80,'Q2 Raw Data'!$A$9:$DA$158,H$3,FALSE))),"")</f>
        <v>Established</v>
      </c>
      <c r="I80" t="str">
        <f>IFERROR(IF((VLOOKUP($A80,'Q2 Raw Data'!$A$9:$DA$158,I$3,FALSE))="","",(VLOOKUP($A80,'Q2 Raw Data'!$A$9:$DA$158,I$3,FALSE))),"")</f>
        <v>Established</v>
      </c>
      <c r="J80" t="str">
        <f>IFERROR(IF((VLOOKUP($A80,'Q2 Raw Data'!$A$9:$DA$158,J$3,FALSE))="","",(VLOOKUP($A80,'Q2 Raw Data'!$A$9:$DA$158,J$3,FALSE))),"")</f>
        <v>Established</v>
      </c>
      <c r="K80" t="str">
        <f>IFERROR(IF((VLOOKUP($A80,'Q2 Raw Data'!$A$9:$DA$158,K$3,FALSE))="","",(VLOOKUP($A80,'Q2 Raw Data'!$A$9:$DA$158,K$3,FALSE))),"")</f>
        <v>Not yet established</v>
      </c>
      <c r="L80" t="str">
        <f>IFERROR(IF((VLOOKUP($A80,'Q2 Raw Data'!$A$9:$DA$158,L$3,FALSE))="","",(VLOOKUP($A80,'Q2 Raw Data'!$A$9:$DA$158,L$3,FALSE))),"")</f>
        <v>Plans in place</v>
      </c>
      <c r="M80" t="str">
        <f>IFERROR(IF((VLOOKUP($A80,'Q2 Raw Data'!$A$9:$DA$158,M$3,FALSE))="","",(VLOOKUP($A80,'Q2 Raw Data'!$A$9:$DA$158,M$3,FALSE))),"")</f>
        <v>Established</v>
      </c>
      <c r="N80" t="str">
        <f>IFERROR(IF((VLOOKUP($A80,'Q2 Raw Data'!$A$9:$DA$158,N$3,FALSE))="","",(VLOOKUP($A80,'Q2 Raw Data'!$A$9:$DA$158,N$3,FALSE))),"")</f>
        <v>Plans in place</v>
      </c>
      <c r="O80" t="str">
        <f>IFERROR(IF((VLOOKUP($A80,'Q2 Raw Data'!$A$9:$DA$158,O$3,FALSE))="","",(VLOOKUP($A80,'Q2 Raw Data'!$A$9:$DA$158,O$3,FALSE))),"")</f>
        <v>Established</v>
      </c>
      <c r="P80" t="str">
        <f>IFERROR(IF((VLOOKUP($A80,'Q2 Raw Data'!$A$9:$DA$158,P$3,FALSE))="","",(VLOOKUP($A80,'Q2 Raw Data'!$A$9:$DA$158,P$3,FALSE))),"")</f>
        <v>Plans in place</v>
      </c>
      <c r="Q80" t="str">
        <f>IFERROR(IF((VLOOKUP($A80,'Q2 Raw Data'!$A$9:$DA$158,Q$3,FALSE))="","",(VLOOKUP($A80,'Q2 Raw Data'!$A$9:$DA$158,Q$3,FALSE))),"")</f>
        <v>Established</v>
      </c>
      <c r="R80" t="str">
        <f>IFERROR(IF((VLOOKUP($A80,'Q2 Raw Data'!$A$9:$DA$158,R$3,FALSE))="","",(VLOOKUP($A80,'Q2 Raw Data'!$A$9:$DA$158,R$3,FALSE))),"")</f>
        <v>Established</v>
      </c>
      <c r="S80" t="str">
        <f>IFERROR(IF((VLOOKUP($A80,'Q2 Raw Data'!$A$9:$DA$158,S$3,FALSE))="","",(VLOOKUP($A80,'Q2 Raw Data'!$A$9:$DA$158,S$3,FALSE))),"")</f>
        <v>Established</v>
      </c>
      <c r="T80" t="str">
        <f>IFERROR(IF((VLOOKUP($A80,'Q2 Raw Data'!$A$9:$DA$158,T$3,FALSE))="","",(VLOOKUP($A80,'Q2 Raw Data'!$A$9:$DA$158,T$3,FALSE))),"")</f>
        <v>Not yet established</v>
      </c>
      <c r="U80" t="str">
        <f>IFERROR(IF((VLOOKUP($A80,'Q2 Raw Data'!$A$9:$DA$158,U$3,FALSE))="","",(VLOOKUP($A80,'Q2 Raw Data'!$A$9:$DA$158,U$3,FALSE))),"")</f>
        <v>Established</v>
      </c>
      <c r="V80" t="str">
        <f>IFERROR(IF((VLOOKUP($A80,'Q2 Raw Data'!$A$9:$DA$158,V$3,FALSE))="","",(VLOOKUP($A80,'Q2 Raw Data'!$A$9:$DA$158,V$3,FALSE))),"")</f>
        <v>Established</v>
      </c>
      <c r="W80" t="str">
        <f>IFERROR(IF((VLOOKUP($A80,'Q2 Raw Data'!$A$9:$DA$158,W$3,FALSE))="","",(VLOOKUP($A80,'Q2 Raw Data'!$A$9:$DA$158,W$3,FALSE))),"")</f>
        <v>Established</v>
      </c>
      <c r="X80" t="str">
        <f>IFERROR(IF((VLOOKUP($A80,'Q2 Raw Data'!$A$9:$DA$158,X$3,FALSE))="","",(VLOOKUP($A80,'Q2 Raw Data'!$A$9:$DA$158,X$3,FALSE))),"")</f>
        <v>Mature</v>
      </c>
      <c r="Y80" t="str">
        <f>IFERROR(IF((VLOOKUP($A80,'Q2 Raw Data'!$A$9:$DA$158,Y$3,FALSE))="","",(VLOOKUP($A80,'Q2 Raw Data'!$A$9:$DA$158,Y$3,FALSE))),"")</f>
        <v>Established</v>
      </c>
      <c r="Z80" t="str">
        <f>IFERROR(IF((VLOOKUP($A80,'Q2 Raw Data'!$A$9:$DA$158,Z$3,FALSE))="","",(VLOOKUP($A80,'Q2 Raw Data'!$A$9:$DA$158,Z$3,FALSE))),"")</f>
        <v>Mature</v>
      </c>
      <c r="AA80" t="str">
        <f>IFERROR(IF((VLOOKUP($A80,'Q2 Raw Data'!$A$9:$DA$158,AA$3,FALSE))="","",(VLOOKUP($A80,'Q2 Raw Data'!$A$9:$DA$158,AA$3,FALSE))),"")</f>
        <v>Established</v>
      </c>
      <c r="AB80" t="str">
        <f>IFERROR(IF((VLOOKUP($A80,'Q2 Raw Data'!$A$9:$DA$158,AB$3,FALSE))="","",(VLOOKUP($A80,'Q2 Raw Data'!$A$9:$DA$158,AB$3,FALSE))),"")</f>
        <v>Established</v>
      </c>
      <c r="AC80" t="str">
        <f>IFERROR(IF((VLOOKUP($A80,'Q2 Raw Data'!$A$9:$DA$158,AC$3,FALSE))="","",(VLOOKUP($A80,'Q2 Raw Data'!$A$9:$DA$158,AC$3,FALSE))),"")</f>
        <v>Not yet established</v>
      </c>
    </row>
    <row r="81" spans="1:29" x14ac:dyDescent="0.3">
      <c r="A81" t="s">
        <v>497</v>
      </c>
      <c r="B81" t="s">
        <v>498</v>
      </c>
      <c r="C81" t="str">
        <f>IFERROR(IF((VLOOKUP($A81,'Q2 Raw Data'!$A$9:$DA$158,C$3,FALSE))="","",(VLOOKUP($A81,'Q2 Raw Data'!$A$9:$DA$158,C$3,FALSE))),"")</f>
        <v>Exemplary</v>
      </c>
      <c r="D81" t="str">
        <f>IFERROR(IF((VLOOKUP($A81,'Q2 Raw Data'!$A$9:$DA$158,D$3,FALSE))="","",(VLOOKUP($A81,'Q2 Raw Data'!$A$9:$DA$158,D$3,FALSE))),"")</f>
        <v>Mature</v>
      </c>
      <c r="E81" t="str">
        <f>IFERROR(IF((VLOOKUP($A81,'Q2 Raw Data'!$A$9:$DA$158,E$3,FALSE))="","",(VLOOKUP($A81,'Q2 Raw Data'!$A$9:$DA$158,E$3,FALSE))),"")</f>
        <v>Exemplary</v>
      </c>
      <c r="F81" t="str">
        <f>IFERROR(IF((VLOOKUP($A81,'Q2 Raw Data'!$A$9:$DA$158,F$3,FALSE))="","",(VLOOKUP($A81,'Q2 Raw Data'!$A$9:$DA$158,F$3,FALSE))),"")</f>
        <v>Exemplary</v>
      </c>
      <c r="G81" t="str">
        <f>IFERROR(IF((VLOOKUP($A81,'Q2 Raw Data'!$A$9:$DA$158,G$3,FALSE))="","",(VLOOKUP($A81,'Q2 Raw Data'!$A$9:$DA$158,G$3,FALSE))),"")</f>
        <v>Mature</v>
      </c>
      <c r="H81" t="str">
        <f>IFERROR(IF((VLOOKUP($A81,'Q2 Raw Data'!$A$9:$DA$158,H$3,FALSE))="","",(VLOOKUP($A81,'Q2 Raw Data'!$A$9:$DA$158,H$3,FALSE))),"")</f>
        <v>Established</v>
      </c>
      <c r="I81" t="str">
        <f>IFERROR(IF((VLOOKUP($A81,'Q2 Raw Data'!$A$9:$DA$158,I$3,FALSE))="","",(VLOOKUP($A81,'Q2 Raw Data'!$A$9:$DA$158,I$3,FALSE))),"")</f>
        <v>Exemplary</v>
      </c>
      <c r="J81" t="str">
        <f>IFERROR(IF((VLOOKUP($A81,'Q2 Raw Data'!$A$9:$DA$158,J$3,FALSE))="","",(VLOOKUP($A81,'Q2 Raw Data'!$A$9:$DA$158,J$3,FALSE))),"")</f>
        <v>Mature</v>
      </c>
      <c r="K81" t="str">
        <f>IFERROR(IF((VLOOKUP($A81,'Q2 Raw Data'!$A$9:$DA$158,K$3,FALSE))="","",(VLOOKUP($A81,'Q2 Raw Data'!$A$9:$DA$158,K$3,FALSE))),"")</f>
        <v>Established</v>
      </c>
      <c r="L81" t="str">
        <f>IFERROR(IF((VLOOKUP($A81,'Q2 Raw Data'!$A$9:$DA$158,L$3,FALSE))="","",(VLOOKUP($A81,'Q2 Raw Data'!$A$9:$DA$158,L$3,FALSE))),"")</f>
        <v>Exemplary</v>
      </c>
      <c r="M81" t="str">
        <f>IFERROR(IF((VLOOKUP($A81,'Q2 Raw Data'!$A$9:$DA$158,M$3,FALSE))="","",(VLOOKUP($A81,'Q2 Raw Data'!$A$9:$DA$158,M$3,FALSE))),"")</f>
        <v>Exemplary</v>
      </c>
      <c r="N81" t="str">
        <f>IFERROR(IF((VLOOKUP($A81,'Q2 Raw Data'!$A$9:$DA$158,N$3,FALSE))="","",(VLOOKUP($A81,'Q2 Raw Data'!$A$9:$DA$158,N$3,FALSE))),"")</f>
        <v>Exemplary</v>
      </c>
      <c r="O81" t="str">
        <f>IFERROR(IF((VLOOKUP($A81,'Q2 Raw Data'!$A$9:$DA$158,O$3,FALSE))="","",(VLOOKUP($A81,'Q2 Raw Data'!$A$9:$DA$158,O$3,FALSE))),"")</f>
        <v>Exemplary</v>
      </c>
      <c r="P81" t="str">
        <f>IFERROR(IF((VLOOKUP($A81,'Q2 Raw Data'!$A$9:$DA$158,P$3,FALSE))="","",(VLOOKUP($A81,'Q2 Raw Data'!$A$9:$DA$158,P$3,FALSE))),"")</f>
        <v>Mature</v>
      </c>
      <c r="Q81" t="str">
        <f>IFERROR(IF((VLOOKUP($A81,'Q2 Raw Data'!$A$9:$DA$158,Q$3,FALSE))="","",(VLOOKUP($A81,'Q2 Raw Data'!$A$9:$DA$158,Q$3,FALSE))),"")</f>
        <v>Established</v>
      </c>
      <c r="R81" t="str">
        <f>IFERROR(IF((VLOOKUP($A81,'Q2 Raw Data'!$A$9:$DA$158,R$3,FALSE))="","",(VLOOKUP($A81,'Q2 Raw Data'!$A$9:$DA$158,R$3,FALSE))),"")</f>
        <v>Exemplary</v>
      </c>
      <c r="S81" t="str">
        <f>IFERROR(IF((VLOOKUP($A81,'Q2 Raw Data'!$A$9:$DA$158,S$3,FALSE))="","",(VLOOKUP($A81,'Q2 Raw Data'!$A$9:$DA$158,S$3,FALSE))),"")</f>
        <v>Mature</v>
      </c>
      <c r="T81" t="str">
        <f>IFERROR(IF((VLOOKUP($A81,'Q2 Raw Data'!$A$9:$DA$158,T$3,FALSE))="","",(VLOOKUP($A81,'Q2 Raw Data'!$A$9:$DA$158,T$3,FALSE))),"")</f>
        <v>Mature</v>
      </c>
      <c r="U81" t="str">
        <f>IFERROR(IF((VLOOKUP($A81,'Q2 Raw Data'!$A$9:$DA$158,U$3,FALSE))="","",(VLOOKUP($A81,'Q2 Raw Data'!$A$9:$DA$158,U$3,FALSE))),"")</f>
        <v>Exemplary</v>
      </c>
      <c r="V81" t="str">
        <f>IFERROR(IF((VLOOKUP($A81,'Q2 Raw Data'!$A$9:$DA$158,V$3,FALSE))="","",(VLOOKUP($A81,'Q2 Raw Data'!$A$9:$DA$158,V$3,FALSE))),"")</f>
        <v>Exemplary</v>
      </c>
      <c r="W81" t="str">
        <f>IFERROR(IF((VLOOKUP($A81,'Q2 Raw Data'!$A$9:$DA$158,W$3,FALSE))="","",(VLOOKUP($A81,'Q2 Raw Data'!$A$9:$DA$158,W$3,FALSE))),"")</f>
        <v>Exemplary</v>
      </c>
      <c r="X81" t="str">
        <f>IFERROR(IF((VLOOKUP($A81,'Q2 Raw Data'!$A$9:$DA$158,X$3,FALSE))="","",(VLOOKUP($A81,'Q2 Raw Data'!$A$9:$DA$158,X$3,FALSE))),"")</f>
        <v>Exemplary</v>
      </c>
      <c r="Y81" t="str">
        <f>IFERROR(IF((VLOOKUP($A81,'Q2 Raw Data'!$A$9:$DA$158,Y$3,FALSE))="","",(VLOOKUP($A81,'Q2 Raw Data'!$A$9:$DA$158,Y$3,FALSE))),"")</f>
        <v>Exemplary</v>
      </c>
      <c r="Z81" t="str">
        <f>IFERROR(IF((VLOOKUP($A81,'Q2 Raw Data'!$A$9:$DA$158,Z$3,FALSE))="","",(VLOOKUP($A81,'Q2 Raw Data'!$A$9:$DA$158,Z$3,FALSE))),"")</f>
        <v>Mature</v>
      </c>
      <c r="AA81" t="str">
        <f>IFERROR(IF((VLOOKUP($A81,'Q2 Raw Data'!$A$9:$DA$158,AA$3,FALSE))="","",(VLOOKUP($A81,'Q2 Raw Data'!$A$9:$DA$158,AA$3,FALSE))),"")</f>
        <v>Exemplary</v>
      </c>
      <c r="AB81" t="str">
        <f>IFERROR(IF((VLOOKUP($A81,'Q2 Raw Data'!$A$9:$DA$158,AB$3,FALSE))="","",(VLOOKUP($A81,'Q2 Raw Data'!$A$9:$DA$158,AB$3,FALSE))),"")</f>
        <v>Mature</v>
      </c>
      <c r="AC81" t="str">
        <f>IFERROR(IF((VLOOKUP($A81,'Q2 Raw Data'!$A$9:$DA$158,AC$3,FALSE))="","",(VLOOKUP($A81,'Q2 Raw Data'!$A$9:$DA$158,AC$3,FALSE))),"")</f>
        <v>Mature</v>
      </c>
    </row>
    <row r="82" spans="1:29" x14ac:dyDescent="0.3">
      <c r="A82" t="s">
        <v>501</v>
      </c>
      <c r="B82" t="s">
        <v>502</v>
      </c>
      <c r="C82" t="str">
        <f>IFERROR(IF((VLOOKUP($A82,'Q2 Raw Data'!$A$9:$DA$158,C$3,FALSE))="","",(VLOOKUP($A82,'Q2 Raw Data'!$A$9:$DA$158,C$3,FALSE))),"")</f>
        <v>Plans in place</v>
      </c>
      <c r="D82" t="str">
        <f>IFERROR(IF((VLOOKUP($A82,'Q2 Raw Data'!$A$9:$DA$158,D$3,FALSE))="","",(VLOOKUP($A82,'Q2 Raw Data'!$A$9:$DA$158,D$3,FALSE))),"")</f>
        <v>Established</v>
      </c>
      <c r="E82" t="str">
        <f>IFERROR(IF((VLOOKUP($A82,'Q2 Raw Data'!$A$9:$DA$158,E$3,FALSE))="","",(VLOOKUP($A82,'Q2 Raw Data'!$A$9:$DA$158,E$3,FALSE))),"")</f>
        <v>Plans in place</v>
      </c>
      <c r="F82" t="str">
        <f>IFERROR(IF((VLOOKUP($A82,'Q2 Raw Data'!$A$9:$DA$158,F$3,FALSE))="","",(VLOOKUP($A82,'Q2 Raw Data'!$A$9:$DA$158,F$3,FALSE))),"")</f>
        <v>Plans in place</v>
      </c>
      <c r="G82" t="str">
        <f>IFERROR(IF((VLOOKUP($A82,'Q2 Raw Data'!$A$9:$DA$158,G$3,FALSE))="","",(VLOOKUP($A82,'Q2 Raw Data'!$A$9:$DA$158,G$3,FALSE))),"")</f>
        <v>Plans in place</v>
      </c>
      <c r="H82" t="str">
        <f>IFERROR(IF((VLOOKUP($A82,'Q2 Raw Data'!$A$9:$DA$158,H$3,FALSE))="","",(VLOOKUP($A82,'Q2 Raw Data'!$A$9:$DA$158,H$3,FALSE))),"")</f>
        <v>Plans in place</v>
      </c>
      <c r="I82" t="str">
        <f>IFERROR(IF((VLOOKUP($A82,'Q2 Raw Data'!$A$9:$DA$158,I$3,FALSE))="","",(VLOOKUP($A82,'Q2 Raw Data'!$A$9:$DA$158,I$3,FALSE))),"")</f>
        <v>Plans in place</v>
      </c>
      <c r="J82" t="str">
        <f>IFERROR(IF((VLOOKUP($A82,'Q2 Raw Data'!$A$9:$DA$158,J$3,FALSE))="","",(VLOOKUP($A82,'Q2 Raw Data'!$A$9:$DA$158,J$3,FALSE))),"")</f>
        <v>Plans in place</v>
      </c>
      <c r="K82" t="str">
        <f>IFERROR(IF((VLOOKUP($A82,'Q2 Raw Data'!$A$9:$DA$158,K$3,FALSE))="","",(VLOOKUP($A82,'Q2 Raw Data'!$A$9:$DA$158,K$3,FALSE))),"")</f>
        <v>Plans in place</v>
      </c>
      <c r="L82" t="str">
        <f>IFERROR(IF((VLOOKUP($A82,'Q2 Raw Data'!$A$9:$DA$158,L$3,FALSE))="","",(VLOOKUP($A82,'Q2 Raw Data'!$A$9:$DA$158,L$3,FALSE))),"")</f>
        <v>Plans in place</v>
      </c>
      <c r="M82" t="str">
        <f>IFERROR(IF((VLOOKUP($A82,'Q2 Raw Data'!$A$9:$DA$158,M$3,FALSE))="","",(VLOOKUP($A82,'Q2 Raw Data'!$A$9:$DA$158,M$3,FALSE))),"")</f>
        <v>Established</v>
      </c>
      <c r="N82" t="str">
        <f>IFERROR(IF((VLOOKUP($A82,'Q2 Raw Data'!$A$9:$DA$158,N$3,FALSE))="","",(VLOOKUP($A82,'Q2 Raw Data'!$A$9:$DA$158,N$3,FALSE))),"")</f>
        <v>Plans in place</v>
      </c>
      <c r="O82" t="str">
        <f>IFERROR(IF((VLOOKUP($A82,'Q2 Raw Data'!$A$9:$DA$158,O$3,FALSE))="","",(VLOOKUP($A82,'Q2 Raw Data'!$A$9:$DA$158,O$3,FALSE))),"")</f>
        <v>Plans in place</v>
      </c>
      <c r="P82" t="str">
        <f>IFERROR(IF((VLOOKUP($A82,'Q2 Raw Data'!$A$9:$DA$158,P$3,FALSE))="","",(VLOOKUP($A82,'Q2 Raw Data'!$A$9:$DA$158,P$3,FALSE))),"")</f>
        <v>Plans in place</v>
      </c>
      <c r="Q82" t="str">
        <f>IFERROR(IF((VLOOKUP($A82,'Q2 Raw Data'!$A$9:$DA$158,Q$3,FALSE))="","",(VLOOKUP($A82,'Q2 Raw Data'!$A$9:$DA$158,Q$3,FALSE))),"")</f>
        <v>Plans in place</v>
      </c>
      <c r="R82" t="str">
        <f>IFERROR(IF((VLOOKUP($A82,'Q2 Raw Data'!$A$9:$DA$158,R$3,FALSE))="","",(VLOOKUP($A82,'Q2 Raw Data'!$A$9:$DA$158,R$3,FALSE))),"")</f>
        <v>Plans in place</v>
      </c>
      <c r="S82" t="str">
        <f>IFERROR(IF((VLOOKUP($A82,'Q2 Raw Data'!$A$9:$DA$158,S$3,FALSE))="","",(VLOOKUP($A82,'Q2 Raw Data'!$A$9:$DA$158,S$3,FALSE))),"")</f>
        <v>Plans in place</v>
      </c>
      <c r="T82" t="str">
        <f>IFERROR(IF((VLOOKUP($A82,'Q2 Raw Data'!$A$9:$DA$158,T$3,FALSE))="","",(VLOOKUP($A82,'Q2 Raw Data'!$A$9:$DA$158,T$3,FALSE))),"")</f>
        <v>Plans in place</v>
      </c>
      <c r="U82" t="str">
        <f>IFERROR(IF((VLOOKUP($A82,'Q2 Raw Data'!$A$9:$DA$158,U$3,FALSE))="","",(VLOOKUP($A82,'Q2 Raw Data'!$A$9:$DA$158,U$3,FALSE))),"")</f>
        <v>Plans in place</v>
      </c>
      <c r="V82" t="str">
        <f>IFERROR(IF((VLOOKUP($A82,'Q2 Raw Data'!$A$9:$DA$158,V$3,FALSE))="","",(VLOOKUP($A82,'Q2 Raw Data'!$A$9:$DA$158,V$3,FALSE))),"")</f>
        <v>Established</v>
      </c>
      <c r="W82" t="str">
        <f>IFERROR(IF((VLOOKUP($A82,'Q2 Raw Data'!$A$9:$DA$158,W$3,FALSE))="","",(VLOOKUP($A82,'Q2 Raw Data'!$A$9:$DA$158,W$3,FALSE))),"")</f>
        <v>Plans in place</v>
      </c>
      <c r="X82" t="str">
        <f>IFERROR(IF((VLOOKUP($A82,'Q2 Raw Data'!$A$9:$DA$158,X$3,FALSE))="","",(VLOOKUP($A82,'Q2 Raw Data'!$A$9:$DA$158,X$3,FALSE))),"")</f>
        <v>Plans in place</v>
      </c>
      <c r="Y82" t="str">
        <f>IFERROR(IF((VLOOKUP($A82,'Q2 Raw Data'!$A$9:$DA$158,Y$3,FALSE))="","",(VLOOKUP($A82,'Q2 Raw Data'!$A$9:$DA$158,Y$3,FALSE))),"")</f>
        <v>Plans in place</v>
      </c>
      <c r="Z82" t="str">
        <f>IFERROR(IF((VLOOKUP($A82,'Q2 Raw Data'!$A$9:$DA$158,Z$3,FALSE))="","",(VLOOKUP($A82,'Q2 Raw Data'!$A$9:$DA$158,Z$3,FALSE))),"")</f>
        <v>Plans in place</v>
      </c>
      <c r="AA82" t="str">
        <f>IFERROR(IF((VLOOKUP($A82,'Q2 Raw Data'!$A$9:$DA$158,AA$3,FALSE))="","",(VLOOKUP($A82,'Q2 Raw Data'!$A$9:$DA$158,AA$3,FALSE))),"")</f>
        <v>Plans in place</v>
      </c>
      <c r="AB82" t="str">
        <f>IFERROR(IF((VLOOKUP($A82,'Q2 Raw Data'!$A$9:$DA$158,AB$3,FALSE))="","",(VLOOKUP($A82,'Q2 Raw Data'!$A$9:$DA$158,AB$3,FALSE))),"")</f>
        <v>Plans in place</v>
      </c>
      <c r="AC82" t="str">
        <f>IFERROR(IF((VLOOKUP($A82,'Q2 Raw Data'!$A$9:$DA$158,AC$3,FALSE))="","",(VLOOKUP($A82,'Q2 Raw Data'!$A$9:$DA$158,AC$3,FALSE))),"")</f>
        <v>Plans in place</v>
      </c>
    </row>
    <row r="83" spans="1:29" x14ac:dyDescent="0.3">
      <c r="A83" t="s">
        <v>505</v>
      </c>
      <c r="B83" t="s">
        <v>506</v>
      </c>
      <c r="C83" t="str">
        <f>IFERROR(IF((VLOOKUP($A83,'Q2 Raw Data'!$A$9:$DA$158,C$3,FALSE))="","",(VLOOKUP($A83,'Q2 Raw Data'!$A$9:$DA$158,C$3,FALSE))),"")</f>
        <v>Established</v>
      </c>
      <c r="D83" t="str">
        <f>IFERROR(IF((VLOOKUP($A83,'Q2 Raw Data'!$A$9:$DA$158,D$3,FALSE))="","",(VLOOKUP($A83,'Q2 Raw Data'!$A$9:$DA$158,D$3,FALSE))),"")</f>
        <v>Established</v>
      </c>
      <c r="E83" t="str">
        <f>IFERROR(IF((VLOOKUP($A83,'Q2 Raw Data'!$A$9:$DA$158,E$3,FALSE))="","",(VLOOKUP($A83,'Q2 Raw Data'!$A$9:$DA$158,E$3,FALSE))),"")</f>
        <v>Established</v>
      </c>
      <c r="F83" t="str">
        <f>IFERROR(IF((VLOOKUP($A83,'Q2 Raw Data'!$A$9:$DA$158,F$3,FALSE))="","",(VLOOKUP($A83,'Q2 Raw Data'!$A$9:$DA$158,F$3,FALSE))),"")</f>
        <v>Established</v>
      </c>
      <c r="G83" t="str">
        <f>IFERROR(IF((VLOOKUP($A83,'Q2 Raw Data'!$A$9:$DA$158,G$3,FALSE))="","",(VLOOKUP($A83,'Q2 Raw Data'!$A$9:$DA$158,G$3,FALSE))),"")</f>
        <v>Plans in place</v>
      </c>
      <c r="H83" t="str">
        <f>IFERROR(IF((VLOOKUP($A83,'Q2 Raw Data'!$A$9:$DA$158,H$3,FALSE))="","",(VLOOKUP($A83,'Q2 Raw Data'!$A$9:$DA$158,H$3,FALSE))),"")</f>
        <v>Plans in place</v>
      </c>
      <c r="I83" t="str">
        <f>IFERROR(IF((VLOOKUP($A83,'Q2 Raw Data'!$A$9:$DA$158,I$3,FALSE))="","",(VLOOKUP($A83,'Q2 Raw Data'!$A$9:$DA$158,I$3,FALSE))),"")</f>
        <v>Established</v>
      </c>
      <c r="J83" t="str">
        <f>IFERROR(IF((VLOOKUP($A83,'Q2 Raw Data'!$A$9:$DA$158,J$3,FALSE))="","",(VLOOKUP($A83,'Q2 Raw Data'!$A$9:$DA$158,J$3,FALSE))),"")</f>
        <v>Plans in place</v>
      </c>
      <c r="K83" t="str">
        <f>IFERROR(IF((VLOOKUP($A83,'Q2 Raw Data'!$A$9:$DA$158,K$3,FALSE))="","",(VLOOKUP($A83,'Q2 Raw Data'!$A$9:$DA$158,K$3,FALSE))),"")</f>
        <v>Established</v>
      </c>
      <c r="L83" t="str">
        <f>IFERROR(IF((VLOOKUP($A83,'Q2 Raw Data'!$A$9:$DA$158,L$3,FALSE))="","",(VLOOKUP($A83,'Q2 Raw Data'!$A$9:$DA$158,L$3,FALSE))),"")</f>
        <v>Established</v>
      </c>
      <c r="M83" t="str">
        <f>IFERROR(IF((VLOOKUP($A83,'Q2 Raw Data'!$A$9:$DA$158,M$3,FALSE))="","",(VLOOKUP($A83,'Q2 Raw Data'!$A$9:$DA$158,M$3,FALSE))),"")</f>
        <v>Established</v>
      </c>
      <c r="N83" t="str">
        <f>IFERROR(IF((VLOOKUP($A83,'Q2 Raw Data'!$A$9:$DA$158,N$3,FALSE))="","",(VLOOKUP($A83,'Q2 Raw Data'!$A$9:$DA$158,N$3,FALSE))),"")</f>
        <v>Mature</v>
      </c>
      <c r="O83" t="str">
        <f>IFERROR(IF((VLOOKUP($A83,'Q2 Raw Data'!$A$9:$DA$158,O$3,FALSE))="","",(VLOOKUP($A83,'Q2 Raw Data'!$A$9:$DA$158,O$3,FALSE))),"")</f>
        <v>Established</v>
      </c>
      <c r="P83" t="str">
        <f>IFERROR(IF((VLOOKUP($A83,'Q2 Raw Data'!$A$9:$DA$158,P$3,FALSE))="","",(VLOOKUP($A83,'Q2 Raw Data'!$A$9:$DA$158,P$3,FALSE))),"")</f>
        <v>Plans in place</v>
      </c>
      <c r="Q83" t="str">
        <f>IFERROR(IF((VLOOKUP($A83,'Q2 Raw Data'!$A$9:$DA$158,Q$3,FALSE))="","",(VLOOKUP($A83,'Q2 Raw Data'!$A$9:$DA$158,Q$3,FALSE))),"")</f>
        <v>Plans in place</v>
      </c>
      <c r="R83" t="str">
        <f>IFERROR(IF((VLOOKUP($A83,'Q2 Raw Data'!$A$9:$DA$158,R$3,FALSE))="","",(VLOOKUP($A83,'Q2 Raw Data'!$A$9:$DA$158,R$3,FALSE))),"")</f>
        <v>Mature</v>
      </c>
      <c r="S83" t="str">
        <f>IFERROR(IF((VLOOKUP($A83,'Q2 Raw Data'!$A$9:$DA$158,S$3,FALSE))="","",(VLOOKUP($A83,'Q2 Raw Data'!$A$9:$DA$158,S$3,FALSE))),"")</f>
        <v>Established</v>
      </c>
      <c r="T83" t="str">
        <f>IFERROR(IF((VLOOKUP($A83,'Q2 Raw Data'!$A$9:$DA$158,T$3,FALSE))="","",(VLOOKUP($A83,'Q2 Raw Data'!$A$9:$DA$158,T$3,FALSE))),"")</f>
        <v>Mature</v>
      </c>
      <c r="U83" t="str">
        <f>IFERROR(IF((VLOOKUP($A83,'Q2 Raw Data'!$A$9:$DA$158,U$3,FALSE))="","",(VLOOKUP($A83,'Q2 Raw Data'!$A$9:$DA$158,U$3,FALSE))),"")</f>
        <v>Mature</v>
      </c>
      <c r="V83" t="str">
        <f>IFERROR(IF((VLOOKUP($A83,'Q2 Raw Data'!$A$9:$DA$158,V$3,FALSE))="","",(VLOOKUP($A83,'Q2 Raw Data'!$A$9:$DA$158,V$3,FALSE))),"")</f>
        <v>Mature</v>
      </c>
      <c r="W83" t="str">
        <f>IFERROR(IF((VLOOKUP($A83,'Q2 Raw Data'!$A$9:$DA$158,W$3,FALSE))="","",(VLOOKUP($A83,'Q2 Raw Data'!$A$9:$DA$158,W$3,FALSE))),"")</f>
        <v>Mature</v>
      </c>
      <c r="X83" t="str">
        <f>IFERROR(IF((VLOOKUP($A83,'Q2 Raw Data'!$A$9:$DA$158,X$3,FALSE))="","",(VLOOKUP($A83,'Q2 Raw Data'!$A$9:$DA$158,X$3,FALSE))),"")</f>
        <v>Mature</v>
      </c>
      <c r="Y83" t="str">
        <f>IFERROR(IF((VLOOKUP($A83,'Q2 Raw Data'!$A$9:$DA$158,Y$3,FALSE))="","",(VLOOKUP($A83,'Q2 Raw Data'!$A$9:$DA$158,Y$3,FALSE))),"")</f>
        <v>Established</v>
      </c>
      <c r="Z83" t="str">
        <f>IFERROR(IF((VLOOKUP($A83,'Q2 Raw Data'!$A$9:$DA$158,Z$3,FALSE))="","",(VLOOKUP($A83,'Q2 Raw Data'!$A$9:$DA$158,Z$3,FALSE))),"")</f>
        <v>Plans in place</v>
      </c>
      <c r="AA83" t="str">
        <f>IFERROR(IF((VLOOKUP($A83,'Q2 Raw Data'!$A$9:$DA$158,AA$3,FALSE))="","",(VLOOKUP($A83,'Q2 Raw Data'!$A$9:$DA$158,AA$3,FALSE))),"")</f>
        <v>Mature</v>
      </c>
      <c r="AB83" t="str">
        <f>IFERROR(IF((VLOOKUP($A83,'Q2 Raw Data'!$A$9:$DA$158,AB$3,FALSE))="","",(VLOOKUP($A83,'Q2 Raw Data'!$A$9:$DA$158,AB$3,FALSE))),"")</f>
        <v>Established</v>
      </c>
      <c r="AC83" t="str">
        <f>IFERROR(IF((VLOOKUP($A83,'Q2 Raw Data'!$A$9:$DA$158,AC$3,FALSE))="","",(VLOOKUP($A83,'Q2 Raw Data'!$A$9:$DA$158,AC$3,FALSE))),"")</f>
        <v>Mature</v>
      </c>
    </row>
    <row r="84" spans="1:29" x14ac:dyDescent="0.3">
      <c r="A84" t="s">
        <v>509</v>
      </c>
      <c r="B84" t="s">
        <v>510</v>
      </c>
      <c r="C84" t="str">
        <f>IFERROR(IF((VLOOKUP($A84,'Q2 Raw Data'!$A$9:$DA$158,C$3,FALSE))="","",(VLOOKUP($A84,'Q2 Raw Data'!$A$9:$DA$158,C$3,FALSE))),"")</f>
        <v>Plans in place</v>
      </c>
      <c r="D84" t="str">
        <f>IFERROR(IF((VLOOKUP($A84,'Q2 Raw Data'!$A$9:$DA$158,D$3,FALSE))="","",(VLOOKUP($A84,'Q2 Raw Data'!$A$9:$DA$158,D$3,FALSE))),"")</f>
        <v>Established</v>
      </c>
      <c r="E84" t="str">
        <f>IFERROR(IF((VLOOKUP($A84,'Q2 Raw Data'!$A$9:$DA$158,E$3,FALSE))="","",(VLOOKUP($A84,'Q2 Raw Data'!$A$9:$DA$158,E$3,FALSE))),"")</f>
        <v>Established</v>
      </c>
      <c r="F84" t="str">
        <f>IFERROR(IF((VLOOKUP($A84,'Q2 Raw Data'!$A$9:$DA$158,F$3,FALSE))="","",(VLOOKUP($A84,'Q2 Raw Data'!$A$9:$DA$158,F$3,FALSE))),"")</f>
        <v>Established</v>
      </c>
      <c r="G84" t="str">
        <f>IFERROR(IF((VLOOKUP($A84,'Q2 Raw Data'!$A$9:$DA$158,G$3,FALSE))="","",(VLOOKUP($A84,'Q2 Raw Data'!$A$9:$DA$158,G$3,FALSE))),"")</f>
        <v>Plans in place</v>
      </c>
      <c r="H84" t="str">
        <f>IFERROR(IF((VLOOKUP($A84,'Q2 Raw Data'!$A$9:$DA$158,H$3,FALSE))="","",(VLOOKUP($A84,'Q2 Raw Data'!$A$9:$DA$158,H$3,FALSE))),"")</f>
        <v>Established</v>
      </c>
      <c r="I84" t="str">
        <f>IFERROR(IF((VLOOKUP($A84,'Q2 Raw Data'!$A$9:$DA$158,I$3,FALSE))="","",(VLOOKUP($A84,'Q2 Raw Data'!$A$9:$DA$158,I$3,FALSE))),"")</f>
        <v>Plans in place</v>
      </c>
      <c r="J84" t="str">
        <f>IFERROR(IF((VLOOKUP($A84,'Q2 Raw Data'!$A$9:$DA$158,J$3,FALSE))="","",(VLOOKUP($A84,'Q2 Raw Data'!$A$9:$DA$158,J$3,FALSE))),"")</f>
        <v>Established</v>
      </c>
      <c r="K84" t="str">
        <f>IFERROR(IF((VLOOKUP($A84,'Q2 Raw Data'!$A$9:$DA$158,K$3,FALSE))="","",(VLOOKUP($A84,'Q2 Raw Data'!$A$9:$DA$158,K$3,FALSE))),"")</f>
        <v>Established</v>
      </c>
      <c r="L84" t="str">
        <f>IFERROR(IF((VLOOKUP($A84,'Q2 Raw Data'!$A$9:$DA$158,L$3,FALSE))="","",(VLOOKUP($A84,'Q2 Raw Data'!$A$9:$DA$158,L$3,FALSE))),"")</f>
        <v>Established</v>
      </c>
      <c r="M84" t="str">
        <f>IFERROR(IF((VLOOKUP($A84,'Q2 Raw Data'!$A$9:$DA$158,M$3,FALSE))="","",(VLOOKUP($A84,'Q2 Raw Data'!$A$9:$DA$158,M$3,FALSE))),"")</f>
        <v>Established</v>
      </c>
      <c r="N84" t="str">
        <f>IFERROR(IF((VLOOKUP($A84,'Q2 Raw Data'!$A$9:$DA$158,N$3,FALSE))="","",(VLOOKUP($A84,'Q2 Raw Data'!$A$9:$DA$158,N$3,FALSE))),"")</f>
        <v>Established</v>
      </c>
      <c r="O84" t="str">
        <f>IFERROR(IF((VLOOKUP($A84,'Q2 Raw Data'!$A$9:$DA$158,O$3,FALSE))="","",(VLOOKUP($A84,'Q2 Raw Data'!$A$9:$DA$158,O$3,FALSE))),"")</f>
        <v>Established</v>
      </c>
      <c r="P84" t="str">
        <f>IFERROR(IF((VLOOKUP($A84,'Q2 Raw Data'!$A$9:$DA$158,P$3,FALSE))="","",(VLOOKUP($A84,'Q2 Raw Data'!$A$9:$DA$158,P$3,FALSE))),"")</f>
        <v>Plans in place</v>
      </c>
      <c r="Q84" t="str">
        <f>IFERROR(IF((VLOOKUP($A84,'Q2 Raw Data'!$A$9:$DA$158,Q$3,FALSE))="","",(VLOOKUP($A84,'Q2 Raw Data'!$A$9:$DA$158,Q$3,FALSE))),"")</f>
        <v>Established</v>
      </c>
      <c r="R84" t="str">
        <f>IFERROR(IF((VLOOKUP($A84,'Q2 Raw Data'!$A$9:$DA$158,R$3,FALSE))="","",(VLOOKUP($A84,'Q2 Raw Data'!$A$9:$DA$158,R$3,FALSE))),"")</f>
        <v>Established</v>
      </c>
      <c r="S84" t="str">
        <f>IFERROR(IF((VLOOKUP($A84,'Q2 Raw Data'!$A$9:$DA$158,S$3,FALSE))="","",(VLOOKUP($A84,'Q2 Raw Data'!$A$9:$DA$158,S$3,FALSE))),"")</f>
        <v>Established</v>
      </c>
      <c r="T84" t="str">
        <f>IFERROR(IF((VLOOKUP($A84,'Q2 Raw Data'!$A$9:$DA$158,T$3,FALSE))="","",(VLOOKUP($A84,'Q2 Raw Data'!$A$9:$DA$158,T$3,FALSE))),"")</f>
        <v>Established</v>
      </c>
      <c r="U84" t="str">
        <f>IFERROR(IF((VLOOKUP($A84,'Q2 Raw Data'!$A$9:$DA$158,U$3,FALSE))="","",(VLOOKUP($A84,'Q2 Raw Data'!$A$9:$DA$158,U$3,FALSE))),"")</f>
        <v>Established</v>
      </c>
      <c r="V84" t="str">
        <f>IFERROR(IF((VLOOKUP($A84,'Q2 Raw Data'!$A$9:$DA$158,V$3,FALSE))="","",(VLOOKUP($A84,'Q2 Raw Data'!$A$9:$DA$158,V$3,FALSE))),"")</f>
        <v>Established</v>
      </c>
      <c r="W84" t="str">
        <f>IFERROR(IF((VLOOKUP($A84,'Q2 Raw Data'!$A$9:$DA$158,W$3,FALSE))="","",(VLOOKUP($A84,'Q2 Raw Data'!$A$9:$DA$158,W$3,FALSE))),"")</f>
        <v>Established</v>
      </c>
      <c r="X84" t="str">
        <f>IFERROR(IF((VLOOKUP($A84,'Q2 Raw Data'!$A$9:$DA$158,X$3,FALSE))="","",(VLOOKUP($A84,'Q2 Raw Data'!$A$9:$DA$158,X$3,FALSE))),"")</f>
        <v>Established</v>
      </c>
      <c r="Y84" t="str">
        <f>IFERROR(IF((VLOOKUP($A84,'Q2 Raw Data'!$A$9:$DA$158,Y$3,FALSE))="","",(VLOOKUP($A84,'Q2 Raw Data'!$A$9:$DA$158,Y$3,FALSE))),"")</f>
        <v>Established</v>
      </c>
      <c r="Z84" t="str">
        <f>IFERROR(IF((VLOOKUP($A84,'Q2 Raw Data'!$A$9:$DA$158,Z$3,FALSE))="","",(VLOOKUP($A84,'Q2 Raw Data'!$A$9:$DA$158,Z$3,FALSE))),"")</f>
        <v>Established</v>
      </c>
      <c r="AA84" t="str">
        <f>IFERROR(IF((VLOOKUP($A84,'Q2 Raw Data'!$A$9:$DA$158,AA$3,FALSE))="","",(VLOOKUP($A84,'Q2 Raw Data'!$A$9:$DA$158,AA$3,FALSE))),"")</f>
        <v>Established</v>
      </c>
      <c r="AB84" t="str">
        <f>IFERROR(IF((VLOOKUP($A84,'Q2 Raw Data'!$A$9:$DA$158,AB$3,FALSE))="","",(VLOOKUP($A84,'Q2 Raw Data'!$A$9:$DA$158,AB$3,FALSE))),"")</f>
        <v>Established</v>
      </c>
      <c r="AC84" t="str">
        <f>IFERROR(IF((VLOOKUP($A84,'Q2 Raw Data'!$A$9:$DA$158,AC$3,FALSE))="","",(VLOOKUP($A84,'Q2 Raw Data'!$A$9:$DA$158,AC$3,FALSE))),"")</f>
        <v>Established</v>
      </c>
    </row>
    <row r="85" spans="1:29" x14ac:dyDescent="0.3">
      <c r="A85" t="s">
        <v>513</v>
      </c>
      <c r="B85" t="s">
        <v>514</v>
      </c>
      <c r="C85" t="str">
        <f>IFERROR(IF((VLOOKUP($A85,'Q2 Raw Data'!$A$9:$DA$158,C$3,FALSE))="","",(VLOOKUP($A85,'Q2 Raw Data'!$A$9:$DA$158,C$3,FALSE))),"")</f>
        <v>Plans in place</v>
      </c>
      <c r="D85" t="str">
        <f>IFERROR(IF((VLOOKUP($A85,'Q2 Raw Data'!$A$9:$DA$158,D$3,FALSE))="","",(VLOOKUP($A85,'Q2 Raw Data'!$A$9:$DA$158,D$3,FALSE))),"")</f>
        <v>Established</v>
      </c>
      <c r="E85" t="str">
        <f>IFERROR(IF((VLOOKUP($A85,'Q2 Raw Data'!$A$9:$DA$158,E$3,FALSE))="","",(VLOOKUP($A85,'Q2 Raw Data'!$A$9:$DA$158,E$3,FALSE))),"")</f>
        <v>Established</v>
      </c>
      <c r="F85" t="str">
        <f>IFERROR(IF((VLOOKUP($A85,'Q2 Raw Data'!$A$9:$DA$158,F$3,FALSE))="","",(VLOOKUP($A85,'Q2 Raw Data'!$A$9:$DA$158,F$3,FALSE))),"")</f>
        <v>Plans in place</v>
      </c>
      <c r="G85" t="str">
        <f>IFERROR(IF((VLOOKUP($A85,'Q2 Raw Data'!$A$9:$DA$158,G$3,FALSE))="","",(VLOOKUP($A85,'Q2 Raw Data'!$A$9:$DA$158,G$3,FALSE))),"")</f>
        <v>Plans in place</v>
      </c>
      <c r="H85" t="str">
        <f>IFERROR(IF((VLOOKUP($A85,'Q2 Raw Data'!$A$9:$DA$158,H$3,FALSE))="","",(VLOOKUP($A85,'Q2 Raw Data'!$A$9:$DA$158,H$3,FALSE))),"")</f>
        <v>Plans in place</v>
      </c>
      <c r="I85" t="str">
        <f>IFERROR(IF((VLOOKUP($A85,'Q2 Raw Data'!$A$9:$DA$158,I$3,FALSE))="","",(VLOOKUP($A85,'Q2 Raw Data'!$A$9:$DA$158,I$3,FALSE))),"")</f>
        <v>Established</v>
      </c>
      <c r="J85" t="str">
        <f>IFERROR(IF((VLOOKUP($A85,'Q2 Raw Data'!$A$9:$DA$158,J$3,FALSE))="","",(VLOOKUP($A85,'Q2 Raw Data'!$A$9:$DA$158,J$3,FALSE))),"")</f>
        <v>Established</v>
      </c>
      <c r="K85" t="str">
        <f>IFERROR(IF((VLOOKUP($A85,'Q2 Raw Data'!$A$9:$DA$158,K$3,FALSE))="","",(VLOOKUP($A85,'Q2 Raw Data'!$A$9:$DA$158,K$3,FALSE))),"")</f>
        <v>Established</v>
      </c>
      <c r="L85" t="str">
        <f>IFERROR(IF((VLOOKUP($A85,'Q2 Raw Data'!$A$9:$DA$158,L$3,FALSE))="","",(VLOOKUP($A85,'Q2 Raw Data'!$A$9:$DA$158,L$3,FALSE))),"")</f>
        <v>Plans in place</v>
      </c>
      <c r="M85" t="str">
        <f>IFERROR(IF((VLOOKUP($A85,'Q2 Raw Data'!$A$9:$DA$158,M$3,FALSE))="","",(VLOOKUP($A85,'Q2 Raw Data'!$A$9:$DA$158,M$3,FALSE))),"")</f>
        <v>Established</v>
      </c>
      <c r="N85" t="str">
        <f>IFERROR(IF((VLOOKUP($A85,'Q2 Raw Data'!$A$9:$DA$158,N$3,FALSE))="","",(VLOOKUP($A85,'Q2 Raw Data'!$A$9:$DA$158,N$3,FALSE))),"")</f>
        <v>Established</v>
      </c>
      <c r="O85" t="str">
        <f>IFERROR(IF((VLOOKUP($A85,'Q2 Raw Data'!$A$9:$DA$158,O$3,FALSE))="","",(VLOOKUP($A85,'Q2 Raw Data'!$A$9:$DA$158,O$3,FALSE))),"")</f>
        <v>Established</v>
      </c>
      <c r="P85" t="str">
        <f>IFERROR(IF((VLOOKUP($A85,'Q2 Raw Data'!$A$9:$DA$158,P$3,FALSE))="","",(VLOOKUP($A85,'Q2 Raw Data'!$A$9:$DA$158,P$3,FALSE))),"")</f>
        <v>Plans in place</v>
      </c>
      <c r="Q85" t="str">
        <f>IFERROR(IF((VLOOKUP($A85,'Q2 Raw Data'!$A$9:$DA$158,Q$3,FALSE))="","",(VLOOKUP($A85,'Q2 Raw Data'!$A$9:$DA$158,Q$3,FALSE))),"")</f>
        <v>Plans in place</v>
      </c>
      <c r="R85" t="str">
        <f>IFERROR(IF((VLOOKUP($A85,'Q2 Raw Data'!$A$9:$DA$158,R$3,FALSE))="","",(VLOOKUP($A85,'Q2 Raw Data'!$A$9:$DA$158,R$3,FALSE))),"")</f>
        <v>Established</v>
      </c>
      <c r="S85" t="str">
        <f>IFERROR(IF((VLOOKUP($A85,'Q2 Raw Data'!$A$9:$DA$158,S$3,FALSE))="","",(VLOOKUP($A85,'Q2 Raw Data'!$A$9:$DA$158,S$3,FALSE))),"")</f>
        <v>Established</v>
      </c>
      <c r="T85" t="str">
        <f>IFERROR(IF((VLOOKUP($A85,'Q2 Raw Data'!$A$9:$DA$158,T$3,FALSE))="","",(VLOOKUP($A85,'Q2 Raw Data'!$A$9:$DA$158,T$3,FALSE))),"")</f>
        <v>Established</v>
      </c>
      <c r="U85" t="str">
        <f>IFERROR(IF((VLOOKUP($A85,'Q2 Raw Data'!$A$9:$DA$158,U$3,FALSE))="","",(VLOOKUP($A85,'Q2 Raw Data'!$A$9:$DA$158,U$3,FALSE))),"")</f>
        <v>Established</v>
      </c>
      <c r="V85" t="str">
        <f>IFERROR(IF((VLOOKUP($A85,'Q2 Raw Data'!$A$9:$DA$158,V$3,FALSE))="","",(VLOOKUP($A85,'Q2 Raw Data'!$A$9:$DA$158,V$3,FALSE))),"")</f>
        <v>Established</v>
      </c>
      <c r="W85" t="str">
        <f>IFERROR(IF((VLOOKUP($A85,'Q2 Raw Data'!$A$9:$DA$158,W$3,FALSE))="","",(VLOOKUP($A85,'Q2 Raw Data'!$A$9:$DA$158,W$3,FALSE))),"")</f>
        <v>Established</v>
      </c>
      <c r="X85" t="str">
        <f>IFERROR(IF((VLOOKUP($A85,'Q2 Raw Data'!$A$9:$DA$158,X$3,FALSE))="","",(VLOOKUP($A85,'Q2 Raw Data'!$A$9:$DA$158,X$3,FALSE))),"")</f>
        <v>Established</v>
      </c>
      <c r="Y85" t="str">
        <f>IFERROR(IF((VLOOKUP($A85,'Q2 Raw Data'!$A$9:$DA$158,Y$3,FALSE))="","",(VLOOKUP($A85,'Q2 Raw Data'!$A$9:$DA$158,Y$3,FALSE))),"")</f>
        <v>Established</v>
      </c>
      <c r="Z85" t="str">
        <f>IFERROR(IF((VLOOKUP($A85,'Q2 Raw Data'!$A$9:$DA$158,Z$3,FALSE))="","",(VLOOKUP($A85,'Q2 Raw Data'!$A$9:$DA$158,Z$3,FALSE))),"")</f>
        <v>Established</v>
      </c>
      <c r="AA85" t="str">
        <f>IFERROR(IF((VLOOKUP($A85,'Q2 Raw Data'!$A$9:$DA$158,AA$3,FALSE))="","",(VLOOKUP($A85,'Q2 Raw Data'!$A$9:$DA$158,AA$3,FALSE))),"")</f>
        <v>Established</v>
      </c>
      <c r="AB85" t="str">
        <f>IFERROR(IF((VLOOKUP($A85,'Q2 Raw Data'!$A$9:$DA$158,AB$3,FALSE))="","",(VLOOKUP($A85,'Q2 Raw Data'!$A$9:$DA$158,AB$3,FALSE))),"")</f>
        <v>Established</v>
      </c>
      <c r="AC85" t="str">
        <f>IFERROR(IF((VLOOKUP($A85,'Q2 Raw Data'!$A$9:$DA$158,AC$3,FALSE))="","",(VLOOKUP($A85,'Q2 Raw Data'!$A$9:$DA$158,AC$3,FALSE))),"")</f>
        <v>Established</v>
      </c>
    </row>
    <row r="86" spans="1:29" x14ac:dyDescent="0.3">
      <c r="A86" t="s">
        <v>515</v>
      </c>
      <c r="B86" t="s">
        <v>516</v>
      </c>
      <c r="C86" t="str">
        <f>IFERROR(IF((VLOOKUP($A86,'Q2 Raw Data'!$A$9:$DA$158,C$3,FALSE))="","",(VLOOKUP($A86,'Q2 Raw Data'!$A$9:$DA$158,C$3,FALSE))),"")</f>
        <v>Plans in place</v>
      </c>
      <c r="D86" t="str">
        <f>IFERROR(IF((VLOOKUP($A86,'Q2 Raw Data'!$A$9:$DA$158,D$3,FALSE))="","",(VLOOKUP($A86,'Q2 Raw Data'!$A$9:$DA$158,D$3,FALSE))),"")</f>
        <v>Established</v>
      </c>
      <c r="E86" t="str">
        <f>IFERROR(IF((VLOOKUP($A86,'Q2 Raw Data'!$A$9:$DA$158,E$3,FALSE))="","",(VLOOKUP($A86,'Q2 Raw Data'!$A$9:$DA$158,E$3,FALSE))),"")</f>
        <v>Established</v>
      </c>
      <c r="F86" t="str">
        <f>IFERROR(IF((VLOOKUP($A86,'Q2 Raw Data'!$A$9:$DA$158,F$3,FALSE))="","",(VLOOKUP($A86,'Q2 Raw Data'!$A$9:$DA$158,F$3,FALSE))),"")</f>
        <v>Established</v>
      </c>
      <c r="G86" t="str">
        <f>IFERROR(IF((VLOOKUP($A86,'Q2 Raw Data'!$A$9:$DA$158,G$3,FALSE))="","",(VLOOKUP($A86,'Q2 Raw Data'!$A$9:$DA$158,G$3,FALSE))),"")</f>
        <v>Plans in place</v>
      </c>
      <c r="H86" t="str">
        <f>IFERROR(IF((VLOOKUP($A86,'Q2 Raw Data'!$A$9:$DA$158,H$3,FALSE))="","",(VLOOKUP($A86,'Q2 Raw Data'!$A$9:$DA$158,H$3,FALSE))),"")</f>
        <v>Plans in place</v>
      </c>
      <c r="I86" t="str">
        <f>IFERROR(IF((VLOOKUP($A86,'Q2 Raw Data'!$A$9:$DA$158,I$3,FALSE))="","",(VLOOKUP($A86,'Q2 Raw Data'!$A$9:$DA$158,I$3,FALSE))),"")</f>
        <v>Plans in place</v>
      </c>
      <c r="J86" t="str">
        <f>IFERROR(IF((VLOOKUP($A86,'Q2 Raw Data'!$A$9:$DA$158,J$3,FALSE))="","",(VLOOKUP($A86,'Q2 Raw Data'!$A$9:$DA$158,J$3,FALSE))),"")</f>
        <v>Established</v>
      </c>
      <c r="K86" t="str">
        <f>IFERROR(IF((VLOOKUP($A86,'Q2 Raw Data'!$A$9:$DA$158,K$3,FALSE))="","",(VLOOKUP($A86,'Q2 Raw Data'!$A$9:$DA$158,K$3,FALSE))),"")</f>
        <v>Established</v>
      </c>
      <c r="L86" t="str">
        <f>IFERROR(IF((VLOOKUP($A86,'Q2 Raw Data'!$A$9:$DA$158,L$3,FALSE))="","",(VLOOKUP($A86,'Q2 Raw Data'!$A$9:$DA$158,L$3,FALSE))),"")</f>
        <v>Plans in place</v>
      </c>
      <c r="M86" t="str">
        <f>IFERROR(IF((VLOOKUP($A86,'Q2 Raw Data'!$A$9:$DA$158,M$3,FALSE))="","",(VLOOKUP($A86,'Q2 Raw Data'!$A$9:$DA$158,M$3,FALSE))),"")</f>
        <v>Established</v>
      </c>
      <c r="N86" t="str">
        <f>IFERROR(IF((VLOOKUP($A86,'Q2 Raw Data'!$A$9:$DA$158,N$3,FALSE))="","",(VLOOKUP($A86,'Q2 Raw Data'!$A$9:$DA$158,N$3,FALSE))),"")</f>
        <v>Established</v>
      </c>
      <c r="O86" t="str">
        <f>IFERROR(IF((VLOOKUP($A86,'Q2 Raw Data'!$A$9:$DA$158,O$3,FALSE))="","",(VLOOKUP($A86,'Q2 Raw Data'!$A$9:$DA$158,O$3,FALSE))),"")</f>
        <v>Established</v>
      </c>
      <c r="P86" t="str">
        <f>IFERROR(IF((VLOOKUP($A86,'Q2 Raw Data'!$A$9:$DA$158,P$3,FALSE))="","",(VLOOKUP($A86,'Q2 Raw Data'!$A$9:$DA$158,P$3,FALSE))),"")</f>
        <v>Plans in place</v>
      </c>
      <c r="Q86" t="str">
        <f>IFERROR(IF((VLOOKUP($A86,'Q2 Raw Data'!$A$9:$DA$158,Q$3,FALSE))="","",(VLOOKUP($A86,'Q2 Raw Data'!$A$9:$DA$158,Q$3,FALSE))),"")</f>
        <v>Plans in place</v>
      </c>
      <c r="R86" t="str">
        <f>IFERROR(IF((VLOOKUP($A86,'Q2 Raw Data'!$A$9:$DA$158,R$3,FALSE))="","",(VLOOKUP($A86,'Q2 Raw Data'!$A$9:$DA$158,R$3,FALSE))),"")</f>
        <v>Established</v>
      </c>
      <c r="S86" t="str">
        <f>IFERROR(IF((VLOOKUP($A86,'Q2 Raw Data'!$A$9:$DA$158,S$3,FALSE))="","",(VLOOKUP($A86,'Q2 Raw Data'!$A$9:$DA$158,S$3,FALSE))),"")</f>
        <v>Established</v>
      </c>
      <c r="T86" t="str">
        <f>IFERROR(IF((VLOOKUP($A86,'Q2 Raw Data'!$A$9:$DA$158,T$3,FALSE))="","",(VLOOKUP($A86,'Q2 Raw Data'!$A$9:$DA$158,T$3,FALSE))),"")</f>
        <v>Established</v>
      </c>
      <c r="U86" t="str">
        <f>IFERROR(IF((VLOOKUP($A86,'Q2 Raw Data'!$A$9:$DA$158,U$3,FALSE))="","",(VLOOKUP($A86,'Q2 Raw Data'!$A$9:$DA$158,U$3,FALSE))),"")</f>
        <v>Established</v>
      </c>
      <c r="V86" t="str">
        <f>IFERROR(IF((VLOOKUP($A86,'Q2 Raw Data'!$A$9:$DA$158,V$3,FALSE))="","",(VLOOKUP($A86,'Q2 Raw Data'!$A$9:$DA$158,V$3,FALSE))),"")</f>
        <v>Established</v>
      </c>
      <c r="W86" t="str">
        <f>IFERROR(IF((VLOOKUP($A86,'Q2 Raw Data'!$A$9:$DA$158,W$3,FALSE))="","",(VLOOKUP($A86,'Q2 Raw Data'!$A$9:$DA$158,W$3,FALSE))),"")</f>
        <v>Established</v>
      </c>
      <c r="X86" t="str">
        <f>IFERROR(IF((VLOOKUP($A86,'Q2 Raw Data'!$A$9:$DA$158,X$3,FALSE))="","",(VLOOKUP($A86,'Q2 Raw Data'!$A$9:$DA$158,X$3,FALSE))),"")</f>
        <v>Mature</v>
      </c>
      <c r="Y86" t="str">
        <f>IFERROR(IF((VLOOKUP($A86,'Q2 Raw Data'!$A$9:$DA$158,Y$3,FALSE))="","",(VLOOKUP($A86,'Q2 Raw Data'!$A$9:$DA$158,Y$3,FALSE))),"")</f>
        <v>Established</v>
      </c>
      <c r="Z86" t="str">
        <f>IFERROR(IF((VLOOKUP($A86,'Q2 Raw Data'!$A$9:$DA$158,Z$3,FALSE))="","",(VLOOKUP($A86,'Q2 Raw Data'!$A$9:$DA$158,Z$3,FALSE))),"")</f>
        <v>Established</v>
      </c>
      <c r="AA86" t="str">
        <f>IFERROR(IF((VLOOKUP($A86,'Q2 Raw Data'!$A$9:$DA$158,AA$3,FALSE))="","",(VLOOKUP($A86,'Q2 Raw Data'!$A$9:$DA$158,AA$3,FALSE))),"")</f>
        <v>Established</v>
      </c>
      <c r="AB86" t="str">
        <f>IFERROR(IF((VLOOKUP($A86,'Q2 Raw Data'!$A$9:$DA$158,AB$3,FALSE))="","",(VLOOKUP($A86,'Q2 Raw Data'!$A$9:$DA$158,AB$3,FALSE))),"")</f>
        <v>Established</v>
      </c>
      <c r="AC86" t="str">
        <f>IFERROR(IF((VLOOKUP($A86,'Q2 Raw Data'!$A$9:$DA$158,AC$3,FALSE))="","",(VLOOKUP($A86,'Q2 Raw Data'!$A$9:$DA$158,AC$3,FALSE))),"")</f>
        <v>Mature</v>
      </c>
    </row>
    <row r="87" spans="1:29" x14ac:dyDescent="0.3">
      <c r="A87" t="s">
        <v>518</v>
      </c>
      <c r="B87" t="s">
        <v>519</v>
      </c>
      <c r="C87" t="str">
        <f>IFERROR(IF((VLOOKUP($A87,'Q2 Raw Data'!$A$9:$DA$158,C$3,FALSE))="","",(VLOOKUP($A87,'Q2 Raw Data'!$A$9:$DA$158,C$3,FALSE))),"")</f>
        <v>Established</v>
      </c>
      <c r="D87" t="str">
        <f>IFERROR(IF((VLOOKUP($A87,'Q2 Raw Data'!$A$9:$DA$158,D$3,FALSE))="","",(VLOOKUP($A87,'Q2 Raw Data'!$A$9:$DA$158,D$3,FALSE))),"")</f>
        <v>Mature</v>
      </c>
      <c r="E87" t="str">
        <f>IFERROR(IF((VLOOKUP($A87,'Q2 Raw Data'!$A$9:$DA$158,E$3,FALSE))="","",(VLOOKUP($A87,'Q2 Raw Data'!$A$9:$DA$158,E$3,FALSE))),"")</f>
        <v>Mature</v>
      </c>
      <c r="F87" t="str">
        <f>IFERROR(IF((VLOOKUP($A87,'Q2 Raw Data'!$A$9:$DA$158,F$3,FALSE))="","",(VLOOKUP($A87,'Q2 Raw Data'!$A$9:$DA$158,F$3,FALSE))),"")</f>
        <v>Established</v>
      </c>
      <c r="G87" t="str">
        <f>IFERROR(IF((VLOOKUP($A87,'Q2 Raw Data'!$A$9:$DA$158,G$3,FALSE))="","",(VLOOKUP($A87,'Q2 Raw Data'!$A$9:$DA$158,G$3,FALSE))),"")</f>
        <v>Plans in place</v>
      </c>
      <c r="H87" t="str">
        <f>IFERROR(IF((VLOOKUP($A87,'Q2 Raw Data'!$A$9:$DA$158,H$3,FALSE))="","",(VLOOKUP($A87,'Q2 Raw Data'!$A$9:$DA$158,H$3,FALSE))),"")</f>
        <v>Plans in place</v>
      </c>
      <c r="I87" t="str">
        <f>IFERROR(IF((VLOOKUP($A87,'Q2 Raw Data'!$A$9:$DA$158,I$3,FALSE))="","",(VLOOKUP($A87,'Q2 Raw Data'!$A$9:$DA$158,I$3,FALSE))),"")</f>
        <v>Plans in place</v>
      </c>
      <c r="J87" t="str">
        <f>IFERROR(IF((VLOOKUP($A87,'Q2 Raw Data'!$A$9:$DA$158,J$3,FALSE))="","",(VLOOKUP($A87,'Q2 Raw Data'!$A$9:$DA$158,J$3,FALSE))),"")</f>
        <v>Established</v>
      </c>
      <c r="K87" t="str">
        <f>IFERROR(IF((VLOOKUP($A87,'Q2 Raw Data'!$A$9:$DA$158,K$3,FALSE))="","",(VLOOKUP($A87,'Q2 Raw Data'!$A$9:$DA$158,K$3,FALSE))),"")</f>
        <v>Mature</v>
      </c>
      <c r="L87" t="str">
        <f>IFERROR(IF((VLOOKUP($A87,'Q2 Raw Data'!$A$9:$DA$158,L$3,FALSE))="","",(VLOOKUP($A87,'Q2 Raw Data'!$A$9:$DA$158,L$3,FALSE))),"")</f>
        <v>Established</v>
      </c>
      <c r="M87" t="str">
        <f>IFERROR(IF((VLOOKUP($A87,'Q2 Raw Data'!$A$9:$DA$158,M$3,FALSE))="","",(VLOOKUP($A87,'Q2 Raw Data'!$A$9:$DA$158,M$3,FALSE))),"")</f>
        <v>Mature</v>
      </c>
      <c r="N87" t="str">
        <f>IFERROR(IF((VLOOKUP($A87,'Q2 Raw Data'!$A$9:$DA$158,N$3,FALSE))="","",(VLOOKUP($A87,'Q2 Raw Data'!$A$9:$DA$158,N$3,FALSE))),"")</f>
        <v>Mature</v>
      </c>
      <c r="O87" t="str">
        <f>IFERROR(IF((VLOOKUP($A87,'Q2 Raw Data'!$A$9:$DA$158,O$3,FALSE))="","",(VLOOKUP($A87,'Q2 Raw Data'!$A$9:$DA$158,O$3,FALSE))),"")</f>
        <v>Established</v>
      </c>
      <c r="P87" t="str">
        <f>IFERROR(IF((VLOOKUP($A87,'Q2 Raw Data'!$A$9:$DA$158,P$3,FALSE))="","",(VLOOKUP($A87,'Q2 Raw Data'!$A$9:$DA$158,P$3,FALSE))),"")</f>
        <v>Plans in place</v>
      </c>
      <c r="Q87" t="str">
        <f>IFERROR(IF((VLOOKUP($A87,'Q2 Raw Data'!$A$9:$DA$158,Q$3,FALSE))="","",(VLOOKUP($A87,'Q2 Raw Data'!$A$9:$DA$158,Q$3,FALSE))),"")</f>
        <v>Plans in place</v>
      </c>
      <c r="R87" t="str">
        <f>IFERROR(IF((VLOOKUP($A87,'Q2 Raw Data'!$A$9:$DA$158,R$3,FALSE))="","",(VLOOKUP($A87,'Q2 Raw Data'!$A$9:$DA$158,R$3,FALSE))),"")</f>
        <v>Plans in place</v>
      </c>
      <c r="S87" t="str">
        <f>IFERROR(IF((VLOOKUP($A87,'Q2 Raw Data'!$A$9:$DA$158,S$3,FALSE))="","",(VLOOKUP($A87,'Q2 Raw Data'!$A$9:$DA$158,S$3,FALSE))),"")</f>
        <v>Established</v>
      </c>
      <c r="T87" t="str">
        <f>IFERROR(IF((VLOOKUP($A87,'Q2 Raw Data'!$A$9:$DA$158,T$3,FALSE))="","",(VLOOKUP($A87,'Q2 Raw Data'!$A$9:$DA$158,T$3,FALSE))),"")</f>
        <v>Mature</v>
      </c>
      <c r="U87" t="str">
        <f>IFERROR(IF((VLOOKUP($A87,'Q2 Raw Data'!$A$9:$DA$158,U$3,FALSE))="","",(VLOOKUP($A87,'Q2 Raw Data'!$A$9:$DA$158,U$3,FALSE))),"")</f>
        <v>Mature</v>
      </c>
      <c r="V87" t="str">
        <f>IFERROR(IF((VLOOKUP($A87,'Q2 Raw Data'!$A$9:$DA$158,V$3,FALSE))="","",(VLOOKUP($A87,'Q2 Raw Data'!$A$9:$DA$158,V$3,FALSE))),"")</f>
        <v>Mature</v>
      </c>
      <c r="W87" t="str">
        <f>IFERROR(IF((VLOOKUP($A87,'Q2 Raw Data'!$A$9:$DA$158,W$3,FALSE))="","",(VLOOKUP($A87,'Q2 Raw Data'!$A$9:$DA$158,W$3,FALSE))),"")</f>
        <v>Mature</v>
      </c>
      <c r="X87" t="str">
        <f>IFERROR(IF((VLOOKUP($A87,'Q2 Raw Data'!$A$9:$DA$158,X$3,FALSE))="","",(VLOOKUP($A87,'Q2 Raw Data'!$A$9:$DA$158,X$3,FALSE))),"")</f>
        <v>Established</v>
      </c>
      <c r="Y87" t="str">
        <f>IFERROR(IF((VLOOKUP($A87,'Q2 Raw Data'!$A$9:$DA$158,Y$3,FALSE))="","",(VLOOKUP($A87,'Q2 Raw Data'!$A$9:$DA$158,Y$3,FALSE))),"")</f>
        <v>Established</v>
      </c>
      <c r="Z87" t="str">
        <f>IFERROR(IF((VLOOKUP($A87,'Q2 Raw Data'!$A$9:$DA$158,Z$3,FALSE))="","",(VLOOKUP($A87,'Q2 Raw Data'!$A$9:$DA$158,Z$3,FALSE))),"")</f>
        <v>Established</v>
      </c>
      <c r="AA87" t="str">
        <f>IFERROR(IF((VLOOKUP($A87,'Q2 Raw Data'!$A$9:$DA$158,AA$3,FALSE))="","",(VLOOKUP($A87,'Q2 Raw Data'!$A$9:$DA$158,AA$3,FALSE))),"")</f>
        <v>Established</v>
      </c>
      <c r="AB87" t="str">
        <f>IFERROR(IF((VLOOKUP($A87,'Q2 Raw Data'!$A$9:$DA$158,AB$3,FALSE))="","",(VLOOKUP($A87,'Q2 Raw Data'!$A$9:$DA$158,AB$3,FALSE))),"")</f>
        <v>Established</v>
      </c>
      <c r="AC87" t="str">
        <f>IFERROR(IF((VLOOKUP($A87,'Q2 Raw Data'!$A$9:$DA$158,AC$3,FALSE))="","",(VLOOKUP($A87,'Q2 Raw Data'!$A$9:$DA$158,AC$3,FALSE))),"")</f>
        <v>Exemplary</v>
      </c>
    </row>
    <row r="88" spans="1:29" x14ac:dyDescent="0.3">
      <c r="A88" t="s">
        <v>520</v>
      </c>
      <c r="B88" t="s">
        <v>521</v>
      </c>
      <c r="C88" t="str">
        <f>IFERROR(IF((VLOOKUP($A88,'Q2 Raw Data'!$A$9:$DA$158,C$3,FALSE))="","",(VLOOKUP($A88,'Q2 Raw Data'!$A$9:$DA$158,C$3,FALSE))),"")</f>
        <v>Plans in place</v>
      </c>
      <c r="D88" t="str">
        <f>IFERROR(IF((VLOOKUP($A88,'Q2 Raw Data'!$A$9:$DA$158,D$3,FALSE))="","",(VLOOKUP($A88,'Q2 Raw Data'!$A$9:$DA$158,D$3,FALSE))),"")</f>
        <v>Established</v>
      </c>
      <c r="E88" t="str">
        <f>IFERROR(IF((VLOOKUP($A88,'Q2 Raw Data'!$A$9:$DA$158,E$3,FALSE))="","",(VLOOKUP($A88,'Q2 Raw Data'!$A$9:$DA$158,E$3,FALSE))),"")</f>
        <v>Established</v>
      </c>
      <c r="F88" t="str">
        <f>IFERROR(IF((VLOOKUP($A88,'Q2 Raw Data'!$A$9:$DA$158,F$3,FALSE))="","",(VLOOKUP($A88,'Q2 Raw Data'!$A$9:$DA$158,F$3,FALSE))),"")</f>
        <v>Established</v>
      </c>
      <c r="G88" t="str">
        <f>IFERROR(IF((VLOOKUP($A88,'Q2 Raw Data'!$A$9:$DA$158,G$3,FALSE))="","",(VLOOKUP($A88,'Q2 Raw Data'!$A$9:$DA$158,G$3,FALSE))),"")</f>
        <v>Established</v>
      </c>
      <c r="H88" t="str">
        <f>IFERROR(IF((VLOOKUP($A88,'Q2 Raw Data'!$A$9:$DA$158,H$3,FALSE))="","",(VLOOKUP($A88,'Q2 Raw Data'!$A$9:$DA$158,H$3,FALSE))),"")</f>
        <v>Plans in place</v>
      </c>
      <c r="I88" t="str">
        <f>IFERROR(IF((VLOOKUP($A88,'Q2 Raw Data'!$A$9:$DA$158,I$3,FALSE))="","",(VLOOKUP($A88,'Q2 Raw Data'!$A$9:$DA$158,I$3,FALSE))),"")</f>
        <v>Established</v>
      </c>
      <c r="J88" t="str">
        <f>IFERROR(IF((VLOOKUP($A88,'Q2 Raw Data'!$A$9:$DA$158,J$3,FALSE))="","",(VLOOKUP($A88,'Q2 Raw Data'!$A$9:$DA$158,J$3,FALSE))),"")</f>
        <v>Established</v>
      </c>
      <c r="K88" t="str">
        <f>IFERROR(IF((VLOOKUP($A88,'Q2 Raw Data'!$A$9:$DA$158,K$3,FALSE))="","",(VLOOKUP($A88,'Q2 Raw Data'!$A$9:$DA$158,K$3,FALSE))),"")</f>
        <v>Established</v>
      </c>
      <c r="L88" t="str">
        <f>IFERROR(IF((VLOOKUP($A88,'Q2 Raw Data'!$A$9:$DA$158,L$3,FALSE))="","",(VLOOKUP($A88,'Q2 Raw Data'!$A$9:$DA$158,L$3,FALSE))),"")</f>
        <v>Plans in place</v>
      </c>
      <c r="M88" t="str">
        <f>IFERROR(IF((VLOOKUP($A88,'Q2 Raw Data'!$A$9:$DA$158,M$3,FALSE))="","",(VLOOKUP($A88,'Q2 Raw Data'!$A$9:$DA$158,M$3,FALSE))),"")</f>
        <v>Established</v>
      </c>
      <c r="N88" t="str">
        <f>IFERROR(IF((VLOOKUP($A88,'Q2 Raw Data'!$A$9:$DA$158,N$3,FALSE))="","",(VLOOKUP($A88,'Q2 Raw Data'!$A$9:$DA$158,N$3,FALSE))),"")</f>
        <v>Established</v>
      </c>
      <c r="O88" t="str">
        <f>IFERROR(IF((VLOOKUP($A88,'Q2 Raw Data'!$A$9:$DA$158,O$3,FALSE))="","",(VLOOKUP($A88,'Q2 Raw Data'!$A$9:$DA$158,O$3,FALSE))),"")</f>
        <v>Established</v>
      </c>
      <c r="P88" t="str">
        <f>IFERROR(IF((VLOOKUP($A88,'Q2 Raw Data'!$A$9:$DA$158,P$3,FALSE))="","",(VLOOKUP($A88,'Q2 Raw Data'!$A$9:$DA$158,P$3,FALSE))),"")</f>
        <v>Established</v>
      </c>
      <c r="Q88" t="str">
        <f>IFERROR(IF((VLOOKUP($A88,'Q2 Raw Data'!$A$9:$DA$158,Q$3,FALSE))="","",(VLOOKUP($A88,'Q2 Raw Data'!$A$9:$DA$158,Q$3,FALSE))),"")</f>
        <v>Plans in place</v>
      </c>
      <c r="R88" t="str">
        <f>IFERROR(IF((VLOOKUP($A88,'Q2 Raw Data'!$A$9:$DA$158,R$3,FALSE))="","",(VLOOKUP($A88,'Q2 Raw Data'!$A$9:$DA$158,R$3,FALSE))),"")</f>
        <v>Established</v>
      </c>
      <c r="S88" t="str">
        <f>IFERROR(IF((VLOOKUP($A88,'Q2 Raw Data'!$A$9:$DA$158,S$3,FALSE))="","",(VLOOKUP($A88,'Q2 Raw Data'!$A$9:$DA$158,S$3,FALSE))),"")</f>
        <v>Established</v>
      </c>
      <c r="T88" t="str">
        <f>IFERROR(IF((VLOOKUP($A88,'Q2 Raw Data'!$A$9:$DA$158,T$3,FALSE))="","",(VLOOKUP($A88,'Q2 Raw Data'!$A$9:$DA$158,T$3,FALSE))),"")</f>
        <v>Established</v>
      </c>
      <c r="U88" t="str">
        <f>IFERROR(IF((VLOOKUP($A88,'Q2 Raw Data'!$A$9:$DA$158,U$3,FALSE))="","",(VLOOKUP($A88,'Q2 Raw Data'!$A$9:$DA$158,U$3,FALSE))),"")</f>
        <v>Established</v>
      </c>
      <c r="V88" t="str">
        <f>IFERROR(IF((VLOOKUP($A88,'Q2 Raw Data'!$A$9:$DA$158,V$3,FALSE))="","",(VLOOKUP($A88,'Q2 Raw Data'!$A$9:$DA$158,V$3,FALSE))),"")</f>
        <v>Established</v>
      </c>
      <c r="W88" t="str">
        <f>IFERROR(IF((VLOOKUP($A88,'Q2 Raw Data'!$A$9:$DA$158,W$3,FALSE))="","",(VLOOKUP($A88,'Q2 Raw Data'!$A$9:$DA$158,W$3,FALSE))),"")</f>
        <v>Established</v>
      </c>
      <c r="X88" t="str">
        <f>IFERROR(IF((VLOOKUP($A88,'Q2 Raw Data'!$A$9:$DA$158,X$3,FALSE))="","",(VLOOKUP($A88,'Q2 Raw Data'!$A$9:$DA$158,X$3,FALSE))),"")</f>
        <v>Established</v>
      </c>
      <c r="Y88" t="str">
        <f>IFERROR(IF((VLOOKUP($A88,'Q2 Raw Data'!$A$9:$DA$158,Y$3,FALSE))="","",(VLOOKUP($A88,'Q2 Raw Data'!$A$9:$DA$158,Y$3,FALSE))),"")</f>
        <v>Established</v>
      </c>
      <c r="Z88" t="str">
        <f>IFERROR(IF((VLOOKUP($A88,'Q2 Raw Data'!$A$9:$DA$158,Z$3,FALSE))="","",(VLOOKUP($A88,'Q2 Raw Data'!$A$9:$DA$158,Z$3,FALSE))),"")</f>
        <v>Established</v>
      </c>
      <c r="AA88" t="str">
        <f>IFERROR(IF((VLOOKUP($A88,'Q2 Raw Data'!$A$9:$DA$158,AA$3,FALSE))="","",(VLOOKUP($A88,'Q2 Raw Data'!$A$9:$DA$158,AA$3,FALSE))),"")</f>
        <v>Established</v>
      </c>
      <c r="AB88" t="str">
        <f>IFERROR(IF((VLOOKUP($A88,'Q2 Raw Data'!$A$9:$DA$158,AB$3,FALSE))="","",(VLOOKUP($A88,'Q2 Raw Data'!$A$9:$DA$158,AB$3,FALSE))),"")</f>
        <v>Established</v>
      </c>
      <c r="AC88" t="str">
        <f>IFERROR(IF((VLOOKUP($A88,'Q2 Raw Data'!$A$9:$DA$158,AC$3,FALSE))="","",(VLOOKUP($A88,'Q2 Raw Data'!$A$9:$DA$158,AC$3,FALSE))),"")</f>
        <v>Established</v>
      </c>
    </row>
    <row r="89" spans="1:29" x14ac:dyDescent="0.3">
      <c r="A89" t="s">
        <v>522</v>
      </c>
      <c r="B89" t="s">
        <v>523</v>
      </c>
      <c r="C89" t="str">
        <f>IFERROR(IF((VLOOKUP($A89,'Q2 Raw Data'!$A$9:$DA$158,C$3,FALSE))="","",(VLOOKUP($A89,'Q2 Raw Data'!$A$9:$DA$158,C$3,FALSE))),"")</f>
        <v>Plans in place</v>
      </c>
      <c r="D89" t="str">
        <f>IFERROR(IF((VLOOKUP($A89,'Q2 Raw Data'!$A$9:$DA$158,D$3,FALSE))="","",(VLOOKUP($A89,'Q2 Raw Data'!$A$9:$DA$158,D$3,FALSE))),"")</f>
        <v>Plans in place</v>
      </c>
      <c r="E89" t="str">
        <f>IFERROR(IF((VLOOKUP($A89,'Q2 Raw Data'!$A$9:$DA$158,E$3,FALSE))="","",(VLOOKUP($A89,'Q2 Raw Data'!$A$9:$DA$158,E$3,FALSE))),"")</f>
        <v>Established</v>
      </c>
      <c r="F89" t="str">
        <f>IFERROR(IF((VLOOKUP($A89,'Q2 Raw Data'!$A$9:$DA$158,F$3,FALSE))="","",(VLOOKUP($A89,'Q2 Raw Data'!$A$9:$DA$158,F$3,FALSE))),"")</f>
        <v>Established</v>
      </c>
      <c r="G89" t="str">
        <f>IFERROR(IF((VLOOKUP($A89,'Q2 Raw Data'!$A$9:$DA$158,G$3,FALSE))="","",(VLOOKUP($A89,'Q2 Raw Data'!$A$9:$DA$158,G$3,FALSE))),"")</f>
        <v>Plans in place</v>
      </c>
      <c r="H89" t="str">
        <f>IFERROR(IF((VLOOKUP($A89,'Q2 Raw Data'!$A$9:$DA$158,H$3,FALSE))="","",(VLOOKUP($A89,'Q2 Raw Data'!$A$9:$DA$158,H$3,FALSE))),"")</f>
        <v>Established</v>
      </c>
      <c r="I89" t="str">
        <f>IFERROR(IF((VLOOKUP($A89,'Q2 Raw Data'!$A$9:$DA$158,I$3,FALSE))="","",(VLOOKUP($A89,'Q2 Raw Data'!$A$9:$DA$158,I$3,FALSE))),"")</f>
        <v>Plans in place</v>
      </c>
      <c r="J89" t="str">
        <f>IFERROR(IF((VLOOKUP($A89,'Q2 Raw Data'!$A$9:$DA$158,J$3,FALSE))="","",(VLOOKUP($A89,'Q2 Raw Data'!$A$9:$DA$158,J$3,FALSE))),"")</f>
        <v>Established</v>
      </c>
      <c r="K89" t="str">
        <f>IFERROR(IF((VLOOKUP($A89,'Q2 Raw Data'!$A$9:$DA$158,K$3,FALSE))="","",(VLOOKUP($A89,'Q2 Raw Data'!$A$9:$DA$158,K$3,FALSE))),"")</f>
        <v>Established</v>
      </c>
      <c r="L89" t="str">
        <f>IFERROR(IF((VLOOKUP($A89,'Q2 Raw Data'!$A$9:$DA$158,L$3,FALSE))="","",(VLOOKUP($A89,'Q2 Raw Data'!$A$9:$DA$158,L$3,FALSE))),"")</f>
        <v>Established</v>
      </c>
      <c r="M89" t="str">
        <f>IFERROR(IF((VLOOKUP($A89,'Q2 Raw Data'!$A$9:$DA$158,M$3,FALSE))="","",(VLOOKUP($A89,'Q2 Raw Data'!$A$9:$DA$158,M$3,FALSE))),"")</f>
        <v>Established</v>
      </c>
      <c r="N89" t="str">
        <f>IFERROR(IF((VLOOKUP($A89,'Q2 Raw Data'!$A$9:$DA$158,N$3,FALSE))="","",(VLOOKUP($A89,'Q2 Raw Data'!$A$9:$DA$158,N$3,FALSE))),"")</f>
        <v>Established</v>
      </c>
      <c r="O89" t="str">
        <f>IFERROR(IF((VLOOKUP($A89,'Q2 Raw Data'!$A$9:$DA$158,O$3,FALSE))="","",(VLOOKUP($A89,'Q2 Raw Data'!$A$9:$DA$158,O$3,FALSE))),"")</f>
        <v>Established</v>
      </c>
      <c r="P89" t="str">
        <f>IFERROR(IF((VLOOKUP($A89,'Q2 Raw Data'!$A$9:$DA$158,P$3,FALSE))="","",(VLOOKUP($A89,'Q2 Raw Data'!$A$9:$DA$158,P$3,FALSE))),"")</f>
        <v>Established</v>
      </c>
      <c r="Q89" t="str">
        <f>IFERROR(IF((VLOOKUP($A89,'Q2 Raw Data'!$A$9:$DA$158,Q$3,FALSE))="","",(VLOOKUP($A89,'Q2 Raw Data'!$A$9:$DA$158,Q$3,FALSE))),"")</f>
        <v>Established</v>
      </c>
      <c r="R89" t="str">
        <f>IFERROR(IF((VLOOKUP($A89,'Q2 Raw Data'!$A$9:$DA$158,R$3,FALSE))="","",(VLOOKUP($A89,'Q2 Raw Data'!$A$9:$DA$158,R$3,FALSE))),"")</f>
        <v>Established</v>
      </c>
      <c r="S89" t="str">
        <f>IFERROR(IF((VLOOKUP($A89,'Q2 Raw Data'!$A$9:$DA$158,S$3,FALSE))="","",(VLOOKUP($A89,'Q2 Raw Data'!$A$9:$DA$158,S$3,FALSE))),"")</f>
        <v>Established</v>
      </c>
      <c r="T89" t="str">
        <f>IFERROR(IF((VLOOKUP($A89,'Q2 Raw Data'!$A$9:$DA$158,T$3,FALSE))="","",(VLOOKUP($A89,'Q2 Raw Data'!$A$9:$DA$158,T$3,FALSE))),"")</f>
        <v>Established</v>
      </c>
      <c r="U89" t="str">
        <f>IFERROR(IF((VLOOKUP($A89,'Q2 Raw Data'!$A$9:$DA$158,U$3,FALSE))="","",(VLOOKUP($A89,'Q2 Raw Data'!$A$9:$DA$158,U$3,FALSE))),"")</f>
        <v>Mature</v>
      </c>
      <c r="V89" t="str">
        <f>IFERROR(IF((VLOOKUP($A89,'Q2 Raw Data'!$A$9:$DA$158,V$3,FALSE))="","",(VLOOKUP($A89,'Q2 Raw Data'!$A$9:$DA$158,V$3,FALSE))),"")</f>
        <v>Mature</v>
      </c>
      <c r="W89" t="str">
        <f>IFERROR(IF((VLOOKUP($A89,'Q2 Raw Data'!$A$9:$DA$158,W$3,FALSE))="","",(VLOOKUP($A89,'Q2 Raw Data'!$A$9:$DA$158,W$3,FALSE))),"")</f>
        <v>Mature</v>
      </c>
      <c r="X89" t="str">
        <f>IFERROR(IF((VLOOKUP($A89,'Q2 Raw Data'!$A$9:$DA$158,X$3,FALSE))="","",(VLOOKUP($A89,'Q2 Raw Data'!$A$9:$DA$158,X$3,FALSE))),"")</f>
        <v>Mature</v>
      </c>
      <c r="Y89" t="str">
        <f>IFERROR(IF((VLOOKUP($A89,'Q2 Raw Data'!$A$9:$DA$158,Y$3,FALSE))="","",(VLOOKUP($A89,'Q2 Raw Data'!$A$9:$DA$158,Y$3,FALSE))),"")</f>
        <v>Established</v>
      </c>
      <c r="Z89" t="str">
        <f>IFERROR(IF((VLOOKUP($A89,'Q2 Raw Data'!$A$9:$DA$158,Z$3,FALSE))="","",(VLOOKUP($A89,'Q2 Raw Data'!$A$9:$DA$158,Z$3,FALSE))),"")</f>
        <v>Mature</v>
      </c>
      <c r="AA89" t="str">
        <f>IFERROR(IF((VLOOKUP($A89,'Q2 Raw Data'!$A$9:$DA$158,AA$3,FALSE))="","",(VLOOKUP($A89,'Q2 Raw Data'!$A$9:$DA$158,AA$3,FALSE))),"")</f>
        <v>Mature</v>
      </c>
      <c r="AB89" t="str">
        <f>IFERROR(IF((VLOOKUP($A89,'Q2 Raw Data'!$A$9:$DA$158,AB$3,FALSE))="","",(VLOOKUP($A89,'Q2 Raw Data'!$A$9:$DA$158,AB$3,FALSE))),"")</f>
        <v>Mature</v>
      </c>
      <c r="AC89" t="str">
        <f>IFERROR(IF((VLOOKUP($A89,'Q2 Raw Data'!$A$9:$DA$158,AC$3,FALSE))="","",(VLOOKUP($A89,'Q2 Raw Data'!$A$9:$DA$158,AC$3,FALSE))),"")</f>
        <v>Mature</v>
      </c>
    </row>
    <row r="90" spans="1:29" x14ac:dyDescent="0.3">
      <c r="A90" t="s">
        <v>526</v>
      </c>
      <c r="B90" t="s">
        <v>527</v>
      </c>
      <c r="C90" t="str">
        <f>IFERROR(IF((VLOOKUP($A90,'Q2 Raw Data'!$A$9:$DA$158,C$3,FALSE))="","",(VLOOKUP($A90,'Q2 Raw Data'!$A$9:$DA$158,C$3,FALSE))),"")</f>
        <v>Established</v>
      </c>
      <c r="D90" t="str">
        <f>IFERROR(IF((VLOOKUP($A90,'Q2 Raw Data'!$A$9:$DA$158,D$3,FALSE))="","",(VLOOKUP($A90,'Q2 Raw Data'!$A$9:$DA$158,D$3,FALSE))),"")</f>
        <v>Established</v>
      </c>
      <c r="E90" t="str">
        <f>IFERROR(IF((VLOOKUP($A90,'Q2 Raw Data'!$A$9:$DA$158,E$3,FALSE))="","",(VLOOKUP($A90,'Q2 Raw Data'!$A$9:$DA$158,E$3,FALSE))),"")</f>
        <v>Established</v>
      </c>
      <c r="F90" t="str">
        <f>IFERROR(IF((VLOOKUP($A90,'Q2 Raw Data'!$A$9:$DA$158,F$3,FALSE))="","",(VLOOKUP($A90,'Q2 Raw Data'!$A$9:$DA$158,F$3,FALSE))),"")</f>
        <v>Established</v>
      </c>
      <c r="G90" t="str">
        <f>IFERROR(IF((VLOOKUP($A90,'Q2 Raw Data'!$A$9:$DA$158,G$3,FALSE))="","",(VLOOKUP($A90,'Q2 Raw Data'!$A$9:$DA$158,G$3,FALSE))),"")</f>
        <v>Established</v>
      </c>
      <c r="H90" t="str">
        <f>IFERROR(IF((VLOOKUP($A90,'Q2 Raw Data'!$A$9:$DA$158,H$3,FALSE))="","",(VLOOKUP($A90,'Q2 Raw Data'!$A$9:$DA$158,H$3,FALSE))),"")</f>
        <v>Established</v>
      </c>
      <c r="I90" t="str">
        <f>IFERROR(IF((VLOOKUP($A90,'Q2 Raw Data'!$A$9:$DA$158,I$3,FALSE))="","",(VLOOKUP($A90,'Q2 Raw Data'!$A$9:$DA$158,I$3,FALSE))),"")</f>
        <v>Plans in place</v>
      </c>
      <c r="J90" t="str">
        <f>IFERROR(IF((VLOOKUP($A90,'Q2 Raw Data'!$A$9:$DA$158,J$3,FALSE))="","",(VLOOKUP($A90,'Q2 Raw Data'!$A$9:$DA$158,J$3,FALSE))),"")</f>
        <v>Established</v>
      </c>
      <c r="K90" t="str">
        <f>IFERROR(IF((VLOOKUP($A90,'Q2 Raw Data'!$A$9:$DA$158,K$3,FALSE))="","",(VLOOKUP($A90,'Q2 Raw Data'!$A$9:$DA$158,K$3,FALSE))),"")</f>
        <v>Plans in place</v>
      </c>
      <c r="L90" t="str">
        <f>IFERROR(IF((VLOOKUP($A90,'Q2 Raw Data'!$A$9:$DA$158,L$3,FALSE))="","",(VLOOKUP($A90,'Q2 Raw Data'!$A$9:$DA$158,L$3,FALSE))),"")</f>
        <v>Established</v>
      </c>
      <c r="M90" t="str">
        <f>IFERROR(IF((VLOOKUP($A90,'Q2 Raw Data'!$A$9:$DA$158,M$3,FALSE))="","",(VLOOKUP($A90,'Q2 Raw Data'!$A$9:$DA$158,M$3,FALSE))),"")</f>
        <v>Established</v>
      </c>
      <c r="N90" t="str">
        <f>IFERROR(IF((VLOOKUP($A90,'Q2 Raw Data'!$A$9:$DA$158,N$3,FALSE))="","",(VLOOKUP($A90,'Q2 Raw Data'!$A$9:$DA$158,N$3,FALSE))),"")</f>
        <v>Established</v>
      </c>
      <c r="O90" t="str">
        <f>IFERROR(IF((VLOOKUP($A90,'Q2 Raw Data'!$A$9:$DA$158,O$3,FALSE))="","",(VLOOKUP($A90,'Q2 Raw Data'!$A$9:$DA$158,O$3,FALSE))),"")</f>
        <v>Established</v>
      </c>
      <c r="P90" t="str">
        <f>IFERROR(IF((VLOOKUP($A90,'Q2 Raw Data'!$A$9:$DA$158,P$3,FALSE))="","",(VLOOKUP($A90,'Q2 Raw Data'!$A$9:$DA$158,P$3,FALSE))),"")</f>
        <v>Established</v>
      </c>
      <c r="Q90" t="str">
        <f>IFERROR(IF((VLOOKUP($A90,'Q2 Raw Data'!$A$9:$DA$158,Q$3,FALSE))="","",(VLOOKUP($A90,'Q2 Raw Data'!$A$9:$DA$158,Q$3,FALSE))),"")</f>
        <v>Established</v>
      </c>
      <c r="R90" t="str">
        <f>IFERROR(IF((VLOOKUP($A90,'Q2 Raw Data'!$A$9:$DA$158,R$3,FALSE))="","",(VLOOKUP($A90,'Q2 Raw Data'!$A$9:$DA$158,R$3,FALSE))),"")</f>
        <v>Plans in place</v>
      </c>
      <c r="S90" t="str">
        <f>IFERROR(IF((VLOOKUP($A90,'Q2 Raw Data'!$A$9:$DA$158,S$3,FALSE))="","",(VLOOKUP($A90,'Q2 Raw Data'!$A$9:$DA$158,S$3,FALSE))),"")</f>
        <v>Established</v>
      </c>
      <c r="T90" t="str">
        <f>IFERROR(IF((VLOOKUP($A90,'Q2 Raw Data'!$A$9:$DA$158,T$3,FALSE))="","",(VLOOKUP($A90,'Q2 Raw Data'!$A$9:$DA$158,T$3,FALSE))),"")</f>
        <v>Plans in place</v>
      </c>
      <c r="U90" t="str">
        <f>IFERROR(IF((VLOOKUP($A90,'Q2 Raw Data'!$A$9:$DA$158,U$3,FALSE))="","",(VLOOKUP($A90,'Q2 Raw Data'!$A$9:$DA$158,U$3,FALSE))),"")</f>
        <v>Established</v>
      </c>
      <c r="V90" t="str">
        <f>IFERROR(IF((VLOOKUP($A90,'Q2 Raw Data'!$A$9:$DA$158,V$3,FALSE))="","",(VLOOKUP($A90,'Q2 Raw Data'!$A$9:$DA$158,V$3,FALSE))),"")</f>
        <v>Established</v>
      </c>
      <c r="W90" t="str">
        <f>IFERROR(IF((VLOOKUP($A90,'Q2 Raw Data'!$A$9:$DA$158,W$3,FALSE))="","",(VLOOKUP($A90,'Q2 Raw Data'!$A$9:$DA$158,W$3,FALSE))),"")</f>
        <v>Established</v>
      </c>
      <c r="X90" t="str">
        <f>IFERROR(IF((VLOOKUP($A90,'Q2 Raw Data'!$A$9:$DA$158,X$3,FALSE))="","",(VLOOKUP($A90,'Q2 Raw Data'!$A$9:$DA$158,X$3,FALSE))),"")</f>
        <v>Established</v>
      </c>
      <c r="Y90" t="str">
        <f>IFERROR(IF((VLOOKUP($A90,'Q2 Raw Data'!$A$9:$DA$158,Y$3,FALSE))="","",(VLOOKUP($A90,'Q2 Raw Data'!$A$9:$DA$158,Y$3,FALSE))),"")</f>
        <v>Established</v>
      </c>
      <c r="Z90" t="str">
        <f>IFERROR(IF((VLOOKUP($A90,'Q2 Raw Data'!$A$9:$DA$158,Z$3,FALSE))="","",(VLOOKUP($A90,'Q2 Raw Data'!$A$9:$DA$158,Z$3,FALSE))),"")</f>
        <v>Established</v>
      </c>
      <c r="AA90" t="str">
        <f>IFERROR(IF((VLOOKUP($A90,'Q2 Raw Data'!$A$9:$DA$158,AA$3,FALSE))="","",(VLOOKUP($A90,'Q2 Raw Data'!$A$9:$DA$158,AA$3,FALSE))),"")</f>
        <v>Plans in place</v>
      </c>
      <c r="AB90" t="str">
        <f>IFERROR(IF((VLOOKUP($A90,'Q2 Raw Data'!$A$9:$DA$158,AB$3,FALSE))="","",(VLOOKUP($A90,'Q2 Raw Data'!$A$9:$DA$158,AB$3,FALSE))),"")</f>
        <v>Established</v>
      </c>
      <c r="AC90" t="str">
        <f>IFERROR(IF((VLOOKUP($A90,'Q2 Raw Data'!$A$9:$DA$158,AC$3,FALSE))="","",(VLOOKUP($A90,'Q2 Raw Data'!$A$9:$DA$158,AC$3,FALSE))),"")</f>
        <v>Established</v>
      </c>
    </row>
    <row r="91" spans="1:29" x14ac:dyDescent="0.3">
      <c r="A91" t="s">
        <v>528</v>
      </c>
      <c r="B91" t="s">
        <v>529</v>
      </c>
      <c r="C91" t="str">
        <f>IFERROR(IF((VLOOKUP($A91,'Q2 Raw Data'!$A$9:$DA$158,C$3,FALSE))="","",(VLOOKUP($A91,'Q2 Raw Data'!$A$9:$DA$158,C$3,FALSE))),"")</f>
        <v>Established</v>
      </c>
      <c r="D91" t="str">
        <f>IFERROR(IF((VLOOKUP($A91,'Q2 Raw Data'!$A$9:$DA$158,D$3,FALSE))="","",(VLOOKUP($A91,'Q2 Raw Data'!$A$9:$DA$158,D$3,FALSE))),"")</f>
        <v>Established</v>
      </c>
      <c r="E91" t="str">
        <f>IFERROR(IF((VLOOKUP($A91,'Q2 Raw Data'!$A$9:$DA$158,E$3,FALSE))="","",(VLOOKUP($A91,'Q2 Raw Data'!$A$9:$DA$158,E$3,FALSE))),"")</f>
        <v>Established</v>
      </c>
      <c r="F91" t="str">
        <f>IFERROR(IF((VLOOKUP($A91,'Q2 Raw Data'!$A$9:$DA$158,F$3,FALSE))="","",(VLOOKUP($A91,'Q2 Raw Data'!$A$9:$DA$158,F$3,FALSE))),"")</f>
        <v>Established</v>
      </c>
      <c r="G91" t="str">
        <f>IFERROR(IF((VLOOKUP($A91,'Q2 Raw Data'!$A$9:$DA$158,G$3,FALSE))="","",(VLOOKUP($A91,'Q2 Raw Data'!$A$9:$DA$158,G$3,FALSE))),"")</f>
        <v>Established</v>
      </c>
      <c r="H91" t="str">
        <f>IFERROR(IF((VLOOKUP($A91,'Q2 Raw Data'!$A$9:$DA$158,H$3,FALSE))="","",(VLOOKUP($A91,'Q2 Raw Data'!$A$9:$DA$158,H$3,FALSE))),"")</f>
        <v>Established</v>
      </c>
      <c r="I91" t="str">
        <f>IFERROR(IF((VLOOKUP($A91,'Q2 Raw Data'!$A$9:$DA$158,I$3,FALSE))="","",(VLOOKUP($A91,'Q2 Raw Data'!$A$9:$DA$158,I$3,FALSE))),"")</f>
        <v>Established</v>
      </c>
      <c r="J91" t="str">
        <f>IFERROR(IF((VLOOKUP($A91,'Q2 Raw Data'!$A$9:$DA$158,J$3,FALSE))="","",(VLOOKUP($A91,'Q2 Raw Data'!$A$9:$DA$158,J$3,FALSE))),"")</f>
        <v>Established</v>
      </c>
      <c r="K91" t="str">
        <f>IFERROR(IF((VLOOKUP($A91,'Q2 Raw Data'!$A$9:$DA$158,K$3,FALSE))="","",(VLOOKUP($A91,'Q2 Raw Data'!$A$9:$DA$158,K$3,FALSE))),"")</f>
        <v>Established</v>
      </c>
      <c r="L91" t="str">
        <f>IFERROR(IF((VLOOKUP($A91,'Q2 Raw Data'!$A$9:$DA$158,L$3,FALSE))="","",(VLOOKUP($A91,'Q2 Raw Data'!$A$9:$DA$158,L$3,FALSE))),"")</f>
        <v>Established</v>
      </c>
      <c r="M91" t="str">
        <f>IFERROR(IF((VLOOKUP($A91,'Q2 Raw Data'!$A$9:$DA$158,M$3,FALSE))="","",(VLOOKUP($A91,'Q2 Raw Data'!$A$9:$DA$158,M$3,FALSE))),"")</f>
        <v>Established</v>
      </c>
      <c r="N91" t="str">
        <f>IFERROR(IF((VLOOKUP($A91,'Q2 Raw Data'!$A$9:$DA$158,N$3,FALSE))="","",(VLOOKUP($A91,'Q2 Raw Data'!$A$9:$DA$158,N$3,FALSE))),"")</f>
        <v>Established</v>
      </c>
      <c r="O91" t="str">
        <f>IFERROR(IF((VLOOKUP($A91,'Q2 Raw Data'!$A$9:$DA$158,O$3,FALSE))="","",(VLOOKUP($A91,'Q2 Raw Data'!$A$9:$DA$158,O$3,FALSE))),"")</f>
        <v>Established</v>
      </c>
      <c r="P91" t="str">
        <f>IFERROR(IF((VLOOKUP($A91,'Q2 Raw Data'!$A$9:$DA$158,P$3,FALSE))="","",(VLOOKUP($A91,'Q2 Raw Data'!$A$9:$DA$158,P$3,FALSE))),"")</f>
        <v>Established</v>
      </c>
      <c r="Q91" t="str">
        <f>IFERROR(IF((VLOOKUP($A91,'Q2 Raw Data'!$A$9:$DA$158,Q$3,FALSE))="","",(VLOOKUP($A91,'Q2 Raw Data'!$A$9:$DA$158,Q$3,FALSE))),"")</f>
        <v>Established</v>
      </c>
      <c r="R91" t="str">
        <f>IFERROR(IF((VLOOKUP($A91,'Q2 Raw Data'!$A$9:$DA$158,R$3,FALSE))="","",(VLOOKUP($A91,'Q2 Raw Data'!$A$9:$DA$158,R$3,FALSE))),"")</f>
        <v>Established</v>
      </c>
      <c r="S91" t="str">
        <f>IFERROR(IF((VLOOKUP($A91,'Q2 Raw Data'!$A$9:$DA$158,S$3,FALSE))="","",(VLOOKUP($A91,'Q2 Raw Data'!$A$9:$DA$158,S$3,FALSE))),"")</f>
        <v>Established</v>
      </c>
      <c r="T91" t="str">
        <f>IFERROR(IF((VLOOKUP($A91,'Q2 Raw Data'!$A$9:$DA$158,T$3,FALSE))="","",(VLOOKUP($A91,'Q2 Raw Data'!$A$9:$DA$158,T$3,FALSE))),"")</f>
        <v>Established</v>
      </c>
      <c r="U91" t="str">
        <f>IFERROR(IF((VLOOKUP($A91,'Q2 Raw Data'!$A$9:$DA$158,U$3,FALSE))="","",(VLOOKUP($A91,'Q2 Raw Data'!$A$9:$DA$158,U$3,FALSE))),"")</f>
        <v>Established</v>
      </c>
      <c r="V91" t="str">
        <f>IFERROR(IF((VLOOKUP($A91,'Q2 Raw Data'!$A$9:$DA$158,V$3,FALSE))="","",(VLOOKUP($A91,'Q2 Raw Data'!$A$9:$DA$158,V$3,FALSE))),"")</f>
        <v>Established</v>
      </c>
      <c r="W91" t="str">
        <f>IFERROR(IF((VLOOKUP($A91,'Q2 Raw Data'!$A$9:$DA$158,W$3,FALSE))="","",(VLOOKUP($A91,'Q2 Raw Data'!$A$9:$DA$158,W$3,FALSE))),"")</f>
        <v>Established</v>
      </c>
      <c r="X91" t="str">
        <f>IFERROR(IF((VLOOKUP($A91,'Q2 Raw Data'!$A$9:$DA$158,X$3,FALSE))="","",(VLOOKUP($A91,'Q2 Raw Data'!$A$9:$DA$158,X$3,FALSE))),"")</f>
        <v>Established</v>
      </c>
      <c r="Y91" t="str">
        <f>IFERROR(IF((VLOOKUP($A91,'Q2 Raw Data'!$A$9:$DA$158,Y$3,FALSE))="","",(VLOOKUP($A91,'Q2 Raw Data'!$A$9:$DA$158,Y$3,FALSE))),"")</f>
        <v>Established</v>
      </c>
      <c r="Z91" t="str">
        <f>IFERROR(IF((VLOOKUP($A91,'Q2 Raw Data'!$A$9:$DA$158,Z$3,FALSE))="","",(VLOOKUP($A91,'Q2 Raw Data'!$A$9:$DA$158,Z$3,FALSE))),"")</f>
        <v>Established</v>
      </c>
      <c r="AA91" t="str">
        <f>IFERROR(IF((VLOOKUP($A91,'Q2 Raw Data'!$A$9:$DA$158,AA$3,FALSE))="","",(VLOOKUP($A91,'Q2 Raw Data'!$A$9:$DA$158,AA$3,FALSE))),"")</f>
        <v>Established</v>
      </c>
      <c r="AB91" t="str">
        <f>IFERROR(IF((VLOOKUP($A91,'Q2 Raw Data'!$A$9:$DA$158,AB$3,FALSE))="","",(VLOOKUP($A91,'Q2 Raw Data'!$A$9:$DA$158,AB$3,FALSE))),"")</f>
        <v>Established</v>
      </c>
      <c r="AC91" t="str">
        <f>IFERROR(IF((VLOOKUP($A91,'Q2 Raw Data'!$A$9:$DA$158,AC$3,FALSE))="","",(VLOOKUP($A91,'Q2 Raw Data'!$A$9:$DA$158,AC$3,FALSE))),"")</f>
        <v>Established</v>
      </c>
    </row>
    <row r="92" spans="1:29" x14ac:dyDescent="0.3">
      <c r="A92" t="s">
        <v>530</v>
      </c>
      <c r="B92" t="s">
        <v>531</v>
      </c>
      <c r="C92" t="str">
        <f>IFERROR(IF((VLOOKUP($A92,'Q2 Raw Data'!$A$9:$DA$158,C$3,FALSE))="","",(VLOOKUP($A92,'Q2 Raw Data'!$A$9:$DA$158,C$3,FALSE))),"")</f>
        <v>Established</v>
      </c>
      <c r="D92" t="str">
        <f>IFERROR(IF((VLOOKUP($A92,'Q2 Raw Data'!$A$9:$DA$158,D$3,FALSE))="","",(VLOOKUP($A92,'Q2 Raw Data'!$A$9:$DA$158,D$3,FALSE))),"")</f>
        <v>Established</v>
      </c>
      <c r="E92" t="str">
        <f>IFERROR(IF((VLOOKUP($A92,'Q2 Raw Data'!$A$9:$DA$158,E$3,FALSE))="","",(VLOOKUP($A92,'Q2 Raw Data'!$A$9:$DA$158,E$3,FALSE))),"")</f>
        <v>Established</v>
      </c>
      <c r="F92" t="str">
        <f>IFERROR(IF((VLOOKUP($A92,'Q2 Raw Data'!$A$9:$DA$158,F$3,FALSE))="","",(VLOOKUP($A92,'Q2 Raw Data'!$A$9:$DA$158,F$3,FALSE))),"")</f>
        <v>Established</v>
      </c>
      <c r="G92" t="str">
        <f>IFERROR(IF((VLOOKUP($A92,'Q2 Raw Data'!$A$9:$DA$158,G$3,FALSE))="","",(VLOOKUP($A92,'Q2 Raw Data'!$A$9:$DA$158,G$3,FALSE))),"")</f>
        <v>Plans in place</v>
      </c>
      <c r="H92" t="str">
        <f>IFERROR(IF((VLOOKUP($A92,'Q2 Raw Data'!$A$9:$DA$158,H$3,FALSE))="","",(VLOOKUP($A92,'Q2 Raw Data'!$A$9:$DA$158,H$3,FALSE))),"")</f>
        <v>Plans in place</v>
      </c>
      <c r="I92" t="str">
        <f>IFERROR(IF((VLOOKUP($A92,'Q2 Raw Data'!$A$9:$DA$158,I$3,FALSE))="","",(VLOOKUP($A92,'Q2 Raw Data'!$A$9:$DA$158,I$3,FALSE))),"")</f>
        <v>Established</v>
      </c>
      <c r="J92" t="str">
        <f>IFERROR(IF((VLOOKUP($A92,'Q2 Raw Data'!$A$9:$DA$158,J$3,FALSE))="","",(VLOOKUP($A92,'Q2 Raw Data'!$A$9:$DA$158,J$3,FALSE))),"")</f>
        <v>Plans in place</v>
      </c>
      <c r="K92" t="str">
        <f>IFERROR(IF((VLOOKUP($A92,'Q2 Raw Data'!$A$9:$DA$158,K$3,FALSE))="","",(VLOOKUP($A92,'Q2 Raw Data'!$A$9:$DA$158,K$3,FALSE))),"")</f>
        <v>Established</v>
      </c>
      <c r="L92" t="str">
        <f>IFERROR(IF((VLOOKUP($A92,'Q2 Raw Data'!$A$9:$DA$158,L$3,FALSE))="","",(VLOOKUP($A92,'Q2 Raw Data'!$A$9:$DA$158,L$3,FALSE))),"")</f>
        <v>Mature</v>
      </c>
      <c r="M92" t="str">
        <f>IFERROR(IF((VLOOKUP($A92,'Q2 Raw Data'!$A$9:$DA$158,M$3,FALSE))="","",(VLOOKUP($A92,'Q2 Raw Data'!$A$9:$DA$158,M$3,FALSE))),"")</f>
        <v>Mature</v>
      </c>
      <c r="N92" t="str">
        <f>IFERROR(IF((VLOOKUP($A92,'Q2 Raw Data'!$A$9:$DA$158,N$3,FALSE))="","",(VLOOKUP($A92,'Q2 Raw Data'!$A$9:$DA$158,N$3,FALSE))),"")</f>
        <v>Mature</v>
      </c>
      <c r="O92" t="str">
        <f>IFERROR(IF((VLOOKUP($A92,'Q2 Raw Data'!$A$9:$DA$158,O$3,FALSE))="","",(VLOOKUP($A92,'Q2 Raw Data'!$A$9:$DA$158,O$3,FALSE))),"")</f>
        <v>Established</v>
      </c>
      <c r="P92" t="str">
        <f>IFERROR(IF((VLOOKUP($A92,'Q2 Raw Data'!$A$9:$DA$158,P$3,FALSE))="","",(VLOOKUP($A92,'Q2 Raw Data'!$A$9:$DA$158,P$3,FALSE))),"")</f>
        <v>Plans in place</v>
      </c>
      <c r="Q92" t="str">
        <f>IFERROR(IF((VLOOKUP($A92,'Q2 Raw Data'!$A$9:$DA$158,Q$3,FALSE))="","",(VLOOKUP($A92,'Q2 Raw Data'!$A$9:$DA$158,Q$3,FALSE))),"")</f>
        <v>Plans in place</v>
      </c>
      <c r="R92" t="str">
        <f>IFERROR(IF((VLOOKUP($A92,'Q2 Raw Data'!$A$9:$DA$158,R$3,FALSE))="","",(VLOOKUP($A92,'Q2 Raw Data'!$A$9:$DA$158,R$3,FALSE))),"")</f>
        <v>Established</v>
      </c>
      <c r="S92" t="str">
        <f>IFERROR(IF((VLOOKUP($A92,'Q2 Raw Data'!$A$9:$DA$158,S$3,FALSE))="","",(VLOOKUP($A92,'Q2 Raw Data'!$A$9:$DA$158,S$3,FALSE))),"")</f>
        <v>Plans in place</v>
      </c>
      <c r="T92" t="str">
        <f>IFERROR(IF((VLOOKUP($A92,'Q2 Raw Data'!$A$9:$DA$158,T$3,FALSE))="","",(VLOOKUP($A92,'Q2 Raw Data'!$A$9:$DA$158,T$3,FALSE))),"")</f>
        <v>Established</v>
      </c>
      <c r="U92" t="str">
        <f>IFERROR(IF((VLOOKUP($A92,'Q2 Raw Data'!$A$9:$DA$158,U$3,FALSE))="","",(VLOOKUP($A92,'Q2 Raw Data'!$A$9:$DA$158,U$3,FALSE))),"")</f>
        <v>Mature</v>
      </c>
      <c r="V92" t="str">
        <f>IFERROR(IF((VLOOKUP($A92,'Q2 Raw Data'!$A$9:$DA$158,V$3,FALSE))="","",(VLOOKUP($A92,'Q2 Raw Data'!$A$9:$DA$158,V$3,FALSE))),"")</f>
        <v>Mature</v>
      </c>
      <c r="W92" t="str">
        <f>IFERROR(IF((VLOOKUP($A92,'Q2 Raw Data'!$A$9:$DA$158,W$3,FALSE))="","",(VLOOKUP($A92,'Q2 Raw Data'!$A$9:$DA$158,W$3,FALSE))),"")</f>
        <v>Mature</v>
      </c>
      <c r="X92" t="str">
        <f>IFERROR(IF((VLOOKUP($A92,'Q2 Raw Data'!$A$9:$DA$158,X$3,FALSE))="","",(VLOOKUP($A92,'Q2 Raw Data'!$A$9:$DA$158,X$3,FALSE))),"")</f>
        <v>Established</v>
      </c>
      <c r="Y92" t="str">
        <f>IFERROR(IF((VLOOKUP($A92,'Q2 Raw Data'!$A$9:$DA$158,Y$3,FALSE))="","",(VLOOKUP($A92,'Q2 Raw Data'!$A$9:$DA$158,Y$3,FALSE))),"")</f>
        <v>Plans in place</v>
      </c>
      <c r="Z92" t="str">
        <f>IFERROR(IF((VLOOKUP($A92,'Q2 Raw Data'!$A$9:$DA$158,Z$3,FALSE))="","",(VLOOKUP($A92,'Q2 Raw Data'!$A$9:$DA$158,Z$3,FALSE))),"")</f>
        <v>Plans in place</v>
      </c>
      <c r="AA92" t="str">
        <f>IFERROR(IF((VLOOKUP($A92,'Q2 Raw Data'!$A$9:$DA$158,AA$3,FALSE))="","",(VLOOKUP($A92,'Q2 Raw Data'!$A$9:$DA$158,AA$3,FALSE))),"")</f>
        <v>Established</v>
      </c>
      <c r="AB92" t="str">
        <f>IFERROR(IF((VLOOKUP($A92,'Q2 Raw Data'!$A$9:$DA$158,AB$3,FALSE))="","",(VLOOKUP($A92,'Q2 Raw Data'!$A$9:$DA$158,AB$3,FALSE))),"")</f>
        <v>Plans in place</v>
      </c>
      <c r="AC92" t="str">
        <f>IFERROR(IF((VLOOKUP($A92,'Q2 Raw Data'!$A$9:$DA$158,AC$3,FALSE))="","",(VLOOKUP($A92,'Q2 Raw Data'!$A$9:$DA$158,AC$3,FALSE))),"")</f>
        <v>Established</v>
      </c>
    </row>
    <row r="93" spans="1:29" x14ac:dyDescent="0.3">
      <c r="A93" t="s">
        <v>532</v>
      </c>
      <c r="B93" t="s">
        <v>533</v>
      </c>
      <c r="C93" t="str">
        <f>IFERROR(IF((VLOOKUP($A93,'Q2 Raw Data'!$A$9:$DA$158,C$3,FALSE))="","",(VLOOKUP($A93,'Q2 Raw Data'!$A$9:$DA$158,C$3,FALSE))),"")</f>
        <v>Plans in place</v>
      </c>
      <c r="D93" t="str">
        <f>IFERROR(IF((VLOOKUP($A93,'Q2 Raw Data'!$A$9:$DA$158,D$3,FALSE))="","",(VLOOKUP($A93,'Q2 Raw Data'!$A$9:$DA$158,D$3,FALSE))),"")</f>
        <v>Plans in place</v>
      </c>
      <c r="E93" t="str">
        <f>IFERROR(IF((VLOOKUP($A93,'Q2 Raw Data'!$A$9:$DA$158,E$3,FALSE))="","",(VLOOKUP($A93,'Q2 Raw Data'!$A$9:$DA$158,E$3,FALSE))),"")</f>
        <v>Established</v>
      </c>
      <c r="F93" t="str">
        <f>IFERROR(IF((VLOOKUP($A93,'Q2 Raw Data'!$A$9:$DA$158,F$3,FALSE))="","",(VLOOKUP($A93,'Q2 Raw Data'!$A$9:$DA$158,F$3,FALSE))),"")</f>
        <v>Established</v>
      </c>
      <c r="G93" t="str">
        <f>IFERROR(IF((VLOOKUP($A93,'Q2 Raw Data'!$A$9:$DA$158,G$3,FALSE))="","",(VLOOKUP($A93,'Q2 Raw Data'!$A$9:$DA$158,G$3,FALSE))),"")</f>
        <v>Established</v>
      </c>
      <c r="H93" t="str">
        <f>IFERROR(IF((VLOOKUP($A93,'Q2 Raw Data'!$A$9:$DA$158,H$3,FALSE))="","",(VLOOKUP($A93,'Q2 Raw Data'!$A$9:$DA$158,H$3,FALSE))),"")</f>
        <v>Established</v>
      </c>
      <c r="I93" t="str">
        <f>IFERROR(IF((VLOOKUP($A93,'Q2 Raw Data'!$A$9:$DA$158,I$3,FALSE))="","",(VLOOKUP($A93,'Q2 Raw Data'!$A$9:$DA$158,I$3,FALSE))),"")</f>
        <v>Mature</v>
      </c>
      <c r="J93" t="str">
        <f>IFERROR(IF((VLOOKUP($A93,'Q2 Raw Data'!$A$9:$DA$158,J$3,FALSE))="","",(VLOOKUP($A93,'Q2 Raw Data'!$A$9:$DA$158,J$3,FALSE))),"")</f>
        <v>Mature</v>
      </c>
      <c r="K93" t="str">
        <f>IFERROR(IF((VLOOKUP($A93,'Q2 Raw Data'!$A$9:$DA$158,K$3,FALSE))="","",(VLOOKUP($A93,'Q2 Raw Data'!$A$9:$DA$158,K$3,FALSE))),"")</f>
        <v>Plans in place</v>
      </c>
      <c r="L93" t="str">
        <f>IFERROR(IF((VLOOKUP($A93,'Q2 Raw Data'!$A$9:$DA$158,L$3,FALSE))="","",(VLOOKUP($A93,'Q2 Raw Data'!$A$9:$DA$158,L$3,FALSE))),"")</f>
        <v>Established</v>
      </c>
      <c r="M93" t="str">
        <f>IFERROR(IF((VLOOKUP($A93,'Q2 Raw Data'!$A$9:$DA$158,M$3,FALSE))="","",(VLOOKUP($A93,'Q2 Raw Data'!$A$9:$DA$158,M$3,FALSE))),"")</f>
        <v>Established</v>
      </c>
      <c r="N93" t="str">
        <f>IFERROR(IF((VLOOKUP($A93,'Q2 Raw Data'!$A$9:$DA$158,N$3,FALSE))="","",(VLOOKUP($A93,'Q2 Raw Data'!$A$9:$DA$158,N$3,FALSE))),"")</f>
        <v>Established</v>
      </c>
      <c r="O93" t="str">
        <f>IFERROR(IF((VLOOKUP($A93,'Q2 Raw Data'!$A$9:$DA$158,O$3,FALSE))="","",(VLOOKUP($A93,'Q2 Raw Data'!$A$9:$DA$158,O$3,FALSE))),"")</f>
        <v>Established</v>
      </c>
      <c r="P93" t="str">
        <f>IFERROR(IF((VLOOKUP($A93,'Q2 Raw Data'!$A$9:$DA$158,P$3,FALSE))="","",(VLOOKUP($A93,'Q2 Raw Data'!$A$9:$DA$158,P$3,FALSE))),"")</f>
        <v>Established</v>
      </c>
      <c r="Q93" t="str">
        <f>IFERROR(IF((VLOOKUP($A93,'Q2 Raw Data'!$A$9:$DA$158,Q$3,FALSE))="","",(VLOOKUP($A93,'Q2 Raw Data'!$A$9:$DA$158,Q$3,FALSE))),"")</f>
        <v>Established</v>
      </c>
      <c r="R93" t="str">
        <f>IFERROR(IF((VLOOKUP($A93,'Q2 Raw Data'!$A$9:$DA$158,R$3,FALSE))="","",(VLOOKUP($A93,'Q2 Raw Data'!$A$9:$DA$158,R$3,FALSE))),"")</f>
        <v>Mature</v>
      </c>
      <c r="S93" t="str">
        <f>IFERROR(IF((VLOOKUP($A93,'Q2 Raw Data'!$A$9:$DA$158,S$3,FALSE))="","",(VLOOKUP($A93,'Q2 Raw Data'!$A$9:$DA$158,S$3,FALSE))),"")</f>
        <v>Mature</v>
      </c>
      <c r="T93" t="str">
        <f>IFERROR(IF((VLOOKUP($A93,'Q2 Raw Data'!$A$9:$DA$158,T$3,FALSE))="","",(VLOOKUP($A93,'Q2 Raw Data'!$A$9:$DA$158,T$3,FALSE))),"")</f>
        <v>Established</v>
      </c>
      <c r="U93" t="str">
        <f>IFERROR(IF((VLOOKUP($A93,'Q2 Raw Data'!$A$9:$DA$158,U$3,FALSE))="","",(VLOOKUP($A93,'Q2 Raw Data'!$A$9:$DA$158,U$3,FALSE))),"")</f>
        <v>Established</v>
      </c>
      <c r="V93" t="str">
        <f>IFERROR(IF((VLOOKUP($A93,'Q2 Raw Data'!$A$9:$DA$158,V$3,FALSE))="","",(VLOOKUP($A93,'Q2 Raw Data'!$A$9:$DA$158,V$3,FALSE))),"")</f>
        <v>Established</v>
      </c>
      <c r="W93" t="str">
        <f>IFERROR(IF((VLOOKUP($A93,'Q2 Raw Data'!$A$9:$DA$158,W$3,FALSE))="","",(VLOOKUP($A93,'Q2 Raw Data'!$A$9:$DA$158,W$3,FALSE))),"")</f>
        <v>Established</v>
      </c>
      <c r="X93" t="str">
        <f>IFERROR(IF((VLOOKUP($A93,'Q2 Raw Data'!$A$9:$DA$158,X$3,FALSE))="","",(VLOOKUP($A93,'Q2 Raw Data'!$A$9:$DA$158,X$3,FALSE))),"")</f>
        <v>Established</v>
      </c>
      <c r="Y93" t="str">
        <f>IFERROR(IF((VLOOKUP($A93,'Q2 Raw Data'!$A$9:$DA$158,Y$3,FALSE))="","",(VLOOKUP($A93,'Q2 Raw Data'!$A$9:$DA$158,Y$3,FALSE))),"")</f>
        <v>Established</v>
      </c>
      <c r="Z93" t="str">
        <f>IFERROR(IF((VLOOKUP($A93,'Q2 Raw Data'!$A$9:$DA$158,Z$3,FALSE))="","",(VLOOKUP($A93,'Q2 Raw Data'!$A$9:$DA$158,Z$3,FALSE))),"")</f>
        <v>Established</v>
      </c>
      <c r="AA93" t="str">
        <f>IFERROR(IF((VLOOKUP($A93,'Q2 Raw Data'!$A$9:$DA$158,AA$3,FALSE))="","",(VLOOKUP($A93,'Q2 Raw Data'!$A$9:$DA$158,AA$3,FALSE))),"")</f>
        <v>Mature</v>
      </c>
      <c r="AB93" t="str">
        <f>IFERROR(IF((VLOOKUP($A93,'Q2 Raw Data'!$A$9:$DA$158,AB$3,FALSE))="","",(VLOOKUP($A93,'Q2 Raw Data'!$A$9:$DA$158,AB$3,FALSE))),"")</f>
        <v>Mature</v>
      </c>
      <c r="AC93" t="str">
        <f>IFERROR(IF((VLOOKUP($A93,'Q2 Raw Data'!$A$9:$DA$158,AC$3,FALSE))="","",(VLOOKUP($A93,'Q2 Raw Data'!$A$9:$DA$158,AC$3,FALSE))),"")</f>
        <v>Established</v>
      </c>
    </row>
    <row r="94" spans="1:29" x14ac:dyDescent="0.3">
      <c r="A94" t="s">
        <v>534</v>
      </c>
      <c r="B94" t="s">
        <v>535</v>
      </c>
      <c r="C94" t="str">
        <f>IFERROR(IF((VLOOKUP($A94,'Q2 Raw Data'!$A$9:$DA$158,C$3,FALSE))="","",(VLOOKUP($A94,'Q2 Raw Data'!$A$9:$DA$158,C$3,FALSE))),"")</f>
        <v>Established</v>
      </c>
      <c r="D94" t="str">
        <f>IFERROR(IF((VLOOKUP($A94,'Q2 Raw Data'!$A$9:$DA$158,D$3,FALSE))="","",(VLOOKUP($A94,'Q2 Raw Data'!$A$9:$DA$158,D$3,FALSE))),"")</f>
        <v>Mature</v>
      </c>
      <c r="E94" t="str">
        <f>IFERROR(IF((VLOOKUP($A94,'Q2 Raw Data'!$A$9:$DA$158,E$3,FALSE))="","",(VLOOKUP($A94,'Q2 Raw Data'!$A$9:$DA$158,E$3,FALSE))),"")</f>
        <v>Established</v>
      </c>
      <c r="F94" t="str">
        <f>IFERROR(IF((VLOOKUP($A94,'Q2 Raw Data'!$A$9:$DA$158,F$3,FALSE))="","",(VLOOKUP($A94,'Q2 Raw Data'!$A$9:$DA$158,F$3,FALSE))),"")</f>
        <v>Established</v>
      </c>
      <c r="G94" t="str">
        <f>IFERROR(IF((VLOOKUP($A94,'Q2 Raw Data'!$A$9:$DA$158,G$3,FALSE))="","",(VLOOKUP($A94,'Q2 Raw Data'!$A$9:$DA$158,G$3,FALSE))),"")</f>
        <v>Established</v>
      </c>
      <c r="H94" t="str">
        <f>IFERROR(IF((VLOOKUP($A94,'Q2 Raw Data'!$A$9:$DA$158,H$3,FALSE))="","",(VLOOKUP($A94,'Q2 Raw Data'!$A$9:$DA$158,H$3,FALSE))),"")</f>
        <v>Established</v>
      </c>
      <c r="I94" t="str">
        <f>IFERROR(IF((VLOOKUP($A94,'Q2 Raw Data'!$A$9:$DA$158,I$3,FALSE))="","",(VLOOKUP($A94,'Q2 Raw Data'!$A$9:$DA$158,I$3,FALSE))),"")</f>
        <v>Established</v>
      </c>
      <c r="J94" t="str">
        <f>IFERROR(IF((VLOOKUP($A94,'Q2 Raw Data'!$A$9:$DA$158,J$3,FALSE))="","",(VLOOKUP($A94,'Q2 Raw Data'!$A$9:$DA$158,J$3,FALSE))),"")</f>
        <v>Established</v>
      </c>
      <c r="K94" t="str">
        <f>IFERROR(IF((VLOOKUP($A94,'Q2 Raw Data'!$A$9:$DA$158,K$3,FALSE))="","",(VLOOKUP($A94,'Q2 Raw Data'!$A$9:$DA$158,K$3,FALSE))),"")</f>
        <v>Plans in place</v>
      </c>
      <c r="L94" t="str">
        <f>IFERROR(IF((VLOOKUP($A94,'Q2 Raw Data'!$A$9:$DA$158,L$3,FALSE))="","",(VLOOKUP($A94,'Q2 Raw Data'!$A$9:$DA$158,L$3,FALSE))),"")</f>
        <v>Established</v>
      </c>
      <c r="M94" t="str">
        <f>IFERROR(IF((VLOOKUP($A94,'Q2 Raw Data'!$A$9:$DA$158,M$3,FALSE))="","",(VLOOKUP($A94,'Q2 Raw Data'!$A$9:$DA$158,M$3,FALSE))),"")</f>
        <v>Established</v>
      </c>
      <c r="N94" t="str">
        <f>IFERROR(IF((VLOOKUP($A94,'Q2 Raw Data'!$A$9:$DA$158,N$3,FALSE))="","",(VLOOKUP($A94,'Q2 Raw Data'!$A$9:$DA$158,N$3,FALSE))),"")</f>
        <v>Established</v>
      </c>
      <c r="O94" t="str">
        <f>IFERROR(IF((VLOOKUP($A94,'Q2 Raw Data'!$A$9:$DA$158,O$3,FALSE))="","",(VLOOKUP($A94,'Q2 Raw Data'!$A$9:$DA$158,O$3,FALSE))),"")</f>
        <v>Established</v>
      </c>
      <c r="P94" t="str">
        <f>IFERROR(IF((VLOOKUP($A94,'Q2 Raw Data'!$A$9:$DA$158,P$3,FALSE))="","",(VLOOKUP($A94,'Q2 Raw Data'!$A$9:$DA$158,P$3,FALSE))),"")</f>
        <v>Established</v>
      </c>
      <c r="Q94" t="str">
        <f>IFERROR(IF((VLOOKUP($A94,'Q2 Raw Data'!$A$9:$DA$158,Q$3,FALSE))="","",(VLOOKUP($A94,'Q2 Raw Data'!$A$9:$DA$158,Q$3,FALSE))),"")</f>
        <v>Established</v>
      </c>
      <c r="R94" t="str">
        <f>IFERROR(IF((VLOOKUP($A94,'Q2 Raw Data'!$A$9:$DA$158,R$3,FALSE))="","",(VLOOKUP($A94,'Q2 Raw Data'!$A$9:$DA$158,R$3,FALSE))),"")</f>
        <v>Established</v>
      </c>
      <c r="S94" t="str">
        <f>IFERROR(IF((VLOOKUP($A94,'Q2 Raw Data'!$A$9:$DA$158,S$3,FALSE))="","",(VLOOKUP($A94,'Q2 Raw Data'!$A$9:$DA$158,S$3,FALSE))),"")</f>
        <v>Established</v>
      </c>
      <c r="T94" t="str">
        <f>IFERROR(IF((VLOOKUP($A94,'Q2 Raw Data'!$A$9:$DA$158,T$3,FALSE))="","",(VLOOKUP($A94,'Q2 Raw Data'!$A$9:$DA$158,T$3,FALSE))),"")</f>
        <v>Plans in place</v>
      </c>
      <c r="U94" t="str">
        <f>IFERROR(IF((VLOOKUP($A94,'Q2 Raw Data'!$A$9:$DA$158,U$3,FALSE))="","",(VLOOKUP($A94,'Q2 Raw Data'!$A$9:$DA$158,U$3,FALSE))),"")</f>
        <v>Established</v>
      </c>
      <c r="V94" t="str">
        <f>IFERROR(IF((VLOOKUP($A94,'Q2 Raw Data'!$A$9:$DA$158,V$3,FALSE))="","",(VLOOKUP($A94,'Q2 Raw Data'!$A$9:$DA$158,V$3,FALSE))),"")</f>
        <v>Established</v>
      </c>
      <c r="W94" t="str">
        <f>IFERROR(IF((VLOOKUP($A94,'Q2 Raw Data'!$A$9:$DA$158,W$3,FALSE))="","",(VLOOKUP($A94,'Q2 Raw Data'!$A$9:$DA$158,W$3,FALSE))),"")</f>
        <v>Established</v>
      </c>
      <c r="X94" t="str">
        <f>IFERROR(IF((VLOOKUP($A94,'Q2 Raw Data'!$A$9:$DA$158,X$3,FALSE))="","",(VLOOKUP($A94,'Q2 Raw Data'!$A$9:$DA$158,X$3,FALSE))),"")</f>
        <v>Established</v>
      </c>
      <c r="Y94" t="str">
        <f>IFERROR(IF((VLOOKUP($A94,'Q2 Raw Data'!$A$9:$DA$158,Y$3,FALSE))="","",(VLOOKUP($A94,'Q2 Raw Data'!$A$9:$DA$158,Y$3,FALSE))),"")</f>
        <v>Established</v>
      </c>
      <c r="Z94" t="str">
        <f>IFERROR(IF((VLOOKUP($A94,'Q2 Raw Data'!$A$9:$DA$158,Z$3,FALSE))="","",(VLOOKUP($A94,'Q2 Raw Data'!$A$9:$DA$158,Z$3,FALSE))),"")</f>
        <v>Established</v>
      </c>
      <c r="AA94" t="str">
        <f>IFERROR(IF((VLOOKUP($A94,'Q2 Raw Data'!$A$9:$DA$158,AA$3,FALSE))="","",(VLOOKUP($A94,'Q2 Raw Data'!$A$9:$DA$158,AA$3,FALSE))),"")</f>
        <v>Established</v>
      </c>
      <c r="AB94" t="str">
        <f>IFERROR(IF((VLOOKUP($A94,'Q2 Raw Data'!$A$9:$DA$158,AB$3,FALSE))="","",(VLOOKUP($A94,'Q2 Raw Data'!$A$9:$DA$158,AB$3,FALSE))),"")</f>
        <v>Established</v>
      </c>
      <c r="AC94" t="str">
        <f>IFERROR(IF((VLOOKUP($A94,'Q2 Raw Data'!$A$9:$DA$158,AC$3,FALSE))="","",(VLOOKUP($A94,'Q2 Raw Data'!$A$9:$DA$158,AC$3,FALSE))),"")</f>
        <v>Established</v>
      </c>
    </row>
    <row r="95" spans="1:29" x14ac:dyDescent="0.3">
      <c r="A95" t="s">
        <v>536</v>
      </c>
      <c r="B95" t="s">
        <v>537</v>
      </c>
      <c r="C95" t="str">
        <f>IFERROR(IF((VLOOKUP($A95,'Q2 Raw Data'!$A$9:$DA$158,C$3,FALSE))="","",(VLOOKUP($A95,'Q2 Raw Data'!$A$9:$DA$158,C$3,FALSE))),"")</f>
        <v>Established</v>
      </c>
      <c r="D95" t="str">
        <f>IFERROR(IF((VLOOKUP($A95,'Q2 Raw Data'!$A$9:$DA$158,D$3,FALSE))="","",(VLOOKUP($A95,'Q2 Raw Data'!$A$9:$DA$158,D$3,FALSE))),"")</f>
        <v>Established</v>
      </c>
      <c r="E95" t="str">
        <f>IFERROR(IF((VLOOKUP($A95,'Q2 Raw Data'!$A$9:$DA$158,E$3,FALSE))="","",(VLOOKUP($A95,'Q2 Raw Data'!$A$9:$DA$158,E$3,FALSE))),"")</f>
        <v>Established</v>
      </c>
      <c r="F95" t="str">
        <f>IFERROR(IF((VLOOKUP($A95,'Q2 Raw Data'!$A$9:$DA$158,F$3,FALSE))="","",(VLOOKUP($A95,'Q2 Raw Data'!$A$9:$DA$158,F$3,FALSE))),"")</f>
        <v>Mature</v>
      </c>
      <c r="G95" t="str">
        <f>IFERROR(IF((VLOOKUP($A95,'Q2 Raw Data'!$A$9:$DA$158,G$3,FALSE))="","",(VLOOKUP($A95,'Q2 Raw Data'!$A$9:$DA$158,G$3,FALSE))),"")</f>
        <v>Plans in place</v>
      </c>
      <c r="H95" t="str">
        <f>IFERROR(IF((VLOOKUP($A95,'Q2 Raw Data'!$A$9:$DA$158,H$3,FALSE))="","",(VLOOKUP($A95,'Q2 Raw Data'!$A$9:$DA$158,H$3,FALSE))),"")</f>
        <v>Established</v>
      </c>
      <c r="I95" t="str">
        <f>IFERROR(IF((VLOOKUP($A95,'Q2 Raw Data'!$A$9:$DA$158,I$3,FALSE))="","",(VLOOKUP($A95,'Q2 Raw Data'!$A$9:$DA$158,I$3,FALSE))),"")</f>
        <v>Established</v>
      </c>
      <c r="J95" t="str">
        <f>IFERROR(IF((VLOOKUP($A95,'Q2 Raw Data'!$A$9:$DA$158,J$3,FALSE))="","",(VLOOKUP($A95,'Q2 Raw Data'!$A$9:$DA$158,J$3,FALSE))),"")</f>
        <v>Established</v>
      </c>
      <c r="K95" t="str">
        <f>IFERROR(IF((VLOOKUP($A95,'Q2 Raw Data'!$A$9:$DA$158,K$3,FALSE))="","",(VLOOKUP($A95,'Q2 Raw Data'!$A$9:$DA$158,K$3,FALSE))),"")</f>
        <v>Plans in place</v>
      </c>
      <c r="L95" t="str">
        <f>IFERROR(IF((VLOOKUP($A95,'Q2 Raw Data'!$A$9:$DA$158,L$3,FALSE))="","",(VLOOKUP($A95,'Q2 Raw Data'!$A$9:$DA$158,L$3,FALSE))),"")</f>
        <v>Established</v>
      </c>
      <c r="M95" t="str">
        <f>IFERROR(IF((VLOOKUP($A95,'Q2 Raw Data'!$A$9:$DA$158,M$3,FALSE))="","",(VLOOKUP($A95,'Q2 Raw Data'!$A$9:$DA$158,M$3,FALSE))),"")</f>
        <v>Established</v>
      </c>
      <c r="N95" t="str">
        <f>IFERROR(IF((VLOOKUP($A95,'Q2 Raw Data'!$A$9:$DA$158,N$3,FALSE))="","",(VLOOKUP($A95,'Q2 Raw Data'!$A$9:$DA$158,N$3,FALSE))),"")</f>
        <v>Established</v>
      </c>
      <c r="O95" t="str">
        <f>IFERROR(IF((VLOOKUP($A95,'Q2 Raw Data'!$A$9:$DA$158,O$3,FALSE))="","",(VLOOKUP($A95,'Q2 Raw Data'!$A$9:$DA$158,O$3,FALSE))),"")</f>
        <v>Mature</v>
      </c>
      <c r="P95" t="str">
        <f>IFERROR(IF((VLOOKUP($A95,'Q2 Raw Data'!$A$9:$DA$158,P$3,FALSE))="","",(VLOOKUP($A95,'Q2 Raw Data'!$A$9:$DA$158,P$3,FALSE))),"")</f>
        <v>Plans in place</v>
      </c>
      <c r="Q95" t="str">
        <f>IFERROR(IF((VLOOKUP($A95,'Q2 Raw Data'!$A$9:$DA$158,Q$3,FALSE))="","",(VLOOKUP($A95,'Q2 Raw Data'!$A$9:$DA$158,Q$3,FALSE))),"")</f>
        <v>Established</v>
      </c>
      <c r="R95" t="str">
        <f>IFERROR(IF((VLOOKUP($A95,'Q2 Raw Data'!$A$9:$DA$158,R$3,FALSE))="","",(VLOOKUP($A95,'Q2 Raw Data'!$A$9:$DA$158,R$3,FALSE))),"")</f>
        <v>Established</v>
      </c>
      <c r="S95" t="str">
        <f>IFERROR(IF((VLOOKUP($A95,'Q2 Raw Data'!$A$9:$DA$158,S$3,FALSE))="","",(VLOOKUP($A95,'Q2 Raw Data'!$A$9:$DA$158,S$3,FALSE))),"")</f>
        <v>Established</v>
      </c>
      <c r="T95" t="str">
        <f>IFERROR(IF((VLOOKUP($A95,'Q2 Raw Data'!$A$9:$DA$158,T$3,FALSE))="","",(VLOOKUP($A95,'Q2 Raw Data'!$A$9:$DA$158,T$3,FALSE))),"")</f>
        <v>Plans in place</v>
      </c>
      <c r="U95" t="str">
        <f>IFERROR(IF((VLOOKUP($A95,'Q2 Raw Data'!$A$9:$DA$158,U$3,FALSE))="","",(VLOOKUP($A95,'Q2 Raw Data'!$A$9:$DA$158,U$3,FALSE))),"")</f>
        <v>Established</v>
      </c>
      <c r="V95" t="str">
        <f>IFERROR(IF((VLOOKUP($A95,'Q2 Raw Data'!$A$9:$DA$158,V$3,FALSE))="","",(VLOOKUP($A95,'Q2 Raw Data'!$A$9:$DA$158,V$3,FALSE))),"")</f>
        <v>Established</v>
      </c>
      <c r="W95" t="str">
        <f>IFERROR(IF((VLOOKUP($A95,'Q2 Raw Data'!$A$9:$DA$158,W$3,FALSE))="","",(VLOOKUP($A95,'Q2 Raw Data'!$A$9:$DA$158,W$3,FALSE))),"")</f>
        <v>Established</v>
      </c>
      <c r="X95" t="str">
        <f>IFERROR(IF((VLOOKUP($A95,'Q2 Raw Data'!$A$9:$DA$158,X$3,FALSE))="","",(VLOOKUP($A95,'Q2 Raw Data'!$A$9:$DA$158,X$3,FALSE))),"")</f>
        <v>Mature</v>
      </c>
      <c r="Y95" t="str">
        <f>IFERROR(IF((VLOOKUP($A95,'Q2 Raw Data'!$A$9:$DA$158,Y$3,FALSE))="","",(VLOOKUP($A95,'Q2 Raw Data'!$A$9:$DA$158,Y$3,FALSE))),"")</f>
        <v>Plans in place</v>
      </c>
      <c r="Z95" t="str">
        <f>IFERROR(IF((VLOOKUP($A95,'Q2 Raw Data'!$A$9:$DA$158,Z$3,FALSE))="","",(VLOOKUP($A95,'Q2 Raw Data'!$A$9:$DA$158,Z$3,FALSE))),"")</f>
        <v>Established</v>
      </c>
      <c r="AA95" t="str">
        <f>IFERROR(IF((VLOOKUP($A95,'Q2 Raw Data'!$A$9:$DA$158,AA$3,FALSE))="","",(VLOOKUP($A95,'Q2 Raw Data'!$A$9:$DA$158,AA$3,FALSE))),"")</f>
        <v>Established</v>
      </c>
      <c r="AB95" t="str">
        <f>IFERROR(IF((VLOOKUP($A95,'Q2 Raw Data'!$A$9:$DA$158,AB$3,FALSE))="","",(VLOOKUP($A95,'Q2 Raw Data'!$A$9:$DA$158,AB$3,FALSE))),"")</f>
        <v>Established</v>
      </c>
      <c r="AC95" t="str">
        <f>IFERROR(IF((VLOOKUP($A95,'Q2 Raw Data'!$A$9:$DA$158,AC$3,FALSE))="","",(VLOOKUP($A95,'Q2 Raw Data'!$A$9:$DA$158,AC$3,FALSE))),"")</f>
        <v>Established</v>
      </c>
    </row>
    <row r="96" spans="1:29" x14ac:dyDescent="0.3">
      <c r="A96" t="s">
        <v>538</v>
      </c>
      <c r="B96" t="s">
        <v>539</v>
      </c>
      <c r="C96" t="str">
        <f>IFERROR(IF((VLOOKUP($A96,'Q2 Raw Data'!$A$9:$DA$158,C$3,FALSE))="","",(VLOOKUP($A96,'Q2 Raw Data'!$A$9:$DA$158,C$3,FALSE))),"")</f>
        <v>Established</v>
      </c>
      <c r="D96" t="str">
        <f>IFERROR(IF((VLOOKUP($A96,'Q2 Raw Data'!$A$9:$DA$158,D$3,FALSE))="","",(VLOOKUP($A96,'Q2 Raw Data'!$A$9:$DA$158,D$3,FALSE))),"")</f>
        <v>Established</v>
      </c>
      <c r="E96" t="str">
        <f>IFERROR(IF((VLOOKUP($A96,'Q2 Raw Data'!$A$9:$DA$158,E$3,FALSE))="","",(VLOOKUP($A96,'Q2 Raw Data'!$A$9:$DA$158,E$3,FALSE))),"")</f>
        <v>Mature</v>
      </c>
      <c r="F96" t="str">
        <f>IFERROR(IF((VLOOKUP($A96,'Q2 Raw Data'!$A$9:$DA$158,F$3,FALSE))="","",(VLOOKUP($A96,'Q2 Raw Data'!$A$9:$DA$158,F$3,FALSE))),"")</f>
        <v>Plans in place</v>
      </c>
      <c r="G96" t="str">
        <f>IFERROR(IF((VLOOKUP($A96,'Q2 Raw Data'!$A$9:$DA$158,G$3,FALSE))="","",(VLOOKUP($A96,'Q2 Raw Data'!$A$9:$DA$158,G$3,FALSE))),"")</f>
        <v>Established</v>
      </c>
      <c r="H96" t="str">
        <f>IFERROR(IF((VLOOKUP($A96,'Q2 Raw Data'!$A$9:$DA$158,H$3,FALSE))="","",(VLOOKUP($A96,'Q2 Raw Data'!$A$9:$DA$158,H$3,FALSE))),"")</f>
        <v>Plans in place</v>
      </c>
      <c r="I96" t="str">
        <f>IFERROR(IF((VLOOKUP($A96,'Q2 Raw Data'!$A$9:$DA$158,I$3,FALSE))="","",(VLOOKUP($A96,'Q2 Raw Data'!$A$9:$DA$158,I$3,FALSE))),"")</f>
        <v>Established</v>
      </c>
      <c r="J96" t="str">
        <f>IFERROR(IF((VLOOKUP($A96,'Q2 Raw Data'!$A$9:$DA$158,J$3,FALSE))="","",(VLOOKUP($A96,'Q2 Raw Data'!$A$9:$DA$158,J$3,FALSE))),"")</f>
        <v>Established</v>
      </c>
      <c r="K96" t="str">
        <f>IFERROR(IF((VLOOKUP($A96,'Q2 Raw Data'!$A$9:$DA$158,K$3,FALSE))="","",(VLOOKUP($A96,'Q2 Raw Data'!$A$9:$DA$158,K$3,FALSE))),"")</f>
        <v>Plans in place</v>
      </c>
      <c r="L96" t="str">
        <f>IFERROR(IF((VLOOKUP($A96,'Q2 Raw Data'!$A$9:$DA$158,L$3,FALSE))="","",(VLOOKUP($A96,'Q2 Raw Data'!$A$9:$DA$158,L$3,FALSE))),"")</f>
        <v>Established</v>
      </c>
      <c r="M96" t="str">
        <f>IFERROR(IF((VLOOKUP($A96,'Q2 Raw Data'!$A$9:$DA$158,M$3,FALSE))="","",(VLOOKUP($A96,'Q2 Raw Data'!$A$9:$DA$158,M$3,FALSE))),"")</f>
        <v>Established</v>
      </c>
      <c r="N96" t="str">
        <f>IFERROR(IF((VLOOKUP($A96,'Q2 Raw Data'!$A$9:$DA$158,N$3,FALSE))="","",(VLOOKUP($A96,'Q2 Raw Data'!$A$9:$DA$158,N$3,FALSE))),"")</f>
        <v>Mature</v>
      </c>
      <c r="O96" t="str">
        <f>IFERROR(IF((VLOOKUP($A96,'Q2 Raw Data'!$A$9:$DA$158,O$3,FALSE))="","",(VLOOKUP($A96,'Q2 Raw Data'!$A$9:$DA$158,O$3,FALSE))),"")</f>
        <v>Plans in place</v>
      </c>
      <c r="P96" t="str">
        <f>IFERROR(IF((VLOOKUP($A96,'Q2 Raw Data'!$A$9:$DA$158,P$3,FALSE))="","",(VLOOKUP($A96,'Q2 Raw Data'!$A$9:$DA$158,P$3,FALSE))),"")</f>
        <v>Established</v>
      </c>
      <c r="Q96" t="str">
        <f>IFERROR(IF((VLOOKUP($A96,'Q2 Raw Data'!$A$9:$DA$158,Q$3,FALSE))="","",(VLOOKUP($A96,'Q2 Raw Data'!$A$9:$DA$158,Q$3,FALSE))),"")</f>
        <v>Plans in place</v>
      </c>
      <c r="R96" t="str">
        <f>IFERROR(IF((VLOOKUP($A96,'Q2 Raw Data'!$A$9:$DA$158,R$3,FALSE))="","",(VLOOKUP($A96,'Q2 Raw Data'!$A$9:$DA$158,R$3,FALSE))),"")</f>
        <v>Established</v>
      </c>
      <c r="S96" t="str">
        <f>IFERROR(IF((VLOOKUP($A96,'Q2 Raw Data'!$A$9:$DA$158,S$3,FALSE))="","",(VLOOKUP($A96,'Q2 Raw Data'!$A$9:$DA$158,S$3,FALSE))),"")</f>
        <v>Established</v>
      </c>
      <c r="T96" t="str">
        <f>IFERROR(IF((VLOOKUP($A96,'Q2 Raw Data'!$A$9:$DA$158,T$3,FALSE))="","",(VLOOKUP($A96,'Q2 Raw Data'!$A$9:$DA$158,T$3,FALSE))),"")</f>
        <v>Plans in place</v>
      </c>
      <c r="U96" t="str">
        <f>IFERROR(IF((VLOOKUP($A96,'Q2 Raw Data'!$A$9:$DA$158,U$3,FALSE))="","",(VLOOKUP($A96,'Q2 Raw Data'!$A$9:$DA$158,U$3,FALSE))),"")</f>
        <v>Established</v>
      </c>
      <c r="V96" t="str">
        <f>IFERROR(IF((VLOOKUP($A96,'Q2 Raw Data'!$A$9:$DA$158,V$3,FALSE))="","",(VLOOKUP($A96,'Q2 Raw Data'!$A$9:$DA$158,V$3,FALSE))),"")</f>
        <v>Established</v>
      </c>
      <c r="W96" t="str">
        <f>IFERROR(IF((VLOOKUP($A96,'Q2 Raw Data'!$A$9:$DA$158,W$3,FALSE))="","",(VLOOKUP($A96,'Q2 Raw Data'!$A$9:$DA$158,W$3,FALSE))),"")</f>
        <v>Mature</v>
      </c>
      <c r="X96" t="str">
        <f>IFERROR(IF((VLOOKUP($A96,'Q2 Raw Data'!$A$9:$DA$158,X$3,FALSE))="","",(VLOOKUP($A96,'Q2 Raw Data'!$A$9:$DA$158,X$3,FALSE))),"")</f>
        <v>Established</v>
      </c>
      <c r="Y96" t="str">
        <f>IFERROR(IF((VLOOKUP($A96,'Q2 Raw Data'!$A$9:$DA$158,Y$3,FALSE))="","",(VLOOKUP($A96,'Q2 Raw Data'!$A$9:$DA$158,Y$3,FALSE))),"")</f>
        <v>Established</v>
      </c>
      <c r="Z96" t="str">
        <f>IFERROR(IF((VLOOKUP($A96,'Q2 Raw Data'!$A$9:$DA$158,Z$3,FALSE))="","",(VLOOKUP($A96,'Q2 Raw Data'!$A$9:$DA$158,Z$3,FALSE))),"")</f>
        <v>Established</v>
      </c>
      <c r="AA96" t="str">
        <f>IFERROR(IF((VLOOKUP($A96,'Q2 Raw Data'!$A$9:$DA$158,AA$3,FALSE))="","",(VLOOKUP($A96,'Q2 Raw Data'!$A$9:$DA$158,AA$3,FALSE))),"")</f>
        <v>Established</v>
      </c>
      <c r="AB96" t="str">
        <f>IFERROR(IF((VLOOKUP($A96,'Q2 Raw Data'!$A$9:$DA$158,AB$3,FALSE))="","",(VLOOKUP($A96,'Q2 Raw Data'!$A$9:$DA$158,AB$3,FALSE))),"")</f>
        <v>Established</v>
      </c>
      <c r="AC96" t="str">
        <f>IFERROR(IF((VLOOKUP($A96,'Q2 Raw Data'!$A$9:$DA$158,AC$3,FALSE))="","",(VLOOKUP($A96,'Q2 Raw Data'!$A$9:$DA$158,AC$3,FALSE))),"")</f>
        <v>Established</v>
      </c>
    </row>
    <row r="97" spans="1:29" x14ac:dyDescent="0.3">
      <c r="A97" t="s">
        <v>542</v>
      </c>
      <c r="B97" t="s">
        <v>543</v>
      </c>
      <c r="C97" t="str">
        <f>IFERROR(IF((VLOOKUP($A97,'Q2 Raw Data'!$A$9:$DA$158,C$3,FALSE))="","",(VLOOKUP($A97,'Q2 Raw Data'!$A$9:$DA$158,C$3,FALSE))),"")</f>
        <v>Established</v>
      </c>
      <c r="D97" t="str">
        <f>IFERROR(IF((VLOOKUP($A97,'Q2 Raw Data'!$A$9:$DA$158,D$3,FALSE))="","",(VLOOKUP($A97,'Q2 Raw Data'!$A$9:$DA$158,D$3,FALSE))),"")</f>
        <v>Established</v>
      </c>
      <c r="E97" t="str">
        <f>IFERROR(IF((VLOOKUP($A97,'Q2 Raw Data'!$A$9:$DA$158,E$3,FALSE))="","",(VLOOKUP($A97,'Q2 Raw Data'!$A$9:$DA$158,E$3,FALSE))),"")</f>
        <v>Established</v>
      </c>
      <c r="F97" t="str">
        <f>IFERROR(IF((VLOOKUP($A97,'Q2 Raw Data'!$A$9:$DA$158,F$3,FALSE))="","",(VLOOKUP($A97,'Q2 Raw Data'!$A$9:$DA$158,F$3,FALSE))),"")</f>
        <v>Established</v>
      </c>
      <c r="G97" t="str">
        <f>IFERROR(IF((VLOOKUP($A97,'Q2 Raw Data'!$A$9:$DA$158,G$3,FALSE))="","",(VLOOKUP($A97,'Q2 Raw Data'!$A$9:$DA$158,G$3,FALSE))),"")</f>
        <v>Established</v>
      </c>
      <c r="H97" t="str">
        <f>IFERROR(IF((VLOOKUP($A97,'Q2 Raw Data'!$A$9:$DA$158,H$3,FALSE))="","",(VLOOKUP($A97,'Q2 Raw Data'!$A$9:$DA$158,H$3,FALSE))),"")</f>
        <v>Plans in place</v>
      </c>
      <c r="I97" t="str">
        <f>IFERROR(IF((VLOOKUP($A97,'Q2 Raw Data'!$A$9:$DA$158,I$3,FALSE))="","",(VLOOKUP($A97,'Q2 Raw Data'!$A$9:$DA$158,I$3,FALSE))),"")</f>
        <v>Plans in place</v>
      </c>
      <c r="J97" t="str">
        <f>IFERROR(IF((VLOOKUP($A97,'Q2 Raw Data'!$A$9:$DA$158,J$3,FALSE))="","",(VLOOKUP($A97,'Q2 Raw Data'!$A$9:$DA$158,J$3,FALSE))),"")</f>
        <v>Plans in place</v>
      </c>
      <c r="K97" t="str">
        <f>IFERROR(IF((VLOOKUP($A97,'Q2 Raw Data'!$A$9:$DA$158,K$3,FALSE))="","",(VLOOKUP($A97,'Q2 Raw Data'!$A$9:$DA$158,K$3,FALSE))),"")</f>
        <v>Established</v>
      </c>
      <c r="L97" t="str">
        <f>IFERROR(IF((VLOOKUP($A97,'Q2 Raw Data'!$A$9:$DA$158,L$3,FALSE))="","",(VLOOKUP($A97,'Q2 Raw Data'!$A$9:$DA$158,L$3,FALSE))),"")</f>
        <v>Established</v>
      </c>
      <c r="M97" t="str">
        <f>IFERROR(IF((VLOOKUP($A97,'Q2 Raw Data'!$A$9:$DA$158,M$3,FALSE))="","",(VLOOKUP($A97,'Q2 Raw Data'!$A$9:$DA$158,M$3,FALSE))),"")</f>
        <v>Established</v>
      </c>
      <c r="N97" t="str">
        <f>IFERROR(IF((VLOOKUP($A97,'Q2 Raw Data'!$A$9:$DA$158,N$3,FALSE))="","",(VLOOKUP($A97,'Q2 Raw Data'!$A$9:$DA$158,N$3,FALSE))),"")</f>
        <v>Established</v>
      </c>
      <c r="O97" t="str">
        <f>IFERROR(IF((VLOOKUP($A97,'Q2 Raw Data'!$A$9:$DA$158,O$3,FALSE))="","",(VLOOKUP($A97,'Q2 Raw Data'!$A$9:$DA$158,O$3,FALSE))),"")</f>
        <v>Established</v>
      </c>
      <c r="P97" t="str">
        <f>IFERROR(IF((VLOOKUP($A97,'Q2 Raw Data'!$A$9:$DA$158,P$3,FALSE))="","",(VLOOKUP($A97,'Q2 Raw Data'!$A$9:$DA$158,P$3,FALSE))),"")</f>
        <v>Established</v>
      </c>
      <c r="Q97" t="str">
        <f>IFERROR(IF((VLOOKUP($A97,'Q2 Raw Data'!$A$9:$DA$158,Q$3,FALSE))="","",(VLOOKUP($A97,'Q2 Raw Data'!$A$9:$DA$158,Q$3,FALSE))),"")</f>
        <v>Plans in place</v>
      </c>
      <c r="R97" t="str">
        <f>IFERROR(IF((VLOOKUP($A97,'Q2 Raw Data'!$A$9:$DA$158,R$3,FALSE))="","",(VLOOKUP($A97,'Q2 Raw Data'!$A$9:$DA$158,R$3,FALSE))),"")</f>
        <v>Established</v>
      </c>
      <c r="S97" t="str">
        <f>IFERROR(IF((VLOOKUP($A97,'Q2 Raw Data'!$A$9:$DA$158,S$3,FALSE))="","",(VLOOKUP($A97,'Q2 Raw Data'!$A$9:$DA$158,S$3,FALSE))),"")</f>
        <v>Established</v>
      </c>
      <c r="T97" t="str">
        <f>IFERROR(IF((VLOOKUP($A97,'Q2 Raw Data'!$A$9:$DA$158,T$3,FALSE))="","",(VLOOKUP($A97,'Q2 Raw Data'!$A$9:$DA$158,T$3,FALSE))),"")</f>
        <v>Established</v>
      </c>
      <c r="U97" t="str">
        <f>IFERROR(IF((VLOOKUP($A97,'Q2 Raw Data'!$A$9:$DA$158,U$3,FALSE))="","",(VLOOKUP($A97,'Q2 Raw Data'!$A$9:$DA$158,U$3,FALSE))),"")</f>
        <v>Established</v>
      </c>
      <c r="V97" t="str">
        <f>IFERROR(IF((VLOOKUP($A97,'Q2 Raw Data'!$A$9:$DA$158,V$3,FALSE))="","",(VLOOKUP($A97,'Q2 Raw Data'!$A$9:$DA$158,V$3,FALSE))),"")</f>
        <v>Established</v>
      </c>
      <c r="W97" t="str">
        <f>IFERROR(IF((VLOOKUP($A97,'Q2 Raw Data'!$A$9:$DA$158,W$3,FALSE))="","",(VLOOKUP($A97,'Q2 Raw Data'!$A$9:$DA$158,W$3,FALSE))),"")</f>
        <v>Established</v>
      </c>
      <c r="X97" t="str">
        <f>IFERROR(IF((VLOOKUP($A97,'Q2 Raw Data'!$A$9:$DA$158,X$3,FALSE))="","",(VLOOKUP($A97,'Q2 Raw Data'!$A$9:$DA$158,X$3,FALSE))),"")</f>
        <v>Established</v>
      </c>
      <c r="Y97" t="str">
        <f>IFERROR(IF((VLOOKUP($A97,'Q2 Raw Data'!$A$9:$DA$158,Y$3,FALSE))="","",(VLOOKUP($A97,'Q2 Raw Data'!$A$9:$DA$158,Y$3,FALSE))),"")</f>
        <v>Established</v>
      </c>
      <c r="Z97" t="str">
        <f>IFERROR(IF((VLOOKUP($A97,'Q2 Raw Data'!$A$9:$DA$158,Z$3,FALSE))="","",(VLOOKUP($A97,'Q2 Raw Data'!$A$9:$DA$158,Z$3,FALSE))),"")</f>
        <v>Plans in place</v>
      </c>
      <c r="AA97" t="str">
        <f>IFERROR(IF((VLOOKUP($A97,'Q2 Raw Data'!$A$9:$DA$158,AA$3,FALSE))="","",(VLOOKUP($A97,'Q2 Raw Data'!$A$9:$DA$158,AA$3,FALSE))),"")</f>
        <v>Established</v>
      </c>
      <c r="AB97" t="str">
        <f>IFERROR(IF((VLOOKUP($A97,'Q2 Raw Data'!$A$9:$DA$158,AB$3,FALSE))="","",(VLOOKUP($A97,'Q2 Raw Data'!$A$9:$DA$158,AB$3,FALSE))),"")</f>
        <v>Established</v>
      </c>
      <c r="AC97" t="str">
        <f>IFERROR(IF((VLOOKUP($A97,'Q2 Raw Data'!$A$9:$DA$158,AC$3,FALSE))="","",(VLOOKUP($A97,'Q2 Raw Data'!$A$9:$DA$158,AC$3,FALSE))),"")</f>
        <v>Established</v>
      </c>
    </row>
    <row r="98" spans="1:29" x14ac:dyDescent="0.3">
      <c r="A98" t="s">
        <v>544</v>
      </c>
      <c r="B98" t="s">
        <v>545</v>
      </c>
      <c r="C98" t="str">
        <f>IFERROR(IF((VLOOKUP($A98,'Q2 Raw Data'!$A$9:$DA$158,C$3,FALSE))="","",(VLOOKUP($A98,'Q2 Raw Data'!$A$9:$DA$158,C$3,FALSE))),"")</f>
        <v>Established</v>
      </c>
      <c r="D98" t="str">
        <f>IFERROR(IF((VLOOKUP($A98,'Q2 Raw Data'!$A$9:$DA$158,D$3,FALSE))="","",(VLOOKUP($A98,'Q2 Raw Data'!$A$9:$DA$158,D$3,FALSE))),"")</f>
        <v>Established</v>
      </c>
      <c r="E98" t="str">
        <f>IFERROR(IF((VLOOKUP($A98,'Q2 Raw Data'!$A$9:$DA$158,E$3,FALSE))="","",(VLOOKUP($A98,'Q2 Raw Data'!$A$9:$DA$158,E$3,FALSE))),"")</f>
        <v>Established</v>
      </c>
      <c r="F98" t="str">
        <f>IFERROR(IF((VLOOKUP($A98,'Q2 Raw Data'!$A$9:$DA$158,F$3,FALSE))="","",(VLOOKUP($A98,'Q2 Raw Data'!$A$9:$DA$158,F$3,FALSE))),"")</f>
        <v>Established</v>
      </c>
      <c r="G98" t="str">
        <f>IFERROR(IF((VLOOKUP($A98,'Q2 Raw Data'!$A$9:$DA$158,G$3,FALSE))="","",(VLOOKUP($A98,'Q2 Raw Data'!$A$9:$DA$158,G$3,FALSE))),"")</f>
        <v>Established</v>
      </c>
      <c r="H98" t="str">
        <f>IFERROR(IF((VLOOKUP($A98,'Q2 Raw Data'!$A$9:$DA$158,H$3,FALSE))="","",(VLOOKUP($A98,'Q2 Raw Data'!$A$9:$DA$158,H$3,FALSE))),"")</f>
        <v>Plans in place</v>
      </c>
      <c r="I98" t="str">
        <f>IFERROR(IF((VLOOKUP($A98,'Q2 Raw Data'!$A$9:$DA$158,I$3,FALSE))="","",(VLOOKUP($A98,'Q2 Raw Data'!$A$9:$DA$158,I$3,FALSE))),"")</f>
        <v>Established</v>
      </c>
      <c r="J98" t="str">
        <f>IFERROR(IF((VLOOKUP($A98,'Q2 Raw Data'!$A$9:$DA$158,J$3,FALSE))="","",(VLOOKUP($A98,'Q2 Raw Data'!$A$9:$DA$158,J$3,FALSE))),"")</f>
        <v>Established</v>
      </c>
      <c r="K98" t="str">
        <f>IFERROR(IF((VLOOKUP($A98,'Q2 Raw Data'!$A$9:$DA$158,K$3,FALSE))="","",(VLOOKUP($A98,'Q2 Raw Data'!$A$9:$DA$158,K$3,FALSE))),"")</f>
        <v>Established</v>
      </c>
      <c r="L98" t="str">
        <f>IFERROR(IF((VLOOKUP($A98,'Q2 Raw Data'!$A$9:$DA$158,L$3,FALSE))="","",(VLOOKUP($A98,'Q2 Raw Data'!$A$9:$DA$158,L$3,FALSE))),"")</f>
        <v>Established</v>
      </c>
      <c r="M98" t="str">
        <f>IFERROR(IF((VLOOKUP($A98,'Q2 Raw Data'!$A$9:$DA$158,M$3,FALSE))="","",(VLOOKUP($A98,'Q2 Raw Data'!$A$9:$DA$158,M$3,FALSE))),"")</f>
        <v>Established</v>
      </c>
      <c r="N98" t="str">
        <f>IFERROR(IF((VLOOKUP($A98,'Q2 Raw Data'!$A$9:$DA$158,N$3,FALSE))="","",(VLOOKUP($A98,'Q2 Raw Data'!$A$9:$DA$158,N$3,FALSE))),"")</f>
        <v>Established</v>
      </c>
      <c r="O98" t="str">
        <f>IFERROR(IF((VLOOKUP($A98,'Q2 Raw Data'!$A$9:$DA$158,O$3,FALSE))="","",(VLOOKUP($A98,'Q2 Raw Data'!$A$9:$DA$158,O$3,FALSE))),"")</f>
        <v>Established</v>
      </c>
      <c r="P98" t="str">
        <f>IFERROR(IF((VLOOKUP($A98,'Q2 Raw Data'!$A$9:$DA$158,P$3,FALSE))="","",(VLOOKUP($A98,'Q2 Raw Data'!$A$9:$DA$158,P$3,FALSE))),"")</f>
        <v>Established</v>
      </c>
      <c r="Q98" t="str">
        <f>IFERROR(IF((VLOOKUP($A98,'Q2 Raw Data'!$A$9:$DA$158,Q$3,FALSE))="","",(VLOOKUP($A98,'Q2 Raw Data'!$A$9:$DA$158,Q$3,FALSE))),"")</f>
        <v>Plans in place</v>
      </c>
      <c r="R98" t="str">
        <f>IFERROR(IF((VLOOKUP($A98,'Q2 Raw Data'!$A$9:$DA$158,R$3,FALSE))="","",(VLOOKUP($A98,'Q2 Raw Data'!$A$9:$DA$158,R$3,FALSE))),"")</f>
        <v>Established</v>
      </c>
      <c r="S98" t="str">
        <f>IFERROR(IF((VLOOKUP($A98,'Q2 Raw Data'!$A$9:$DA$158,S$3,FALSE))="","",(VLOOKUP($A98,'Q2 Raw Data'!$A$9:$DA$158,S$3,FALSE))),"")</f>
        <v>Established</v>
      </c>
      <c r="T98" t="str">
        <f>IFERROR(IF((VLOOKUP($A98,'Q2 Raw Data'!$A$9:$DA$158,T$3,FALSE))="","",(VLOOKUP($A98,'Q2 Raw Data'!$A$9:$DA$158,T$3,FALSE))),"")</f>
        <v>Established</v>
      </c>
      <c r="U98" t="str">
        <f>IFERROR(IF((VLOOKUP($A98,'Q2 Raw Data'!$A$9:$DA$158,U$3,FALSE))="","",(VLOOKUP($A98,'Q2 Raw Data'!$A$9:$DA$158,U$3,FALSE))),"")</f>
        <v>Established</v>
      </c>
      <c r="V98" t="str">
        <f>IFERROR(IF((VLOOKUP($A98,'Q2 Raw Data'!$A$9:$DA$158,V$3,FALSE))="","",(VLOOKUP($A98,'Q2 Raw Data'!$A$9:$DA$158,V$3,FALSE))),"")</f>
        <v>Established</v>
      </c>
      <c r="W98" t="str">
        <f>IFERROR(IF((VLOOKUP($A98,'Q2 Raw Data'!$A$9:$DA$158,W$3,FALSE))="","",(VLOOKUP($A98,'Q2 Raw Data'!$A$9:$DA$158,W$3,FALSE))),"")</f>
        <v>Established</v>
      </c>
      <c r="X98" t="str">
        <f>IFERROR(IF((VLOOKUP($A98,'Q2 Raw Data'!$A$9:$DA$158,X$3,FALSE))="","",(VLOOKUP($A98,'Q2 Raw Data'!$A$9:$DA$158,X$3,FALSE))),"")</f>
        <v>Established</v>
      </c>
      <c r="Y98" t="str">
        <f>IFERROR(IF((VLOOKUP($A98,'Q2 Raw Data'!$A$9:$DA$158,Y$3,FALSE))="","",(VLOOKUP($A98,'Q2 Raw Data'!$A$9:$DA$158,Y$3,FALSE))),"")</f>
        <v>Established</v>
      </c>
      <c r="Z98" t="str">
        <f>IFERROR(IF((VLOOKUP($A98,'Q2 Raw Data'!$A$9:$DA$158,Z$3,FALSE))="","",(VLOOKUP($A98,'Q2 Raw Data'!$A$9:$DA$158,Z$3,FALSE))),"")</f>
        <v>Plans in place</v>
      </c>
      <c r="AA98" t="str">
        <f>IFERROR(IF((VLOOKUP($A98,'Q2 Raw Data'!$A$9:$DA$158,AA$3,FALSE))="","",(VLOOKUP($A98,'Q2 Raw Data'!$A$9:$DA$158,AA$3,FALSE))),"")</f>
        <v>Established</v>
      </c>
      <c r="AB98" t="str">
        <f>IFERROR(IF((VLOOKUP($A98,'Q2 Raw Data'!$A$9:$DA$158,AB$3,FALSE))="","",(VLOOKUP($A98,'Q2 Raw Data'!$A$9:$DA$158,AB$3,FALSE))),"")</f>
        <v>Established</v>
      </c>
      <c r="AC98" t="str">
        <f>IFERROR(IF((VLOOKUP($A98,'Q2 Raw Data'!$A$9:$DA$158,AC$3,FALSE))="","",(VLOOKUP($A98,'Q2 Raw Data'!$A$9:$DA$158,AC$3,FALSE))),"")</f>
        <v>Established</v>
      </c>
    </row>
    <row r="99" spans="1:29" x14ac:dyDescent="0.3">
      <c r="A99" t="s">
        <v>548</v>
      </c>
      <c r="B99" t="s">
        <v>549</v>
      </c>
      <c r="C99" t="str">
        <f>IFERROR(IF((VLOOKUP($A99,'Q2 Raw Data'!$A$9:$DA$158,C$3,FALSE))="","",(VLOOKUP($A99,'Q2 Raw Data'!$A$9:$DA$158,C$3,FALSE))),"")</f>
        <v>Established</v>
      </c>
      <c r="D99" t="str">
        <f>IFERROR(IF((VLOOKUP($A99,'Q2 Raw Data'!$A$9:$DA$158,D$3,FALSE))="","",(VLOOKUP($A99,'Q2 Raw Data'!$A$9:$DA$158,D$3,FALSE))),"")</f>
        <v>Established</v>
      </c>
      <c r="E99" t="str">
        <f>IFERROR(IF((VLOOKUP($A99,'Q2 Raw Data'!$A$9:$DA$158,E$3,FALSE))="","",(VLOOKUP($A99,'Q2 Raw Data'!$A$9:$DA$158,E$3,FALSE))),"")</f>
        <v>Established</v>
      </c>
      <c r="F99" t="str">
        <f>IFERROR(IF((VLOOKUP($A99,'Q2 Raw Data'!$A$9:$DA$158,F$3,FALSE))="","",(VLOOKUP($A99,'Q2 Raw Data'!$A$9:$DA$158,F$3,FALSE))),"")</f>
        <v>Established</v>
      </c>
      <c r="G99" t="str">
        <f>IFERROR(IF((VLOOKUP($A99,'Q2 Raw Data'!$A$9:$DA$158,G$3,FALSE))="","",(VLOOKUP($A99,'Q2 Raw Data'!$A$9:$DA$158,G$3,FALSE))),"")</f>
        <v>Plans in place</v>
      </c>
      <c r="H99" t="str">
        <f>IFERROR(IF((VLOOKUP($A99,'Q2 Raw Data'!$A$9:$DA$158,H$3,FALSE))="","",(VLOOKUP($A99,'Q2 Raw Data'!$A$9:$DA$158,H$3,FALSE))),"")</f>
        <v>Plans in place</v>
      </c>
      <c r="I99" t="str">
        <f>IFERROR(IF((VLOOKUP($A99,'Q2 Raw Data'!$A$9:$DA$158,I$3,FALSE))="","",(VLOOKUP($A99,'Q2 Raw Data'!$A$9:$DA$158,I$3,FALSE))),"")</f>
        <v>Established</v>
      </c>
      <c r="J99" t="str">
        <f>IFERROR(IF((VLOOKUP($A99,'Q2 Raw Data'!$A$9:$DA$158,J$3,FALSE))="","",(VLOOKUP($A99,'Q2 Raw Data'!$A$9:$DA$158,J$3,FALSE))),"")</f>
        <v>Plans in place</v>
      </c>
      <c r="K99" t="str">
        <f>IFERROR(IF((VLOOKUP($A99,'Q2 Raw Data'!$A$9:$DA$158,K$3,FALSE))="","",(VLOOKUP($A99,'Q2 Raw Data'!$A$9:$DA$158,K$3,FALSE))),"")</f>
        <v>Not yet established</v>
      </c>
      <c r="L99" t="str">
        <f>IFERROR(IF((VLOOKUP($A99,'Q2 Raw Data'!$A$9:$DA$158,L$3,FALSE))="","",(VLOOKUP($A99,'Q2 Raw Data'!$A$9:$DA$158,L$3,FALSE))),"")</f>
        <v>Established</v>
      </c>
      <c r="M99" t="str">
        <f>IFERROR(IF((VLOOKUP($A99,'Q2 Raw Data'!$A$9:$DA$158,M$3,FALSE))="","",(VLOOKUP($A99,'Q2 Raw Data'!$A$9:$DA$158,M$3,FALSE))),"")</f>
        <v>Established</v>
      </c>
      <c r="N99" t="str">
        <f>IFERROR(IF((VLOOKUP($A99,'Q2 Raw Data'!$A$9:$DA$158,N$3,FALSE))="","",(VLOOKUP($A99,'Q2 Raw Data'!$A$9:$DA$158,N$3,FALSE))),"")</f>
        <v>Established</v>
      </c>
      <c r="O99" t="str">
        <f>IFERROR(IF((VLOOKUP($A99,'Q2 Raw Data'!$A$9:$DA$158,O$3,FALSE))="","",(VLOOKUP($A99,'Q2 Raw Data'!$A$9:$DA$158,O$3,FALSE))),"")</f>
        <v>Established</v>
      </c>
      <c r="P99" t="str">
        <f>IFERROR(IF((VLOOKUP($A99,'Q2 Raw Data'!$A$9:$DA$158,P$3,FALSE))="","",(VLOOKUP($A99,'Q2 Raw Data'!$A$9:$DA$158,P$3,FALSE))),"")</f>
        <v>Plans in place</v>
      </c>
      <c r="Q99" t="str">
        <f>IFERROR(IF((VLOOKUP($A99,'Q2 Raw Data'!$A$9:$DA$158,Q$3,FALSE))="","",(VLOOKUP($A99,'Q2 Raw Data'!$A$9:$DA$158,Q$3,FALSE))),"")</f>
        <v>Established</v>
      </c>
      <c r="R99" t="str">
        <f>IFERROR(IF((VLOOKUP($A99,'Q2 Raw Data'!$A$9:$DA$158,R$3,FALSE))="","",(VLOOKUP($A99,'Q2 Raw Data'!$A$9:$DA$158,R$3,FALSE))),"")</f>
        <v>Established</v>
      </c>
      <c r="S99" t="str">
        <f>IFERROR(IF((VLOOKUP($A99,'Q2 Raw Data'!$A$9:$DA$158,S$3,FALSE))="","",(VLOOKUP($A99,'Q2 Raw Data'!$A$9:$DA$158,S$3,FALSE))),"")</f>
        <v>Established</v>
      </c>
      <c r="T99" t="str">
        <f>IFERROR(IF((VLOOKUP($A99,'Q2 Raw Data'!$A$9:$DA$158,T$3,FALSE))="","",(VLOOKUP($A99,'Q2 Raw Data'!$A$9:$DA$158,T$3,FALSE))),"")</f>
        <v>Not yet established</v>
      </c>
      <c r="U99" t="str">
        <f>IFERROR(IF((VLOOKUP($A99,'Q2 Raw Data'!$A$9:$DA$158,U$3,FALSE))="","",(VLOOKUP($A99,'Q2 Raw Data'!$A$9:$DA$158,U$3,FALSE))),"")</f>
        <v>Established</v>
      </c>
      <c r="V99" t="str">
        <f>IFERROR(IF((VLOOKUP($A99,'Q2 Raw Data'!$A$9:$DA$158,V$3,FALSE))="","",(VLOOKUP($A99,'Q2 Raw Data'!$A$9:$DA$158,V$3,FALSE))),"")</f>
        <v>Established</v>
      </c>
      <c r="W99" t="str">
        <f>IFERROR(IF((VLOOKUP($A99,'Q2 Raw Data'!$A$9:$DA$158,W$3,FALSE))="","",(VLOOKUP($A99,'Q2 Raw Data'!$A$9:$DA$158,W$3,FALSE))),"")</f>
        <v>Mature</v>
      </c>
      <c r="X99" t="str">
        <f>IFERROR(IF((VLOOKUP($A99,'Q2 Raw Data'!$A$9:$DA$158,X$3,FALSE))="","",(VLOOKUP($A99,'Q2 Raw Data'!$A$9:$DA$158,X$3,FALSE))),"")</f>
        <v>Mature</v>
      </c>
      <c r="Y99" t="str">
        <f>IFERROR(IF((VLOOKUP($A99,'Q2 Raw Data'!$A$9:$DA$158,Y$3,FALSE))="","",(VLOOKUP($A99,'Q2 Raw Data'!$A$9:$DA$158,Y$3,FALSE))),"")</f>
        <v>Established</v>
      </c>
      <c r="Z99" t="str">
        <f>IFERROR(IF((VLOOKUP($A99,'Q2 Raw Data'!$A$9:$DA$158,Z$3,FALSE))="","",(VLOOKUP($A99,'Q2 Raw Data'!$A$9:$DA$158,Z$3,FALSE))),"")</f>
        <v>Established</v>
      </c>
      <c r="AA99" t="str">
        <f>IFERROR(IF((VLOOKUP($A99,'Q2 Raw Data'!$A$9:$DA$158,AA$3,FALSE))="","",(VLOOKUP($A99,'Q2 Raw Data'!$A$9:$DA$158,AA$3,FALSE))),"")</f>
        <v>Mature</v>
      </c>
      <c r="AB99" t="str">
        <f>IFERROR(IF((VLOOKUP($A99,'Q2 Raw Data'!$A$9:$DA$158,AB$3,FALSE))="","",(VLOOKUP($A99,'Q2 Raw Data'!$A$9:$DA$158,AB$3,FALSE))),"")</f>
        <v>Established</v>
      </c>
      <c r="AC99" t="str">
        <f>IFERROR(IF((VLOOKUP($A99,'Q2 Raw Data'!$A$9:$DA$158,AC$3,FALSE))="","",(VLOOKUP($A99,'Q2 Raw Data'!$A$9:$DA$158,AC$3,FALSE))),"")</f>
        <v>Not yet established</v>
      </c>
    </row>
    <row r="100" spans="1:29" x14ac:dyDescent="0.3">
      <c r="A100" t="s">
        <v>550</v>
      </c>
      <c r="B100" t="s">
        <v>551</v>
      </c>
      <c r="C100" t="str">
        <f>IFERROR(IF((VLOOKUP($A100,'Q2 Raw Data'!$A$9:$DA$158,C$3,FALSE))="","",(VLOOKUP($A100,'Q2 Raw Data'!$A$9:$DA$158,C$3,FALSE))),"")</f>
        <v>Established</v>
      </c>
      <c r="D100" t="str">
        <f>IFERROR(IF((VLOOKUP($A100,'Q2 Raw Data'!$A$9:$DA$158,D$3,FALSE))="","",(VLOOKUP($A100,'Q2 Raw Data'!$A$9:$DA$158,D$3,FALSE))),"")</f>
        <v>Plans in place</v>
      </c>
      <c r="E100" t="str">
        <f>IFERROR(IF((VLOOKUP($A100,'Q2 Raw Data'!$A$9:$DA$158,E$3,FALSE))="","",(VLOOKUP($A100,'Q2 Raw Data'!$A$9:$DA$158,E$3,FALSE))),"")</f>
        <v>Established</v>
      </c>
      <c r="F100" t="str">
        <f>IFERROR(IF((VLOOKUP($A100,'Q2 Raw Data'!$A$9:$DA$158,F$3,FALSE))="","",(VLOOKUP($A100,'Q2 Raw Data'!$A$9:$DA$158,F$3,FALSE))),"")</f>
        <v>Plans in place</v>
      </c>
      <c r="G100" t="str">
        <f>IFERROR(IF((VLOOKUP($A100,'Q2 Raw Data'!$A$9:$DA$158,G$3,FALSE))="","",(VLOOKUP($A100,'Q2 Raw Data'!$A$9:$DA$158,G$3,FALSE))),"")</f>
        <v>Established</v>
      </c>
      <c r="H100" t="str">
        <f>IFERROR(IF((VLOOKUP($A100,'Q2 Raw Data'!$A$9:$DA$158,H$3,FALSE))="","",(VLOOKUP($A100,'Q2 Raw Data'!$A$9:$DA$158,H$3,FALSE))),"")</f>
        <v>Plans in place</v>
      </c>
      <c r="I100" t="str">
        <f>IFERROR(IF((VLOOKUP($A100,'Q2 Raw Data'!$A$9:$DA$158,I$3,FALSE))="","",(VLOOKUP($A100,'Q2 Raw Data'!$A$9:$DA$158,I$3,FALSE))),"")</f>
        <v>Established</v>
      </c>
      <c r="J100" t="str">
        <f>IFERROR(IF((VLOOKUP($A100,'Q2 Raw Data'!$A$9:$DA$158,J$3,FALSE))="","",(VLOOKUP($A100,'Q2 Raw Data'!$A$9:$DA$158,J$3,FALSE))),"")</f>
        <v>Plans in place</v>
      </c>
      <c r="K100" t="str">
        <f>IFERROR(IF((VLOOKUP($A100,'Q2 Raw Data'!$A$9:$DA$158,K$3,FALSE))="","",(VLOOKUP($A100,'Q2 Raw Data'!$A$9:$DA$158,K$3,FALSE))),"")</f>
        <v>Plans in place</v>
      </c>
      <c r="L100" t="str">
        <f>IFERROR(IF((VLOOKUP($A100,'Q2 Raw Data'!$A$9:$DA$158,L$3,FALSE))="","",(VLOOKUP($A100,'Q2 Raw Data'!$A$9:$DA$158,L$3,FALSE))),"")</f>
        <v>Mature</v>
      </c>
      <c r="M100" t="str">
        <f>IFERROR(IF((VLOOKUP($A100,'Q2 Raw Data'!$A$9:$DA$158,M$3,FALSE))="","",(VLOOKUP($A100,'Q2 Raw Data'!$A$9:$DA$158,M$3,FALSE))),"")</f>
        <v>Mature</v>
      </c>
      <c r="N100" t="str">
        <f>IFERROR(IF((VLOOKUP($A100,'Q2 Raw Data'!$A$9:$DA$158,N$3,FALSE))="","",(VLOOKUP($A100,'Q2 Raw Data'!$A$9:$DA$158,N$3,FALSE))),"")</f>
        <v>Mature</v>
      </c>
      <c r="O100" t="str">
        <f>IFERROR(IF((VLOOKUP($A100,'Q2 Raw Data'!$A$9:$DA$158,O$3,FALSE))="","",(VLOOKUP($A100,'Q2 Raw Data'!$A$9:$DA$158,O$3,FALSE))),"")</f>
        <v>Plans in place</v>
      </c>
      <c r="P100" t="str">
        <f>IFERROR(IF((VLOOKUP($A100,'Q2 Raw Data'!$A$9:$DA$158,P$3,FALSE))="","",(VLOOKUP($A100,'Q2 Raw Data'!$A$9:$DA$158,P$3,FALSE))),"")</f>
        <v>Established</v>
      </c>
      <c r="Q100" t="str">
        <f>IFERROR(IF((VLOOKUP($A100,'Q2 Raw Data'!$A$9:$DA$158,Q$3,FALSE))="","",(VLOOKUP($A100,'Q2 Raw Data'!$A$9:$DA$158,Q$3,FALSE))),"")</f>
        <v>Established</v>
      </c>
      <c r="R100" t="str">
        <f>IFERROR(IF((VLOOKUP($A100,'Q2 Raw Data'!$A$9:$DA$158,R$3,FALSE))="","",(VLOOKUP($A100,'Q2 Raw Data'!$A$9:$DA$158,R$3,FALSE))),"")</f>
        <v>Mature</v>
      </c>
      <c r="S100" t="str">
        <f>IFERROR(IF((VLOOKUP($A100,'Q2 Raw Data'!$A$9:$DA$158,S$3,FALSE))="","",(VLOOKUP($A100,'Q2 Raw Data'!$A$9:$DA$158,S$3,FALSE))),"")</f>
        <v>Established</v>
      </c>
      <c r="T100" t="str">
        <f>IFERROR(IF((VLOOKUP($A100,'Q2 Raw Data'!$A$9:$DA$158,T$3,FALSE))="","",(VLOOKUP($A100,'Q2 Raw Data'!$A$9:$DA$158,T$3,FALSE))),"")</f>
        <v>Established</v>
      </c>
      <c r="U100" t="str">
        <f>IFERROR(IF((VLOOKUP($A100,'Q2 Raw Data'!$A$9:$DA$158,U$3,FALSE))="","",(VLOOKUP($A100,'Q2 Raw Data'!$A$9:$DA$158,U$3,FALSE))),"")</f>
        <v>Mature</v>
      </c>
      <c r="V100" t="str">
        <f>IFERROR(IF((VLOOKUP($A100,'Q2 Raw Data'!$A$9:$DA$158,V$3,FALSE))="","",(VLOOKUP($A100,'Q2 Raw Data'!$A$9:$DA$158,V$3,FALSE))),"")</f>
        <v>Mature</v>
      </c>
      <c r="W100" t="str">
        <f>IFERROR(IF((VLOOKUP($A100,'Q2 Raw Data'!$A$9:$DA$158,W$3,FALSE))="","",(VLOOKUP($A100,'Q2 Raw Data'!$A$9:$DA$158,W$3,FALSE))),"")</f>
        <v>Mature</v>
      </c>
      <c r="X100" t="str">
        <f>IFERROR(IF((VLOOKUP($A100,'Q2 Raw Data'!$A$9:$DA$158,X$3,FALSE))="","",(VLOOKUP($A100,'Q2 Raw Data'!$A$9:$DA$158,X$3,FALSE))),"")</f>
        <v>Established</v>
      </c>
      <c r="Y100" t="str">
        <f>IFERROR(IF((VLOOKUP($A100,'Q2 Raw Data'!$A$9:$DA$158,Y$3,FALSE))="","",(VLOOKUP($A100,'Q2 Raw Data'!$A$9:$DA$158,Y$3,FALSE))),"")</f>
        <v>Mature</v>
      </c>
      <c r="Z100" t="str">
        <f>IFERROR(IF((VLOOKUP($A100,'Q2 Raw Data'!$A$9:$DA$158,Z$3,FALSE))="","",(VLOOKUP($A100,'Q2 Raw Data'!$A$9:$DA$158,Z$3,FALSE))),"")</f>
        <v>Established</v>
      </c>
      <c r="AA100" t="str">
        <f>IFERROR(IF((VLOOKUP($A100,'Q2 Raw Data'!$A$9:$DA$158,AA$3,FALSE))="","",(VLOOKUP($A100,'Q2 Raw Data'!$A$9:$DA$158,AA$3,FALSE))),"")</f>
        <v>Mature</v>
      </c>
      <c r="AB100" t="str">
        <f>IFERROR(IF((VLOOKUP($A100,'Q2 Raw Data'!$A$9:$DA$158,AB$3,FALSE))="","",(VLOOKUP($A100,'Q2 Raw Data'!$A$9:$DA$158,AB$3,FALSE))),"")</f>
        <v>Established</v>
      </c>
      <c r="AC100" t="str">
        <f>IFERROR(IF((VLOOKUP($A100,'Q2 Raw Data'!$A$9:$DA$158,AC$3,FALSE))="","",(VLOOKUP($A100,'Q2 Raw Data'!$A$9:$DA$158,AC$3,FALSE))),"")</f>
        <v>Established</v>
      </c>
    </row>
    <row r="101" spans="1:29" x14ac:dyDescent="0.3">
      <c r="A101" t="s">
        <v>552</v>
      </c>
      <c r="B101" t="s">
        <v>553</v>
      </c>
      <c r="C101" t="str">
        <f>IFERROR(IF((VLOOKUP($A101,'Q2 Raw Data'!$A$9:$DA$158,C$3,FALSE))="","",(VLOOKUP($A101,'Q2 Raw Data'!$A$9:$DA$158,C$3,FALSE))),"")</f>
        <v>Mature</v>
      </c>
      <c r="D101" t="str">
        <f>IFERROR(IF((VLOOKUP($A101,'Q2 Raw Data'!$A$9:$DA$158,D$3,FALSE))="","",(VLOOKUP($A101,'Q2 Raw Data'!$A$9:$DA$158,D$3,FALSE))),"")</f>
        <v>Plans in place</v>
      </c>
      <c r="E101" t="str">
        <f>IFERROR(IF((VLOOKUP($A101,'Q2 Raw Data'!$A$9:$DA$158,E$3,FALSE))="","",(VLOOKUP($A101,'Q2 Raw Data'!$A$9:$DA$158,E$3,FALSE))),"")</f>
        <v>Plans in place</v>
      </c>
      <c r="F101" t="str">
        <f>IFERROR(IF((VLOOKUP($A101,'Q2 Raw Data'!$A$9:$DA$158,F$3,FALSE))="","",(VLOOKUP($A101,'Q2 Raw Data'!$A$9:$DA$158,F$3,FALSE))),"")</f>
        <v>Plans in place</v>
      </c>
      <c r="G101" t="str">
        <f>IFERROR(IF((VLOOKUP($A101,'Q2 Raw Data'!$A$9:$DA$158,G$3,FALSE))="","",(VLOOKUP($A101,'Q2 Raw Data'!$A$9:$DA$158,G$3,FALSE))),"")</f>
        <v>Established</v>
      </c>
      <c r="H101" t="str">
        <f>IFERROR(IF((VLOOKUP($A101,'Q2 Raw Data'!$A$9:$DA$158,H$3,FALSE))="","",(VLOOKUP($A101,'Q2 Raw Data'!$A$9:$DA$158,H$3,FALSE))),"")</f>
        <v>Mature</v>
      </c>
      <c r="I101" t="str">
        <f>IFERROR(IF((VLOOKUP($A101,'Q2 Raw Data'!$A$9:$DA$158,I$3,FALSE))="","",(VLOOKUP($A101,'Q2 Raw Data'!$A$9:$DA$158,I$3,FALSE))),"")</f>
        <v>Plans in place</v>
      </c>
      <c r="J101" t="str">
        <f>IFERROR(IF((VLOOKUP($A101,'Q2 Raw Data'!$A$9:$DA$158,J$3,FALSE))="","",(VLOOKUP($A101,'Q2 Raw Data'!$A$9:$DA$158,J$3,FALSE))),"")</f>
        <v>Established</v>
      </c>
      <c r="K101" t="str">
        <f>IFERROR(IF((VLOOKUP($A101,'Q2 Raw Data'!$A$9:$DA$158,K$3,FALSE))="","",(VLOOKUP($A101,'Q2 Raw Data'!$A$9:$DA$158,K$3,FALSE))),"")</f>
        <v>Mature</v>
      </c>
      <c r="L101" t="str">
        <f>IFERROR(IF((VLOOKUP($A101,'Q2 Raw Data'!$A$9:$DA$158,L$3,FALSE))="","",(VLOOKUP($A101,'Q2 Raw Data'!$A$9:$DA$158,L$3,FALSE))),"")</f>
        <v>Mature</v>
      </c>
      <c r="M101" t="str">
        <f>IFERROR(IF((VLOOKUP($A101,'Q2 Raw Data'!$A$9:$DA$158,M$3,FALSE))="","",(VLOOKUP($A101,'Q2 Raw Data'!$A$9:$DA$158,M$3,FALSE))),"")</f>
        <v>Plans in place</v>
      </c>
      <c r="N101" t="str">
        <f>IFERROR(IF((VLOOKUP($A101,'Q2 Raw Data'!$A$9:$DA$158,N$3,FALSE))="","",(VLOOKUP($A101,'Q2 Raw Data'!$A$9:$DA$158,N$3,FALSE))),"")</f>
        <v>Established</v>
      </c>
      <c r="O101" t="str">
        <f>IFERROR(IF((VLOOKUP($A101,'Q2 Raw Data'!$A$9:$DA$158,O$3,FALSE))="","",(VLOOKUP($A101,'Q2 Raw Data'!$A$9:$DA$158,O$3,FALSE))),"")</f>
        <v>Plans in place</v>
      </c>
      <c r="P101" t="str">
        <f>IFERROR(IF((VLOOKUP($A101,'Q2 Raw Data'!$A$9:$DA$158,P$3,FALSE))="","",(VLOOKUP($A101,'Q2 Raw Data'!$A$9:$DA$158,P$3,FALSE))),"")</f>
        <v>Established</v>
      </c>
      <c r="Q101" t="str">
        <f>IFERROR(IF((VLOOKUP($A101,'Q2 Raw Data'!$A$9:$DA$158,Q$3,FALSE))="","",(VLOOKUP($A101,'Q2 Raw Data'!$A$9:$DA$158,Q$3,FALSE))),"")</f>
        <v>Mature</v>
      </c>
      <c r="R101" t="str">
        <f>IFERROR(IF((VLOOKUP($A101,'Q2 Raw Data'!$A$9:$DA$158,R$3,FALSE))="","",(VLOOKUP($A101,'Q2 Raw Data'!$A$9:$DA$158,R$3,FALSE))),"")</f>
        <v>Established</v>
      </c>
      <c r="S101" t="str">
        <f>IFERROR(IF((VLOOKUP($A101,'Q2 Raw Data'!$A$9:$DA$158,S$3,FALSE))="","",(VLOOKUP($A101,'Q2 Raw Data'!$A$9:$DA$158,S$3,FALSE))),"")</f>
        <v>Established</v>
      </c>
      <c r="T101" t="str">
        <f>IFERROR(IF((VLOOKUP($A101,'Q2 Raw Data'!$A$9:$DA$158,T$3,FALSE))="","",(VLOOKUP($A101,'Q2 Raw Data'!$A$9:$DA$158,T$3,FALSE))),"")</f>
        <v>Mature</v>
      </c>
      <c r="U101" t="str">
        <f>IFERROR(IF((VLOOKUP($A101,'Q2 Raw Data'!$A$9:$DA$158,U$3,FALSE))="","",(VLOOKUP($A101,'Q2 Raw Data'!$A$9:$DA$158,U$3,FALSE))),"")</f>
        <v>Mature</v>
      </c>
      <c r="V101" t="str">
        <f>IFERROR(IF((VLOOKUP($A101,'Q2 Raw Data'!$A$9:$DA$158,V$3,FALSE))="","",(VLOOKUP($A101,'Q2 Raw Data'!$A$9:$DA$158,V$3,FALSE))),"")</f>
        <v>Plans in place</v>
      </c>
      <c r="W101" t="str">
        <f>IFERROR(IF((VLOOKUP($A101,'Q2 Raw Data'!$A$9:$DA$158,W$3,FALSE))="","",(VLOOKUP($A101,'Q2 Raw Data'!$A$9:$DA$158,W$3,FALSE))),"")</f>
        <v>Established</v>
      </c>
      <c r="X101" t="str">
        <f>IFERROR(IF((VLOOKUP($A101,'Q2 Raw Data'!$A$9:$DA$158,X$3,FALSE))="","",(VLOOKUP($A101,'Q2 Raw Data'!$A$9:$DA$158,X$3,FALSE))),"")</f>
        <v>Established</v>
      </c>
      <c r="Y101" t="str">
        <f>IFERROR(IF((VLOOKUP($A101,'Q2 Raw Data'!$A$9:$DA$158,Y$3,FALSE))="","",(VLOOKUP($A101,'Q2 Raw Data'!$A$9:$DA$158,Y$3,FALSE))),"")</f>
        <v>Established</v>
      </c>
      <c r="Z101" t="str">
        <f>IFERROR(IF((VLOOKUP($A101,'Q2 Raw Data'!$A$9:$DA$158,Z$3,FALSE))="","",(VLOOKUP($A101,'Q2 Raw Data'!$A$9:$DA$158,Z$3,FALSE))),"")</f>
        <v>Mature</v>
      </c>
      <c r="AA101" t="str">
        <f>IFERROR(IF((VLOOKUP($A101,'Q2 Raw Data'!$A$9:$DA$158,AA$3,FALSE))="","",(VLOOKUP($A101,'Q2 Raw Data'!$A$9:$DA$158,AA$3,FALSE))),"")</f>
        <v>Established</v>
      </c>
      <c r="AB101" t="str">
        <f>IFERROR(IF((VLOOKUP($A101,'Q2 Raw Data'!$A$9:$DA$158,AB$3,FALSE))="","",(VLOOKUP($A101,'Q2 Raw Data'!$A$9:$DA$158,AB$3,FALSE))),"")</f>
        <v>Established</v>
      </c>
      <c r="AC101" t="str">
        <f>IFERROR(IF((VLOOKUP($A101,'Q2 Raw Data'!$A$9:$DA$158,AC$3,FALSE))="","",(VLOOKUP($A101,'Q2 Raw Data'!$A$9:$DA$158,AC$3,FALSE))),"")</f>
        <v>Mature</v>
      </c>
    </row>
    <row r="102" spans="1:29" x14ac:dyDescent="0.3">
      <c r="A102" t="s">
        <v>556</v>
      </c>
      <c r="B102" t="s">
        <v>557</v>
      </c>
      <c r="C102" t="str">
        <f>IFERROR(IF((VLOOKUP($A102,'Q2 Raw Data'!$A$9:$DA$158,C$3,FALSE))="","",(VLOOKUP($A102,'Q2 Raw Data'!$A$9:$DA$158,C$3,FALSE))),"")</f>
        <v>Mature</v>
      </c>
      <c r="D102" t="str">
        <f>IFERROR(IF((VLOOKUP($A102,'Q2 Raw Data'!$A$9:$DA$158,D$3,FALSE))="","",(VLOOKUP($A102,'Q2 Raw Data'!$A$9:$DA$158,D$3,FALSE))),"")</f>
        <v>Mature</v>
      </c>
      <c r="E102" t="str">
        <f>IFERROR(IF((VLOOKUP($A102,'Q2 Raw Data'!$A$9:$DA$158,E$3,FALSE))="","",(VLOOKUP($A102,'Q2 Raw Data'!$A$9:$DA$158,E$3,FALSE))),"")</f>
        <v>Mature</v>
      </c>
      <c r="F102" t="str">
        <f>IFERROR(IF((VLOOKUP($A102,'Q2 Raw Data'!$A$9:$DA$158,F$3,FALSE))="","",(VLOOKUP($A102,'Q2 Raw Data'!$A$9:$DA$158,F$3,FALSE))),"")</f>
        <v>Established</v>
      </c>
      <c r="G102" t="str">
        <f>IFERROR(IF((VLOOKUP($A102,'Q2 Raw Data'!$A$9:$DA$158,G$3,FALSE))="","",(VLOOKUP($A102,'Q2 Raw Data'!$A$9:$DA$158,G$3,FALSE))),"")</f>
        <v>Plans in place</v>
      </c>
      <c r="H102" t="str">
        <f>IFERROR(IF((VLOOKUP($A102,'Q2 Raw Data'!$A$9:$DA$158,H$3,FALSE))="","",(VLOOKUP($A102,'Q2 Raw Data'!$A$9:$DA$158,H$3,FALSE))),"")</f>
        <v>Mature</v>
      </c>
      <c r="I102" t="str">
        <f>IFERROR(IF((VLOOKUP($A102,'Q2 Raw Data'!$A$9:$DA$158,I$3,FALSE))="","",(VLOOKUP($A102,'Q2 Raw Data'!$A$9:$DA$158,I$3,FALSE))),"")</f>
        <v>Established</v>
      </c>
      <c r="J102" t="str">
        <f>IFERROR(IF((VLOOKUP($A102,'Q2 Raw Data'!$A$9:$DA$158,J$3,FALSE))="","",(VLOOKUP($A102,'Q2 Raw Data'!$A$9:$DA$158,J$3,FALSE))),"")</f>
        <v>Established</v>
      </c>
      <c r="K102" t="str">
        <f>IFERROR(IF((VLOOKUP($A102,'Q2 Raw Data'!$A$9:$DA$158,K$3,FALSE))="","",(VLOOKUP($A102,'Q2 Raw Data'!$A$9:$DA$158,K$3,FALSE))),"")</f>
        <v>Established</v>
      </c>
      <c r="L102" t="str">
        <f>IFERROR(IF((VLOOKUP($A102,'Q2 Raw Data'!$A$9:$DA$158,L$3,FALSE))="","",(VLOOKUP($A102,'Q2 Raw Data'!$A$9:$DA$158,L$3,FALSE))),"")</f>
        <v>Mature</v>
      </c>
      <c r="M102" t="str">
        <f>IFERROR(IF((VLOOKUP($A102,'Q2 Raw Data'!$A$9:$DA$158,M$3,FALSE))="","",(VLOOKUP($A102,'Q2 Raw Data'!$A$9:$DA$158,M$3,FALSE))),"")</f>
        <v>Mature</v>
      </c>
      <c r="N102" t="str">
        <f>IFERROR(IF((VLOOKUP($A102,'Q2 Raw Data'!$A$9:$DA$158,N$3,FALSE))="","",(VLOOKUP($A102,'Q2 Raw Data'!$A$9:$DA$158,N$3,FALSE))),"")</f>
        <v>Mature</v>
      </c>
      <c r="O102" t="str">
        <f>IFERROR(IF((VLOOKUP($A102,'Q2 Raw Data'!$A$9:$DA$158,O$3,FALSE))="","",(VLOOKUP($A102,'Q2 Raw Data'!$A$9:$DA$158,O$3,FALSE))),"")</f>
        <v>Established</v>
      </c>
      <c r="P102" t="str">
        <f>IFERROR(IF((VLOOKUP($A102,'Q2 Raw Data'!$A$9:$DA$158,P$3,FALSE))="","",(VLOOKUP($A102,'Q2 Raw Data'!$A$9:$DA$158,P$3,FALSE))),"")</f>
        <v>Plans in place</v>
      </c>
      <c r="Q102" t="str">
        <f>IFERROR(IF((VLOOKUP($A102,'Q2 Raw Data'!$A$9:$DA$158,Q$3,FALSE))="","",(VLOOKUP($A102,'Q2 Raw Data'!$A$9:$DA$158,Q$3,FALSE))),"")</f>
        <v>Mature</v>
      </c>
      <c r="R102" t="str">
        <f>IFERROR(IF((VLOOKUP($A102,'Q2 Raw Data'!$A$9:$DA$158,R$3,FALSE))="","",(VLOOKUP($A102,'Q2 Raw Data'!$A$9:$DA$158,R$3,FALSE))),"")</f>
        <v>Established</v>
      </c>
      <c r="S102" t="str">
        <f>IFERROR(IF((VLOOKUP($A102,'Q2 Raw Data'!$A$9:$DA$158,S$3,FALSE))="","",(VLOOKUP($A102,'Q2 Raw Data'!$A$9:$DA$158,S$3,FALSE))),"")</f>
        <v>Established</v>
      </c>
      <c r="T102" t="str">
        <f>IFERROR(IF((VLOOKUP($A102,'Q2 Raw Data'!$A$9:$DA$158,T$3,FALSE))="","",(VLOOKUP($A102,'Q2 Raw Data'!$A$9:$DA$158,T$3,FALSE))),"")</f>
        <v>Established</v>
      </c>
      <c r="U102" t="str">
        <f>IFERROR(IF((VLOOKUP($A102,'Q2 Raw Data'!$A$9:$DA$158,U$3,FALSE))="","",(VLOOKUP($A102,'Q2 Raw Data'!$A$9:$DA$158,U$3,FALSE))),"")</f>
        <v>Mature</v>
      </c>
      <c r="V102" t="str">
        <f>IFERROR(IF((VLOOKUP($A102,'Q2 Raw Data'!$A$9:$DA$158,V$3,FALSE))="","",(VLOOKUP($A102,'Q2 Raw Data'!$A$9:$DA$158,V$3,FALSE))),"")</f>
        <v>Exemplary</v>
      </c>
      <c r="W102" t="str">
        <f>IFERROR(IF((VLOOKUP($A102,'Q2 Raw Data'!$A$9:$DA$158,W$3,FALSE))="","",(VLOOKUP($A102,'Q2 Raw Data'!$A$9:$DA$158,W$3,FALSE))),"")</f>
        <v>Mature</v>
      </c>
      <c r="X102" t="str">
        <f>IFERROR(IF((VLOOKUP($A102,'Q2 Raw Data'!$A$9:$DA$158,X$3,FALSE))="","",(VLOOKUP($A102,'Q2 Raw Data'!$A$9:$DA$158,X$3,FALSE))),"")</f>
        <v>Established</v>
      </c>
      <c r="Y102" t="str">
        <f>IFERROR(IF((VLOOKUP($A102,'Q2 Raw Data'!$A$9:$DA$158,Y$3,FALSE))="","",(VLOOKUP($A102,'Q2 Raw Data'!$A$9:$DA$158,Y$3,FALSE))),"")</f>
        <v>Plans in place</v>
      </c>
      <c r="Z102" t="str">
        <f>IFERROR(IF((VLOOKUP($A102,'Q2 Raw Data'!$A$9:$DA$158,Z$3,FALSE))="","",(VLOOKUP($A102,'Q2 Raw Data'!$A$9:$DA$158,Z$3,FALSE))),"")</f>
        <v>Mature</v>
      </c>
      <c r="AA102" t="str">
        <f>IFERROR(IF((VLOOKUP($A102,'Q2 Raw Data'!$A$9:$DA$158,AA$3,FALSE))="","",(VLOOKUP($A102,'Q2 Raw Data'!$A$9:$DA$158,AA$3,FALSE))),"")</f>
        <v>Established</v>
      </c>
      <c r="AB102" t="str">
        <f>IFERROR(IF((VLOOKUP($A102,'Q2 Raw Data'!$A$9:$DA$158,AB$3,FALSE))="","",(VLOOKUP($A102,'Q2 Raw Data'!$A$9:$DA$158,AB$3,FALSE))),"")</f>
        <v>Established</v>
      </c>
      <c r="AC102" t="str">
        <f>IFERROR(IF((VLOOKUP($A102,'Q2 Raw Data'!$A$9:$DA$158,AC$3,FALSE))="","",(VLOOKUP($A102,'Q2 Raw Data'!$A$9:$DA$158,AC$3,FALSE))),"")</f>
        <v>Established</v>
      </c>
    </row>
    <row r="103" spans="1:29" x14ac:dyDescent="0.3">
      <c r="A103" t="s">
        <v>560</v>
      </c>
      <c r="B103" t="s">
        <v>561</v>
      </c>
      <c r="C103" t="str">
        <f>IFERROR(IF((VLOOKUP($A103,'Q2 Raw Data'!$A$9:$DA$158,C$3,FALSE))="","",(VLOOKUP($A103,'Q2 Raw Data'!$A$9:$DA$158,C$3,FALSE))),"")</f>
        <v>Plans in place</v>
      </c>
      <c r="D103" t="str">
        <f>IFERROR(IF((VLOOKUP($A103,'Q2 Raw Data'!$A$9:$DA$158,D$3,FALSE))="","",(VLOOKUP($A103,'Q2 Raw Data'!$A$9:$DA$158,D$3,FALSE))),"")</f>
        <v>Established</v>
      </c>
      <c r="E103" t="str">
        <f>IFERROR(IF((VLOOKUP($A103,'Q2 Raw Data'!$A$9:$DA$158,E$3,FALSE))="","",(VLOOKUP($A103,'Q2 Raw Data'!$A$9:$DA$158,E$3,FALSE))),"")</f>
        <v>Plans in place</v>
      </c>
      <c r="F103" t="str">
        <f>IFERROR(IF((VLOOKUP($A103,'Q2 Raw Data'!$A$9:$DA$158,F$3,FALSE))="","",(VLOOKUP($A103,'Q2 Raw Data'!$A$9:$DA$158,F$3,FALSE))),"")</f>
        <v>Not yet established</v>
      </c>
      <c r="G103" t="str">
        <f>IFERROR(IF((VLOOKUP($A103,'Q2 Raw Data'!$A$9:$DA$158,G$3,FALSE))="","",(VLOOKUP($A103,'Q2 Raw Data'!$A$9:$DA$158,G$3,FALSE))),"")</f>
        <v>Established</v>
      </c>
      <c r="H103" t="str">
        <f>IFERROR(IF((VLOOKUP($A103,'Q2 Raw Data'!$A$9:$DA$158,H$3,FALSE))="","",(VLOOKUP($A103,'Q2 Raw Data'!$A$9:$DA$158,H$3,FALSE))),"")</f>
        <v>Plans in place</v>
      </c>
      <c r="I103" t="str">
        <f>IFERROR(IF((VLOOKUP($A103,'Q2 Raw Data'!$A$9:$DA$158,I$3,FALSE))="","",(VLOOKUP($A103,'Q2 Raw Data'!$A$9:$DA$158,I$3,FALSE))),"")</f>
        <v>Plans in place</v>
      </c>
      <c r="J103" t="str">
        <f>IFERROR(IF((VLOOKUP($A103,'Q2 Raw Data'!$A$9:$DA$158,J$3,FALSE))="","",(VLOOKUP($A103,'Q2 Raw Data'!$A$9:$DA$158,J$3,FALSE))),"")</f>
        <v>Established</v>
      </c>
      <c r="K103" t="str">
        <f>IFERROR(IF((VLOOKUP($A103,'Q2 Raw Data'!$A$9:$DA$158,K$3,FALSE))="","",(VLOOKUP($A103,'Q2 Raw Data'!$A$9:$DA$158,K$3,FALSE))),"")</f>
        <v>Established</v>
      </c>
      <c r="L103" t="str">
        <f>IFERROR(IF((VLOOKUP($A103,'Q2 Raw Data'!$A$9:$DA$158,L$3,FALSE))="","",(VLOOKUP($A103,'Q2 Raw Data'!$A$9:$DA$158,L$3,FALSE))),"")</f>
        <v>Plans in place</v>
      </c>
      <c r="M103" t="str">
        <f>IFERROR(IF((VLOOKUP($A103,'Q2 Raw Data'!$A$9:$DA$158,M$3,FALSE))="","",(VLOOKUP($A103,'Q2 Raw Data'!$A$9:$DA$158,M$3,FALSE))),"")</f>
        <v>Established</v>
      </c>
      <c r="N103" t="str">
        <f>IFERROR(IF((VLOOKUP($A103,'Q2 Raw Data'!$A$9:$DA$158,N$3,FALSE))="","",(VLOOKUP($A103,'Q2 Raw Data'!$A$9:$DA$158,N$3,FALSE))),"")</f>
        <v>Established</v>
      </c>
      <c r="O103" t="str">
        <f>IFERROR(IF((VLOOKUP($A103,'Q2 Raw Data'!$A$9:$DA$158,O$3,FALSE))="","",(VLOOKUP($A103,'Q2 Raw Data'!$A$9:$DA$158,O$3,FALSE))),"")</f>
        <v>Plans in place</v>
      </c>
      <c r="P103" t="str">
        <f>IFERROR(IF((VLOOKUP($A103,'Q2 Raw Data'!$A$9:$DA$158,P$3,FALSE))="","",(VLOOKUP($A103,'Q2 Raw Data'!$A$9:$DA$158,P$3,FALSE))),"")</f>
        <v>Established</v>
      </c>
      <c r="Q103" t="str">
        <f>IFERROR(IF((VLOOKUP($A103,'Q2 Raw Data'!$A$9:$DA$158,Q$3,FALSE))="","",(VLOOKUP($A103,'Q2 Raw Data'!$A$9:$DA$158,Q$3,FALSE))),"")</f>
        <v>Established</v>
      </c>
      <c r="R103" t="str">
        <f>IFERROR(IF((VLOOKUP($A103,'Q2 Raw Data'!$A$9:$DA$158,R$3,FALSE))="","",(VLOOKUP($A103,'Q2 Raw Data'!$A$9:$DA$158,R$3,FALSE))),"")</f>
        <v>Plans in place</v>
      </c>
      <c r="S103" t="str">
        <f>IFERROR(IF((VLOOKUP($A103,'Q2 Raw Data'!$A$9:$DA$158,S$3,FALSE))="","",(VLOOKUP($A103,'Q2 Raw Data'!$A$9:$DA$158,S$3,FALSE))),"")</f>
        <v>Established</v>
      </c>
      <c r="T103" t="str">
        <f>IFERROR(IF((VLOOKUP($A103,'Q2 Raw Data'!$A$9:$DA$158,T$3,FALSE))="","",(VLOOKUP($A103,'Q2 Raw Data'!$A$9:$DA$158,T$3,FALSE))),"")</f>
        <v>Established</v>
      </c>
      <c r="U103" t="str">
        <f>IFERROR(IF((VLOOKUP($A103,'Q2 Raw Data'!$A$9:$DA$158,U$3,FALSE))="","",(VLOOKUP($A103,'Q2 Raw Data'!$A$9:$DA$158,U$3,FALSE))),"")</f>
        <v>Plans in place</v>
      </c>
      <c r="V103" t="str">
        <f>IFERROR(IF((VLOOKUP($A103,'Q2 Raw Data'!$A$9:$DA$158,V$3,FALSE))="","",(VLOOKUP($A103,'Q2 Raw Data'!$A$9:$DA$158,V$3,FALSE))),"")</f>
        <v>Established</v>
      </c>
      <c r="W103" t="str">
        <f>IFERROR(IF((VLOOKUP($A103,'Q2 Raw Data'!$A$9:$DA$158,W$3,FALSE))="","",(VLOOKUP($A103,'Q2 Raw Data'!$A$9:$DA$158,W$3,FALSE))),"")</f>
        <v>Plans in place</v>
      </c>
      <c r="X103" t="str">
        <f>IFERROR(IF((VLOOKUP($A103,'Q2 Raw Data'!$A$9:$DA$158,X$3,FALSE))="","",(VLOOKUP($A103,'Q2 Raw Data'!$A$9:$DA$158,X$3,FALSE))),"")</f>
        <v>Plans in place</v>
      </c>
      <c r="Y103" t="str">
        <f>IFERROR(IF((VLOOKUP($A103,'Q2 Raw Data'!$A$9:$DA$158,Y$3,FALSE))="","",(VLOOKUP($A103,'Q2 Raw Data'!$A$9:$DA$158,Y$3,FALSE))),"")</f>
        <v>Established</v>
      </c>
      <c r="Z103" t="str">
        <f>IFERROR(IF((VLOOKUP($A103,'Q2 Raw Data'!$A$9:$DA$158,Z$3,FALSE))="","",(VLOOKUP($A103,'Q2 Raw Data'!$A$9:$DA$158,Z$3,FALSE))),"")</f>
        <v>Established</v>
      </c>
      <c r="AA103" t="str">
        <f>IFERROR(IF((VLOOKUP($A103,'Q2 Raw Data'!$A$9:$DA$158,AA$3,FALSE))="","",(VLOOKUP($A103,'Q2 Raw Data'!$A$9:$DA$158,AA$3,FALSE))),"")</f>
        <v>Plans in place</v>
      </c>
      <c r="AB103" t="str">
        <f>IFERROR(IF((VLOOKUP($A103,'Q2 Raw Data'!$A$9:$DA$158,AB$3,FALSE))="","",(VLOOKUP($A103,'Q2 Raw Data'!$A$9:$DA$158,AB$3,FALSE))),"")</f>
        <v>Established</v>
      </c>
      <c r="AC103" t="str">
        <f>IFERROR(IF((VLOOKUP($A103,'Q2 Raw Data'!$A$9:$DA$158,AC$3,FALSE))="","",(VLOOKUP($A103,'Q2 Raw Data'!$A$9:$DA$158,AC$3,FALSE))),"")</f>
        <v>Established</v>
      </c>
    </row>
    <row r="104" spans="1:29" x14ac:dyDescent="0.3">
      <c r="A104" t="s">
        <v>563</v>
      </c>
      <c r="B104" t="s">
        <v>564</v>
      </c>
      <c r="C104" t="str">
        <f>IFERROR(IF((VLOOKUP($A104,'Q2 Raw Data'!$A$9:$DA$158,C$3,FALSE))="","",(VLOOKUP($A104,'Q2 Raw Data'!$A$9:$DA$158,C$3,FALSE))),"")</f>
        <v>Mature</v>
      </c>
      <c r="D104" t="str">
        <f>IFERROR(IF((VLOOKUP($A104,'Q2 Raw Data'!$A$9:$DA$158,D$3,FALSE))="","",(VLOOKUP($A104,'Q2 Raw Data'!$A$9:$DA$158,D$3,FALSE))),"")</f>
        <v>Plans in place</v>
      </c>
      <c r="E104" t="str">
        <f>IFERROR(IF((VLOOKUP($A104,'Q2 Raw Data'!$A$9:$DA$158,E$3,FALSE))="","",(VLOOKUP($A104,'Q2 Raw Data'!$A$9:$DA$158,E$3,FALSE))),"")</f>
        <v>Plans in place</v>
      </c>
      <c r="F104" t="str">
        <f>IFERROR(IF((VLOOKUP($A104,'Q2 Raw Data'!$A$9:$DA$158,F$3,FALSE))="","",(VLOOKUP($A104,'Q2 Raw Data'!$A$9:$DA$158,F$3,FALSE))),"")</f>
        <v>Plans in place</v>
      </c>
      <c r="G104" t="str">
        <f>IFERROR(IF((VLOOKUP($A104,'Q2 Raw Data'!$A$9:$DA$158,G$3,FALSE))="","",(VLOOKUP($A104,'Q2 Raw Data'!$A$9:$DA$158,G$3,FALSE))),"")</f>
        <v>Plans in place</v>
      </c>
      <c r="H104" t="str">
        <f>IFERROR(IF((VLOOKUP($A104,'Q2 Raw Data'!$A$9:$DA$158,H$3,FALSE))="","",(VLOOKUP($A104,'Q2 Raw Data'!$A$9:$DA$158,H$3,FALSE))),"")</f>
        <v>Plans in place</v>
      </c>
      <c r="I104" t="str">
        <f>IFERROR(IF((VLOOKUP($A104,'Q2 Raw Data'!$A$9:$DA$158,I$3,FALSE))="","",(VLOOKUP($A104,'Q2 Raw Data'!$A$9:$DA$158,I$3,FALSE))),"")</f>
        <v>Plans in place</v>
      </c>
      <c r="J104" t="str">
        <f>IFERROR(IF((VLOOKUP($A104,'Q2 Raw Data'!$A$9:$DA$158,J$3,FALSE))="","",(VLOOKUP($A104,'Q2 Raw Data'!$A$9:$DA$158,J$3,FALSE))),"")</f>
        <v>Established</v>
      </c>
      <c r="K104" t="str">
        <f>IFERROR(IF((VLOOKUP($A104,'Q2 Raw Data'!$A$9:$DA$158,K$3,FALSE))="","",(VLOOKUP($A104,'Q2 Raw Data'!$A$9:$DA$158,K$3,FALSE))),"")</f>
        <v>Mature</v>
      </c>
      <c r="L104" t="str">
        <f>IFERROR(IF((VLOOKUP($A104,'Q2 Raw Data'!$A$9:$DA$158,L$3,FALSE))="","",(VLOOKUP($A104,'Q2 Raw Data'!$A$9:$DA$158,L$3,FALSE))),"")</f>
        <v>Mature</v>
      </c>
      <c r="M104" t="str">
        <f>IFERROR(IF((VLOOKUP($A104,'Q2 Raw Data'!$A$9:$DA$158,M$3,FALSE))="","",(VLOOKUP($A104,'Q2 Raw Data'!$A$9:$DA$158,M$3,FALSE))),"")</f>
        <v>Plans in place</v>
      </c>
      <c r="N104" t="str">
        <f>IFERROR(IF((VLOOKUP($A104,'Q2 Raw Data'!$A$9:$DA$158,N$3,FALSE))="","",(VLOOKUP($A104,'Q2 Raw Data'!$A$9:$DA$158,N$3,FALSE))),"")</f>
        <v>Established</v>
      </c>
      <c r="O104" t="str">
        <f>IFERROR(IF((VLOOKUP($A104,'Q2 Raw Data'!$A$9:$DA$158,O$3,FALSE))="","",(VLOOKUP($A104,'Q2 Raw Data'!$A$9:$DA$158,O$3,FALSE))),"")</f>
        <v>Plans in place</v>
      </c>
      <c r="P104" t="str">
        <f>IFERROR(IF((VLOOKUP($A104,'Q2 Raw Data'!$A$9:$DA$158,P$3,FALSE))="","",(VLOOKUP($A104,'Q2 Raw Data'!$A$9:$DA$158,P$3,FALSE))),"")</f>
        <v>Plans in place</v>
      </c>
      <c r="Q104" t="str">
        <f>IFERROR(IF((VLOOKUP($A104,'Q2 Raw Data'!$A$9:$DA$158,Q$3,FALSE))="","",(VLOOKUP($A104,'Q2 Raw Data'!$A$9:$DA$158,Q$3,FALSE))),"")</f>
        <v>Established</v>
      </c>
      <c r="R104" t="str">
        <f>IFERROR(IF((VLOOKUP($A104,'Q2 Raw Data'!$A$9:$DA$158,R$3,FALSE))="","",(VLOOKUP($A104,'Q2 Raw Data'!$A$9:$DA$158,R$3,FALSE))),"")</f>
        <v>Plans in place</v>
      </c>
      <c r="S104" t="str">
        <f>IFERROR(IF((VLOOKUP($A104,'Q2 Raw Data'!$A$9:$DA$158,S$3,FALSE))="","",(VLOOKUP($A104,'Q2 Raw Data'!$A$9:$DA$158,S$3,FALSE))),"")</f>
        <v>Established</v>
      </c>
      <c r="T104" t="str">
        <f>IFERROR(IF((VLOOKUP($A104,'Q2 Raw Data'!$A$9:$DA$158,T$3,FALSE))="","",(VLOOKUP($A104,'Q2 Raw Data'!$A$9:$DA$158,T$3,FALSE))),"")</f>
        <v>Mature</v>
      </c>
      <c r="U104" t="str">
        <f>IFERROR(IF((VLOOKUP($A104,'Q2 Raw Data'!$A$9:$DA$158,U$3,FALSE))="","",(VLOOKUP($A104,'Q2 Raw Data'!$A$9:$DA$158,U$3,FALSE))),"")</f>
        <v>Mature</v>
      </c>
      <c r="V104" t="str">
        <f>IFERROR(IF((VLOOKUP($A104,'Q2 Raw Data'!$A$9:$DA$158,V$3,FALSE))="","",(VLOOKUP($A104,'Q2 Raw Data'!$A$9:$DA$158,V$3,FALSE))),"")</f>
        <v>Established</v>
      </c>
      <c r="W104" t="str">
        <f>IFERROR(IF((VLOOKUP($A104,'Q2 Raw Data'!$A$9:$DA$158,W$3,FALSE))="","",(VLOOKUP($A104,'Q2 Raw Data'!$A$9:$DA$158,W$3,FALSE))),"")</f>
        <v>Established</v>
      </c>
      <c r="X104" t="str">
        <f>IFERROR(IF((VLOOKUP($A104,'Q2 Raw Data'!$A$9:$DA$158,X$3,FALSE))="","",(VLOOKUP($A104,'Q2 Raw Data'!$A$9:$DA$158,X$3,FALSE))),"")</f>
        <v>Established</v>
      </c>
      <c r="Y104" t="str">
        <f>IFERROR(IF((VLOOKUP($A104,'Q2 Raw Data'!$A$9:$DA$158,Y$3,FALSE))="","",(VLOOKUP($A104,'Q2 Raw Data'!$A$9:$DA$158,Y$3,FALSE))),"")</f>
        <v>Plans in place</v>
      </c>
      <c r="Z104" t="str">
        <f>IFERROR(IF((VLOOKUP($A104,'Q2 Raw Data'!$A$9:$DA$158,Z$3,FALSE))="","",(VLOOKUP($A104,'Q2 Raw Data'!$A$9:$DA$158,Z$3,FALSE))),"")</f>
        <v>Established</v>
      </c>
      <c r="AA104" t="str">
        <f>IFERROR(IF((VLOOKUP($A104,'Q2 Raw Data'!$A$9:$DA$158,AA$3,FALSE))="","",(VLOOKUP($A104,'Q2 Raw Data'!$A$9:$DA$158,AA$3,FALSE))),"")</f>
        <v>Plans in place</v>
      </c>
      <c r="AB104" t="str">
        <f>IFERROR(IF((VLOOKUP($A104,'Q2 Raw Data'!$A$9:$DA$158,AB$3,FALSE))="","",(VLOOKUP($A104,'Q2 Raw Data'!$A$9:$DA$158,AB$3,FALSE))),"")</f>
        <v>Established</v>
      </c>
      <c r="AC104" t="str">
        <f>IFERROR(IF((VLOOKUP($A104,'Q2 Raw Data'!$A$9:$DA$158,AC$3,FALSE))="","",(VLOOKUP($A104,'Q2 Raw Data'!$A$9:$DA$158,AC$3,FALSE))),"")</f>
        <v>Mature</v>
      </c>
    </row>
    <row r="105" spans="1:29" x14ac:dyDescent="0.3">
      <c r="A105" t="s">
        <v>565</v>
      </c>
      <c r="B105" t="s">
        <v>566</v>
      </c>
      <c r="C105" t="str">
        <f>IFERROR(IF((VLOOKUP($A105,'Q2 Raw Data'!$A$9:$DA$158,C$3,FALSE))="","",(VLOOKUP($A105,'Q2 Raw Data'!$A$9:$DA$158,C$3,FALSE))),"")</f>
        <v>Mature</v>
      </c>
      <c r="D105" t="str">
        <f>IFERROR(IF((VLOOKUP($A105,'Q2 Raw Data'!$A$9:$DA$158,D$3,FALSE))="","",(VLOOKUP($A105,'Q2 Raw Data'!$A$9:$DA$158,D$3,FALSE))),"")</f>
        <v>Established</v>
      </c>
      <c r="E105" t="str">
        <f>IFERROR(IF((VLOOKUP($A105,'Q2 Raw Data'!$A$9:$DA$158,E$3,FALSE))="","",(VLOOKUP($A105,'Q2 Raw Data'!$A$9:$DA$158,E$3,FALSE))),"")</f>
        <v>Established</v>
      </c>
      <c r="F105" t="str">
        <f>IFERROR(IF((VLOOKUP($A105,'Q2 Raw Data'!$A$9:$DA$158,F$3,FALSE))="","",(VLOOKUP($A105,'Q2 Raw Data'!$A$9:$DA$158,F$3,FALSE))),"")</f>
        <v>Mature</v>
      </c>
      <c r="G105" t="str">
        <f>IFERROR(IF((VLOOKUP($A105,'Q2 Raw Data'!$A$9:$DA$158,G$3,FALSE))="","",(VLOOKUP($A105,'Q2 Raw Data'!$A$9:$DA$158,G$3,FALSE))),"")</f>
        <v>Mature</v>
      </c>
      <c r="H105" t="str">
        <f>IFERROR(IF((VLOOKUP($A105,'Q2 Raw Data'!$A$9:$DA$158,H$3,FALSE))="","",(VLOOKUP($A105,'Q2 Raw Data'!$A$9:$DA$158,H$3,FALSE))),"")</f>
        <v>Established</v>
      </c>
      <c r="I105" t="str">
        <f>IFERROR(IF((VLOOKUP($A105,'Q2 Raw Data'!$A$9:$DA$158,I$3,FALSE))="","",(VLOOKUP($A105,'Q2 Raw Data'!$A$9:$DA$158,I$3,FALSE))),"")</f>
        <v>Mature</v>
      </c>
      <c r="J105" t="str">
        <f>IFERROR(IF((VLOOKUP($A105,'Q2 Raw Data'!$A$9:$DA$158,J$3,FALSE))="","",(VLOOKUP($A105,'Q2 Raw Data'!$A$9:$DA$158,J$3,FALSE))),"")</f>
        <v>Established</v>
      </c>
      <c r="K105" t="str">
        <f>IFERROR(IF((VLOOKUP($A105,'Q2 Raw Data'!$A$9:$DA$158,K$3,FALSE))="","",(VLOOKUP($A105,'Q2 Raw Data'!$A$9:$DA$158,K$3,FALSE))),"")</f>
        <v>Not yet established</v>
      </c>
      <c r="L105" t="str">
        <f>IFERROR(IF((VLOOKUP($A105,'Q2 Raw Data'!$A$9:$DA$158,L$3,FALSE))="","",(VLOOKUP($A105,'Q2 Raw Data'!$A$9:$DA$158,L$3,FALSE))),"")</f>
        <v>Mature</v>
      </c>
      <c r="M105" t="str">
        <f>IFERROR(IF((VLOOKUP($A105,'Q2 Raw Data'!$A$9:$DA$158,M$3,FALSE))="","",(VLOOKUP($A105,'Q2 Raw Data'!$A$9:$DA$158,M$3,FALSE))),"")</f>
        <v>Mature</v>
      </c>
      <c r="N105" t="str">
        <f>IFERROR(IF((VLOOKUP($A105,'Q2 Raw Data'!$A$9:$DA$158,N$3,FALSE))="","",(VLOOKUP($A105,'Q2 Raw Data'!$A$9:$DA$158,N$3,FALSE))),"")</f>
        <v>Established</v>
      </c>
      <c r="O105" t="str">
        <f>IFERROR(IF((VLOOKUP($A105,'Q2 Raw Data'!$A$9:$DA$158,O$3,FALSE))="","",(VLOOKUP($A105,'Q2 Raw Data'!$A$9:$DA$158,O$3,FALSE))),"")</f>
        <v>Mature</v>
      </c>
      <c r="P105" t="str">
        <f>IFERROR(IF((VLOOKUP($A105,'Q2 Raw Data'!$A$9:$DA$158,P$3,FALSE))="","",(VLOOKUP($A105,'Q2 Raw Data'!$A$9:$DA$158,P$3,FALSE))),"")</f>
        <v>Mature</v>
      </c>
      <c r="Q105" t="str">
        <f>IFERROR(IF((VLOOKUP($A105,'Q2 Raw Data'!$A$9:$DA$158,Q$3,FALSE))="","",(VLOOKUP($A105,'Q2 Raw Data'!$A$9:$DA$158,Q$3,FALSE))),"")</f>
        <v>Established</v>
      </c>
      <c r="R105" t="str">
        <f>IFERROR(IF((VLOOKUP($A105,'Q2 Raw Data'!$A$9:$DA$158,R$3,FALSE))="","",(VLOOKUP($A105,'Q2 Raw Data'!$A$9:$DA$158,R$3,FALSE))),"")</f>
        <v>Mature</v>
      </c>
      <c r="S105" t="str">
        <f>IFERROR(IF((VLOOKUP($A105,'Q2 Raw Data'!$A$9:$DA$158,S$3,FALSE))="","",(VLOOKUP($A105,'Q2 Raw Data'!$A$9:$DA$158,S$3,FALSE))),"")</f>
        <v>Established</v>
      </c>
      <c r="T105" t="str">
        <f>IFERROR(IF((VLOOKUP($A105,'Q2 Raw Data'!$A$9:$DA$158,T$3,FALSE))="","",(VLOOKUP($A105,'Q2 Raw Data'!$A$9:$DA$158,T$3,FALSE))),"")</f>
        <v>Established</v>
      </c>
      <c r="U105" t="str">
        <f>IFERROR(IF((VLOOKUP($A105,'Q2 Raw Data'!$A$9:$DA$158,U$3,FALSE))="","",(VLOOKUP($A105,'Q2 Raw Data'!$A$9:$DA$158,U$3,FALSE))),"")</f>
        <v>Mature</v>
      </c>
      <c r="V105" t="str">
        <f>IFERROR(IF((VLOOKUP($A105,'Q2 Raw Data'!$A$9:$DA$158,V$3,FALSE))="","",(VLOOKUP($A105,'Q2 Raw Data'!$A$9:$DA$158,V$3,FALSE))),"")</f>
        <v>Mature</v>
      </c>
      <c r="W105" t="str">
        <f>IFERROR(IF((VLOOKUP($A105,'Q2 Raw Data'!$A$9:$DA$158,W$3,FALSE))="","",(VLOOKUP($A105,'Q2 Raw Data'!$A$9:$DA$158,W$3,FALSE))),"")</f>
        <v>Mature</v>
      </c>
      <c r="X105" t="str">
        <f>IFERROR(IF((VLOOKUP($A105,'Q2 Raw Data'!$A$9:$DA$158,X$3,FALSE))="","",(VLOOKUP($A105,'Q2 Raw Data'!$A$9:$DA$158,X$3,FALSE))),"")</f>
        <v>Mature</v>
      </c>
      <c r="Y105" t="str">
        <f>IFERROR(IF((VLOOKUP($A105,'Q2 Raw Data'!$A$9:$DA$158,Y$3,FALSE))="","",(VLOOKUP($A105,'Q2 Raw Data'!$A$9:$DA$158,Y$3,FALSE))),"")</f>
        <v>Mature</v>
      </c>
      <c r="Z105" t="str">
        <f>IFERROR(IF((VLOOKUP($A105,'Q2 Raw Data'!$A$9:$DA$158,Z$3,FALSE))="","",(VLOOKUP($A105,'Q2 Raw Data'!$A$9:$DA$158,Z$3,FALSE))),"")</f>
        <v>Mature</v>
      </c>
      <c r="AA105" t="str">
        <f>IFERROR(IF((VLOOKUP($A105,'Q2 Raw Data'!$A$9:$DA$158,AA$3,FALSE))="","",(VLOOKUP($A105,'Q2 Raw Data'!$A$9:$DA$158,AA$3,FALSE))),"")</f>
        <v>Mature</v>
      </c>
      <c r="AB105" t="str">
        <f>IFERROR(IF((VLOOKUP($A105,'Q2 Raw Data'!$A$9:$DA$158,AB$3,FALSE))="","",(VLOOKUP($A105,'Q2 Raw Data'!$A$9:$DA$158,AB$3,FALSE))),"")</f>
        <v>Mature</v>
      </c>
      <c r="AC105" t="str">
        <f>IFERROR(IF((VLOOKUP($A105,'Q2 Raw Data'!$A$9:$DA$158,AC$3,FALSE))="","",(VLOOKUP($A105,'Q2 Raw Data'!$A$9:$DA$158,AC$3,FALSE))),"")</f>
        <v>Plans in place</v>
      </c>
    </row>
    <row r="106" spans="1:29" x14ac:dyDescent="0.3">
      <c r="A106" t="s">
        <v>567</v>
      </c>
      <c r="B106" t="s">
        <v>568</v>
      </c>
      <c r="C106" t="str">
        <f>IFERROR(IF((VLOOKUP($A106,'Q2 Raw Data'!$A$9:$DA$158,C$3,FALSE))="","",(VLOOKUP($A106,'Q2 Raw Data'!$A$9:$DA$158,C$3,FALSE))),"")</f>
        <v>Plans in place</v>
      </c>
      <c r="D106" t="str">
        <f>IFERROR(IF((VLOOKUP($A106,'Q2 Raw Data'!$A$9:$DA$158,D$3,FALSE))="","",(VLOOKUP($A106,'Q2 Raw Data'!$A$9:$DA$158,D$3,FALSE))),"")</f>
        <v>Established</v>
      </c>
      <c r="E106" t="str">
        <f>IFERROR(IF((VLOOKUP($A106,'Q2 Raw Data'!$A$9:$DA$158,E$3,FALSE))="","",(VLOOKUP($A106,'Q2 Raw Data'!$A$9:$DA$158,E$3,FALSE))),"")</f>
        <v>Established</v>
      </c>
      <c r="F106" t="str">
        <f>IFERROR(IF((VLOOKUP($A106,'Q2 Raw Data'!$A$9:$DA$158,F$3,FALSE))="","",(VLOOKUP($A106,'Q2 Raw Data'!$A$9:$DA$158,F$3,FALSE))),"")</f>
        <v>Plans in place</v>
      </c>
      <c r="G106" t="str">
        <f>IFERROR(IF((VLOOKUP($A106,'Q2 Raw Data'!$A$9:$DA$158,G$3,FALSE))="","",(VLOOKUP($A106,'Q2 Raw Data'!$A$9:$DA$158,G$3,FALSE))),"")</f>
        <v>Plans in place</v>
      </c>
      <c r="H106" t="str">
        <f>IFERROR(IF((VLOOKUP($A106,'Q2 Raw Data'!$A$9:$DA$158,H$3,FALSE))="","",(VLOOKUP($A106,'Q2 Raw Data'!$A$9:$DA$158,H$3,FALSE))),"")</f>
        <v>Established</v>
      </c>
      <c r="I106" t="str">
        <f>IFERROR(IF((VLOOKUP($A106,'Q2 Raw Data'!$A$9:$DA$158,I$3,FALSE))="","",(VLOOKUP($A106,'Q2 Raw Data'!$A$9:$DA$158,I$3,FALSE))),"")</f>
        <v>Established</v>
      </c>
      <c r="J106" t="str">
        <f>IFERROR(IF((VLOOKUP($A106,'Q2 Raw Data'!$A$9:$DA$158,J$3,FALSE))="","",(VLOOKUP($A106,'Q2 Raw Data'!$A$9:$DA$158,J$3,FALSE))),"")</f>
        <v>Established</v>
      </c>
      <c r="K106" t="str">
        <f>IFERROR(IF((VLOOKUP($A106,'Q2 Raw Data'!$A$9:$DA$158,K$3,FALSE))="","",(VLOOKUP($A106,'Q2 Raw Data'!$A$9:$DA$158,K$3,FALSE))),"")</f>
        <v>Established</v>
      </c>
      <c r="L106" t="str">
        <f>IFERROR(IF((VLOOKUP($A106,'Q2 Raw Data'!$A$9:$DA$158,L$3,FALSE))="","",(VLOOKUP($A106,'Q2 Raw Data'!$A$9:$DA$158,L$3,FALSE))),"")</f>
        <v>Plans in place</v>
      </c>
      <c r="M106" t="str">
        <f>IFERROR(IF((VLOOKUP($A106,'Q2 Raw Data'!$A$9:$DA$158,M$3,FALSE))="","",(VLOOKUP($A106,'Q2 Raw Data'!$A$9:$DA$158,M$3,FALSE))),"")</f>
        <v>Established</v>
      </c>
      <c r="N106" t="str">
        <f>IFERROR(IF((VLOOKUP($A106,'Q2 Raw Data'!$A$9:$DA$158,N$3,FALSE))="","",(VLOOKUP($A106,'Q2 Raw Data'!$A$9:$DA$158,N$3,FALSE))),"")</f>
        <v>Established</v>
      </c>
      <c r="O106" t="str">
        <f>IFERROR(IF((VLOOKUP($A106,'Q2 Raw Data'!$A$9:$DA$158,O$3,FALSE))="","",(VLOOKUP($A106,'Q2 Raw Data'!$A$9:$DA$158,O$3,FALSE))),"")</f>
        <v>Established</v>
      </c>
      <c r="P106" t="str">
        <f>IFERROR(IF((VLOOKUP($A106,'Q2 Raw Data'!$A$9:$DA$158,P$3,FALSE))="","",(VLOOKUP($A106,'Q2 Raw Data'!$A$9:$DA$158,P$3,FALSE))),"")</f>
        <v>Plans in place</v>
      </c>
      <c r="Q106" t="str">
        <f>IFERROR(IF((VLOOKUP($A106,'Q2 Raw Data'!$A$9:$DA$158,Q$3,FALSE))="","",(VLOOKUP($A106,'Q2 Raw Data'!$A$9:$DA$158,Q$3,FALSE))),"")</f>
        <v>Established</v>
      </c>
      <c r="R106" t="str">
        <f>IFERROR(IF((VLOOKUP($A106,'Q2 Raw Data'!$A$9:$DA$158,R$3,FALSE))="","",(VLOOKUP($A106,'Q2 Raw Data'!$A$9:$DA$158,R$3,FALSE))),"")</f>
        <v>Established</v>
      </c>
      <c r="S106" t="str">
        <f>IFERROR(IF((VLOOKUP($A106,'Q2 Raw Data'!$A$9:$DA$158,S$3,FALSE))="","",(VLOOKUP($A106,'Q2 Raw Data'!$A$9:$DA$158,S$3,FALSE))),"")</f>
        <v>Established</v>
      </c>
      <c r="T106" t="str">
        <f>IFERROR(IF((VLOOKUP($A106,'Q2 Raw Data'!$A$9:$DA$158,T$3,FALSE))="","",(VLOOKUP($A106,'Q2 Raw Data'!$A$9:$DA$158,T$3,FALSE))),"")</f>
        <v>Established</v>
      </c>
      <c r="U106" t="str">
        <f>IFERROR(IF((VLOOKUP($A106,'Q2 Raw Data'!$A$9:$DA$158,U$3,FALSE))="","",(VLOOKUP($A106,'Q2 Raw Data'!$A$9:$DA$158,U$3,FALSE))),"")</f>
        <v>Established</v>
      </c>
      <c r="V106" t="str">
        <f>IFERROR(IF((VLOOKUP($A106,'Q2 Raw Data'!$A$9:$DA$158,V$3,FALSE))="","",(VLOOKUP($A106,'Q2 Raw Data'!$A$9:$DA$158,V$3,FALSE))),"")</f>
        <v>Established</v>
      </c>
      <c r="W106" t="str">
        <f>IFERROR(IF((VLOOKUP($A106,'Q2 Raw Data'!$A$9:$DA$158,W$3,FALSE))="","",(VLOOKUP($A106,'Q2 Raw Data'!$A$9:$DA$158,W$3,FALSE))),"")</f>
        <v>Established</v>
      </c>
      <c r="X106" t="str">
        <f>IFERROR(IF((VLOOKUP($A106,'Q2 Raw Data'!$A$9:$DA$158,X$3,FALSE))="","",(VLOOKUP($A106,'Q2 Raw Data'!$A$9:$DA$158,X$3,FALSE))),"")</f>
        <v>Established</v>
      </c>
      <c r="Y106" t="str">
        <f>IFERROR(IF((VLOOKUP($A106,'Q2 Raw Data'!$A$9:$DA$158,Y$3,FALSE))="","",(VLOOKUP($A106,'Q2 Raw Data'!$A$9:$DA$158,Y$3,FALSE))),"")</f>
        <v>Established</v>
      </c>
      <c r="Z106" t="str">
        <f>IFERROR(IF((VLOOKUP($A106,'Q2 Raw Data'!$A$9:$DA$158,Z$3,FALSE))="","",(VLOOKUP($A106,'Q2 Raw Data'!$A$9:$DA$158,Z$3,FALSE))),"")</f>
        <v>Established</v>
      </c>
      <c r="AA106" t="str">
        <f>IFERROR(IF((VLOOKUP($A106,'Q2 Raw Data'!$A$9:$DA$158,AA$3,FALSE))="","",(VLOOKUP($A106,'Q2 Raw Data'!$A$9:$DA$158,AA$3,FALSE))),"")</f>
        <v>Established</v>
      </c>
      <c r="AB106" t="str">
        <f>IFERROR(IF((VLOOKUP($A106,'Q2 Raw Data'!$A$9:$DA$158,AB$3,FALSE))="","",(VLOOKUP($A106,'Q2 Raw Data'!$A$9:$DA$158,AB$3,FALSE))),"")</f>
        <v>Established</v>
      </c>
      <c r="AC106" t="str">
        <f>IFERROR(IF((VLOOKUP($A106,'Q2 Raw Data'!$A$9:$DA$158,AC$3,FALSE))="","",(VLOOKUP($A106,'Q2 Raw Data'!$A$9:$DA$158,AC$3,FALSE))),"")</f>
        <v>Established</v>
      </c>
    </row>
    <row r="107" spans="1:29" x14ac:dyDescent="0.3">
      <c r="A107" t="s">
        <v>571</v>
      </c>
      <c r="B107" t="s">
        <v>572</v>
      </c>
      <c r="C107" t="str">
        <f>IFERROR(IF((VLOOKUP($A107,'Q2 Raw Data'!$A$9:$DA$158,C$3,FALSE))="","",(VLOOKUP($A107,'Q2 Raw Data'!$A$9:$DA$158,C$3,FALSE))),"")</f>
        <v>Established</v>
      </c>
      <c r="D107" t="str">
        <f>IFERROR(IF((VLOOKUP($A107,'Q2 Raw Data'!$A$9:$DA$158,D$3,FALSE))="","",(VLOOKUP($A107,'Q2 Raw Data'!$A$9:$DA$158,D$3,FALSE))),"")</f>
        <v>Mature</v>
      </c>
      <c r="E107" t="str">
        <f>IFERROR(IF((VLOOKUP($A107,'Q2 Raw Data'!$A$9:$DA$158,E$3,FALSE))="","",(VLOOKUP($A107,'Q2 Raw Data'!$A$9:$DA$158,E$3,FALSE))),"")</f>
        <v>Mature</v>
      </c>
      <c r="F107" t="str">
        <f>IFERROR(IF((VLOOKUP($A107,'Q2 Raw Data'!$A$9:$DA$158,F$3,FALSE))="","",(VLOOKUP($A107,'Q2 Raw Data'!$A$9:$DA$158,F$3,FALSE))),"")</f>
        <v>Established</v>
      </c>
      <c r="G107" t="str">
        <f>IFERROR(IF((VLOOKUP($A107,'Q2 Raw Data'!$A$9:$DA$158,G$3,FALSE))="","",(VLOOKUP($A107,'Q2 Raw Data'!$A$9:$DA$158,G$3,FALSE))),"")</f>
        <v>Established</v>
      </c>
      <c r="H107" t="str">
        <f>IFERROR(IF((VLOOKUP($A107,'Q2 Raw Data'!$A$9:$DA$158,H$3,FALSE))="","",(VLOOKUP($A107,'Q2 Raw Data'!$A$9:$DA$158,H$3,FALSE))),"")</f>
        <v>Established</v>
      </c>
      <c r="I107" t="str">
        <f>IFERROR(IF((VLOOKUP($A107,'Q2 Raw Data'!$A$9:$DA$158,I$3,FALSE))="","",(VLOOKUP($A107,'Q2 Raw Data'!$A$9:$DA$158,I$3,FALSE))),"")</f>
        <v>Established</v>
      </c>
      <c r="J107" t="str">
        <f>IFERROR(IF((VLOOKUP($A107,'Q2 Raw Data'!$A$9:$DA$158,J$3,FALSE))="","",(VLOOKUP($A107,'Q2 Raw Data'!$A$9:$DA$158,J$3,FALSE))),"")</f>
        <v>Mature</v>
      </c>
      <c r="K107" t="str">
        <f>IFERROR(IF((VLOOKUP($A107,'Q2 Raw Data'!$A$9:$DA$158,K$3,FALSE))="","",(VLOOKUP($A107,'Q2 Raw Data'!$A$9:$DA$158,K$3,FALSE))),"")</f>
        <v>Mature</v>
      </c>
      <c r="L107" t="str">
        <f>IFERROR(IF((VLOOKUP($A107,'Q2 Raw Data'!$A$9:$DA$158,L$3,FALSE))="","",(VLOOKUP($A107,'Q2 Raw Data'!$A$9:$DA$158,L$3,FALSE))),"")</f>
        <v>Established</v>
      </c>
      <c r="M107" t="str">
        <f>IFERROR(IF((VLOOKUP($A107,'Q2 Raw Data'!$A$9:$DA$158,M$3,FALSE))="","",(VLOOKUP($A107,'Q2 Raw Data'!$A$9:$DA$158,M$3,FALSE))),"")</f>
        <v>Mature</v>
      </c>
      <c r="N107" t="str">
        <f>IFERROR(IF((VLOOKUP($A107,'Q2 Raw Data'!$A$9:$DA$158,N$3,FALSE))="","",(VLOOKUP($A107,'Q2 Raw Data'!$A$9:$DA$158,N$3,FALSE))),"")</f>
        <v>Mature</v>
      </c>
      <c r="O107" t="str">
        <f>IFERROR(IF((VLOOKUP($A107,'Q2 Raw Data'!$A$9:$DA$158,O$3,FALSE))="","",(VLOOKUP($A107,'Q2 Raw Data'!$A$9:$DA$158,O$3,FALSE))),"")</f>
        <v>Mature</v>
      </c>
      <c r="P107" t="str">
        <f>IFERROR(IF((VLOOKUP($A107,'Q2 Raw Data'!$A$9:$DA$158,P$3,FALSE))="","",(VLOOKUP($A107,'Q2 Raw Data'!$A$9:$DA$158,P$3,FALSE))),"")</f>
        <v>Established</v>
      </c>
      <c r="Q107" t="str">
        <f>IFERROR(IF((VLOOKUP($A107,'Q2 Raw Data'!$A$9:$DA$158,Q$3,FALSE))="","",(VLOOKUP($A107,'Q2 Raw Data'!$A$9:$DA$158,Q$3,FALSE))),"")</f>
        <v>Mature</v>
      </c>
      <c r="R107" t="str">
        <f>IFERROR(IF((VLOOKUP($A107,'Q2 Raw Data'!$A$9:$DA$158,R$3,FALSE))="","",(VLOOKUP($A107,'Q2 Raw Data'!$A$9:$DA$158,R$3,FALSE))),"")</f>
        <v>Established</v>
      </c>
      <c r="S107" t="str">
        <f>IFERROR(IF((VLOOKUP($A107,'Q2 Raw Data'!$A$9:$DA$158,S$3,FALSE))="","",(VLOOKUP($A107,'Q2 Raw Data'!$A$9:$DA$158,S$3,FALSE))),"")</f>
        <v>Mature</v>
      </c>
      <c r="T107" t="str">
        <f>IFERROR(IF((VLOOKUP($A107,'Q2 Raw Data'!$A$9:$DA$158,T$3,FALSE))="","",(VLOOKUP($A107,'Q2 Raw Data'!$A$9:$DA$158,T$3,FALSE))),"")</f>
        <v>Exemplary</v>
      </c>
      <c r="U107" t="str">
        <f>IFERROR(IF((VLOOKUP($A107,'Q2 Raw Data'!$A$9:$DA$158,U$3,FALSE))="","",(VLOOKUP($A107,'Q2 Raw Data'!$A$9:$DA$158,U$3,FALSE))),"")</f>
        <v>Mature</v>
      </c>
      <c r="V107" t="str">
        <f>IFERROR(IF((VLOOKUP($A107,'Q2 Raw Data'!$A$9:$DA$158,V$3,FALSE))="","",(VLOOKUP($A107,'Q2 Raw Data'!$A$9:$DA$158,V$3,FALSE))),"")</f>
        <v>Mature</v>
      </c>
      <c r="W107" t="str">
        <f>IFERROR(IF((VLOOKUP($A107,'Q2 Raw Data'!$A$9:$DA$158,W$3,FALSE))="","",(VLOOKUP($A107,'Q2 Raw Data'!$A$9:$DA$158,W$3,FALSE))),"")</f>
        <v>Mature</v>
      </c>
      <c r="X107" t="str">
        <f>IFERROR(IF((VLOOKUP($A107,'Q2 Raw Data'!$A$9:$DA$158,X$3,FALSE))="","",(VLOOKUP($A107,'Q2 Raw Data'!$A$9:$DA$158,X$3,FALSE))),"")</f>
        <v>Mature</v>
      </c>
      <c r="Y107" t="str">
        <f>IFERROR(IF((VLOOKUP($A107,'Q2 Raw Data'!$A$9:$DA$158,Y$3,FALSE))="","",(VLOOKUP($A107,'Q2 Raw Data'!$A$9:$DA$158,Y$3,FALSE))),"")</f>
        <v>Established</v>
      </c>
      <c r="Z107" t="str">
        <f>IFERROR(IF((VLOOKUP($A107,'Q2 Raw Data'!$A$9:$DA$158,Z$3,FALSE))="","",(VLOOKUP($A107,'Q2 Raw Data'!$A$9:$DA$158,Z$3,FALSE))),"")</f>
        <v>Mature</v>
      </c>
      <c r="AA107" t="str">
        <f>IFERROR(IF((VLOOKUP($A107,'Q2 Raw Data'!$A$9:$DA$158,AA$3,FALSE))="","",(VLOOKUP($A107,'Q2 Raw Data'!$A$9:$DA$158,AA$3,FALSE))),"")</f>
        <v>Established</v>
      </c>
      <c r="AB107" t="str">
        <f>IFERROR(IF((VLOOKUP($A107,'Q2 Raw Data'!$A$9:$DA$158,AB$3,FALSE))="","",(VLOOKUP($A107,'Q2 Raw Data'!$A$9:$DA$158,AB$3,FALSE))),"")</f>
        <v>Mature</v>
      </c>
      <c r="AC107" t="str">
        <f>IFERROR(IF((VLOOKUP($A107,'Q2 Raw Data'!$A$9:$DA$158,AC$3,FALSE))="","",(VLOOKUP($A107,'Q2 Raw Data'!$A$9:$DA$158,AC$3,FALSE))),"")</f>
        <v>Exemplary</v>
      </c>
    </row>
    <row r="108" spans="1:29" x14ac:dyDescent="0.3">
      <c r="A108" t="s">
        <v>573</v>
      </c>
      <c r="B108" t="s">
        <v>574</v>
      </c>
      <c r="C108" t="str">
        <f>IFERROR(IF((VLOOKUP($A108,'Q2 Raw Data'!$A$9:$DA$158,C$3,FALSE))="","",(VLOOKUP($A108,'Q2 Raw Data'!$A$9:$DA$158,C$3,FALSE))),"")</f>
        <v>Established</v>
      </c>
      <c r="D108" t="str">
        <f>IFERROR(IF((VLOOKUP($A108,'Q2 Raw Data'!$A$9:$DA$158,D$3,FALSE))="","",(VLOOKUP($A108,'Q2 Raw Data'!$A$9:$DA$158,D$3,FALSE))),"")</f>
        <v>Established</v>
      </c>
      <c r="E108" t="str">
        <f>IFERROR(IF((VLOOKUP($A108,'Q2 Raw Data'!$A$9:$DA$158,E$3,FALSE))="","",(VLOOKUP($A108,'Q2 Raw Data'!$A$9:$DA$158,E$3,FALSE))),"")</f>
        <v>Established</v>
      </c>
      <c r="F108" t="str">
        <f>IFERROR(IF((VLOOKUP($A108,'Q2 Raw Data'!$A$9:$DA$158,F$3,FALSE))="","",(VLOOKUP($A108,'Q2 Raw Data'!$A$9:$DA$158,F$3,FALSE))),"")</f>
        <v>Mature</v>
      </c>
      <c r="G108" t="str">
        <f>IFERROR(IF((VLOOKUP($A108,'Q2 Raw Data'!$A$9:$DA$158,G$3,FALSE))="","",(VLOOKUP($A108,'Q2 Raw Data'!$A$9:$DA$158,G$3,FALSE))),"")</f>
        <v>Established</v>
      </c>
      <c r="H108" t="str">
        <f>IFERROR(IF((VLOOKUP($A108,'Q2 Raw Data'!$A$9:$DA$158,H$3,FALSE))="","",(VLOOKUP($A108,'Q2 Raw Data'!$A$9:$DA$158,H$3,FALSE))),"")</f>
        <v>Established</v>
      </c>
      <c r="I108" t="str">
        <f>IFERROR(IF((VLOOKUP($A108,'Q2 Raw Data'!$A$9:$DA$158,I$3,FALSE))="","",(VLOOKUP($A108,'Q2 Raw Data'!$A$9:$DA$158,I$3,FALSE))),"")</f>
        <v>Established</v>
      </c>
      <c r="J108" t="str">
        <f>IFERROR(IF((VLOOKUP($A108,'Q2 Raw Data'!$A$9:$DA$158,J$3,FALSE))="","",(VLOOKUP($A108,'Q2 Raw Data'!$A$9:$DA$158,J$3,FALSE))),"")</f>
        <v>Established</v>
      </c>
      <c r="K108" t="str">
        <f>IFERROR(IF((VLOOKUP($A108,'Q2 Raw Data'!$A$9:$DA$158,K$3,FALSE))="","",(VLOOKUP($A108,'Q2 Raw Data'!$A$9:$DA$158,K$3,FALSE))),"")</f>
        <v>Plans in place</v>
      </c>
      <c r="L108" t="str">
        <f>IFERROR(IF((VLOOKUP($A108,'Q2 Raw Data'!$A$9:$DA$158,L$3,FALSE))="","",(VLOOKUP($A108,'Q2 Raw Data'!$A$9:$DA$158,L$3,FALSE))),"")</f>
        <v>Established</v>
      </c>
      <c r="M108" t="str">
        <f>IFERROR(IF((VLOOKUP($A108,'Q2 Raw Data'!$A$9:$DA$158,M$3,FALSE))="","",(VLOOKUP($A108,'Q2 Raw Data'!$A$9:$DA$158,M$3,FALSE))),"")</f>
        <v>Established</v>
      </c>
      <c r="N108" t="str">
        <f>IFERROR(IF((VLOOKUP($A108,'Q2 Raw Data'!$A$9:$DA$158,N$3,FALSE))="","",(VLOOKUP($A108,'Q2 Raw Data'!$A$9:$DA$158,N$3,FALSE))),"")</f>
        <v>Established</v>
      </c>
      <c r="O108" t="str">
        <f>IFERROR(IF((VLOOKUP($A108,'Q2 Raw Data'!$A$9:$DA$158,O$3,FALSE))="","",(VLOOKUP($A108,'Q2 Raw Data'!$A$9:$DA$158,O$3,FALSE))),"")</f>
        <v>Mature</v>
      </c>
      <c r="P108" t="str">
        <f>IFERROR(IF((VLOOKUP($A108,'Q2 Raw Data'!$A$9:$DA$158,P$3,FALSE))="","",(VLOOKUP($A108,'Q2 Raw Data'!$A$9:$DA$158,P$3,FALSE))),"")</f>
        <v>Established</v>
      </c>
      <c r="Q108" t="str">
        <f>IFERROR(IF((VLOOKUP($A108,'Q2 Raw Data'!$A$9:$DA$158,Q$3,FALSE))="","",(VLOOKUP($A108,'Q2 Raw Data'!$A$9:$DA$158,Q$3,FALSE))),"")</f>
        <v>Established</v>
      </c>
      <c r="R108" t="str">
        <f>IFERROR(IF((VLOOKUP($A108,'Q2 Raw Data'!$A$9:$DA$158,R$3,FALSE))="","",(VLOOKUP($A108,'Q2 Raw Data'!$A$9:$DA$158,R$3,FALSE))),"")</f>
        <v>Established</v>
      </c>
      <c r="S108" t="str">
        <f>IFERROR(IF((VLOOKUP($A108,'Q2 Raw Data'!$A$9:$DA$158,S$3,FALSE))="","",(VLOOKUP($A108,'Q2 Raw Data'!$A$9:$DA$158,S$3,FALSE))),"")</f>
        <v>Established</v>
      </c>
      <c r="T108" t="str">
        <f>IFERROR(IF((VLOOKUP($A108,'Q2 Raw Data'!$A$9:$DA$158,T$3,FALSE))="","",(VLOOKUP($A108,'Q2 Raw Data'!$A$9:$DA$158,T$3,FALSE))),"")</f>
        <v>Plans in place</v>
      </c>
      <c r="U108" t="str">
        <f>IFERROR(IF((VLOOKUP($A108,'Q2 Raw Data'!$A$9:$DA$158,U$3,FALSE))="","",(VLOOKUP($A108,'Q2 Raw Data'!$A$9:$DA$158,U$3,FALSE))),"")</f>
        <v>Established</v>
      </c>
      <c r="V108" t="str">
        <f>IFERROR(IF((VLOOKUP($A108,'Q2 Raw Data'!$A$9:$DA$158,V$3,FALSE))="","",(VLOOKUP($A108,'Q2 Raw Data'!$A$9:$DA$158,V$3,FALSE))),"")</f>
        <v>Established</v>
      </c>
      <c r="W108" t="str">
        <f>IFERROR(IF((VLOOKUP($A108,'Q2 Raw Data'!$A$9:$DA$158,W$3,FALSE))="","",(VLOOKUP($A108,'Q2 Raw Data'!$A$9:$DA$158,W$3,FALSE))),"")</f>
        <v>Established</v>
      </c>
      <c r="X108" t="str">
        <f>IFERROR(IF((VLOOKUP($A108,'Q2 Raw Data'!$A$9:$DA$158,X$3,FALSE))="","",(VLOOKUP($A108,'Q2 Raw Data'!$A$9:$DA$158,X$3,FALSE))),"")</f>
        <v>Mature</v>
      </c>
      <c r="Y108" t="str">
        <f>IFERROR(IF((VLOOKUP($A108,'Q2 Raw Data'!$A$9:$DA$158,Y$3,FALSE))="","",(VLOOKUP($A108,'Q2 Raw Data'!$A$9:$DA$158,Y$3,FALSE))),"")</f>
        <v>Established</v>
      </c>
      <c r="Z108" t="str">
        <f>IFERROR(IF((VLOOKUP($A108,'Q2 Raw Data'!$A$9:$DA$158,Z$3,FALSE))="","",(VLOOKUP($A108,'Q2 Raw Data'!$A$9:$DA$158,Z$3,FALSE))),"")</f>
        <v>Established</v>
      </c>
      <c r="AA108" t="str">
        <f>IFERROR(IF((VLOOKUP($A108,'Q2 Raw Data'!$A$9:$DA$158,AA$3,FALSE))="","",(VLOOKUP($A108,'Q2 Raw Data'!$A$9:$DA$158,AA$3,FALSE))),"")</f>
        <v>Established</v>
      </c>
      <c r="AB108" t="str">
        <f>IFERROR(IF((VLOOKUP($A108,'Q2 Raw Data'!$A$9:$DA$158,AB$3,FALSE))="","",(VLOOKUP($A108,'Q2 Raw Data'!$A$9:$DA$158,AB$3,FALSE))),"")</f>
        <v>Established</v>
      </c>
      <c r="AC108" t="str">
        <f>IFERROR(IF((VLOOKUP($A108,'Q2 Raw Data'!$A$9:$DA$158,AC$3,FALSE))="","",(VLOOKUP($A108,'Q2 Raw Data'!$A$9:$DA$158,AC$3,FALSE))),"")</f>
        <v>Plans in place</v>
      </c>
    </row>
    <row r="109" spans="1:29" x14ac:dyDescent="0.3">
      <c r="A109" t="s">
        <v>575</v>
      </c>
      <c r="B109" t="s">
        <v>576</v>
      </c>
      <c r="C109" t="str">
        <f>IFERROR(IF((VLOOKUP($A109,'Q2 Raw Data'!$A$9:$DA$158,C$3,FALSE))="","",(VLOOKUP($A109,'Q2 Raw Data'!$A$9:$DA$158,C$3,FALSE))),"")</f>
        <v>Established</v>
      </c>
      <c r="D109" t="str">
        <f>IFERROR(IF((VLOOKUP($A109,'Q2 Raw Data'!$A$9:$DA$158,D$3,FALSE))="","",(VLOOKUP($A109,'Q2 Raw Data'!$A$9:$DA$158,D$3,FALSE))),"")</f>
        <v>Mature</v>
      </c>
      <c r="E109" t="str">
        <f>IFERROR(IF((VLOOKUP($A109,'Q2 Raw Data'!$A$9:$DA$158,E$3,FALSE))="","",(VLOOKUP($A109,'Q2 Raw Data'!$A$9:$DA$158,E$3,FALSE))),"")</f>
        <v>Mature</v>
      </c>
      <c r="F109" t="str">
        <f>IFERROR(IF((VLOOKUP($A109,'Q2 Raw Data'!$A$9:$DA$158,F$3,FALSE))="","",(VLOOKUP($A109,'Q2 Raw Data'!$A$9:$DA$158,F$3,FALSE))),"")</f>
        <v>Established</v>
      </c>
      <c r="G109" t="str">
        <f>IFERROR(IF((VLOOKUP($A109,'Q2 Raw Data'!$A$9:$DA$158,G$3,FALSE))="","",(VLOOKUP($A109,'Q2 Raw Data'!$A$9:$DA$158,G$3,FALSE))),"")</f>
        <v>Established</v>
      </c>
      <c r="H109" t="str">
        <f>IFERROR(IF((VLOOKUP($A109,'Q2 Raw Data'!$A$9:$DA$158,H$3,FALSE))="","",(VLOOKUP($A109,'Q2 Raw Data'!$A$9:$DA$158,H$3,FALSE))),"")</f>
        <v>Established</v>
      </c>
      <c r="I109" t="str">
        <f>IFERROR(IF((VLOOKUP($A109,'Q2 Raw Data'!$A$9:$DA$158,I$3,FALSE))="","",(VLOOKUP($A109,'Q2 Raw Data'!$A$9:$DA$158,I$3,FALSE))),"")</f>
        <v>Established</v>
      </c>
      <c r="J109" t="str">
        <f>IFERROR(IF((VLOOKUP($A109,'Q2 Raw Data'!$A$9:$DA$158,J$3,FALSE))="","",(VLOOKUP($A109,'Q2 Raw Data'!$A$9:$DA$158,J$3,FALSE))),"")</f>
        <v>Mature</v>
      </c>
      <c r="K109" t="str">
        <f>IFERROR(IF((VLOOKUP($A109,'Q2 Raw Data'!$A$9:$DA$158,K$3,FALSE))="","",(VLOOKUP($A109,'Q2 Raw Data'!$A$9:$DA$158,K$3,FALSE))),"")</f>
        <v>Mature</v>
      </c>
      <c r="L109" t="str">
        <f>IFERROR(IF((VLOOKUP($A109,'Q2 Raw Data'!$A$9:$DA$158,L$3,FALSE))="","",(VLOOKUP($A109,'Q2 Raw Data'!$A$9:$DA$158,L$3,FALSE))),"")</f>
        <v>Mature</v>
      </c>
      <c r="M109" t="str">
        <f>IFERROR(IF((VLOOKUP($A109,'Q2 Raw Data'!$A$9:$DA$158,M$3,FALSE))="","",(VLOOKUP($A109,'Q2 Raw Data'!$A$9:$DA$158,M$3,FALSE))),"")</f>
        <v>Mature</v>
      </c>
      <c r="N109" t="str">
        <f>IFERROR(IF((VLOOKUP($A109,'Q2 Raw Data'!$A$9:$DA$158,N$3,FALSE))="","",(VLOOKUP($A109,'Q2 Raw Data'!$A$9:$DA$158,N$3,FALSE))),"")</f>
        <v>Mature</v>
      </c>
      <c r="O109" t="str">
        <f>IFERROR(IF((VLOOKUP($A109,'Q2 Raw Data'!$A$9:$DA$158,O$3,FALSE))="","",(VLOOKUP($A109,'Q2 Raw Data'!$A$9:$DA$158,O$3,FALSE))),"")</f>
        <v>Established</v>
      </c>
      <c r="P109" t="str">
        <f>IFERROR(IF((VLOOKUP($A109,'Q2 Raw Data'!$A$9:$DA$158,P$3,FALSE))="","",(VLOOKUP($A109,'Q2 Raw Data'!$A$9:$DA$158,P$3,FALSE))),"")</f>
        <v>Established</v>
      </c>
      <c r="Q109" t="str">
        <f>IFERROR(IF((VLOOKUP($A109,'Q2 Raw Data'!$A$9:$DA$158,Q$3,FALSE))="","",(VLOOKUP($A109,'Q2 Raw Data'!$A$9:$DA$158,Q$3,FALSE))),"")</f>
        <v>Established</v>
      </c>
      <c r="R109" t="str">
        <f>IFERROR(IF((VLOOKUP($A109,'Q2 Raw Data'!$A$9:$DA$158,R$3,FALSE))="","",(VLOOKUP($A109,'Q2 Raw Data'!$A$9:$DA$158,R$3,FALSE))),"")</f>
        <v>Established</v>
      </c>
      <c r="S109" t="str">
        <f>IFERROR(IF((VLOOKUP($A109,'Q2 Raw Data'!$A$9:$DA$158,S$3,FALSE))="","",(VLOOKUP($A109,'Q2 Raw Data'!$A$9:$DA$158,S$3,FALSE))),"")</f>
        <v>Mature</v>
      </c>
      <c r="T109" t="str">
        <f>IFERROR(IF((VLOOKUP($A109,'Q2 Raw Data'!$A$9:$DA$158,T$3,FALSE))="","",(VLOOKUP($A109,'Q2 Raw Data'!$A$9:$DA$158,T$3,FALSE))),"")</f>
        <v>Mature</v>
      </c>
      <c r="U109" t="str">
        <f>IFERROR(IF((VLOOKUP($A109,'Q2 Raw Data'!$A$9:$DA$158,U$3,FALSE))="","",(VLOOKUP($A109,'Q2 Raw Data'!$A$9:$DA$158,U$3,FALSE))),"")</f>
        <v>Mature</v>
      </c>
      <c r="V109" t="str">
        <f>IFERROR(IF((VLOOKUP($A109,'Q2 Raw Data'!$A$9:$DA$158,V$3,FALSE))="","",(VLOOKUP($A109,'Q2 Raw Data'!$A$9:$DA$158,V$3,FALSE))),"")</f>
        <v>Mature</v>
      </c>
      <c r="W109" t="str">
        <f>IFERROR(IF((VLOOKUP($A109,'Q2 Raw Data'!$A$9:$DA$158,W$3,FALSE))="","",(VLOOKUP($A109,'Q2 Raw Data'!$A$9:$DA$158,W$3,FALSE))),"")</f>
        <v>Mature</v>
      </c>
      <c r="X109" t="str">
        <f>IFERROR(IF((VLOOKUP($A109,'Q2 Raw Data'!$A$9:$DA$158,X$3,FALSE))="","",(VLOOKUP($A109,'Q2 Raw Data'!$A$9:$DA$158,X$3,FALSE))),"")</f>
        <v>Established</v>
      </c>
      <c r="Y109" t="str">
        <f>IFERROR(IF((VLOOKUP($A109,'Q2 Raw Data'!$A$9:$DA$158,Y$3,FALSE))="","",(VLOOKUP($A109,'Q2 Raw Data'!$A$9:$DA$158,Y$3,FALSE))),"")</f>
        <v>Mature</v>
      </c>
      <c r="Z109" t="str">
        <f>IFERROR(IF((VLOOKUP($A109,'Q2 Raw Data'!$A$9:$DA$158,Z$3,FALSE))="","",(VLOOKUP($A109,'Q2 Raw Data'!$A$9:$DA$158,Z$3,FALSE))),"")</f>
        <v>Mature</v>
      </c>
      <c r="AA109" t="str">
        <f>IFERROR(IF((VLOOKUP($A109,'Q2 Raw Data'!$A$9:$DA$158,AA$3,FALSE))="","",(VLOOKUP($A109,'Q2 Raw Data'!$A$9:$DA$158,AA$3,FALSE))),"")</f>
        <v>Mature</v>
      </c>
      <c r="AB109" t="str">
        <f>IFERROR(IF((VLOOKUP($A109,'Q2 Raw Data'!$A$9:$DA$158,AB$3,FALSE))="","",(VLOOKUP($A109,'Q2 Raw Data'!$A$9:$DA$158,AB$3,FALSE))),"")</f>
        <v>Mature</v>
      </c>
      <c r="AC109" t="str">
        <f>IFERROR(IF((VLOOKUP($A109,'Q2 Raw Data'!$A$9:$DA$158,AC$3,FALSE))="","",(VLOOKUP($A109,'Q2 Raw Data'!$A$9:$DA$158,AC$3,FALSE))),"")</f>
        <v>Mature</v>
      </c>
    </row>
    <row r="110" spans="1:29" x14ac:dyDescent="0.3">
      <c r="A110" t="s">
        <v>577</v>
      </c>
      <c r="B110" t="s">
        <v>578</v>
      </c>
      <c r="C110" t="str">
        <f>IFERROR(IF((VLOOKUP($A110,'Q2 Raw Data'!$A$9:$DA$158,C$3,FALSE))="","",(VLOOKUP($A110,'Q2 Raw Data'!$A$9:$DA$158,C$3,FALSE))),"")</f>
        <v>Mature</v>
      </c>
      <c r="D110" t="str">
        <f>IFERROR(IF((VLOOKUP($A110,'Q2 Raw Data'!$A$9:$DA$158,D$3,FALSE))="","",(VLOOKUP($A110,'Q2 Raw Data'!$A$9:$DA$158,D$3,FALSE))),"")</f>
        <v>Mature</v>
      </c>
      <c r="E110" t="str">
        <f>IFERROR(IF((VLOOKUP($A110,'Q2 Raw Data'!$A$9:$DA$158,E$3,FALSE))="","",(VLOOKUP($A110,'Q2 Raw Data'!$A$9:$DA$158,E$3,FALSE))),"")</f>
        <v>Exemplary</v>
      </c>
      <c r="F110" t="str">
        <f>IFERROR(IF((VLOOKUP($A110,'Q2 Raw Data'!$A$9:$DA$158,F$3,FALSE))="","",(VLOOKUP($A110,'Q2 Raw Data'!$A$9:$DA$158,F$3,FALSE))),"")</f>
        <v>Mature</v>
      </c>
      <c r="G110" t="str">
        <f>IFERROR(IF((VLOOKUP($A110,'Q2 Raw Data'!$A$9:$DA$158,G$3,FALSE))="","",(VLOOKUP($A110,'Q2 Raw Data'!$A$9:$DA$158,G$3,FALSE))),"")</f>
        <v>Mature</v>
      </c>
      <c r="H110" t="str">
        <f>IFERROR(IF((VLOOKUP($A110,'Q2 Raw Data'!$A$9:$DA$158,H$3,FALSE))="","",(VLOOKUP($A110,'Q2 Raw Data'!$A$9:$DA$158,H$3,FALSE))),"")</f>
        <v>Established</v>
      </c>
      <c r="I110" t="str">
        <f>IFERROR(IF((VLOOKUP($A110,'Q2 Raw Data'!$A$9:$DA$158,I$3,FALSE))="","",(VLOOKUP($A110,'Q2 Raw Data'!$A$9:$DA$158,I$3,FALSE))),"")</f>
        <v>Established</v>
      </c>
      <c r="J110" t="str">
        <f>IFERROR(IF((VLOOKUP($A110,'Q2 Raw Data'!$A$9:$DA$158,J$3,FALSE))="","",(VLOOKUP($A110,'Q2 Raw Data'!$A$9:$DA$158,J$3,FALSE))),"")</f>
        <v>Established</v>
      </c>
      <c r="K110" t="str">
        <f>IFERROR(IF((VLOOKUP($A110,'Q2 Raw Data'!$A$9:$DA$158,K$3,FALSE))="","",(VLOOKUP($A110,'Q2 Raw Data'!$A$9:$DA$158,K$3,FALSE))),"")</f>
        <v>Plans in place</v>
      </c>
      <c r="L110" t="str">
        <f>IFERROR(IF((VLOOKUP($A110,'Q2 Raw Data'!$A$9:$DA$158,L$3,FALSE))="","",(VLOOKUP($A110,'Q2 Raw Data'!$A$9:$DA$158,L$3,FALSE))),"")</f>
        <v>Mature</v>
      </c>
      <c r="M110" t="str">
        <f>IFERROR(IF((VLOOKUP($A110,'Q2 Raw Data'!$A$9:$DA$158,M$3,FALSE))="","",(VLOOKUP($A110,'Q2 Raw Data'!$A$9:$DA$158,M$3,FALSE))),"")</f>
        <v>Mature</v>
      </c>
      <c r="N110" t="str">
        <f>IFERROR(IF((VLOOKUP($A110,'Q2 Raw Data'!$A$9:$DA$158,N$3,FALSE))="","",(VLOOKUP($A110,'Q2 Raw Data'!$A$9:$DA$158,N$3,FALSE))),"")</f>
        <v>Exemplary</v>
      </c>
      <c r="O110" t="str">
        <f>IFERROR(IF((VLOOKUP($A110,'Q2 Raw Data'!$A$9:$DA$158,O$3,FALSE))="","",(VLOOKUP($A110,'Q2 Raw Data'!$A$9:$DA$158,O$3,FALSE))),"")</f>
        <v>Mature</v>
      </c>
      <c r="P110" t="str">
        <f>IFERROR(IF((VLOOKUP($A110,'Q2 Raw Data'!$A$9:$DA$158,P$3,FALSE))="","",(VLOOKUP($A110,'Q2 Raw Data'!$A$9:$DA$158,P$3,FALSE))),"")</f>
        <v>Mature</v>
      </c>
      <c r="Q110" t="str">
        <f>IFERROR(IF((VLOOKUP($A110,'Q2 Raw Data'!$A$9:$DA$158,Q$3,FALSE))="","",(VLOOKUP($A110,'Q2 Raw Data'!$A$9:$DA$158,Q$3,FALSE))),"")</f>
        <v>Mature</v>
      </c>
      <c r="R110" t="str">
        <f>IFERROR(IF((VLOOKUP($A110,'Q2 Raw Data'!$A$9:$DA$158,R$3,FALSE))="","",(VLOOKUP($A110,'Q2 Raw Data'!$A$9:$DA$158,R$3,FALSE))),"")</f>
        <v>Established</v>
      </c>
      <c r="S110" t="str">
        <f>IFERROR(IF((VLOOKUP($A110,'Q2 Raw Data'!$A$9:$DA$158,S$3,FALSE))="","",(VLOOKUP($A110,'Q2 Raw Data'!$A$9:$DA$158,S$3,FALSE))),"")</f>
        <v>Mature</v>
      </c>
      <c r="T110" t="str">
        <f>IFERROR(IF((VLOOKUP($A110,'Q2 Raw Data'!$A$9:$DA$158,T$3,FALSE))="","",(VLOOKUP($A110,'Q2 Raw Data'!$A$9:$DA$158,T$3,FALSE))),"")</f>
        <v>Established</v>
      </c>
      <c r="U110" t="str">
        <f>IFERROR(IF((VLOOKUP($A110,'Q2 Raw Data'!$A$9:$DA$158,U$3,FALSE))="","",(VLOOKUP($A110,'Q2 Raw Data'!$A$9:$DA$158,U$3,FALSE))),"")</f>
        <v>Exemplary</v>
      </c>
      <c r="V110" t="str">
        <f>IFERROR(IF((VLOOKUP($A110,'Q2 Raw Data'!$A$9:$DA$158,V$3,FALSE))="","",(VLOOKUP($A110,'Q2 Raw Data'!$A$9:$DA$158,V$3,FALSE))),"")</f>
        <v>Mature</v>
      </c>
      <c r="W110" t="str">
        <f>IFERROR(IF((VLOOKUP($A110,'Q2 Raw Data'!$A$9:$DA$158,W$3,FALSE))="","",(VLOOKUP($A110,'Q2 Raw Data'!$A$9:$DA$158,W$3,FALSE))),"")</f>
        <v>Exemplary</v>
      </c>
      <c r="X110" t="str">
        <f>IFERROR(IF((VLOOKUP($A110,'Q2 Raw Data'!$A$9:$DA$158,X$3,FALSE))="","",(VLOOKUP($A110,'Q2 Raw Data'!$A$9:$DA$158,X$3,FALSE))),"")</f>
        <v>Mature</v>
      </c>
      <c r="Y110" t="str">
        <f>IFERROR(IF((VLOOKUP($A110,'Q2 Raw Data'!$A$9:$DA$158,Y$3,FALSE))="","",(VLOOKUP($A110,'Q2 Raw Data'!$A$9:$DA$158,Y$3,FALSE))),"")</f>
        <v>Mature</v>
      </c>
      <c r="Z110" t="str">
        <f>IFERROR(IF((VLOOKUP($A110,'Q2 Raw Data'!$A$9:$DA$158,Z$3,FALSE))="","",(VLOOKUP($A110,'Q2 Raw Data'!$A$9:$DA$158,Z$3,FALSE))),"")</f>
        <v>Mature</v>
      </c>
      <c r="AA110" t="str">
        <f>IFERROR(IF((VLOOKUP($A110,'Q2 Raw Data'!$A$9:$DA$158,AA$3,FALSE))="","",(VLOOKUP($A110,'Q2 Raw Data'!$A$9:$DA$158,AA$3,FALSE))),"")</f>
        <v>Mature</v>
      </c>
      <c r="AB110" t="str">
        <f>IFERROR(IF((VLOOKUP($A110,'Q2 Raw Data'!$A$9:$DA$158,AB$3,FALSE))="","",(VLOOKUP($A110,'Q2 Raw Data'!$A$9:$DA$158,AB$3,FALSE))),"")</f>
        <v>Mature</v>
      </c>
      <c r="AC110" t="str">
        <f>IFERROR(IF((VLOOKUP($A110,'Q2 Raw Data'!$A$9:$DA$158,AC$3,FALSE))="","",(VLOOKUP($A110,'Q2 Raw Data'!$A$9:$DA$158,AC$3,FALSE))),"")</f>
        <v>Established</v>
      </c>
    </row>
    <row r="111" spans="1:29" x14ac:dyDescent="0.3">
      <c r="A111" t="s">
        <v>579</v>
      </c>
      <c r="B111" t="s">
        <v>580</v>
      </c>
      <c r="C111" t="str">
        <f>IFERROR(IF((VLOOKUP($A111,'Q2 Raw Data'!$A$9:$DA$158,C$3,FALSE))="","",(VLOOKUP($A111,'Q2 Raw Data'!$A$9:$DA$158,C$3,FALSE))),"")</f>
        <v>Established</v>
      </c>
      <c r="D111" t="str">
        <f>IFERROR(IF((VLOOKUP($A111,'Q2 Raw Data'!$A$9:$DA$158,D$3,FALSE))="","",(VLOOKUP($A111,'Q2 Raw Data'!$A$9:$DA$158,D$3,FALSE))),"")</f>
        <v>Established</v>
      </c>
      <c r="E111" t="str">
        <f>IFERROR(IF((VLOOKUP($A111,'Q2 Raw Data'!$A$9:$DA$158,E$3,FALSE))="","",(VLOOKUP($A111,'Q2 Raw Data'!$A$9:$DA$158,E$3,FALSE))),"")</f>
        <v>Established</v>
      </c>
      <c r="F111" t="str">
        <f>IFERROR(IF((VLOOKUP($A111,'Q2 Raw Data'!$A$9:$DA$158,F$3,FALSE))="","",(VLOOKUP($A111,'Q2 Raw Data'!$A$9:$DA$158,F$3,FALSE))),"")</f>
        <v>Established</v>
      </c>
      <c r="G111" t="str">
        <f>IFERROR(IF((VLOOKUP($A111,'Q2 Raw Data'!$A$9:$DA$158,G$3,FALSE))="","",(VLOOKUP($A111,'Q2 Raw Data'!$A$9:$DA$158,G$3,FALSE))),"")</f>
        <v>Established</v>
      </c>
      <c r="H111" t="str">
        <f>IFERROR(IF((VLOOKUP($A111,'Q2 Raw Data'!$A$9:$DA$158,H$3,FALSE))="","",(VLOOKUP($A111,'Q2 Raw Data'!$A$9:$DA$158,H$3,FALSE))),"")</f>
        <v>Plans in place</v>
      </c>
      <c r="I111" t="str">
        <f>IFERROR(IF((VLOOKUP($A111,'Q2 Raw Data'!$A$9:$DA$158,I$3,FALSE))="","",(VLOOKUP($A111,'Q2 Raw Data'!$A$9:$DA$158,I$3,FALSE))),"")</f>
        <v>Plans in place</v>
      </c>
      <c r="J111" t="str">
        <f>IFERROR(IF((VLOOKUP($A111,'Q2 Raw Data'!$A$9:$DA$158,J$3,FALSE))="","",(VLOOKUP($A111,'Q2 Raw Data'!$A$9:$DA$158,J$3,FALSE))),"")</f>
        <v>Established</v>
      </c>
      <c r="K111" t="str">
        <f>IFERROR(IF((VLOOKUP($A111,'Q2 Raw Data'!$A$9:$DA$158,K$3,FALSE))="","",(VLOOKUP($A111,'Q2 Raw Data'!$A$9:$DA$158,K$3,FALSE))),"")</f>
        <v>Plans in place</v>
      </c>
      <c r="L111" t="str">
        <f>IFERROR(IF((VLOOKUP($A111,'Q2 Raw Data'!$A$9:$DA$158,L$3,FALSE))="","",(VLOOKUP($A111,'Q2 Raw Data'!$A$9:$DA$158,L$3,FALSE))),"")</f>
        <v>Established</v>
      </c>
      <c r="M111" t="str">
        <f>IFERROR(IF((VLOOKUP($A111,'Q2 Raw Data'!$A$9:$DA$158,M$3,FALSE))="","",(VLOOKUP($A111,'Q2 Raw Data'!$A$9:$DA$158,M$3,FALSE))),"")</f>
        <v>Established</v>
      </c>
      <c r="N111" t="str">
        <f>IFERROR(IF((VLOOKUP($A111,'Q2 Raw Data'!$A$9:$DA$158,N$3,FALSE))="","",(VLOOKUP($A111,'Q2 Raw Data'!$A$9:$DA$158,N$3,FALSE))),"")</f>
        <v>Established</v>
      </c>
      <c r="O111" t="str">
        <f>IFERROR(IF((VLOOKUP($A111,'Q2 Raw Data'!$A$9:$DA$158,O$3,FALSE))="","",(VLOOKUP($A111,'Q2 Raw Data'!$A$9:$DA$158,O$3,FALSE))),"")</f>
        <v>Established</v>
      </c>
      <c r="P111" t="str">
        <f>IFERROR(IF((VLOOKUP($A111,'Q2 Raw Data'!$A$9:$DA$158,P$3,FALSE))="","",(VLOOKUP($A111,'Q2 Raw Data'!$A$9:$DA$158,P$3,FALSE))),"")</f>
        <v>Established</v>
      </c>
      <c r="Q111" t="str">
        <f>IFERROR(IF((VLOOKUP($A111,'Q2 Raw Data'!$A$9:$DA$158,Q$3,FALSE))="","",(VLOOKUP($A111,'Q2 Raw Data'!$A$9:$DA$158,Q$3,FALSE))),"")</f>
        <v>Plans in place</v>
      </c>
      <c r="R111" t="str">
        <f>IFERROR(IF((VLOOKUP($A111,'Q2 Raw Data'!$A$9:$DA$158,R$3,FALSE))="","",(VLOOKUP($A111,'Q2 Raw Data'!$A$9:$DA$158,R$3,FALSE))),"")</f>
        <v>Established</v>
      </c>
      <c r="S111" t="str">
        <f>IFERROR(IF((VLOOKUP($A111,'Q2 Raw Data'!$A$9:$DA$158,S$3,FALSE))="","",(VLOOKUP($A111,'Q2 Raw Data'!$A$9:$DA$158,S$3,FALSE))),"")</f>
        <v>Established</v>
      </c>
      <c r="T111" t="str">
        <f>IFERROR(IF((VLOOKUP($A111,'Q2 Raw Data'!$A$9:$DA$158,T$3,FALSE))="","",(VLOOKUP($A111,'Q2 Raw Data'!$A$9:$DA$158,T$3,FALSE))),"")</f>
        <v>Plans in place</v>
      </c>
      <c r="U111" t="str">
        <f>IFERROR(IF((VLOOKUP($A111,'Q2 Raw Data'!$A$9:$DA$158,U$3,FALSE))="","",(VLOOKUP($A111,'Q2 Raw Data'!$A$9:$DA$158,U$3,FALSE))),"")</f>
        <v>Established</v>
      </c>
      <c r="V111" t="str">
        <f>IFERROR(IF((VLOOKUP($A111,'Q2 Raw Data'!$A$9:$DA$158,V$3,FALSE))="","",(VLOOKUP($A111,'Q2 Raw Data'!$A$9:$DA$158,V$3,FALSE))),"")</f>
        <v>Established</v>
      </c>
      <c r="W111" t="str">
        <f>IFERROR(IF((VLOOKUP($A111,'Q2 Raw Data'!$A$9:$DA$158,W$3,FALSE))="","",(VLOOKUP($A111,'Q2 Raw Data'!$A$9:$DA$158,W$3,FALSE))),"")</f>
        <v>Established</v>
      </c>
      <c r="X111" t="str">
        <f>IFERROR(IF((VLOOKUP($A111,'Q2 Raw Data'!$A$9:$DA$158,X$3,FALSE))="","",(VLOOKUP($A111,'Q2 Raw Data'!$A$9:$DA$158,X$3,FALSE))),"")</f>
        <v>Established</v>
      </c>
      <c r="Y111" t="str">
        <f>IFERROR(IF((VLOOKUP($A111,'Q2 Raw Data'!$A$9:$DA$158,Y$3,FALSE))="","",(VLOOKUP($A111,'Q2 Raw Data'!$A$9:$DA$158,Y$3,FALSE))),"")</f>
        <v>Established</v>
      </c>
      <c r="Z111" t="str">
        <f>IFERROR(IF((VLOOKUP($A111,'Q2 Raw Data'!$A$9:$DA$158,Z$3,FALSE))="","",(VLOOKUP($A111,'Q2 Raw Data'!$A$9:$DA$158,Z$3,FALSE))),"")</f>
        <v>Established</v>
      </c>
      <c r="AA111" t="str">
        <f>IFERROR(IF((VLOOKUP($A111,'Q2 Raw Data'!$A$9:$DA$158,AA$3,FALSE))="","",(VLOOKUP($A111,'Q2 Raw Data'!$A$9:$DA$158,AA$3,FALSE))),"")</f>
        <v>Established</v>
      </c>
      <c r="AB111" t="str">
        <f>IFERROR(IF((VLOOKUP($A111,'Q2 Raw Data'!$A$9:$DA$158,AB$3,FALSE))="","",(VLOOKUP($A111,'Q2 Raw Data'!$A$9:$DA$158,AB$3,FALSE))),"")</f>
        <v>Established</v>
      </c>
      <c r="AC111" t="str">
        <f>IFERROR(IF((VLOOKUP($A111,'Q2 Raw Data'!$A$9:$DA$158,AC$3,FALSE))="","",(VLOOKUP($A111,'Q2 Raw Data'!$A$9:$DA$158,AC$3,FALSE))),"")</f>
        <v>Established</v>
      </c>
    </row>
    <row r="112" spans="1:29" x14ac:dyDescent="0.3">
      <c r="A112" t="s">
        <v>581</v>
      </c>
      <c r="B112" t="s">
        <v>582</v>
      </c>
      <c r="C112" t="str">
        <f>IFERROR(IF((VLOOKUP($A112,'Q2 Raw Data'!$A$9:$DA$158,C$3,FALSE))="","",(VLOOKUP($A112,'Q2 Raw Data'!$A$9:$DA$158,C$3,FALSE))),"")</f>
        <v>Plans in place</v>
      </c>
      <c r="D112" t="str">
        <f>IFERROR(IF((VLOOKUP($A112,'Q2 Raw Data'!$A$9:$DA$158,D$3,FALSE))="","",(VLOOKUP($A112,'Q2 Raw Data'!$A$9:$DA$158,D$3,FALSE))),"")</f>
        <v>Plans in place</v>
      </c>
      <c r="E112" t="str">
        <f>IFERROR(IF((VLOOKUP($A112,'Q2 Raw Data'!$A$9:$DA$158,E$3,FALSE))="","",(VLOOKUP($A112,'Q2 Raw Data'!$A$9:$DA$158,E$3,FALSE))),"")</f>
        <v>Established</v>
      </c>
      <c r="F112" t="str">
        <f>IFERROR(IF((VLOOKUP($A112,'Q2 Raw Data'!$A$9:$DA$158,F$3,FALSE))="","",(VLOOKUP($A112,'Q2 Raw Data'!$A$9:$DA$158,F$3,FALSE))),"")</f>
        <v>Not yet established</v>
      </c>
      <c r="G112" t="str">
        <f>IFERROR(IF((VLOOKUP($A112,'Q2 Raw Data'!$A$9:$DA$158,G$3,FALSE))="","",(VLOOKUP($A112,'Q2 Raw Data'!$A$9:$DA$158,G$3,FALSE))),"")</f>
        <v>Established</v>
      </c>
      <c r="H112" t="str">
        <f>IFERROR(IF((VLOOKUP($A112,'Q2 Raw Data'!$A$9:$DA$158,H$3,FALSE))="","",(VLOOKUP($A112,'Q2 Raw Data'!$A$9:$DA$158,H$3,FALSE))),"")</f>
        <v>Plans in place</v>
      </c>
      <c r="I112" t="str">
        <f>IFERROR(IF((VLOOKUP($A112,'Q2 Raw Data'!$A$9:$DA$158,I$3,FALSE))="","",(VLOOKUP($A112,'Q2 Raw Data'!$A$9:$DA$158,I$3,FALSE))),"")</f>
        <v>Established</v>
      </c>
      <c r="J112" t="str">
        <f>IFERROR(IF((VLOOKUP($A112,'Q2 Raw Data'!$A$9:$DA$158,J$3,FALSE))="","",(VLOOKUP($A112,'Q2 Raw Data'!$A$9:$DA$158,J$3,FALSE))),"")</f>
        <v>Plans in place</v>
      </c>
      <c r="K112" t="str">
        <f>IFERROR(IF((VLOOKUP($A112,'Q2 Raw Data'!$A$9:$DA$158,K$3,FALSE))="","",(VLOOKUP($A112,'Q2 Raw Data'!$A$9:$DA$158,K$3,FALSE))),"")</f>
        <v>Plans in place</v>
      </c>
      <c r="L112" t="str">
        <f>IFERROR(IF((VLOOKUP($A112,'Q2 Raw Data'!$A$9:$DA$158,L$3,FALSE))="","",(VLOOKUP($A112,'Q2 Raw Data'!$A$9:$DA$158,L$3,FALSE))),"")</f>
        <v>Plans in place</v>
      </c>
      <c r="M112" t="str">
        <f>IFERROR(IF((VLOOKUP($A112,'Q2 Raw Data'!$A$9:$DA$158,M$3,FALSE))="","",(VLOOKUP($A112,'Q2 Raw Data'!$A$9:$DA$158,M$3,FALSE))),"")</f>
        <v>Plans in place</v>
      </c>
      <c r="N112" t="str">
        <f>IFERROR(IF((VLOOKUP($A112,'Q2 Raw Data'!$A$9:$DA$158,N$3,FALSE))="","",(VLOOKUP($A112,'Q2 Raw Data'!$A$9:$DA$158,N$3,FALSE))),"")</f>
        <v>Established</v>
      </c>
      <c r="O112" t="str">
        <f>IFERROR(IF((VLOOKUP($A112,'Q2 Raw Data'!$A$9:$DA$158,O$3,FALSE))="","",(VLOOKUP($A112,'Q2 Raw Data'!$A$9:$DA$158,O$3,FALSE))),"")</f>
        <v>Not yet established</v>
      </c>
      <c r="P112" t="str">
        <f>IFERROR(IF((VLOOKUP($A112,'Q2 Raw Data'!$A$9:$DA$158,P$3,FALSE))="","",(VLOOKUP($A112,'Q2 Raw Data'!$A$9:$DA$158,P$3,FALSE))),"")</f>
        <v>Established</v>
      </c>
      <c r="Q112" t="str">
        <f>IFERROR(IF((VLOOKUP($A112,'Q2 Raw Data'!$A$9:$DA$158,Q$3,FALSE))="","",(VLOOKUP($A112,'Q2 Raw Data'!$A$9:$DA$158,Q$3,FALSE))),"")</f>
        <v>Established</v>
      </c>
      <c r="R112" t="str">
        <f>IFERROR(IF((VLOOKUP($A112,'Q2 Raw Data'!$A$9:$DA$158,R$3,FALSE))="","",(VLOOKUP($A112,'Q2 Raw Data'!$A$9:$DA$158,R$3,FALSE))),"")</f>
        <v>Established</v>
      </c>
      <c r="S112" t="str">
        <f>IFERROR(IF((VLOOKUP($A112,'Q2 Raw Data'!$A$9:$DA$158,S$3,FALSE))="","",(VLOOKUP($A112,'Q2 Raw Data'!$A$9:$DA$158,S$3,FALSE))),"")</f>
        <v>Established</v>
      </c>
      <c r="T112" t="str">
        <f>IFERROR(IF((VLOOKUP($A112,'Q2 Raw Data'!$A$9:$DA$158,T$3,FALSE))="","",(VLOOKUP($A112,'Q2 Raw Data'!$A$9:$DA$158,T$3,FALSE))),"")</f>
        <v>Established</v>
      </c>
      <c r="U112" t="str">
        <f>IFERROR(IF((VLOOKUP($A112,'Q2 Raw Data'!$A$9:$DA$158,U$3,FALSE))="","",(VLOOKUP($A112,'Q2 Raw Data'!$A$9:$DA$158,U$3,FALSE))),"")</f>
        <v>Plans in place</v>
      </c>
      <c r="V112" t="str">
        <f>IFERROR(IF((VLOOKUP($A112,'Q2 Raw Data'!$A$9:$DA$158,V$3,FALSE))="","",(VLOOKUP($A112,'Q2 Raw Data'!$A$9:$DA$158,V$3,FALSE))),"")</f>
        <v>Established</v>
      </c>
      <c r="W112" t="str">
        <f>IFERROR(IF((VLOOKUP($A112,'Q2 Raw Data'!$A$9:$DA$158,W$3,FALSE))="","",(VLOOKUP($A112,'Q2 Raw Data'!$A$9:$DA$158,W$3,FALSE))),"")</f>
        <v>Established</v>
      </c>
      <c r="X112" t="str">
        <f>IFERROR(IF((VLOOKUP($A112,'Q2 Raw Data'!$A$9:$DA$158,X$3,FALSE))="","",(VLOOKUP($A112,'Q2 Raw Data'!$A$9:$DA$158,X$3,FALSE))),"")</f>
        <v>Plans in place</v>
      </c>
      <c r="Y112" t="str">
        <f>IFERROR(IF((VLOOKUP($A112,'Q2 Raw Data'!$A$9:$DA$158,Y$3,FALSE))="","",(VLOOKUP($A112,'Q2 Raw Data'!$A$9:$DA$158,Y$3,FALSE))),"")</f>
        <v>Established</v>
      </c>
      <c r="Z112" t="str">
        <f>IFERROR(IF((VLOOKUP($A112,'Q2 Raw Data'!$A$9:$DA$158,Z$3,FALSE))="","",(VLOOKUP($A112,'Q2 Raw Data'!$A$9:$DA$158,Z$3,FALSE))),"")</f>
        <v>Established</v>
      </c>
      <c r="AA112" t="str">
        <f>IFERROR(IF((VLOOKUP($A112,'Q2 Raw Data'!$A$9:$DA$158,AA$3,FALSE))="","",(VLOOKUP($A112,'Q2 Raw Data'!$A$9:$DA$158,AA$3,FALSE))),"")</f>
        <v>Established</v>
      </c>
      <c r="AB112" t="str">
        <f>IFERROR(IF((VLOOKUP($A112,'Q2 Raw Data'!$A$9:$DA$158,AB$3,FALSE))="","",(VLOOKUP($A112,'Q2 Raw Data'!$A$9:$DA$158,AB$3,FALSE))),"")</f>
        <v>Established</v>
      </c>
      <c r="AC112" t="str">
        <f>IFERROR(IF((VLOOKUP($A112,'Q2 Raw Data'!$A$9:$DA$158,AC$3,FALSE))="","",(VLOOKUP($A112,'Q2 Raw Data'!$A$9:$DA$158,AC$3,FALSE))),"")</f>
        <v>Established</v>
      </c>
    </row>
    <row r="113" spans="1:29" x14ac:dyDescent="0.3">
      <c r="A113" t="s">
        <v>583</v>
      </c>
      <c r="B113" t="s">
        <v>584</v>
      </c>
      <c r="C113" t="str">
        <f>IFERROR(IF((VLOOKUP($A113,'Q2 Raw Data'!$A$9:$DA$158,C$3,FALSE))="","",(VLOOKUP($A113,'Q2 Raw Data'!$A$9:$DA$158,C$3,FALSE))),"")</f>
        <v>Plans in place</v>
      </c>
      <c r="D113" t="str">
        <f>IFERROR(IF((VLOOKUP($A113,'Q2 Raw Data'!$A$9:$DA$158,D$3,FALSE))="","",(VLOOKUP($A113,'Q2 Raw Data'!$A$9:$DA$158,D$3,FALSE))),"")</f>
        <v>Plans in place</v>
      </c>
      <c r="E113" t="str">
        <f>IFERROR(IF((VLOOKUP($A113,'Q2 Raw Data'!$A$9:$DA$158,E$3,FALSE))="","",(VLOOKUP($A113,'Q2 Raw Data'!$A$9:$DA$158,E$3,FALSE))),"")</f>
        <v>Plans in place</v>
      </c>
      <c r="F113" t="str">
        <f>IFERROR(IF((VLOOKUP($A113,'Q2 Raw Data'!$A$9:$DA$158,F$3,FALSE))="","",(VLOOKUP($A113,'Q2 Raw Data'!$A$9:$DA$158,F$3,FALSE))),"")</f>
        <v>Plans in place</v>
      </c>
      <c r="G113" t="str">
        <f>IFERROR(IF((VLOOKUP($A113,'Q2 Raw Data'!$A$9:$DA$158,G$3,FALSE))="","",(VLOOKUP($A113,'Q2 Raw Data'!$A$9:$DA$158,G$3,FALSE))),"")</f>
        <v>Plans in place</v>
      </c>
      <c r="H113" t="str">
        <f>IFERROR(IF((VLOOKUP($A113,'Q2 Raw Data'!$A$9:$DA$158,H$3,FALSE))="","",(VLOOKUP($A113,'Q2 Raw Data'!$A$9:$DA$158,H$3,FALSE))),"")</f>
        <v>Plans in place</v>
      </c>
      <c r="I113" t="str">
        <f>IFERROR(IF((VLOOKUP($A113,'Q2 Raw Data'!$A$9:$DA$158,I$3,FALSE))="","",(VLOOKUP($A113,'Q2 Raw Data'!$A$9:$DA$158,I$3,FALSE))),"")</f>
        <v>Plans in place</v>
      </c>
      <c r="J113" t="str">
        <f>IFERROR(IF((VLOOKUP($A113,'Q2 Raw Data'!$A$9:$DA$158,J$3,FALSE))="","",(VLOOKUP($A113,'Q2 Raw Data'!$A$9:$DA$158,J$3,FALSE))),"")</f>
        <v>Plans in place</v>
      </c>
      <c r="K113" t="str">
        <f>IFERROR(IF((VLOOKUP($A113,'Q2 Raw Data'!$A$9:$DA$158,K$3,FALSE))="","",(VLOOKUP($A113,'Q2 Raw Data'!$A$9:$DA$158,K$3,FALSE))),"")</f>
        <v>Established</v>
      </c>
      <c r="L113" t="str">
        <f>IFERROR(IF((VLOOKUP($A113,'Q2 Raw Data'!$A$9:$DA$158,L$3,FALSE))="","",(VLOOKUP($A113,'Q2 Raw Data'!$A$9:$DA$158,L$3,FALSE))),"")</f>
        <v>Plans in place</v>
      </c>
      <c r="M113" t="str">
        <f>IFERROR(IF((VLOOKUP($A113,'Q2 Raw Data'!$A$9:$DA$158,M$3,FALSE))="","",(VLOOKUP($A113,'Q2 Raw Data'!$A$9:$DA$158,M$3,FALSE))),"")</f>
        <v>Plans in place</v>
      </c>
      <c r="N113" t="str">
        <f>IFERROR(IF((VLOOKUP($A113,'Q2 Raw Data'!$A$9:$DA$158,N$3,FALSE))="","",(VLOOKUP($A113,'Q2 Raw Data'!$A$9:$DA$158,N$3,FALSE))),"")</f>
        <v>Established</v>
      </c>
      <c r="O113" t="str">
        <f>IFERROR(IF((VLOOKUP($A113,'Q2 Raw Data'!$A$9:$DA$158,O$3,FALSE))="","",(VLOOKUP($A113,'Q2 Raw Data'!$A$9:$DA$158,O$3,FALSE))),"")</f>
        <v>Plans in place</v>
      </c>
      <c r="P113" t="str">
        <f>IFERROR(IF((VLOOKUP($A113,'Q2 Raw Data'!$A$9:$DA$158,P$3,FALSE))="","",(VLOOKUP($A113,'Q2 Raw Data'!$A$9:$DA$158,P$3,FALSE))),"")</f>
        <v>Plans in place</v>
      </c>
      <c r="Q113" t="str">
        <f>IFERROR(IF((VLOOKUP($A113,'Q2 Raw Data'!$A$9:$DA$158,Q$3,FALSE))="","",(VLOOKUP($A113,'Q2 Raw Data'!$A$9:$DA$158,Q$3,FALSE))),"")</f>
        <v>Plans in place</v>
      </c>
      <c r="R113" t="str">
        <f>IFERROR(IF((VLOOKUP($A113,'Q2 Raw Data'!$A$9:$DA$158,R$3,FALSE))="","",(VLOOKUP($A113,'Q2 Raw Data'!$A$9:$DA$158,R$3,FALSE))),"")</f>
        <v>Plans in place</v>
      </c>
      <c r="S113" t="str">
        <f>IFERROR(IF((VLOOKUP($A113,'Q2 Raw Data'!$A$9:$DA$158,S$3,FALSE))="","",(VLOOKUP($A113,'Q2 Raw Data'!$A$9:$DA$158,S$3,FALSE))),"")</f>
        <v>Plans in place</v>
      </c>
      <c r="T113" t="str">
        <f>IFERROR(IF((VLOOKUP($A113,'Q2 Raw Data'!$A$9:$DA$158,T$3,FALSE))="","",(VLOOKUP($A113,'Q2 Raw Data'!$A$9:$DA$158,T$3,FALSE))),"")</f>
        <v>Established</v>
      </c>
      <c r="U113" t="str">
        <f>IFERROR(IF((VLOOKUP($A113,'Q2 Raw Data'!$A$9:$DA$158,U$3,FALSE))="","",(VLOOKUP($A113,'Q2 Raw Data'!$A$9:$DA$158,U$3,FALSE))),"")</f>
        <v>Established</v>
      </c>
      <c r="V113" t="str">
        <f>IFERROR(IF((VLOOKUP($A113,'Q2 Raw Data'!$A$9:$DA$158,V$3,FALSE))="","",(VLOOKUP($A113,'Q2 Raw Data'!$A$9:$DA$158,V$3,FALSE))),"")</f>
        <v>Established</v>
      </c>
      <c r="W113" t="str">
        <f>IFERROR(IF((VLOOKUP($A113,'Q2 Raw Data'!$A$9:$DA$158,W$3,FALSE))="","",(VLOOKUP($A113,'Q2 Raw Data'!$A$9:$DA$158,W$3,FALSE))),"")</f>
        <v>Mature</v>
      </c>
      <c r="X113" t="str">
        <f>IFERROR(IF((VLOOKUP($A113,'Q2 Raw Data'!$A$9:$DA$158,X$3,FALSE))="","",(VLOOKUP($A113,'Q2 Raw Data'!$A$9:$DA$158,X$3,FALSE))),"")</f>
        <v>Established</v>
      </c>
      <c r="Y113" t="str">
        <f>IFERROR(IF((VLOOKUP($A113,'Q2 Raw Data'!$A$9:$DA$158,Y$3,FALSE))="","",(VLOOKUP($A113,'Q2 Raw Data'!$A$9:$DA$158,Y$3,FALSE))),"")</f>
        <v>Established</v>
      </c>
      <c r="Z113" t="str">
        <f>IFERROR(IF((VLOOKUP($A113,'Q2 Raw Data'!$A$9:$DA$158,Z$3,FALSE))="","",(VLOOKUP($A113,'Q2 Raw Data'!$A$9:$DA$158,Z$3,FALSE))),"")</f>
        <v>Established</v>
      </c>
      <c r="AA113" t="str">
        <f>IFERROR(IF((VLOOKUP($A113,'Q2 Raw Data'!$A$9:$DA$158,AA$3,FALSE))="","",(VLOOKUP($A113,'Q2 Raw Data'!$A$9:$DA$158,AA$3,FALSE))),"")</f>
        <v>Established</v>
      </c>
      <c r="AB113" t="str">
        <f>IFERROR(IF((VLOOKUP($A113,'Q2 Raw Data'!$A$9:$DA$158,AB$3,FALSE))="","",(VLOOKUP($A113,'Q2 Raw Data'!$A$9:$DA$158,AB$3,FALSE))),"")</f>
        <v>Established</v>
      </c>
      <c r="AC113" t="str">
        <f>IFERROR(IF((VLOOKUP($A113,'Q2 Raw Data'!$A$9:$DA$158,AC$3,FALSE))="","",(VLOOKUP($A113,'Q2 Raw Data'!$A$9:$DA$158,AC$3,FALSE))),"")</f>
        <v>Established</v>
      </c>
    </row>
    <row r="114" spans="1:29" x14ac:dyDescent="0.3">
      <c r="A114" t="s">
        <v>585</v>
      </c>
      <c r="B114" t="s">
        <v>586</v>
      </c>
      <c r="C114" t="str">
        <f>IFERROR(IF((VLOOKUP($A114,'Q2 Raw Data'!$A$9:$DA$158,C$3,FALSE))="","",(VLOOKUP($A114,'Q2 Raw Data'!$A$9:$DA$158,C$3,FALSE))),"")</f>
        <v>Established</v>
      </c>
      <c r="D114" t="str">
        <f>IFERROR(IF((VLOOKUP($A114,'Q2 Raw Data'!$A$9:$DA$158,D$3,FALSE))="","",(VLOOKUP($A114,'Q2 Raw Data'!$A$9:$DA$158,D$3,FALSE))),"")</f>
        <v>Mature</v>
      </c>
      <c r="E114" t="str">
        <f>IFERROR(IF((VLOOKUP($A114,'Q2 Raw Data'!$A$9:$DA$158,E$3,FALSE))="","",(VLOOKUP($A114,'Q2 Raw Data'!$A$9:$DA$158,E$3,FALSE))),"")</f>
        <v>Established</v>
      </c>
      <c r="F114" t="str">
        <f>IFERROR(IF((VLOOKUP($A114,'Q2 Raw Data'!$A$9:$DA$158,F$3,FALSE))="","",(VLOOKUP($A114,'Q2 Raw Data'!$A$9:$DA$158,F$3,FALSE))),"")</f>
        <v>Established</v>
      </c>
      <c r="G114" t="str">
        <f>IFERROR(IF((VLOOKUP($A114,'Q2 Raw Data'!$A$9:$DA$158,G$3,FALSE))="","",(VLOOKUP($A114,'Q2 Raw Data'!$A$9:$DA$158,G$3,FALSE))),"")</f>
        <v>Not yet established</v>
      </c>
      <c r="H114" t="str">
        <f>IFERROR(IF((VLOOKUP($A114,'Q2 Raw Data'!$A$9:$DA$158,H$3,FALSE))="","",(VLOOKUP($A114,'Q2 Raw Data'!$A$9:$DA$158,H$3,FALSE))),"")</f>
        <v>Established</v>
      </c>
      <c r="I114" t="str">
        <f>IFERROR(IF((VLOOKUP($A114,'Q2 Raw Data'!$A$9:$DA$158,I$3,FALSE))="","",(VLOOKUP($A114,'Q2 Raw Data'!$A$9:$DA$158,I$3,FALSE))),"")</f>
        <v>Not yet established</v>
      </c>
      <c r="J114" t="str">
        <f>IFERROR(IF((VLOOKUP($A114,'Q2 Raw Data'!$A$9:$DA$158,J$3,FALSE))="","",(VLOOKUP($A114,'Q2 Raw Data'!$A$9:$DA$158,J$3,FALSE))),"")</f>
        <v>Mature</v>
      </c>
      <c r="K114" t="str">
        <f>IFERROR(IF((VLOOKUP($A114,'Q2 Raw Data'!$A$9:$DA$158,K$3,FALSE))="","",(VLOOKUP($A114,'Q2 Raw Data'!$A$9:$DA$158,K$3,FALSE))),"")</f>
        <v>Mature</v>
      </c>
      <c r="L114" t="str">
        <f>IFERROR(IF((VLOOKUP($A114,'Q2 Raw Data'!$A$9:$DA$158,L$3,FALSE))="","",(VLOOKUP($A114,'Q2 Raw Data'!$A$9:$DA$158,L$3,FALSE))),"")</f>
        <v>Established</v>
      </c>
      <c r="M114" t="str">
        <f>IFERROR(IF((VLOOKUP($A114,'Q2 Raw Data'!$A$9:$DA$158,M$3,FALSE))="","",(VLOOKUP($A114,'Q2 Raw Data'!$A$9:$DA$158,M$3,FALSE))),"")</f>
        <v>Mature</v>
      </c>
      <c r="N114" t="str">
        <f>IFERROR(IF((VLOOKUP($A114,'Q2 Raw Data'!$A$9:$DA$158,N$3,FALSE))="","",(VLOOKUP($A114,'Q2 Raw Data'!$A$9:$DA$158,N$3,FALSE))),"")</f>
        <v>Mature</v>
      </c>
      <c r="O114" t="str">
        <f>IFERROR(IF((VLOOKUP($A114,'Q2 Raw Data'!$A$9:$DA$158,O$3,FALSE))="","",(VLOOKUP($A114,'Q2 Raw Data'!$A$9:$DA$158,O$3,FALSE))),"")</f>
        <v>Mature</v>
      </c>
      <c r="P114" t="str">
        <f>IFERROR(IF((VLOOKUP($A114,'Q2 Raw Data'!$A$9:$DA$158,P$3,FALSE))="","",(VLOOKUP($A114,'Q2 Raw Data'!$A$9:$DA$158,P$3,FALSE))),"")</f>
        <v>Established</v>
      </c>
      <c r="Q114" t="str">
        <f>IFERROR(IF((VLOOKUP($A114,'Q2 Raw Data'!$A$9:$DA$158,Q$3,FALSE))="","",(VLOOKUP($A114,'Q2 Raw Data'!$A$9:$DA$158,Q$3,FALSE))),"")</f>
        <v>Mature</v>
      </c>
      <c r="R114" t="str">
        <f>IFERROR(IF((VLOOKUP($A114,'Q2 Raw Data'!$A$9:$DA$158,R$3,FALSE))="","",(VLOOKUP($A114,'Q2 Raw Data'!$A$9:$DA$158,R$3,FALSE))),"")</f>
        <v>Established</v>
      </c>
      <c r="S114" t="str">
        <f>IFERROR(IF((VLOOKUP($A114,'Q2 Raw Data'!$A$9:$DA$158,S$3,FALSE))="","",(VLOOKUP($A114,'Q2 Raw Data'!$A$9:$DA$158,S$3,FALSE))),"")</f>
        <v>Mature</v>
      </c>
      <c r="T114" t="str">
        <f>IFERROR(IF((VLOOKUP($A114,'Q2 Raw Data'!$A$9:$DA$158,T$3,FALSE))="","",(VLOOKUP($A114,'Q2 Raw Data'!$A$9:$DA$158,T$3,FALSE))),"")</f>
        <v>Mature</v>
      </c>
      <c r="U114" t="str">
        <f>IFERROR(IF((VLOOKUP($A114,'Q2 Raw Data'!$A$9:$DA$158,U$3,FALSE))="","",(VLOOKUP($A114,'Q2 Raw Data'!$A$9:$DA$158,U$3,FALSE))),"")</f>
        <v>Mature</v>
      </c>
      <c r="V114" t="str">
        <f>IFERROR(IF((VLOOKUP($A114,'Q2 Raw Data'!$A$9:$DA$158,V$3,FALSE))="","",(VLOOKUP($A114,'Q2 Raw Data'!$A$9:$DA$158,V$3,FALSE))),"")</f>
        <v>Mature</v>
      </c>
      <c r="W114" t="str">
        <f>IFERROR(IF((VLOOKUP($A114,'Q2 Raw Data'!$A$9:$DA$158,W$3,FALSE))="","",(VLOOKUP($A114,'Q2 Raw Data'!$A$9:$DA$158,W$3,FALSE))),"")</f>
        <v>Mature</v>
      </c>
      <c r="X114" t="str">
        <f>IFERROR(IF((VLOOKUP($A114,'Q2 Raw Data'!$A$9:$DA$158,X$3,FALSE))="","",(VLOOKUP($A114,'Q2 Raw Data'!$A$9:$DA$158,X$3,FALSE))),"")</f>
        <v>Mature</v>
      </c>
      <c r="Y114" t="str">
        <f>IFERROR(IF((VLOOKUP($A114,'Q2 Raw Data'!$A$9:$DA$158,Y$3,FALSE))="","",(VLOOKUP($A114,'Q2 Raw Data'!$A$9:$DA$158,Y$3,FALSE))),"")</f>
        <v>Established</v>
      </c>
      <c r="Z114" t="str">
        <f>IFERROR(IF((VLOOKUP($A114,'Q2 Raw Data'!$A$9:$DA$158,Z$3,FALSE))="","",(VLOOKUP($A114,'Q2 Raw Data'!$A$9:$DA$158,Z$3,FALSE))),"")</f>
        <v>Mature</v>
      </c>
      <c r="AA114" t="str">
        <f>IFERROR(IF((VLOOKUP($A114,'Q2 Raw Data'!$A$9:$DA$158,AA$3,FALSE))="","",(VLOOKUP($A114,'Q2 Raw Data'!$A$9:$DA$158,AA$3,FALSE))),"")</f>
        <v>Mature</v>
      </c>
      <c r="AB114" t="str">
        <f>IFERROR(IF((VLOOKUP($A114,'Q2 Raw Data'!$A$9:$DA$158,AB$3,FALSE))="","",(VLOOKUP($A114,'Q2 Raw Data'!$A$9:$DA$158,AB$3,FALSE))),"")</f>
        <v>Mature</v>
      </c>
      <c r="AC114" t="str">
        <f>IFERROR(IF((VLOOKUP($A114,'Q2 Raw Data'!$A$9:$DA$158,AC$3,FALSE))="","",(VLOOKUP($A114,'Q2 Raw Data'!$A$9:$DA$158,AC$3,FALSE))),"")</f>
        <v>Mature</v>
      </c>
    </row>
    <row r="115" spans="1:29" x14ac:dyDescent="0.3">
      <c r="A115" t="s">
        <v>589</v>
      </c>
      <c r="B115" t="s">
        <v>590</v>
      </c>
      <c r="C115" t="str">
        <f>IFERROR(IF((VLOOKUP($A115,'Q2 Raw Data'!$A$9:$DA$158,C$3,FALSE))="","",(VLOOKUP($A115,'Q2 Raw Data'!$A$9:$DA$158,C$3,FALSE))),"")</f>
        <v>Established</v>
      </c>
      <c r="D115" t="str">
        <f>IFERROR(IF((VLOOKUP($A115,'Q2 Raw Data'!$A$9:$DA$158,D$3,FALSE))="","",(VLOOKUP($A115,'Q2 Raw Data'!$A$9:$DA$158,D$3,FALSE))),"")</f>
        <v>Established</v>
      </c>
      <c r="E115" t="str">
        <f>IFERROR(IF((VLOOKUP($A115,'Q2 Raw Data'!$A$9:$DA$158,E$3,FALSE))="","",(VLOOKUP($A115,'Q2 Raw Data'!$A$9:$DA$158,E$3,FALSE))),"")</f>
        <v>Mature</v>
      </c>
      <c r="F115" t="str">
        <f>IFERROR(IF((VLOOKUP($A115,'Q2 Raw Data'!$A$9:$DA$158,F$3,FALSE))="","",(VLOOKUP($A115,'Q2 Raw Data'!$A$9:$DA$158,F$3,FALSE))),"")</f>
        <v>Mature</v>
      </c>
      <c r="G115" t="str">
        <f>IFERROR(IF((VLOOKUP($A115,'Q2 Raw Data'!$A$9:$DA$158,G$3,FALSE))="","",(VLOOKUP($A115,'Q2 Raw Data'!$A$9:$DA$158,G$3,FALSE))),"")</f>
        <v>Not yet established</v>
      </c>
      <c r="H115" t="str">
        <f>IFERROR(IF((VLOOKUP($A115,'Q2 Raw Data'!$A$9:$DA$158,H$3,FALSE))="","",(VLOOKUP($A115,'Q2 Raw Data'!$A$9:$DA$158,H$3,FALSE))),"")</f>
        <v>Mature</v>
      </c>
      <c r="I115" t="str">
        <f>IFERROR(IF((VLOOKUP($A115,'Q2 Raw Data'!$A$9:$DA$158,I$3,FALSE))="","",(VLOOKUP($A115,'Q2 Raw Data'!$A$9:$DA$158,I$3,FALSE))),"")</f>
        <v>Established</v>
      </c>
      <c r="J115" t="str">
        <f>IFERROR(IF((VLOOKUP($A115,'Q2 Raw Data'!$A$9:$DA$158,J$3,FALSE))="","",(VLOOKUP($A115,'Q2 Raw Data'!$A$9:$DA$158,J$3,FALSE))),"")</f>
        <v>Established</v>
      </c>
      <c r="K115" t="str">
        <f>IFERROR(IF((VLOOKUP($A115,'Q2 Raw Data'!$A$9:$DA$158,K$3,FALSE))="","",(VLOOKUP($A115,'Q2 Raw Data'!$A$9:$DA$158,K$3,FALSE))),"")</f>
        <v>Not yet established</v>
      </c>
      <c r="L115" t="str">
        <f>IFERROR(IF((VLOOKUP($A115,'Q2 Raw Data'!$A$9:$DA$158,L$3,FALSE))="","",(VLOOKUP($A115,'Q2 Raw Data'!$A$9:$DA$158,L$3,FALSE))),"")</f>
        <v>Established</v>
      </c>
      <c r="M115" t="str">
        <f>IFERROR(IF((VLOOKUP($A115,'Q2 Raw Data'!$A$9:$DA$158,M$3,FALSE))="","",(VLOOKUP($A115,'Q2 Raw Data'!$A$9:$DA$158,M$3,FALSE))),"")</f>
        <v>Established</v>
      </c>
      <c r="N115" t="str">
        <f>IFERROR(IF((VLOOKUP($A115,'Q2 Raw Data'!$A$9:$DA$158,N$3,FALSE))="","",(VLOOKUP($A115,'Q2 Raw Data'!$A$9:$DA$158,N$3,FALSE))),"")</f>
        <v>Mature</v>
      </c>
      <c r="O115" t="str">
        <f>IFERROR(IF((VLOOKUP($A115,'Q2 Raw Data'!$A$9:$DA$158,O$3,FALSE))="","",(VLOOKUP($A115,'Q2 Raw Data'!$A$9:$DA$158,O$3,FALSE))),"")</f>
        <v>Mature</v>
      </c>
      <c r="P115" t="str">
        <f>IFERROR(IF((VLOOKUP($A115,'Q2 Raw Data'!$A$9:$DA$158,P$3,FALSE))="","",(VLOOKUP($A115,'Q2 Raw Data'!$A$9:$DA$158,P$3,FALSE))),"")</f>
        <v>Plans in place</v>
      </c>
      <c r="Q115" t="str">
        <f>IFERROR(IF((VLOOKUP($A115,'Q2 Raw Data'!$A$9:$DA$158,Q$3,FALSE))="","",(VLOOKUP($A115,'Q2 Raw Data'!$A$9:$DA$158,Q$3,FALSE))),"")</f>
        <v>Mature</v>
      </c>
      <c r="R115" t="str">
        <f>IFERROR(IF((VLOOKUP($A115,'Q2 Raw Data'!$A$9:$DA$158,R$3,FALSE))="","",(VLOOKUP($A115,'Q2 Raw Data'!$A$9:$DA$158,R$3,FALSE))),"")</f>
        <v>Established</v>
      </c>
      <c r="S115" t="str">
        <f>IFERROR(IF((VLOOKUP($A115,'Q2 Raw Data'!$A$9:$DA$158,S$3,FALSE))="","",(VLOOKUP($A115,'Q2 Raw Data'!$A$9:$DA$158,S$3,FALSE))),"")</f>
        <v>Mature</v>
      </c>
      <c r="T115" t="str">
        <f>IFERROR(IF((VLOOKUP($A115,'Q2 Raw Data'!$A$9:$DA$158,T$3,FALSE))="","",(VLOOKUP($A115,'Q2 Raw Data'!$A$9:$DA$158,T$3,FALSE))),"")</f>
        <v>Plans in place</v>
      </c>
      <c r="U115" t="str">
        <f>IFERROR(IF((VLOOKUP($A115,'Q2 Raw Data'!$A$9:$DA$158,U$3,FALSE))="","",(VLOOKUP($A115,'Q2 Raw Data'!$A$9:$DA$158,U$3,FALSE))),"")</f>
        <v>Mature</v>
      </c>
      <c r="V115" t="str">
        <f>IFERROR(IF((VLOOKUP($A115,'Q2 Raw Data'!$A$9:$DA$158,V$3,FALSE))="","",(VLOOKUP($A115,'Q2 Raw Data'!$A$9:$DA$158,V$3,FALSE))),"")</f>
        <v>Mature</v>
      </c>
      <c r="W115" t="str">
        <f>IFERROR(IF((VLOOKUP($A115,'Q2 Raw Data'!$A$9:$DA$158,W$3,FALSE))="","",(VLOOKUP($A115,'Q2 Raw Data'!$A$9:$DA$158,W$3,FALSE))),"")</f>
        <v>Mature</v>
      </c>
      <c r="X115" t="str">
        <f>IFERROR(IF((VLOOKUP($A115,'Q2 Raw Data'!$A$9:$DA$158,X$3,FALSE))="","",(VLOOKUP($A115,'Q2 Raw Data'!$A$9:$DA$158,X$3,FALSE))),"")</f>
        <v>Mature</v>
      </c>
      <c r="Y115" t="str">
        <f>IFERROR(IF((VLOOKUP($A115,'Q2 Raw Data'!$A$9:$DA$158,Y$3,FALSE))="","",(VLOOKUP($A115,'Q2 Raw Data'!$A$9:$DA$158,Y$3,FALSE))),"")</f>
        <v>Plans in place</v>
      </c>
      <c r="Z115" t="str">
        <f>IFERROR(IF((VLOOKUP($A115,'Q2 Raw Data'!$A$9:$DA$158,Z$3,FALSE))="","",(VLOOKUP($A115,'Q2 Raw Data'!$A$9:$DA$158,Z$3,FALSE))),"")</f>
        <v>Mature</v>
      </c>
      <c r="AA115" t="str">
        <f>IFERROR(IF((VLOOKUP($A115,'Q2 Raw Data'!$A$9:$DA$158,AA$3,FALSE))="","",(VLOOKUP($A115,'Q2 Raw Data'!$A$9:$DA$158,AA$3,FALSE))),"")</f>
        <v>Established</v>
      </c>
      <c r="AB115" t="str">
        <f>IFERROR(IF((VLOOKUP($A115,'Q2 Raw Data'!$A$9:$DA$158,AB$3,FALSE))="","",(VLOOKUP($A115,'Q2 Raw Data'!$A$9:$DA$158,AB$3,FALSE))),"")</f>
        <v>Mature</v>
      </c>
      <c r="AC115" t="str">
        <f>IFERROR(IF((VLOOKUP($A115,'Q2 Raw Data'!$A$9:$DA$158,AC$3,FALSE))="","",(VLOOKUP($A115,'Q2 Raw Data'!$A$9:$DA$158,AC$3,FALSE))),"")</f>
        <v>Established</v>
      </c>
    </row>
    <row r="116" spans="1:29" x14ac:dyDescent="0.3">
      <c r="A116" t="s">
        <v>591</v>
      </c>
      <c r="B116" t="s">
        <v>592</v>
      </c>
      <c r="C116" t="str">
        <f>IFERROR(IF((VLOOKUP($A116,'Q2 Raw Data'!$A$9:$DA$158,C$3,FALSE))="","",(VLOOKUP($A116,'Q2 Raw Data'!$A$9:$DA$158,C$3,FALSE))),"")</f>
        <v>Established</v>
      </c>
      <c r="D116" t="str">
        <f>IFERROR(IF((VLOOKUP($A116,'Q2 Raw Data'!$A$9:$DA$158,D$3,FALSE))="","",(VLOOKUP($A116,'Q2 Raw Data'!$A$9:$DA$158,D$3,FALSE))),"")</f>
        <v>Established</v>
      </c>
      <c r="E116" t="str">
        <f>IFERROR(IF((VLOOKUP($A116,'Q2 Raw Data'!$A$9:$DA$158,E$3,FALSE))="","",(VLOOKUP($A116,'Q2 Raw Data'!$A$9:$DA$158,E$3,FALSE))),"")</f>
        <v>Established</v>
      </c>
      <c r="F116" t="str">
        <f>IFERROR(IF((VLOOKUP($A116,'Q2 Raw Data'!$A$9:$DA$158,F$3,FALSE))="","",(VLOOKUP($A116,'Q2 Raw Data'!$A$9:$DA$158,F$3,FALSE))),"")</f>
        <v>Plans in place</v>
      </c>
      <c r="G116" t="str">
        <f>IFERROR(IF((VLOOKUP($A116,'Q2 Raw Data'!$A$9:$DA$158,G$3,FALSE))="","",(VLOOKUP($A116,'Q2 Raw Data'!$A$9:$DA$158,G$3,FALSE))),"")</f>
        <v>Plans in place</v>
      </c>
      <c r="H116" t="str">
        <f>IFERROR(IF((VLOOKUP($A116,'Q2 Raw Data'!$A$9:$DA$158,H$3,FALSE))="","",(VLOOKUP($A116,'Q2 Raw Data'!$A$9:$DA$158,H$3,FALSE))),"")</f>
        <v>Plans in place</v>
      </c>
      <c r="I116" t="str">
        <f>IFERROR(IF((VLOOKUP($A116,'Q2 Raw Data'!$A$9:$DA$158,I$3,FALSE))="","",(VLOOKUP($A116,'Q2 Raw Data'!$A$9:$DA$158,I$3,FALSE))),"")</f>
        <v>Established</v>
      </c>
      <c r="J116" t="str">
        <f>IFERROR(IF((VLOOKUP($A116,'Q2 Raw Data'!$A$9:$DA$158,J$3,FALSE))="","",(VLOOKUP($A116,'Q2 Raw Data'!$A$9:$DA$158,J$3,FALSE))),"")</f>
        <v>Established</v>
      </c>
      <c r="K116" t="str">
        <f>IFERROR(IF((VLOOKUP($A116,'Q2 Raw Data'!$A$9:$DA$158,K$3,FALSE))="","",(VLOOKUP($A116,'Q2 Raw Data'!$A$9:$DA$158,K$3,FALSE))),"")</f>
        <v>Established</v>
      </c>
      <c r="L116" t="str">
        <f>IFERROR(IF((VLOOKUP($A116,'Q2 Raw Data'!$A$9:$DA$158,L$3,FALSE))="","",(VLOOKUP($A116,'Q2 Raw Data'!$A$9:$DA$158,L$3,FALSE))),"")</f>
        <v>Established</v>
      </c>
      <c r="M116" t="str">
        <f>IFERROR(IF((VLOOKUP($A116,'Q2 Raw Data'!$A$9:$DA$158,M$3,FALSE))="","",(VLOOKUP($A116,'Q2 Raw Data'!$A$9:$DA$158,M$3,FALSE))),"")</f>
        <v>Established</v>
      </c>
      <c r="N116" t="str">
        <f>IFERROR(IF((VLOOKUP($A116,'Q2 Raw Data'!$A$9:$DA$158,N$3,FALSE))="","",(VLOOKUP($A116,'Q2 Raw Data'!$A$9:$DA$158,N$3,FALSE))),"")</f>
        <v>Established</v>
      </c>
      <c r="O116" t="str">
        <f>IFERROR(IF((VLOOKUP($A116,'Q2 Raw Data'!$A$9:$DA$158,O$3,FALSE))="","",(VLOOKUP($A116,'Q2 Raw Data'!$A$9:$DA$158,O$3,FALSE))),"")</f>
        <v>Established</v>
      </c>
      <c r="P116" t="str">
        <f>IFERROR(IF((VLOOKUP($A116,'Q2 Raw Data'!$A$9:$DA$158,P$3,FALSE))="","",(VLOOKUP($A116,'Q2 Raw Data'!$A$9:$DA$158,P$3,FALSE))),"")</f>
        <v>Established</v>
      </c>
      <c r="Q116" t="str">
        <f>IFERROR(IF((VLOOKUP($A116,'Q2 Raw Data'!$A$9:$DA$158,Q$3,FALSE))="","",(VLOOKUP($A116,'Q2 Raw Data'!$A$9:$DA$158,Q$3,FALSE))),"")</f>
        <v>Established</v>
      </c>
      <c r="R116" t="str">
        <f>IFERROR(IF((VLOOKUP($A116,'Q2 Raw Data'!$A$9:$DA$158,R$3,FALSE))="","",(VLOOKUP($A116,'Q2 Raw Data'!$A$9:$DA$158,R$3,FALSE))),"")</f>
        <v>Established</v>
      </c>
      <c r="S116" t="str">
        <f>IFERROR(IF((VLOOKUP($A116,'Q2 Raw Data'!$A$9:$DA$158,S$3,FALSE))="","",(VLOOKUP($A116,'Q2 Raw Data'!$A$9:$DA$158,S$3,FALSE))),"")</f>
        <v>Established</v>
      </c>
      <c r="T116" t="str">
        <f>IFERROR(IF((VLOOKUP($A116,'Q2 Raw Data'!$A$9:$DA$158,T$3,FALSE))="","",(VLOOKUP($A116,'Q2 Raw Data'!$A$9:$DA$158,T$3,FALSE))),"")</f>
        <v>Established</v>
      </c>
      <c r="U116" t="str">
        <f>IFERROR(IF((VLOOKUP($A116,'Q2 Raw Data'!$A$9:$DA$158,U$3,FALSE))="","",(VLOOKUP($A116,'Q2 Raw Data'!$A$9:$DA$158,U$3,FALSE))),"")</f>
        <v>Mature</v>
      </c>
      <c r="V116" t="str">
        <f>IFERROR(IF((VLOOKUP($A116,'Q2 Raw Data'!$A$9:$DA$158,V$3,FALSE))="","",(VLOOKUP($A116,'Q2 Raw Data'!$A$9:$DA$158,V$3,FALSE))),"")</f>
        <v>Established</v>
      </c>
      <c r="W116" t="str">
        <f>IFERROR(IF((VLOOKUP($A116,'Q2 Raw Data'!$A$9:$DA$158,W$3,FALSE))="","",(VLOOKUP($A116,'Q2 Raw Data'!$A$9:$DA$158,W$3,FALSE))),"")</f>
        <v>Established</v>
      </c>
      <c r="X116" t="str">
        <f>IFERROR(IF((VLOOKUP($A116,'Q2 Raw Data'!$A$9:$DA$158,X$3,FALSE))="","",(VLOOKUP($A116,'Q2 Raw Data'!$A$9:$DA$158,X$3,FALSE))),"")</f>
        <v>Established</v>
      </c>
      <c r="Y116" t="str">
        <f>IFERROR(IF((VLOOKUP($A116,'Q2 Raw Data'!$A$9:$DA$158,Y$3,FALSE))="","",(VLOOKUP($A116,'Q2 Raw Data'!$A$9:$DA$158,Y$3,FALSE))),"")</f>
        <v>Established</v>
      </c>
      <c r="Z116" t="str">
        <f>IFERROR(IF((VLOOKUP($A116,'Q2 Raw Data'!$A$9:$DA$158,Z$3,FALSE))="","",(VLOOKUP($A116,'Q2 Raw Data'!$A$9:$DA$158,Z$3,FALSE))),"")</f>
        <v>Established</v>
      </c>
      <c r="AA116" t="str">
        <f>IFERROR(IF((VLOOKUP($A116,'Q2 Raw Data'!$A$9:$DA$158,AA$3,FALSE))="","",(VLOOKUP($A116,'Q2 Raw Data'!$A$9:$DA$158,AA$3,FALSE))),"")</f>
        <v>Mature</v>
      </c>
      <c r="AB116" t="str">
        <f>IFERROR(IF((VLOOKUP($A116,'Q2 Raw Data'!$A$9:$DA$158,AB$3,FALSE))="","",(VLOOKUP($A116,'Q2 Raw Data'!$A$9:$DA$158,AB$3,FALSE))),"")</f>
        <v>Mature</v>
      </c>
      <c r="AC116" t="str">
        <f>IFERROR(IF((VLOOKUP($A116,'Q2 Raw Data'!$A$9:$DA$158,AC$3,FALSE))="","",(VLOOKUP($A116,'Q2 Raw Data'!$A$9:$DA$158,AC$3,FALSE))),"")</f>
        <v>Established</v>
      </c>
    </row>
    <row r="117" spans="1:29" x14ac:dyDescent="0.3">
      <c r="A117" t="s">
        <v>593</v>
      </c>
      <c r="B117" t="s">
        <v>594</v>
      </c>
      <c r="C117" t="str">
        <f>IFERROR(IF((VLOOKUP($A117,'Q2 Raw Data'!$A$9:$DA$158,C$3,FALSE))="","",(VLOOKUP($A117,'Q2 Raw Data'!$A$9:$DA$158,C$3,FALSE))),"")</f>
        <v>Established</v>
      </c>
      <c r="D117" t="str">
        <f>IFERROR(IF((VLOOKUP($A117,'Q2 Raw Data'!$A$9:$DA$158,D$3,FALSE))="","",(VLOOKUP($A117,'Q2 Raw Data'!$A$9:$DA$158,D$3,FALSE))),"")</f>
        <v>Established</v>
      </c>
      <c r="E117" t="str">
        <f>IFERROR(IF((VLOOKUP($A117,'Q2 Raw Data'!$A$9:$DA$158,E$3,FALSE))="","",(VLOOKUP($A117,'Q2 Raw Data'!$A$9:$DA$158,E$3,FALSE))),"")</f>
        <v>Established</v>
      </c>
      <c r="F117" t="str">
        <f>IFERROR(IF((VLOOKUP($A117,'Q2 Raw Data'!$A$9:$DA$158,F$3,FALSE))="","",(VLOOKUP($A117,'Q2 Raw Data'!$A$9:$DA$158,F$3,FALSE))),"")</f>
        <v>Established</v>
      </c>
      <c r="G117" t="str">
        <f>IFERROR(IF((VLOOKUP($A117,'Q2 Raw Data'!$A$9:$DA$158,G$3,FALSE))="","",(VLOOKUP($A117,'Q2 Raw Data'!$A$9:$DA$158,G$3,FALSE))),"")</f>
        <v>Established</v>
      </c>
      <c r="H117" t="str">
        <f>IFERROR(IF((VLOOKUP($A117,'Q2 Raw Data'!$A$9:$DA$158,H$3,FALSE))="","",(VLOOKUP($A117,'Q2 Raw Data'!$A$9:$DA$158,H$3,FALSE))),"")</f>
        <v>Established</v>
      </c>
      <c r="I117" t="str">
        <f>IFERROR(IF((VLOOKUP($A117,'Q2 Raw Data'!$A$9:$DA$158,I$3,FALSE))="","",(VLOOKUP($A117,'Q2 Raw Data'!$A$9:$DA$158,I$3,FALSE))),"")</f>
        <v>Established</v>
      </c>
      <c r="J117" t="str">
        <f>IFERROR(IF((VLOOKUP($A117,'Q2 Raw Data'!$A$9:$DA$158,J$3,FALSE))="","",(VLOOKUP($A117,'Q2 Raw Data'!$A$9:$DA$158,J$3,FALSE))),"")</f>
        <v>Established</v>
      </c>
      <c r="K117" t="str">
        <f>IFERROR(IF((VLOOKUP($A117,'Q2 Raw Data'!$A$9:$DA$158,K$3,FALSE))="","",(VLOOKUP($A117,'Q2 Raw Data'!$A$9:$DA$158,K$3,FALSE))),"")</f>
        <v>Established</v>
      </c>
      <c r="L117" t="str">
        <f>IFERROR(IF((VLOOKUP($A117,'Q2 Raw Data'!$A$9:$DA$158,L$3,FALSE))="","",(VLOOKUP($A117,'Q2 Raw Data'!$A$9:$DA$158,L$3,FALSE))),"")</f>
        <v>Established</v>
      </c>
      <c r="M117" t="str">
        <f>IFERROR(IF((VLOOKUP($A117,'Q2 Raw Data'!$A$9:$DA$158,M$3,FALSE))="","",(VLOOKUP($A117,'Q2 Raw Data'!$A$9:$DA$158,M$3,FALSE))),"")</f>
        <v>Established</v>
      </c>
      <c r="N117" t="str">
        <f>IFERROR(IF((VLOOKUP($A117,'Q2 Raw Data'!$A$9:$DA$158,N$3,FALSE))="","",(VLOOKUP($A117,'Q2 Raw Data'!$A$9:$DA$158,N$3,FALSE))),"")</f>
        <v>Established</v>
      </c>
      <c r="O117" t="str">
        <f>IFERROR(IF((VLOOKUP($A117,'Q2 Raw Data'!$A$9:$DA$158,O$3,FALSE))="","",(VLOOKUP($A117,'Q2 Raw Data'!$A$9:$DA$158,O$3,FALSE))),"")</f>
        <v>Mature</v>
      </c>
      <c r="P117" t="str">
        <f>IFERROR(IF((VLOOKUP($A117,'Q2 Raw Data'!$A$9:$DA$158,P$3,FALSE))="","",(VLOOKUP($A117,'Q2 Raw Data'!$A$9:$DA$158,P$3,FALSE))),"")</f>
        <v>Established</v>
      </c>
      <c r="Q117" t="str">
        <f>IFERROR(IF((VLOOKUP($A117,'Q2 Raw Data'!$A$9:$DA$158,Q$3,FALSE))="","",(VLOOKUP($A117,'Q2 Raw Data'!$A$9:$DA$158,Q$3,FALSE))),"")</f>
        <v>Established</v>
      </c>
      <c r="R117" t="str">
        <f>IFERROR(IF((VLOOKUP($A117,'Q2 Raw Data'!$A$9:$DA$158,R$3,FALSE))="","",(VLOOKUP($A117,'Q2 Raw Data'!$A$9:$DA$158,R$3,FALSE))),"")</f>
        <v>Established</v>
      </c>
      <c r="S117" t="str">
        <f>IFERROR(IF((VLOOKUP($A117,'Q2 Raw Data'!$A$9:$DA$158,S$3,FALSE))="","",(VLOOKUP($A117,'Q2 Raw Data'!$A$9:$DA$158,S$3,FALSE))),"")</f>
        <v>Mature</v>
      </c>
      <c r="T117" t="str">
        <f>IFERROR(IF((VLOOKUP($A117,'Q2 Raw Data'!$A$9:$DA$158,T$3,FALSE))="","",(VLOOKUP($A117,'Q2 Raw Data'!$A$9:$DA$158,T$3,FALSE))),"")</f>
        <v>Mature</v>
      </c>
      <c r="U117" t="str">
        <f>IFERROR(IF((VLOOKUP($A117,'Q2 Raw Data'!$A$9:$DA$158,U$3,FALSE))="","",(VLOOKUP($A117,'Q2 Raw Data'!$A$9:$DA$158,U$3,FALSE))),"")</f>
        <v>Mature</v>
      </c>
      <c r="V117" t="str">
        <f>IFERROR(IF((VLOOKUP($A117,'Q2 Raw Data'!$A$9:$DA$158,V$3,FALSE))="","",(VLOOKUP($A117,'Q2 Raw Data'!$A$9:$DA$158,V$3,FALSE))),"")</f>
        <v>Established</v>
      </c>
      <c r="W117" t="str">
        <f>IFERROR(IF((VLOOKUP($A117,'Q2 Raw Data'!$A$9:$DA$158,W$3,FALSE))="","",(VLOOKUP($A117,'Q2 Raw Data'!$A$9:$DA$158,W$3,FALSE))),"")</f>
        <v>Mature</v>
      </c>
      <c r="X117" t="str">
        <f>IFERROR(IF((VLOOKUP($A117,'Q2 Raw Data'!$A$9:$DA$158,X$3,FALSE))="","",(VLOOKUP($A117,'Q2 Raw Data'!$A$9:$DA$158,X$3,FALSE))),"")</f>
        <v>Mature</v>
      </c>
      <c r="Y117" t="str">
        <f>IFERROR(IF((VLOOKUP($A117,'Q2 Raw Data'!$A$9:$DA$158,Y$3,FALSE))="","",(VLOOKUP($A117,'Q2 Raw Data'!$A$9:$DA$158,Y$3,FALSE))),"")</f>
        <v>Mature</v>
      </c>
      <c r="Z117" t="str">
        <f>IFERROR(IF((VLOOKUP($A117,'Q2 Raw Data'!$A$9:$DA$158,Z$3,FALSE))="","",(VLOOKUP($A117,'Q2 Raw Data'!$A$9:$DA$158,Z$3,FALSE))),"")</f>
        <v>Mature</v>
      </c>
      <c r="AA117" t="str">
        <f>IFERROR(IF((VLOOKUP($A117,'Q2 Raw Data'!$A$9:$DA$158,AA$3,FALSE))="","",(VLOOKUP($A117,'Q2 Raw Data'!$A$9:$DA$158,AA$3,FALSE))),"")</f>
        <v>Mature</v>
      </c>
      <c r="AB117" t="str">
        <f>IFERROR(IF((VLOOKUP($A117,'Q2 Raw Data'!$A$9:$DA$158,AB$3,FALSE))="","",(VLOOKUP($A117,'Q2 Raw Data'!$A$9:$DA$158,AB$3,FALSE))),"")</f>
        <v>Exemplary</v>
      </c>
      <c r="AC117" t="str">
        <f>IFERROR(IF((VLOOKUP($A117,'Q2 Raw Data'!$A$9:$DA$158,AC$3,FALSE))="","",(VLOOKUP($A117,'Q2 Raw Data'!$A$9:$DA$158,AC$3,FALSE))),"")</f>
        <v>Mature</v>
      </c>
    </row>
    <row r="118" spans="1:29" x14ac:dyDescent="0.3">
      <c r="A118" t="s">
        <v>595</v>
      </c>
      <c r="B118" t="s">
        <v>596</v>
      </c>
      <c r="C118" t="str">
        <f>IFERROR(IF((VLOOKUP($A118,'Q2 Raw Data'!$A$9:$DA$158,C$3,FALSE))="","",(VLOOKUP($A118,'Q2 Raw Data'!$A$9:$DA$158,C$3,FALSE))),"")</f>
        <v>Established</v>
      </c>
      <c r="D118" t="str">
        <f>IFERROR(IF((VLOOKUP($A118,'Q2 Raw Data'!$A$9:$DA$158,D$3,FALSE))="","",(VLOOKUP($A118,'Q2 Raw Data'!$A$9:$DA$158,D$3,FALSE))),"")</f>
        <v>Mature</v>
      </c>
      <c r="E118" t="str">
        <f>IFERROR(IF((VLOOKUP($A118,'Q2 Raw Data'!$A$9:$DA$158,E$3,FALSE))="","",(VLOOKUP($A118,'Q2 Raw Data'!$A$9:$DA$158,E$3,FALSE))),"")</f>
        <v>Established</v>
      </c>
      <c r="F118" t="str">
        <f>IFERROR(IF((VLOOKUP($A118,'Q2 Raw Data'!$A$9:$DA$158,F$3,FALSE))="","",(VLOOKUP($A118,'Q2 Raw Data'!$A$9:$DA$158,F$3,FALSE))),"")</f>
        <v>Mature</v>
      </c>
      <c r="G118" t="str">
        <f>IFERROR(IF((VLOOKUP($A118,'Q2 Raw Data'!$A$9:$DA$158,G$3,FALSE))="","",(VLOOKUP($A118,'Q2 Raw Data'!$A$9:$DA$158,G$3,FALSE))),"")</f>
        <v>Established</v>
      </c>
      <c r="H118" t="str">
        <f>IFERROR(IF((VLOOKUP($A118,'Q2 Raw Data'!$A$9:$DA$158,H$3,FALSE))="","",(VLOOKUP($A118,'Q2 Raw Data'!$A$9:$DA$158,H$3,FALSE))),"")</f>
        <v>Established</v>
      </c>
      <c r="I118" t="str">
        <f>IFERROR(IF((VLOOKUP($A118,'Q2 Raw Data'!$A$9:$DA$158,I$3,FALSE))="","",(VLOOKUP($A118,'Q2 Raw Data'!$A$9:$DA$158,I$3,FALSE))),"")</f>
        <v>Mature</v>
      </c>
      <c r="J118" t="str">
        <f>IFERROR(IF((VLOOKUP($A118,'Q2 Raw Data'!$A$9:$DA$158,J$3,FALSE))="","",(VLOOKUP($A118,'Q2 Raw Data'!$A$9:$DA$158,J$3,FALSE))),"")</f>
        <v>Established</v>
      </c>
      <c r="K118" t="str">
        <f>IFERROR(IF((VLOOKUP($A118,'Q2 Raw Data'!$A$9:$DA$158,K$3,FALSE))="","",(VLOOKUP($A118,'Q2 Raw Data'!$A$9:$DA$158,K$3,FALSE))),"")</f>
        <v>Established</v>
      </c>
      <c r="L118" t="str">
        <f>IFERROR(IF((VLOOKUP($A118,'Q2 Raw Data'!$A$9:$DA$158,L$3,FALSE))="","",(VLOOKUP($A118,'Q2 Raw Data'!$A$9:$DA$158,L$3,FALSE))),"")</f>
        <v>Mature</v>
      </c>
      <c r="M118" t="str">
        <f>IFERROR(IF((VLOOKUP($A118,'Q2 Raw Data'!$A$9:$DA$158,M$3,FALSE))="","",(VLOOKUP($A118,'Q2 Raw Data'!$A$9:$DA$158,M$3,FALSE))),"")</f>
        <v>Mature</v>
      </c>
      <c r="N118" t="str">
        <f>IFERROR(IF((VLOOKUP($A118,'Q2 Raw Data'!$A$9:$DA$158,N$3,FALSE))="","",(VLOOKUP($A118,'Q2 Raw Data'!$A$9:$DA$158,N$3,FALSE))),"")</f>
        <v>Mature</v>
      </c>
      <c r="O118" t="str">
        <f>IFERROR(IF((VLOOKUP($A118,'Q2 Raw Data'!$A$9:$DA$158,O$3,FALSE))="","",(VLOOKUP($A118,'Q2 Raw Data'!$A$9:$DA$158,O$3,FALSE))),"")</f>
        <v>Mature</v>
      </c>
      <c r="P118" t="str">
        <f>IFERROR(IF((VLOOKUP($A118,'Q2 Raw Data'!$A$9:$DA$158,P$3,FALSE))="","",(VLOOKUP($A118,'Q2 Raw Data'!$A$9:$DA$158,P$3,FALSE))),"")</f>
        <v>Established</v>
      </c>
      <c r="Q118" t="str">
        <f>IFERROR(IF((VLOOKUP($A118,'Q2 Raw Data'!$A$9:$DA$158,Q$3,FALSE))="","",(VLOOKUP($A118,'Q2 Raw Data'!$A$9:$DA$158,Q$3,FALSE))),"")</f>
        <v>Established</v>
      </c>
      <c r="R118" t="str">
        <f>IFERROR(IF((VLOOKUP($A118,'Q2 Raw Data'!$A$9:$DA$158,R$3,FALSE))="","",(VLOOKUP($A118,'Q2 Raw Data'!$A$9:$DA$158,R$3,FALSE))),"")</f>
        <v>Mature</v>
      </c>
      <c r="S118" t="str">
        <f>IFERROR(IF((VLOOKUP($A118,'Q2 Raw Data'!$A$9:$DA$158,S$3,FALSE))="","",(VLOOKUP($A118,'Q2 Raw Data'!$A$9:$DA$158,S$3,FALSE))),"")</f>
        <v>Established</v>
      </c>
      <c r="T118" t="str">
        <f>IFERROR(IF((VLOOKUP($A118,'Q2 Raw Data'!$A$9:$DA$158,T$3,FALSE))="","",(VLOOKUP($A118,'Q2 Raw Data'!$A$9:$DA$158,T$3,FALSE))),"")</f>
        <v>Established</v>
      </c>
      <c r="U118" t="str">
        <f>IFERROR(IF((VLOOKUP($A118,'Q2 Raw Data'!$A$9:$DA$158,U$3,FALSE))="","",(VLOOKUP($A118,'Q2 Raw Data'!$A$9:$DA$158,U$3,FALSE))),"")</f>
        <v>Mature</v>
      </c>
      <c r="V118" t="str">
        <f>IFERROR(IF((VLOOKUP($A118,'Q2 Raw Data'!$A$9:$DA$158,V$3,FALSE))="","",(VLOOKUP($A118,'Q2 Raw Data'!$A$9:$DA$158,V$3,FALSE))),"")</f>
        <v>Mature</v>
      </c>
      <c r="W118" t="str">
        <f>IFERROR(IF((VLOOKUP($A118,'Q2 Raw Data'!$A$9:$DA$158,W$3,FALSE))="","",(VLOOKUP($A118,'Q2 Raw Data'!$A$9:$DA$158,W$3,FALSE))),"")</f>
        <v>Mature</v>
      </c>
      <c r="X118" t="str">
        <f>IFERROR(IF((VLOOKUP($A118,'Q2 Raw Data'!$A$9:$DA$158,X$3,FALSE))="","",(VLOOKUP($A118,'Q2 Raw Data'!$A$9:$DA$158,X$3,FALSE))),"")</f>
        <v>Mature</v>
      </c>
      <c r="Y118" t="str">
        <f>IFERROR(IF((VLOOKUP($A118,'Q2 Raw Data'!$A$9:$DA$158,Y$3,FALSE))="","",(VLOOKUP($A118,'Q2 Raw Data'!$A$9:$DA$158,Y$3,FALSE))),"")</f>
        <v>Established</v>
      </c>
      <c r="Z118" t="str">
        <f>IFERROR(IF((VLOOKUP($A118,'Q2 Raw Data'!$A$9:$DA$158,Z$3,FALSE))="","",(VLOOKUP($A118,'Q2 Raw Data'!$A$9:$DA$158,Z$3,FALSE))),"")</f>
        <v>Established</v>
      </c>
      <c r="AA118" t="str">
        <f>IFERROR(IF((VLOOKUP($A118,'Q2 Raw Data'!$A$9:$DA$158,AA$3,FALSE))="","",(VLOOKUP($A118,'Q2 Raw Data'!$A$9:$DA$158,AA$3,FALSE))),"")</f>
        <v>Mature</v>
      </c>
      <c r="AB118" t="str">
        <f>IFERROR(IF((VLOOKUP($A118,'Q2 Raw Data'!$A$9:$DA$158,AB$3,FALSE))="","",(VLOOKUP($A118,'Q2 Raw Data'!$A$9:$DA$158,AB$3,FALSE))),"")</f>
        <v>Established</v>
      </c>
      <c r="AC118" t="str">
        <f>IFERROR(IF((VLOOKUP($A118,'Q2 Raw Data'!$A$9:$DA$158,AC$3,FALSE))="","",(VLOOKUP($A118,'Q2 Raw Data'!$A$9:$DA$158,AC$3,FALSE))),"")</f>
        <v>Mature</v>
      </c>
    </row>
    <row r="119" spans="1:29" x14ac:dyDescent="0.3">
      <c r="A119" t="s">
        <v>597</v>
      </c>
      <c r="B119" t="s">
        <v>598</v>
      </c>
      <c r="C119" t="str">
        <f>IFERROR(IF((VLOOKUP($A119,'Q2 Raw Data'!$A$9:$DA$158,C$3,FALSE))="","",(VLOOKUP($A119,'Q2 Raw Data'!$A$9:$DA$158,C$3,FALSE))),"")</f>
        <v>Established</v>
      </c>
      <c r="D119" t="str">
        <f>IFERROR(IF((VLOOKUP($A119,'Q2 Raw Data'!$A$9:$DA$158,D$3,FALSE))="","",(VLOOKUP($A119,'Q2 Raw Data'!$A$9:$DA$158,D$3,FALSE))),"")</f>
        <v>Established</v>
      </c>
      <c r="E119" t="str">
        <f>IFERROR(IF((VLOOKUP($A119,'Q2 Raw Data'!$A$9:$DA$158,E$3,FALSE))="","",(VLOOKUP($A119,'Q2 Raw Data'!$A$9:$DA$158,E$3,FALSE))),"")</f>
        <v>Established</v>
      </c>
      <c r="F119" t="str">
        <f>IFERROR(IF((VLOOKUP($A119,'Q2 Raw Data'!$A$9:$DA$158,F$3,FALSE))="","",(VLOOKUP($A119,'Q2 Raw Data'!$A$9:$DA$158,F$3,FALSE))),"")</f>
        <v>Established</v>
      </c>
      <c r="G119" t="str">
        <f>IFERROR(IF((VLOOKUP($A119,'Q2 Raw Data'!$A$9:$DA$158,G$3,FALSE))="","",(VLOOKUP($A119,'Q2 Raw Data'!$A$9:$DA$158,G$3,FALSE))),"")</f>
        <v>Plans in place</v>
      </c>
      <c r="H119" t="str">
        <f>IFERROR(IF((VLOOKUP($A119,'Q2 Raw Data'!$A$9:$DA$158,H$3,FALSE))="","",(VLOOKUP($A119,'Q2 Raw Data'!$A$9:$DA$158,H$3,FALSE))),"")</f>
        <v>Plans in place</v>
      </c>
      <c r="I119" t="str">
        <f>IFERROR(IF((VLOOKUP($A119,'Q2 Raw Data'!$A$9:$DA$158,I$3,FALSE))="","",(VLOOKUP($A119,'Q2 Raw Data'!$A$9:$DA$158,I$3,FALSE))),"")</f>
        <v>Established</v>
      </c>
      <c r="J119" t="str">
        <f>IFERROR(IF((VLOOKUP($A119,'Q2 Raw Data'!$A$9:$DA$158,J$3,FALSE))="","",(VLOOKUP($A119,'Q2 Raw Data'!$A$9:$DA$158,J$3,FALSE))),"")</f>
        <v>Plans in place</v>
      </c>
      <c r="K119" t="str">
        <f>IFERROR(IF((VLOOKUP($A119,'Q2 Raw Data'!$A$9:$DA$158,K$3,FALSE))="","",(VLOOKUP($A119,'Q2 Raw Data'!$A$9:$DA$158,K$3,FALSE))),"")</f>
        <v>Established</v>
      </c>
      <c r="L119" t="str">
        <f>IFERROR(IF((VLOOKUP($A119,'Q2 Raw Data'!$A$9:$DA$158,L$3,FALSE))="","",(VLOOKUP($A119,'Q2 Raw Data'!$A$9:$DA$158,L$3,FALSE))),"")</f>
        <v>Mature</v>
      </c>
      <c r="M119" t="str">
        <f>IFERROR(IF((VLOOKUP($A119,'Q2 Raw Data'!$A$9:$DA$158,M$3,FALSE))="","",(VLOOKUP($A119,'Q2 Raw Data'!$A$9:$DA$158,M$3,FALSE))),"")</f>
        <v>Mature</v>
      </c>
      <c r="N119" t="str">
        <f>IFERROR(IF((VLOOKUP($A119,'Q2 Raw Data'!$A$9:$DA$158,N$3,FALSE))="","",(VLOOKUP($A119,'Q2 Raw Data'!$A$9:$DA$158,N$3,FALSE))),"")</f>
        <v>Mature</v>
      </c>
      <c r="O119" t="str">
        <f>IFERROR(IF((VLOOKUP($A119,'Q2 Raw Data'!$A$9:$DA$158,O$3,FALSE))="","",(VLOOKUP($A119,'Q2 Raw Data'!$A$9:$DA$158,O$3,FALSE))),"")</f>
        <v>Established</v>
      </c>
      <c r="P119" t="str">
        <f>IFERROR(IF((VLOOKUP($A119,'Q2 Raw Data'!$A$9:$DA$158,P$3,FALSE))="","",(VLOOKUP($A119,'Q2 Raw Data'!$A$9:$DA$158,P$3,FALSE))),"")</f>
        <v>Plans in place</v>
      </c>
      <c r="Q119" t="str">
        <f>IFERROR(IF((VLOOKUP($A119,'Q2 Raw Data'!$A$9:$DA$158,Q$3,FALSE))="","",(VLOOKUP($A119,'Q2 Raw Data'!$A$9:$DA$158,Q$3,FALSE))),"")</f>
        <v>Plans in place</v>
      </c>
      <c r="R119" t="str">
        <f>IFERROR(IF((VLOOKUP($A119,'Q2 Raw Data'!$A$9:$DA$158,R$3,FALSE))="","",(VLOOKUP($A119,'Q2 Raw Data'!$A$9:$DA$158,R$3,FALSE))),"")</f>
        <v>Established</v>
      </c>
      <c r="S119" t="str">
        <f>IFERROR(IF((VLOOKUP($A119,'Q2 Raw Data'!$A$9:$DA$158,S$3,FALSE))="","",(VLOOKUP($A119,'Q2 Raw Data'!$A$9:$DA$158,S$3,FALSE))),"")</f>
        <v>Plans in place</v>
      </c>
      <c r="T119" t="str">
        <f>IFERROR(IF((VLOOKUP($A119,'Q2 Raw Data'!$A$9:$DA$158,T$3,FALSE))="","",(VLOOKUP($A119,'Q2 Raw Data'!$A$9:$DA$158,T$3,FALSE))),"")</f>
        <v>Established</v>
      </c>
      <c r="U119" t="str">
        <f>IFERROR(IF((VLOOKUP($A119,'Q2 Raw Data'!$A$9:$DA$158,U$3,FALSE))="","",(VLOOKUP($A119,'Q2 Raw Data'!$A$9:$DA$158,U$3,FALSE))),"")</f>
        <v>Mature</v>
      </c>
      <c r="V119" t="str">
        <f>IFERROR(IF((VLOOKUP($A119,'Q2 Raw Data'!$A$9:$DA$158,V$3,FALSE))="","",(VLOOKUP($A119,'Q2 Raw Data'!$A$9:$DA$158,V$3,FALSE))),"")</f>
        <v>Mature</v>
      </c>
      <c r="W119" t="str">
        <f>IFERROR(IF((VLOOKUP($A119,'Q2 Raw Data'!$A$9:$DA$158,W$3,FALSE))="","",(VLOOKUP($A119,'Q2 Raw Data'!$A$9:$DA$158,W$3,FALSE))),"")</f>
        <v>Mature</v>
      </c>
      <c r="X119" t="str">
        <f>IFERROR(IF((VLOOKUP($A119,'Q2 Raw Data'!$A$9:$DA$158,X$3,FALSE))="","",(VLOOKUP($A119,'Q2 Raw Data'!$A$9:$DA$158,X$3,FALSE))),"")</f>
        <v>Established</v>
      </c>
      <c r="Y119" t="str">
        <f>IFERROR(IF((VLOOKUP($A119,'Q2 Raw Data'!$A$9:$DA$158,Y$3,FALSE))="","",(VLOOKUP($A119,'Q2 Raw Data'!$A$9:$DA$158,Y$3,FALSE))),"")</f>
        <v>Plans in place</v>
      </c>
      <c r="Z119" t="str">
        <f>IFERROR(IF((VLOOKUP($A119,'Q2 Raw Data'!$A$9:$DA$158,Z$3,FALSE))="","",(VLOOKUP($A119,'Q2 Raw Data'!$A$9:$DA$158,Z$3,FALSE))),"")</f>
        <v>Plans in place</v>
      </c>
      <c r="AA119" t="str">
        <f>IFERROR(IF((VLOOKUP($A119,'Q2 Raw Data'!$A$9:$DA$158,AA$3,FALSE))="","",(VLOOKUP($A119,'Q2 Raw Data'!$A$9:$DA$158,AA$3,FALSE))),"")</f>
        <v>Established</v>
      </c>
      <c r="AB119" t="str">
        <f>IFERROR(IF((VLOOKUP($A119,'Q2 Raw Data'!$A$9:$DA$158,AB$3,FALSE))="","",(VLOOKUP($A119,'Q2 Raw Data'!$A$9:$DA$158,AB$3,FALSE))),"")</f>
        <v>Plans in place</v>
      </c>
      <c r="AC119" t="str">
        <f>IFERROR(IF((VLOOKUP($A119,'Q2 Raw Data'!$A$9:$DA$158,AC$3,FALSE))="","",(VLOOKUP($A119,'Q2 Raw Data'!$A$9:$DA$158,AC$3,FALSE))),"")</f>
        <v>Established</v>
      </c>
    </row>
    <row r="120" spans="1:29" x14ac:dyDescent="0.3">
      <c r="A120" t="s">
        <v>599</v>
      </c>
      <c r="B120" t="s">
        <v>600</v>
      </c>
      <c r="C120" t="str">
        <f>IFERROR(IF((VLOOKUP($A120,'Q2 Raw Data'!$A$9:$DA$158,C$3,FALSE))="","",(VLOOKUP($A120,'Q2 Raw Data'!$A$9:$DA$158,C$3,FALSE))),"")</f>
        <v>Mature</v>
      </c>
      <c r="D120" t="str">
        <f>IFERROR(IF((VLOOKUP($A120,'Q2 Raw Data'!$A$9:$DA$158,D$3,FALSE))="","",(VLOOKUP($A120,'Q2 Raw Data'!$A$9:$DA$158,D$3,FALSE))),"")</f>
        <v>Mature</v>
      </c>
      <c r="E120" t="str">
        <f>IFERROR(IF((VLOOKUP($A120,'Q2 Raw Data'!$A$9:$DA$158,E$3,FALSE))="","",(VLOOKUP($A120,'Q2 Raw Data'!$A$9:$DA$158,E$3,FALSE))),"")</f>
        <v>Established</v>
      </c>
      <c r="F120" t="str">
        <f>IFERROR(IF((VLOOKUP($A120,'Q2 Raw Data'!$A$9:$DA$158,F$3,FALSE))="","",(VLOOKUP($A120,'Q2 Raw Data'!$A$9:$DA$158,F$3,FALSE))),"")</f>
        <v>Mature</v>
      </c>
      <c r="G120" t="str">
        <f>IFERROR(IF((VLOOKUP($A120,'Q2 Raw Data'!$A$9:$DA$158,G$3,FALSE))="","",(VLOOKUP($A120,'Q2 Raw Data'!$A$9:$DA$158,G$3,FALSE))),"")</f>
        <v>Established</v>
      </c>
      <c r="H120" t="str">
        <f>IFERROR(IF((VLOOKUP($A120,'Q2 Raw Data'!$A$9:$DA$158,H$3,FALSE))="","",(VLOOKUP($A120,'Q2 Raw Data'!$A$9:$DA$158,H$3,FALSE))),"")</f>
        <v>Established</v>
      </c>
      <c r="I120" t="str">
        <f>IFERROR(IF((VLOOKUP($A120,'Q2 Raw Data'!$A$9:$DA$158,I$3,FALSE))="","",(VLOOKUP($A120,'Q2 Raw Data'!$A$9:$DA$158,I$3,FALSE))),"")</f>
        <v>Established</v>
      </c>
      <c r="J120" t="str">
        <f>IFERROR(IF((VLOOKUP($A120,'Q2 Raw Data'!$A$9:$DA$158,J$3,FALSE))="","",(VLOOKUP($A120,'Q2 Raw Data'!$A$9:$DA$158,J$3,FALSE))),"")</f>
        <v>Established</v>
      </c>
      <c r="K120" t="str">
        <f>IFERROR(IF((VLOOKUP($A120,'Q2 Raw Data'!$A$9:$DA$158,K$3,FALSE))="","",(VLOOKUP($A120,'Q2 Raw Data'!$A$9:$DA$158,K$3,FALSE))),"")</f>
        <v>Established</v>
      </c>
      <c r="L120" t="str">
        <f>IFERROR(IF((VLOOKUP($A120,'Q2 Raw Data'!$A$9:$DA$158,L$3,FALSE))="","",(VLOOKUP($A120,'Q2 Raw Data'!$A$9:$DA$158,L$3,FALSE))),"")</f>
        <v>Mature</v>
      </c>
      <c r="M120" t="str">
        <f>IFERROR(IF((VLOOKUP($A120,'Q2 Raw Data'!$A$9:$DA$158,M$3,FALSE))="","",(VLOOKUP($A120,'Q2 Raw Data'!$A$9:$DA$158,M$3,FALSE))),"")</f>
        <v>Mature</v>
      </c>
      <c r="N120" t="str">
        <f>IFERROR(IF((VLOOKUP($A120,'Q2 Raw Data'!$A$9:$DA$158,N$3,FALSE))="","",(VLOOKUP($A120,'Q2 Raw Data'!$A$9:$DA$158,N$3,FALSE))),"")</f>
        <v>Mature</v>
      </c>
      <c r="O120" t="str">
        <f>IFERROR(IF((VLOOKUP($A120,'Q2 Raw Data'!$A$9:$DA$158,O$3,FALSE))="","",(VLOOKUP($A120,'Q2 Raw Data'!$A$9:$DA$158,O$3,FALSE))),"")</f>
        <v>Mature</v>
      </c>
      <c r="P120" t="str">
        <f>IFERROR(IF((VLOOKUP($A120,'Q2 Raw Data'!$A$9:$DA$158,P$3,FALSE))="","",(VLOOKUP($A120,'Q2 Raw Data'!$A$9:$DA$158,P$3,FALSE))),"")</f>
        <v>Mature</v>
      </c>
      <c r="Q120" t="str">
        <f>IFERROR(IF((VLOOKUP($A120,'Q2 Raw Data'!$A$9:$DA$158,Q$3,FALSE))="","",(VLOOKUP($A120,'Q2 Raw Data'!$A$9:$DA$158,Q$3,FALSE))),"")</f>
        <v>Mature</v>
      </c>
      <c r="R120" t="str">
        <f>IFERROR(IF((VLOOKUP($A120,'Q2 Raw Data'!$A$9:$DA$158,R$3,FALSE))="","",(VLOOKUP($A120,'Q2 Raw Data'!$A$9:$DA$158,R$3,FALSE))),"")</f>
        <v>Mature</v>
      </c>
      <c r="S120" t="str">
        <f>IFERROR(IF((VLOOKUP($A120,'Q2 Raw Data'!$A$9:$DA$158,S$3,FALSE))="","",(VLOOKUP($A120,'Q2 Raw Data'!$A$9:$DA$158,S$3,FALSE))),"")</f>
        <v>Mature</v>
      </c>
      <c r="T120" t="str">
        <f>IFERROR(IF((VLOOKUP($A120,'Q2 Raw Data'!$A$9:$DA$158,T$3,FALSE))="","",(VLOOKUP($A120,'Q2 Raw Data'!$A$9:$DA$158,T$3,FALSE))),"")</f>
        <v>Mature</v>
      </c>
      <c r="U120" t="str">
        <f>IFERROR(IF((VLOOKUP($A120,'Q2 Raw Data'!$A$9:$DA$158,U$3,FALSE))="","",(VLOOKUP($A120,'Q2 Raw Data'!$A$9:$DA$158,U$3,FALSE))),"")</f>
        <v>Exemplary</v>
      </c>
      <c r="V120" t="str">
        <f>IFERROR(IF((VLOOKUP($A120,'Q2 Raw Data'!$A$9:$DA$158,V$3,FALSE))="","",(VLOOKUP($A120,'Q2 Raw Data'!$A$9:$DA$158,V$3,FALSE))),"")</f>
        <v>Exemplary</v>
      </c>
      <c r="W120" t="str">
        <f>IFERROR(IF((VLOOKUP($A120,'Q2 Raw Data'!$A$9:$DA$158,W$3,FALSE))="","",(VLOOKUP($A120,'Q2 Raw Data'!$A$9:$DA$158,W$3,FALSE))),"")</f>
        <v>Exemplary</v>
      </c>
      <c r="X120" t="str">
        <f>IFERROR(IF((VLOOKUP($A120,'Q2 Raw Data'!$A$9:$DA$158,X$3,FALSE))="","",(VLOOKUP($A120,'Q2 Raw Data'!$A$9:$DA$158,X$3,FALSE))),"")</f>
        <v>Exemplary</v>
      </c>
      <c r="Y120" t="str">
        <f>IFERROR(IF((VLOOKUP($A120,'Q2 Raw Data'!$A$9:$DA$158,Y$3,FALSE))="","",(VLOOKUP($A120,'Q2 Raw Data'!$A$9:$DA$158,Y$3,FALSE))),"")</f>
        <v>Mature</v>
      </c>
      <c r="Z120" t="str">
        <f>IFERROR(IF((VLOOKUP($A120,'Q2 Raw Data'!$A$9:$DA$158,Z$3,FALSE))="","",(VLOOKUP($A120,'Q2 Raw Data'!$A$9:$DA$158,Z$3,FALSE))),"")</f>
        <v>Mature</v>
      </c>
      <c r="AA120" t="str">
        <f>IFERROR(IF((VLOOKUP($A120,'Q2 Raw Data'!$A$9:$DA$158,AA$3,FALSE))="","",(VLOOKUP($A120,'Q2 Raw Data'!$A$9:$DA$158,AA$3,FALSE))),"")</f>
        <v>Mature</v>
      </c>
      <c r="AB120" t="str">
        <f>IFERROR(IF((VLOOKUP($A120,'Q2 Raw Data'!$A$9:$DA$158,AB$3,FALSE))="","",(VLOOKUP($A120,'Q2 Raw Data'!$A$9:$DA$158,AB$3,FALSE))),"")</f>
        <v>Mature</v>
      </c>
      <c r="AC120" t="str">
        <f>IFERROR(IF((VLOOKUP($A120,'Q2 Raw Data'!$A$9:$DA$158,AC$3,FALSE))="","",(VLOOKUP($A120,'Q2 Raw Data'!$A$9:$DA$158,AC$3,FALSE))),"")</f>
        <v>Mature</v>
      </c>
    </row>
    <row r="121" spans="1:29" x14ac:dyDescent="0.3">
      <c r="A121" t="s">
        <v>603</v>
      </c>
      <c r="B121" t="s">
        <v>604</v>
      </c>
      <c r="C121" t="str">
        <f>IFERROR(IF((VLOOKUP($A121,'Q2 Raw Data'!$A$9:$DA$158,C$3,FALSE))="","",(VLOOKUP($A121,'Q2 Raw Data'!$A$9:$DA$158,C$3,FALSE))),"")</f>
        <v>Established</v>
      </c>
      <c r="D121" t="str">
        <f>IFERROR(IF((VLOOKUP($A121,'Q2 Raw Data'!$A$9:$DA$158,D$3,FALSE))="","",(VLOOKUP($A121,'Q2 Raw Data'!$A$9:$DA$158,D$3,FALSE))),"")</f>
        <v>Established</v>
      </c>
      <c r="E121" t="str">
        <f>IFERROR(IF((VLOOKUP($A121,'Q2 Raw Data'!$A$9:$DA$158,E$3,FALSE))="","",(VLOOKUP($A121,'Q2 Raw Data'!$A$9:$DA$158,E$3,FALSE))),"")</f>
        <v>Mature</v>
      </c>
      <c r="F121" t="str">
        <f>IFERROR(IF((VLOOKUP($A121,'Q2 Raw Data'!$A$9:$DA$158,F$3,FALSE))="","",(VLOOKUP($A121,'Q2 Raw Data'!$A$9:$DA$158,F$3,FALSE))),"")</f>
        <v>Mature</v>
      </c>
      <c r="G121" t="str">
        <f>IFERROR(IF((VLOOKUP($A121,'Q2 Raw Data'!$A$9:$DA$158,G$3,FALSE))="","",(VLOOKUP($A121,'Q2 Raw Data'!$A$9:$DA$158,G$3,FALSE))),"")</f>
        <v>Plans in place</v>
      </c>
      <c r="H121" t="str">
        <f>IFERROR(IF((VLOOKUP($A121,'Q2 Raw Data'!$A$9:$DA$158,H$3,FALSE))="","",(VLOOKUP($A121,'Q2 Raw Data'!$A$9:$DA$158,H$3,FALSE))),"")</f>
        <v>Established</v>
      </c>
      <c r="I121" t="str">
        <f>IFERROR(IF((VLOOKUP($A121,'Q2 Raw Data'!$A$9:$DA$158,I$3,FALSE))="","",(VLOOKUP($A121,'Q2 Raw Data'!$A$9:$DA$158,I$3,FALSE))),"")</f>
        <v>Established</v>
      </c>
      <c r="J121" t="str">
        <f>IFERROR(IF((VLOOKUP($A121,'Q2 Raw Data'!$A$9:$DA$158,J$3,FALSE))="","",(VLOOKUP($A121,'Q2 Raw Data'!$A$9:$DA$158,J$3,FALSE))),"")</f>
        <v>Established</v>
      </c>
      <c r="K121" t="str">
        <f>IFERROR(IF((VLOOKUP($A121,'Q2 Raw Data'!$A$9:$DA$158,K$3,FALSE))="","",(VLOOKUP($A121,'Q2 Raw Data'!$A$9:$DA$158,K$3,FALSE))),"")</f>
        <v>Established</v>
      </c>
      <c r="L121" t="str">
        <f>IFERROR(IF((VLOOKUP($A121,'Q2 Raw Data'!$A$9:$DA$158,L$3,FALSE))="","",(VLOOKUP($A121,'Q2 Raw Data'!$A$9:$DA$158,L$3,FALSE))),"")</f>
        <v>Established</v>
      </c>
      <c r="M121" t="str">
        <f>IFERROR(IF((VLOOKUP($A121,'Q2 Raw Data'!$A$9:$DA$158,M$3,FALSE))="","",(VLOOKUP($A121,'Q2 Raw Data'!$A$9:$DA$158,M$3,FALSE))),"")</f>
        <v>Established</v>
      </c>
      <c r="N121" t="str">
        <f>IFERROR(IF((VLOOKUP($A121,'Q2 Raw Data'!$A$9:$DA$158,N$3,FALSE))="","",(VLOOKUP($A121,'Q2 Raw Data'!$A$9:$DA$158,N$3,FALSE))),"")</f>
        <v>Mature</v>
      </c>
      <c r="O121" t="str">
        <f>IFERROR(IF((VLOOKUP($A121,'Q2 Raw Data'!$A$9:$DA$158,O$3,FALSE))="","",(VLOOKUP($A121,'Q2 Raw Data'!$A$9:$DA$158,O$3,FALSE))),"")</f>
        <v>Mature</v>
      </c>
      <c r="P121" t="str">
        <f>IFERROR(IF((VLOOKUP($A121,'Q2 Raw Data'!$A$9:$DA$158,P$3,FALSE))="","",(VLOOKUP($A121,'Q2 Raw Data'!$A$9:$DA$158,P$3,FALSE))),"")</f>
        <v>Plans in place</v>
      </c>
      <c r="Q121" t="str">
        <f>IFERROR(IF((VLOOKUP($A121,'Q2 Raw Data'!$A$9:$DA$158,Q$3,FALSE))="","",(VLOOKUP($A121,'Q2 Raw Data'!$A$9:$DA$158,Q$3,FALSE))),"")</f>
        <v>Established</v>
      </c>
      <c r="R121" t="str">
        <f>IFERROR(IF((VLOOKUP($A121,'Q2 Raw Data'!$A$9:$DA$158,R$3,FALSE))="","",(VLOOKUP($A121,'Q2 Raw Data'!$A$9:$DA$158,R$3,FALSE))),"")</f>
        <v>Mature</v>
      </c>
      <c r="S121" t="str">
        <f>IFERROR(IF((VLOOKUP($A121,'Q2 Raw Data'!$A$9:$DA$158,S$3,FALSE))="","",(VLOOKUP($A121,'Q2 Raw Data'!$A$9:$DA$158,S$3,FALSE))),"")</f>
        <v>Mature</v>
      </c>
      <c r="T121" t="str">
        <f>IFERROR(IF((VLOOKUP($A121,'Q2 Raw Data'!$A$9:$DA$158,T$3,FALSE))="","",(VLOOKUP($A121,'Q2 Raw Data'!$A$9:$DA$158,T$3,FALSE))),"")</f>
        <v>Established</v>
      </c>
      <c r="U121" t="str">
        <f>IFERROR(IF((VLOOKUP($A121,'Q2 Raw Data'!$A$9:$DA$158,U$3,FALSE))="","",(VLOOKUP($A121,'Q2 Raw Data'!$A$9:$DA$158,U$3,FALSE))),"")</f>
        <v>Mature</v>
      </c>
      <c r="V121" t="str">
        <f>IFERROR(IF((VLOOKUP($A121,'Q2 Raw Data'!$A$9:$DA$158,V$3,FALSE))="","",(VLOOKUP($A121,'Q2 Raw Data'!$A$9:$DA$158,V$3,FALSE))),"")</f>
        <v>Established</v>
      </c>
      <c r="W121" t="str">
        <f>IFERROR(IF((VLOOKUP($A121,'Q2 Raw Data'!$A$9:$DA$158,W$3,FALSE))="","",(VLOOKUP($A121,'Q2 Raw Data'!$A$9:$DA$158,W$3,FALSE))),"")</f>
        <v>Mature</v>
      </c>
      <c r="X121" t="str">
        <f>IFERROR(IF((VLOOKUP($A121,'Q2 Raw Data'!$A$9:$DA$158,X$3,FALSE))="","",(VLOOKUP($A121,'Q2 Raw Data'!$A$9:$DA$158,X$3,FALSE))),"")</f>
        <v>Mature</v>
      </c>
      <c r="Y121" t="str">
        <f>IFERROR(IF((VLOOKUP($A121,'Q2 Raw Data'!$A$9:$DA$158,Y$3,FALSE))="","",(VLOOKUP($A121,'Q2 Raw Data'!$A$9:$DA$158,Y$3,FALSE))),"")</f>
        <v>Established</v>
      </c>
      <c r="Z121" t="str">
        <f>IFERROR(IF((VLOOKUP($A121,'Q2 Raw Data'!$A$9:$DA$158,Z$3,FALSE))="","",(VLOOKUP($A121,'Q2 Raw Data'!$A$9:$DA$158,Z$3,FALSE))),"")</f>
        <v>Established</v>
      </c>
      <c r="AA121" t="str">
        <f>IFERROR(IF((VLOOKUP($A121,'Q2 Raw Data'!$A$9:$DA$158,AA$3,FALSE))="","",(VLOOKUP($A121,'Q2 Raw Data'!$A$9:$DA$158,AA$3,FALSE))),"")</f>
        <v>Mature</v>
      </c>
      <c r="AB121" t="str">
        <f>IFERROR(IF((VLOOKUP($A121,'Q2 Raw Data'!$A$9:$DA$158,AB$3,FALSE))="","",(VLOOKUP($A121,'Q2 Raw Data'!$A$9:$DA$158,AB$3,FALSE))),"")</f>
        <v>Mature</v>
      </c>
      <c r="AC121" t="str">
        <f>IFERROR(IF((VLOOKUP($A121,'Q2 Raw Data'!$A$9:$DA$158,AC$3,FALSE))="","",(VLOOKUP($A121,'Q2 Raw Data'!$A$9:$DA$158,AC$3,FALSE))),"")</f>
        <v>Established</v>
      </c>
    </row>
    <row r="122" spans="1:29" x14ac:dyDescent="0.3">
      <c r="A122" t="s">
        <v>607</v>
      </c>
      <c r="B122" t="s">
        <v>608</v>
      </c>
      <c r="C122" t="str">
        <f>IFERROR(IF((VLOOKUP($A122,'Q2 Raw Data'!$A$9:$DA$158,C$3,FALSE))="","",(VLOOKUP($A122,'Q2 Raw Data'!$A$9:$DA$158,C$3,FALSE))),"")</f>
        <v>Established</v>
      </c>
      <c r="D122" t="str">
        <f>IFERROR(IF((VLOOKUP($A122,'Q2 Raw Data'!$A$9:$DA$158,D$3,FALSE))="","",(VLOOKUP($A122,'Q2 Raw Data'!$A$9:$DA$158,D$3,FALSE))),"")</f>
        <v>Established</v>
      </c>
      <c r="E122" t="str">
        <f>IFERROR(IF((VLOOKUP($A122,'Q2 Raw Data'!$A$9:$DA$158,E$3,FALSE))="","",(VLOOKUP($A122,'Q2 Raw Data'!$A$9:$DA$158,E$3,FALSE))),"")</f>
        <v>Established</v>
      </c>
      <c r="F122" t="str">
        <f>IFERROR(IF((VLOOKUP($A122,'Q2 Raw Data'!$A$9:$DA$158,F$3,FALSE))="","",(VLOOKUP($A122,'Q2 Raw Data'!$A$9:$DA$158,F$3,FALSE))),"")</f>
        <v>Established</v>
      </c>
      <c r="G122" t="str">
        <f>IFERROR(IF((VLOOKUP($A122,'Q2 Raw Data'!$A$9:$DA$158,G$3,FALSE))="","",(VLOOKUP($A122,'Q2 Raw Data'!$A$9:$DA$158,G$3,FALSE))),"")</f>
        <v>Plans in place</v>
      </c>
      <c r="H122" t="str">
        <f>IFERROR(IF((VLOOKUP($A122,'Q2 Raw Data'!$A$9:$DA$158,H$3,FALSE))="","",(VLOOKUP($A122,'Q2 Raw Data'!$A$9:$DA$158,H$3,FALSE))),"")</f>
        <v>Established</v>
      </c>
      <c r="I122" t="str">
        <f>IFERROR(IF((VLOOKUP($A122,'Q2 Raw Data'!$A$9:$DA$158,I$3,FALSE))="","",(VLOOKUP($A122,'Q2 Raw Data'!$A$9:$DA$158,I$3,FALSE))),"")</f>
        <v>Plans in place</v>
      </c>
      <c r="J122" t="str">
        <f>IFERROR(IF((VLOOKUP($A122,'Q2 Raw Data'!$A$9:$DA$158,J$3,FALSE))="","",(VLOOKUP($A122,'Q2 Raw Data'!$A$9:$DA$158,J$3,FALSE))),"")</f>
        <v>Established</v>
      </c>
      <c r="K122" t="str">
        <f>IFERROR(IF((VLOOKUP($A122,'Q2 Raw Data'!$A$9:$DA$158,K$3,FALSE))="","",(VLOOKUP($A122,'Q2 Raw Data'!$A$9:$DA$158,K$3,FALSE))),"")</f>
        <v>Mature</v>
      </c>
      <c r="L122" t="str">
        <f>IFERROR(IF((VLOOKUP($A122,'Q2 Raw Data'!$A$9:$DA$158,L$3,FALSE))="","",(VLOOKUP($A122,'Q2 Raw Data'!$A$9:$DA$158,L$3,FALSE))),"")</f>
        <v>Mature</v>
      </c>
      <c r="M122" t="str">
        <f>IFERROR(IF((VLOOKUP($A122,'Q2 Raw Data'!$A$9:$DA$158,M$3,FALSE))="","",(VLOOKUP($A122,'Q2 Raw Data'!$A$9:$DA$158,M$3,FALSE))),"")</f>
        <v>Mature</v>
      </c>
      <c r="N122" t="str">
        <f>IFERROR(IF((VLOOKUP($A122,'Q2 Raw Data'!$A$9:$DA$158,N$3,FALSE))="","",(VLOOKUP($A122,'Q2 Raw Data'!$A$9:$DA$158,N$3,FALSE))),"")</f>
        <v>Mature</v>
      </c>
      <c r="O122" t="str">
        <f>IFERROR(IF((VLOOKUP($A122,'Q2 Raw Data'!$A$9:$DA$158,O$3,FALSE))="","",(VLOOKUP($A122,'Q2 Raw Data'!$A$9:$DA$158,O$3,FALSE))),"")</f>
        <v>Mature</v>
      </c>
      <c r="P122" t="str">
        <f>IFERROR(IF((VLOOKUP($A122,'Q2 Raw Data'!$A$9:$DA$158,P$3,FALSE))="","",(VLOOKUP($A122,'Q2 Raw Data'!$A$9:$DA$158,P$3,FALSE))),"")</f>
        <v>Established</v>
      </c>
      <c r="Q122" t="str">
        <f>IFERROR(IF((VLOOKUP($A122,'Q2 Raw Data'!$A$9:$DA$158,Q$3,FALSE))="","",(VLOOKUP($A122,'Q2 Raw Data'!$A$9:$DA$158,Q$3,FALSE))),"")</f>
        <v>Established</v>
      </c>
      <c r="R122" t="str">
        <f>IFERROR(IF((VLOOKUP($A122,'Q2 Raw Data'!$A$9:$DA$158,R$3,FALSE))="","",(VLOOKUP($A122,'Q2 Raw Data'!$A$9:$DA$158,R$3,FALSE))),"")</f>
        <v>Established</v>
      </c>
      <c r="S122" t="str">
        <f>IFERROR(IF((VLOOKUP($A122,'Q2 Raw Data'!$A$9:$DA$158,S$3,FALSE))="","",(VLOOKUP($A122,'Q2 Raw Data'!$A$9:$DA$158,S$3,FALSE))),"")</f>
        <v>Established</v>
      </c>
      <c r="T122" t="str">
        <f>IFERROR(IF((VLOOKUP($A122,'Q2 Raw Data'!$A$9:$DA$158,T$3,FALSE))="","",(VLOOKUP($A122,'Q2 Raw Data'!$A$9:$DA$158,T$3,FALSE))),"")</f>
        <v>Mature</v>
      </c>
      <c r="U122" t="str">
        <f>IFERROR(IF((VLOOKUP($A122,'Q2 Raw Data'!$A$9:$DA$158,U$3,FALSE))="","",(VLOOKUP($A122,'Q2 Raw Data'!$A$9:$DA$158,U$3,FALSE))),"")</f>
        <v>Mature</v>
      </c>
      <c r="V122" t="str">
        <f>IFERROR(IF((VLOOKUP($A122,'Q2 Raw Data'!$A$9:$DA$158,V$3,FALSE))="","",(VLOOKUP($A122,'Q2 Raw Data'!$A$9:$DA$158,V$3,FALSE))),"")</f>
        <v>Mature</v>
      </c>
      <c r="W122" t="str">
        <f>IFERROR(IF((VLOOKUP($A122,'Q2 Raw Data'!$A$9:$DA$158,W$3,FALSE))="","",(VLOOKUP($A122,'Q2 Raw Data'!$A$9:$DA$158,W$3,FALSE))),"")</f>
        <v>Mature</v>
      </c>
      <c r="X122" t="str">
        <f>IFERROR(IF((VLOOKUP($A122,'Q2 Raw Data'!$A$9:$DA$158,X$3,FALSE))="","",(VLOOKUP($A122,'Q2 Raw Data'!$A$9:$DA$158,X$3,FALSE))),"")</f>
        <v>Mature</v>
      </c>
      <c r="Y122" t="str">
        <f>IFERROR(IF((VLOOKUP($A122,'Q2 Raw Data'!$A$9:$DA$158,Y$3,FALSE))="","",(VLOOKUP($A122,'Q2 Raw Data'!$A$9:$DA$158,Y$3,FALSE))),"")</f>
        <v>Established</v>
      </c>
      <c r="Z122" t="str">
        <f>IFERROR(IF((VLOOKUP($A122,'Q2 Raw Data'!$A$9:$DA$158,Z$3,FALSE))="","",(VLOOKUP($A122,'Q2 Raw Data'!$A$9:$DA$158,Z$3,FALSE))),"")</f>
        <v>Established</v>
      </c>
      <c r="AA122" t="str">
        <f>IFERROR(IF((VLOOKUP($A122,'Q2 Raw Data'!$A$9:$DA$158,AA$3,FALSE))="","",(VLOOKUP($A122,'Q2 Raw Data'!$A$9:$DA$158,AA$3,FALSE))),"")</f>
        <v>Established</v>
      </c>
      <c r="AB122" t="str">
        <f>IFERROR(IF((VLOOKUP($A122,'Q2 Raw Data'!$A$9:$DA$158,AB$3,FALSE))="","",(VLOOKUP($A122,'Q2 Raw Data'!$A$9:$DA$158,AB$3,FALSE))),"")</f>
        <v>Established</v>
      </c>
      <c r="AC122" t="str">
        <f>IFERROR(IF((VLOOKUP($A122,'Q2 Raw Data'!$A$9:$DA$158,AC$3,FALSE))="","",(VLOOKUP($A122,'Q2 Raw Data'!$A$9:$DA$158,AC$3,FALSE))),"")</f>
        <v>Mature</v>
      </c>
    </row>
    <row r="123" spans="1:29" x14ac:dyDescent="0.3">
      <c r="A123" t="s">
        <v>609</v>
      </c>
      <c r="B123" t="s">
        <v>610</v>
      </c>
      <c r="C123" t="str">
        <f>IFERROR(IF((VLOOKUP($A123,'Q2 Raw Data'!$A$9:$DA$158,C$3,FALSE))="","",(VLOOKUP($A123,'Q2 Raw Data'!$A$9:$DA$158,C$3,FALSE))),"")</f>
        <v>Plans in place</v>
      </c>
      <c r="D123" t="str">
        <f>IFERROR(IF((VLOOKUP($A123,'Q2 Raw Data'!$A$9:$DA$158,D$3,FALSE))="","",(VLOOKUP($A123,'Q2 Raw Data'!$A$9:$DA$158,D$3,FALSE))),"")</f>
        <v>Plans in place</v>
      </c>
      <c r="E123" t="str">
        <f>IFERROR(IF((VLOOKUP($A123,'Q2 Raw Data'!$A$9:$DA$158,E$3,FALSE))="","",(VLOOKUP($A123,'Q2 Raw Data'!$A$9:$DA$158,E$3,FALSE))),"")</f>
        <v>Established</v>
      </c>
      <c r="F123" t="str">
        <f>IFERROR(IF((VLOOKUP($A123,'Q2 Raw Data'!$A$9:$DA$158,F$3,FALSE))="","",(VLOOKUP($A123,'Q2 Raw Data'!$A$9:$DA$158,F$3,FALSE))),"")</f>
        <v>Established</v>
      </c>
      <c r="G123" t="str">
        <f>IFERROR(IF((VLOOKUP($A123,'Q2 Raw Data'!$A$9:$DA$158,G$3,FALSE))="","",(VLOOKUP($A123,'Q2 Raw Data'!$A$9:$DA$158,G$3,FALSE))),"")</f>
        <v>Established</v>
      </c>
      <c r="H123" t="str">
        <f>IFERROR(IF((VLOOKUP($A123,'Q2 Raw Data'!$A$9:$DA$158,H$3,FALSE))="","",(VLOOKUP($A123,'Q2 Raw Data'!$A$9:$DA$158,H$3,FALSE))),"")</f>
        <v>Plans in place</v>
      </c>
      <c r="I123" t="str">
        <f>IFERROR(IF((VLOOKUP($A123,'Q2 Raw Data'!$A$9:$DA$158,I$3,FALSE))="","",(VLOOKUP($A123,'Q2 Raw Data'!$A$9:$DA$158,I$3,FALSE))),"")</f>
        <v>Plans in place</v>
      </c>
      <c r="J123" t="str">
        <f>IFERROR(IF((VLOOKUP($A123,'Q2 Raw Data'!$A$9:$DA$158,J$3,FALSE))="","",(VLOOKUP($A123,'Q2 Raw Data'!$A$9:$DA$158,J$3,FALSE))),"")</f>
        <v>Established</v>
      </c>
      <c r="K123" t="str">
        <f>IFERROR(IF((VLOOKUP($A123,'Q2 Raw Data'!$A$9:$DA$158,K$3,FALSE))="","",(VLOOKUP($A123,'Q2 Raw Data'!$A$9:$DA$158,K$3,FALSE))),"")</f>
        <v>Plans in place</v>
      </c>
      <c r="L123" t="str">
        <f>IFERROR(IF((VLOOKUP($A123,'Q2 Raw Data'!$A$9:$DA$158,L$3,FALSE))="","",(VLOOKUP($A123,'Q2 Raw Data'!$A$9:$DA$158,L$3,FALSE))),"")</f>
        <v>Plans in place</v>
      </c>
      <c r="M123" t="str">
        <f>IFERROR(IF((VLOOKUP($A123,'Q2 Raw Data'!$A$9:$DA$158,M$3,FALSE))="","",(VLOOKUP($A123,'Q2 Raw Data'!$A$9:$DA$158,M$3,FALSE))),"")</f>
        <v>Plans in place</v>
      </c>
      <c r="N123" t="str">
        <f>IFERROR(IF((VLOOKUP($A123,'Q2 Raw Data'!$A$9:$DA$158,N$3,FALSE))="","",(VLOOKUP($A123,'Q2 Raw Data'!$A$9:$DA$158,N$3,FALSE))),"")</f>
        <v>Established</v>
      </c>
      <c r="O123" t="str">
        <f>IFERROR(IF((VLOOKUP($A123,'Q2 Raw Data'!$A$9:$DA$158,O$3,FALSE))="","",(VLOOKUP($A123,'Q2 Raw Data'!$A$9:$DA$158,O$3,FALSE))),"")</f>
        <v>Plans in place</v>
      </c>
      <c r="P123" t="str">
        <f>IFERROR(IF((VLOOKUP($A123,'Q2 Raw Data'!$A$9:$DA$158,P$3,FALSE))="","",(VLOOKUP($A123,'Q2 Raw Data'!$A$9:$DA$158,P$3,FALSE))),"")</f>
        <v>Plans in place</v>
      </c>
      <c r="Q123" t="str">
        <f>IFERROR(IF((VLOOKUP($A123,'Q2 Raw Data'!$A$9:$DA$158,Q$3,FALSE))="","",(VLOOKUP($A123,'Q2 Raw Data'!$A$9:$DA$158,Q$3,FALSE))),"")</f>
        <v>Plans in place</v>
      </c>
      <c r="R123" t="str">
        <f>IFERROR(IF((VLOOKUP($A123,'Q2 Raw Data'!$A$9:$DA$158,R$3,FALSE))="","",(VLOOKUP($A123,'Q2 Raw Data'!$A$9:$DA$158,R$3,FALSE))),"")</f>
        <v>Plans in place</v>
      </c>
      <c r="S123" t="str">
        <f>IFERROR(IF((VLOOKUP($A123,'Q2 Raw Data'!$A$9:$DA$158,S$3,FALSE))="","",(VLOOKUP($A123,'Q2 Raw Data'!$A$9:$DA$158,S$3,FALSE))),"")</f>
        <v>Established</v>
      </c>
      <c r="T123" t="str">
        <f>IFERROR(IF((VLOOKUP($A123,'Q2 Raw Data'!$A$9:$DA$158,T$3,FALSE))="","",(VLOOKUP($A123,'Q2 Raw Data'!$A$9:$DA$158,T$3,FALSE))),"")</f>
        <v>Established</v>
      </c>
      <c r="U123" t="str">
        <f>IFERROR(IF((VLOOKUP($A123,'Q2 Raw Data'!$A$9:$DA$158,U$3,FALSE))="","",(VLOOKUP($A123,'Q2 Raw Data'!$A$9:$DA$158,U$3,FALSE))),"")</f>
        <v>Plans in place</v>
      </c>
      <c r="V123" t="str">
        <f>IFERROR(IF((VLOOKUP($A123,'Q2 Raw Data'!$A$9:$DA$158,V$3,FALSE))="","",(VLOOKUP($A123,'Q2 Raw Data'!$A$9:$DA$158,V$3,FALSE))),"")</f>
        <v>Plans in place</v>
      </c>
      <c r="W123" t="str">
        <f>IFERROR(IF((VLOOKUP($A123,'Q2 Raw Data'!$A$9:$DA$158,W$3,FALSE))="","",(VLOOKUP($A123,'Q2 Raw Data'!$A$9:$DA$158,W$3,FALSE))),"")</f>
        <v>Established</v>
      </c>
      <c r="X123" t="str">
        <f>IFERROR(IF((VLOOKUP($A123,'Q2 Raw Data'!$A$9:$DA$158,X$3,FALSE))="","",(VLOOKUP($A123,'Q2 Raw Data'!$A$9:$DA$158,X$3,FALSE))),"")</f>
        <v>Plans in place</v>
      </c>
      <c r="Y123" t="str">
        <f>IFERROR(IF((VLOOKUP($A123,'Q2 Raw Data'!$A$9:$DA$158,Y$3,FALSE))="","",(VLOOKUP($A123,'Q2 Raw Data'!$A$9:$DA$158,Y$3,FALSE))),"")</f>
        <v>Established</v>
      </c>
      <c r="Z123" t="str">
        <f>IFERROR(IF((VLOOKUP($A123,'Q2 Raw Data'!$A$9:$DA$158,Z$3,FALSE))="","",(VLOOKUP($A123,'Q2 Raw Data'!$A$9:$DA$158,Z$3,FALSE))),"")</f>
        <v>Established</v>
      </c>
      <c r="AA123" t="str">
        <f>IFERROR(IF((VLOOKUP($A123,'Q2 Raw Data'!$A$9:$DA$158,AA$3,FALSE))="","",(VLOOKUP($A123,'Q2 Raw Data'!$A$9:$DA$158,AA$3,FALSE))),"")</f>
        <v>Established</v>
      </c>
      <c r="AB123" t="str">
        <f>IFERROR(IF((VLOOKUP($A123,'Q2 Raw Data'!$A$9:$DA$158,AB$3,FALSE))="","",(VLOOKUP($A123,'Q2 Raw Data'!$A$9:$DA$158,AB$3,FALSE))),"")</f>
        <v>Established</v>
      </c>
      <c r="AC123" t="str">
        <f>IFERROR(IF((VLOOKUP($A123,'Q2 Raw Data'!$A$9:$DA$158,AC$3,FALSE))="","",(VLOOKUP($A123,'Q2 Raw Data'!$A$9:$DA$158,AC$3,FALSE))),"")</f>
        <v>Established</v>
      </c>
    </row>
    <row r="124" spans="1:29" x14ac:dyDescent="0.3">
      <c r="A124" t="s">
        <v>611</v>
      </c>
      <c r="B124" t="s">
        <v>612</v>
      </c>
      <c r="C124" t="str">
        <f>IFERROR(IF((VLOOKUP($A124,'Q2 Raw Data'!$A$9:$DA$158,C$3,FALSE))="","",(VLOOKUP($A124,'Q2 Raw Data'!$A$9:$DA$158,C$3,FALSE))),"")</f>
        <v>Mature</v>
      </c>
      <c r="D124" t="str">
        <f>IFERROR(IF((VLOOKUP($A124,'Q2 Raw Data'!$A$9:$DA$158,D$3,FALSE))="","",(VLOOKUP($A124,'Q2 Raw Data'!$A$9:$DA$158,D$3,FALSE))),"")</f>
        <v>Established</v>
      </c>
      <c r="E124" t="str">
        <f>IFERROR(IF((VLOOKUP($A124,'Q2 Raw Data'!$A$9:$DA$158,E$3,FALSE))="","",(VLOOKUP($A124,'Q2 Raw Data'!$A$9:$DA$158,E$3,FALSE))),"")</f>
        <v>Mature</v>
      </c>
      <c r="F124" t="str">
        <f>IFERROR(IF((VLOOKUP($A124,'Q2 Raw Data'!$A$9:$DA$158,F$3,FALSE))="","",(VLOOKUP($A124,'Q2 Raw Data'!$A$9:$DA$158,F$3,FALSE))),"")</f>
        <v>Established</v>
      </c>
      <c r="G124" t="str">
        <f>IFERROR(IF((VLOOKUP($A124,'Q2 Raw Data'!$A$9:$DA$158,G$3,FALSE))="","",(VLOOKUP($A124,'Q2 Raw Data'!$A$9:$DA$158,G$3,FALSE))),"")</f>
        <v>Established</v>
      </c>
      <c r="H124" t="str">
        <f>IFERROR(IF((VLOOKUP($A124,'Q2 Raw Data'!$A$9:$DA$158,H$3,FALSE))="","",(VLOOKUP($A124,'Q2 Raw Data'!$A$9:$DA$158,H$3,FALSE))),"")</f>
        <v>Established</v>
      </c>
      <c r="I124" t="str">
        <f>IFERROR(IF((VLOOKUP($A124,'Q2 Raw Data'!$A$9:$DA$158,I$3,FALSE))="","",(VLOOKUP($A124,'Q2 Raw Data'!$A$9:$DA$158,I$3,FALSE))),"")</f>
        <v>Mature</v>
      </c>
      <c r="J124" t="str">
        <f>IFERROR(IF((VLOOKUP($A124,'Q2 Raw Data'!$A$9:$DA$158,J$3,FALSE))="","",(VLOOKUP($A124,'Q2 Raw Data'!$A$9:$DA$158,J$3,FALSE))),"")</f>
        <v>Mature</v>
      </c>
      <c r="K124" t="str">
        <f>IFERROR(IF((VLOOKUP($A124,'Q2 Raw Data'!$A$9:$DA$158,K$3,FALSE))="","",(VLOOKUP($A124,'Q2 Raw Data'!$A$9:$DA$158,K$3,FALSE))),"")</f>
        <v>Established</v>
      </c>
      <c r="L124" t="str">
        <f>IFERROR(IF((VLOOKUP($A124,'Q2 Raw Data'!$A$9:$DA$158,L$3,FALSE))="","",(VLOOKUP($A124,'Q2 Raw Data'!$A$9:$DA$158,L$3,FALSE))),"")</f>
        <v>Mature</v>
      </c>
      <c r="M124" t="str">
        <f>IFERROR(IF((VLOOKUP($A124,'Q2 Raw Data'!$A$9:$DA$158,M$3,FALSE))="","",(VLOOKUP($A124,'Q2 Raw Data'!$A$9:$DA$158,M$3,FALSE))),"")</f>
        <v>Established</v>
      </c>
      <c r="N124" t="str">
        <f>IFERROR(IF((VLOOKUP($A124,'Q2 Raw Data'!$A$9:$DA$158,N$3,FALSE))="","",(VLOOKUP($A124,'Q2 Raw Data'!$A$9:$DA$158,N$3,FALSE))),"")</f>
        <v>Mature</v>
      </c>
      <c r="O124" t="str">
        <f>IFERROR(IF((VLOOKUP($A124,'Q2 Raw Data'!$A$9:$DA$158,O$3,FALSE))="","",(VLOOKUP($A124,'Q2 Raw Data'!$A$9:$DA$158,O$3,FALSE))),"")</f>
        <v>Established</v>
      </c>
      <c r="P124" t="str">
        <f>IFERROR(IF((VLOOKUP($A124,'Q2 Raw Data'!$A$9:$DA$158,P$3,FALSE))="","",(VLOOKUP($A124,'Q2 Raw Data'!$A$9:$DA$158,P$3,FALSE))),"")</f>
        <v>Established</v>
      </c>
      <c r="Q124" t="str">
        <f>IFERROR(IF((VLOOKUP($A124,'Q2 Raw Data'!$A$9:$DA$158,Q$3,FALSE))="","",(VLOOKUP($A124,'Q2 Raw Data'!$A$9:$DA$158,Q$3,FALSE))),"")</f>
        <v>Established</v>
      </c>
      <c r="R124" t="str">
        <f>IFERROR(IF((VLOOKUP($A124,'Q2 Raw Data'!$A$9:$DA$158,R$3,FALSE))="","",(VLOOKUP($A124,'Q2 Raw Data'!$A$9:$DA$158,R$3,FALSE))),"")</f>
        <v>Mature</v>
      </c>
      <c r="S124" t="str">
        <f>IFERROR(IF((VLOOKUP($A124,'Q2 Raw Data'!$A$9:$DA$158,S$3,FALSE))="","",(VLOOKUP($A124,'Q2 Raw Data'!$A$9:$DA$158,S$3,FALSE))),"")</f>
        <v>Mature</v>
      </c>
      <c r="T124" t="str">
        <f>IFERROR(IF((VLOOKUP($A124,'Q2 Raw Data'!$A$9:$DA$158,T$3,FALSE))="","",(VLOOKUP($A124,'Q2 Raw Data'!$A$9:$DA$158,T$3,FALSE))),"")</f>
        <v>Established</v>
      </c>
      <c r="U124" t="str">
        <f>IFERROR(IF((VLOOKUP($A124,'Q2 Raw Data'!$A$9:$DA$158,U$3,FALSE))="","",(VLOOKUP($A124,'Q2 Raw Data'!$A$9:$DA$158,U$3,FALSE))),"")</f>
        <v>Mature</v>
      </c>
      <c r="V124" t="str">
        <f>IFERROR(IF((VLOOKUP($A124,'Q2 Raw Data'!$A$9:$DA$158,V$3,FALSE))="","",(VLOOKUP($A124,'Q2 Raw Data'!$A$9:$DA$158,V$3,FALSE))),"")</f>
        <v>Established</v>
      </c>
      <c r="W124" t="str">
        <f>IFERROR(IF((VLOOKUP($A124,'Q2 Raw Data'!$A$9:$DA$158,W$3,FALSE))="","",(VLOOKUP($A124,'Q2 Raw Data'!$A$9:$DA$158,W$3,FALSE))),"")</f>
        <v>Mature</v>
      </c>
      <c r="X124" t="str">
        <f>IFERROR(IF((VLOOKUP($A124,'Q2 Raw Data'!$A$9:$DA$158,X$3,FALSE))="","",(VLOOKUP($A124,'Q2 Raw Data'!$A$9:$DA$158,X$3,FALSE))),"")</f>
        <v>Established</v>
      </c>
      <c r="Y124" t="str">
        <f>IFERROR(IF((VLOOKUP($A124,'Q2 Raw Data'!$A$9:$DA$158,Y$3,FALSE))="","",(VLOOKUP($A124,'Q2 Raw Data'!$A$9:$DA$158,Y$3,FALSE))),"")</f>
        <v>Established</v>
      </c>
      <c r="Z124" t="str">
        <f>IFERROR(IF((VLOOKUP($A124,'Q2 Raw Data'!$A$9:$DA$158,Z$3,FALSE))="","",(VLOOKUP($A124,'Q2 Raw Data'!$A$9:$DA$158,Z$3,FALSE))),"")</f>
        <v>Established</v>
      </c>
      <c r="AA124" t="str">
        <f>IFERROR(IF((VLOOKUP($A124,'Q2 Raw Data'!$A$9:$DA$158,AA$3,FALSE))="","",(VLOOKUP($A124,'Q2 Raw Data'!$A$9:$DA$158,AA$3,FALSE))),"")</f>
        <v>Mature</v>
      </c>
      <c r="AB124" t="str">
        <f>IFERROR(IF((VLOOKUP($A124,'Q2 Raw Data'!$A$9:$DA$158,AB$3,FALSE))="","",(VLOOKUP($A124,'Q2 Raw Data'!$A$9:$DA$158,AB$3,FALSE))),"")</f>
        <v>Mature</v>
      </c>
      <c r="AC124" t="str">
        <f>IFERROR(IF((VLOOKUP($A124,'Q2 Raw Data'!$A$9:$DA$158,AC$3,FALSE))="","",(VLOOKUP($A124,'Q2 Raw Data'!$A$9:$DA$158,AC$3,FALSE))),"")</f>
        <v>Established</v>
      </c>
    </row>
    <row r="125" spans="1:29" x14ac:dyDescent="0.3">
      <c r="A125" t="s">
        <v>613</v>
      </c>
      <c r="B125" t="s">
        <v>614</v>
      </c>
      <c r="C125" t="str">
        <f>IFERROR(IF((VLOOKUP($A125,'Q2 Raw Data'!$A$9:$DA$158,C$3,FALSE))="","",(VLOOKUP($A125,'Q2 Raw Data'!$A$9:$DA$158,C$3,FALSE))),"")</f>
        <v>Established</v>
      </c>
      <c r="D125" t="str">
        <f>IFERROR(IF((VLOOKUP($A125,'Q2 Raw Data'!$A$9:$DA$158,D$3,FALSE))="","",(VLOOKUP($A125,'Q2 Raw Data'!$A$9:$DA$158,D$3,FALSE))),"")</f>
        <v>Mature</v>
      </c>
      <c r="E125" t="str">
        <f>IFERROR(IF((VLOOKUP($A125,'Q2 Raw Data'!$A$9:$DA$158,E$3,FALSE))="","",(VLOOKUP($A125,'Q2 Raw Data'!$A$9:$DA$158,E$3,FALSE))),"")</f>
        <v>Mature</v>
      </c>
      <c r="F125" t="str">
        <f>IFERROR(IF((VLOOKUP($A125,'Q2 Raw Data'!$A$9:$DA$158,F$3,FALSE))="","",(VLOOKUP($A125,'Q2 Raw Data'!$A$9:$DA$158,F$3,FALSE))),"")</f>
        <v>Established</v>
      </c>
      <c r="G125" t="str">
        <f>IFERROR(IF((VLOOKUP($A125,'Q2 Raw Data'!$A$9:$DA$158,G$3,FALSE))="","",(VLOOKUP($A125,'Q2 Raw Data'!$A$9:$DA$158,G$3,FALSE))),"")</f>
        <v>Mature</v>
      </c>
      <c r="H125" t="str">
        <f>IFERROR(IF((VLOOKUP($A125,'Q2 Raw Data'!$A$9:$DA$158,H$3,FALSE))="","",(VLOOKUP($A125,'Q2 Raw Data'!$A$9:$DA$158,H$3,FALSE))),"")</f>
        <v>Established</v>
      </c>
      <c r="I125" t="str">
        <f>IFERROR(IF((VLOOKUP($A125,'Q2 Raw Data'!$A$9:$DA$158,I$3,FALSE))="","",(VLOOKUP($A125,'Q2 Raw Data'!$A$9:$DA$158,I$3,FALSE))),"")</f>
        <v>Established</v>
      </c>
      <c r="J125" t="str">
        <f>IFERROR(IF((VLOOKUP($A125,'Q2 Raw Data'!$A$9:$DA$158,J$3,FALSE))="","",(VLOOKUP($A125,'Q2 Raw Data'!$A$9:$DA$158,J$3,FALSE))),"")</f>
        <v>Established</v>
      </c>
      <c r="K125" t="str">
        <f>IFERROR(IF((VLOOKUP($A125,'Q2 Raw Data'!$A$9:$DA$158,K$3,FALSE))="","",(VLOOKUP($A125,'Q2 Raw Data'!$A$9:$DA$158,K$3,FALSE))),"")</f>
        <v>Plans in place</v>
      </c>
      <c r="L125" t="str">
        <f>IFERROR(IF((VLOOKUP($A125,'Q2 Raw Data'!$A$9:$DA$158,L$3,FALSE))="","",(VLOOKUP($A125,'Q2 Raw Data'!$A$9:$DA$158,L$3,FALSE))),"")</f>
        <v>Established</v>
      </c>
      <c r="M125" t="str">
        <f>IFERROR(IF((VLOOKUP($A125,'Q2 Raw Data'!$A$9:$DA$158,M$3,FALSE))="","",(VLOOKUP($A125,'Q2 Raw Data'!$A$9:$DA$158,M$3,FALSE))),"")</f>
        <v>Mature</v>
      </c>
      <c r="N125" t="str">
        <f>IFERROR(IF((VLOOKUP($A125,'Q2 Raw Data'!$A$9:$DA$158,N$3,FALSE))="","",(VLOOKUP($A125,'Q2 Raw Data'!$A$9:$DA$158,N$3,FALSE))),"")</f>
        <v>Mature</v>
      </c>
      <c r="O125" t="str">
        <f>IFERROR(IF((VLOOKUP($A125,'Q2 Raw Data'!$A$9:$DA$158,O$3,FALSE))="","",(VLOOKUP($A125,'Q2 Raw Data'!$A$9:$DA$158,O$3,FALSE))),"")</f>
        <v>Established</v>
      </c>
      <c r="P125" t="str">
        <f>IFERROR(IF((VLOOKUP($A125,'Q2 Raw Data'!$A$9:$DA$158,P$3,FALSE))="","",(VLOOKUP($A125,'Q2 Raw Data'!$A$9:$DA$158,P$3,FALSE))),"")</f>
        <v>Mature</v>
      </c>
      <c r="Q125" t="str">
        <f>IFERROR(IF((VLOOKUP($A125,'Q2 Raw Data'!$A$9:$DA$158,Q$3,FALSE))="","",(VLOOKUP($A125,'Q2 Raw Data'!$A$9:$DA$158,Q$3,FALSE))),"")</f>
        <v>Established</v>
      </c>
      <c r="R125" t="str">
        <f>IFERROR(IF((VLOOKUP($A125,'Q2 Raw Data'!$A$9:$DA$158,R$3,FALSE))="","",(VLOOKUP($A125,'Q2 Raw Data'!$A$9:$DA$158,R$3,FALSE))),"")</f>
        <v>Established</v>
      </c>
      <c r="S125" t="str">
        <f>IFERROR(IF((VLOOKUP($A125,'Q2 Raw Data'!$A$9:$DA$158,S$3,FALSE))="","",(VLOOKUP($A125,'Q2 Raw Data'!$A$9:$DA$158,S$3,FALSE))),"")</f>
        <v>Established</v>
      </c>
      <c r="T125" t="str">
        <f>IFERROR(IF((VLOOKUP($A125,'Q2 Raw Data'!$A$9:$DA$158,T$3,FALSE))="","",(VLOOKUP($A125,'Q2 Raw Data'!$A$9:$DA$158,T$3,FALSE))),"")</f>
        <v>Plans in place</v>
      </c>
      <c r="U125" t="str">
        <f>IFERROR(IF((VLOOKUP($A125,'Q2 Raw Data'!$A$9:$DA$158,U$3,FALSE))="","",(VLOOKUP($A125,'Q2 Raw Data'!$A$9:$DA$158,U$3,FALSE))),"")</f>
        <v>Established</v>
      </c>
      <c r="V125" t="str">
        <f>IFERROR(IF((VLOOKUP($A125,'Q2 Raw Data'!$A$9:$DA$158,V$3,FALSE))="","",(VLOOKUP($A125,'Q2 Raw Data'!$A$9:$DA$158,V$3,FALSE))),"")</f>
        <v>Mature</v>
      </c>
      <c r="W125" t="str">
        <f>IFERROR(IF((VLOOKUP($A125,'Q2 Raw Data'!$A$9:$DA$158,W$3,FALSE))="","",(VLOOKUP($A125,'Q2 Raw Data'!$A$9:$DA$158,W$3,FALSE))),"")</f>
        <v>Mature</v>
      </c>
      <c r="X125" t="str">
        <f>IFERROR(IF((VLOOKUP($A125,'Q2 Raw Data'!$A$9:$DA$158,X$3,FALSE))="","",(VLOOKUP($A125,'Q2 Raw Data'!$A$9:$DA$158,X$3,FALSE))),"")</f>
        <v>Mature</v>
      </c>
      <c r="Y125" t="str">
        <f>IFERROR(IF((VLOOKUP($A125,'Q2 Raw Data'!$A$9:$DA$158,Y$3,FALSE))="","",(VLOOKUP($A125,'Q2 Raw Data'!$A$9:$DA$158,Y$3,FALSE))),"")</f>
        <v>Mature</v>
      </c>
      <c r="Z125" t="str">
        <f>IFERROR(IF((VLOOKUP($A125,'Q2 Raw Data'!$A$9:$DA$158,Z$3,FALSE))="","",(VLOOKUP($A125,'Q2 Raw Data'!$A$9:$DA$158,Z$3,FALSE))),"")</f>
        <v>Mature</v>
      </c>
      <c r="AA125" t="str">
        <f>IFERROR(IF((VLOOKUP($A125,'Q2 Raw Data'!$A$9:$DA$158,AA$3,FALSE))="","",(VLOOKUP($A125,'Q2 Raw Data'!$A$9:$DA$158,AA$3,FALSE))),"")</f>
        <v>Established</v>
      </c>
      <c r="AB125" t="str">
        <f>IFERROR(IF((VLOOKUP($A125,'Q2 Raw Data'!$A$9:$DA$158,AB$3,FALSE))="","",(VLOOKUP($A125,'Q2 Raw Data'!$A$9:$DA$158,AB$3,FALSE))),"")</f>
        <v>Established</v>
      </c>
      <c r="AC125" t="str">
        <f>IFERROR(IF((VLOOKUP($A125,'Q2 Raw Data'!$A$9:$DA$158,AC$3,FALSE))="","",(VLOOKUP($A125,'Q2 Raw Data'!$A$9:$DA$158,AC$3,FALSE))),"")</f>
        <v>Established</v>
      </c>
    </row>
    <row r="126" spans="1:29" x14ac:dyDescent="0.3">
      <c r="A126" t="s">
        <v>616</v>
      </c>
      <c r="B126" t="s">
        <v>617</v>
      </c>
      <c r="C126" t="str">
        <f>IFERROR(IF((VLOOKUP($A126,'Q2 Raw Data'!$A$9:$DA$158,C$3,FALSE))="","",(VLOOKUP($A126,'Q2 Raw Data'!$A$9:$DA$158,C$3,FALSE))),"")</f>
        <v>Plans in place</v>
      </c>
      <c r="D126" t="str">
        <f>IFERROR(IF((VLOOKUP($A126,'Q2 Raw Data'!$A$9:$DA$158,D$3,FALSE))="","",(VLOOKUP($A126,'Q2 Raw Data'!$A$9:$DA$158,D$3,FALSE))),"")</f>
        <v>Plans in place</v>
      </c>
      <c r="E126" t="str">
        <f>IFERROR(IF((VLOOKUP($A126,'Q2 Raw Data'!$A$9:$DA$158,E$3,FALSE))="","",(VLOOKUP($A126,'Q2 Raw Data'!$A$9:$DA$158,E$3,FALSE))),"")</f>
        <v>Established</v>
      </c>
      <c r="F126" t="str">
        <f>IFERROR(IF((VLOOKUP($A126,'Q2 Raw Data'!$A$9:$DA$158,F$3,FALSE))="","",(VLOOKUP($A126,'Q2 Raw Data'!$A$9:$DA$158,F$3,FALSE))),"")</f>
        <v>Established</v>
      </c>
      <c r="G126" t="str">
        <f>IFERROR(IF((VLOOKUP($A126,'Q2 Raw Data'!$A$9:$DA$158,G$3,FALSE))="","",(VLOOKUP($A126,'Q2 Raw Data'!$A$9:$DA$158,G$3,FALSE))),"")</f>
        <v>Established</v>
      </c>
      <c r="H126" t="str">
        <f>IFERROR(IF((VLOOKUP($A126,'Q2 Raw Data'!$A$9:$DA$158,H$3,FALSE))="","",(VLOOKUP($A126,'Q2 Raw Data'!$A$9:$DA$158,H$3,FALSE))),"")</f>
        <v>Established</v>
      </c>
      <c r="I126" t="str">
        <f>IFERROR(IF((VLOOKUP($A126,'Q2 Raw Data'!$A$9:$DA$158,I$3,FALSE))="","",(VLOOKUP($A126,'Q2 Raw Data'!$A$9:$DA$158,I$3,FALSE))),"")</f>
        <v>Mature</v>
      </c>
      <c r="J126" t="str">
        <f>IFERROR(IF((VLOOKUP($A126,'Q2 Raw Data'!$A$9:$DA$158,J$3,FALSE))="","",(VLOOKUP($A126,'Q2 Raw Data'!$A$9:$DA$158,J$3,FALSE))),"")</f>
        <v>Established</v>
      </c>
      <c r="K126" t="str">
        <f>IFERROR(IF((VLOOKUP($A126,'Q2 Raw Data'!$A$9:$DA$158,K$3,FALSE))="","",(VLOOKUP($A126,'Q2 Raw Data'!$A$9:$DA$158,K$3,FALSE))),"")</f>
        <v>Established</v>
      </c>
      <c r="L126" t="str">
        <f>IFERROR(IF((VLOOKUP($A126,'Q2 Raw Data'!$A$9:$DA$158,L$3,FALSE))="","",(VLOOKUP($A126,'Q2 Raw Data'!$A$9:$DA$158,L$3,FALSE))),"")</f>
        <v>Plans in place</v>
      </c>
      <c r="M126" t="str">
        <f>IFERROR(IF((VLOOKUP($A126,'Q2 Raw Data'!$A$9:$DA$158,M$3,FALSE))="","",(VLOOKUP($A126,'Q2 Raw Data'!$A$9:$DA$158,M$3,FALSE))),"")</f>
        <v>Plans in place</v>
      </c>
      <c r="N126" t="str">
        <f>IFERROR(IF((VLOOKUP($A126,'Q2 Raw Data'!$A$9:$DA$158,N$3,FALSE))="","",(VLOOKUP($A126,'Q2 Raw Data'!$A$9:$DA$158,N$3,FALSE))),"")</f>
        <v>Established</v>
      </c>
      <c r="O126" t="str">
        <f>IFERROR(IF((VLOOKUP($A126,'Q2 Raw Data'!$A$9:$DA$158,O$3,FALSE))="","",(VLOOKUP($A126,'Q2 Raw Data'!$A$9:$DA$158,O$3,FALSE))),"")</f>
        <v>Established</v>
      </c>
      <c r="P126" t="str">
        <f>IFERROR(IF((VLOOKUP($A126,'Q2 Raw Data'!$A$9:$DA$158,P$3,FALSE))="","",(VLOOKUP($A126,'Q2 Raw Data'!$A$9:$DA$158,P$3,FALSE))),"")</f>
        <v>Established</v>
      </c>
      <c r="Q126" t="str">
        <f>IFERROR(IF((VLOOKUP($A126,'Q2 Raw Data'!$A$9:$DA$158,Q$3,FALSE))="","",(VLOOKUP($A126,'Q2 Raw Data'!$A$9:$DA$158,Q$3,FALSE))),"")</f>
        <v>Established</v>
      </c>
      <c r="R126" t="str">
        <f>IFERROR(IF((VLOOKUP($A126,'Q2 Raw Data'!$A$9:$DA$158,R$3,FALSE))="","",(VLOOKUP($A126,'Q2 Raw Data'!$A$9:$DA$158,R$3,FALSE))),"")</f>
        <v>Mature</v>
      </c>
      <c r="S126" t="str">
        <f>IFERROR(IF((VLOOKUP($A126,'Q2 Raw Data'!$A$9:$DA$158,S$3,FALSE))="","",(VLOOKUP($A126,'Q2 Raw Data'!$A$9:$DA$158,S$3,FALSE))),"")</f>
        <v>Established</v>
      </c>
      <c r="T126" t="str">
        <f>IFERROR(IF((VLOOKUP($A126,'Q2 Raw Data'!$A$9:$DA$158,T$3,FALSE))="","",(VLOOKUP($A126,'Q2 Raw Data'!$A$9:$DA$158,T$3,FALSE))),"")</f>
        <v>Established</v>
      </c>
      <c r="U126" t="str">
        <f>IFERROR(IF((VLOOKUP($A126,'Q2 Raw Data'!$A$9:$DA$158,U$3,FALSE))="","",(VLOOKUP($A126,'Q2 Raw Data'!$A$9:$DA$158,U$3,FALSE))),"")</f>
        <v>Plans in place</v>
      </c>
      <c r="V126" t="str">
        <f>IFERROR(IF((VLOOKUP($A126,'Q2 Raw Data'!$A$9:$DA$158,V$3,FALSE))="","",(VLOOKUP($A126,'Q2 Raw Data'!$A$9:$DA$158,V$3,FALSE))),"")</f>
        <v>Plans in place</v>
      </c>
      <c r="W126" t="str">
        <f>IFERROR(IF((VLOOKUP($A126,'Q2 Raw Data'!$A$9:$DA$158,W$3,FALSE))="","",(VLOOKUP($A126,'Q2 Raw Data'!$A$9:$DA$158,W$3,FALSE))),"")</f>
        <v>Established</v>
      </c>
      <c r="X126" t="str">
        <f>IFERROR(IF((VLOOKUP($A126,'Q2 Raw Data'!$A$9:$DA$158,X$3,FALSE))="","",(VLOOKUP($A126,'Q2 Raw Data'!$A$9:$DA$158,X$3,FALSE))),"")</f>
        <v>Established</v>
      </c>
      <c r="Y126" t="str">
        <f>IFERROR(IF((VLOOKUP($A126,'Q2 Raw Data'!$A$9:$DA$158,Y$3,FALSE))="","",(VLOOKUP($A126,'Q2 Raw Data'!$A$9:$DA$158,Y$3,FALSE))),"")</f>
        <v>Established</v>
      </c>
      <c r="Z126" t="str">
        <f>IFERROR(IF((VLOOKUP($A126,'Q2 Raw Data'!$A$9:$DA$158,Z$3,FALSE))="","",(VLOOKUP($A126,'Q2 Raw Data'!$A$9:$DA$158,Z$3,FALSE))),"")</f>
        <v>Established</v>
      </c>
      <c r="AA126" t="str">
        <f>IFERROR(IF((VLOOKUP($A126,'Q2 Raw Data'!$A$9:$DA$158,AA$3,FALSE))="","",(VLOOKUP($A126,'Q2 Raw Data'!$A$9:$DA$158,AA$3,FALSE))),"")</f>
        <v>Mature</v>
      </c>
      <c r="AB126" t="str">
        <f>IFERROR(IF((VLOOKUP($A126,'Q2 Raw Data'!$A$9:$DA$158,AB$3,FALSE))="","",(VLOOKUP($A126,'Q2 Raw Data'!$A$9:$DA$158,AB$3,FALSE))),"")</f>
        <v>Established</v>
      </c>
      <c r="AC126" t="str">
        <f>IFERROR(IF((VLOOKUP($A126,'Q2 Raw Data'!$A$9:$DA$158,AC$3,FALSE))="","",(VLOOKUP($A126,'Q2 Raw Data'!$A$9:$DA$158,AC$3,FALSE))),"")</f>
        <v>Established</v>
      </c>
    </row>
    <row r="127" spans="1:29" x14ac:dyDescent="0.3">
      <c r="A127" t="s">
        <v>618</v>
      </c>
      <c r="B127" t="s">
        <v>619</v>
      </c>
      <c r="C127" t="str">
        <f>IFERROR(IF((VLOOKUP($A127,'Q2 Raw Data'!$A$9:$DA$158,C$3,FALSE))="","",(VLOOKUP($A127,'Q2 Raw Data'!$A$9:$DA$158,C$3,FALSE))),"")</f>
        <v>Established</v>
      </c>
      <c r="D127" t="str">
        <f>IFERROR(IF((VLOOKUP($A127,'Q2 Raw Data'!$A$9:$DA$158,D$3,FALSE))="","",(VLOOKUP($A127,'Q2 Raw Data'!$A$9:$DA$158,D$3,FALSE))),"")</f>
        <v>Mature</v>
      </c>
      <c r="E127" t="str">
        <f>IFERROR(IF((VLOOKUP($A127,'Q2 Raw Data'!$A$9:$DA$158,E$3,FALSE))="","",(VLOOKUP($A127,'Q2 Raw Data'!$A$9:$DA$158,E$3,FALSE))),"")</f>
        <v>Mature</v>
      </c>
      <c r="F127" t="str">
        <f>IFERROR(IF((VLOOKUP($A127,'Q2 Raw Data'!$A$9:$DA$158,F$3,FALSE))="","",(VLOOKUP($A127,'Q2 Raw Data'!$A$9:$DA$158,F$3,FALSE))),"")</f>
        <v>Established</v>
      </c>
      <c r="G127" t="str">
        <f>IFERROR(IF((VLOOKUP($A127,'Q2 Raw Data'!$A$9:$DA$158,G$3,FALSE))="","",(VLOOKUP($A127,'Q2 Raw Data'!$A$9:$DA$158,G$3,FALSE))),"")</f>
        <v>Plans in place</v>
      </c>
      <c r="H127" t="str">
        <f>IFERROR(IF((VLOOKUP($A127,'Q2 Raw Data'!$A$9:$DA$158,H$3,FALSE))="","",(VLOOKUP($A127,'Q2 Raw Data'!$A$9:$DA$158,H$3,FALSE))),"")</f>
        <v>Established</v>
      </c>
      <c r="I127" t="str">
        <f>IFERROR(IF((VLOOKUP($A127,'Q2 Raw Data'!$A$9:$DA$158,I$3,FALSE))="","",(VLOOKUP($A127,'Q2 Raw Data'!$A$9:$DA$158,I$3,FALSE))),"")</f>
        <v>Mature</v>
      </c>
      <c r="J127" t="str">
        <f>IFERROR(IF((VLOOKUP($A127,'Q2 Raw Data'!$A$9:$DA$158,J$3,FALSE))="","",(VLOOKUP($A127,'Q2 Raw Data'!$A$9:$DA$158,J$3,FALSE))),"")</f>
        <v>Mature</v>
      </c>
      <c r="K127" t="str">
        <f>IFERROR(IF((VLOOKUP($A127,'Q2 Raw Data'!$A$9:$DA$158,K$3,FALSE))="","",(VLOOKUP($A127,'Q2 Raw Data'!$A$9:$DA$158,K$3,FALSE))),"")</f>
        <v>Plans in place</v>
      </c>
      <c r="L127" t="str">
        <f>IFERROR(IF((VLOOKUP($A127,'Q2 Raw Data'!$A$9:$DA$158,L$3,FALSE))="","",(VLOOKUP($A127,'Q2 Raw Data'!$A$9:$DA$158,L$3,FALSE))),"")</f>
        <v>Established</v>
      </c>
      <c r="M127" t="str">
        <f>IFERROR(IF((VLOOKUP($A127,'Q2 Raw Data'!$A$9:$DA$158,M$3,FALSE))="","",(VLOOKUP($A127,'Q2 Raw Data'!$A$9:$DA$158,M$3,FALSE))),"")</f>
        <v>Mature</v>
      </c>
      <c r="N127" t="str">
        <f>IFERROR(IF((VLOOKUP($A127,'Q2 Raw Data'!$A$9:$DA$158,N$3,FALSE))="","",(VLOOKUP($A127,'Q2 Raw Data'!$A$9:$DA$158,N$3,FALSE))),"")</f>
        <v>Mature</v>
      </c>
      <c r="O127" t="str">
        <f>IFERROR(IF((VLOOKUP($A127,'Q2 Raw Data'!$A$9:$DA$158,O$3,FALSE))="","",(VLOOKUP($A127,'Q2 Raw Data'!$A$9:$DA$158,O$3,FALSE))),"")</f>
        <v>Established</v>
      </c>
      <c r="P127" t="str">
        <f>IFERROR(IF((VLOOKUP($A127,'Q2 Raw Data'!$A$9:$DA$158,P$3,FALSE))="","",(VLOOKUP($A127,'Q2 Raw Data'!$A$9:$DA$158,P$3,FALSE))),"")</f>
        <v>Established</v>
      </c>
      <c r="Q127" t="str">
        <f>IFERROR(IF((VLOOKUP($A127,'Q2 Raw Data'!$A$9:$DA$158,Q$3,FALSE))="","",(VLOOKUP($A127,'Q2 Raw Data'!$A$9:$DA$158,Q$3,FALSE))),"")</f>
        <v>Established</v>
      </c>
      <c r="R127" t="str">
        <f>IFERROR(IF((VLOOKUP($A127,'Q2 Raw Data'!$A$9:$DA$158,R$3,FALSE))="","",(VLOOKUP($A127,'Q2 Raw Data'!$A$9:$DA$158,R$3,FALSE))),"")</f>
        <v>Mature</v>
      </c>
      <c r="S127" t="str">
        <f>IFERROR(IF((VLOOKUP($A127,'Q2 Raw Data'!$A$9:$DA$158,S$3,FALSE))="","",(VLOOKUP($A127,'Q2 Raw Data'!$A$9:$DA$158,S$3,FALSE))),"")</f>
        <v>Mature</v>
      </c>
      <c r="T127" t="str">
        <f>IFERROR(IF((VLOOKUP($A127,'Q2 Raw Data'!$A$9:$DA$158,T$3,FALSE))="","",(VLOOKUP($A127,'Q2 Raw Data'!$A$9:$DA$158,T$3,FALSE))),"")</f>
        <v>Established</v>
      </c>
      <c r="U127" t="str">
        <f>IFERROR(IF((VLOOKUP($A127,'Q2 Raw Data'!$A$9:$DA$158,U$3,FALSE))="","",(VLOOKUP($A127,'Q2 Raw Data'!$A$9:$DA$158,U$3,FALSE))),"")</f>
        <v>Mature</v>
      </c>
      <c r="V127" t="str">
        <f>IFERROR(IF((VLOOKUP($A127,'Q2 Raw Data'!$A$9:$DA$158,V$3,FALSE))="","",(VLOOKUP($A127,'Q2 Raw Data'!$A$9:$DA$158,V$3,FALSE))),"")</f>
        <v>Mature</v>
      </c>
      <c r="W127" t="str">
        <f>IFERROR(IF((VLOOKUP($A127,'Q2 Raw Data'!$A$9:$DA$158,W$3,FALSE))="","",(VLOOKUP($A127,'Q2 Raw Data'!$A$9:$DA$158,W$3,FALSE))),"")</f>
        <v>Exemplary</v>
      </c>
      <c r="X127" t="str">
        <f>IFERROR(IF((VLOOKUP($A127,'Q2 Raw Data'!$A$9:$DA$158,X$3,FALSE))="","",(VLOOKUP($A127,'Q2 Raw Data'!$A$9:$DA$158,X$3,FALSE))),"")</f>
        <v>Mature</v>
      </c>
      <c r="Y127" t="str">
        <f>IFERROR(IF((VLOOKUP($A127,'Q2 Raw Data'!$A$9:$DA$158,Y$3,FALSE))="","",(VLOOKUP($A127,'Q2 Raw Data'!$A$9:$DA$158,Y$3,FALSE))),"")</f>
        <v>Established</v>
      </c>
      <c r="Z127" t="str">
        <f>IFERROR(IF((VLOOKUP($A127,'Q2 Raw Data'!$A$9:$DA$158,Z$3,FALSE))="","",(VLOOKUP($A127,'Q2 Raw Data'!$A$9:$DA$158,Z$3,FALSE))),"")</f>
        <v>Mature</v>
      </c>
      <c r="AA127" t="str">
        <f>IFERROR(IF((VLOOKUP($A127,'Q2 Raw Data'!$A$9:$DA$158,AA$3,FALSE))="","",(VLOOKUP($A127,'Q2 Raw Data'!$A$9:$DA$158,AA$3,FALSE))),"")</f>
        <v>Mature</v>
      </c>
      <c r="AB127" t="str">
        <f>IFERROR(IF((VLOOKUP($A127,'Q2 Raw Data'!$A$9:$DA$158,AB$3,FALSE))="","",(VLOOKUP($A127,'Q2 Raw Data'!$A$9:$DA$158,AB$3,FALSE))),"")</f>
        <v>Mature</v>
      </c>
      <c r="AC127" t="str">
        <f>IFERROR(IF((VLOOKUP($A127,'Q2 Raw Data'!$A$9:$DA$158,AC$3,FALSE))="","",(VLOOKUP($A127,'Q2 Raw Data'!$A$9:$DA$158,AC$3,FALSE))),"")</f>
        <v>Established</v>
      </c>
    </row>
    <row r="128" spans="1:29" x14ac:dyDescent="0.3">
      <c r="A128" t="s">
        <v>622</v>
      </c>
      <c r="B128" t="s">
        <v>623</v>
      </c>
      <c r="C128" t="str">
        <f>IFERROR(IF((VLOOKUP($A128,'Q2 Raw Data'!$A$9:$DA$158,C$3,FALSE))="","",(VLOOKUP($A128,'Q2 Raw Data'!$A$9:$DA$158,C$3,FALSE))),"")</f>
        <v>Established</v>
      </c>
      <c r="D128" t="str">
        <f>IFERROR(IF((VLOOKUP($A128,'Q2 Raw Data'!$A$9:$DA$158,D$3,FALSE))="","",(VLOOKUP($A128,'Q2 Raw Data'!$A$9:$DA$158,D$3,FALSE))),"")</f>
        <v>Established</v>
      </c>
      <c r="E128" t="str">
        <f>IFERROR(IF((VLOOKUP($A128,'Q2 Raw Data'!$A$9:$DA$158,E$3,FALSE))="","",(VLOOKUP($A128,'Q2 Raw Data'!$A$9:$DA$158,E$3,FALSE))),"")</f>
        <v>Established</v>
      </c>
      <c r="F128" t="str">
        <f>IFERROR(IF((VLOOKUP($A128,'Q2 Raw Data'!$A$9:$DA$158,F$3,FALSE))="","",(VLOOKUP($A128,'Q2 Raw Data'!$A$9:$DA$158,F$3,FALSE))),"")</f>
        <v>Established</v>
      </c>
      <c r="G128" t="str">
        <f>IFERROR(IF((VLOOKUP($A128,'Q2 Raw Data'!$A$9:$DA$158,G$3,FALSE))="","",(VLOOKUP($A128,'Q2 Raw Data'!$A$9:$DA$158,G$3,FALSE))),"")</f>
        <v>Established</v>
      </c>
      <c r="H128" t="str">
        <f>IFERROR(IF((VLOOKUP($A128,'Q2 Raw Data'!$A$9:$DA$158,H$3,FALSE))="","",(VLOOKUP($A128,'Q2 Raw Data'!$A$9:$DA$158,H$3,FALSE))),"")</f>
        <v>Plans in place</v>
      </c>
      <c r="I128" t="str">
        <f>IFERROR(IF((VLOOKUP($A128,'Q2 Raw Data'!$A$9:$DA$158,I$3,FALSE))="","",(VLOOKUP($A128,'Q2 Raw Data'!$A$9:$DA$158,I$3,FALSE))),"")</f>
        <v>Established</v>
      </c>
      <c r="J128" t="str">
        <f>IFERROR(IF((VLOOKUP($A128,'Q2 Raw Data'!$A$9:$DA$158,J$3,FALSE))="","",(VLOOKUP($A128,'Q2 Raw Data'!$A$9:$DA$158,J$3,FALSE))),"")</f>
        <v>Established</v>
      </c>
      <c r="K128" t="str">
        <f>IFERROR(IF((VLOOKUP($A128,'Q2 Raw Data'!$A$9:$DA$158,K$3,FALSE))="","",(VLOOKUP($A128,'Q2 Raw Data'!$A$9:$DA$158,K$3,FALSE))),"")</f>
        <v>Established</v>
      </c>
      <c r="L128" t="str">
        <f>IFERROR(IF((VLOOKUP($A128,'Q2 Raw Data'!$A$9:$DA$158,L$3,FALSE))="","",(VLOOKUP($A128,'Q2 Raw Data'!$A$9:$DA$158,L$3,FALSE))),"")</f>
        <v>Mature</v>
      </c>
      <c r="M128" t="str">
        <f>IFERROR(IF((VLOOKUP($A128,'Q2 Raw Data'!$A$9:$DA$158,M$3,FALSE))="","",(VLOOKUP($A128,'Q2 Raw Data'!$A$9:$DA$158,M$3,FALSE))),"")</f>
        <v>Mature</v>
      </c>
      <c r="N128" t="str">
        <f>IFERROR(IF((VLOOKUP($A128,'Q2 Raw Data'!$A$9:$DA$158,N$3,FALSE))="","",(VLOOKUP($A128,'Q2 Raw Data'!$A$9:$DA$158,N$3,FALSE))),"")</f>
        <v>Mature</v>
      </c>
      <c r="O128" t="str">
        <f>IFERROR(IF((VLOOKUP($A128,'Q2 Raw Data'!$A$9:$DA$158,O$3,FALSE))="","",(VLOOKUP($A128,'Q2 Raw Data'!$A$9:$DA$158,O$3,FALSE))),"")</f>
        <v>Mature</v>
      </c>
      <c r="P128" t="str">
        <f>IFERROR(IF((VLOOKUP($A128,'Q2 Raw Data'!$A$9:$DA$158,P$3,FALSE))="","",(VLOOKUP($A128,'Q2 Raw Data'!$A$9:$DA$158,P$3,FALSE))),"")</f>
        <v>Mature</v>
      </c>
      <c r="Q128" t="str">
        <f>IFERROR(IF((VLOOKUP($A128,'Q2 Raw Data'!$A$9:$DA$158,Q$3,FALSE))="","",(VLOOKUP($A128,'Q2 Raw Data'!$A$9:$DA$158,Q$3,FALSE))),"")</f>
        <v>Plans in place</v>
      </c>
      <c r="R128" t="str">
        <f>IFERROR(IF((VLOOKUP($A128,'Q2 Raw Data'!$A$9:$DA$158,R$3,FALSE))="","",(VLOOKUP($A128,'Q2 Raw Data'!$A$9:$DA$158,R$3,FALSE))),"")</f>
        <v>Mature</v>
      </c>
      <c r="S128" t="str">
        <f>IFERROR(IF((VLOOKUP($A128,'Q2 Raw Data'!$A$9:$DA$158,S$3,FALSE))="","",(VLOOKUP($A128,'Q2 Raw Data'!$A$9:$DA$158,S$3,FALSE))),"")</f>
        <v>Mature</v>
      </c>
      <c r="T128" t="str">
        <f>IFERROR(IF((VLOOKUP($A128,'Q2 Raw Data'!$A$9:$DA$158,T$3,FALSE))="","",(VLOOKUP($A128,'Q2 Raw Data'!$A$9:$DA$158,T$3,FALSE))),"")</f>
        <v>Established</v>
      </c>
      <c r="U128" t="str">
        <f>IFERROR(IF((VLOOKUP($A128,'Q2 Raw Data'!$A$9:$DA$158,U$3,FALSE))="","",(VLOOKUP($A128,'Q2 Raw Data'!$A$9:$DA$158,U$3,FALSE))),"")</f>
        <v>Mature</v>
      </c>
      <c r="V128" t="str">
        <f>IFERROR(IF((VLOOKUP($A128,'Q2 Raw Data'!$A$9:$DA$158,V$3,FALSE))="","",(VLOOKUP($A128,'Q2 Raw Data'!$A$9:$DA$158,V$3,FALSE))),"")</f>
        <v>Mature</v>
      </c>
      <c r="W128" t="str">
        <f>IFERROR(IF((VLOOKUP($A128,'Q2 Raw Data'!$A$9:$DA$158,W$3,FALSE))="","",(VLOOKUP($A128,'Q2 Raw Data'!$A$9:$DA$158,W$3,FALSE))),"")</f>
        <v>Mature</v>
      </c>
      <c r="X128" t="str">
        <f>IFERROR(IF((VLOOKUP($A128,'Q2 Raw Data'!$A$9:$DA$158,X$3,FALSE))="","",(VLOOKUP($A128,'Q2 Raw Data'!$A$9:$DA$158,X$3,FALSE))),"")</f>
        <v>Mature</v>
      </c>
      <c r="Y128" t="str">
        <f>IFERROR(IF((VLOOKUP($A128,'Q2 Raw Data'!$A$9:$DA$158,Y$3,FALSE))="","",(VLOOKUP($A128,'Q2 Raw Data'!$A$9:$DA$158,Y$3,FALSE))),"")</f>
        <v>Mature</v>
      </c>
      <c r="Z128" t="str">
        <f>IFERROR(IF((VLOOKUP($A128,'Q2 Raw Data'!$A$9:$DA$158,Z$3,FALSE))="","",(VLOOKUP($A128,'Q2 Raw Data'!$A$9:$DA$158,Z$3,FALSE))),"")</f>
        <v>Plans in place</v>
      </c>
      <c r="AA128" t="str">
        <f>IFERROR(IF((VLOOKUP($A128,'Q2 Raw Data'!$A$9:$DA$158,AA$3,FALSE))="","",(VLOOKUP($A128,'Q2 Raw Data'!$A$9:$DA$158,AA$3,FALSE))),"")</f>
        <v>Mature</v>
      </c>
      <c r="AB128" t="str">
        <f>IFERROR(IF((VLOOKUP($A128,'Q2 Raw Data'!$A$9:$DA$158,AB$3,FALSE))="","",(VLOOKUP($A128,'Q2 Raw Data'!$A$9:$DA$158,AB$3,FALSE))),"")</f>
        <v>Mature</v>
      </c>
      <c r="AC128" t="str">
        <f>IFERROR(IF((VLOOKUP($A128,'Q2 Raw Data'!$A$9:$DA$158,AC$3,FALSE))="","",(VLOOKUP($A128,'Q2 Raw Data'!$A$9:$DA$158,AC$3,FALSE))),"")</f>
        <v>Mature</v>
      </c>
    </row>
    <row r="129" spans="1:29" x14ac:dyDescent="0.3">
      <c r="A129" t="s">
        <v>624</v>
      </c>
      <c r="B129" t="s">
        <v>625</v>
      </c>
      <c r="C129" t="str">
        <f>IFERROR(IF((VLOOKUP($A129,'Q2 Raw Data'!$A$9:$DA$158,C$3,FALSE))="","",(VLOOKUP($A129,'Q2 Raw Data'!$A$9:$DA$158,C$3,FALSE))),"")</f>
        <v>Established</v>
      </c>
      <c r="D129" t="str">
        <f>IFERROR(IF((VLOOKUP($A129,'Q2 Raw Data'!$A$9:$DA$158,D$3,FALSE))="","",(VLOOKUP($A129,'Q2 Raw Data'!$A$9:$DA$158,D$3,FALSE))),"")</f>
        <v>Established</v>
      </c>
      <c r="E129" t="str">
        <f>IFERROR(IF((VLOOKUP($A129,'Q2 Raw Data'!$A$9:$DA$158,E$3,FALSE))="","",(VLOOKUP($A129,'Q2 Raw Data'!$A$9:$DA$158,E$3,FALSE))),"")</f>
        <v>Established</v>
      </c>
      <c r="F129" t="str">
        <f>IFERROR(IF((VLOOKUP($A129,'Q2 Raw Data'!$A$9:$DA$158,F$3,FALSE))="","",(VLOOKUP($A129,'Q2 Raw Data'!$A$9:$DA$158,F$3,FALSE))),"")</f>
        <v>Established</v>
      </c>
      <c r="G129" t="str">
        <f>IFERROR(IF((VLOOKUP($A129,'Q2 Raw Data'!$A$9:$DA$158,G$3,FALSE))="","",(VLOOKUP($A129,'Q2 Raw Data'!$A$9:$DA$158,G$3,FALSE))),"")</f>
        <v>Plans in place</v>
      </c>
      <c r="H129" t="str">
        <f>IFERROR(IF((VLOOKUP($A129,'Q2 Raw Data'!$A$9:$DA$158,H$3,FALSE))="","",(VLOOKUP($A129,'Q2 Raw Data'!$A$9:$DA$158,H$3,FALSE))),"")</f>
        <v>Plans in place</v>
      </c>
      <c r="I129" t="str">
        <f>IFERROR(IF((VLOOKUP($A129,'Q2 Raw Data'!$A$9:$DA$158,I$3,FALSE))="","",(VLOOKUP($A129,'Q2 Raw Data'!$A$9:$DA$158,I$3,FALSE))),"")</f>
        <v>Established</v>
      </c>
      <c r="J129" t="str">
        <f>IFERROR(IF((VLOOKUP($A129,'Q2 Raw Data'!$A$9:$DA$158,J$3,FALSE))="","",(VLOOKUP($A129,'Q2 Raw Data'!$A$9:$DA$158,J$3,FALSE))),"")</f>
        <v>Established</v>
      </c>
      <c r="K129" t="str">
        <f>IFERROR(IF((VLOOKUP($A129,'Q2 Raw Data'!$A$9:$DA$158,K$3,FALSE))="","",(VLOOKUP($A129,'Q2 Raw Data'!$A$9:$DA$158,K$3,FALSE))),"")</f>
        <v>Established</v>
      </c>
      <c r="L129" t="str">
        <f>IFERROR(IF((VLOOKUP($A129,'Q2 Raw Data'!$A$9:$DA$158,L$3,FALSE))="","",(VLOOKUP($A129,'Q2 Raw Data'!$A$9:$DA$158,L$3,FALSE))),"")</f>
        <v>Established</v>
      </c>
      <c r="M129" t="str">
        <f>IFERROR(IF((VLOOKUP($A129,'Q2 Raw Data'!$A$9:$DA$158,M$3,FALSE))="","",(VLOOKUP($A129,'Q2 Raw Data'!$A$9:$DA$158,M$3,FALSE))),"")</f>
        <v>Established</v>
      </c>
      <c r="N129" t="str">
        <f>IFERROR(IF((VLOOKUP($A129,'Q2 Raw Data'!$A$9:$DA$158,N$3,FALSE))="","",(VLOOKUP($A129,'Q2 Raw Data'!$A$9:$DA$158,N$3,FALSE))),"")</f>
        <v>Established</v>
      </c>
      <c r="O129" t="str">
        <f>IFERROR(IF((VLOOKUP($A129,'Q2 Raw Data'!$A$9:$DA$158,O$3,FALSE))="","",(VLOOKUP($A129,'Q2 Raw Data'!$A$9:$DA$158,O$3,FALSE))),"")</f>
        <v>Established</v>
      </c>
      <c r="P129" t="str">
        <f>IFERROR(IF((VLOOKUP($A129,'Q2 Raw Data'!$A$9:$DA$158,P$3,FALSE))="","",(VLOOKUP($A129,'Q2 Raw Data'!$A$9:$DA$158,P$3,FALSE))),"")</f>
        <v>Established</v>
      </c>
      <c r="Q129" t="str">
        <f>IFERROR(IF((VLOOKUP($A129,'Q2 Raw Data'!$A$9:$DA$158,Q$3,FALSE))="","",(VLOOKUP($A129,'Q2 Raw Data'!$A$9:$DA$158,Q$3,FALSE))),"")</f>
        <v>Established</v>
      </c>
      <c r="R129" t="str">
        <f>IFERROR(IF((VLOOKUP($A129,'Q2 Raw Data'!$A$9:$DA$158,R$3,FALSE))="","",(VLOOKUP($A129,'Q2 Raw Data'!$A$9:$DA$158,R$3,FALSE))),"")</f>
        <v>Established</v>
      </c>
      <c r="S129" t="str">
        <f>IFERROR(IF((VLOOKUP($A129,'Q2 Raw Data'!$A$9:$DA$158,S$3,FALSE))="","",(VLOOKUP($A129,'Q2 Raw Data'!$A$9:$DA$158,S$3,FALSE))),"")</f>
        <v>Established</v>
      </c>
      <c r="T129" t="str">
        <f>IFERROR(IF((VLOOKUP($A129,'Q2 Raw Data'!$A$9:$DA$158,T$3,FALSE))="","",(VLOOKUP($A129,'Q2 Raw Data'!$A$9:$DA$158,T$3,FALSE))),"")</f>
        <v>Established</v>
      </c>
      <c r="U129" t="str">
        <f>IFERROR(IF((VLOOKUP($A129,'Q2 Raw Data'!$A$9:$DA$158,U$3,FALSE))="","",(VLOOKUP($A129,'Q2 Raw Data'!$A$9:$DA$158,U$3,FALSE))),"")</f>
        <v>Established</v>
      </c>
      <c r="V129" t="str">
        <f>IFERROR(IF((VLOOKUP($A129,'Q2 Raw Data'!$A$9:$DA$158,V$3,FALSE))="","",(VLOOKUP($A129,'Q2 Raw Data'!$A$9:$DA$158,V$3,FALSE))),"")</f>
        <v>Established</v>
      </c>
      <c r="W129" t="str">
        <f>IFERROR(IF((VLOOKUP($A129,'Q2 Raw Data'!$A$9:$DA$158,W$3,FALSE))="","",(VLOOKUP($A129,'Q2 Raw Data'!$A$9:$DA$158,W$3,FALSE))),"")</f>
        <v>Mature</v>
      </c>
      <c r="X129" t="str">
        <f>IFERROR(IF((VLOOKUP($A129,'Q2 Raw Data'!$A$9:$DA$158,X$3,FALSE))="","",(VLOOKUP($A129,'Q2 Raw Data'!$A$9:$DA$158,X$3,FALSE))),"")</f>
        <v>Established</v>
      </c>
      <c r="Y129" t="str">
        <f>IFERROR(IF((VLOOKUP($A129,'Q2 Raw Data'!$A$9:$DA$158,Y$3,FALSE))="","",(VLOOKUP($A129,'Q2 Raw Data'!$A$9:$DA$158,Y$3,FALSE))),"")</f>
        <v>Established</v>
      </c>
      <c r="Z129" t="str">
        <f>IFERROR(IF((VLOOKUP($A129,'Q2 Raw Data'!$A$9:$DA$158,Z$3,FALSE))="","",(VLOOKUP($A129,'Q2 Raw Data'!$A$9:$DA$158,Z$3,FALSE))),"")</f>
        <v>Established</v>
      </c>
      <c r="AA129" t="str">
        <f>IFERROR(IF((VLOOKUP($A129,'Q2 Raw Data'!$A$9:$DA$158,AA$3,FALSE))="","",(VLOOKUP($A129,'Q2 Raw Data'!$A$9:$DA$158,AA$3,FALSE))),"")</f>
        <v>Established</v>
      </c>
      <c r="AB129" t="str">
        <f>IFERROR(IF((VLOOKUP($A129,'Q2 Raw Data'!$A$9:$DA$158,AB$3,FALSE))="","",(VLOOKUP($A129,'Q2 Raw Data'!$A$9:$DA$158,AB$3,FALSE))),"")</f>
        <v>Established</v>
      </c>
      <c r="AC129" t="str">
        <f>IFERROR(IF((VLOOKUP($A129,'Q2 Raw Data'!$A$9:$DA$158,AC$3,FALSE))="","",(VLOOKUP($A129,'Q2 Raw Data'!$A$9:$DA$158,AC$3,FALSE))),"")</f>
        <v>Established</v>
      </c>
    </row>
    <row r="130" spans="1:29" x14ac:dyDescent="0.3">
      <c r="A130" t="s">
        <v>626</v>
      </c>
      <c r="B130" t="s">
        <v>627</v>
      </c>
      <c r="C130" t="str">
        <f>IFERROR(IF((VLOOKUP($A130,'Q2 Raw Data'!$A$9:$DA$158,C$3,FALSE))="","",(VLOOKUP($A130,'Q2 Raw Data'!$A$9:$DA$158,C$3,FALSE))),"")</f>
        <v>Plans in place</v>
      </c>
      <c r="D130" t="str">
        <f>IFERROR(IF((VLOOKUP($A130,'Q2 Raw Data'!$A$9:$DA$158,D$3,FALSE))="","",(VLOOKUP($A130,'Q2 Raw Data'!$A$9:$DA$158,D$3,FALSE))),"")</f>
        <v>Mature</v>
      </c>
      <c r="E130" t="str">
        <f>IFERROR(IF((VLOOKUP($A130,'Q2 Raw Data'!$A$9:$DA$158,E$3,FALSE))="","",(VLOOKUP($A130,'Q2 Raw Data'!$A$9:$DA$158,E$3,FALSE))),"")</f>
        <v>Mature</v>
      </c>
      <c r="F130" t="str">
        <f>IFERROR(IF((VLOOKUP($A130,'Q2 Raw Data'!$A$9:$DA$158,F$3,FALSE))="","",(VLOOKUP($A130,'Q2 Raw Data'!$A$9:$DA$158,F$3,FALSE))),"")</f>
        <v>Exemplary</v>
      </c>
      <c r="G130" t="str">
        <f>IFERROR(IF((VLOOKUP($A130,'Q2 Raw Data'!$A$9:$DA$158,G$3,FALSE))="","",(VLOOKUP($A130,'Q2 Raw Data'!$A$9:$DA$158,G$3,FALSE))),"")</f>
        <v>Mature</v>
      </c>
      <c r="H130" t="str">
        <f>IFERROR(IF((VLOOKUP($A130,'Q2 Raw Data'!$A$9:$DA$158,H$3,FALSE))="","",(VLOOKUP($A130,'Q2 Raw Data'!$A$9:$DA$158,H$3,FALSE))),"")</f>
        <v>Established</v>
      </c>
      <c r="I130" t="str">
        <f>IFERROR(IF((VLOOKUP($A130,'Q2 Raw Data'!$A$9:$DA$158,I$3,FALSE))="","",(VLOOKUP($A130,'Q2 Raw Data'!$A$9:$DA$158,I$3,FALSE))),"")</f>
        <v>Established</v>
      </c>
      <c r="J130" t="str">
        <f>IFERROR(IF((VLOOKUP($A130,'Q2 Raw Data'!$A$9:$DA$158,J$3,FALSE))="","",(VLOOKUP($A130,'Q2 Raw Data'!$A$9:$DA$158,J$3,FALSE))),"")</f>
        <v>Mature</v>
      </c>
      <c r="K130" t="str">
        <f>IFERROR(IF((VLOOKUP($A130,'Q2 Raw Data'!$A$9:$DA$158,K$3,FALSE))="","",(VLOOKUP($A130,'Q2 Raw Data'!$A$9:$DA$158,K$3,FALSE))),"")</f>
        <v>Established</v>
      </c>
      <c r="L130" t="str">
        <f>IFERROR(IF((VLOOKUP($A130,'Q2 Raw Data'!$A$9:$DA$158,L$3,FALSE))="","",(VLOOKUP($A130,'Q2 Raw Data'!$A$9:$DA$158,L$3,FALSE))),"")</f>
        <v>Plans in place</v>
      </c>
      <c r="M130" t="str">
        <f>IFERROR(IF((VLOOKUP($A130,'Q2 Raw Data'!$A$9:$DA$158,M$3,FALSE))="","",(VLOOKUP($A130,'Q2 Raw Data'!$A$9:$DA$158,M$3,FALSE))),"")</f>
        <v>Mature</v>
      </c>
      <c r="N130" t="str">
        <f>IFERROR(IF((VLOOKUP($A130,'Q2 Raw Data'!$A$9:$DA$158,N$3,FALSE))="","",(VLOOKUP($A130,'Q2 Raw Data'!$A$9:$DA$158,N$3,FALSE))),"")</f>
        <v>Mature</v>
      </c>
      <c r="O130" t="str">
        <f>IFERROR(IF((VLOOKUP($A130,'Q2 Raw Data'!$A$9:$DA$158,O$3,FALSE))="","",(VLOOKUP($A130,'Q2 Raw Data'!$A$9:$DA$158,O$3,FALSE))),"")</f>
        <v>Exemplary</v>
      </c>
      <c r="P130" t="str">
        <f>IFERROR(IF((VLOOKUP($A130,'Q2 Raw Data'!$A$9:$DA$158,P$3,FALSE))="","",(VLOOKUP($A130,'Q2 Raw Data'!$A$9:$DA$158,P$3,FALSE))),"")</f>
        <v>Mature</v>
      </c>
      <c r="Q130" t="str">
        <f>IFERROR(IF((VLOOKUP($A130,'Q2 Raw Data'!$A$9:$DA$158,Q$3,FALSE))="","",(VLOOKUP($A130,'Q2 Raw Data'!$A$9:$DA$158,Q$3,FALSE))),"")</f>
        <v>Established</v>
      </c>
      <c r="R130" t="str">
        <f>IFERROR(IF((VLOOKUP($A130,'Q2 Raw Data'!$A$9:$DA$158,R$3,FALSE))="","",(VLOOKUP($A130,'Q2 Raw Data'!$A$9:$DA$158,R$3,FALSE))),"")</f>
        <v>Established</v>
      </c>
      <c r="S130" t="str">
        <f>IFERROR(IF((VLOOKUP($A130,'Q2 Raw Data'!$A$9:$DA$158,S$3,FALSE))="","",(VLOOKUP($A130,'Q2 Raw Data'!$A$9:$DA$158,S$3,FALSE))),"")</f>
        <v>Mature</v>
      </c>
      <c r="T130" t="str">
        <f>IFERROR(IF((VLOOKUP($A130,'Q2 Raw Data'!$A$9:$DA$158,T$3,FALSE))="","",(VLOOKUP($A130,'Q2 Raw Data'!$A$9:$DA$158,T$3,FALSE))),"")</f>
        <v>Established</v>
      </c>
      <c r="U130" t="str">
        <f>IFERROR(IF((VLOOKUP($A130,'Q2 Raw Data'!$A$9:$DA$158,U$3,FALSE))="","",(VLOOKUP($A130,'Q2 Raw Data'!$A$9:$DA$158,U$3,FALSE))),"")</f>
        <v>Plans in place</v>
      </c>
      <c r="V130" t="str">
        <f>IFERROR(IF((VLOOKUP($A130,'Q2 Raw Data'!$A$9:$DA$158,V$3,FALSE))="","",(VLOOKUP($A130,'Q2 Raw Data'!$A$9:$DA$158,V$3,FALSE))),"")</f>
        <v>Mature</v>
      </c>
      <c r="W130" t="str">
        <f>IFERROR(IF((VLOOKUP($A130,'Q2 Raw Data'!$A$9:$DA$158,W$3,FALSE))="","",(VLOOKUP($A130,'Q2 Raw Data'!$A$9:$DA$158,W$3,FALSE))),"")</f>
        <v>Mature</v>
      </c>
      <c r="X130" t="str">
        <f>IFERROR(IF((VLOOKUP($A130,'Q2 Raw Data'!$A$9:$DA$158,X$3,FALSE))="","",(VLOOKUP($A130,'Q2 Raw Data'!$A$9:$DA$158,X$3,FALSE))),"")</f>
        <v>Exemplary</v>
      </c>
      <c r="Y130" t="str">
        <f>IFERROR(IF((VLOOKUP($A130,'Q2 Raw Data'!$A$9:$DA$158,Y$3,FALSE))="","",(VLOOKUP($A130,'Q2 Raw Data'!$A$9:$DA$158,Y$3,FALSE))),"")</f>
        <v>Mature</v>
      </c>
      <c r="Z130" t="str">
        <f>IFERROR(IF((VLOOKUP($A130,'Q2 Raw Data'!$A$9:$DA$158,Z$3,FALSE))="","",(VLOOKUP($A130,'Q2 Raw Data'!$A$9:$DA$158,Z$3,FALSE))),"")</f>
        <v>Established</v>
      </c>
      <c r="AA130" t="str">
        <f>IFERROR(IF((VLOOKUP($A130,'Q2 Raw Data'!$A$9:$DA$158,AA$3,FALSE))="","",(VLOOKUP($A130,'Q2 Raw Data'!$A$9:$DA$158,AA$3,FALSE))),"")</f>
        <v>Established</v>
      </c>
      <c r="AB130" t="str">
        <f>IFERROR(IF((VLOOKUP($A130,'Q2 Raw Data'!$A$9:$DA$158,AB$3,FALSE))="","",(VLOOKUP($A130,'Q2 Raw Data'!$A$9:$DA$158,AB$3,FALSE))),"")</f>
        <v>Mature</v>
      </c>
      <c r="AC130" t="str">
        <f>IFERROR(IF((VLOOKUP($A130,'Q2 Raw Data'!$A$9:$DA$158,AC$3,FALSE))="","",(VLOOKUP($A130,'Q2 Raw Data'!$A$9:$DA$158,AC$3,FALSE))),"")</f>
        <v>Established</v>
      </c>
    </row>
    <row r="131" spans="1:29" x14ac:dyDescent="0.3">
      <c r="A131" t="s">
        <v>628</v>
      </c>
      <c r="B131" t="s">
        <v>629</v>
      </c>
      <c r="C131" t="str">
        <f>IFERROR(IF((VLOOKUP($A131,'Q2 Raw Data'!$A$9:$DA$158,C$3,FALSE))="","",(VLOOKUP($A131,'Q2 Raw Data'!$A$9:$DA$158,C$3,FALSE))),"")</f>
        <v>Established</v>
      </c>
      <c r="D131" t="str">
        <f>IFERROR(IF((VLOOKUP($A131,'Q2 Raw Data'!$A$9:$DA$158,D$3,FALSE))="","",(VLOOKUP($A131,'Q2 Raw Data'!$A$9:$DA$158,D$3,FALSE))),"")</f>
        <v>Mature</v>
      </c>
      <c r="E131" t="str">
        <f>IFERROR(IF((VLOOKUP($A131,'Q2 Raw Data'!$A$9:$DA$158,E$3,FALSE))="","",(VLOOKUP($A131,'Q2 Raw Data'!$A$9:$DA$158,E$3,FALSE))),"")</f>
        <v>Established</v>
      </c>
      <c r="F131" t="str">
        <f>IFERROR(IF((VLOOKUP($A131,'Q2 Raw Data'!$A$9:$DA$158,F$3,FALSE))="","",(VLOOKUP($A131,'Q2 Raw Data'!$A$9:$DA$158,F$3,FALSE))),"")</f>
        <v>Established</v>
      </c>
      <c r="G131" t="str">
        <f>IFERROR(IF((VLOOKUP($A131,'Q2 Raw Data'!$A$9:$DA$158,G$3,FALSE))="","",(VLOOKUP($A131,'Q2 Raw Data'!$A$9:$DA$158,G$3,FALSE))),"")</f>
        <v>Established</v>
      </c>
      <c r="H131" t="str">
        <f>IFERROR(IF((VLOOKUP($A131,'Q2 Raw Data'!$A$9:$DA$158,H$3,FALSE))="","",(VLOOKUP($A131,'Q2 Raw Data'!$A$9:$DA$158,H$3,FALSE))),"")</f>
        <v>Plans in place</v>
      </c>
      <c r="I131" t="str">
        <f>IFERROR(IF((VLOOKUP($A131,'Q2 Raw Data'!$A$9:$DA$158,I$3,FALSE))="","",(VLOOKUP($A131,'Q2 Raw Data'!$A$9:$DA$158,I$3,FALSE))),"")</f>
        <v>Mature</v>
      </c>
      <c r="J131" t="str">
        <f>IFERROR(IF((VLOOKUP($A131,'Q2 Raw Data'!$A$9:$DA$158,J$3,FALSE))="","",(VLOOKUP($A131,'Q2 Raw Data'!$A$9:$DA$158,J$3,FALSE))),"")</f>
        <v>Established</v>
      </c>
      <c r="K131" t="str">
        <f>IFERROR(IF((VLOOKUP($A131,'Q2 Raw Data'!$A$9:$DA$158,K$3,FALSE))="","",(VLOOKUP($A131,'Q2 Raw Data'!$A$9:$DA$158,K$3,FALSE))),"")</f>
        <v>Established</v>
      </c>
      <c r="L131" t="str">
        <f>IFERROR(IF((VLOOKUP($A131,'Q2 Raw Data'!$A$9:$DA$158,L$3,FALSE))="","",(VLOOKUP($A131,'Q2 Raw Data'!$A$9:$DA$158,L$3,FALSE))),"")</f>
        <v>Established</v>
      </c>
      <c r="M131" t="str">
        <f>IFERROR(IF((VLOOKUP($A131,'Q2 Raw Data'!$A$9:$DA$158,M$3,FALSE))="","",(VLOOKUP($A131,'Q2 Raw Data'!$A$9:$DA$158,M$3,FALSE))),"")</f>
        <v>Mature</v>
      </c>
      <c r="N131" t="str">
        <f>IFERROR(IF((VLOOKUP($A131,'Q2 Raw Data'!$A$9:$DA$158,N$3,FALSE))="","",(VLOOKUP($A131,'Q2 Raw Data'!$A$9:$DA$158,N$3,FALSE))),"")</f>
        <v>Established</v>
      </c>
      <c r="O131" t="str">
        <f>IFERROR(IF((VLOOKUP($A131,'Q2 Raw Data'!$A$9:$DA$158,O$3,FALSE))="","",(VLOOKUP($A131,'Q2 Raw Data'!$A$9:$DA$158,O$3,FALSE))),"")</f>
        <v>Established</v>
      </c>
      <c r="P131" t="str">
        <f>IFERROR(IF((VLOOKUP($A131,'Q2 Raw Data'!$A$9:$DA$158,P$3,FALSE))="","",(VLOOKUP($A131,'Q2 Raw Data'!$A$9:$DA$158,P$3,FALSE))),"")</f>
        <v>Established</v>
      </c>
      <c r="Q131" t="str">
        <f>IFERROR(IF((VLOOKUP($A131,'Q2 Raw Data'!$A$9:$DA$158,Q$3,FALSE))="","",(VLOOKUP($A131,'Q2 Raw Data'!$A$9:$DA$158,Q$3,FALSE))),"")</f>
        <v>Plans in place</v>
      </c>
      <c r="R131" t="str">
        <f>IFERROR(IF((VLOOKUP($A131,'Q2 Raw Data'!$A$9:$DA$158,R$3,FALSE))="","",(VLOOKUP($A131,'Q2 Raw Data'!$A$9:$DA$158,R$3,FALSE))),"")</f>
        <v>Mature</v>
      </c>
      <c r="S131" t="str">
        <f>IFERROR(IF((VLOOKUP($A131,'Q2 Raw Data'!$A$9:$DA$158,S$3,FALSE))="","",(VLOOKUP($A131,'Q2 Raw Data'!$A$9:$DA$158,S$3,FALSE))),"")</f>
        <v>Established</v>
      </c>
      <c r="T131" t="str">
        <f>IFERROR(IF((VLOOKUP($A131,'Q2 Raw Data'!$A$9:$DA$158,T$3,FALSE))="","",(VLOOKUP($A131,'Q2 Raw Data'!$A$9:$DA$158,T$3,FALSE))),"")</f>
        <v>Established</v>
      </c>
      <c r="U131" t="str">
        <f>IFERROR(IF((VLOOKUP($A131,'Q2 Raw Data'!$A$9:$DA$158,U$3,FALSE))="","",(VLOOKUP($A131,'Q2 Raw Data'!$A$9:$DA$158,U$3,FALSE))),"")</f>
        <v>Established</v>
      </c>
      <c r="V131" t="str">
        <f>IFERROR(IF((VLOOKUP($A131,'Q2 Raw Data'!$A$9:$DA$158,V$3,FALSE))="","",(VLOOKUP($A131,'Q2 Raw Data'!$A$9:$DA$158,V$3,FALSE))),"")</f>
        <v>Mature</v>
      </c>
      <c r="W131" t="str">
        <f>IFERROR(IF((VLOOKUP($A131,'Q2 Raw Data'!$A$9:$DA$158,W$3,FALSE))="","",(VLOOKUP($A131,'Q2 Raw Data'!$A$9:$DA$158,W$3,FALSE))),"")</f>
        <v>Established</v>
      </c>
      <c r="X131" t="str">
        <f>IFERROR(IF((VLOOKUP($A131,'Q2 Raw Data'!$A$9:$DA$158,X$3,FALSE))="","",(VLOOKUP($A131,'Q2 Raw Data'!$A$9:$DA$158,X$3,FALSE))),"")</f>
        <v>Mature</v>
      </c>
      <c r="Y131" t="str">
        <f>IFERROR(IF((VLOOKUP($A131,'Q2 Raw Data'!$A$9:$DA$158,Y$3,FALSE))="","",(VLOOKUP($A131,'Q2 Raw Data'!$A$9:$DA$158,Y$3,FALSE))),"")</f>
        <v>Mature</v>
      </c>
      <c r="Z131" t="str">
        <f>IFERROR(IF((VLOOKUP($A131,'Q2 Raw Data'!$A$9:$DA$158,Z$3,FALSE))="","",(VLOOKUP($A131,'Q2 Raw Data'!$A$9:$DA$158,Z$3,FALSE))),"")</f>
        <v>Established</v>
      </c>
      <c r="AA131" t="str">
        <f>IFERROR(IF((VLOOKUP($A131,'Q2 Raw Data'!$A$9:$DA$158,AA$3,FALSE))="","",(VLOOKUP($A131,'Q2 Raw Data'!$A$9:$DA$158,AA$3,FALSE))),"")</f>
        <v>Mature</v>
      </c>
      <c r="AB131" t="str">
        <f>IFERROR(IF((VLOOKUP($A131,'Q2 Raw Data'!$A$9:$DA$158,AB$3,FALSE))="","",(VLOOKUP($A131,'Q2 Raw Data'!$A$9:$DA$158,AB$3,FALSE))),"")</f>
        <v>Established</v>
      </c>
      <c r="AC131" t="str">
        <f>IFERROR(IF((VLOOKUP($A131,'Q2 Raw Data'!$A$9:$DA$158,AC$3,FALSE))="","",(VLOOKUP($A131,'Q2 Raw Data'!$A$9:$DA$158,AC$3,FALSE))),"")</f>
        <v>Established</v>
      </c>
    </row>
    <row r="132" spans="1:29" x14ac:dyDescent="0.3">
      <c r="A132" t="s">
        <v>630</v>
      </c>
      <c r="B132" t="s">
        <v>631</v>
      </c>
      <c r="C132" t="str">
        <f>IFERROR(IF((VLOOKUP($A132,'Q2 Raw Data'!$A$9:$DA$158,C$3,FALSE))="","",(VLOOKUP($A132,'Q2 Raw Data'!$A$9:$DA$158,C$3,FALSE))),"")</f>
        <v>Established</v>
      </c>
      <c r="D132" t="str">
        <f>IFERROR(IF((VLOOKUP($A132,'Q2 Raw Data'!$A$9:$DA$158,D$3,FALSE))="","",(VLOOKUP($A132,'Q2 Raw Data'!$A$9:$DA$158,D$3,FALSE))),"")</f>
        <v>Established</v>
      </c>
      <c r="E132" t="str">
        <f>IFERROR(IF((VLOOKUP($A132,'Q2 Raw Data'!$A$9:$DA$158,E$3,FALSE))="","",(VLOOKUP($A132,'Q2 Raw Data'!$A$9:$DA$158,E$3,FALSE))),"")</f>
        <v>Established</v>
      </c>
      <c r="F132" t="str">
        <f>IFERROR(IF((VLOOKUP($A132,'Q2 Raw Data'!$A$9:$DA$158,F$3,FALSE))="","",(VLOOKUP($A132,'Q2 Raw Data'!$A$9:$DA$158,F$3,FALSE))),"")</f>
        <v>Established</v>
      </c>
      <c r="G132" t="str">
        <f>IFERROR(IF((VLOOKUP($A132,'Q2 Raw Data'!$A$9:$DA$158,G$3,FALSE))="","",(VLOOKUP($A132,'Q2 Raw Data'!$A$9:$DA$158,G$3,FALSE))),"")</f>
        <v>Established</v>
      </c>
      <c r="H132" t="str">
        <f>IFERROR(IF((VLOOKUP($A132,'Q2 Raw Data'!$A$9:$DA$158,H$3,FALSE))="","",(VLOOKUP($A132,'Q2 Raw Data'!$A$9:$DA$158,H$3,FALSE))),"")</f>
        <v>Established</v>
      </c>
      <c r="I132" t="str">
        <f>IFERROR(IF((VLOOKUP($A132,'Q2 Raw Data'!$A$9:$DA$158,I$3,FALSE))="","",(VLOOKUP($A132,'Q2 Raw Data'!$A$9:$DA$158,I$3,FALSE))),"")</f>
        <v>Established</v>
      </c>
      <c r="J132" t="str">
        <f>IFERROR(IF((VLOOKUP($A132,'Q2 Raw Data'!$A$9:$DA$158,J$3,FALSE))="","",(VLOOKUP($A132,'Q2 Raw Data'!$A$9:$DA$158,J$3,FALSE))),"")</f>
        <v>Exemplary</v>
      </c>
      <c r="K132" t="str">
        <f>IFERROR(IF((VLOOKUP($A132,'Q2 Raw Data'!$A$9:$DA$158,K$3,FALSE))="","",(VLOOKUP($A132,'Q2 Raw Data'!$A$9:$DA$158,K$3,FALSE))),"")</f>
        <v>Exemplary</v>
      </c>
      <c r="L132" t="str">
        <f>IFERROR(IF((VLOOKUP($A132,'Q2 Raw Data'!$A$9:$DA$158,L$3,FALSE))="","",(VLOOKUP($A132,'Q2 Raw Data'!$A$9:$DA$158,L$3,FALSE))),"")</f>
        <v>Established</v>
      </c>
      <c r="M132" t="str">
        <f>IFERROR(IF((VLOOKUP($A132,'Q2 Raw Data'!$A$9:$DA$158,M$3,FALSE))="","",(VLOOKUP($A132,'Q2 Raw Data'!$A$9:$DA$158,M$3,FALSE))),"")</f>
        <v>Established</v>
      </c>
      <c r="N132" t="str">
        <f>IFERROR(IF((VLOOKUP($A132,'Q2 Raw Data'!$A$9:$DA$158,N$3,FALSE))="","",(VLOOKUP($A132,'Q2 Raw Data'!$A$9:$DA$158,N$3,FALSE))),"")</f>
        <v>Established</v>
      </c>
      <c r="O132" t="str">
        <f>IFERROR(IF((VLOOKUP($A132,'Q2 Raw Data'!$A$9:$DA$158,O$3,FALSE))="","",(VLOOKUP($A132,'Q2 Raw Data'!$A$9:$DA$158,O$3,FALSE))),"")</f>
        <v>Established</v>
      </c>
      <c r="P132" t="str">
        <f>IFERROR(IF((VLOOKUP($A132,'Q2 Raw Data'!$A$9:$DA$158,P$3,FALSE))="","",(VLOOKUP($A132,'Q2 Raw Data'!$A$9:$DA$158,P$3,FALSE))),"")</f>
        <v>Established</v>
      </c>
      <c r="Q132" t="str">
        <f>IFERROR(IF((VLOOKUP($A132,'Q2 Raw Data'!$A$9:$DA$158,Q$3,FALSE))="","",(VLOOKUP($A132,'Q2 Raw Data'!$A$9:$DA$158,Q$3,FALSE))),"")</f>
        <v>Established</v>
      </c>
      <c r="R132" t="str">
        <f>IFERROR(IF((VLOOKUP($A132,'Q2 Raw Data'!$A$9:$DA$158,R$3,FALSE))="","",(VLOOKUP($A132,'Q2 Raw Data'!$A$9:$DA$158,R$3,FALSE))),"")</f>
        <v>Mature</v>
      </c>
      <c r="S132" t="str">
        <f>IFERROR(IF((VLOOKUP($A132,'Q2 Raw Data'!$A$9:$DA$158,S$3,FALSE))="","",(VLOOKUP($A132,'Q2 Raw Data'!$A$9:$DA$158,S$3,FALSE))),"")</f>
        <v>Exemplary</v>
      </c>
      <c r="T132" t="str">
        <f>IFERROR(IF((VLOOKUP($A132,'Q2 Raw Data'!$A$9:$DA$158,T$3,FALSE))="","",(VLOOKUP($A132,'Q2 Raw Data'!$A$9:$DA$158,T$3,FALSE))),"")</f>
        <v>Exemplary</v>
      </c>
      <c r="U132" t="str">
        <f>IFERROR(IF((VLOOKUP($A132,'Q2 Raw Data'!$A$9:$DA$158,U$3,FALSE))="","",(VLOOKUP($A132,'Q2 Raw Data'!$A$9:$DA$158,U$3,FALSE))),"")</f>
        <v>Mature</v>
      </c>
      <c r="V132" t="str">
        <f>IFERROR(IF((VLOOKUP($A132,'Q2 Raw Data'!$A$9:$DA$158,V$3,FALSE))="","",(VLOOKUP($A132,'Q2 Raw Data'!$A$9:$DA$158,V$3,FALSE))),"")</f>
        <v>Mature</v>
      </c>
      <c r="W132" t="str">
        <f>IFERROR(IF((VLOOKUP($A132,'Q2 Raw Data'!$A$9:$DA$158,W$3,FALSE))="","",(VLOOKUP($A132,'Q2 Raw Data'!$A$9:$DA$158,W$3,FALSE))),"")</f>
        <v>Mature</v>
      </c>
      <c r="X132" t="str">
        <f>IFERROR(IF((VLOOKUP($A132,'Q2 Raw Data'!$A$9:$DA$158,X$3,FALSE))="","",(VLOOKUP($A132,'Q2 Raw Data'!$A$9:$DA$158,X$3,FALSE))),"")</f>
        <v>Mature</v>
      </c>
      <c r="Y132" t="str">
        <f>IFERROR(IF((VLOOKUP($A132,'Q2 Raw Data'!$A$9:$DA$158,Y$3,FALSE))="","",(VLOOKUP($A132,'Q2 Raw Data'!$A$9:$DA$158,Y$3,FALSE))),"")</f>
        <v>Mature</v>
      </c>
      <c r="Z132" t="str">
        <f>IFERROR(IF((VLOOKUP($A132,'Q2 Raw Data'!$A$9:$DA$158,Z$3,FALSE))="","",(VLOOKUP($A132,'Q2 Raw Data'!$A$9:$DA$158,Z$3,FALSE))),"")</f>
        <v>Mature</v>
      </c>
      <c r="AA132" t="str">
        <f>IFERROR(IF((VLOOKUP($A132,'Q2 Raw Data'!$A$9:$DA$158,AA$3,FALSE))="","",(VLOOKUP($A132,'Q2 Raw Data'!$A$9:$DA$158,AA$3,FALSE))),"")</f>
        <v>Mature</v>
      </c>
      <c r="AB132" t="str">
        <f>IFERROR(IF((VLOOKUP($A132,'Q2 Raw Data'!$A$9:$DA$158,AB$3,FALSE))="","",(VLOOKUP($A132,'Q2 Raw Data'!$A$9:$DA$158,AB$3,FALSE))),"")</f>
        <v>Exemplary</v>
      </c>
      <c r="AC132" t="str">
        <f>IFERROR(IF((VLOOKUP($A132,'Q2 Raw Data'!$A$9:$DA$158,AC$3,FALSE))="","",(VLOOKUP($A132,'Q2 Raw Data'!$A$9:$DA$158,AC$3,FALSE))),"")</f>
        <v>Exemplary</v>
      </c>
    </row>
    <row r="133" spans="1:29" x14ac:dyDescent="0.3">
      <c r="A133" t="s">
        <v>632</v>
      </c>
      <c r="B133" t="s">
        <v>633</v>
      </c>
      <c r="C133" t="str">
        <f>IFERROR(IF((VLOOKUP($A133,'Q2 Raw Data'!$A$9:$DA$158,C$3,FALSE))="","",(VLOOKUP($A133,'Q2 Raw Data'!$A$9:$DA$158,C$3,FALSE))),"")</f>
        <v>Established</v>
      </c>
      <c r="D133" t="str">
        <f>IFERROR(IF((VLOOKUP($A133,'Q2 Raw Data'!$A$9:$DA$158,D$3,FALSE))="","",(VLOOKUP($A133,'Q2 Raw Data'!$A$9:$DA$158,D$3,FALSE))),"")</f>
        <v>Established</v>
      </c>
      <c r="E133" t="str">
        <f>IFERROR(IF((VLOOKUP($A133,'Q2 Raw Data'!$A$9:$DA$158,E$3,FALSE))="","",(VLOOKUP($A133,'Q2 Raw Data'!$A$9:$DA$158,E$3,FALSE))),"")</f>
        <v>Established</v>
      </c>
      <c r="F133" t="str">
        <f>IFERROR(IF((VLOOKUP($A133,'Q2 Raw Data'!$A$9:$DA$158,F$3,FALSE))="","",(VLOOKUP($A133,'Q2 Raw Data'!$A$9:$DA$158,F$3,FALSE))),"")</f>
        <v>Established</v>
      </c>
      <c r="G133" t="str">
        <f>IFERROR(IF((VLOOKUP($A133,'Q2 Raw Data'!$A$9:$DA$158,G$3,FALSE))="","",(VLOOKUP($A133,'Q2 Raw Data'!$A$9:$DA$158,G$3,FALSE))),"")</f>
        <v>Established</v>
      </c>
      <c r="H133" t="str">
        <f>IFERROR(IF((VLOOKUP($A133,'Q2 Raw Data'!$A$9:$DA$158,H$3,FALSE))="","",(VLOOKUP($A133,'Q2 Raw Data'!$A$9:$DA$158,H$3,FALSE))),"")</f>
        <v>Established</v>
      </c>
      <c r="I133" t="str">
        <f>IFERROR(IF((VLOOKUP($A133,'Q2 Raw Data'!$A$9:$DA$158,I$3,FALSE))="","",(VLOOKUP($A133,'Q2 Raw Data'!$A$9:$DA$158,I$3,FALSE))),"")</f>
        <v>Established</v>
      </c>
      <c r="J133" t="str">
        <f>IFERROR(IF((VLOOKUP($A133,'Q2 Raw Data'!$A$9:$DA$158,J$3,FALSE))="","",(VLOOKUP($A133,'Q2 Raw Data'!$A$9:$DA$158,J$3,FALSE))),"")</f>
        <v>Established</v>
      </c>
      <c r="K133" t="str">
        <f>IFERROR(IF((VLOOKUP($A133,'Q2 Raw Data'!$A$9:$DA$158,K$3,FALSE))="","",(VLOOKUP($A133,'Q2 Raw Data'!$A$9:$DA$158,K$3,FALSE))),"")</f>
        <v>Plans in place</v>
      </c>
      <c r="L133" t="str">
        <f>IFERROR(IF((VLOOKUP($A133,'Q2 Raw Data'!$A$9:$DA$158,L$3,FALSE))="","",(VLOOKUP($A133,'Q2 Raw Data'!$A$9:$DA$158,L$3,FALSE))),"")</f>
        <v>Established</v>
      </c>
      <c r="M133" t="str">
        <f>IFERROR(IF((VLOOKUP($A133,'Q2 Raw Data'!$A$9:$DA$158,M$3,FALSE))="","",(VLOOKUP($A133,'Q2 Raw Data'!$A$9:$DA$158,M$3,FALSE))),"")</f>
        <v>Established</v>
      </c>
      <c r="N133" t="str">
        <f>IFERROR(IF((VLOOKUP($A133,'Q2 Raw Data'!$A$9:$DA$158,N$3,FALSE))="","",(VLOOKUP($A133,'Q2 Raw Data'!$A$9:$DA$158,N$3,FALSE))),"")</f>
        <v>Established</v>
      </c>
      <c r="O133" t="str">
        <f>IFERROR(IF((VLOOKUP($A133,'Q2 Raw Data'!$A$9:$DA$158,O$3,FALSE))="","",(VLOOKUP($A133,'Q2 Raw Data'!$A$9:$DA$158,O$3,FALSE))),"")</f>
        <v>Established</v>
      </c>
      <c r="P133" t="str">
        <f>IFERROR(IF((VLOOKUP($A133,'Q2 Raw Data'!$A$9:$DA$158,P$3,FALSE))="","",(VLOOKUP($A133,'Q2 Raw Data'!$A$9:$DA$158,P$3,FALSE))),"")</f>
        <v>Established</v>
      </c>
      <c r="Q133" t="str">
        <f>IFERROR(IF((VLOOKUP($A133,'Q2 Raw Data'!$A$9:$DA$158,Q$3,FALSE))="","",(VLOOKUP($A133,'Q2 Raw Data'!$A$9:$DA$158,Q$3,FALSE))),"")</f>
        <v>Established</v>
      </c>
      <c r="R133" t="str">
        <f>IFERROR(IF((VLOOKUP($A133,'Q2 Raw Data'!$A$9:$DA$158,R$3,FALSE))="","",(VLOOKUP($A133,'Q2 Raw Data'!$A$9:$DA$158,R$3,FALSE))),"")</f>
        <v>Established</v>
      </c>
      <c r="S133" t="str">
        <f>IFERROR(IF((VLOOKUP($A133,'Q2 Raw Data'!$A$9:$DA$158,S$3,FALSE))="","",(VLOOKUP($A133,'Q2 Raw Data'!$A$9:$DA$158,S$3,FALSE))),"")</f>
        <v>Established</v>
      </c>
      <c r="T133" t="str">
        <f>IFERROR(IF((VLOOKUP($A133,'Q2 Raw Data'!$A$9:$DA$158,T$3,FALSE))="","",(VLOOKUP($A133,'Q2 Raw Data'!$A$9:$DA$158,T$3,FALSE))),"")</f>
        <v>Established</v>
      </c>
      <c r="U133" t="str">
        <f>IFERROR(IF((VLOOKUP($A133,'Q2 Raw Data'!$A$9:$DA$158,U$3,FALSE))="","",(VLOOKUP($A133,'Q2 Raw Data'!$A$9:$DA$158,U$3,FALSE))),"")</f>
        <v>Established</v>
      </c>
      <c r="V133" t="str">
        <f>IFERROR(IF((VLOOKUP($A133,'Q2 Raw Data'!$A$9:$DA$158,V$3,FALSE))="","",(VLOOKUP($A133,'Q2 Raw Data'!$A$9:$DA$158,V$3,FALSE))),"")</f>
        <v>Established</v>
      </c>
      <c r="W133" t="str">
        <f>IFERROR(IF((VLOOKUP($A133,'Q2 Raw Data'!$A$9:$DA$158,W$3,FALSE))="","",(VLOOKUP($A133,'Q2 Raw Data'!$A$9:$DA$158,W$3,FALSE))),"")</f>
        <v>Established</v>
      </c>
      <c r="X133" t="str">
        <f>IFERROR(IF((VLOOKUP($A133,'Q2 Raw Data'!$A$9:$DA$158,X$3,FALSE))="","",(VLOOKUP($A133,'Q2 Raw Data'!$A$9:$DA$158,X$3,FALSE))),"")</f>
        <v>Established</v>
      </c>
      <c r="Y133" t="str">
        <f>IFERROR(IF((VLOOKUP($A133,'Q2 Raw Data'!$A$9:$DA$158,Y$3,FALSE))="","",(VLOOKUP($A133,'Q2 Raw Data'!$A$9:$DA$158,Y$3,FALSE))),"")</f>
        <v>Established</v>
      </c>
      <c r="Z133" t="str">
        <f>IFERROR(IF((VLOOKUP($A133,'Q2 Raw Data'!$A$9:$DA$158,Z$3,FALSE))="","",(VLOOKUP($A133,'Q2 Raw Data'!$A$9:$DA$158,Z$3,FALSE))),"")</f>
        <v>Established</v>
      </c>
      <c r="AA133" t="str">
        <f>IFERROR(IF((VLOOKUP($A133,'Q2 Raw Data'!$A$9:$DA$158,AA$3,FALSE))="","",(VLOOKUP($A133,'Q2 Raw Data'!$A$9:$DA$158,AA$3,FALSE))),"")</f>
        <v>Established</v>
      </c>
      <c r="AB133" t="str">
        <f>IFERROR(IF((VLOOKUP($A133,'Q2 Raw Data'!$A$9:$DA$158,AB$3,FALSE))="","",(VLOOKUP($A133,'Q2 Raw Data'!$A$9:$DA$158,AB$3,FALSE))),"")</f>
        <v>Established</v>
      </c>
      <c r="AC133" t="str">
        <f>IFERROR(IF((VLOOKUP($A133,'Q2 Raw Data'!$A$9:$DA$158,AC$3,FALSE))="","",(VLOOKUP($A133,'Q2 Raw Data'!$A$9:$DA$158,AC$3,FALSE))),"")</f>
        <v>Established</v>
      </c>
    </row>
    <row r="134" spans="1:29" x14ac:dyDescent="0.3">
      <c r="A134" t="s">
        <v>634</v>
      </c>
      <c r="B134" t="s">
        <v>635</v>
      </c>
      <c r="C134" t="str">
        <f>IFERROR(IF((VLOOKUP($A134,'Q2 Raw Data'!$A$9:$DA$158,C$3,FALSE))="","",(VLOOKUP($A134,'Q2 Raw Data'!$A$9:$DA$158,C$3,FALSE))),"")</f>
        <v>Plans in place</v>
      </c>
      <c r="D134" t="str">
        <f>IFERROR(IF((VLOOKUP($A134,'Q2 Raw Data'!$A$9:$DA$158,D$3,FALSE))="","",(VLOOKUP($A134,'Q2 Raw Data'!$A$9:$DA$158,D$3,FALSE))),"")</f>
        <v>Mature</v>
      </c>
      <c r="E134" t="str">
        <f>IFERROR(IF((VLOOKUP($A134,'Q2 Raw Data'!$A$9:$DA$158,E$3,FALSE))="","",(VLOOKUP($A134,'Q2 Raw Data'!$A$9:$DA$158,E$3,FALSE))),"")</f>
        <v>Mature</v>
      </c>
      <c r="F134" t="str">
        <f>IFERROR(IF((VLOOKUP($A134,'Q2 Raw Data'!$A$9:$DA$158,F$3,FALSE))="","",(VLOOKUP($A134,'Q2 Raw Data'!$A$9:$DA$158,F$3,FALSE))),"")</f>
        <v>Mature</v>
      </c>
      <c r="G134" t="str">
        <f>IFERROR(IF((VLOOKUP($A134,'Q2 Raw Data'!$A$9:$DA$158,G$3,FALSE))="","",(VLOOKUP($A134,'Q2 Raw Data'!$A$9:$DA$158,G$3,FALSE))),"")</f>
        <v>Established</v>
      </c>
      <c r="H134" t="str">
        <f>IFERROR(IF((VLOOKUP($A134,'Q2 Raw Data'!$A$9:$DA$158,H$3,FALSE))="","",(VLOOKUP($A134,'Q2 Raw Data'!$A$9:$DA$158,H$3,FALSE))),"")</f>
        <v>Mature</v>
      </c>
      <c r="I134" t="str">
        <f>IFERROR(IF((VLOOKUP($A134,'Q2 Raw Data'!$A$9:$DA$158,I$3,FALSE))="","",(VLOOKUP($A134,'Q2 Raw Data'!$A$9:$DA$158,I$3,FALSE))),"")</f>
        <v>Mature</v>
      </c>
      <c r="J134" t="str">
        <f>IFERROR(IF((VLOOKUP($A134,'Q2 Raw Data'!$A$9:$DA$158,J$3,FALSE))="","",(VLOOKUP($A134,'Q2 Raw Data'!$A$9:$DA$158,J$3,FALSE))),"")</f>
        <v>Mature</v>
      </c>
      <c r="K134" t="str">
        <f>IFERROR(IF((VLOOKUP($A134,'Q2 Raw Data'!$A$9:$DA$158,K$3,FALSE))="","",(VLOOKUP($A134,'Q2 Raw Data'!$A$9:$DA$158,K$3,FALSE))),"")</f>
        <v>Established</v>
      </c>
      <c r="L134" t="str">
        <f>IFERROR(IF((VLOOKUP($A134,'Q2 Raw Data'!$A$9:$DA$158,L$3,FALSE))="","",(VLOOKUP($A134,'Q2 Raw Data'!$A$9:$DA$158,L$3,FALSE))),"")</f>
        <v>Plans in place</v>
      </c>
      <c r="M134" t="str">
        <f>IFERROR(IF((VLOOKUP($A134,'Q2 Raw Data'!$A$9:$DA$158,M$3,FALSE))="","",(VLOOKUP($A134,'Q2 Raw Data'!$A$9:$DA$158,M$3,FALSE))),"")</f>
        <v>Mature</v>
      </c>
      <c r="N134" t="str">
        <f>IFERROR(IF((VLOOKUP($A134,'Q2 Raw Data'!$A$9:$DA$158,N$3,FALSE))="","",(VLOOKUP($A134,'Q2 Raw Data'!$A$9:$DA$158,N$3,FALSE))),"")</f>
        <v>Mature</v>
      </c>
      <c r="O134" t="str">
        <f>IFERROR(IF((VLOOKUP($A134,'Q2 Raw Data'!$A$9:$DA$158,O$3,FALSE))="","",(VLOOKUP($A134,'Q2 Raw Data'!$A$9:$DA$158,O$3,FALSE))),"")</f>
        <v>Mature</v>
      </c>
      <c r="P134" t="str">
        <f>IFERROR(IF((VLOOKUP($A134,'Q2 Raw Data'!$A$9:$DA$158,P$3,FALSE))="","",(VLOOKUP($A134,'Q2 Raw Data'!$A$9:$DA$158,P$3,FALSE))),"")</f>
        <v>Established</v>
      </c>
      <c r="Q134" t="str">
        <f>IFERROR(IF((VLOOKUP($A134,'Q2 Raw Data'!$A$9:$DA$158,Q$3,FALSE))="","",(VLOOKUP($A134,'Q2 Raw Data'!$A$9:$DA$158,Q$3,FALSE))),"")</f>
        <v>Mature</v>
      </c>
      <c r="R134" t="str">
        <f>IFERROR(IF((VLOOKUP($A134,'Q2 Raw Data'!$A$9:$DA$158,R$3,FALSE))="","",(VLOOKUP($A134,'Q2 Raw Data'!$A$9:$DA$158,R$3,FALSE))),"")</f>
        <v>Mature</v>
      </c>
      <c r="S134" t="str">
        <f>IFERROR(IF((VLOOKUP($A134,'Q2 Raw Data'!$A$9:$DA$158,S$3,FALSE))="","",(VLOOKUP($A134,'Q2 Raw Data'!$A$9:$DA$158,S$3,FALSE))),"")</f>
        <v>Mature</v>
      </c>
      <c r="T134" t="str">
        <f>IFERROR(IF((VLOOKUP($A134,'Q2 Raw Data'!$A$9:$DA$158,T$3,FALSE))="","",(VLOOKUP($A134,'Q2 Raw Data'!$A$9:$DA$158,T$3,FALSE))),"")</f>
        <v>Mature</v>
      </c>
      <c r="U134" t="str">
        <f>IFERROR(IF((VLOOKUP($A134,'Q2 Raw Data'!$A$9:$DA$158,U$3,FALSE))="","",(VLOOKUP($A134,'Q2 Raw Data'!$A$9:$DA$158,U$3,FALSE))),"")</f>
        <v>Plans in place</v>
      </c>
      <c r="V134" t="str">
        <f>IFERROR(IF((VLOOKUP($A134,'Q2 Raw Data'!$A$9:$DA$158,V$3,FALSE))="","",(VLOOKUP($A134,'Q2 Raw Data'!$A$9:$DA$158,V$3,FALSE))),"")</f>
        <v>Mature</v>
      </c>
      <c r="W134" t="str">
        <f>IFERROR(IF((VLOOKUP($A134,'Q2 Raw Data'!$A$9:$DA$158,W$3,FALSE))="","",(VLOOKUP($A134,'Q2 Raw Data'!$A$9:$DA$158,W$3,FALSE))),"")</f>
        <v>Mature</v>
      </c>
      <c r="X134" t="str">
        <f>IFERROR(IF((VLOOKUP($A134,'Q2 Raw Data'!$A$9:$DA$158,X$3,FALSE))="","",(VLOOKUP($A134,'Q2 Raw Data'!$A$9:$DA$158,X$3,FALSE))),"")</f>
        <v>Mature</v>
      </c>
      <c r="Y134" t="str">
        <f>IFERROR(IF((VLOOKUP($A134,'Q2 Raw Data'!$A$9:$DA$158,Y$3,FALSE))="","",(VLOOKUP($A134,'Q2 Raw Data'!$A$9:$DA$158,Y$3,FALSE))),"")</f>
        <v>Established</v>
      </c>
      <c r="Z134" t="str">
        <f>IFERROR(IF((VLOOKUP($A134,'Q2 Raw Data'!$A$9:$DA$158,Z$3,FALSE))="","",(VLOOKUP($A134,'Q2 Raw Data'!$A$9:$DA$158,Z$3,FALSE))),"")</f>
        <v>Mature</v>
      </c>
      <c r="AA134" t="str">
        <f>IFERROR(IF((VLOOKUP($A134,'Q2 Raw Data'!$A$9:$DA$158,AA$3,FALSE))="","",(VLOOKUP($A134,'Q2 Raw Data'!$A$9:$DA$158,AA$3,FALSE))),"")</f>
        <v>Mature</v>
      </c>
      <c r="AB134" t="str">
        <f>IFERROR(IF((VLOOKUP($A134,'Q2 Raw Data'!$A$9:$DA$158,AB$3,FALSE))="","",(VLOOKUP($A134,'Q2 Raw Data'!$A$9:$DA$158,AB$3,FALSE))),"")</f>
        <v>Mature</v>
      </c>
      <c r="AC134" t="str">
        <f>IFERROR(IF((VLOOKUP($A134,'Q2 Raw Data'!$A$9:$DA$158,AC$3,FALSE))="","",(VLOOKUP($A134,'Q2 Raw Data'!$A$9:$DA$158,AC$3,FALSE))),"")</f>
        <v>Mature</v>
      </c>
    </row>
    <row r="135" spans="1:29" x14ac:dyDescent="0.3">
      <c r="A135" t="s">
        <v>638</v>
      </c>
      <c r="B135" t="s">
        <v>639</v>
      </c>
      <c r="C135" t="str">
        <f>IFERROR(IF((VLOOKUP($A135,'Q2 Raw Data'!$A$9:$DA$158,C$3,FALSE))="","",(VLOOKUP($A135,'Q2 Raw Data'!$A$9:$DA$158,C$3,FALSE))),"")</f>
        <v>Established</v>
      </c>
      <c r="D135" t="str">
        <f>IFERROR(IF((VLOOKUP($A135,'Q2 Raw Data'!$A$9:$DA$158,D$3,FALSE))="","",(VLOOKUP($A135,'Q2 Raw Data'!$A$9:$DA$158,D$3,FALSE))),"")</f>
        <v>Established</v>
      </c>
      <c r="E135" t="str">
        <f>IFERROR(IF((VLOOKUP($A135,'Q2 Raw Data'!$A$9:$DA$158,E$3,FALSE))="","",(VLOOKUP($A135,'Q2 Raw Data'!$A$9:$DA$158,E$3,FALSE))),"")</f>
        <v>Mature</v>
      </c>
      <c r="F135" t="str">
        <f>IFERROR(IF((VLOOKUP($A135,'Q2 Raw Data'!$A$9:$DA$158,F$3,FALSE))="","",(VLOOKUP($A135,'Q2 Raw Data'!$A$9:$DA$158,F$3,FALSE))),"")</f>
        <v>Mature</v>
      </c>
      <c r="G135" t="str">
        <f>IFERROR(IF((VLOOKUP($A135,'Q2 Raw Data'!$A$9:$DA$158,G$3,FALSE))="","",(VLOOKUP($A135,'Q2 Raw Data'!$A$9:$DA$158,G$3,FALSE))),"")</f>
        <v>Established</v>
      </c>
      <c r="H135" t="str">
        <f>IFERROR(IF((VLOOKUP($A135,'Q2 Raw Data'!$A$9:$DA$158,H$3,FALSE))="","",(VLOOKUP($A135,'Q2 Raw Data'!$A$9:$DA$158,H$3,FALSE))),"")</f>
        <v>Established</v>
      </c>
      <c r="I135" t="str">
        <f>IFERROR(IF((VLOOKUP($A135,'Q2 Raw Data'!$A$9:$DA$158,I$3,FALSE))="","",(VLOOKUP($A135,'Q2 Raw Data'!$A$9:$DA$158,I$3,FALSE))),"")</f>
        <v>Established</v>
      </c>
      <c r="J135" t="str">
        <f>IFERROR(IF((VLOOKUP($A135,'Q2 Raw Data'!$A$9:$DA$158,J$3,FALSE))="","",(VLOOKUP($A135,'Q2 Raw Data'!$A$9:$DA$158,J$3,FALSE))),"")</f>
        <v>Established</v>
      </c>
      <c r="K135" t="str">
        <f>IFERROR(IF((VLOOKUP($A135,'Q2 Raw Data'!$A$9:$DA$158,K$3,FALSE))="","",(VLOOKUP($A135,'Q2 Raw Data'!$A$9:$DA$158,K$3,FALSE))),"")</f>
        <v>Established</v>
      </c>
      <c r="L135" t="str">
        <f>IFERROR(IF((VLOOKUP($A135,'Q2 Raw Data'!$A$9:$DA$158,L$3,FALSE))="","",(VLOOKUP($A135,'Q2 Raw Data'!$A$9:$DA$158,L$3,FALSE))),"")</f>
        <v>Established</v>
      </c>
      <c r="M135" t="str">
        <f>IFERROR(IF((VLOOKUP($A135,'Q2 Raw Data'!$A$9:$DA$158,M$3,FALSE))="","",(VLOOKUP($A135,'Q2 Raw Data'!$A$9:$DA$158,M$3,FALSE))),"")</f>
        <v>Mature</v>
      </c>
      <c r="N135" t="str">
        <f>IFERROR(IF((VLOOKUP($A135,'Q2 Raw Data'!$A$9:$DA$158,N$3,FALSE))="","",(VLOOKUP($A135,'Q2 Raw Data'!$A$9:$DA$158,N$3,FALSE))),"")</f>
        <v>Mature</v>
      </c>
      <c r="O135" t="str">
        <f>IFERROR(IF((VLOOKUP($A135,'Q2 Raw Data'!$A$9:$DA$158,O$3,FALSE))="","",(VLOOKUP($A135,'Q2 Raw Data'!$A$9:$DA$158,O$3,FALSE))),"")</f>
        <v>Mature</v>
      </c>
      <c r="P135" t="str">
        <f>IFERROR(IF((VLOOKUP($A135,'Q2 Raw Data'!$A$9:$DA$158,P$3,FALSE))="","",(VLOOKUP($A135,'Q2 Raw Data'!$A$9:$DA$158,P$3,FALSE))),"")</f>
        <v>Established</v>
      </c>
      <c r="Q135" t="str">
        <f>IFERROR(IF((VLOOKUP($A135,'Q2 Raw Data'!$A$9:$DA$158,Q$3,FALSE))="","",(VLOOKUP($A135,'Q2 Raw Data'!$A$9:$DA$158,Q$3,FALSE))),"")</f>
        <v>Mature</v>
      </c>
      <c r="R135" t="str">
        <f>IFERROR(IF((VLOOKUP($A135,'Q2 Raw Data'!$A$9:$DA$158,R$3,FALSE))="","",(VLOOKUP($A135,'Q2 Raw Data'!$A$9:$DA$158,R$3,FALSE))),"")</f>
        <v>Mature</v>
      </c>
      <c r="S135" t="str">
        <f>IFERROR(IF((VLOOKUP($A135,'Q2 Raw Data'!$A$9:$DA$158,S$3,FALSE))="","",(VLOOKUP($A135,'Q2 Raw Data'!$A$9:$DA$158,S$3,FALSE))),"")</f>
        <v>Mature</v>
      </c>
      <c r="T135" t="str">
        <f>IFERROR(IF((VLOOKUP($A135,'Q2 Raw Data'!$A$9:$DA$158,T$3,FALSE))="","",(VLOOKUP($A135,'Q2 Raw Data'!$A$9:$DA$158,T$3,FALSE))),"")</f>
        <v>Mature</v>
      </c>
      <c r="U135" t="str">
        <f>IFERROR(IF((VLOOKUP($A135,'Q2 Raw Data'!$A$9:$DA$158,U$3,FALSE))="","",(VLOOKUP($A135,'Q2 Raw Data'!$A$9:$DA$158,U$3,FALSE))),"")</f>
        <v>Mature</v>
      </c>
      <c r="V135" t="str">
        <f>IFERROR(IF((VLOOKUP($A135,'Q2 Raw Data'!$A$9:$DA$158,V$3,FALSE))="","",(VLOOKUP($A135,'Q2 Raw Data'!$A$9:$DA$158,V$3,FALSE))),"")</f>
        <v>Mature</v>
      </c>
      <c r="W135" t="str">
        <f>IFERROR(IF((VLOOKUP($A135,'Q2 Raw Data'!$A$9:$DA$158,W$3,FALSE))="","",(VLOOKUP($A135,'Q2 Raw Data'!$A$9:$DA$158,W$3,FALSE))),"")</f>
        <v>Exemplary</v>
      </c>
      <c r="X135" t="str">
        <f>IFERROR(IF((VLOOKUP($A135,'Q2 Raw Data'!$A$9:$DA$158,X$3,FALSE))="","",(VLOOKUP($A135,'Q2 Raw Data'!$A$9:$DA$158,X$3,FALSE))),"")</f>
        <v>Mature</v>
      </c>
      <c r="Y135" t="str">
        <f>IFERROR(IF((VLOOKUP($A135,'Q2 Raw Data'!$A$9:$DA$158,Y$3,FALSE))="","",(VLOOKUP($A135,'Q2 Raw Data'!$A$9:$DA$158,Y$3,FALSE))),"")</f>
        <v>Mature</v>
      </c>
      <c r="Z135" t="str">
        <f>IFERROR(IF((VLOOKUP($A135,'Q2 Raw Data'!$A$9:$DA$158,Z$3,FALSE))="","",(VLOOKUP($A135,'Q2 Raw Data'!$A$9:$DA$158,Z$3,FALSE))),"")</f>
        <v>Mature</v>
      </c>
      <c r="AA135" t="str">
        <f>IFERROR(IF((VLOOKUP($A135,'Q2 Raw Data'!$A$9:$DA$158,AA$3,FALSE))="","",(VLOOKUP($A135,'Q2 Raw Data'!$A$9:$DA$158,AA$3,FALSE))),"")</f>
        <v>Mature</v>
      </c>
      <c r="AB135" t="str">
        <f>IFERROR(IF((VLOOKUP($A135,'Q2 Raw Data'!$A$9:$DA$158,AB$3,FALSE))="","",(VLOOKUP($A135,'Q2 Raw Data'!$A$9:$DA$158,AB$3,FALSE))),"")</f>
        <v>Mature</v>
      </c>
      <c r="AC135" t="str">
        <f>IFERROR(IF((VLOOKUP($A135,'Q2 Raw Data'!$A$9:$DA$158,AC$3,FALSE))="","",(VLOOKUP($A135,'Q2 Raw Data'!$A$9:$DA$158,AC$3,FALSE))),"")</f>
        <v>Mature</v>
      </c>
    </row>
    <row r="136" spans="1:29" x14ac:dyDescent="0.3">
      <c r="A136" t="s">
        <v>640</v>
      </c>
      <c r="B136" t="s">
        <v>641</v>
      </c>
      <c r="C136" t="str">
        <f>IFERROR(IF((VLOOKUP($A136,'Q2 Raw Data'!$A$9:$DA$158,C$3,FALSE))="","",(VLOOKUP($A136,'Q2 Raw Data'!$A$9:$DA$158,C$3,FALSE))),"")</f>
        <v>Established</v>
      </c>
      <c r="D136" t="str">
        <f>IFERROR(IF((VLOOKUP($A136,'Q2 Raw Data'!$A$9:$DA$158,D$3,FALSE))="","",(VLOOKUP($A136,'Q2 Raw Data'!$A$9:$DA$158,D$3,FALSE))),"")</f>
        <v>Established</v>
      </c>
      <c r="E136" t="str">
        <f>IFERROR(IF((VLOOKUP($A136,'Q2 Raw Data'!$A$9:$DA$158,E$3,FALSE))="","",(VLOOKUP($A136,'Q2 Raw Data'!$A$9:$DA$158,E$3,FALSE))),"")</f>
        <v>Established</v>
      </c>
      <c r="F136" t="str">
        <f>IFERROR(IF((VLOOKUP($A136,'Q2 Raw Data'!$A$9:$DA$158,F$3,FALSE))="","",(VLOOKUP($A136,'Q2 Raw Data'!$A$9:$DA$158,F$3,FALSE))),"")</f>
        <v>Plans in place</v>
      </c>
      <c r="G136" t="str">
        <f>IFERROR(IF((VLOOKUP($A136,'Q2 Raw Data'!$A$9:$DA$158,G$3,FALSE))="","",(VLOOKUP($A136,'Q2 Raw Data'!$A$9:$DA$158,G$3,FALSE))),"")</f>
        <v>Plans in place</v>
      </c>
      <c r="H136" t="str">
        <f>IFERROR(IF((VLOOKUP($A136,'Q2 Raw Data'!$A$9:$DA$158,H$3,FALSE))="","",(VLOOKUP($A136,'Q2 Raw Data'!$A$9:$DA$158,H$3,FALSE))),"")</f>
        <v>Established</v>
      </c>
      <c r="I136" t="str">
        <f>IFERROR(IF((VLOOKUP($A136,'Q2 Raw Data'!$A$9:$DA$158,I$3,FALSE))="","",(VLOOKUP($A136,'Q2 Raw Data'!$A$9:$DA$158,I$3,FALSE))),"")</f>
        <v>Plans in place</v>
      </c>
      <c r="J136" t="str">
        <f>IFERROR(IF((VLOOKUP($A136,'Q2 Raw Data'!$A$9:$DA$158,J$3,FALSE))="","",(VLOOKUP($A136,'Q2 Raw Data'!$A$9:$DA$158,J$3,FALSE))),"")</f>
        <v>Established</v>
      </c>
      <c r="K136" t="str">
        <f>IFERROR(IF((VLOOKUP($A136,'Q2 Raw Data'!$A$9:$DA$158,K$3,FALSE))="","",(VLOOKUP($A136,'Q2 Raw Data'!$A$9:$DA$158,K$3,FALSE))),"")</f>
        <v>Plans in place</v>
      </c>
      <c r="L136" t="str">
        <f>IFERROR(IF((VLOOKUP($A136,'Q2 Raw Data'!$A$9:$DA$158,L$3,FALSE))="","",(VLOOKUP($A136,'Q2 Raw Data'!$A$9:$DA$158,L$3,FALSE))),"")</f>
        <v>Mature</v>
      </c>
      <c r="M136" t="str">
        <f>IFERROR(IF((VLOOKUP($A136,'Q2 Raw Data'!$A$9:$DA$158,M$3,FALSE))="","",(VLOOKUP($A136,'Q2 Raw Data'!$A$9:$DA$158,M$3,FALSE))),"")</f>
        <v>Mature</v>
      </c>
      <c r="N136" t="str">
        <f>IFERROR(IF((VLOOKUP($A136,'Q2 Raw Data'!$A$9:$DA$158,N$3,FALSE))="","",(VLOOKUP($A136,'Q2 Raw Data'!$A$9:$DA$158,N$3,FALSE))),"")</f>
        <v>Mature</v>
      </c>
      <c r="O136" t="str">
        <f>IFERROR(IF((VLOOKUP($A136,'Q2 Raw Data'!$A$9:$DA$158,O$3,FALSE))="","",(VLOOKUP($A136,'Q2 Raw Data'!$A$9:$DA$158,O$3,FALSE))),"")</f>
        <v>Plans in place</v>
      </c>
      <c r="P136" t="str">
        <f>IFERROR(IF((VLOOKUP($A136,'Q2 Raw Data'!$A$9:$DA$158,P$3,FALSE))="","",(VLOOKUP($A136,'Q2 Raw Data'!$A$9:$DA$158,P$3,FALSE))),"")</f>
        <v>Established</v>
      </c>
      <c r="Q136" t="str">
        <f>IFERROR(IF((VLOOKUP($A136,'Q2 Raw Data'!$A$9:$DA$158,Q$3,FALSE))="","",(VLOOKUP($A136,'Q2 Raw Data'!$A$9:$DA$158,Q$3,FALSE))),"")</f>
        <v>Established</v>
      </c>
      <c r="R136" t="str">
        <f>IFERROR(IF((VLOOKUP($A136,'Q2 Raw Data'!$A$9:$DA$158,R$3,FALSE))="","",(VLOOKUP($A136,'Q2 Raw Data'!$A$9:$DA$158,R$3,FALSE))),"")</f>
        <v>Established</v>
      </c>
      <c r="S136" t="str">
        <f>IFERROR(IF((VLOOKUP($A136,'Q2 Raw Data'!$A$9:$DA$158,S$3,FALSE))="","",(VLOOKUP($A136,'Q2 Raw Data'!$A$9:$DA$158,S$3,FALSE))),"")</f>
        <v>Established</v>
      </c>
      <c r="T136" t="str">
        <f>IFERROR(IF((VLOOKUP($A136,'Q2 Raw Data'!$A$9:$DA$158,T$3,FALSE))="","",(VLOOKUP($A136,'Q2 Raw Data'!$A$9:$DA$158,T$3,FALSE))),"")</f>
        <v>Established</v>
      </c>
      <c r="U136" t="str">
        <f>IFERROR(IF((VLOOKUP($A136,'Q2 Raw Data'!$A$9:$DA$158,U$3,FALSE))="","",(VLOOKUP($A136,'Q2 Raw Data'!$A$9:$DA$158,U$3,FALSE))),"")</f>
        <v>Mature</v>
      </c>
      <c r="V136" t="str">
        <f>IFERROR(IF((VLOOKUP($A136,'Q2 Raw Data'!$A$9:$DA$158,V$3,FALSE))="","",(VLOOKUP($A136,'Q2 Raw Data'!$A$9:$DA$158,V$3,FALSE))),"")</f>
        <v>Mature</v>
      </c>
      <c r="W136" t="str">
        <f>IFERROR(IF((VLOOKUP($A136,'Q2 Raw Data'!$A$9:$DA$158,W$3,FALSE))="","",(VLOOKUP($A136,'Q2 Raw Data'!$A$9:$DA$158,W$3,FALSE))),"")</f>
        <v>Mature</v>
      </c>
      <c r="X136" t="str">
        <f>IFERROR(IF((VLOOKUP($A136,'Q2 Raw Data'!$A$9:$DA$158,X$3,FALSE))="","",(VLOOKUP($A136,'Q2 Raw Data'!$A$9:$DA$158,X$3,FALSE))),"")</f>
        <v>Established</v>
      </c>
      <c r="Y136" t="str">
        <f>IFERROR(IF((VLOOKUP($A136,'Q2 Raw Data'!$A$9:$DA$158,Y$3,FALSE))="","",(VLOOKUP($A136,'Q2 Raw Data'!$A$9:$DA$158,Y$3,FALSE))),"")</f>
        <v>Established</v>
      </c>
      <c r="Z136" t="str">
        <f>IFERROR(IF((VLOOKUP($A136,'Q2 Raw Data'!$A$9:$DA$158,Z$3,FALSE))="","",(VLOOKUP($A136,'Q2 Raw Data'!$A$9:$DA$158,Z$3,FALSE))),"")</f>
        <v>Mature</v>
      </c>
      <c r="AA136" t="str">
        <f>IFERROR(IF((VLOOKUP($A136,'Q2 Raw Data'!$A$9:$DA$158,AA$3,FALSE))="","",(VLOOKUP($A136,'Q2 Raw Data'!$A$9:$DA$158,AA$3,FALSE))),"")</f>
        <v>Established</v>
      </c>
      <c r="AB136" t="str">
        <f>IFERROR(IF((VLOOKUP($A136,'Q2 Raw Data'!$A$9:$DA$158,AB$3,FALSE))="","",(VLOOKUP($A136,'Q2 Raw Data'!$A$9:$DA$158,AB$3,FALSE))),"")</f>
        <v>Mature</v>
      </c>
      <c r="AC136" t="str">
        <f>IFERROR(IF((VLOOKUP($A136,'Q2 Raw Data'!$A$9:$DA$158,AC$3,FALSE))="","",(VLOOKUP($A136,'Q2 Raw Data'!$A$9:$DA$158,AC$3,FALSE))),"")</f>
        <v>Established</v>
      </c>
    </row>
    <row r="137" spans="1:29" x14ac:dyDescent="0.3">
      <c r="A137" t="s">
        <v>644</v>
      </c>
      <c r="B137" t="s">
        <v>645</v>
      </c>
      <c r="C137" t="str">
        <f>IFERROR(IF((VLOOKUP($A137,'Q2 Raw Data'!$A$9:$DA$158,C$3,FALSE))="","",(VLOOKUP($A137,'Q2 Raw Data'!$A$9:$DA$158,C$3,FALSE))),"")</f>
        <v>Exemplary</v>
      </c>
      <c r="D137" t="str">
        <f>IFERROR(IF((VLOOKUP($A137,'Q2 Raw Data'!$A$9:$DA$158,D$3,FALSE))="","",(VLOOKUP($A137,'Q2 Raw Data'!$A$9:$DA$158,D$3,FALSE))),"")</f>
        <v>Mature</v>
      </c>
      <c r="E137" t="str">
        <f>IFERROR(IF((VLOOKUP($A137,'Q2 Raw Data'!$A$9:$DA$158,E$3,FALSE))="","",(VLOOKUP($A137,'Q2 Raw Data'!$A$9:$DA$158,E$3,FALSE))),"")</f>
        <v>Mature</v>
      </c>
      <c r="F137" t="str">
        <f>IFERROR(IF((VLOOKUP($A137,'Q2 Raw Data'!$A$9:$DA$158,F$3,FALSE))="","",(VLOOKUP($A137,'Q2 Raw Data'!$A$9:$DA$158,F$3,FALSE))),"")</f>
        <v>Established</v>
      </c>
      <c r="G137" t="str">
        <f>IFERROR(IF((VLOOKUP($A137,'Q2 Raw Data'!$A$9:$DA$158,G$3,FALSE))="","",(VLOOKUP($A137,'Q2 Raw Data'!$A$9:$DA$158,G$3,FALSE))),"")</f>
        <v>Established</v>
      </c>
      <c r="H137" t="str">
        <f>IFERROR(IF((VLOOKUP($A137,'Q2 Raw Data'!$A$9:$DA$158,H$3,FALSE))="","",(VLOOKUP($A137,'Q2 Raw Data'!$A$9:$DA$158,H$3,FALSE))),"")</f>
        <v>Exemplary</v>
      </c>
      <c r="I137" t="str">
        <f>IFERROR(IF((VLOOKUP($A137,'Q2 Raw Data'!$A$9:$DA$158,I$3,FALSE))="","",(VLOOKUP($A137,'Q2 Raw Data'!$A$9:$DA$158,I$3,FALSE))),"")</f>
        <v>Mature</v>
      </c>
      <c r="J137" t="str">
        <f>IFERROR(IF((VLOOKUP($A137,'Q2 Raw Data'!$A$9:$DA$158,J$3,FALSE))="","",(VLOOKUP($A137,'Q2 Raw Data'!$A$9:$DA$158,J$3,FALSE))),"")</f>
        <v>Established</v>
      </c>
      <c r="K137" t="str">
        <f>IFERROR(IF((VLOOKUP($A137,'Q2 Raw Data'!$A$9:$DA$158,K$3,FALSE))="","",(VLOOKUP($A137,'Q2 Raw Data'!$A$9:$DA$158,K$3,FALSE))),"")</f>
        <v>Plans in place</v>
      </c>
      <c r="L137" t="str">
        <f>IFERROR(IF((VLOOKUP($A137,'Q2 Raw Data'!$A$9:$DA$158,L$3,FALSE))="","",(VLOOKUP($A137,'Q2 Raw Data'!$A$9:$DA$158,L$3,FALSE))),"")</f>
        <v>Exemplary</v>
      </c>
      <c r="M137" t="str">
        <f>IFERROR(IF((VLOOKUP($A137,'Q2 Raw Data'!$A$9:$DA$158,M$3,FALSE))="","",(VLOOKUP($A137,'Q2 Raw Data'!$A$9:$DA$158,M$3,FALSE))),"")</f>
        <v>Mature</v>
      </c>
      <c r="N137" t="str">
        <f>IFERROR(IF((VLOOKUP($A137,'Q2 Raw Data'!$A$9:$DA$158,N$3,FALSE))="","",(VLOOKUP($A137,'Q2 Raw Data'!$A$9:$DA$158,N$3,FALSE))),"")</f>
        <v>Mature</v>
      </c>
      <c r="O137" t="str">
        <f>IFERROR(IF((VLOOKUP($A137,'Q2 Raw Data'!$A$9:$DA$158,O$3,FALSE))="","",(VLOOKUP($A137,'Q2 Raw Data'!$A$9:$DA$158,O$3,FALSE))),"")</f>
        <v>Established</v>
      </c>
      <c r="P137" t="str">
        <f>IFERROR(IF((VLOOKUP($A137,'Q2 Raw Data'!$A$9:$DA$158,P$3,FALSE))="","",(VLOOKUP($A137,'Q2 Raw Data'!$A$9:$DA$158,P$3,FALSE))),"")</f>
        <v>Established</v>
      </c>
      <c r="Q137" t="str">
        <f>IFERROR(IF((VLOOKUP($A137,'Q2 Raw Data'!$A$9:$DA$158,Q$3,FALSE))="","",(VLOOKUP($A137,'Q2 Raw Data'!$A$9:$DA$158,Q$3,FALSE))),"")</f>
        <v>Exemplary</v>
      </c>
      <c r="R137" t="str">
        <f>IFERROR(IF((VLOOKUP($A137,'Q2 Raw Data'!$A$9:$DA$158,R$3,FALSE))="","",(VLOOKUP($A137,'Q2 Raw Data'!$A$9:$DA$158,R$3,FALSE))),"")</f>
        <v>Mature</v>
      </c>
      <c r="S137" t="str">
        <f>IFERROR(IF((VLOOKUP($A137,'Q2 Raw Data'!$A$9:$DA$158,S$3,FALSE))="","",(VLOOKUP($A137,'Q2 Raw Data'!$A$9:$DA$158,S$3,FALSE))),"")</f>
        <v>Established</v>
      </c>
      <c r="T137" t="str">
        <f>IFERROR(IF((VLOOKUP($A137,'Q2 Raw Data'!$A$9:$DA$158,T$3,FALSE))="","",(VLOOKUP($A137,'Q2 Raw Data'!$A$9:$DA$158,T$3,FALSE))),"")</f>
        <v>Plans in place</v>
      </c>
      <c r="U137" t="str">
        <f>IFERROR(IF((VLOOKUP($A137,'Q2 Raw Data'!$A$9:$DA$158,U$3,FALSE))="","",(VLOOKUP($A137,'Q2 Raw Data'!$A$9:$DA$158,U$3,FALSE))),"")</f>
        <v>Exemplary</v>
      </c>
      <c r="V137" t="str">
        <f>IFERROR(IF((VLOOKUP($A137,'Q2 Raw Data'!$A$9:$DA$158,V$3,FALSE))="","",(VLOOKUP($A137,'Q2 Raw Data'!$A$9:$DA$158,V$3,FALSE))),"")</f>
        <v>Mature</v>
      </c>
      <c r="W137" t="str">
        <f>IFERROR(IF((VLOOKUP($A137,'Q2 Raw Data'!$A$9:$DA$158,W$3,FALSE))="","",(VLOOKUP($A137,'Q2 Raw Data'!$A$9:$DA$158,W$3,FALSE))),"")</f>
        <v>Mature</v>
      </c>
      <c r="X137" t="str">
        <f>IFERROR(IF((VLOOKUP($A137,'Q2 Raw Data'!$A$9:$DA$158,X$3,FALSE))="","",(VLOOKUP($A137,'Q2 Raw Data'!$A$9:$DA$158,X$3,FALSE))),"")</f>
        <v>Established</v>
      </c>
      <c r="Y137" t="str">
        <f>IFERROR(IF((VLOOKUP($A137,'Q2 Raw Data'!$A$9:$DA$158,Y$3,FALSE))="","",(VLOOKUP($A137,'Q2 Raw Data'!$A$9:$DA$158,Y$3,FALSE))),"")</f>
        <v>Established</v>
      </c>
      <c r="Z137" t="str">
        <f>IFERROR(IF((VLOOKUP($A137,'Q2 Raw Data'!$A$9:$DA$158,Z$3,FALSE))="","",(VLOOKUP($A137,'Q2 Raw Data'!$A$9:$DA$158,Z$3,FALSE))),"")</f>
        <v>Exemplary</v>
      </c>
      <c r="AA137" t="str">
        <f>IFERROR(IF((VLOOKUP($A137,'Q2 Raw Data'!$A$9:$DA$158,AA$3,FALSE))="","",(VLOOKUP($A137,'Q2 Raw Data'!$A$9:$DA$158,AA$3,FALSE))),"")</f>
        <v>Mature</v>
      </c>
      <c r="AB137" t="str">
        <f>IFERROR(IF((VLOOKUP($A137,'Q2 Raw Data'!$A$9:$DA$158,AB$3,FALSE))="","",(VLOOKUP($A137,'Q2 Raw Data'!$A$9:$DA$158,AB$3,FALSE))),"")</f>
        <v>Established</v>
      </c>
      <c r="AC137" t="str">
        <f>IFERROR(IF((VLOOKUP($A137,'Q2 Raw Data'!$A$9:$DA$158,AC$3,FALSE))="","",(VLOOKUP($A137,'Q2 Raw Data'!$A$9:$DA$158,AC$3,FALSE))),"")</f>
        <v>Plans in place</v>
      </c>
    </row>
    <row r="138" spans="1:29" x14ac:dyDescent="0.3">
      <c r="A138" t="s">
        <v>646</v>
      </c>
      <c r="B138" t="s">
        <v>647</v>
      </c>
      <c r="C138" t="str">
        <f>IFERROR(IF((VLOOKUP($A138,'Q2 Raw Data'!$A$9:$DA$158,C$3,FALSE))="","",(VLOOKUP($A138,'Q2 Raw Data'!$A$9:$DA$158,C$3,FALSE))),"")</f>
        <v>Established</v>
      </c>
      <c r="D138" t="str">
        <f>IFERROR(IF((VLOOKUP($A138,'Q2 Raw Data'!$A$9:$DA$158,D$3,FALSE))="","",(VLOOKUP($A138,'Q2 Raw Data'!$A$9:$DA$158,D$3,FALSE))),"")</f>
        <v>Mature</v>
      </c>
      <c r="E138" t="str">
        <f>IFERROR(IF((VLOOKUP($A138,'Q2 Raw Data'!$A$9:$DA$158,E$3,FALSE))="","",(VLOOKUP($A138,'Q2 Raw Data'!$A$9:$DA$158,E$3,FALSE))),"")</f>
        <v>Established</v>
      </c>
      <c r="F138" t="str">
        <f>IFERROR(IF((VLOOKUP($A138,'Q2 Raw Data'!$A$9:$DA$158,F$3,FALSE))="","",(VLOOKUP($A138,'Q2 Raw Data'!$A$9:$DA$158,F$3,FALSE))),"")</f>
        <v>Established</v>
      </c>
      <c r="G138" t="str">
        <f>IFERROR(IF((VLOOKUP($A138,'Q2 Raw Data'!$A$9:$DA$158,G$3,FALSE))="","",(VLOOKUP($A138,'Q2 Raw Data'!$A$9:$DA$158,G$3,FALSE))),"")</f>
        <v>Established</v>
      </c>
      <c r="H138" t="str">
        <f>IFERROR(IF((VLOOKUP($A138,'Q2 Raw Data'!$A$9:$DA$158,H$3,FALSE))="","",(VLOOKUP($A138,'Q2 Raw Data'!$A$9:$DA$158,H$3,FALSE))),"")</f>
        <v>Established</v>
      </c>
      <c r="I138" t="str">
        <f>IFERROR(IF((VLOOKUP($A138,'Q2 Raw Data'!$A$9:$DA$158,I$3,FALSE))="","",(VLOOKUP($A138,'Q2 Raw Data'!$A$9:$DA$158,I$3,FALSE))),"")</f>
        <v>Established</v>
      </c>
      <c r="J138" t="str">
        <f>IFERROR(IF((VLOOKUP($A138,'Q2 Raw Data'!$A$9:$DA$158,J$3,FALSE))="","",(VLOOKUP($A138,'Q2 Raw Data'!$A$9:$DA$158,J$3,FALSE))),"")</f>
        <v>Established</v>
      </c>
      <c r="K138" t="str">
        <f>IFERROR(IF((VLOOKUP($A138,'Q2 Raw Data'!$A$9:$DA$158,K$3,FALSE))="","",(VLOOKUP($A138,'Q2 Raw Data'!$A$9:$DA$158,K$3,FALSE))),"")</f>
        <v>Established</v>
      </c>
      <c r="L138" t="str">
        <f>IFERROR(IF((VLOOKUP($A138,'Q2 Raw Data'!$A$9:$DA$158,L$3,FALSE))="","",(VLOOKUP($A138,'Q2 Raw Data'!$A$9:$DA$158,L$3,FALSE))),"")</f>
        <v>Established</v>
      </c>
      <c r="M138" t="str">
        <f>IFERROR(IF((VLOOKUP($A138,'Q2 Raw Data'!$A$9:$DA$158,M$3,FALSE))="","",(VLOOKUP($A138,'Q2 Raw Data'!$A$9:$DA$158,M$3,FALSE))),"")</f>
        <v>Mature</v>
      </c>
      <c r="N138" t="str">
        <f>IFERROR(IF((VLOOKUP($A138,'Q2 Raw Data'!$A$9:$DA$158,N$3,FALSE))="","",(VLOOKUP($A138,'Q2 Raw Data'!$A$9:$DA$158,N$3,FALSE))),"")</f>
        <v>Established</v>
      </c>
      <c r="O138" t="str">
        <f>IFERROR(IF((VLOOKUP($A138,'Q2 Raw Data'!$A$9:$DA$158,O$3,FALSE))="","",(VLOOKUP($A138,'Q2 Raw Data'!$A$9:$DA$158,O$3,FALSE))),"")</f>
        <v>Established</v>
      </c>
      <c r="P138" t="str">
        <f>IFERROR(IF((VLOOKUP($A138,'Q2 Raw Data'!$A$9:$DA$158,P$3,FALSE))="","",(VLOOKUP($A138,'Q2 Raw Data'!$A$9:$DA$158,P$3,FALSE))),"")</f>
        <v>Established</v>
      </c>
      <c r="Q138" t="str">
        <f>IFERROR(IF((VLOOKUP($A138,'Q2 Raw Data'!$A$9:$DA$158,Q$3,FALSE))="","",(VLOOKUP($A138,'Q2 Raw Data'!$A$9:$DA$158,Q$3,FALSE))),"")</f>
        <v>Established</v>
      </c>
      <c r="R138" t="str">
        <f>IFERROR(IF((VLOOKUP($A138,'Q2 Raw Data'!$A$9:$DA$158,R$3,FALSE))="","",(VLOOKUP($A138,'Q2 Raw Data'!$A$9:$DA$158,R$3,FALSE))),"")</f>
        <v>Mature</v>
      </c>
      <c r="S138" t="str">
        <f>IFERROR(IF((VLOOKUP($A138,'Q2 Raw Data'!$A$9:$DA$158,S$3,FALSE))="","",(VLOOKUP($A138,'Q2 Raw Data'!$A$9:$DA$158,S$3,FALSE))),"")</f>
        <v>Established</v>
      </c>
      <c r="T138" t="str">
        <f>IFERROR(IF((VLOOKUP($A138,'Q2 Raw Data'!$A$9:$DA$158,T$3,FALSE))="","",(VLOOKUP($A138,'Q2 Raw Data'!$A$9:$DA$158,T$3,FALSE))),"")</f>
        <v>Established</v>
      </c>
      <c r="U138" t="str">
        <f>IFERROR(IF((VLOOKUP($A138,'Q2 Raw Data'!$A$9:$DA$158,U$3,FALSE))="","",(VLOOKUP($A138,'Q2 Raw Data'!$A$9:$DA$158,U$3,FALSE))),"")</f>
        <v>Mature</v>
      </c>
      <c r="V138" t="str">
        <f>IFERROR(IF((VLOOKUP($A138,'Q2 Raw Data'!$A$9:$DA$158,V$3,FALSE))="","",(VLOOKUP($A138,'Q2 Raw Data'!$A$9:$DA$158,V$3,FALSE))),"")</f>
        <v>Mature</v>
      </c>
      <c r="W138" t="str">
        <f>IFERROR(IF((VLOOKUP($A138,'Q2 Raw Data'!$A$9:$DA$158,W$3,FALSE))="","",(VLOOKUP($A138,'Q2 Raw Data'!$A$9:$DA$158,W$3,FALSE))),"")</f>
        <v>Mature</v>
      </c>
      <c r="X138" t="str">
        <f>IFERROR(IF((VLOOKUP($A138,'Q2 Raw Data'!$A$9:$DA$158,X$3,FALSE))="","",(VLOOKUP($A138,'Q2 Raw Data'!$A$9:$DA$158,X$3,FALSE))),"")</f>
        <v>Mature</v>
      </c>
      <c r="Y138" t="str">
        <f>IFERROR(IF((VLOOKUP($A138,'Q2 Raw Data'!$A$9:$DA$158,Y$3,FALSE))="","",(VLOOKUP($A138,'Q2 Raw Data'!$A$9:$DA$158,Y$3,FALSE))),"")</f>
        <v>Mature</v>
      </c>
      <c r="Z138" t="str">
        <f>IFERROR(IF((VLOOKUP($A138,'Q2 Raw Data'!$A$9:$DA$158,Z$3,FALSE))="","",(VLOOKUP($A138,'Q2 Raw Data'!$A$9:$DA$158,Z$3,FALSE))),"")</f>
        <v>Mature</v>
      </c>
      <c r="AA138" t="str">
        <f>IFERROR(IF((VLOOKUP($A138,'Q2 Raw Data'!$A$9:$DA$158,AA$3,FALSE))="","",(VLOOKUP($A138,'Q2 Raw Data'!$A$9:$DA$158,AA$3,FALSE))),"")</f>
        <v>Mature</v>
      </c>
      <c r="AB138" t="str">
        <f>IFERROR(IF((VLOOKUP($A138,'Q2 Raw Data'!$A$9:$DA$158,AB$3,FALSE))="","",(VLOOKUP($A138,'Q2 Raw Data'!$A$9:$DA$158,AB$3,FALSE))),"")</f>
        <v>Mature</v>
      </c>
      <c r="AC138" t="str">
        <f>IFERROR(IF((VLOOKUP($A138,'Q2 Raw Data'!$A$9:$DA$158,AC$3,FALSE))="","",(VLOOKUP($A138,'Q2 Raw Data'!$A$9:$DA$158,AC$3,FALSE))),"")</f>
        <v>Mature</v>
      </c>
    </row>
    <row r="139" spans="1:29" x14ac:dyDescent="0.3">
      <c r="A139" t="s">
        <v>648</v>
      </c>
      <c r="B139" t="s">
        <v>649</v>
      </c>
      <c r="C139" t="str">
        <f>IFERROR(IF((VLOOKUP($A139,'Q2 Raw Data'!$A$9:$DA$158,C$3,FALSE))="","",(VLOOKUP($A139,'Q2 Raw Data'!$A$9:$DA$158,C$3,FALSE))),"")</f>
        <v>Established</v>
      </c>
      <c r="D139" t="str">
        <f>IFERROR(IF((VLOOKUP($A139,'Q2 Raw Data'!$A$9:$DA$158,D$3,FALSE))="","",(VLOOKUP($A139,'Q2 Raw Data'!$A$9:$DA$158,D$3,FALSE))),"")</f>
        <v>Mature</v>
      </c>
      <c r="E139" t="str">
        <f>IFERROR(IF((VLOOKUP($A139,'Q2 Raw Data'!$A$9:$DA$158,E$3,FALSE))="","",(VLOOKUP($A139,'Q2 Raw Data'!$A$9:$DA$158,E$3,FALSE))),"")</f>
        <v>Established</v>
      </c>
      <c r="F139" t="str">
        <f>IFERROR(IF((VLOOKUP($A139,'Q2 Raw Data'!$A$9:$DA$158,F$3,FALSE))="","",(VLOOKUP($A139,'Q2 Raw Data'!$A$9:$DA$158,F$3,FALSE))),"")</f>
        <v>Established</v>
      </c>
      <c r="G139" t="str">
        <f>IFERROR(IF((VLOOKUP($A139,'Q2 Raw Data'!$A$9:$DA$158,G$3,FALSE))="","",(VLOOKUP($A139,'Q2 Raw Data'!$A$9:$DA$158,G$3,FALSE))),"")</f>
        <v>Established</v>
      </c>
      <c r="H139" t="str">
        <f>IFERROR(IF((VLOOKUP($A139,'Q2 Raw Data'!$A$9:$DA$158,H$3,FALSE))="","",(VLOOKUP($A139,'Q2 Raw Data'!$A$9:$DA$158,H$3,FALSE))),"")</f>
        <v>Established</v>
      </c>
      <c r="I139" t="str">
        <f>IFERROR(IF((VLOOKUP($A139,'Q2 Raw Data'!$A$9:$DA$158,I$3,FALSE))="","",(VLOOKUP($A139,'Q2 Raw Data'!$A$9:$DA$158,I$3,FALSE))),"")</f>
        <v>Established</v>
      </c>
      <c r="J139" t="str">
        <f>IFERROR(IF((VLOOKUP($A139,'Q2 Raw Data'!$A$9:$DA$158,J$3,FALSE))="","",(VLOOKUP($A139,'Q2 Raw Data'!$A$9:$DA$158,J$3,FALSE))),"")</f>
        <v>Established</v>
      </c>
      <c r="K139" t="str">
        <f>IFERROR(IF((VLOOKUP($A139,'Q2 Raw Data'!$A$9:$DA$158,K$3,FALSE))="","",(VLOOKUP($A139,'Q2 Raw Data'!$A$9:$DA$158,K$3,FALSE))),"")</f>
        <v>Plans in place</v>
      </c>
      <c r="L139" t="str">
        <f>IFERROR(IF((VLOOKUP($A139,'Q2 Raw Data'!$A$9:$DA$158,L$3,FALSE))="","",(VLOOKUP($A139,'Q2 Raw Data'!$A$9:$DA$158,L$3,FALSE))),"")</f>
        <v>Established</v>
      </c>
      <c r="M139" t="str">
        <f>IFERROR(IF((VLOOKUP($A139,'Q2 Raw Data'!$A$9:$DA$158,M$3,FALSE))="","",(VLOOKUP($A139,'Q2 Raw Data'!$A$9:$DA$158,M$3,FALSE))),"")</f>
        <v>Mature</v>
      </c>
      <c r="N139" t="str">
        <f>IFERROR(IF((VLOOKUP($A139,'Q2 Raw Data'!$A$9:$DA$158,N$3,FALSE))="","",(VLOOKUP($A139,'Q2 Raw Data'!$A$9:$DA$158,N$3,FALSE))),"")</f>
        <v>Established</v>
      </c>
      <c r="O139" t="str">
        <f>IFERROR(IF((VLOOKUP($A139,'Q2 Raw Data'!$A$9:$DA$158,O$3,FALSE))="","",(VLOOKUP($A139,'Q2 Raw Data'!$A$9:$DA$158,O$3,FALSE))),"")</f>
        <v>Established</v>
      </c>
      <c r="P139" t="str">
        <f>IFERROR(IF((VLOOKUP($A139,'Q2 Raw Data'!$A$9:$DA$158,P$3,FALSE))="","",(VLOOKUP($A139,'Q2 Raw Data'!$A$9:$DA$158,P$3,FALSE))),"")</f>
        <v>Established</v>
      </c>
      <c r="Q139" t="str">
        <f>IFERROR(IF((VLOOKUP($A139,'Q2 Raw Data'!$A$9:$DA$158,Q$3,FALSE))="","",(VLOOKUP($A139,'Q2 Raw Data'!$A$9:$DA$158,Q$3,FALSE))),"")</f>
        <v>Established</v>
      </c>
      <c r="R139" t="str">
        <f>IFERROR(IF((VLOOKUP($A139,'Q2 Raw Data'!$A$9:$DA$158,R$3,FALSE))="","",(VLOOKUP($A139,'Q2 Raw Data'!$A$9:$DA$158,R$3,FALSE))),"")</f>
        <v>Established</v>
      </c>
      <c r="S139" t="str">
        <f>IFERROR(IF((VLOOKUP($A139,'Q2 Raw Data'!$A$9:$DA$158,S$3,FALSE))="","",(VLOOKUP($A139,'Q2 Raw Data'!$A$9:$DA$158,S$3,FALSE))),"")</f>
        <v>Established</v>
      </c>
      <c r="T139" t="str">
        <f>IFERROR(IF((VLOOKUP($A139,'Q2 Raw Data'!$A$9:$DA$158,T$3,FALSE))="","",(VLOOKUP($A139,'Q2 Raw Data'!$A$9:$DA$158,T$3,FALSE))),"")</f>
        <v>Plans in place</v>
      </c>
      <c r="U139" t="str">
        <f>IFERROR(IF((VLOOKUP($A139,'Q2 Raw Data'!$A$9:$DA$158,U$3,FALSE))="","",(VLOOKUP($A139,'Q2 Raw Data'!$A$9:$DA$158,U$3,FALSE))),"")</f>
        <v>Established</v>
      </c>
      <c r="V139" t="str">
        <f>IFERROR(IF((VLOOKUP($A139,'Q2 Raw Data'!$A$9:$DA$158,V$3,FALSE))="","",(VLOOKUP($A139,'Q2 Raw Data'!$A$9:$DA$158,V$3,FALSE))),"")</f>
        <v>Mature</v>
      </c>
      <c r="W139" t="str">
        <f>IFERROR(IF((VLOOKUP($A139,'Q2 Raw Data'!$A$9:$DA$158,W$3,FALSE))="","",(VLOOKUP($A139,'Q2 Raw Data'!$A$9:$DA$158,W$3,FALSE))),"")</f>
        <v>Established</v>
      </c>
      <c r="X139" t="str">
        <f>IFERROR(IF((VLOOKUP($A139,'Q2 Raw Data'!$A$9:$DA$158,X$3,FALSE))="","",(VLOOKUP($A139,'Q2 Raw Data'!$A$9:$DA$158,X$3,FALSE))),"")</f>
        <v>Established</v>
      </c>
      <c r="Y139" t="str">
        <f>IFERROR(IF((VLOOKUP($A139,'Q2 Raw Data'!$A$9:$DA$158,Y$3,FALSE))="","",(VLOOKUP($A139,'Q2 Raw Data'!$A$9:$DA$158,Y$3,FALSE))),"")</f>
        <v>Established</v>
      </c>
      <c r="Z139" t="str">
        <f>IFERROR(IF((VLOOKUP($A139,'Q2 Raw Data'!$A$9:$DA$158,Z$3,FALSE))="","",(VLOOKUP($A139,'Q2 Raw Data'!$A$9:$DA$158,Z$3,FALSE))),"")</f>
        <v>Established</v>
      </c>
      <c r="AA139" t="str">
        <f>IFERROR(IF((VLOOKUP($A139,'Q2 Raw Data'!$A$9:$DA$158,AA$3,FALSE))="","",(VLOOKUP($A139,'Q2 Raw Data'!$A$9:$DA$158,AA$3,FALSE))),"")</f>
        <v>Established</v>
      </c>
      <c r="AB139" t="str">
        <f>IFERROR(IF((VLOOKUP($A139,'Q2 Raw Data'!$A$9:$DA$158,AB$3,FALSE))="","",(VLOOKUP($A139,'Q2 Raw Data'!$A$9:$DA$158,AB$3,FALSE))),"")</f>
        <v>Established</v>
      </c>
      <c r="AC139" t="str">
        <f>IFERROR(IF((VLOOKUP($A139,'Q2 Raw Data'!$A$9:$DA$158,AC$3,FALSE))="","",(VLOOKUP($A139,'Q2 Raw Data'!$A$9:$DA$158,AC$3,FALSE))),"")</f>
        <v>Plans in place</v>
      </c>
    </row>
    <row r="140" spans="1:29" x14ac:dyDescent="0.3">
      <c r="A140" t="s">
        <v>650</v>
      </c>
      <c r="B140" t="s">
        <v>651</v>
      </c>
      <c r="C140" t="str">
        <f>IFERROR(IF((VLOOKUP($A140,'Q2 Raw Data'!$A$9:$DA$158,C$3,FALSE))="","",(VLOOKUP($A140,'Q2 Raw Data'!$A$9:$DA$158,C$3,FALSE))),"")</f>
        <v>Established</v>
      </c>
      <c r="D140" t="str">
        <f>IFERROR(IF((VLOOKUP($A140,'Q2 Raw Data'!$A$9:$DA$158,D$3,FALSE))="","",(VLOOKUP($A140,'Q2 Raw Data'!$A$9:$DA$158,D$3,FALSE))),"")</f>
        <v>Plans in place</v>
      </c>
      <c r="E140" t="str">
        <f>IFERROR(IF((VLOOKUP($A140,'Q2 Raw Data'!$A$9:$DA$158,E$3,FALSE))="","",(VLOOKUP($A140,'Q2 Raw Data'!$A$9:$DA$158,E$3,FALSE))),"")</f>
        <v>Plans in place</v>
      </c>
      <c r="F140" t="str">
        <f>IFERROR(IF((VLOOKUP($A140,'Q2 Raw Data'!$A$9:$DA$158,F$3,FALSE))="","",(VLOOKUP($A140,'Q2 Raw Data'!$A$9:$DA$158,F$3,FALSE))),"")</f>
        <v>Plans in place</v>
      </c>
      <c r="G140" t="str">
        <f>IFERROR(IF((VLOOKUP($A140,'Q2 Raw Data'!$A$9:$DA$158,G$3,FALSE))="","",(VLOOKUP($A140,'Q2 Raw Data'!$A$9:$DA$158,G$3,FALSE))),"")</f>
        <v>Plans in place</v>
      </c>
      <c r="H140" t="str">
        <f>IFERROR(IF((VLOOKUP($A140,'Q2 Raw Data'!$A$9:$DA$158,H$3,FALSE))="","",(VLOOKUP($A140,'Q2 Raw Data'!$A$9:$DA$158,H$3,FALSE))),"")</f>
        <v>Plans in place</v>
      </c>
      <c r="I140" t="str">
        <f>IFERROR(IF((VLOOKUP($A140,'Q2 Raw Data'!$A$9:$DA$158,I$3,FALSE))="","",(VLOOKUP($A140,'Q2 Raw Data'!$A$9:$DA$158,I$3,FALSE))),"")</f>
        <v>Plans in place</v>
      </c>
      <c r="J140" t="str">
        <f>IFERROR(IF((VLOOKUP($A140,'Q2 Raw Data'!$A$9:$DA$158,J$3,FALSE))="","",(VLOOKUP($A140,'Q2 Raw Data'!$A$9:$DA$158,J$3,FALSE))),"")</f>
        <v>Established</v>
      </c>
      <c r="K140" t="str">
        <f>IFERROR(IF((VLOOKUP($A140,'Q2 Raw Data'!$A$9:$DA$158,K$3,FALSE))="","",(VLOOKUP($A140,'Q2 Raw Data'!$A$9:$DA$158,K$3,FALSE))),"")</f>
        <v>Established</v>
      </c>
      <c r="L140" t="str">
        <f>IFERROR(IF((VLOOKUP($A140,'Q2 Raw Data'!$A$9:$DA$158,L$3,FALSE))="","",(VLOOKUP($A140,'Q2 Raw Data'!$A$9:$DA$158,L$3,FALSE))),"")</f>
        <v>Established</v>
      </c>
      <c r="M140" t="str">
        <f>IFERROR(IF((VLOOKUP($A140,'Q2 Raw Data'!$A$9:$DA$158,M$3,FALSE))="","",(VLOOKUP($A140,'Q2 Raw Data'!$A$9:$DA$158,M$3,FALSE))),"")</f>
        <v>Plans in place</v>
      </c>
      <c r="N140" t="str">
        <f>IFERROR(IF((VLOOKUP($A140,'Q2 Raw Data'!$A$9:$DA$158,N$3,FALSE))="","",(VLOOKUP($A140,'Q2 Raw Data'!$A$9:$DA$158,N$3,FALSE))),"")</f>
        <v>Plans in place</v>
      </c>
      <c r="O140" t="str">
        <f>IFERROR(IF((VLOOKUP($A140,'Q2 Raw Data'!$A$9:$DA$158,O$3,FALSE))="","",(VLOOKUP($A140,'Q2 Raw Data'!$A$9:$DA$158,O$3,FALSE))),"")</f>
        <v>Plans in place</v>
      </c>
      <c r="P140" t="str">
        <f>IFERROR(IF((VLOOKUP($A140,'Q2 Raw Data'!$A$9:$DA$158,P$3,FALSE))="","",(VLOOKUP($A140,'Q2 Raw Data'!$A$9:$DA$158,P$3,FALSE))),"")</f>
        <v>Plans in place</v>
      </c>
      <c r="Q140" t="str">
        <f>IFERROR(IF((VLOOKUP($A140,'Q2 Raw Data'!$A$9:$DA$158,Q$3,FALSE))="","",(VLOOKUP($A140,'Q2 Raw Data'!$A$9:$DA$158,Q$3,FALSE))),"")</f>
        <v>Established</v>
      </c>
      <c r="R140" t="str">
        <f>IFERROR(IF((VLOOKUP($A140,'Q2 Raw Data'!$A$9:$DA$158,R$3,FALSE))="","",(VLOOKUP($A140,'Q2 Raw Data'!$A$9:$DA$158,R$3,FALSE))),"")</f>
        <v>Plans in place</v>
      </c>
      <c r="S140" t="str">
        <f>IFERROR(IF((VLOOKUP($A140,'Q2 Raw Data'!$A$9:$DA$158,S$3,FALSE))="","",(VLOOKUP($A140,'Q2 Raw Data'!$A$9:$DA$158,S$3,FALSE))),"")</f>
        <v>Established</v>
      </c>
      <c r="T140" t="str">
        <f>IFERROR(IF((VLOOKUP($A140,'Q2 Raw Data'!$A$9:$DA$158,T$3,FALSE))="","",(VLOOKUP($A140,'Q2 Raw Data'!$A$9:$DA$158,T$3,FALSE))),"")</f>
        <v>Established</v>
      </c>
      <c r="U140" t="str">
        <f>IFERROR(IF((VLOOKUP($A140,'Q2 Raw Data'!$A$9:$DA$158,U$3,FALSE))="","",(VLOOKUP($A140,'Q2 Raw Data'!$A$9:$DA$158,U$3,FALSE))),"")</f>
        <v>Established</v>
      </c>
      <c r="V140" t="str">
        <f>IFERROR(IF((VLOOKUP($A140,'Q2 Raw Data'!$A$9:$DA$158,V$3,FALSE))="","",(VLOOKUP($A140,'Q2 Raw Data'!$A$9:$DA$158,V$3,FALSE))),"")</f>
        <v>Established</v>
      </c>
      <c r="W140" t="str">
        <f>IFERROR(IF((VLOOKUP($A140,'Q2 Raw Data'!$A$9:$DA$158,W$3,FALSE))="","",(VLOOKUP($A140,'Q2 Raw Data'!$A$9:$DA$158,W$3,FALSE))),"")</f>
        <v>Established</v>
      </c>
      <c r="X140" t="str">
        <f>IFERROR(IF((VLOOKUP($A140,'Q2 Raw Data'!$A$9:$DA$158,X$3,FALSE))="","",(VLOOKUP($A140,'Q2 Raw Data'!$A$9:$DA$158,X$3,FALSE))),"")</f>
        <v>Established</v>
      </c>
      <c r="Y140" t="str">
        <f>IFERROR(IF((VLOOKUP($A140,'Q2 Raw Data'!$A$9:$DA$158,Y$3,FALSE))="","",(VLOOKUP($A140,'Q2 Raw Data'!$A$9:$DA$158,Y$3,FALSE))),"")</f>
        <v>Established</v>
      </c>
      <c r="Z140" t="str">
        <f>IFERROR(IF((VLOOKUP($A140,'Q2 Raw Data'!$A$9:$DA$158,Z$3,FALSE))="","",(VLOOKUP($A140,'Q2 Raw Data'!$A$9:$DA$158,Z$3,FALSE))),"")</f>
        <v>Established</v>
      </c>
      <c r="AA140" t="str">
        <f>IFERROR(IF((VLOOKUP($A140,'Q2 Raw Data'!$A$9:$DA$158,AA$3,FALSE))="","",(VLOOKUP($A140,'Q2 Raw Data'!$A$9:$DA$158,AA$3,FALSE))),"")</f>
        <v>Established</v>
      </c>
      <c r="AB140" t="str">
        <f>IFERROR(IF((VLOOKUP($A140,'Q2 Raw Data'!$A$9:$DA$158,AB$3,FALSE))="","",(VLOOKUP($A140,'Q2 Raw Data'!$A$9:$DA$158,AB$3,FALSE))),"")</f>
        <v>Established</v>
      </c>
      <c r="AC140" t="str">
        <f>IFERROR(IF((VLOOKUP($A140,'Q2 Raw Data'!$A$9:$DA$158,AC$3,FALSE))="","",(VLOOKUP($A140,'Q2 Raw Data'!$A$9:$DA$158,AC$3,FALSE))),"")</f>
        <v>Established</v>
      </c>
    </row>
    <row r="141" spans="1:29" x14ac:dyDescent="0.3">
      <c r="A141" t="s">
        <v>652</v>
      </c>
      <c r="B141" t="s">
        <v>653</v>
      </c>
      <c r="C141" t="str">
        <f>IFERROR(IF((VLOOKUP($A141,'Q2 Raw Data'!$A$9:$DA$158,C$3,FALSE))="","",(VLOOKUP($A141,'Q2 Raw Data'!$A$9:$DA$158,C$3,FALSE))),"")</f>
        <v>Established</v>
      </c>
      <c r="D141" t="str">
        <f>IFERROR(IF((VLOOKUP($A141,'Q2 Raw Data'!$A$9:$DA$158,D$3,FALSE))="","",(VLOOKUP($A141,'Q2 Raw Data'!$A$9:$DA$158,D$3,FALSE))),"")</f>
        <v>Established</v>
      </c>
      <c r="E141" t="str">
        <f>IFERROR(IF((VLOOKUP($A141,'Q2 Raw Data'!$A$9:$DA$158,E$3,FALSE))="","",(VLOOKUP($A141,'Q2 Raw Data'!$A$9:$DA$158,E$3,FALSE))),"")</f>
        <v>Established</v>
      </c>
      <c r="F141" t="str">
        <f>IFERROR(IF((VLOOKUP($A141,'Q2 Raw Data'!$A$9:$DA$158,F$3,FALSE))="","",(VLOOKUP($A141,'Q2 Raw Data'!$A$9:$DA$158,F$3,FALSE))),"")</f>
        <v>Established</v>
      </c>
      <c r="G141" t="str">
        <f>IFERROR(IF((VLOOKUP($A141,'Q2 Raw Data'!$A$9:$DA$158,G$3,FALSE))="","",(VLOOKUP($A141,'Q2 Raw Data'!$A$9:$DA$158,G$3,FALSE))),"")</f>
        <v>Established</v>
      </c>
      <c r="H141" t="str">
        <f>IFERROR(IF((VLOOKUP($A141,'Q2 Raw Data'!$A$9:$DA$158,H$3,FALSE))="","",(VLOOKUP($A141,'Q2 Raw Data'!$A$9:$DA$158,H$3,FALSE))),"")</f>
        <v>Established</v>
      </c>
      <c r="I141" t="str">
        <f>IFERROR(IF((VLOOKUP($A141,'Q2 Raw Data'!$A$9:$DA$158,I$3,FALSE))="","",(VLOOKUP($A141,'Q2 Raw Data'!$A$9:$DA$158,I$3,FALSE))),"")</f>
        <v>Established</v>
      </c>
      <c r="J141" t="str">
        <f>IFERROR(IF((VLOOKUP($A141,'Q2 Raw Data'!$A$9:$DA$158,J$3,FALSE))="","",(VLOOKUP($A141,'Q2 Raw Data'!$A$9:$DA$158,J$3,FALSE))),"")</f>
        <v>Mature</v>
      </c>
      <c r="K141" t="str">
        <f>IFERROR(IF((VLOOKUP($A141,'Q2 Raw Data'!$A$9:$DA$158,K$3,FALSE))="","",(VLOOKUP($A141,'Q2 Raw Data'!$A$9:$DA$158,K$3,FALSE))),"")</f>
        <v>Plans in place</v>
      </c>
      <c r="L141" t="str">
        <f>IFERROR(IF((VLOOKUP($A141,'Q2 Raw Data'!$A$9:$DA$158,L$3,FALSE))="","",(VLOOKUP($A141,'Q2 Raw Data'!$A$9:$DA$158,L$3,FALSE))),"")</f>
        <v>Established</v>
      </c>
      <c r="M141" t="str">
        <f>IFERROR(IF((VLOOKUP($A141,'Q2 Raw Data'!$A$9:$DA$158,M$3,FALSE))="","",(VLOOKUP($A141,'Q2 Raw Data'!$A$9:$DA$158,M$3,FALSE))),"")</f>
        <v>Established</v>
      </c>
      <c r="N141" t="str">
        <f>IFERROR(IF((VLOOKUP($A141,'Q2 Raw Data'!$A$9:$DA$158,N$3,FALSE))="","",(VLOOKUP($A141,'Q2 Raw Data'!$A$9:$DA$158,N$3,FALSE))),"")</f>
        <v>Established</v>
      </c>
      <c r="O141" t="str">
        <f>IFERROR(IF((VLOOKUP($A141,'Q2 Raw Data'!$A$9:$DA$158,O$3,FALSE))="","",(VLOOKUP($A141,'Q2 Raw Data'!$A$9:$DA$158,O$3,FALSE))),"")</f>
        <v>Mature</v>
      </c>
      <c r="P141" t="str">
        <f>IFERROR(IF((VLOOKUP($A141,'Q2 Raw Data'!$A$9:$DA$158,P$3,FALSE))="","",(VLOOKUP($A141,'Q2 Raw Data'!$A$9:$DA$158,P$3,FALSE))),"")</f>
        <v>Established</v>
      </c>
      <c r="Q141" t="str">
        <f>IFERROR(IF((VLOOKUP($A141,'Q2 Raw Data'!$A$9:$DA$158,Q$3,FALSE))="","",(VLOOKUP($A141,'Q2 Raw Data'!$A$9:$DA$158,Q$3,FALSE))),"")</f>
        <v>Established</v>
      </c>
      <c r="R141" t="str">
        <f>IFERROR(IF((VLOOKUP($A141,'Q2 Raw Data'!$A$9:$DA$158,R$3,FALSE))="","",(VLOOKUP($A141,'Q2 Raw Data'!$A$9:$DA$158,R$3,FALSE))),"")</f>
        <v>Established</v>
      </c>
      <c r="S141" t="str">
        <f>IFERROR(IF((VLOOKUP($A141,'Q2 Raw Data'!$A$9:$DA$158,S$3,FALSE))="","",(VLOOKUP($A141,'Q2 Raw Data'!$A$9:$DA$158,S$3,FALSE))),"")</f>
        <v>Mature</v>
      </c>
      <c r="T141" t="str">
        <f>IFERROR(IF((VLOOKUP($A141,'Q2 Raw Data'!$A$9:$DA$158,T$3,FALSE))="","",(VLOOKUP($A141,'Q2 Raw Data'!$A$9:$DA$158,T$3,FALSE))),"")</f>
        <v>Established</v>
      </c>
      <c r="U141" t="str">
        <f>IFERROR(IF((VLOOKUP($A141,'Q2 Raw Data'!$A$9:$DA$158,U$3,FALSE))="","",(VLOOKUP($A141,'Q2 Raw Data'!$A$9:$DA$158,U$3,FALSE))),"")</f>
        <v>Established</v>
      </c>
      <c r="V141" t="str">
        <f>IFERROR(IF((VLOOKUP($A141,'Q2 Raw Data'!$A$9:$DA$158,V$3,FALSE))="","",(VLOOKUP($A141,'Q2 Raw Data'!$A$9:$DA$158,V$3,FALSE))),"")</f>
        <v>Established</v>
      </c>
      <c r="W141" t="str">
        <f>IFERROR(IF((VLOOKUP($A141,'Q2 Raw Data'!$A$9:$DA$158,W$3,FALSE))="","",(VLOOKUP($A141,'Q2 Raw Data'!$A$9:$DA$158,W$3,FALSE))),"")</f>
        <v>Established</v>
      </c>
      <c r="X141" t="str">
        <f>IFERROR(IF((VLOOKUP($A141,'Q2 Raw Data'!$A$9:$DA$158,X$3,FALSE))="","",(VLOOKUP($A141,'Q2 Raw Data'!$A$9:$DA$158,X$3,FALSE))),"")</f>
        <v>Mature</v>
      </c>
      <c r="Y141" t="str">
        <f>IFERROR(IF((VLOOKUP($A141,'Q2 Raw Data'!$A$9:$DA$158,Y$3,FALSE))="","",(VLOOKUP($A141,'Q2 Raw Data'!$A$9:$DA$158,Y$3,FALSE))),"")</f>
        <v>Established</v>
      </c>
      <c r="Z141" t="str">
        <f>IFERROR(IF((VLOOKUP($A141,'Q2 Raw Data'!$A$9:$DA$158,Z$3,FALSE))="","",(VLOOKUP($A141,'Q2 Raw Data'!$A$9:$DA$158,Z$3,FALSE))),"")</f>
        <v>Established</v>
      </c>
      <c r="AA141" t="str">
        <f>IFERROR(IF((VLOOKUP($A141,'Q2 Raw Data'!$A$9:$DA$158,AA$3,FALSE))="","",(VLOOKUP($A141,'Q2 Raw Data'!$A$9:$DA$158,AA$3,FALSE))),"")</f>
        <v>Established</v>
      </c>
      <c r="AB141" t="str">
        <f>IFERROR(IF((VLOOKUP($A141,'Q2 Raw Data'!$A$9:$DA$158,AB$3,FALSE))="","",(VLOOKUP($A141,'Q2 Raw Data'!$A$9:$DA$158,AB$3,FALSE))),"")</f>
        <v>Mature</v>
      </c>
      <c r="AC141" t="str">
        <f>IFERROR(IF((VLOOKUP($A141,'Q2 Raw Data'!$A$9:$DA$158,AC$3,FALSE))="","",(VLOOKUP($A141,'Q2 Raw Data'!$A$9:$DA$158,AC$3,FALSE))),"")</f>
        <v>Established</v>
      </c>
    </row>
    <row r="142" spans="1:29" x14ac:dyDescent="0.3">
      <c r="A142" t="s">
        <v>656</v>
      </c>
      <c r="B142" t="s">
        <v>657</v>
      </c>
      <c r="C142" t="str">
        <f>IFERROR(IF((VLOOKUP($A142,'Q2 Raw Data'!$A$9:$DA$158,C$3,FALSE))="","",(VLOOKUP($A142,'Q2 Raw Data'!$A$9:$DA$158,C$3,FALSE))),"")</f>
        <v>Established</v>
      </c>
      <c r="D142" t="str">
        <f>IFERROR(IF((VLOOKUP($A142,'Q2 Raw Data'!$A$9:$DA$158,D$3,FALSE))="","",(VLOOKUP($A142,'Q2 Raw Data'!$A$9:$DA$158,D$3,FALSE))),"")</f>
        <v>Established</v>
      </c>
      <c r="E142" t="str">
        <f>IFERROR(IF((VLOOKUP($A142,'Q2 Raw Data'!$A$9:$DA$158,E$3,FALSE))="","",(VLOOKUP($A142,'Q2 Raw Data'!$A$9:$DA$158,E$3,FALSE))),"")</f>
        <v>Established</v>
      </c>
      <c r="F142" t="str">
        <f>IFERROR(IF((VLOOKUP($A142,'Q2 Raw Data'!$A$9:$DA$158,F$3,FALSE))="","",(VLOOKUP($A142,'Q2 Raw Data'!$A$9:$DA$158,F$3,FALSE))),"")</f>
        <v>Established</v>
      </c>
      <c r="G142" t="str">
        <f>IFERROR(IF((VLOOKUP($A142,'Q2 Raw Data'!$A$9:$DA$158,G$3,FALSE))="","",(VLOOKUP($A142,'Q2 Raw Data'!$A$9:$DA$158,G$3,FALSE))),"")</f>
        <v>Plans in place</v>
      </c>
      <c r="H142" t="str">
        <f>IFERROR(IF((VLOOKUP($A142,'Q2 Raw Data'!$A$9:$DA$158,H$3,FALSE))="","",(VLOOKUP($A142,'Q2 Raw Data'!$A$9:$DA$158,H$3,FALSE))),"")</f>
        <v>Plans in place</v>
      </c>
      <c r="I142" t="str">
        <f>IFERROR(IF((VLOOKUP($A142,'Q2 Raw Data'!$A$9:$DA$158,I$3,FALSE))="","",(VLOOKUP($A142,'Q2 Raw Data'!$A$9:$DA$158,I$3,FALSE))),"")</f>
        <v>Established</v>
      </c>
      <c r="J142" t="str">
        <f>IFERROR(IF((VLOOKUP($A142,'Q2 Raw Data'!$A$9:$DA$158,J$3,FALSE))="","",(VLOOKUP($A142,'Q2 Raw Data'!$A$9:$DA$158,J$3,FALSE))),"")</f>
        <v>Established</v>
      </c>
      <c r="K142" t="str">
        <f>IFERROR(IF((VLOOKUP($A142,'Q2 Raw Data'!$A$9:$DA$158,K$3,FALSE))="","",(VLOOKUP($A142,'Q2 Raw Data'!$A$9:$DA$158,K$3,FALSE))),"")</f>
        <v>Established</v>
      </c>
      <c r="L142" t="str">
        <f>IFERROR(IF((VLOOKUP($A142,'Q2 Raw Data'!$A$9:$DA$158,L$3,FALSE))="","",(VLOOKUP($A142,'Q2 Raw Data'!$A$9:$DA$158,L$3,FALSE))),"")</f>
        <v>Established</v>
      </c>
      <c r="M142" t="str">
        <f>IFERROR(IF((VLOOKUP($A142,'Q2 Raw Data'!$A$9:$DA$158,M$3,FALSE))="","",(VLOOKUP($A142,'Q2 Raw Data'!$A$9:$DA$158,M$3,FALSE))),"")</f>
        <v>Established</v>
      </c>
      <c r="N142" t="str">
        <f>IFERROR(IF((VLOOKUP($A142,'Q2 Raw Data'!$A$9:$DA$158,N$3,FALSE))="","",(VLOOKUP($A142,'Q2 Raw Data'!$A$9:$DA$158,N$3,FALSE))),"")</f>
        <v>Established</v>
      </c>
      <c r="O142" t="str">
        <f>IFERROR(IF((VLOOKUP($A142,'Q2 Raw Data'!$A$9:$DA$158,O$3,FALSE))="","",(VLOOKUP($A142,'Q2 Raw Data'!$A$9:$DA$158,O$3,FALSE))),"")</f>
        <v>Established</v>
      </c>
      <c r="P142" t="str">
        <f>IFERROR(IF((VLOOKUP($A142,'Q2 Raw Data'!$A$9:$DA$158,P$3,FALSE))="","",(VLOOKUP($A142,'Q2 Raw Data'!$A$9:$DA$158,P$3,FALSE))),"")</f>
        <v>Plans in place</v>
      </c>
      <c r="Q142" t="str">
        <f>IFERROR(IF((VLOOKUP($A142,'Q2 Raw Data'!$A$9:$DA$158,Q$3,FALSE))="","",(VLOOKUP($A142,'Q2 Raw Data'!$A$9:$DA$158,Q$3,FALSE))),"")</f>
        <v>Established</v>
      </c>
      <c r="R142" t="str">
        <f>IFERROR(IF((VLOOKUP($A142,'Q2 Raw Data'!$A$9:$DA$158,R$3,FALSE))="","",(VLOOKUP($A142,'Q2 Raw Data'!$A$9:$DA$158,R$3,FALSE))),"")</f>
        <v>Established</v>
      </c>
      <c r="S142" t="str">
        <f>IFERROR(IF((VLOOKUP($A142,'Q2 Raw Data'!$A$9:$DA$158,S$3,FALSE))="","",(VLOOKUP($A142,'Q2 Raw Data'!$A$9:$DA$158,S$3,FALSE))),"")</f>
        <v>Established</v>
      </c>
      <c r="T142" t="str">
        <f>IFERROR(IF((VLOOKUP($A142,'Q2 Raw Data'!$A$9:$DA$158,T$3,FALSE))="","",(VLOOKUP($A142,'Q2 Raw Data'!$A$9:$DA$158,T$3,FALSE))),"")</f>
        <v>Established</v>
      </c>
      <c r="U142" t="str">
        <f>IFERROR(IF((VLOOKUP($A142,'Q2 Raw Data'!$A$9:$DA$158,U$3,FALSE))="","",(VLOOKUP($A142,'Q2 Raw Data'!$A$9:$DA$158,U$3,FALSE))),"")</f>
        <v>Established</v>
      </c>
      <c r="V142" t="str">
        <f>IFERROR(IF((VLOOKUP($A142,'Q2 Raw Data'!$A$9:$DA$158,V$3,FALSE))="","",(VLOOKUP($A142,'Q2 Raw Data'!$A$9:$DA$158,V$3,FALSE))),"")</f>
        <v>Established</v>
      </c>
      <c r="W142" t="str">
        <f>IFERROR(IF((VLOOKUP($A142,'Q2 Raw Data'!$A$9:$DA$158,W$3,FALSE))="","",(VLOOKUP($A142,'Q2 Raw Data'!$A$9:$DA$158,W$3,FALSE))),"")</f>
        <v>Established</v>
      </c>
      <c r="X142" t="str">
        <f>IFERROR(IF((VLOOKUP($A142,'Q2 Raw Data'!$A$9:$DA$158,X$3,FALSE))="","",(VLOOKUP($A142,'Q2 Raw Data'!$A$9:$DA$158,X$3,FALSE))),"")</f>
        <v>Established</v>
      </c>
      <c r="Y142" t="str">
        <f>IFERROR(IF((VLOOKUP($A142,'Q2 Raw Data'!$A$9:$DA$158,Y$3,FALSE))="","",(VLOOKUP($A142,'Q2 Raw Data'!$A$9:$DA$158,Y$3,FALSE))),"")</f>
        <v>Established</v>
      </c>
      <c r="Z142" t="str">
        <f>IFERROR(IF((VLOOKUP($A142,'Q2 Raw Data'!$A$9:$DA$158,Z$3,FALSE))="","",(VLOOKUP($A142,'Q2 Raw Data'!$A$9:$DA$158,Z$3,FALSE))),"")</f>
        <v>Established</v>
      </c>
      <c r="AA142" t="str">
        <f>IFERROR(IF((VLOOKUP($A142,'Q2 Raw Data'!$A$9:$DA$158,AA$3,FALSE))="","",(VLOOKUP($A142,'Q2 Raw Data'!$A$9:$DA$158,AA$3,FALSE))),"")</f>
        <v>Mature</v>
      </c>
      <c r="AB142" t="str">
        <f>IFERROR(IF((VLOOKUP($A142,'Q2 Raw Data'!$A$9:$DA$158,AB$3,FALSE))="","",(VLOOKUP($A142,'Q2 Raw Data'!$A$9:$DA$158,AB$3,FALSE))),"")</f>
        <v>Mature</v>
      </c>
      <c r="AC142" t="str">
        <f>IFERROR(IF((VLOOKUP($A142,'Q2 Raw Data'!$A$9:$DA$158,AC$3,FALSE))="","",(VLOOKUP($A142,'Q2 Raw Data'!$A$9:$DA$158,AC$3,FALSE))),"")</f>
        <v>Established</v>
      </c>
    </row>
    <row r="143" spans="1:29" x14ac:dyDescent="0.3">
      <c r="A143" t="s">
        <v>658</v>
      </c>
      <c r="B143" t="s">
        <v>659</v>
      </c>
      <c r="C143" t="str">
        <f>IFERROR(IF((VLOOKUP($A143,'Q2 Raw Data'!$A$9:$DA$158,C$3,FALSE))="","",(VLOOKUP($A143,'Q2 Raw Data'!$A$9:$DA$158,C$3,FALSE))),"")</f>
        <v>Plans in place</v>
      </c>
      <c r="D143" t="str">
        <f>IFERROR(IF((VLOOKUP($A143,'Q2 Raw Data'!$A$9:$DA$158,D$3,FALSE))="","",(VLOOKUP($A143,'Q2 Raw Data'!$A$9:$DA$158,D$3,FALSE))),"")</f>
        <v>Established</v>
      </c>
      <c r="E143" t="str">
        <f>IFERROR(IF((VLOOKUP($A143,'Q2 Raw Data'!$A$9:$DA$158,E$3,FALSE))="","",(VLOOKUP($A143,'Q2 Raw Data'!$A$9:$DA$158,E$3,FALSE))),"")</f>
        <v>Plans in place</v>
      </c>
      <c r="F143" t="str">
        <f>IFERROR(IF((VLOOKUP($A143,'Q2 Raw Data'!$A$9:$DA$158,F$3,FALSE))="","",(VLOOKUP($A143,'Q2 Raw Data'!$A$9:$DA$158,F$3,FALSE))),"")</f>
        <v>Plans in place</v>
      </c>
      <c r="G143" t="str">
        <f>IFERROR(IF((VLOOKUP($A143,'Q2 Raw Data'!$A$9:$DA$158,G$3,FALSE))="","",(VLOOKUP($A143,'Q2 Raw Data'!$A$9:$DA$158,G$3,FALSE))),"")</f>
        <v>Plans in place</v>
      </c>
      <c r="H143" t="str">
        <f>IFERROR(IF((VLOOKUP($A143,'Q2 Raw Data'!$A$9:$DA$158,H$3,FALSE))="","",(VLOOKUP($A143,'Q2 Raw Data'!$A$9:$DA$158,H$3,FALSE))),"")</f>
        <v>Plans in place</v>
      </c>
      <c r="I143" t="str">
        <f>IFERROR(IF((VLOOKUP($A143,'Q2 Raw Data'!$A$9:$DA$158,I$3,FALSE))="","",(VLOOKUP($A143,'Q2 Raw Data'!$A$9:$DA$158,I$3,FALSE))),"")</f>
        <v>Plans in place</v>
      </c>
      <c r="J143" t="str">
        <f>IFERROR(IF((VLOOKUP($A143,'Q2 Raw Data'!$A$9:$DA$158,J$3,FALSE))="","",(VLOOKUP($A143,'Q2 Raw Data'!$A$9:$DA$158,J$3,FALSE))),"")</f>
        <v>Plans in place</v>
      </c>
      <c r="K143" t="str">
        <f>IFERROR(IF((VLOOKUP($A143,'Q2 Raw Data'!$A$9:$DA$158,K$3,FALSE))="","",(VLOOKUP($A143,'Q2 Raw Data'!$A$9:$DA$158,K$3,FALSE))),"")</f>
        <v>Mature</v>
      </c>
      <c r="L143" t="str">
        <f>IFERROR(IF((VLOOKUP($A143,'Q2 Raw Data'!$A$9:$DA$158,L$3,FALSE))="","",(VLOOKUP($A143,'Q2 Raw Data'!$A$9:$DA$158,L$3,FALSE))),"")</f>
        <v>Established</v>
      </c>
      <c r="M143" t="str">
        <f>IFERROR(IF((VLOOKUP($A143,'Q2 Raw Data'!$A$9:$DA$158,M$3,FALSE))="","",(VLOOKUP($A143,'Q2 Raw Data'!$A$9:$DA$158,M$3,FALSE))),"")</f>
        <v>Established</v>
      </c>
      <c r="N143" t="str">
        <f>IFERROR(IF((VLOOKUP($A143,'Q2 Raw Data'!$A$9:$DA$158,N$3,FALSE))="","",(VLOOKUP($A143,'Q2 Raw Data'!$A$9:$DA$158,N$3,FALSE))),"")</f>
        <v>Established</v>
      </c>
      <c r="O143" t="str">
        <f>IFERROR(IF((VLOOKUP($A143,'Q2 Raw Data'!$A$9:$DA$158,O$3,FALSE))="","",(VLOOKUP($A143,'Q2 Raw Data'!$A$9:$DA$158,O$3,FALSE))),"")</f>
        <v>Established</v>
      </c>
      <c r="P143" t="str">
        <f>IFERROR(IF((VLOOKUP($A143,'Q2 Raw Data'!$A$9:$DA$158,P$3,FALSE))="","",(VLOOKUP($A143,'Q2 Raw Data'!$A$9:$DA$158,P$3,FALSE))),"")</f>
        <v>Established</v>
      </c>
      <c r="Q143" t="str">
        <f>IFERROR(IF((VLOOKUP($A143,'Q2 Raw Data'!$A$9:$DA$158,Q$3,FALSE))="","",(VLOOKUP($A143,'Q2 Raw Data'!$A$9:$DA$158,Q$3,FALSE))),"")</f>
        <v>Established</v>
      </c>
      <c r="R143" t="str">
        <f>IFERROR(IF((VLOOKUP($A143,'Q2 Raw Data'!$A$9:$DA$158,R$3,FALSE))="","",(VLOOKUP($A143,'Q2 Raw Data'!$A$9:$DA$158,R$3,FALSE))),"")</f>
        <v>Established</v>
      </c>
      <c r="S143" t="str">
        <f>IFERROR(IF((VLOOKUP($A143,'Q2 Raw Data'!$A$9:$DA$158,S$3,FALSE))="","",(VLOOKUP($A143,'Q2 Raw Data'!$A$9:$DA$158,S$3,FALSE))),"")</f>
        <v>Established</v>
      </c>
      <c r="T143" t="str">
        <f>IFERROR(IF((VLOOKUP($A143,'Q2 Raw Data'!$A$9:$DA$158,T$3,FALSE))="","",(VLOOKUP($A143,'Q2 Raw Data'!$A$9:$DA$158,T$3,FALSE))),"")</f>
        <v>Mature</v>
      </c>
      <c r="U143" t="str">
        <f>IFERROR(IF((VLOOKUP($A143,'Q2 Raw Data'!$A$9:$DA$158,U$3,FALSE))="","",(VLOOKUP($A143,'Q2 Raw Data'!$A$9:$DA$158,U$3,FALSE))),"")</f>
        <v>Established</v>
      </c>
      <c r="V143" t="str">
        <f>IFERROR(IF((VLOOKUP($A143,'Q2 Raw Data'!$A$9:$DA$158,V$3,FALSE))="","",(VLOOKUP($A143,'Q2 Raw Data'!$A$9:$DA$158,V$3,FALSE))),"")</f>
        <v>Established</v>
      </c>
      <c r="W143" t="str">
        <f>IFERROR(IF((VLOOKUP($A143,'Q2 Raw Data'!$A$9:$DA$158,W$3,FALSE))="","",(VLOOKUP($A143,'Q2 Raw Data'!$A$9:$DA$158,W$3,FALSE))),"")</f>
        <v>Established</v>
      </c>
      <c r="X143" t="str">
        <f>IFERROR(IF((VLOOKUP($A143,'Q2 Raw Data'!$A$9:$DA$158,X$3,FALSE))="","",(VLOOKUP($A143,'Q2 Raw Data'!$A$9:$DA$158,X$3,FALSE))),"")</f>
        <v>Established</v>
      </c>
      <c r="Y143" t="str">
        <f>IFERROR(IF((VLOOKUP($A143,'Q2 Raw Data'!$A$9:$DA$158,Y$3,FALSE))="","",(VLOOKUP($A143,'Q2 Raw Data'!$A$9:$DA$158,Y$3,FALSE))),"")</f>
        <v>Established</v>
      </c>
      <c r="Z143" t="str">
        <f>IFERROR(IF((VLOOKUP($A143,'Q2 Raw Data'!$A$9:$DA$158,Z$3,FALSE))="","",(VLOOKUP($A143,'Q2 Raw Data'!$A$9:$DA$158,Z$3,FALSE))),"")</f>
        <v>Established</v>
      </c>
      <c r="AA143" t="str">
        <f>IFERROR(IF((VLOOKUP($A143,'Q2 Raw Data'!$A$9:$DA$158,AA$3,FALSE))="","",(VLOOKUP($A143,'Q2 Raw Data'!$A$9:$DA$158,AA$3,FALSE))),"")</f>
        <v>Established</v>
      </c>
      <c r="AB143" t="str">
        <f>IFERROR(IF((VLOOKUP($A143,'Q2 Raw Data'!$A$9:$DA$158,AB$3,FALSE))="","",(VLOOKUP($A143,'Q2 Raw Data'!$A$9:$DA$158,AB$3,FALSE))),"")</f>
        <v>Established</v>
      </c>
      <c r="AC143" t="str">
        <f>IFERROR(IF((VLOOKUP($A143,'Q2 Raw Data'!$A$9:$DA$158,AC$3,FALSE))="","",(VLOOKUP($A143,'Q2 Raw Data'!$A$9:$DA$158,AC$3,FALSE))),"")</f>
        <v>Exemplary</v>
      </c>
    </row>
    <row r="144" spans="1:29" x14ac:dyDescent="0.3">
      <c r="A144" t="s">
        <v>660</v>
      </c>
      <c r="B144" t="s">
        <v>661</v>
      </c>
      <c r="C144" t="str">
        <f>IFERROR(IF((VLOOKUP($A144,'Q2 Raw Data'!$A$9:$DA$158,C$3,FALSE))="","",(VLOOKUP($A144,'Q2 Raw Data'!$A$9:$DA$158,C$3,FALSE))),"")</f>
        <v>Established</v>
      </c>
      <c r="D144" t="str">
        <f>IFERROR(IF((VLOOKUP($A144,'Q2 Raw Data'!$A$9:$DA$158,D$3,FALSE))="","",(VLOOKUP($A144,'Q2 Raw Data'!$A$9:$DA$158,D$3,FALSE))),"")</f>
        <v>Established</v>
      </c>
      <c r="E144" t="str">
        <f>IFERROR(IF((VLOOKUP($A144,'Q2 Raw Data'!$A$9:$DA$158,E$3,FALSE))="","",(VLOOKUP($A144,'Q2 Raw Data'!$A$9:$DA$158,E$3,FALSE))),"")</f>
        <v>Established</v>
      </c>
      <c r="F144" t="str">
        <f>IFERROR(IF((VLOOKUP($A144,'Q2 Raw Data'!$A$9:$DA$158,F$3,FALSE))="","",(VLOOKUP($A144,'Q2 Raw Data'!$A$9:$DA$158,F$3,FALSE))),"")</f>
        <v>Established</v>
      </c>
      <c r="G144" t="str">
        <f>IFERROR(IF((VLOOKUP($A144,'Q2 Raw Data'!$A$9:$DA$158,G$3,FALSE))="","",(VLOOKUP($A144,'Q2 Raw Data'!$A$9:$DA$158,G$3,FALSE))),"")</f>
        <v>Established</v>
      </c>
      <c r="H144" t="str">
        <f>IFERROR(IF((VLOOKUP($A144,'Q2 Raw Data'!$A$9:$DA$158,H$3,FALSE))="","",(VLOOKUP($A144,'Q2 Raw Data'!$A$9:$DA$158,H$3,FALSE))),"")</f>
        <v>Established</v>
      </c>
      <c r="I144" t="str">
        <f>IFERROR(IF((VLOOKUP($A144,'Q2 Raw Data'!$A$9:$DA$158,I$3,FALSE))="","",(VLOOKUP($A144,'Q2 Raw Data'!$A$9:$DA$158,I$3,FALSE))),"")</f>
        <v>Established</v>
      </c>
      <c r="J144" t="str">
        <f>IFERROR(IF((VLOOKUP($A144,'Q2 Raw Data'!$A$9:$DA$158,J$3,FALSE))="","",(VLOOKUP($A144,'Q2 Raw Data'!$A$9:$DA$158,J$3,FALSE))),"")</f>
        <v>Established</v>
      </c>
      <c r="K144" t="str">
        <f>IFERROR(IF((VLOOKUP($A144,'Q2 Raw Data'!$A$9:$DA$158,K$3,FALSE))="","",(VLOOKUP($A144,'Q2 Raw Data'!$A$9:$DA$158,K$3,FALSE))),"")</f>
        <v>Established</v>
      </c>
      <c r="L144" t="str">
        <f>IFERROR(IF((VLOOKUP($A144,'Q2 Raw Data'!$A$9:$DA$158,L$3,FALSE))="","",(VLOOKUP($A144,'Q2 Raw Data'!$A$9:$DA$158,L$3,FALSE))),"")</f>
        <v>Established</v>
      </c>
      <c r="M144" t="str">
        <f>IFERROR(IF((VLOOKUP($A144,'Q2 Raw Data'!$A$9:$DA$158,M$3,FALSE))="","",(VLOOKUP($A144,'Q2 Raw Data'!$A$9:$DA$158,M$3,FALSE))),"")</f>
        <v>Established</v>
      </c>
      <c r="N144" t="str">
        <f>IFERROR(IF((VLOOKUP($A144,'Q2 Raw Data'!$A$9:$DA$158,N$3,FALSE))="","",(VLOOKUP($A144,'Q2 Raw Data'!$A$9:$DA$158,N$3,FALSE))),"")</f>
        <v>Established</v>
      </c>
      <c r="O144" t="str">
        <f>IFERROR(IF((VLOOKUP($A144,'Q2 Raw Data'!$A$9:$DA$158,O$3,FALSE))="","",(VLOOKUP($A144,'Q2 Raw Data'!$A$9:$DA$158,O$3,FALSE))),"")</f>
        <v>Established</v>
      </c>
      <c r="P144" t="str">
        <f>IFERROR(IF((VLOOKUP($A144,'Q2 Raw Data'!$A$9:$DA$158,P$3,FALSE))="","",(VLOOKUP($A144,'Q2 Raw Data'!$A$9:$DA$158,P$3,FALSE))),"")</f>
        <v>Established</v>
      </c>
      <c r="Q144" t="str">
        <f>IFERROR(IF((VLOOKUP($A144,'Q2 Raw Data'!$A$9:$DA$158,Q$3,FALSE))="","",(VLOOKUP($A144,'Q2 Raw Data'!$A$9:$DA$158,Q$3,FALSE))),"")</f>
        <v>Established</v>
      </c>
      <c r="R144" t="str">
        <f>IFERROR(IF((VLOOKUP($A144,'Q2 Raw Data'!$A$9:$DA$158,R$3,FALSE))="","",(VLOOKUP($A144,'Q2 Raw Data'!$A$9:$DA$158,R$3,FALSE))),"")</f>
        <v>Mature</v>
      </c>
      <c r="S144" t="str">
        <f>IFERROR(IF((VLOOKUP($A144,'Q2 Raw Data'!$A$9:$DA$158,S$3,FALSE))="","",(VLOOKUP($A144,'Q2 Raw Data'!$A$9:$DA$158,S$3,FALSE))),"")</f>
        <v>Established</v>
      </c>
      <c r="T144" t="str">
        <f>IFERROR(IF((VLOOKUP($A144,'Q2 Raw Data'!$A$9:$DA$158,T$3,FALSE))="","",(VLOOKUP($A144,'Q2 Raw Data'!$A$9:$DA$158,T$3,FALSE))),"")</f>
        <v>Established</v>
      </c>
      <c r="U144" t="str">
        <f>IFERROR(IF((VLOOKUP($A144,'Q2 Raw Data'!$A$9:$DA$158,U$3,FALSE))="","",(VLOOKUP($A144,'Q2 Raw Data'!$A$9:$DA$158,U$3,FALSE))),"")</f>
        <v>Mature</v>
      </c>
      <c r="V144" t="str">
        <f>IFERROR(IF((VLOOKUP($A144,'Q2 Raw Data'!$A$9:$DA$158,V$3,FALSE))="","",(VLOOKUP($A144,'Q2 Raw Data'!$A$9:$DA$158,V$3,FALSE))),"")</f>
        <v>Mature</v>
      </c>
      <c r="W144" t="str">
        <f>IFERROR(IF((VLOOKUP($A144,'Q2 Raw Data'!$A$9:$DA$158,W$3,FALSE))="","",(VLOOKUP($A144,'Q2 Raw Data'!$A$9:$DA$158,W$3,FALSE))),"")</f>
        <v>Mature</v>
      </c>
      <c r="X144" t="str">
        <f>IFERROR(IF((VLOOKUP($A144,'Q2 Raw Data'!$A$9:$DA$158,X$3,FALSE))="","",(VLOOKUP($A144,'Q2 Raw Data'!$A$9:$DA$158,X$3,FALSE))),"")</f>
        <v>Mature</v>
      </c>
      <c r="Y144" t="str">
        <f>IFERROR(IF((VLOOKUP($A144,'Q2 Raw Data'!$A$9:$DA$158,Y$3,FALSE))="","",(VLOOKUP($A144,'Q2 Raw Data'!$A$9:$DA$158,Y$3,FALSE))),"")</f>
        <v>Established</v>
      </c>
      <c r="Z144" t="str">
        <f>IFERROR(IF((VLOOKUP($A144,'Q2 Raw Data'!$A$9:$DA$158,Z$3,FALSE))="","",(VLOOKUP($A144,'Q2 Raw Data'!$A$9:$DA$158,Z$3,FALSE))),"")</f>
        <v>Established</v>
      </c>
      <c r="AA144" t="str">
        <f>IFERROR(IF((VLOOKUP($A144,'Q2 Raw Data'!$A$9:$DA$158,AA$3,FALSE))="","",(VLOOKUP($A144,'Q2 Raw Data'!$A$9:$DA$158,AA$3,FALSE))),"")</f>
        <v>Mature</v>
      </c>
      <c r="AB144" t="str">
        <f>IFERROR(IF((VLOOKUP($A144,'Q2 Raw Data'!$A$9:$DA$158,AB$3,FALSE))="","",(VLOOKUP($A144,'Q2 Raw Data'!$A$9:$DA$158,AB$3,FALSE))),"")</f>
        <v>Mature</v>
      </c>
      <c r="AC144" t="str">
        <f>IFERROR(IF((VLOOKUP($A144,'Q2 Raw Data'!$A$9:$DA$158,AC$3,FALSE))="","",(VLOOKUP($A144,'Q2 Raw Data'!$A$9:$DA$158,AC$3,FALSE))),"")</f>
        <v>Established</v>
      </c>
    </row>
    <row r="145" spans="1:29" x14ac:dyDescent="0.3">
      <c r="A145" t="s">
        <v>662</v>
      </c>
      <c r="B145" t="s">
        <v>663</v>
      </c>
      <c r="C145" t="str">
        <f>IFERROR(IF((VLOOKUP($A145,'Q2 Raw Data'!$A$9:$DA$158,C$3,FALSE))="","",(VLOOKUP($A145,'Q2 Raw Data'!$A$9:$DA$158,C$3,FALSE))),"")</f>
        <v>Mature</v>
      </c>
      <c r="D145" t="str">
        <f>IFERROR(IF((VLOOKUP($A145,'Q2 Raw Data'!$A$9:$DA$158,D$3,FALSE))="","",(VLOOKUP($A145,'Q2 Raw Data'!$A$9:$DA$158,D$3,FALSE))),"")</f>
        <v>Established</v>
      </c>
      <c r="E145" t="str">
        <f>IFERROR(IF((VLOOKUP($A145,'Q2 Raw Data'!$A$9:$DA$158,E$3,FALSE))="","",(VLOOKUP($A145,'Q2 Raw Data'!$A$9:$DA$158,E$3,FALSE))),"")</f>
        <v>Established</v>
      </c>
      <c r="F145" t="str">
        <f>IFERROR(IF((VLOOKUP($A145,'Q2 Raw Data'!$A$9:$DA$158,F$3,FALSE))="","",(VLOOKUP($A145,'Q2 Raw Data'!$A$9:$DA$158,F$3,FALSE))),"")</f>
        <v>Established</v>
      </c>
      <c r="G145" t="str">
        <f>IFERROR(IF((VLOOKUP($A145,'Q2 Raw Data'!$A$9:$DA$158,G$3,FALSE))="","",(VLOOKUP($A145,'Q2 Raw Data'!$A$9:$DA$158,G$3,FALSE))),"")</f>
        <v>Established</v>
      </c>
      <c r="H145" t="str">
        <f>IFERROR(IF((VLOOKUP($A145,'Q2 Raw Data'!$A$9:$DA$158,H$3,FALSE))="","",(VLOOKUP($A145,'Q2 Raw Data'!$A$9:$DA$158,H$3,FALSE))),"")</f>
        <v>Established</v>
      </c>
      <c r="I145" t="str">
        <f>IFERROR(IF((VLOOKUP($A145,'Q2 Raw Data'!$A$9:$DA$158,I$3,FALSE))="","",(VLOOKUP($A145,'Q2 Raw Data'!$A$9:$DA$158,I$3,FALSE))),"")</f>
        <v>Established</v>
      </c>
      <c r="J145" t="str">
        <f>IFERROR(IF((VLOOKUP($A145,'Q2 Raw Data'!$A$9:$DA$158,J$3,FALSE))="","",(VLOOKUP($A145,'Q2 Raw Data'!$A$9:$DA$158,J$3,FALSE))),"")</f>
        <v>Plans in place</v>
      </c>
      <c r="K145" t="str">
        <f>IFERROR(IF((VLOOKUP($A145,'Q2 Raw Data'!$A$9:$DA$158,K$3,FALSE))="","",(VLOOKUP($A145,'Q2 Raw Data'!$A$9:$DA$158,K$3,FALSE))),"")</f>
        <v>Plans in place</v>
      </c>
      <c r="L145" t="str">
        <f>IFERROR(IF((VLOOKUP($A145,'Q2 Raw Data'!$A$9:$DA$158,L$3,FALSE))="","",(VLOOKUP($A145,'Q2 Raw Data'!$A$9:$DA$158,L$3,FALSE))),"")</f>
        <v>Mature</v>
      </c>
      <c r="M145" t="str">
        <f>IFERROR(IF((VLOOKUP($A145,'Q2 Raw Data'!$A$9:$DA$158,M$3,FALSE))="","",(VLOOKUP($A145,'Q2 Raw Data'!$A$9:$DA$158,M$3,FALSE))),"")</f>
        <v>Established</v>
      </c>
      <c r="N145" t="str">
        <f>IFERROR(IF((VLOOKUP($A145,'Q2 Raw Data'!$A$9:$DA$158,N$3,FALSE))="","",(VLOOKUP($A145,'Q2 Raw Data'!$A$9:$DA$158,N$3,FALSE))),"")</f>
        <v>Established</v>
      </c>
      <c r="O145" t="str">
        <f>IFERROR(IF((VLOOKUP($A145,'Q2 Raw Data'!$A$9:$DA$158,O$3,FALSE))="","",(VLOOKUP($A145,'Q2 Raw Data'!$A$9:$DA$158,O$3,FALSE))),"")</f>
        <v>Established</v>
      </c>
      <c r="P145" t="str">
        <f>IFERROR(IF((VLOOKUP($A145,'Q2 Raw Data'!$A$9:$DA$158,P$3,FALSE))="","",(VLOOKUP($A145,'Q2 Raw Data'!$A$9:$DA$158,P$3,FALSE))),"")</f>
        <v>Established</v>
      </c>
      <c r="Q145" t="str">
        <f>IFERROR(IF((VLOOKUP($A145,'Q2 Raw Data'!$A$9:$DA$158,Q$3,FALSE))="","",(VLOOKUP($A145,'Q2 Raw Data'!$A$9:$DA$158,Q$3,FALSE))),"")</f>
        <v>Established</v>
      </c>
      <c r="R145" t="str">
        <f>IFERROR(IF((VLOOKUP($A145,'Q2 Raw Data'!$A$9:$DA$158,R$3,FALSE))="","",(VLOOKUP($A145,'Q2 Raw Data'!$A$9:$DA$158,R$3,FALSE))),"")</f>
        <v>Established</v>
      </c>
      <c r="S145" t="str">
        <f>IFERROR(IF((VLOOKUP($A145,'Q2 Raw Data'!$A$9:$DA$158,S$3,FALSE))="","",(VLOOKUP($A145,'Q2 Raw Data'!$A$9:$DA$158,S$3,FALSE))),"")</f>
        <v>Plans in place</v>
      </c>
      <c r="T145" t="str">
        <f>IFERROR(IF((VLOOKUP($A145,'Q2 Raw Data'!$A$9:$DA$158,T$3,FALSE))="","",(VLOOKUP($A145,'Q2 Raw Data'!$A$9:$DA$158,T$3,FALSE))),"")</f>
        <v>Established</v>
      </c>
      <c r="U145" t="str">
        <f>IFERROR(IF((VLOOKUP($A145,'Q2 Raw Data'!$A$9:$DA$158,U$3,FALSE))="","",(VLOOKUP($A145,'Q2 Raw Data'!$A$9:$DA$158,U$3,FALSE))),"")</f>
        <v>Mature</v>
      </c>
      <c r="V145" t="str">
        <f>IFERROR(IF((VLOOKUP($A145,'Q2 Raw Data'!$A$9:$DA$158,V$3,FALSE))="","",(VLOOKUP($A145,'Q2 Raw Data'!$A$9:$DA$158,V$3,FALSE))),"")</f>
        <v>Mature</v>
      </c>
      <c r="W145" t="str">
        <f>IFERROR(IF((VLOOKUP($A145,'Q2 Raw Data'!$A$9:$DA$158,W$3,FALSE))="","",(VLOOKUP($A145,'Q2 Raw Data'!$A$9:$DA$158,W$3,FALSE))),"")</f>
        <v>Established</v>
      </c>
      <c r="X145" t="str">
        <f>IFERROR(IF((VLOOKUP($A145,'Q2 Raw Data'!$A$9:$DA$158,X$3,FALSE))="","",(VLOOKUP($A145,'Q2 Raw Data'!$A$9:$DA$158,X$3,FALSE))),"")</f>
        <v>Established</v>
      </c>
      <c r="Y145" t="str">
        <f>IFERROR(IF((VLOOKUP($A145,'Q2 Raw Data'!$A$9:$DA$158,Y$3,FALSE))="","",(VLOOKUP($A145,'Q2 Raw Data'!$A$9:$DA$158,Y$3,FALSE))),"")</f>
        <v>Established</v>
      </c>
      <c r="Z145" t="str">
        <f>IFERROR(IF((VLOOKUP($A145,'Q2 Raw Data'!$A$9:$DA$158,Z$3,FALSE))="","",(VLOOKUP($A145,'Q2 Raw Data'!$A$9:$DA$158,Z$3,FALSE))),"")</f>
        <v>Established</v>
      </c>
      <c r="AA145" t="str">
        <f>IFERROR(IF((VLOOKUP($A145,'Q2 Raw Data'!$A$9:$DA$158,AA$3,FALSE))="","",(VLOOKUP($A145,'Q2 Raw Data'!$A$9:$DA$158,AA$3,FALSE))),"")</f>
        <v>Established</v>
      </c>
      <c r="AB145" t="str">
        <f>IFERROR(IF((VLOOKUP($A145,'Q2 Raw Data'!$A$9:$DA$158,AB$3,FALSE))="","",(VLOOKUP($A145,'Q2 Raw Data'!$A$9:$DA$158,AB$3,FALSE))),"")</f>
        <v>Plans in place</v>
      </c>
      <c r="AC145" t="str">
        <f>IFERROR(IF((VLOOKUP($A145,'Q2 Raw Data'!$A$9:$DA$158,AC$3,FALSE))="","",(VLOOKUP($A145,'Q2 Raw Data'!$A$9:$DA$158,AC$3,FALSE))),"")</f>
        <v>Established</v>
      </c>
    </row>
    <row r="146" spans="1:29" x14ac:dyDescent="0.3">
      <c r="A146" t="s">
        <v>665</v>
      </c>
      <c r="B146" t="s">
        <v>666</v>
      </c>
      <c r="C146" t="str">
        <f>IFERROR(IF((VLOOKUP($A146,'Q2 Raw Data'!$A$9:$DA$158,C$3,FALSE))="","",(VLOOKUP($A146,'Q2 Raw Data'!$A$9:$DA$158,C$3,FALSE))),"")</f>
        <v>Mature</v>
      </c>
      <c r="D146" t="str">
        <f>IFERROR(IF((VLOOKUP($A146,'Q2 Raw Data'!$A$9:$DA$158,D$3,FALSE))="","",(VLOOKUP($A146,'Q2 Raw Data'!$A$9:$DA$158,D$3,FALSE))),"")</f>
        <v>Plans in place</v>
      </c>
      <c r="E146" t="str">
        <f>IFERROR(IF((VLOOKUP($A146,'Q2 Raw Data'!$A$9:$DA$158,E$3,FALSE))="","",(VLOOKUP($A146,'Q2 Raw Data'!$A$9:$DA$158,E$3,FALSE))),"")</f>
        <v>Plans in place</v>
      </c>
      <c r="F146" t="str">
        <f>IFERROR(IF((VLOOKUP($A146,'Q2 Raw Data'!$A$9:$DA$158,F$3,FALSE))="","",(VLOOKUP($A146,'Q2 Raw Data'!$A$9:$DA$158,F$3,FALSE))),"")</f>
        <v>Plans in place</v>
      </c>
      <c r="G146" t="str">
        <f>IFERROR(IF((VLOOKUP($A146,'Q2 Raw Data'!$A$9:$DA$158,G$3,FALSE))="","",(VLOOKUP($A146,'Q2 Raw Data'!$A$9:$DA$158,G$3,FALSE))),"")</f>
        <v>Plans in place</v>
      </c>
      <c r="H146" t="str">
        <f>IFERROR(IF((VLOOKUP($A146,'Q2 Raw Data'!$A$9:$DA$158,H$3,FALSE))="","",(VLOOKUP($A146,'Q2 Raw Data'!$A$9:$DA$158,H$3,FALSE))),"")</f>
        <v>Plans in place</v>
      </c>
      <c r="I146" t="str">
        <f>IFERROR(IF((VLOOKUP($A146,'Q2 Raw Data'!$A$9:$DA$158,I$3,FALSE))="","",(VLOOKUP($A146,'Q2 Raw Data'!$A$9:$DA$158,I$3,FALSE))),"")</f>
        <v>Plans in place</v>
      </c>
      <c r="J146" t="str">
        <f>IFERROR(IF((VLOOKUP($A146,'Q2 Raw Data'!$A$9:$DA$158,J$3,FALSE))="","",(VLOOKUP($A146,'Q2 Raw Data'!$A$9:$DA$158,J$3,FALSE))),"")</f>
        <v>Established</v>
      </c>
      <c r="K146" t="str">
        <f>IFERROR(IF((VLOOKUP($A146,'Q2 Raw Data'!$A$9:$DA$158,K$3,FALSE))="","",(VLOOKUP($A146,'Q2 Raw Data'!$A$9:$DA$158,K$3,FALSE))),"")</f>
        <v>Established</v>
      </c>
      <c r="L146" t="str">
        <f>IFERROR(IF((VLOOKUP($A146,'Q2 Raw Data'!$A$9:$DA$158,L$3,FALSE))="","",(VLOOKUP($A146,'Q2 Raw Data'!$A$9:$DA$158,L$3,FALSE))),"")</f>
        <v>Mature</v>
      </c>
      <c r="M146" t="str">
        <f>IFERROR(IF((VLOOKUP($A146,'Q2 Raw Data'!$A$9:$DA$158,M$3,FALSE))="","",(VLOOKUP($A146,'Q2 Raw Data'!$A$9:$DA$158,M$3,FALSE))),"")</f>
        <v>Plans in place</v>
      </c>
      <c r="N146" t="str">
        <f>IFERROR(IF((VLOOKUP($A146,'Q2 Raw Data'!$A$9:$DA$158,N$3,FALSE))="","",(VLOOKUP($A146,'Q2 Raw Data'!$A$9:$DA$158,N$3,FALSE))),"")</f>
        <v>Established</v>
      </c>
      <c r="O146" t="str">
        <f>IFERROR(IF((VLOOKUP($A146,'Q2 Raw Data'!$A$9:$DA$158,O$3,FALSE))="","",(VLOOKUP($A146,'Q2 Raw Data'!$A$9:$DA$158,O$3,FALSE))),"")</f>
        <v>Plans in place</v>
      </c>
      <c r="P146" t="str">
        <f>IFERROR(IF((VLOOKUP($A146,'Q2 Raw Data'!$A$9:$DA$158,P$3,FALSE))="","",(VLOOKUP($A146,'Q2 Raw Data'!$A$9:$DA$158,P$3,FALSE))),"")</f>
        <v>Plans in place</v>
      </c>
      <c r="Q146" t="str">
        <f>IFERROR(IF((VLOOKUP($A146,'Q2 Raw Data'!$A$9:$DA$158,Q$3,FALSE))="","",(VLOOKUP($A146,'Q2 Raw Data'!$A$9:$DA$158,Q$3,FALSE))),"")</f>
        <v>Established</v>
      </c>
      <c r="R146" t="str">
        <f>IFERROR(IF((VLOOKUP($A146,'Q2 Raw Data'!$A$9:$DA$158,R$3,FALSE))="","",(VLOOKUP($A146,'Q2 Raw Data'!$A$9:$DA$158,R$3,FALSE))),"")</f>
        <v>Plans in place</v>
      </c>
      <c r="S146" t="str">
        <f>IFERROR(IF((VLOOKUP($A146,'Q2 Raw Data'!$A$9:$DA$158,S$3,FALSE))="","",(VLOOKUP($A146,'Q2 Raw Data'!$A$9:$DA$158,S$3,FALSE))),"")</f>
        <v>Established</v>
      </c>
      <c r="T146" t="str">
        <f>IFERROR(IF((VLOOKUP($A146,'Q2 Raw Data'!$A$9:$DA$158,T$3,FALSE))="","",(VLOOKUP($A146,'Q2 Raw Data'!$A$9:$DA$158,T$3,FALSE))),"")</f>
        <v>Established</v>
      </c>
      <c r="U146" t="str">
        <f>IFERROR(IF((VLOOKUP($A146,'Q2 Raw Data'!$A$9:$DA$158,U$3,FALSE))="","",(VLOOKUP($A146,'Q2 Raw Data'!$A$9:$DA$158,U$3,FALSE))),"")</f>
        <v>Mature</v>
      </c>
      <c r="V146" t="str">
        <f>IFERROR(IF((VLOOKUP($A146,'Q2 Raw Data'!$A$9:$DA$158,V$3,FALSE))="","",(VLOOKUP($A146,'Q2 Raw Data'!$A$9:$DA$158,V$3,FALSE))),"")</f>
        <v>Established</v>
      </c>
      <c r="W146" t="str">
        <f>IFERROR(IF((VLOOKUP($A146,'Q2 Raw Data'!$A$9:$DA$158,W$3,FALSE))="","",(VLOOKUP($A146,'Q2 Raw Data'!$A$9:$DA$158,W$3,FALSE))),"")</f>
        <v>Established</v>
      </c>
      <c r="X146" t="str">
        <f>IFERROR(IF((VLOOKUP($A146,'Q2 Raw Data'!$A$9:$DA$158,X$3,FALSE))="","",(VLOOKUP($A146,'Q2 Raw Data'!$A$9:$DA$158,X$3,FALSE))),"")</f>
        <v>Established</v>
      </c>
      <c r="Y146" t="str">
        <f>IFERROR(IF((VLOOKUP($A146,'Q2 Raw Data'!$A$9:$DA$158,Y$3,FALSE))="","",(VLOOKUP($A146,'Q2 Raw Data'!$A$9:$DA$158,Y$3,FALSE))),"")</f>
        <v>Plans in place</v>
      </c>
      <c r="Z146" t="str">
        <f>IFERROR(IF((VLOOKUP($A146,'Q2 Raw Data'!$A$9:$DA$158,Z$3,FALSE))="","",(VLOOKUP($A146,'Q2 Raw Data'!$A$9:$DA$158,Z$3,FALSE))),"")</f>
        <v>Established</v>
      </c>
      <c r="AA146" t="str">
        <f>IFERROR(IF((VLOOKUP($A146,'Q2 Raw Data'!$A$9:$DA$158,AA$3,FALSE))="","",(VLOOKUP($A146,'Q2 Raw Data'!$A$9:$DA$158,AA$3,FALSE))),"")</f>
        <v>Plans in place</v>
      </c>
      <c r="AB146" t="str">
        <f>IFERROR(IF((VLOOKUP($A146,'Q2 Raw Data'!$A$9:$DA$158,AB$3,FALSE))="","",(VLOOKUP($A146,'Q2 Raw Data'!$A$9:$DA$158,AB$3,FALSE))),"")</f>
        <v>Established</v>
      </c>
      <c r="AC146" t="str">
        <f>IFERROR(IF((VLOOKUP($A146,'Q2 Raw Data'!$A$9:$DA$158,AC$3,FALSE))="","",(VLOOKUP($A146,'Q2 Raw Data'!$A$9:$DA$158,AC$3,FALSE))),"")</f>
        <v>Mature</v>
      </c>
    </row>
    <row r="147" spans="1:29" x14ac:dyDescent="0.3">
      <c r="A147" t="s">
        <v>667</v>
      </c>
      <c r="B147" t="s">
        <v>668</v>
      </c>
      <c r="C147" t="str">
        <f>IFERROR(IF((VLOOKUP($A147,'Q2 Raw Data'!$A$9:$DA$158,C$3,FALSE))="","",(VLOOKUP($A147,'Q2 Raw Data'!$A$9:$DA$158,C$3,FALSE))),"")</f>
        <v>Established</v>
      </c>
      <c r="D147" t="str">
        <f>IFERROR(IF((VLOOKUP($A147,'Q2 Raw Data'!$A$9:$DA$158,D$3,FALSE))="","",(VLOOKUP($A147,'Q2 Raw Data'!$A$9:$DA$158,D$3,FALSE))),"")</f>
        <v>Established</v>
      </c>
      <c r="E147" t="str">
        <f>IFERROR(IF((VLOOKUP($A147,'Q2 Raw Data'!$A$9:$DA$158,E$3,FALSE))="","",(VLOOKUP($A147,'Q2 Raw Data'!$A$9:$DA$158,E$3,FALSE))),"")</f>
        <v>Plans in place</v>
      </c>
      <c r="F147" t="str">
        <f>IFERROR(IF((VLOOKUP($A147,'Q2 Raw Data'!$A$9:$DA$158,F$3,FALSE))="","",(VLOOKUP($A147,'Q2 Raw Data'!$A$9:$DA$158,F$3,FALSE))),"")</f>
        <v>Plans in place</v>
      </c>
      <c r="G147" t="str">
        <f>IFERROR(IF((VLOOKUP($A147,'Q2 Raw Data'!$A$9:$DA$158,G$3,FALSE))="","",(VLOOKUP($A147,'Q2 Raw Data'!$A$9:$DA$158,G$3,FALSE))),"")</f>
        <v>Plans in place</v>
      </c>
      <c r="H147" t="str">
        <f>IFERROR(IF((VLOOKUP($A147,'Q2 Raw Data'!$A$9:$DA$158,H$3,FALSE))="","",(VLOOKUP($A147,'Q2 Raw Data'!$A$9:$DA$158,H$3,FALSE))),"")</f>
        <v>Established</v>
      </c>
      <c r="I147" t="str">
        <f>IFERROR(IF((VLOOKUP($A147,'Q2 Raw Data'!$A$9:$DA$158,I$3,FALSE))="","",(VLOOKUP($A147,'Q2 Raw Data'!$A$9:$DA$158,I$3,FALSE))),"")</f>
        <v>Established</v>
      </c>
      <c r="J147" t="str">
        <f>IFERROR(IF((VLOOKUP($A147,'Q2 Raw Data'!$A$9:$DA$158,J$3,FALSE))="","",(VLOOKUP($A147,'Q2 Raw Data'!$A$9:$DA$158,J$3,FALSE))),"")</f>
        <v>Established</v>
      </c>
      <c r="K147" t="str">
        <f>IFERROR(IF((VLOOKUP($A147,'Q2 Raw Data'!$A$9:$DA$158,K$3,FALSE))="","",(VLOOKUP($A147,'Q2 Raw Data'!$A$9:$DA$158,K$3,FALSE))),"")</f>
        <v>Not yet established</v>
      </c>
      <c r="L147" t="str">
        <f>IFERROR(IF((VLOOKUP($A147,'Q2 Raw Data'!$A$9:$DA$158,L$3,FALSE))="","",(VLOOKUP($A147,'Q2 Raw Data'!$A$9:$DA$158,L$3,FALSE))),"")</f>
        <v>Established</v>
      </c>
      <c r="M147" t="str">
        <f>IFERROR(IF((VLOOKUP($A147,'Q2 Raw Data'!$A$9:$DA$158,M$3,FALSE))="","",(VLOOKUP($A147,'Q2 Raw Data'!$A$9:$DA$158,M$3,FALSE))),"")</f>
        <v>Established</v>
      </c>
      <c r="N147" t="str">
        <f>IFERROR(IF((VLOOKUP($A147,'Q2 Raw Data'!$A$9:$DA$158,N$3,FALSE))="","",(VLOOKUP($A147,'Q2 Raw Data'!$A$9:$DA$158,N$3,FALSE))),"")</f>
        <v>Plans in place</v>
      </c>
      <c r="O147" t="str">
        <f>IFERROR(IF((VLOOKUP($A147,'Q2 Raw Data'!$A$9:$DA$158,O$3,FALSE))="","",(VLOOKUP($A147,'Q2 Raw Data'!$A$9:$DA$158,O$3,FALSE))),"")</f>
        <v>Plans in place</v>
      </c>
      <c r="P147" t="str">
        <f>IFERROR(IF((VLOOKUP($A147,'Q2 Raw Data'!$A$9:$DA$158,P$3,FALSE))="","",(VLOOKUP($A147,'Q2 Raw Data'!$A$9:$DA$158,P$3,FALSE))),"")</f>
        <v>Plans in place</v>
      </c>
      <c r="Q147" t="str">
        <f>IFERROR(IF((VLOOKUP($A147,'Q2 Raw Data'!$A$9:$DA$158,Q$3,FALSE))="","",(VLOOKUP($A147,'Q2 Raw Data'!$A$9:$DA$158,Q$3,FALSE))),"")</f>
        <v>Established</v>
      </c>
      <c r="R147" t="str">
        <f>IFERROR(IF((VLOOKUP($A147,'Q2 Raw Data'!$A$9:$DA$158,R$3,FALSE))="","",(VLOOKUP($A147,'Q2 Raw Data'!$A$9:$DA$158,R$3,FALSE))),"")</f>
        <v>Mature</v>
      </c>
      <c r="S147" t="str">
        <f>IFERROR(IF((VLOOKUP($A147,'Q2 Raw Data'!$A$9:$DA$158,S$3,FALSE))="","",(VLOOKUP($A147,'Q2 Raw Data'!$A$9:$DA$158,S$3,FALSE))),"")</f>
        <v>Established</v>
      </c>
      <c r="T147" t="str">
        <f>IFERROR(IF((VLOOKUP($A147,'Q2 Raw Data'!$A$9:$DA$158,T$3,FALSE))="","",(VLOOKUP($A147,'Q2 Raw Data'!$A$9:$DA$158,T$3,FALSE))),"")</f>
        <v>Not yet established</v>
      </c>
      <c r="U147" t="str">
        <f>IFERROR(IF((VLOOKUP($A147,'Q2 Raw Data'!$A$9:$DA$158,U$3,FALSE))="","",(VLOOKUP($A147,'Q2 Raw Data'!$A$9:$DA$158,U$3,FALSE))),"")</f>
        <v>Established</v>
      </c>
      <c r="V147" t="str">
        <f>IFERROR(IF((VLOOKUP($A147,'Q2 Raw Data'!$A$9:$DA$158,V$3,FALSE))="","",(VLOOKUP($A147,'Q2 Raw Data'!$A$9:$DA$158,V$3,FALSE))),"")</f>
        <v>Established</v>
      </c>
      <c r="W147" t="str">
        <f>IFERROR(IF((VLOOKUP($A147,'Q2 Raw Data'!$A$9:$DA$158,W$3,FALSE))="","",(VLOOKUP($A147,'Q2 Raw Data'!$A$9:$DA$158,W$3,FALSE))),"")</f>
        <v>Established</v>
      </c>
      <c r="X147" t="str">
        <f>IFERROR(IF((VLOOKUP($A147,'Q2 Raw Data'!$A$9:$DA$158,X$3,FALSE))="","",(VLOOKUP($A147,'Q2 Raw Data'!$A$9:$DA$158,X$3,FALSE))),"")</f>
        <v>Established</v>
      </c>
      <c r="Y147" t="str">
        <f>IFERROR(IF((VLOOKUP($A147,'Q2 Raw Data'!$A$9:$DA$158,Y$3,FALSE))="","",(VLOOKUP($A147,'Q2 Raw Data'!$A$9:$DA$158,Y$3,FALSE))),"")</f>
        <v>Plans in place</v>
      </c>
      <c r="Z147" t="str">
        <f>IFERROR(IF((VLOOKUP($A147,'Q2 Raw Data'!$A$9:$DA$158,Z$3,FALSE))="","",(VLOOKUP($A147,'Q2 Raw Data'!$A$9:$DA$158,Z$3,FALSE))),"")</f>
        <v>Established</v>
      </c>
      <c r="AA147" t="str">
        <f>IFERROR(IF((VLOOKUP($A147,'Q2 Raw Data'!$A$9:$DA$158,AA$3,FALSE))="","",(VLOOKUP($A147,'Q2 Raw Data'!$A$9:$DA$158,AA$3,FALSE))),"")</f>
        <v>Mature</v>
      </c>
      <c r="AB147" t="str">
        <f>IFERROR(IF((VLOOKUP($A147,'Q2 Raw Data'!$A$9:$DA$158,AB$3,FALSE))="","",(VLOOKUP($A147,'Q2 Raw Data'!$A$9:$DA$158,AB$3,FALSE))),"")</f>
        <v>Established</v>
      </c>
      <c r="AC147" t="str">
        <f>IFERROR(IF((VLOOKUP($A147,'Q2 Raw Data'!$A$9:$DA$158,AC$3,FALSE))="","",(VLOOKUP($A147,'Q2 Raw Data'!$A$9:$DA$158,AC$3,FALSE))),"")</f>
        <v>Not yet established</v>
      </c>
    </row>
    <row r="148" spans="1:29" x14ac:dyDescent="0.3">
      <c r="A148" t="s">
        <v>669</v>
      </c>
      <c r="B148" t="s">
        <v>670</v>
      </c>
      <c r="C148" t="str">
        <f>IFERROR(IF((VLOOKUP($A148,'Q2 Raw Data'!$A$9:$DA$158,C$3,FALSE))="","",(VLOOKUP($A148,'Q2 Raw Data'!$A$9:$DA$158,C$3,FALSE))),"")</f>
        <v>Established</v>
      </c>
      <c r="D148" t="str">
        <f>IFERROR(IF((VLOOKUP($A148,'Q2 Raw Data'!$A$9:$DA$158,D$3,FALSE))="","",(VLOOKUP($A148,'Q2 Raw Data'!$A$9:$DA$158,D$3,FALSE))),"")</f>
        <v>Established</v>
      </c>
      <c r="E148" t="str">
        <f>IFERROR(IF((VLOOKUP($A148,'Q2 Raw Data'!$A$9:$DA$158,E$3,FALSE))="","",(VLOOKUP($A148,'Q2 Raw Data'!$A$9:$DA$158,E$3,FALSE))),"")</f>
        <v>Established</v>
      </c>
      <c r="F148" t="str">
        <f>IFERROR(IF((VLOOKUP($A148,'Q2 Raw Data'!$A$9:$DA$158,F$3,FALSE))="","",(VLOOKUP($A148,'Q2 Raw Data'!$A$9:$DA$158,F$3,FALSE))),"")</f>
        <v>Established</v>
      </c>
      <c r="G148" t="str">
        <f>IFERROR(IF((VLOOKUP($A148,'Q2 Raw Data'!$A$9:$DA$158,G$3,FALSE))="","",(VLOOKUP($A148,'Q2 Raw Data'!$A$9:$DA$158,G$3,FALSE))),"")</f>
        <v>Mature</v>
      </c>
      <c r="H148" t="str">
        <f>IFERROR(IF((VLOOKUP($A148,'Q2 Raw Data'!$A$9:$DA$158,H$3,FALSE))="","",(VLOOKUP($A148,'Q2 Raw Data'!$A$9:$DA$158,H$3,FALSE))),"")</f>
        <v>Plans in place</v>
      </c>
      <c r="I148" t="str">
        <f>IFERROR(IF((VLOOKUP($A148,'Q2 Raw Data'!$A$9:$DA$158,I$3,FALSE))="","",(VLOOKUP($A148,'Q2 Raw Data'!$A$9:$DA$158,I$3,FALSE))),"")</f>
        <v>Established</v>
      </c>
      <c r="J148" t="str">
        <f>IFERROR(IF((VLOOKUP($A148,'Q2 Raw Data'!$A$9:$DA$158,J$3,FALSE))="","",(VLOOKUP($A148,'Q2 Raw Data'!$A$9:$DA$158,J$3,FALSE))),"")</f>
        <v>Established</v>
      </c>
      <c r="K148" t="str">
        <f>IFERROR(IF((VLOOKUP($A148,'Q2 Raw Data'!$A$9:$DA$158,K$3,FALSE))="","",(VLOOKUP($A148,'Q2 Raw Data'!$A$9:$DA$158,K$3,FALSE))),"")</f>
        <v>Established</v>
      </c>
      <c r="L148" t="str">
        <f>IFERROR(IF((VLOOKUP($A148,'Q2 Raw Data'!$A$9:$DA$158,L$3,FALSE))="","",(VLOOKUP($A148,'Q2 Raw Data'!$A$9:$DA$158,L$3,FALSE))),"")</f>
        <v>Established</v>
      </c>
      <c r="M148" t="str">
        <f>IFERROR(IF((VLOOKUP($A148,'Q2 Raw Data'!$A$9:$DA$158,M$3,FALSE))="","",(VLOOKUP($A148,'Q2 Raw Data'!$A$9:$DA$158,M$3,FALSE))),"")</f>
        <v>Established</v>
      </c>
      <c r="N148" t="str">
        <f>IFERROR(IF((VLOOKUP($A148,'Q2 Raw Data'!$A$9:$DA$158,N$3,FALSE))="","",(VLOOKUP($A148,'Q2 Raw Data'!$A$9:$DA$158,N$3,FALSE))),"")</f>
        <v>Established</v>
      </c>
      <c r="O148" t="str">
        <f>IFERROR(IF((VLOOKUP($A148,'Q2 Raw Data'!$A$9:$DA$158,O$3,FALSE))="","",(VLOOKUP($A148,'Q2 Raw Data'!$A$9:$DA$158,O$3,FALSE))),"")</f>
        <v>Established</v>
      </c>
      <c r="P148" t="str">
        <f>IFERROR(IF((VLOOKUP($A148,'Q2 Raw Data'!$A$9:$DA$158,P$3,FALSE))="","",(VLOOKUP($A148,'Q2 Raw Data'!$A$9:$DA$158,P$3,FALSE))),"")</f>
        <v>Mature</v>
      </c>
      <c r="Q148" t="str">
        <f>IFERROR(IF((VLOOKUP($A148,'Q2 Raw Data'!$A$9:$DA$158,Q$3,FALSE))="","",(VLOOKUP($A148,'Q2 Raw Data'!$A$9:$DA$158,Q$3,FALSE))),"")</f>
        <v>Established</v>
      </c>
      <c r="R148" t="str">
        <f>IFERROR(IF((VLOOKUP($A148,'Q2 Raw Data'!$A$9:$DA$158,R$3,FALSE))="","",(VLOOKUP($A148,'Q2 Raw Data'!$A$9:$DA$158,R$3,FALSE))),"")</f>
        <v>Established</v>
      </c>
      <c r="S148" t="str">
        <f>IFERROR(IF((VLOOKUP($A148,'Q2 Raw Data'!$A$9:$DA$158,S$3,FALSE))="","",(VLOOKUP($A148,'Q2 Raw Data'!$A$9:$DA$158,S$3,FALSE))),"")</f>
        <v>Established</v>
      </c>
      <c r="T148" t="str">
        <f>IFERROR(IF((VLOOKUP($A148,'Q2 Raw Data'!$A$9:$DA$158,T$3,FALSE))="","",(VLOOKUP($A148,'Q2 Raw Data'!$A$9:$DA$158,T$3,FALSE))),"")</f>
        <v>Established</v>
      </c>
      <c r="U148" t="str">
        <f>IFERROR(IF((VLOOKUP($A148,'Q2 Raw Data'!$A$9:$DA$158,U$3,FALSE))="","",(VLOOKUP($A148,'Q2 Raw Data'!$A$9:$DA$158,U$3,FALSE))),"")</f>
        <v>Established</v>
      </c>
      <c r="V148" t="str">
        <f>IFERROR(IF((VLOOKUP($A148,'Q2 Raw Data'!$A$9:$DA$158,V$3,FALSE))="","",(VLOOKUP($A148,'Q2 Raw Data'!$A$9:$DA$158,V$3,FALSE))),"")</f>
        <v>Established</v>
      </c>
      <c r="W148" t="str">
        <f>IFERROR(IF((VLOOKUP($A148,'Q2 Raw Data'!$A$9:$DA$158,W$3,FALSE))="","",(VLOOKUP($A148,'Q2 Raw Data'!$A$9:$DA$158,W$3,FALSE))),"")</f>
        <v>Established</v>
      </c>
      <c r="X148" t="str">
        <f>IFERROR(IF((VLOOKUP($A148,'Q2 Raw Data'!$A$9:$DA$158,X$3,FALSE))="","",(VLOOKUP($A148,'Q2 Raw Data'!$A$9:$DA$158,X$3,FALSE))),"")</f>
        <v>Established</v>
      </c>
      <c r="Y148" t="str">
        <f>IFERROR(IF((VLOOKUP($A148,'Q2 Raw Data'!$A$9:$DA$158,Y$3,FALSE))="","",(VLOOKUP($A148,'Q2 Raw Data'!$A$9:$DA$158,Y$3,FALSE))),"")</f>
        <v>Mature</v>
      </c>
      <c r="Z148" t="str">
        <f>IFERROR(IF((VLOOKUP($A148,'Q2 Raw Data'!$A$9:$DA$158,Z$3,FALSE))="","",(VLOOKUP($A148,'Q2 Raw Data'!$A$9:$DA$158,Z$3,FALSE))),"")</f>
        <v>Established</v>
      </c>
      <c r="AA148" t="str">
        <f>IFERROR(IF((VLOOKUP($A148,'Q2 Raw Data'!$A$9:$DA$158,AA$3,FALSE))="","",(VLOOKUP($A148,'Q2 Raw Data'!$A$9:$DA$158,AA$3,FALSE))),"")</f>
        <v>Mature</v>
      </c>
      <c r="AB148" t="str">
        <f>IFERROR(IF((VLOOKUP($A148,'Q2 Raw Data'!$A$9:$DA$158,AB$3,FALSE))="","",(VLOOKUP($A148,'Q2 Raw Data'!$A$9:$DA$158,AB$3,FALSE))),"")</f>
        <v>Established</v>
      </c>
      <c r="AC148" t="str">
        <f>IFERROR(IF((VLOOKUP($A148,'Q2 Raw Data'!$A$9:$DA$158,AC$3,FALSE))="","",(VLOOKUP($A148,'Q2 Raw Data'!$A$9:$DA$158,AC$3,FALSE))),"")</f>
        <v>Established</v>
      </c>
    </row>
    <row r="149" spans="1:29" x14ac:dyDescent="0.3">
      <c r="A149" t="s">
        <v>671</v>
      </c>
      <c r="B149" t="s">
        <v>672</v>
      </c>
      <c r="C149" t="str">
        <f>IFERROR(IF((VLOOKUP($A149,'Q2 Raw Data'!$A$9:$DA$158,C$3,FALSE))="","",(VLOOKUP($A149,'Q2 Raw Data'!$A$9:$DA$158,C$3,FALSE))),"")</f>
        <v>Established</v>
      </c>
      <c r="D149" t="str">
        <f>IFERROR(IF((VLOOKUP($A149,'Q2 Raw Data'!$A$9:$DA$158,D$3,FALSE))="","",(VLOOKUP($A149,'Q2 Raw Data'!$A$9:$DA$158,D$3,FALSE))),"")</f>
        <v>Established</v>
      </c>
      <c r="E149" t="str">
        <f>IFERROR(IF((VLOOKUP($A149,'Q2 Raw Data'!$A$9:$DA$158,E$3,FALSE))="","",(VLOOKUP($A149,'Q2 Raw Data'!$A$9:$DA$158,E$3,FALSE))),"")</f>
        <v>Exemplary</v>
      </c>
      <c r="F149" t="str">
        <f>IFERROR(IF((VLOOKUP($A149,'Q2 Raw Data'!$A$9:$DA$158,F$3,FALSE))="","",(VLOOKUP($A149,'Q2 Raw Data'!$A$9:$DA$158,F$3,FALSE))),"")</f>
        <v>Established</v>
      </c>
      <c r="G149" t="str">
        <f>IFERROR(IF((VLOOKUP($A149,'Q2 Raw Data'!$A$9:$DA$158,G$3,FALSE))="","",(VLOOKUP($A149,'Q2 Raw Data'!$A$9:$DA$158,G$3,FALSE))),"")</f>
        <v>Established</v>
      </c>
      <c r="H149" t="str">
        <f>IFERROR(IF((VLOOKUP($A149,'Q2 Raw Data'!$A$9:$DA$158,H$3,FALSE))="","",(VLOOKUP($A149,'Q2 Raw Data'!$A$9:$DA$158,H$3,FALSE))),"")</f>
        <v>Plans in place</v>
      </c>
      <c r="I149" t="str">
        <f>IFERROR(IF((VLOOKUP($A149,'Q2 Raw Data'!$A$9:$DA$158,I$3,FALSE))="","",(VLOOKUP($A149,'Q2 Raw Data'!$A$9:$DA$158,I$3,FALSE))),"")</f>
        <v>Established</v>
      </c>
      <c r="J149" t="str">
        <f>IFERROR(IF((VLOOKUP($A149,'Q2 Raw Data'!$A$9:$DA$158,J$3,FALSE))="","",(VLOOKUP($A149,'Q2 Raw Data'!$A$9:$DA$158,J$3,FALSE))),"")</f>
        <v>Established</v>
      </c>
      <c r="K149" t="str">
        <f>IFERROR(IF((VLOOKUP($A149,'Q2 Raw Data'!$A$9:$DA$158,K$3,FALSE))="","",(VLOOKUP($A149,'Q2 Raw Data'!$A$9:$DA$158,K$3,FALSE))),"")</f>
        <v>Plans in place</v>
      </c>
      <c r="L149" t="str">
        <f>IFERROR(IF((VLOOKUP($A149,'Q2 Raw Data'!$A$9:$DA$158,L$3,FALSE))="","",(VLOOKUP($A149,'Q2 Raw Data'!$A$9:$DA$158,L$3,FALSE))),"")</f>
        <v>Established</v>
      </c>
      <c r="M149" t="str">
        <f>IFERROR(IF((VLOOKUP($A149,'Q2 Raw Data'!$A$9:$DA$158,M$3,FALSE))="","",(VLOOKUP($A149,'Q2 Raw Data'!$A$9:$DA$158,M$3,FALSE))),"")</f>
        <v>Established</v>
      </c>
      <c r="N149" t="str">
        <f>IFERROR(IF((VLOOKUP($A149,'Q2 Raw Data'!$A$9:$DA$158,N$3,FALSE))="","",(VLOOKUP($A149,'Q2 Raw Data'!$A$9:$DA$158,N$3,FALSE))),"")</f>
        <v>Exemplary</v>
      </c>
      <c r="O149" t="str">
        <f>IFERROR(IF((VLOOKUP($A149,'Q2 Raw Data'!$A$9:$DA$158,O$3,FALSE))="","",(VLOOKUP($A149,'Q2 Raw Data'!$A$9:$DA$158,O$3,FALSE))),"")</f>
        <v>Established</v>
      </c>
      <c r="P149" t="str">
        <f>IFERROR(IF((VLOOKUP($A149,'Q2 Raw Data'!$A$9:$DA$158,P$3,FALSE))="","",(VLOOKUP($A149,'Q2 Raw Data'!$A$9:$DA$158,P$3,FALSE))),"")</f>
        <v>Established</v>
      </c>
      <c r="Q149" t="str">
        <f>IFERROR(IF((VLOOKUP($A149,'Q2 Raw Data'!$A$9:$DA$158,Q$3,FALSE))="","",(VLOOKUP($A149,'Q2 Raw Data'!$A$9:$DA$158,Q$3,FALSE))),"")</f>
        <v>Plans in place</v>
      </c>
      <c r="R149" t="str">
        <f>IFERROR(IF((VLOOKUP($A149,'Q2 Raw Data'!$A$9:$DA$158,R$3,FALSE))="","",(VLOOKUP($A149,'Q2 Raw Data'!$A$9:$DA$158,R$3,FALSE))),"")</f>
        <v>Established</v>
      </c>
      <c r="S149" t="str">
        <f>IFERROR(IF((VLOOKUP($A149,'Q2 Raw Data'!$A$9:$DA$158,S$3,FALSE))="","",(VLOOKUP($A149,'Q2 Raw Data'!$A$9:$DA$158,S$3,FALSE))),"")</f>
        <v>Established</v>
      </c>
      <c r="T149" t="str">
        <f>IFERROR(IF((VLOOKUP($A149,'Q2 Raw Data'!$A$9:$DA$158,T$3,FALSE))="","",(VLOOKUP($A149,'Q2 Raw Data'!$A$9:$DA$158,T$3,FALSE))),"")</f>
        <v>Plans in place</v>
      </c>
      <c r="U149" t="str">
        <f>IFERROR(IF((VLOOKUP($A149,'Q2 Raw Data'!$A$9:$DA$158,U$3,FALSE))="","",(VLOOKUP($A149,'Q2 Raw Data'!$A$9:$DA$158,U$3,FALSE))),"")</f>
        <v>Established</v>
      </c>
      <c r="V149" t="str">
        <f>IFERROR(IF((VLOOKUP($A149,'Q2 Raw Data'!$A$9:$DA$158,V$3,FALSE))="","",(VLOOKUP($A149,'Q2 Raw Data'!$A$9:$DA$158,V$3,FALSE))),"")</f>
        <v>Established</v>
      </c>
      <c r="W149" t="str">
        <f>IFERROR(IF((VLOOKUP($A149,'Q2 Raw Data'!$A$9:$DA$158,W$3,FALSE))="","",(VLOOKUP($A149,'Q2 Raw Data'!$A$9:$DA$158,W$3,FALSE))),"")</f>
        <v>Exemplary</v>
      </c>
      <c r="X149" t="str">
        <f>IFERROR(IF((VLOOKUP($A149,'Q2 Raw Data'!$A$9:$DA$158,X$3,FALSE))="","",(VLOOKUP($A149,'Q2 Raw Data'!$A$9:$DA$158,X$3,FALSE))),"")</f>
        <v>Established</v>
      </c>
      <c r="Y149" t="str">
        <f>IFERROR(IF((VLOOKUP($A149,'Q2 Raw Data'!$A$9:$DA$158,Y$3,FALSE))="","",(VLOOKUP($A149,'Q2 Raw Data'!$A$9:$DA$158,Y$3,FALSE))),"")</f>
        <v>Established</v>
      </c>
      <c r="Z149" t="str">
        <f>IFERROR(IF((VLOOKUP($A149,'Q2 Raw Data'!$A$9:$DA$158,Z$3,FALSE))="","",(VLOOKUP($A149,'Q2 Raw Data'!$A$9:$DA$158,Z$3,FALSE))),"")</f>
        <v>Plans in place</v>
      </c>
      <c r="AA149" t="str">
        <f>IFERROR(IF((VLOOKUP($A149,'Q2 Raw Data'!$A$9:$DA$158,AA$3,FALSE))="","",(VLOOKUP($A149,'Q2 Raw Data'!$A$9:$DA$158,AA$3,FALSE))),"")</f>
        <v>Established</v>
      </c>
      <c r="AB149" t="str">
        <f>IFERROR(IF((VLOOKUP($A149,'Q2 Raw Data'!$A$9:$DA$158,AB$3,FALSE))="","",(VLOOKUP($A149,'Q2 Raw Data'!$A$9:$DA$158,AB$3,FALSE))),"")</f>
        <v>Established</v>
      </c>
      <c r="AC149" t="str">
        <f>IFERROR(IF((VLOOKUP($A149,'Q2 Raw Data'!$A$9:$DA$158,AC$3,FALSE))="","",(VLOOKUP($A149,'Q2 Raw Data'!$A$9:$DA$158,AC$3,FALSE))),"")</f>
        <v>Plans in place</v>
      </c>
    </row>
    <row r="150" spans="1:29" x14ac:dyDescent="0.3">
      <c r="A150" t="s">
        <v>673</v>
      </c>
      <c r="B150" t="s">
        <v>674</v>
      </c>
      <c r="C150" t="str">
        <f>IFERROR(IF((VLOOKUP($A150,'Q2 Raw Data'!$A$9:$DA$158,C$3,FALSE))="","",(VLOOKUP($A150,'Q2 Raw Data'!$A$9:$DA$158,C$3,FALSE))),"")</f>
        <v>Mature</v>
      </c>
      <c r="D150" t="str">
        <f>IFERROR(IF((VLOOKUP($A150,'Q2 Raw Data'!$A$9:$DA$158,D$3,FALSE))="","",(VLOOKUP($A150,'Q2 Raw Data'!$A$9:$DA$158,D$3,FALSE))),"")</f>
        <v>Established</v>
      </c>
      <c r="E150" t="str">
        <f>IFERROR(IF((VLOOKUP($A150,'Q2 Raw Data'!$A$9:$DA$158,E$3,FALSE))="","",(VLOOKUP($A150,'Q2 Raw Data'!$A$9:$DA$158,E$3,FALSE))),"")</f>
        <v>Established</v>
      </c>
      <c r="F150" t="str">
        <f>IFERROR(IF((VLOOKUP($A150,'Q2 Raw Data'!$A$9:$DA$158,F$3,FALSE))="","",(VLOOKUP($A150,'Q2 Raw Data'!$A$9:$DA$158,F$3,FALSE))),"")</f>
        <v>Mature</v>
      </c>
      <c r="G150" t="str">
        <f>IFERROR(IF((VLOOKUP($A150,'Q2 Raw Data'!$A$9:$DA$158,G$3,FALSE))="","",(VLOOKUP($A150,'Q2 Raw Data'!$A$9:$DA$158,G$3,FALSE))),"")</f>
        <v>Established</v>
      </c>
      <c r="H150" t="str">
        <f>IFERROR(IF((VLOOKUP($A150,'Q2 Raw Data'!$A$9:$DA$158,H$3,FALSE))="","",(VLOOKUP($A150,'Q2 Raw Data'!$A$9:$DA$158,H$3,FALSE))),"")</f>
        <v>Established</v>
      </c>
      <c r="I150" t="str">
        <f>IFERROR(IF((VLOOKUP($A150,'Q2 Raw Data'!$A$9:$DA$158,I$3,FALSE))="","",(VLOOKUP($A150,'Q2 Raw Data'!$A$9:$DA$158,I$3,FALSE))),"")</f>
        <v>Established</v>
      </c>
      <c r="J150" t="str">
        <f>IFERROR(IF((VLOOKUP($A150,'Q2 Raw Data'!$A$9:$DA$158,J$3,FALSE))="","",(VLOOKUP($A150,'Q2 Raw Data'!$A$9:$DA$158,J$3,FALSE))),"")</f>
        <v>Established</v>
      </c>
      <c r="K150" t="str">
        <f>IFERROR(IF((VLOOKUP($A150,'Q2 Raw Data'!$A$9:$DA$158,K$3,FALSE))="","",(VLOOKUP($A150,'Q2 Raw Data'!$A$9:$DA$158,K$3,FALSE))),"")</f>
        <v>Plans in place</v>
      </c>
      <c r="L150" t="str">
        <f>IFERROR(IF((VLOOKUP($A150,'Q2 Raw Data'!$A$9:$DA$158,L$3,FALSE))="","",(VLOOKUP($A150,'Q2 Raw Data'!$A$9:$DA$158,L$3,FALSE))),"")</f>
        <v>Mature</v>
      </c>
      <c r="M150" t="str">
        <f>IFERROR(IF((VLOOKUP($A150,'Q2 Raw Data'!$A$9:$DA$158,M$3,FALSE))="","",(VLOOKUP($A150,'Q2 Raw Data'!$A$9:$DA$158,M$3,FALSE))),"")</f>
        <v>Established</v>
      </c>
      <c r="N150" t="str">
        <f>IFERROR(IF((VLOOKUP($A150,'Q2 Raw Data'!$A$9:$DA$158,N$3,FALSE))="","",(VLOOKUP($A150,'Q2 Raw Data'!$A$9:$DA$158,N$3,FALSE))),"")</f>
        <v>Established</v>
      </c>
      <c r="O150" t="str">
        <f>IFERROR(IF((VLOOKUP($A150,'Q2 Raw Data'!$A$9:$DA$158,O$3,FALSE))="","",(VLOOKUP($A150,'Q2 Raw Data'!$A$9:$DA$158,O$3,FALSE))),"")</f>
        <v>Mature</v>
      </c>
      <c r="P150" t="str">
        <f>IFERROR(IF((VLOOKUP($A150,'Q2 Raw Data'!$A$9:$DA$158,P$3,FALSE))="","",(VLOOKUP($A150,'Q2 Raw Data'!$A$9:$DA$158,P$3,FALSE))),"")</f>
        <v>Established</v>
      </c>
      <c r="Q150" t="str">
        <f>IFERROR(IF((VLOOKUP($A150,'Q2 Raw Data'!$A$9:$DA$158,Q$3,FALSE))="","",(VLOOKUP($A150,'Q2 Raw Data'!$A$9:$DA$158,Q$3,FALSE))),"")</f>
        <v>Established</v>
      </c>
      <c r="R150" t="str">
        <f>IFERROR(IF((VLOOKUP($A150,'Q2 Raw Data'!$A$9:$DA$158,R$3,FALSE))="","",(VLOOKUP($A150,'Q2 Raw Data'!$A$9:$DA$158,R$3,FALSE))),"")</f>
        <v>Mature</v>
      </c>
      <c r="S150" t="str">
        <f>IFERROR(IF((VLOOKUP($A150,'Q2 Raw Data'!$A$9:$DA$158,S$3,FALSE))="","",(VLOOKUP($A150,'Q2 Raw Data'!$A$9:$DA$158,S$3,FALSE))),"")</f>
        <v>Established</v>
      </c>
      <c r="T150" t="str">
        <f>IFERROR(IF((VLOOKUP($A150,'Q2 Raw Data'!$A$9:$DA$158,T$3,FALSE))="","",(VLOOKUP($A150,'Q2 Raw Data'!$A$9:$DA$158,T$3,FALSE))),"")</f>
        <v>Plans in place</v>
      </c>
      <c r="U150" t="str">
        <f>IFERROR(IF((VLOOKUP($A150,'Q2 Raw Data'!$A$9:$DA$158,U$3,FALSE))="","",(VLOOKUP($A150,'Q2 Raw Data'!$A$9:$DA$158,U$3,FALSE))),"")</f>
        <v>Mature</v>
      </c>
      <c r="V150" t="str">
        <f>IFERROR(IF((VLOOKUP($A150,'Q2 Raw Data'!$A$9:$DA$158,V$3,FALSE))="","",(VLOOKUP($A150,'Q2 Raw Data'!$A$9:$DA$158,V$3,FALSE))),"")</f>
        <v>Established</v>
      </c>
      <c r="W150" t="str">
        <f>IFERROR(IF((VLOOKUP($A150,'Q2 Raw Data'!$A$9:$DA$158,W$3,FALSE))="","",(VLOOKUP($A150,'Q2 Raw Data'!$A$9:$DA$158,W$3,FALSE))),"")</f>
        <v>Mature</v>
      </c>
      <c r="X150" t="str">
        <f>IFERROR(IF((VLOOKUP($A150,'Q2 Raw Data'!$A$9:$DA$158,X$3,FALSE))="","",(VLOOKUP($A150,'Q2 Raw Data'!$A$9:$DA$158,X$3,FALSE))),"")</f>
        <v>Mature</v>
      </c>
      <c r="Y150" t="str">
        <f>IFERROR(IF((VLOOKUP($A150,'Q2 Raw Data'!$A$9:$DA$158,Y$3,FALSE))="","",(VLOOKUP($A150,'Q2 Raw Data'!$A$9:$DA$158,Y$3,FALSE))),"")</f>
        <v>Established</v>
      </c>
      <c r="Z150" t="str">
        <f>IFERROR(IF((VLOOKUP($A150,'Q2 Raw Data'!$A$9:$DA$158,Z$3,FALSE))="","",(VLOOKUP($A150,'Q2 Raw Data'!$A$9:$DA$158,Z$3,FALSE))),"")</f>
        <v>Established</v>
      </c>
      <c r="AA150" t="str">
        <f>IFERROR(IF((VLOOKUP($A150,'Q2 Raw Data'!$A$9:$DA$158,AA$3,FALSE))="","",(VLOOKUP($A150,'Q2 Raw Data'!$A$9:$DA$158,AA$3,FALSE))),"")</f>
        <v>Mature</v>
      </c>
      <c r="AB150" t="str">
        <f>IFERROR(IF((VLOOKUP($A150,'Q2 Raw Data'!$A$9:$DA$158,AB$3,FALSE))="","",(VLOOKUP($A150,'Q2 Raw Data'!$A$9:$DA$158,AB$3,FALSE))),"")</f>
        <v>Mature</v>
      </c>
      <c r="AC150" t="str">
        <f>IFERROR(IF((VLOOKUP($A150,'Q2 Raw Data'!$A$9:$DA$158,AC$3,FALSE))="","",(VLOOKUP($A150,'Q2 Raw Data'!$A$9:$DA$158,AC$3,FALSE))),"")</f>
        <v>Established</v>
      </c>
    </row>
    <row r="151" spans="1:29" x14ac:dyDescent="0.3">
      <c r="A151" t="s">
        <v>675</v>
      </c>
      <c r="B151" t="s">
        <v>676</v>
      </c>
      <c r="C151" t="str">
        <f>IFERROR(IF((VLOOKUP($A151,'Q2 Raw Data'!$A$9:$DA$158,C$3,FALSE))="","",(VLOOKUP($A151,'Q2 Raw Data'!$A$9:$DA$158,C$3,FALSE))),"")</f>
        <v>Established</v>
      </c>
      <c r="D151" t="str">
        <f>IFERROR(IF((VLOOKUP($A151,'Q2 Raw Data'!$A$9:$DA$158,D$3,FALSE))="","",(VLOOKUP($A151,'Q2 Raw Data'!$A$9:$DA$158,D$3,FALSE))),"")</f>
        <v>Established</v>
      </c>
      <c r="E151" t="str">
        <f>IFERROR(IF((VLOOKUP($A151,'Q2 Raw Data'!$A$9:$DA$158,E$3,FALSE))="","",(VLOOKUP($A151,'Q2 Raw Data'!$A$9:$DA$158,E$3,FALSE))),"")</f>
        <v>Established</v>
      </c>
      <c r="F151" t="str">
        <f>IFERROR(IF((VLOOKUP($A151,'Q2 Raw Data'!$A$9:$DA$158,F$3,FALSE))="","",(VLOOKUP($A151,'Q2 Raw Data'!$A$9:$DA$158,F$3,FALSE))),"")</f>
        <v>Established</v>
      </c>
      <c r="G151" t="str">
        <f>IFERROR(IF((VLOOKUP($A151,'Q2 Raw Data'!$A$9:$DA$158,G$3,FALSE))="","",(VLOOKUP($A151,'Q2 Raw Data'!$A$9:$DA$158,G$3,FALSE))),"")</f>
        <v>Plans in place</v>
      </c>
      <c r="H151" t="str">
        <f>IFERROR(IF((VLOOKUP($A151,'Q2 Raw Data'!$A$9:$DA$158,H$3,FALSE))="","",(VLOOKUP($A151,'Q2 Raw Data'!$A$9:$DA$158,H$3,FALSE))),"")</f>
        <v>Established</v>
      </c>
      <c r="I151" t="str">
        <f>IFERROR(IF((VLOOKUP($A151,'Q2 Raw Data'!$A$9:$DA$158,I$3,FALSE))="","",(VLOOKUP($A151,'Q2 Raw Data'!$A$9:$DA$158,I$3,FALSE))),"")</f>
        <v>Established</v>
      </c>
      <c r="J151" t="str">
        <f>IFERROR(IF((VLOOKUP($A151,'Q2 Raw Data'!$A$9:$DA$158,J$3,FALSE))="","",(VLOOKUP($A151,'Q2 Raw Data'!$A$9:$DA$158,J$3,FALSE))),"")</f>
        <v>Established</v>
      </c>
      <c r="K151" t="str">
        <f>IFERROR(IF((VLOOKUP($A151,'Q2 Raw Data'!$A$9:$DA$158,K$3,FALSE))="","",(VLOOKUP($A151,'Q2 Raw Data'!$A$9:$DA$158,K$3,FALSE))),"")</f>
        <v>Established</v>
      </c>
      <c r="L151" t="str">
        <f>IFERROR(IF((VLOOKUP($A151,'Q2 Raw Data'!$A$9:$DA$158,L$3,FALSE))="","",(VLOOKUP($A151,'Q2 Raw Data'!$A$9:$DA$158,L$3,FALSE))),"")</f>
        <v>Established</v>
      </c>
      <c r="M151" t="str">
        <f>IFERROR(IF((VLOOKUP($A151,'Q2 Raw Data'!$A$9:$DA$158,M$3,FALSE))="","",(VLOOKUP($A151,'Q2 Raw Data'!$A$9:$DA$158,M$3,FALSE))),"")</f>
        <v>Established</v>
      </c>
      <c r="N151" t="str">
        <f>IFERROR(IF((VLOOKUP($A151,'Q2 Raw Data'!$A$9:$DA$158,N$3,FALSE))="","",(VLOOKUP($A151,'Q2 Raw Data'!$A$9:$DA$158,N$3,FALSE))),"")</f>
        <v>Established</v>
      </c>
      <c r="O151" t="str">
        <f>IFERROR(IF((VLOOKUP($A151,'Q2 Raw Data'!$A$9:$DA$158,O$3,FALSE))="","",(VLOOKUP($A151,'Q2 Raw Data'!$A$9:$DA$158,O$3,FALSE))),"")</f>
        <v>Established</v>
      </c>
      <c r="P151" t="str">
        <f>IFERROR(IF((VLOOKUP($A151,'Q2 Raw Data'!$A$9:$DA$158,P$3,FALSE))="","",(VLOOKUP($A151,'Q2 Raw Data'!$A$9:$DA$158,P$3,FALSE))),"")</f>
        <v>Plans in place</v>
      </c>
      <c r="Q151" t="str">
        <f>IFERROR(IF((VLOOKUP($A151,'Q2 Raw Data'!$A$9:$DA$158,Q$3,FALSE))="","",(VLOOKUP($A151,'Q2 Raw Data'!$A$9:$DA$158,Q$3,FALSE))),"")</f>
        <v>Plans in place</v>
      </c>
      <c r="R151" t="str">
        <f>IFERROR(IF((VLOOKUP($A151,'Q2 Raw Data'!$A$9:$DA$158,R$3,FALSE))="","",(VLOOKUP($A151,'Q2 Raw Data'!$A$9:$DA$158,R$3,FALSE))),"")</f>
        <v>Mature</v>
      </c>
      <c r="S151" t="str">
        <f>IFERROR(IF((VLOOKUP($A151,'Q2 Raw Data'!$A$9:$DA$158,S$3,FALSE))="","",(VLOOKUP($A151,'Q2 Raw Data'!$A$9:$DA$158,S$3,FALSE))),"")</f>
        <v>Established</v>
      </c>
      <c r="T151" t="str">
        <f>IFERROR(IF((VLOOKUP($A151,'Q2 Raw Data'!$A$9:$DA$158,T$3,FALSE))="","",(VLOOKUP($A151,'Q2 Raw Data'!$A$9:$DA$158,T$3,FALSE))),"")</f>
        <v>Established</v>
      </c>
      <c r="U151" t="str">
        <f>IFERROR(IF((VLOOKUP($A151,'Q2 Raw Data'!$A$9:$DA$158,U$3,FALSE))="","",(VLOOKUP($A151,'Q2 Raw Data'!$A$9:$DA$158,U$3,FALSE))),"")</f>
        <v>Mature</v>
      </c>
      <c r="V151" t="str">
        <f>IFERROR(IF((VLOOKUP($A151,'Q2 Raw Data'!$A$9:$DA$158,V$3,FALSE))="","",(VLOOKUP($A151,'Q2 Raw Data'!$A$9:$DA$158,V$3,FALSE))),"")</f>
        <v>Established</v>
      </c>
      <c r="W151" t="str">
        <f>IFERROR(IF((VLOOKUP($A151,'Q2 Raw Data'!$A$9:$DA$158,W$3,FALSE))="","",(VLOOKUP($A151,'Q2 Raw Data'!$A$9:$DA$158,W$3,FALSE))),"")</f>
        <v>Established</v>
      </c>
      <c r="X151" t="str">
        <f>IFERROR(IF((VLOOKUP($A151,'Q2 Raw Data'!$A$9:$DA$158,X$3,FALSE))="","",(VLOOKUP($A151,'Q2 Raw Data'!$A$9:$DA$158,X$3,FALSE))),"")</f>
        <v>Established</v>
      </c>
      <c r="Y151" t="str">
        <f>IFERROR(IF((VLOOKUP($A151,'Q2 Raw Data'!$A$9:$DA$158,Y$3,FALSE))="","",(VLOOKUP($A151,'Q2 Raw Data'!$A$9:$DA$158,Y$3,FALSE))),"")</f>
        <v>Established</v>
      </c>
      <c r="Z151" t="str">
        <f>IFERROR(IF((VLOOKUP($A151,'Q2 Raw Data'!$A$9:$DA$158,Z$3,FALSE))="","",(VLOOKUP($A151,'Q2 Raw Data'!$A$9:$DA$158,Z$3,FALSE))),"")</f>
        <v>Established</v>
      </c>
      <c r="AA151" t="str">
        <f>IFERROR(IF((VLOOKUP($A151,'Q2 Raw Data'!$A$9:$DA$158,AA$3,FALSE))="","",(VLOOKUP($A151,'Q2 Raw Data'!$A$9:$DA$158,AA$3,FALSE))),"")</f>
        <v>Mature</v>
      </c>
      <c r="AB151" t="str">
        <f>IFERROR(IF((VLOOKUP($A151,'Q2 Raw Data'!$A$9:$DA$158,AB$3,FALSE))="","",(VLOOKUP($A151,'Q2 Raw Data'!$A$9:$DA$158,AB$3,FALSE))),"")</f>
        <v>Mature</v>
      </c>
      <c r="AC151" t="str">
        <f>IFERROR(IF((VLOOKUP($A151,'Q2 Raw Data'!$A$9:$DA$158,AC$3,FALSE))="","",(VLOOKUP($A151,'Q2 Raw Data'!$A$9:$DA$158,AC$3,FALSE))),"")</f>
        <v>Mature</v>
      </c>
    </row>
    <row r="152" spans="1:29" x14ac:dyDescent="0.3">
      <c r="A152" t="s">
        <v>679</v>
      </c>
      <c r="B152" t="s">
        <v>680</v>
      </c>
      <c r="C152" t="str">
        <f>IFERROR(IF((VLOOKUP($A152,'Q2 Raw Data'!$A$9:$DA$158,C$3,FALSE))="","",(VLOOKUP($A152,'Q2 Raw Data'!$A$9:$DA$158,C$3,FALSE))),"")</f>
        <v>Established</v>
      </c>
      <c r="D152" t="str">
        <f>IFERROR(IF((VLOOKUP($A152,'Q2 Raw Data'!$A$9:$DA$158,D$3,FALSE))="","",(VLOOKUP($A152,'Q2 Raw Data'!$A$9:$DA$158,D$3,FALSE))),"")</f>
        <v>Established</v>
      </c>
      <c r="E152" t="str">
        <f>IFERROR(IF((VLOOKUP($A152,'Q2 Raw Data'!$A$9:$DA$158,E$3,FALSE))="","",(VLOOKUP($A152,'Q2 Raw Data'!$A$9:$DA$158,E$3,FALSE))),"")</f>
        <v>Established</v>
      </c>
      <c r="F152" t="str">
        <f>IFERROR(IF((VLOOKUP($A152,'Q2 Raw Data'!$A$9:$DA$158,F$3,FALSE))="","",(VLOOKUP($A152,'Q2 Raw Data'!$A$9:$DA$158,F$3,FALSE))),"")</f>
        <v>Established</v>
      </c>
      <c r="G152" t="str">
        <f>IFERROR(IF((VLOOKUP($A152,'Q2 Raw Data'!$A$9:$DA$158,G$3,FALSE))="","",(VLOOKUP($A152,'Q2 Raw Data'!$A$9:$DA$158,G$3,FALSE))),"")</f>
        <v>Established</v>
      </c>
      <c r="H152" t="str">
        <f>IFERROR(IF((VLOOKUP($A152,'Q2 Raw Data'!$A$9:$DA$158,H$3,FALSE))="","",(VLOOKUP($A152,'Q2 Raw Data'!$A$9:$DA$158,H$3,FALSE))),"")</f>
        <v>Established</v>
      </c>
      <c r="I152" t="str">
        <f>IFERROR(IF((VLOOKUP($A152,'Q2 Raw Data'!$A$9:$DA$158,I$3,FALSE))="","",(VLOOKUP($A152,'Q2 Raw Data'!$A$9:$DA$158,I$3,FALSE))),"")</f>
        <v>Established</v>
      </c>
      <c r="J152" t="str">
        <f>IFERROR(IF((VLOOKUP($A152,'Q2 Raw Data'!$A$9:$DA$158,J$3,FALSE))="","",(VLOOKUP($A152,'Q2 Raw Data'!$A$9:$DA$158,J$3,FALSE))),"")</f>
        <v>Mature</v>
      </c>
      <c r="K152" t="str">
        <f>IFERROR(IF((VLOOKUP($A152,'Q2 Raw Data'!$A$9:$DA$158,K$3,FALSE))="","",(VLOOKUP($A152,'Q2 Raw Data'!$A$9:$DA$158,K$3,FALSE))),"")</f>
        <v>Established</v>
      </c>
      <c r="L152" t="str">
        <f>IFERROR(IF((VLOOKUP($A152,'Q2 Raw Data'!$A$9:$DA$158,L$3,FALSE))="","",(VLOOKUP($A152,'Q2 Raw Data'!$A$9:$DA$158,L$3,FALSE))),"")</f>
        <v>Mature</v>
      </c>
      <c r="M152" t="str">
        <f>IFERROR(IF((VLOOKUP($A152,'Q2 Raw Data'!$A$9:$DA$158,M$3,FALSE))="","",(VLOOKUP($A152,'Q2 Raw Data'!$A$9:$DA$158,M$3,FALSE))),"")</f>
        <v>Mature</v>
      </c>
      <c r="N152" t="str">
        <f>IFERROR(IF((VLOOKUP($A152,'Q2 Raw Data'!$A$9:$DA$158,N$3,FALSE))="","",(VLOOKUP($A152,'Q2 Raw Data'!$A$9:$DA$158,N$3,FALSE))),"")</f>
        <v>Mature</v>
      </c>
      <c r="O152" t="str">
        <f>IFERROR(IF((VLOOKUP($A152,'Q2 Raw Data'!$A$9:$DA$158,O$3,FALSE))="","",(VLOOKUP($A152,'Q2 Raw Data'!$A$9:$DA$158,O$3,FALSE))),"")</f>
        <v>Mature</v>
      </c>
      <c r="P152" t="str">
        <f>IFERROR(IF((VLOOKUP($A152,'Q2 Raw Data'!$A$9:$DA$158,P$3,FALSE))="","",(VLOOKUP($A152,'Q2 Raw Data'!$A$9:$DA$158,P$3,FALSE))),"")</f>
        <v>Mature</v>
      </c>
      <c r="Q152" t="str">
        <f>IFERROR(IF((VLOOKUP($A152,'Q2 Raw Data'!$A$9:$DA$158,Q$3,FALSE))="","",(VLOOKUP($A152,'Q2 Raw Data'!$A$9:$DA$158,Q$3,FALSE))),"")</f>
        <v>Mature</v>
      </c>
      <c r="R152" t="str">
        <f>IFERROR(IF((VLOOKUP($A152,'Q2 Raw Data'!$A$9:$DA$158,R$3,FALSE))="","",(VLOOKUP($A152,'Q2 Raw Data'!$A$9:$DA$158,R$3,FALSE))),"")</f>
        <v>Mature</v>
      </c>
      <c r="S152" t="str">
        <f>IFERROR(IF((VLOOKUP($A152,'Q2 Raw Data'!$A$9:$DA$158,S$3,FALSE))="","",(VLOOKUP($A152,'Q2 Raw Data'!$A$9:$DA$158,S$3,FALSE))),"")</f>
        <v>Mature</v>
      </c>
      <c r="T152" t="str">
        <f>IFERROR(IF((VLOOKUP($A152,'Q2 Raw Data'!$A$9:$DA$158,T$3,FALSE))="","",(VLOOKUP($A152,'Q2 Raw Data'!$A$9:$DA$158,T$3,FALSE))),"")</f>
        <v>Mature</v>
      </c>
      <c r="U152" t="str">
        <f>IFERROR(IF((VLOOKUP($A152,'Q2 Raw Data'!$A$9:$DA$158,U$3,FALSE))="","",(VLOOKUP($A152,'Q2 Raw Data'!$A$9:$DA$158,U$3,FALSE))),"")</f>
        <v>Mature</v>
      </c>
      <c r="V152" t="str">
        <f>IFERROR(IF((VLOOKUP($A152,'Q2 Raw Data'!$A$9:$DA$158,V$3,FALSE))="","",(VLOOKUP($A152,'Q2 Raw Data'!$A$9:$DA$158,V$3,FALSE))),"")</f>
        <v>Mature</v>
      </c>
      <c r="W152" t="str">
        <f>IFERROR(IF((VLOOKUP($A152,'Q2 Raw Data'!$A$9:$DA$158,W$3,FALSE))="","",(VLOOKUP($A152,'Q2 Raw Data'!$A$9:$DA$158,W$3,FALSE))),"")</f>
        <v>Mature</v>
      </c>
      <c r="X152" t="str">
        <f>IFERROR(IF((VLOOKUP($A152,'Q2 Raw Data'!$A$9:$DA$158,X$3,FALSE))="","",(VLOOKUP($A152,'Q2 Raw Data'!$A$9:$DA$158,X$3,FALSE))),"")</f>
        <v>Mature</v>
      </c>
      <c r="Y152" t="str">
        <f>IFERROR(IF((VLOOKUP($A152,'Q2 Raw Data'!$A$9:$DA$158,Y$3,FALSE))="","",(VLOOKUP($A152,'Q2 Raw Data'!$A$9:$DA$158,Y$3,FALSE))),"")</f>
        <v>Mature</v>
      </c>
      <c r="Z152" t="str">
        <f>IFERROR(IF((VLOOKUP($A152,'Q2 Raw Data'!$A$9:$DA$158,Z$3,FALSE))="","",(VLOOKUP($A152,'Q2 Raw Data'!$A$9:$DA$158,Z$3,FALSE))),"")</f>
        <v>Mature</v>
      </c>
      <c r="AA152" t="str">
        <f>IFERROR(IF((VLOOKUP($A152,'Q2 Raw Data'!$A$9:$DA$158,AA$3,FALSE))="","",(VLOOKUP($A152,'Q2 Raw Data'!$A$9:$DA$158,AA$3,FALSE))),"")</f>
        <v>Mature</v>
      </c>
      <c r="AB152" t="str">
        <f>IFERROR(IF((VLOOKUP($A152,'Q2 Raw Data'!$A$9:$DA$158,AB$3,FALSE))="","",(VLOOKUP($A152,'Q2 Raw Data'!$A$9:$DA$158,AB$3,FALSE))),"")</f>
        <v>Mature</v>
      </c>
      <c r="AC152" t="str">
        <f>IFERROR(IF((VLOOKUP($A152,'Q2 Raw Data'!$A$9:$DA$158,AC$3,FALSE))="","",(VLOOKUP($A152,'Q2 Raw Data'!$A$9:$DA$158,AC$3,FALSE))),"")</f>
        <v>Mature</v>
      </c>
    </row>
    <row r="153" spans="1:29" x14ac:dyDescent="0.3">
      <c r="A153" t="s">
        <v>681</v>
      </c>
      <c r="B153" t="s">
        <v>682</v>
      </c>
      <c r="C153" t="str">
        <f>IFERROR(IF((VLOOKUP($A153,'Q2 Raw Data'!$A$9:$DA$158,C$3,FALSE))="","",(VLOOKUP($A153,'Q2 Raw Data'!$A$9:$DA$158,C$3,FALSE))),"")</f>
        <v>Mature</v>
      </c>
      <c r="D153" t="str">
        <f>IFERROR(IF((VLOOKUP($A153,'Q2 Raw Data'!$A$9:$DA$158,D$3,FALSE))="","",(VLOOKUP($A153,'Q2 Raw Data'!$A$9:$DA$158,D$3,FALSE))),"")</f>
        <v>Plans in place</v>
      </c>
      <c r="E153" t="str">
        <f>IFERROR(IF((VLOOKUP($A153,'Q2 Raw Data'!$A$9:$DA$158,E$3,FALSE))="","",(VLOOKUP($A153,'Q2 Raw Data'!$A$9:$DA$158,E$3,FALSE))),"")</f>
        <v>Plans in place</v>
      </c>
      <c r="F153" t="str">
        <f>IFERROR(IF((VLOOKUP($A153,'Q2 Raw Data'!$A$9:$DA$158,F$3,FALSE))="","",(VLOOKUP($A153,'Q2 Raw Data'!$A$9:$DA$158,F$3,FALSE))),"")</f>
        <v>Plans in place</v>
      </c>
      <c r="G153" t="str">
        <f>IFERROR(IF((VLOOKUP($A153,'Q2 Raw Data'!$A$9:$DA$158,G$3,FALSE))="","",(VLOOKUP($A153,'Q2 Raw Data'!$A$9:$DA$158,G$3,FALSE))),"")</f>
        <v>Plans in place</v>
      </c>
      <c r="H153" t="str">
        <f>IFERROR(IF((VLOOKUP($A153,'Q2 Raw Data'!$A$9:$DA$158,H$3,FALSE))="","",(VLOOKUP($A153,'Q2 Raw Data'!$A$9:$DA$158,H$3,FALSE))),"")</f>
        <v>Plans in place</v>
      </c>
      <c r="I153" t="str">
        <f>IFERROR(IF((VLOOKUP($A153,'Q2 Raw Data'!$A$9:$DA$158,I$3,FALSE))="","",(VLOOKUP($A153,'Q2 Raw Data'!$A$9:$DA$158,I$3,FALSE))),"")</f>
        <v>Plans in place</v>
      </c>
      <c r="J153" t="str">
        <f>IFERROR(IF((VLOOKUP($A153,'Q2 Raw Data'!$A$9:$DA$158,J$3,FALSE))="","",(VLOOKUP($A153,'Q2 Raw Data'!$A$9:$DA$158,J$3,FALSE))),"")</f>
        <v>Established</v>
      </c>
      <c r="K153" t="str">
        <f>IFERROR(IF((VLOOKUP($A153,'Q2 Raw Data'!$A$9:$DA$158,K$3,FALSE))="","",(VLOOKUP($A153,'Q2 Raw Data'!$A$9:$DA$158,K$3,FALSE))),"")</f>
        <v>Established</v>
      </c>
      <c r="L153" t="str">
        <f>IFERROR(IF((VLOOKUP($A153,'Q2 Raw Data'!$A$9:$DA$158,L$3,FALSE))="","",(VLOOKUP($A153,'Q2 Raw Data'!$A$9:$DA$158,L$3,FALSE))),"")</f>
        <v>Mature</v>
      </c>
      <c r="M153" t="str">
        <f>IFERROR(IF((VLOOKUP($A153,'Q2 Raw Data'!$A$9:$DA$158,M$3,FALSE))="","",(VLOOKUP($A153,'Q2 Raw Data'!$A$9:$DA$158,M$3,FALSE))),"")</f>
        <v>Plans in place</v>
      </c>
      <c r="N153" t="str">
        <f>IFERROR(IF((VLOOKUP($A153,'Q2 Raw Data'!$A$9:$DA$158,N$3,FALSE))="","",(VLOOKUP($A153,'Q2 Raw Data'!$A$9:$DA$158,N$3,FALSE))),"")</f>
        <v>Established</v>
      </c>
      <c r="O153" t="str">
        <f>IFERROR(IF((VLOOKUP($A153,'Q2 Raw Data'!$A$9:$DA$158,O$3,FALSE))="","",(VLOOKUP($A153,'Q2 Raw Data'!$A$9:$DA$158,O$3,FALSE))),"")</f>
        <v>Plans in place</v>
      </c>
      <c r="P153" t="str">
        <f>IFERROR(IF((VLOOKUP($A153,'Q2 Raw Data'!$A$9:$DA$158,P$3,FALSE))="","",(VLOOKUP($A153,'Q2 Raw Data'!$A$9:$DA$158,P$3,FALSE))),"")</f>
        <v>Plans in place</v>
      </c>
      <c r="Q153" t="str">
        <f>IFERROR(IF((VLOOKUP($A153,'Q2 Raw Data'!$A$9:$DA$158,Q$3,FALSE))="","",(VLOOKUP($A153,'Q2 Raw Data'!$A$9:$DA$158,Q$3,FALSE))),"")</f>
        <v>Established</v>
      </c>
      <c r="R153" t="str">
        <f>IFERROR(IF((VLOOKUP($A153,'Q2 Raw Data'!$A$9:$DA$158,R$3,FALSE))="","",(VLOOKUP($A153,'Q2 Raw Data'!$A$9:$DA$158,R$3,FALSE))),"")</f>
        <v>Plans in place</v>
      </c>
      <c r="S153" t="str">
        <f>IFERROR(IF((VLOOKUP($A153,'Q2 Raw Data'!$A$9:$DA$158,S$3,FALSE))="","",(VLOOKUP($A153,'Q2 Raw Data'!$A$9:$DA$158,S$3,FALSE))),"")</f>
        <v>Established</v>
      </c>
      <c r="T153" t="str">
        <f>IFERROR(IF((VLOOKUP($A153,'Q2 Raw Data'!$A$9:$DA$158,T$3,FALSE))="","",(VLOOKUP($A153,'Q2 Raw Data'!$A$9:$DA$158,T$3,FALSE))),"")</f>
        <v>Established</v>
      </c>
      <c r="U153" t="str">
        <f>IFERROR(IF((VLOOKUP($A153,'Q2 Raw Data'!$A$9:$DA$158,U$3,FALSE))="","",(VLOOKUP($A153,'Q2 Raw Data'!$A$9:$DA$158,U$3,FALSE))),"")</f>
        <v>Mature</v>
      </c>
      <c r="V153" t="str">
        <f>IFERROR(IF((VLOOKUP($A153,'Q2 Raw Data'!$A$9:$DA$158,V$3,FALSE))="","",(VLOOKUP($A153,'Q2 Raw Data'!$A$9:$DA$158,V$3,FALSE))),"")</f>
        <v>Established</v>
      </c>
      <c r="W153" t="str">
        <f>IFERROR(IF((VLOOKUP($A153,'Q2 Raw Data'!$A$9:$DA$158,W$3,FALSE))="","",(VLOOKUP($A153,'Q2 Raw Data'!$A$9:$DA$158,W$3,FALSE))),"")</f>
        <v>Established</v>
      </c>
      <c r="X153" t="str">
        <f>IFERROR(IF((VLOOKUP($A153,'Q2 Raw Data'!$A$9:$DA$158,X$3,FALSE))="","",(VLOOKUP($A153,'Q2 Raw Data'!$A$9:$DA$158,X$3,FALSE))),"")</f>
        <v>Established</v>
      </c>
      <c r="Y153" t="str">
        <f>IFERROR(IF((VLOOKUP($A153,'Q2 Raw Data'!$A$9:$DA$158,Y$3,FALSE))="","",(VLOOKUP($A153,'Q2 Raw Data'!$A$9:$DA$158,Y$3,FALSE))),"")</f>
        <v>Plans in place</v>
      </c>
      <c r="Z153" t="str">
        <f>IFERROR(IF((VLOOKUP($A153,'Q2 Raw Data'!$A$9:$DA$158,Z$3,FALSE))="","",(VLOOKUP($A153,'Q2 Raw Data'!$A$9:$DA$158,Z$3,FALSE))),"")</f>
        <v>Established</v>
      </c>
      <c r="AA153" t="str">
        <f>IFERROR(IF((VLOOKUP($A153,'Q2 Raw Data'!$A$9:$DA$158,AA$3,FALSE))="","",(VLOOKUP($A153,'Q2 Raw Data'!$A$9:$DA$158,AA$3,FALSE))),"")</f>
        <v>Plans in place</v>
      </c>
      <c r="AB153" t="str">
        <f>IFERROR(IF((VLOOKUP($A153,'Q2 Raw Data'!$A$9:$DA$158,AB$3,FALSE))="","",(VLOOKUP($A153,'Q2 Raw Data'!$A$9:$DA$158,AB$3,FALSE))),"")</f>
        <v>Established</v>
      </c>
      <c r="AC153" t="str">
        <f>IFERROR(IF((VLOOKUP($A153,'Q2 Raw Data'!$A$9:$DA$158,AC$3,FALSE))="","",(VLOOKUP($A153,'Q2 Raw Data'!$A$9:$DA$158,AC$3,FALSE))),"")</f>
        <v>Mature</v>
      </c>
    </row>
    <row r="154" spans="1:29" x14ac:dyDescent="0.3">
      <c r="A154" t="s">
        <v>685</v>
      </c>
      <c r="B154" t="s">
        <v>686</v>
      </c>
      <c r="C154" t="str">
        <f>IFERROR(IF((VLOOKUP($A154,'Q2 Raw Data'!$A$9:$DA$158,C$3,FALSE))="","",(VLOOKUP($A154,'Q2 Raw Data'!$A$9:$DA$158,C$3,FALSE))),"")</f>
        <v>Established</v>
      </c>
      <c r="D154" t="str">
        <f>IFERROR(IF((VLOOKUP($A154,'Q2 Raw Data'!$A$9:$DA$158,D$3,FALSE))="","",(VLOOKUP($A154,'Q2 Raw Data'!$A$9:$DA$158,D$3,FALSE))),"")</f>
        <v>Established</v>
      </c>
      <c r="E154" t="str">
        <f>IFERROR(IF((VLOOKUP($A154,'Q2 Raw Data'!$A$9:$DA$158,E$3,FALSE))="","",(VLOOKUP($A154,'Q2 Raw Data'!$A$9:$DA$158,E$3,FALSE))),"")</f>
        <v>Established</v>
      </c>
      <c r="F154" t="str">
        <f>IFERROR(IF((VLOOKUP($A154,'Q2 Raw Data'!$A$9:$DA$158,F$3,FALSE))="","",(VLOOKUP($A154,'Q2 Raw Data'!$A$9:$DA$158,F$3,FALSE))),"")</f>
        <v>Established</v>
      </c>
      <c r="G154" t="str">
        <f>IFERROR(IF((VLOOKUP($A154,'Q2 Raw Data'!$A$9:$DA$158,G$3,FALSE))="","",(VLOOKUP($A154,'Q2 Raw Data'!$A$9:$DA$158,G$3,FALSE))),"")</f>
        <v>Established</v>
      </c>
      <c r="H154" t="str">
        <f>IFERROR(IF((VLOOKUP($A154,'Q2 Raw Data'!$A$9:$DA$158,H$3,FALSE))="","",(VLOOKUP($A154,'Q2 Raw Data'!$A$9:$DA$158,H$3,FALSE))),"")</f>
        <v>Established</v>
      </c>
      <c r="I154" t="str">
        <f>IFERROR(IF((VLOOKUP($A154,'Q2 Raw Data'!$A$9:$DA$158,I$3,FALSE))="","",(VLOOKUP($A154,'Q2 Raw Data'!$A$9:$DA$158,I$3,FALSE))),"")</f>
        <v>Mature</v>
      </c>
      <c r="J154" t="str">
        <f>IFERROR(IF((VLOOKUP($A154,'Q2 Raw Data'!$A$9:$DA$158,J$3,FALSE))="","",(VLOOKUP($A154,'Q2 Raw Data'!$A$9:$DA$158,J$3,FALSE))),"")</f>
        <v>Established</v>
      </c>
      <c r="K154" t="str">
        <f>IFERROR(IF((VLOOKUP($A154,'Q2 Raw Data'!$A$9:$DA$158,K$3,FALSE))="","",(VLOOKUP($A154,'Q2 Raw Data'!$A$9:$DA$158,K$3,FALSE))),"")</f>
        <v>Established</v>
      </c>
      <c r="L154" t="str">
        <f>IFERROR(IF((VLOOKUP($A154,'Q2 Raw Data'!$A$9:$DA$158,L$3,FALSE))="","",(VLOOKUP($A154,'Q2 Raw Data'!$A$9:$DA$158,L$3,FALSE))),"")</f>
        <v>Established</v>
      </c>
      <c r="M154" t="str">
        <f>IFERROR(IF((VLOOKUP($A154,'Q2 Raw Data'!$A$9:$DA$158,M$3,FALSE))="","",(VLOOKUP($A154,'Q2 Raw Data'!$A$9:$DA$158,M$3,FALSE))),"")</f>
        <v>Established</v>
      </c>
      <c r="N154" t="str">
        <f>IFERROR(IF((VLOOKUP($A154,'Q2 Raw Data'!$A$9:$DA$158,N$3,FALSE))="","",(VLOOKUP($A154,'Q2 Raw Data'!$A$9:$DA$158,N$3,FALSE))),"")</f>
        <v>Established</v>
      </c>
      <c r="O154" t="str">
        <f>IFERROR(IF((VLOOKUP($A154,'Q2 Raw Data'!$A$9:$DA$158,O$3,FALSE))="","",(VLOOKUP($A154,'Q2 Raw Data'!$A$9:$DA$158,O$3,FALSE))),"")</f>
        <v>Established</v>
      </c>
      <c r="P154" t="str">
        <f>IFERROR(IF((VLOOKUP($A154,'Q2 Raw Data'!$A$9:$DA$158,P$3,FALSE))="","",(VLOOKUP($A154,'Q2 Raw Data'!$A$9:$DA$158,P$3,FALSE))),"")</f>
        <v>Established</v>
      </c>
      <c r="Q154" t="str">
        <f>IFERROR(IF((VLOOKUP($A154,'Q2 Raw Data'!$A$9:$DA$158,Q$3,FALSE))="","",(VLOOKUP($A154,'Q2 Raw Data'!$A$9:$DA$158,Q$3,FALSE))),"")</f>
        <v>Mature</v>
      </c>
      <c r="R154" t="str">
        <f>IFERROR(IF((VLOOKUP($A154,'Q2 Raw Data'!$A$9:$DA$158,R$3,FALSE))="","",(VLOOKUP($A154,'Q2 Raw Data'!$A$9:$DA$158,R$3,FALSE))),"")</f>
        <v>Established</v>
      </c>
      <c r="S154" t="str">
        <f>IFERROR(IF((VLOOKUP($A154,'Q2 Raw Data'!$A$9:$DA$158,S$3,FALSE))="","",(VLOOKUP($A154,'Q2 Raw Data'!$A$9:$DA$158,S$3,FALSE))),"")</f>
        <v>Mature</v>
      </c>
      <c r="T154" t="str">
        <f>IFERROR(IF((VLOOKUP($A154,'Q2 Raw Data'!$A$9:$DA$158,T$3,FALSE))="","",(VLOOKUP($A154,'Q2 Raw Data'!$A$9:$DA$158,T$3,FALSE))),"")</f>
        <v>Established</v>
      </c>
      <c r="U154" t="str">
        <f>IFERROR(IF((VLOOKUP($A154,'Q2 Raw Data'!$A$9:$DA$158,U$3,FALSE))="","",(VLOOKUP($A154,'Q2 Raw Data'!$A$9:$DA$158,U$3,FALSE))),"")</f>
        <v>Mature</v>
      </c>
      <c r="V154" t="str">
        <f>IFERROR(IF((VLOOKUP($A154,'Q2 Raw Data'!$A$9:$DA$158,V$3,FALSE))="","",(VLOOKUP($A154,'Q2 Raw Data'!$A$9:$DA$158,V$3,FALSE))),"")</f>
        <v>Mature</v>
      </c>
      <c r="W154" t="str">
        <f>IFERROR(IF((VLOOKUP($A154,'Q2 Raw Data'!$A$9:$DA$158,W$3,FALSE))="","",(VLOOKUP($A154,'Q2 Raw Data'!$A$9:$DA$158,W$3,FALSE))),"")</f>
        <v>Mature</v>
      </c>
      <c r="X154" t="str">
        <f>IFERROR(IF((VLOOKUP($A154,'Q2 Raw Data'!$A$9:$DA$158,X$3,FALSE))="","",(VLOOKUP($A154,'Q2 Raw Data'!$A$9:$DA$158,X$3,FALSE))),"")</f>
        <v>Mature</v>
      </c>
      <c r="Y154" t="str">
        <f>IFERROR(IF((VLOOKUP($A154,'Q2 Raw Data'!$A$9:$DA$158,Y$3,FALSE))="","",(VLOOKUP($A154,'Q2 Raw Data'!$A$9:$DA$158,Y$3,FALSE))),"")</f>
        <v>Mature</v>
      </c>
      <c r="Z154" t="str">
        <f>IFERROR(IF((VLOOKUP($A154,'Q2 Raw Data'!$A$9:$DA$158,Z$3,FALSE))="","",(VLOOKUP($A154,'Q2 Raw Data'!$A$9:$DA$158,Z$3,FALSE))),"")</f>
        <v>Mature</v>
      </c>
      <c r="AA154" t="str">
        <f>IFERROR(IF((VLOOKUP($A154,'Q2 Raw Data'!$A$9:$DA$158,AA$3,FALSE))="","",(VLOOKUP($A154,'Q2 Raw Data'!$A$9:$DA$158,AA$3,FALSE))),"")</f>
        <v>Mature</v>
      </c>
      <c r="AB154" t="str">
        <f>IFERROR(IF((VLOOKUP($A154,'Q2 Raw Data'!$A$9:$DA$158,AB$3,FALSE))="","",(VLOOKUP($A154,'Q2 Raw Data'!$A$9:$DA$158,AB$3,FALSE))),"")</f>
        <v>Mature</v>
      </c>
      <c r="AC154" t="str">
        <f>IFERROR(IF((VLOOKUP($A154,'Q2 Raw Data'!$A$9:$DA$158,AC$3,FALSE))="","",(VLOOKUP($A154,'Q2 Raw Data'!$A$9:$DA$158,AC$3,FALSE))),"")</f>
        <v>Mature</v>
      </c>
    </row>
    <row r="155" spans="1:29" x14ac:dyDescent="0.3">
      <c r="A155" t="s">
        <v>687</v>
      </c>
      <c r="B155" t="s">
        <v>688</v>
      </c>
      <c r="C155" t="str">
        <f>IFERROR(IF((VLOOKUP($A155,'Q2 Raw Data'!$A$9:$DA$158,C$3,FALSE))="","",(VLOOKUP($A155,'Q2 Raw Data'!$A$9:$DA$158,C$3,FALSE))),"")</f>
        <v>Established</v>
      </c>
      <c r="D155" t="str">
        <f>IFERROR(IF((VLOOKUP($A155,'Q2 Raw Data'!$A$9:$DA$158,D$3,FALSE))="","",(VLOOKUP($A155,'Q2 Raw Data'!$A$9:$DA$158,D$3,FALSE))),"")</f>
        <v>Mature</v>
      </c>
      <c r="E155" t="str">
        <f>IFERROR(IF((VLOOKUP($A155,'Q2 Raw Data'!$A$9:$DA$158,E$3,FALSE))="","",(VLOOKUP($A155,'Q2 Raw Data'!$A$9:$DA$158,E$3,FALSE))),"")</f>
        <v>Plans in place</v>
      </c>
      <c r="F155" t="str">
        <f>IFERROR(IF((VLOOKUP($A155,'Q2 Raw Data'!$A$9:$DA$158,F$3,FALSE))="","",(VLOOKUP($A155,'Q2 Raw Data'!$A$9:$DA$158,F$3,FALSE))),"")</f>
        <v>Mature</v>
      </c>
      <c r="G155" t="str">
        <f>IFERROR(IF((VLOOKUP($A155,'Q2 Raw Data'!$A$9:$DA$158,G$3,FALSE))="","",(VLOOKUP($A155,'Q2 Raw Data'!$A$9:$DA$158,G$3,FALSE))),"")</f>
        <v>Plans in place</v>
      </c>
      <c r="H155" t="str">
        <f>IFERROR(IF((VLOOKUP($A155,'Q2 Raw Data'!$A$9:$DA$158,H$3,FALSE))="","",(VLOOKUP($A155,'Q2 Raw Data'!$A$9:$DA$158,H$3,FALSE))),"")</f>
        <v>Established</v>
      </c>
      <c r="I155" t="str">
        <f>IFERROR(IF((VLOOKUP($A155,'Q2 Raw Data'!$A$9:$DA$158,I$3,FALSE))="","",(VLOOKUP($A155,'Q2 Raw Data'!$A$9:$DA$158,I$3,FALSE))),"")</f>
        <v>Established</v>
      </c>
      <c r="J155" t="str">
        <f>IFERROR(IF((VLOOKUP($A155,'Q2 Raw Data'!$A$9:$DA$158,J$3,FALSE))="","",(VLOOKUP($A155,'Q2 Raw Data'!$A$9:$DA$158,J$3,FALSE))),"")</f>
        <v>Established</v>
      </c>
      <c r="K155" t="str">
        <f>IFERROR(IF((VLOOKUP($A155,'Q2 Raw Data'!$A$9:$DA$158,K$3,FALSE))="","",(VLOOKUP($A155,'Q2 Raw Data'!$A$9:$DA$158,K$3,FALSE))),"")</f>
        <v>Established</v>
      </c>
      <c r="L155" t="str">
        <f>IFERROR(IF((VLOOKUP($A155,'Q2 Raw Data'!$A$9:$DA$158,L$3,FALSE))="","",(VLOOKUP($A155,'Q2 Raw Data'!$A$9:$DA$158,L$3,FALSE))),"")</f>
        <v>Established</v>
      </c>
      <c r="M155" t="str">
        <f>IFERROR(IF((VLOOKUP($A155,'Q2 Raw Data'!$A$9:$DA$158,M$3,FALSE))="","",(VLOOKUP($A155,'Q2 Raw Data'!$A$9:$DA$158,M$3,FALSE))),"")</f>
        <v>Mature</v>
      </c>
      <c r="N155" t="str">
        <f>IFERROR(IF((VLOOKUP($A155,'Q2 Raw Data'!$A$9:$DA$158,N$3,FALSE))="","",(VLOOKUP($A155,'Q2 Raw Data'!$A$9:$DA$158,N$3,FALSE))),"")</f>
        <v>Plans in place</v>
      </c>
      <c r="O155" t="str">
        <f>IFERROR(IF((VLOOKUP($A155,'Q2 Raw Data'!$A$9:$DA$158,O$3,FALSE))="","",(VLOOKUP($A155,'Q2 Raw Data'!$A$9:$DA$158,O$3,FALSE))),"")</f>
        <v>Mature</v>
      </c>
      <c r="P155" t="str">
        <f>IFERROR(IF((VLOOKUP($A155,'Q2 Raw Data'!$A$9:$DA$158,P$3,FALSE))="","",(VLOOKUP($A155,'Q2 Raw Data'!$A$9:$DA$158,P$3,FALSE))),"")</f>
        <v>Plans in place</v>
      </c>
      <c r="Q155" t="str">
        <f>IFERROR(IF((VLOOKUP($A155,'Q2 Raw Data'!$A$9:$DA$158,Q$3,FALSE))="","",(VLOOKUP($A155,'Q2 Raw Data'!$A$9:$DA$158,Q$3,FALSE))),"")</f>
        <v>Established</v>
      </c>
      <c r="R155" t="str">
        <f>IFERROR(IF((VLOOKUP($A155,'Q2 Raw Data'!$A$9:$DA$158,R$3,FALSE))="","",(VLOOKUP($A155,'Q2 Raw Data'!$A$9:$DA$158,R$3,FALSE))),"")</f>
        <v>Established</v>
      </c>
      <c r="S155" t="str">
        <f>IFERROR(IF((VLOOKUP($A155,'Q2 Raw Data'!$A$9:$DA$158,S$3,FALSE))="","",(VLOOKUP($A155,'Q2 Raw Data'!$A$9:$DA$158,S$3,FALSE))),"")</f>
        <v>Established</v>
      </c>
      <c r="T155" t="str">
        <f>IFERROR(IF((VLOOKUP($A155,'Q2 Raw Data'!$A$9:$DA$158,T$3,FALSE))="","",(VLOOKUP($A155,'Q2 Raw Data'!$A$9:$DA$158,T$3,FALSE))),"")</f>
        <v>Established</v>
      </c>
      <c r="U155" t="str">
        <f>IFERROR(IF((VLOOKUP($A155,'Q2 Raw Data'!$A$9:$DA$158,U$3,FALSE))="","",(VLOOKUP($A155,'Q2 Raw Data'!$A$9:$DA$158,U$3,FALSE))),"")</f>
        <v>Established</v>
      </c>
      <c r="V155" t="str">
        <f>IFERROR(IF((VLOOKUP($A155,'Q2 Raw Data'!$A$9:$DA$158,V$3,FALSE))="","",(VLOOKUP($A155,'Q2 Raw Data'!$A$9:$DA$158,V$3,FALSE))),"")</f>
        <v>Mature</v>
      </c>
      <c r="W155" t="str">
        <f>IFERROR(IF((VLOOKUP($A155,'Q2 Raw Data'!$A$9:$DA$158,W$3,FALSE))="","",(VLOOKUP($A155,'Q2 Raw Data'!$A$9:$DA$158,W$3,FALSE))),"")</f>
        <v>Established</v>
      </c>
      <c r="X155" t="str">
        <f>IFERROR(IF((VLOOKUP($A155,'Q2 Raw Data'!$A$9:$DA$158,X$3,FALSE))="","",(VLOOKUP($A155,'Q2 Raw Data'!$A$9:$DA$158,X$3,FALSE))),"")</f>
        <v>Mature</v>
      </c>
      <c r="Y155" t="str">
        <f>IFERROR(IF((VLOOKUP($A155,'Q2 Raw Data'!$A$9:$DA$158,Y$3,FALSE))="","",(VLOOKUP($A155,'Q2 Raw Data'!$A$9:$DA$158,Y$3,FALSE))),"")</f>
        <v>Established</v>
      </c>
      <c r="Z155" t="str">
        <f>IFERROR(IF((VLOOKUP($A155,'Q2 Raw Data'!$A$9:$DA$158,Z$3,FALSE))="","",(VLOOKUP($A155,'Q2 Raw Data'!$A$9:$DA$158,Z$3,FALSE))),"")</f>
        <v>Established</v>
      </c>
      <c r="AA155" t="str">
        <f>IFERROR(IF((VLOOKUP($A155,'Q2 Raw Data'!$A$9:$DA$158,AA$3,FALSE))="","",(VLOOKUP($A155,'Q2 Raw Data'!$A$9:$DA$158,AA$3,FALSE))),"")</f>
        <v>Established</v>
      </c>
      <c r="AB155" t="str">
        <f>IFERROR(IF((VLOOKUP($A155,'Q2 Raw Data'!$A$9:$DA$158,AB$3,FALSE))="","",(VLOOKUP($A155,'Q2 Raw Data'!$A$9:$DA$158,AB$3,FALSE))),"")</f>
        <v>Established</v>
      </c>
      <c r="AC155" t="str">
        <f>IFERROR(IF((VLOOKUP($A155,'Q2 Raw Data'!$A$9:$DA$158,AC$3,FALSE))="","",(VLOOKUP($A155,'Q2 Raw Data'!$A$9:$DA$158,AC$3,FALSE))),"")</f>
        <v>Established</v>
      </c>
    </row>
    <row r="156" spans="1:29" x14ac:dyDescent="0.3">
      <c r="A156" t="s">
        <v>691</v>
      </c>
      <c r="B156" t="s">
        <v>692</v>
      </c>
      <c r="C156" t="str">
        <f>IFERROR(IF((VLOOKUP($A156,'Q2 Raw Data'!$A$9:$DA$158,C$3,FALSE))="","",(VLOOKUP($A156,'Q2 Raw Data'!$A$9:$DA$158,C$3,FALSE))),"")</f>
        <v>Established</v>
      </c>
      <c r="D156" t="str">
        <f>IFERROR(IF((VLOOKUP($A156,'Q2 Raw Data'!$A$9:$DA$158,D$3,FALSE))="","",(VLOOKUP($A156,'Q2 Raw Data'!$A$9:$DA$158,D$3,FALSE))),"")</f>
        <v>Plans in place</v>
      </c>
      <c r="E156" t="str">
        <f>IFERROR(IF((VLOOKUP($A156,'Q2 Raw Data'!$A$9:$DA$158,E$3,FALSE))="","",(VLOOKUP($A156,'Q2 Raw Data'!$A$9:$DA$158,E$3,FALSE))),"")</f>
        <v>Established</v>
      </c>
      <c r="F156" t="str">
        <f>IFERROR(IF((VLOOKUP($A156,'Q2 Raw Data'!$A$9:$DA$158,F$3,FALSE))="","",(VLOOKUP($A156,'Q2 Raw Data'!$A$9:$DA$158,F$3,FALSE))),"")</f>
        <v>Established</v>
      </c>
      <c r="G156" t="str">
        <f>IFERROR(IF((VLOOKUP($A156,'Q2 Raw Data'!$A$9:$DA$158,G$3,FALSE))="","",(VLOOKUP($A156,'Q2 Raw Data'!$A$9:$DA$158,G$3,FALSE))),"")</f>
        <v>Plans in place</v>
      </c>
      <c r="H156" t="str">
        <f>IFERROR(IF((VLOOKUP($A156,'Q2 Raw Data'!$A$9:$DA$158,H$3,FALSE))="","",(VLOOKUP($A156,'Q2 Raw Data'!$A$9:$DA$158,H$3,FALSE))),"")</f>
        <v>Plans in place</v>
      </c>
      <c r="I156" t="str">
        <f>IFERROR(IF((VLOOKUP($A156,'Q2 Raw Data'!$A$9:$DA$158,I$3,FALSE))="","",(VLOOKUP($A156,'Q2 Raw Data'!$A$9:$DA$158,I$3,FALSE))),"")</f>
        <v>Plans in place</v>
      </c>
      <c r="J156" t="str">
        <f>IFERROR(IF((VLOOKUP($A156,'Q2 Raw Data'!$A$9:$DA$158,J$3,FALSE))="","",(VLOOKUP($A156,'Q2 Raw Data'!$A$9:$DA$158,J$3,FALSE))),"")</f>
        <v>Established</v>
      </c>
      <c r="K156" t="str">
        <f>IFERROR(IF((VLOOKUP($A156,'Q2 Raw Data'!$A$9:$DA$158,K$3,FALSE))="","",(VLOOKUP($A156,'Q2 Raw Data'!$A$9:$DA$158,K$3,FALSE))),"")</f>
        <v>Plans in place</v>
      </c>
      <c r="L156" t="str">
        <f>IFERROR(IF((VLOOKUP($A156,'Q2 Raw Data'!$A$9:$DA$158,L$3,FALSE))="","",(VLOOKUP($A156,'Q2 Raw Data'!$A$9:$DA$158,L$3,FALSE))),"")</f>
        <v>Established</v>
      </c>
      <c r="M156" t="str">
        <f>IFERROR(IF((VLOOKUP($A156,'Q2 Raw Data'!$A$9:$DA$158,M$3,FALSE))="","",(VLOOKUP($A156,'Q2 Raw Data'!$A$9:$DA$158,M$3,FALSE))),"")</f>
        <v>Plans in place</v>
      </c>
      <c r="N156" t="str">
        <f>IFERROR(IF((VLOOKUP($A156,'Q2 Raw Data'!$A$9:$DA$158,N$3,FALSE))="","",(VLOOKUP($A156,'Q2 Raw Data'!$A$9:$DA$158,N$3,FALSE))),"")</f>
        <v>Established</v>
      </c>
      <c r="O156" t="str">
        <f>IFERROR(IF((VLOOKUP($A156,'Q2 Raw Data'!$A$9:$DA$158,O$3,FALSE))="","",(VLOOKUP($A156,'Q2 Raw Data'!$A$9:$DA$158,O$3,FALSE))),"")</f>
        <v>Established</v>
      </c>
      <c r="P156" t="str">
        <f>IFERROR(IF((VLOOKUP($A156,'Q2 Raw Data'!$A$9:$DA$158,P$3,FALSE))="","",(VLOOKUP($A156,'Q2 Raw Data'!$A$9:$DA$158,P$3,FALSE))),"")</f>
        <v>Plans in place</v>
      </c>
      <c r="Q156" t="str">
        <f>IFERROR(IF((VLOOKUP($A156,'Q2 Raw Data'!$A$9:$DA$158,Q$3,FALSE))="","",(VLOOKUP($A156,'Q2 Raw Data'!$A$9:$DA$158,Q$3,FALSE))),"")</f>
        <v>Plans in place</v>
      </c>
      <c r="R156" t="str">
        <f>IFERROR(IF((VLOOKUP($A156,'Q2 Raw Data'!$A$9:$DA$158,R$3,FALSE))="","",(VLOOKUP($A156,'Q2 Raw Data'!$A$9:$DA$158,R$3,FALSE))),"")</f>
        <v>Plans in place</v>
      </c>
      <c r="S156" t="str">
        <f>IFERROR(IF((VLOOKUP($A156,'Q2 Raw Data'!$A$9:$DA$158,S$3,FALSE))="","",(VLOOKUP($A156,'Q2 Raw Data'!$A$9:$DA$158,S$3,FALSE))),"")</f>
        <v>Established</v>
      </c>
      <c r="T156" t="str">
        <f>IFERROR(IF((VLOOKUP($A156,'Q2 Raw Data'!$A$9:$DA$158,T$3,FALSE))="","",(VLOOKUP($A156,'Q2 Raw Data'!$A$9:$DA$158,T$3,FALSE))),"")</f>
        <v>Established</v>
      </c>
      <c r="U156" t="str">
        <f>IFERROR(IF((VLOOKUP($A156,'Q2 Raw Data'!$A$9:$DA$158,U$3,FALSE))="","",(VLOOKUP($A156,'Q2 Raw Data'!$A$9:$DA$158,U$3,FALSE))),"")</f>
        <v>Established</v>
      </c>
      <c r="V156" t="str">
        <f>IFERROR(IF((VLOOKUP($A156,'Q2 Raw Data'!$A$9:$DA$158,V$3,FALSE))="","",(VLOOKUP($A156,'Q2 Raw Data'!$A$9:$DA$158,V$3,FALSE))),"")</f>
        <v>Established</v>
      </c>
      <c r="W156" t="str">
        <f>IFERROR(IF((VLOOKUP($A156,'Q2 Raw Data'!$A$9:$DA$158,W$3,FALSE))="","",(VLOOKUP($A156,'Q2 Raw Data'!$A$9:$DA$158,W$3,FALSE))),"")</f>
        <v>Established</v>
      </c>
      <c r="X156" t="str">
        <f>IFERROR(IF((VLOOKUP($A156,'Q2 Raw Data'!$A$9:$DA$158,X$3,FALSE))="","",(VLOOKUP($A156,'Q2 Raw Data'!$A$9:$DA$158,X$3,FALSE))),"")</f>
        <v>Established</v>
      </c>
      <c r="Y156" t="str">
        <f>IFERROR(IF((VLOOKUP($A156,'Q2 Raw Data'!$A$9:$DA$158,Y$3,FALSE))="","",(VLOOKUP($A156,'Q2 Raw Data'!$A$9:$DA$158,Y$3,FALSE))),"")</f>
        <v>Established</v>
      </c>
      <c r="Z156" t="str">
        <f>IFERROR(IF((VLOOKUP($A156,'Q2 Raw Data'!$A$9:$DA$158,Z$3,FALSE))="","",(VLOOKUP($A156,'Q2 Raw Data'!$A$9:$DA$158,Z$3,FALSE))),"")</f>
        <v>Plans in place</v>
      </c>
      <c r="AA156" t="str">
        <f>IFERROR(IF((VLOOKUP($A156,'Q2 Raw Data'!$A$9:$DA$158,AA$3,FALSE))="","",(VLOOKUP($A156,'Q2 Raw Data'!$A$9:$DA$158,AA$3,FALSE))),"")</f>
        <v>Established</v>
      </c>
      <c r="AB156" t="str">
        <f>IFERROR(IF((VLOOKUP($A156,'Q2 Raw Data'!$A$9:$DA$158,AB$3,FALSE))="","",(VLOOKUP($A156,'Q2 Raw Data'!$A$9:$DA$158,AB$3,FALSE))),"")</f>
        <v>Established</v>
      </c>
      <c r="AC156" t="str">
        <f>IFERROR(IF((VLOOKUP($A156,'Q2 Raw Data'!$A$9:$DA$158,AC$3,FALSE))="","",(VLOOKUP($A156,'Q2 Raw Data'!$A$9:$DA$158,AC$3,FALSE))),"")</f>
        <v>Established</v>
      </c>
    </row>
  </sheetData>
  <mergeCells count="2">
    <mergeCell ref="BN5:BO5"/>
    <mergeCell ref="C5:BM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B195"/>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2" width="12.6640625" customWidth="1"/>
    <col min="13" max="14" width="12.6640625" hidden="1" customWidth="1"/>
    <col min="15" max="15" width="20.6640625" customWidth="1"/>
    <col min="16" max="16" width="4.6640625" customWidth="1"/>
    <col min="17" max="22" width="12.6640625" customWidth="1"/>
    <col min="23" max="24" width="12.6640625" hidden="1" customWidth="1"/>
    <col min="25" max="25" width="20.6640625" customWidth="1"/>
    <col min="26" max="27" width="4.6640625" customWidth="1"/>
    <col min="28" max="28" width="9.109375" style="1" hidden="1" customWidth="1"/>
    <col min="29" max="29" width="4.6640625" customWidth="1"/>
  </cols>
  <sheetData>
    <row r="1" spans="1:28" ht="21" x14ac:dyDescent="0.4">
      <c r="A1" s="36"/>
      <c r="B1" s="254" t="s">
        <v>1030</v>
      </c>
      <c r="C1" s="254"/>
      <c r="D1" s="254"/>
      <c r="E1" s="254"/>
      <c r="F1" s="254"/>
      <c r="G1" s="254"/>
      <c r="H1" s="254"/>
      <c r="I1" s="254"/>
      <c r="J1" s="254"/>
      <c r="K1" s="254"/>
      <c r="L1" s="254"/>
      <c r="M1" s="254"/>
      <c r="N1" s="254"/>
      <c r="O1" s="254"/>
      <c r="P1" s="254"/>
      <c r="Q1" s="254"/>
      <c r="R1" s="254"/>
      <c r="S1" s="36"/>
      <c r="T1" s="36"/>
      <c r="U1" s="36"/>
      <c r="V1" s="36"/>
      <c r="W1" s="36"/>
      <c r="X1" s="36"/>
      <c r="Y1" s="36"/>
      <c r="Z1" s="36"/>
    </row>
    <row r="2" spans="1:28" x14ac:dyDescent="0.3">
      <c r="A2" s="36"/>
      <c r="B2" s="250"/>
      <c r="C2" s="250"/>
      <c r="D2" s="250"/>
      <c r="E2" s="250"/>
      <c r="F2" s="250"/>
      <c r="G2" s="250"/>
      <c r="H2" s="250"/>
      <c r="I2" s="250"/>
      <c r="J2" s="250"/>
      <c r="K2" s="250"/>
      <c r="L2" s="250"/>
      <c r="M2" s="250"/>
      <c r="N2" s="250"/>
      <c r="O2" s="250"/>
      <c r="P2" s="250"/>
      <c r="Q2" s="250"/>
      <c r="R2" s="250"/>
      <c r="S2" s="36"/>
      <c r="T2" s="36"/>
      <c r="U2" s="36"/>
      <c r="V2" s="36"/>
      <c r="W2" s="36"/>
      <c r="X2" s="36"/>
      <c r="Y2" s="36"/>
      <c r="Z2" s="36"/>
    </row>
    <row r="3" spans="1:28" x14ac:dyDescent="0.3">
      <c r="A3" s="36"/>
      <c r="B3" s="36"/>
      <c r="C3" s="36"/>
      <c r="D3" s="36"/>
      <c r="E3" s="36"/>
      <c r="F3" s="36"/>
      <c r="G3" s="36"/>
      <c r="H3" s="36"/>
      <c r="I3" s="36"/>
      <c r="J3" s="36"/>
      <c r="K3" s="36"/>
      <c r="L3" s="36"/>
      <c r="M3" s="36"/>
      <c r="N3" s="36"/>
      <c r="O3" s="36"/>
      <c r="P3" s="36"/>
      <c r="Q3" s="36"/>
      <c r="R3" s="36"/>
      <c r="S3" s="36"/>
      <c r="T3" s="36"/>
      <c r="U3" s="36"/>
      <c r="V3" s="36"/>
      <c r="W3" s="36"/>
      <c r="X3" s="36"/>
      <c r="Y3" s="36"/>
      <c r="Z3" s="36"/>
    </row>
    <row r="4" spans="1:28" x14ac:dyDescent="0.3">
      <c r="A4" s="36"/>
      <c r="B4" s="36"/>
      <c r="C4" s="36"/>
      <c r="D4" s="36"/>
      <c r="E4" s="37" t="s">
        <v>1016</v>
      </c>
      <c r="F4" s="36"/>
      <c r="G4" s="38" t="str">
        <f ca="1">'Org List'!J7</f>
        <v>HWB</v>
      </c>
      <c r="H4" s="36"/>
      <c r="I4" s="36"/>
      <c r="J4" s="36"/>
      <c r="K4" s="36"/>
      <c r="L4" s="36"/>
      <c r="M4" s="36"/>
      <c r="N4" s="36"/>
      <c r="O4" s="36"/>
      <c r="P4" s="36"/>
      <c r="Q4" s="36"/>
      <c r="R4" s="36"/>
      <c r="S4" s="36"/>
      <c r="T4" s="176"/>
      <c r="U4" s="176"/>
      <c r="V4" s="176"/>
      <c r="W4" s="176"/>
      <c r="X4" s="176"/>
      <c r="Y4" s="176"/>
      <c r="Z4" s="36"/>
      <c r="AB4" s="1">
        <f ca="1">MATCH(G4, 'Comms by AT'!$B:$B, 0)</f>
        <v>4</v>
      </c>
    </row>
    <row r="5" spans="1:28" x14ac:dyDescent="0.3">
      <c r="A5" s="36"/>
      <c r="B5" s="36"/>
      <c r="C5" s="36"/>
      <c r="D5" s="36"/>
      <c r="E5" s="36"/>
      <c r="F5" s="36"/>
      <c r="G5" s="36"/>
      <c r="H5" s="36"/>
      <c r="I5" s="36"/>
      <c r="J5" s="36"/>
      <c r="K5" s="36"/>
      <c r="L5" s="36"/>
      <c r="M5" s="36"/>
      <c r="N5" s="36"/>
      <c r="O5" s="36"/>
      <c r="P5" s="36"/>
      <c r="Q5" s="36"/>
      <c r="R5" s="36"/>
      <c r="S5" s="36"/>
      <c r="T5" s="36"/>
      <c r="U5" s="36"/>
      <c r="V5" s="36"/>
      <c r="W5" s="36"/>
      <c r="X5" s="36"/>
      <c r="Y5" s="36"/>
      <c r="Z5" s="36"/>
      <c r="AB5" s="1">
        <f ca="1">COUNTIF('Comms by AT'!$C:$C, $G$4)</f>
        <v>179</v>
      </c>
    </row>
    <row r="6" spans="1:28" ht="20.100000000000001" customHeight="1" x14ac:dyDescent="0.3">
      <c r="E6" s="214" t="s">
        <v>1733</v>
      </c>
    </row>
    <row r="7" spans="1:28" x14ac:dyDescent="0.3">
      <c r="A7" s="36"/>
      <c r="B7" s="36"/>
      <c r="C7" s="36"/>
      <c r="D7" s="36"/>
      <c r="E7" s="37" t="s">
        <v>1017</v>
      </c>
      <c r="F7" s="36"/>
      <c r="G7" s="36"/>
      <c r="H7" s="36"/>
      <c r="I7" s="36"/>
      <c r="J7" s="36"/>
      <c r="K7" s="36"/>
      <c r="L7" s="36"/>
      <c r="M7" s="36"/>
      <c r="N7" s="36"/>
      <c r="O7" s="36"/>
      <c r="P7" s="36"/>
      <c r="Q7" s="36"/>
      <c r="R7" s="36"/>
      <c r="S7" s="36"/>
      <c r="T7" s="36"/>
      <c r="U7" s="36"/>
      <c r="V7" s="36"/>
      <c r="W7" s="36"/>
      <c r="X7" s="36"/>
      <c r="Y7" s="36"/>
      <c r="Z7" s="36"/>
    </row>
    <row r="8" spans="1:28" ht="15" thickBot="1" x14ac:dyDescent="0.35"/>
    <row r="9" spans="1:28" s="1" customFormat="1" ht="15" hidden="1" thickBot="1" x14ac:dyDescent="0.35">
      <c r="G9" s="1">
        <v>66</v>
      </c>
      <c r="H9" s="1">
        <v>67</v>
      </c>
      <c r="I9" s="1">
        <v>68</v>
      </c>
      <c r="J9" s="1">
        <v>69</v>
      </c>
      <c r="K9" s="1">
        <v>74</v>
      </c>
      <c r="L9" s="1">
        <v>75</v>
      </c>
      <c r="M9" s="1">
        <v>76</v>
      </c>
      <c r="N9" s="1">
        <v>77</v>
      </c>
      <c r="Q9" s="1">
        <v>18</v>
      </c>
      <c r="R9" s="1">
        <v>19</v>
      </c>
      <c r="S9" s="1">
        <v>20</v>
      </c>
      <c r="T9" s="1">
        <v>21</v>
      </c>
      <c r="U9" s="1">
        <v>26</v>
      </c>
      <c r="V9" s="1">
        <v>27</v>
      </c>
      <c r="W9" s="1">
        <v>28</v>
      </c>
      <c r="X9" s="1">
        <v>29</v>
      </c>
    </row>
    <row r="10" spans="1:28" ht="30" customHeight="1" x14ac:dyDescent="0.3">
      <c r="B10" s="203"/>
      <c r="C10" s="204"/>
      <c r="D10" s="205"/>
      <c r="E10" s="198"/>
      <c r="F10" s="200"/>
      <c r="G10" s="286" t="s">
        <v>1034</v>
      </c>
      <c r="H10" s="287"/>
      <c r="I10" s="287"/>
      <c r="J10" s="288"/>
      <c r="K10" s="286" t="s">
        <v>1035</v>
      </c>
      <c r="L10" s="287"/>
      <c r="M10" s="287"/>
      <c r="N10" s="288"/>
      <c r="O10" s="89" t="s">
        <v>1038</v>
      </c>
      <c r="Q10" s="286" t="s">
        <v>1036</v>
      </c>
      <c r="R10" s="287"/>
      <c r="S10" s="287"/>
      <c r="T10" s="288"/>
      <c r="U10" s="286" t="s">
        <v>1037</v>
      </c>
      <c r="V10" s="287"/>
      <c r="W10" s="287"/>
      <c r="X10" s="288"/>
      <c r="Y10" s="89" t="s">
        <v>1038</v>
      </c>
    </row>
    <row r="11" spans="1:28" ht="15" thickBot="1" x14ac:dyDescent="0.35">
      <c r="B11" s="206" t="s">
        <v>1031</v>
      </c>
      <c r="C11" s="207" t="s">
        <v>1117</v>
      </c>
      <c r="D11" s="208" t="s">
        <v>1033</v>
      </c>
      <c r="E11" s="199" t="s">
        <v>195</v>
      </c>
      <c r="F11" s="201" t="s">
        <v>1018</v>
      </c>
      <c r="G11" s="86" t="s">
        <v>876</v>
      </c>
      <c r="H11" s="85" t="s">
        <v>877</v>
      </c>
      <c r="I11" s="85" t="s">
        <v>878</v>
      </c>
      <c r="J11" s="88" t="s">
        <v>879</v>
      </c>
      <c r="K11" s="179" t="s">
        <v>881</v>
      </c>
      <c r="L11" s="88" t="s">
        <v>882</v>
      </c>
      <c r="M11" s="87" t="s">
        <v>883</v>
      </c>
      <c r="N11" s="88" t="s">
        <v>884</v>
      </c>
      <c r="O11" s="90" t="s">
        <v>1039</v>
      </c>
      <c r="Q11" s="86" t="s">
        <v>876</v>
      </c>
      <c r="R11" s="85" t="s">
        <v>877</v>
      </c>
      <c r="S11" s="85" t="s">
        <v>878</v>
      </c>
      <c r="T11" s="88" t="s">
        <v>879</v>
      </c>
      <c r="U11" s="179" t="s">
        <v>881</v>
      </c>
      <c r="V11" s="88" t="s">
        <v>882</v>
      </c>
      <c r="W11" s="87" t="s">
        <v>883</v>
      </c>
      <c r="X11" s="88" t="s">
        <v>884</v>
      </c>
      <c r="Y11" s="90" t="s">
        <v>1039</v>
      </c>
    </row>
    <row r="12" spans="1:28" ht="30" customHeight="1" x14ac:dyDescent="0.3">
      <c r="A12" s="171">
        <v>0</v>
      </c>
      <c r="B12" s="94" t="str">
        <f ca="1">IFERROR(IF((VLOOKUP($E12,'Org List'!$AJ$10:$AL$188,3,FALSE))="","",(VLOOKUP($E12,'Org List'!$AJ$10:$AL$188,3,FALSE))),"")</f>
        <v/>
      </c>
      <c r="C12" s="95" t="str">
        <f ca="1">IFERROR(IF((VLOOKUP($E12,'Org List'!$AO$10:$AQ$188,3,FALSE))="","",(VLOOKUP($E12,'Org List'!$AO$10:$AQ$188,3,FALSE))),"")</f>
        <v/>
      </c>
      <c r="D12" s="96" t="str">
        <f ca="1">IFERROR(IF((VLOOKUP($E12,'Org List'!$AT$10:$AV$188,3,FALSE))="","",(VLOOKUP($E12,'Org List'!$AT$10:$AV$188,3,FALSE))),"")</f>
        <v/>
      </c>
      <c r="E12" s="94" t="str">
        <f ca="1">IF($A12&gt;$AB$5-1,"",INDIRECT("'Comms by AT'!D"&amp;$A12+$AB$4))</f>
        <v>HWB</v>
      </c>
      <c r="F12" s="96" t="str">
        <f ca="1">IF(E12="","",VLOOKUP(E12,'Org List'!$J$9:$K$488,2,0))</f>
        <v>Health and Wellbeing Board</v>
      </c>
      <c r="G12" s="103">
        <f ca="1">IFERROR(IF((VLOOKUP($E12,'NEA Backsheet'!$D$5:$CB$183,G$9,FALSE))="","",(VLOOKUP($E12,'NEA Backsheet'!$D$5:$CB$183,G$9,FALSE))),"")</f>
        <v>2649.5453117732404</v>
      </c>
      <c r="H12" s="104">
        <f ca="1">IFERROR(IF((VLOOKUP($E12,'NEA Backsheet'!$D$5:$CB$183,H$9,FALSE))="","",(VLOOKUP($E12,'NEA Backsheet'!$D$5:$CB$183,H$9,FALSE))),"")</f>
        <v>2631.4599052884937</v>
      </c>
      <c r="I12" s="104">
        <f ca="1">IFERROR(IF((VLOOKUP($E12,'NEA Backsheet'!$D$5:$CB$183,I$9,FALSE))="","",(VLOOKUP($E12,'NEA Backsheet'!$D$5:$CB$183,I$9,FALSE))),"")</f>
        <v>2758.9261522457177</v>
      </c>
      <c r="J12" s="105">
        <f ca="1">IFERROR(IF((VLOOKUP($E12,'NEA Backsheet'!$D$5:$CB$183,J$9,FALSE))="","",(VLOOKUP($E12,'NEA Backsheet'!$D$5:$CB$183,J$9,FALSE))),"")</f>
        <v>2725.0340309678177</v>
      </c>
      <c r="K12" s="180">
        <f ca="1">IFERROR(IF((VLOOKUP($E12,'NEA Backsheet'!$D$5:$CB$183,K$9,FALSE))="","",(VLOOKUP($E12,'NEA Backsheet'!$D$5:$CB$183,K$9,FALSE))),"")</f>
        <v>2753.2762694070334</v>
      </c>
      <c r="L12" s="105">
        <f ca="1">IFERROR(IF((VLOOKUP($E12,'NEA Backsheet'!$D$5:$CB$183,L$9,FALSE))="","",(VLOOKUP($E12,'NEA Backsheet'!$D$5:$CB$183,L$9,FALSE))),"")</f>
        <v>2741.9704450909621</v>
      </c>
      <c r="M12" s="106">
        <f ca="1">IFERROR(IF((VLOOKUP($E12,'NEA Backsheet'!$D$5:$CB$183,M$9,FALSE))="","",(VLOOKUP($E12,'NEA Backsheet'!$D$5:$CB$183,M$9,FALSE))),"")</f>
        <v>0</v>
      </c>
      <c r="N12" s="105">
        <f ca="1">IFERROR(IF((VLOOKUP($E12,'NEA Backsheet'!$D$5:$CB$183,N$9,FALSE))="","",(VLOOKUP($E12,'NEA Backsheet'!$D$5:$CB$183,N$9,FALSE))),"")</f>
        <v>0</v>
      </c>
      <c r="O12" s="91"/>
      <c r="Q12" s="103">
        <f ca="1">IFERROR(IF((VLOOKUP($E12,'DTOC Backsheet'!$D$5:$AF$183,Q$9,FALSE))="","",(VLOOKUP($E12,'DTOC Backsheet'!$D$5:$AF$183,Q$9,FALSE))),"")</f>
        <v>1212.6834522016618</v>
      </c>
      <c r="R12" s="104">
        <f ca="1">IFERROR(IF((VLOOKUP($E12,'DTOC Backsheet'!$D$5:$AF$183,R$9,FALSE))="","",(VLOOKUP($E12,'DTOC Backsheet'!$D$5:$AF$183,R$9,FALSE))),"")</f>
        <v>1206.9374912819214</v>
      </c>
      <c r="S12" s="104">
        <f ca="1">IFERROR(IF((VLOOKUP($E12,'DTOC Backsheet'!$D$5:$AF$183,S$9,FALSE))="","",(VLOOKUP($E12,'DTOC Backsheet'!$D$5:$AF$183,S$9,FALSE))),"")</f>
        <v>1069.3886948973147</v>
      </c>
      <c r="T12" s="105">
        <f ca="1">IFERROR(IF((VLOOKUP($E12,'DTOC Backsheet'!$D$5:$AF$183,T$9,FALSE))="","",(VLOOKUP($E12,'DTOC Backsheet'!$D$5:$AF$183,T$9,FALSE))),"")</f>
        <v>1007.4519963320834</v>
      </c>
      <c r="U12" s="180">
        <f ca="1">IFERROR(IF((VLOOKUP($E12,'DTOC Backsheet'!$D$5:$AF$183,U$9,FALSE))="","",(VLOOKUP($E12,'DTOC Backsheet'!$D$5:$AF$183,U$9,FALSE))),"")</f>
        <v>945.26119042014091</v>
      </c>
      <c r="V12" s="105">
        <f ca="1">IFERROR(IF((VLOOKUP($E12,'DTOC Backsheet'!$D$5:$AF$183,V$9,FALSE))="","",(VLOOKUP($E12,'DTOC Backsheet'!$D$5:$AF$183,V$9,FALSE))),"")</f>
        <v>971.26069881442368</v>
      </c>
      <c r="W12" s="106">
        <f ca="1">IFERROR(IF((VLOOKUP($E12,'DTOC Backsheet'!$D$5:$AF$183,W$9,FALSE))="","",(VLOOKUP($E12,'DTOC Backsheet'!$D$5:$AF$183,W$9,FALSE))),"")</f>
        <v>0</v>
      </c>
      <c r="X12" s="105">
        <f ca="1">IFERROR(IF((VLOOKUP($E12,'DTOC Backsheet'!$D$5:$AF$183,X$9,FALSE))="","",(VLOOKUP($E12,'DTOC Backsheet'!$D$5:$AF$183,X$9,FALSE))),"")</f>
        <v>0</v>
      </c>
      <c r="Y12" s="91"/>
    </row>
    <row r="13" spans="1:28" ht="30" customHeight="1" x14ac:dyDescent="0.3">
      <c r="A13" s="171">
        <v>1</v>
      </c>
      <c r="B13" s="97" t="str">
        <f ca="1">IFERROR(IF((VLOOKUP($E13,'Org List'!$AJ$10:$AL$188,3,FALSE))="","",(VLOOKUP($E13,'Org List'!$AJ$10:$AL$188,3,FALSE))),"")</f>
        <v>North of England Commissioning Region</v>
      </c>
      <c r="C13" s="98" t="str">
        <f ca="1">IFERROR(IF((VLOOKUP($E13,'Org List'!$AO$10:$AQ$188,3,FALSE))="","",(VLOOKUP($E13,'Org List'!$AO$10:$AQ$188,3,FALSE))),"")</f>
        <v/>
      </c>
      <c r="D13" s="99" t="str">
        <f ca="1">IFERROR(IF((VLOOKUP($E13,'Org List'!$AT$10:$AV$188,3,FALSE))="","",(VLOOKUP($E13,'Org List'!$AT$10:$AV$188,3,FALSE))),"")</f>
        <v/>
      </c>
      <c r="E13" s="97" t="str">
        <f t="shared" ref="E13:E76" ca="1" si="0">IF($A13&gt;$AB$5-1,"",INDIRECT("'Comms by AT'!D"&amp;$A13+$AB$4))</f>
        <v>Y54</v>
      </c>
      <c r="F13" s="99" t="str">
        <f ca="1">IF(E13="","",VLOOKUP(E13,'Org List'!$J$9:$K$488,2,0))</f>
        <v>North of England Commissioning Region</v>
      </c>
      <c r="G13" s="107">
        <f ca="1">IFERROR(IF((VLOOKUP($E13,'NEA Backsheet'!$D$5:$CB$183,G$9,FALSE))="","",(VLOOKUP($E13,'NEA Backsheet'!$D$5:$CB$183,G$9,FALSE))),"")</f>
        <v>2962.8169757980204</v>
      </c>
      <c r="H13" s="108">
        <f ca="1">IFERROR(IF((VLOOKUP($E13,'NEA Backsheet'!$D$5:$CB$183,H$9,FALSE))="","",(VLOOKUP($E13,'NEA Backsheet'!$D$5:$CB$183,H$9,FALSE))),"")</f>
        <v>2956.6141338776515</v>
      </c>
      <c r="I13" s="108">
        <f ca="1">IFERROR(IF((VLOOKUP($E13,'NEA Backsheet'!$D$5:$CB$183,I$9,FALSE))="","",(VLOOKUP($E13,'NEA Backsheet'!$D$5:$CB$183,I$9,FALSE))),"")</f>
        <v>3141.893237863288</v>
      </c>
      <c r="J13" s="109">
        <f ca="1">IFERROR(IF((VLOOKUP($E13,'NEA Backsheet'!$D$5:$CB$183,J$9,FALSE))="","",(VLOOKUP($E13,'NEA Backsheet'!$D$5:$CB$183,J$9,FALSE))),"")</f>
        <v>3086.3475530282903</v>
      </c>
      <c r="K13" s="181">
        <f ca="1">IFERROR(IF((VLOOKUP($E13,'NEA Backsheet'!$D$5:$CB$183,K$9,FALSE))="","",(VLOOKUP($E13,'NEA Backsheet'!$D$5:$CB$183,K$9,FALSE))),"")</f>
        <v>3117.6474650731366</v>
      </c>
      <c r="L13" s="109">
        <f ca="1">IFERROR(IF((VLOOKUP($E13,'NEA Backsheet'!$D$5:$CB$183,L$9,FALSE))="","",(VLOOKUP($E13,'NEA Backsheet'!$D$5:$CB$183,L$9,FALSE))),"")</f>
        <v>3089.1403050607682</v>
      </c>
      <c r="M13" s="110">
        <f ca="1">IFERROR(IF((VLOOKUP($E13,'NEA Backsheet'!$D$5:$CB$183,M$9,FALSE))="","",(VLOOKUP($E13,'NEA Backsheet'!$D$5:$CB$183,M$9,FALSE))),"")</f>
        <v>0</v>
      </c>
      <c r="N13" s="109">
        <f ca="1">IFERROR(IF((VLOOKUP($E13,'NEA Backsheet'!$D$5:$CB$183,N$9,FALSE))="","",(VLOOKUP($E13,'NEA Backsheet'!$D$5:$CB$183,N$9,FALSE))),"")</f>
        <v>0</v>
      </c>
      <c r="O13" s="92"/>
      <c r="Q13" s="107">
        <f ca="1">IFERROR(IF((VLOOKUP($E13,'DTOC Backsheet'!$D$5:$AF$183,Q$9,FALSE))="","",(VLOOKUP($E13,'DTOC Backsheet'!$D$5:$AF$183,Q$9,FALSE))),"")</f>
        <v>1112.3349143984701</v>
      </c>
      <c r="R13" s="108">
        <f ca="1">IFERROR(IF((VLOOKUP($E13,'DTOC Backsheet'!$D$5:$AF$183,R$9,FALSE))="","",(VLOOKUP($E13,'DTOC Backsheet'!$D$5:$AF$183,R$9,FALSE))),"")</f>
        <v>1108.5573817112652</v>
      </c>
      <c r="S13" s="108">
        <f ca="1">IFERROR(IF((VLOOKUP($E13,'DTOC Backsheet'!$D$5:$AF$183,S$9,FALSE))="","",(VLOOKUP($E13,'DTOC Backsheet'!$D$5:$AF$183,S$9,FALSE))),"")</f>
        <v>1035.7120352191414</v>
      </c>
      <c r="T13" s="109">
        <f ca="1">IFERROR(IF((VLOOKUP($E13,'DTOC Backsheet'!$D$5:$AF$183,T$9,FALSE))="","",(VLOOKUP($E13,'DTOC Backsheet'!$D$5:$AF$183,T$9,FALSE))),"")</f>
        <v>1025.7327269666246</v>
      </c>
      <c r="U13" s="181">
        <f ca="1">IFERROR(IF((VLOOKUP($E13,'DTOC Backsheet'!$D$5:$AF$183,U$9,FALSE))="","",(VLOOKUP($E13,'DTOC Backsheet'!$D$5:$AF$183,U$9,FALSE))),"")</f>
        <v>916.96432733382926</v>
      </c>
      <c r="V13" s="109">
        <f ca="1">IFERROR(IF((VLOOKUP($E13,'DTOC Backsheet'!$D$5:$AF$183,V$9,FALSE))="","",(VLOOKUP($E13,'DTOC Backsheet'!$D$5:$AF$183,V$9,FALSE))),"")</f>
        <v>953.82089106300009</v>
      </c>
      <c r="W13" s="110">
        <f ca="1">IFERROR(IF((VLOOKUP($E13,'DTOC Backsheet'!$D$5:$AF$183,W$9,FALSE))="","",(VLOOKUP($E13,'DTOC Backsheet'!$D$5:$AF$183,W$9,FALSE))),"")</f>
        <v>0</v>
      </c>
      <c r="X13" s="109">
        <f ca="1">IFERROR(IF((VLOOKUP($E13,'DTOC Backsheet'!$D$5:$AF$183,X$9,FALSE))="","",(VLOOKUP($E13,'DTOC Backsheet'!$D$5:$AF$183,X$9,FALSE))),"")</f>
        <v>0</v>
      </c>
      <c r="Y13" s="92"/>
    </row>
    <row r="14" spans="1:28" ht="30" customHeight="1" x14ac:dyDescent="0.3">
      <c r="A14" s="171">
        <v>2</v>
      </c>
      <c r="B14" s="97" t="str">
        <f ca="1">IFERROR(IF((VLOOKUP($E14,'Org List'!$AJ$10:$AL$188,3,FALSE))="","",(VLOOKUP($E14,'Org List'!$AJ$10:$AL$188,3,FALSE))),"")</f>
        <v>Midlands and East of England Commissioning Region</v>
      </c>
      <c r="C14" s="98" t="str">
        <f ca="1">IFERROR(IF((VLOOKUP($E14,'Org List'!$AO$10:$AQ$188,3,FALSE))="","",(VLOOKUP($E14,'Org List'!$AO$10:$AQ$188,3,FALSE))),"")</f>
        <v/>
      </c>
      <c r="D14" s="99" t="str">
        <f ca="1">IFERROR(IF((VLOOKUP($E14,'Org List'!$AT$10:$AV$188,3,FALSE))="","",(VLOOKUP($E14,'Org List'!$AT$10:$AV$188,3,FALSE))),"")</f>
        <v/>
      </c>
      <c r="E14" s="97" t="str">
        <f t="shared" ca="1" si="0"/>
        <v>Y55</v>
      </c>
      <c r="F14" s="99" t="str">
        <f ca="1">IF(E14="","",VLOOKUP(E14,'Org List'!$J$9:$K$488,2,0))</f>
        <v>Midlands and East of England Commissioning Region</v>
      </c>
      <c r="G14" s="107">
        <f ca="1">IFERROR(IF((VLOOKUP($E14,'NEA Backsheet'!$D$5:$CB$183,G$9,FALSE))="","",(VLOOKUP($E14,'NEA Backsheet'!$D$5:$CB$183,G$9,FALSE))),"")</f>
        <v>2673.7091699627485</v>
      </c>
      <c r="H14" s="108">
        <f ca="1">IFERROR(IF((VLOOKUP($E14,'NEA Backsheet'!$D$5:$CB$183,H$9,FALSE))="","",(VLOOKUP($E14,'NEA Backsheet'!$D$5:$CB$183,H$9,FALSE))),"")</f>
        <v>2636.3340543428026</v>
      </c>
      <c r="I14" s="108">
        <f ca="1">IFERROR(IF((VLOOKUP($E14,'NEA Backsheet'!$D$5:$CB$183,I$9,FALSE))="","",(VLOOKUP($E14,'NEA Backsheet'!$D$5:$CB$183,I$9,FALSE))),"")</f>
        <v>2731.9145950324137</v>
      </c>
      <c r="J14" s="109">
        <f ca="1">IFERROR(IF((VLOOKUP($E14,'NEA Backsheet'!$D$5:$CB$183,J$9,FALSE))="","",(VLOOKUP($E14,'NEA Backsheet'!$D$5:$CB$183,J$9,FALSE))),"")</f>
        <v>2722.6743486942396</v>
      </c>
      <c r="K14" s="181">
        <f ca="1">IFERROR(IF((VLOOKUP($E14,'NEA Backsheet'!$D$5:$CB$183,K$9,FALSE))="","",(VLOOKUP($E14,'NEA Backsheet'!$D$5:$CB$183,K$9,FALSE))),"")</f>
        <v>2762.7583161792973</v>
      </c>
      <c r="L14" s="109">
        <f ca="1">IFERROR(IF((VLOOKUP($E14,'NEA Backsheet'!$D$5:$CB$183,L$9,FALSE))="","",(VLOOKUP($E14,'NEA Backsheet'!$D$5:$CB$183,L$9,FALSE))),"")</f>
        <v>2756.5179810412496</v>
      </c>
      <c r="M14" s="110">
        <f ca="1">IFERROR(IF((VLOOKUP($E14,'NEA Backsheet'!$D$5:$CB$183,M$9,FALSE))="","",(VLOOKUP($E14,'NEA Backsheet'!$D$5:$CB$183,M$9,FALSE))),"")</f>
        <v>0</v>
      </c>
      <c r="N14" s="109">
        <f ca="1">IFERROR(IF((VLOOKUP($E14,'NEA Backsheet'!$D$5:$CB$183,N$9,FALSE))="","",(VLOOKUP($E14,'NEA Backsheet'!$D$5:$CB$183,N$9,FALSE))),"")</f>
        <v>0</v>
      </c>
      <c r="O14" s="92"/>
      <c r="Q14" s="107">
        <f ca="1">IFERROR(IF((VLOOKUP($E14,'DTOC Backsheet'!$D$5:$AF$183,Q$9,FALSE))="","",(VLOOKUP($E14,'DTOC Backsheet'!$D$5:$AF$183,Q$9,FALSE))),"")</f>
        <v>1258.1436657145052</v>
      </c>
      <c r="R14" s="108">
        <f ca="1">IFERROR(IF((VLOOKUP($E14,'DTOC Backsheet'!$D$5:$AF$183,R$9,FALSE))="","",(VLOOKUP($E14,'DTOC Backsheet'!$D$5:$AF$183,R$9,FALSE))),"")</f>
        <v>1256.2114917352935</v>
      </c>
      <c r="S14" s="108">
        <f ca="1">IFERROR(IF((VLOOKUP($E14,'DTOC Backsheet'!$D$5:$AF$183,S$9,FALSE))="","",(VLOOKUP($E14,'DTOC Backsheet'!$D$5:$AF$183,S$9,FALSE))),"")</f>
        <v>1119.9894961352791</v>
      </c>
      <c r="T14" s="109">
        <f ca="1">IFERROR(IF((VLOOKUP($E14,'DTOC Backsheet'!$D$5:$AF$183,T$9,FALSE))="","",(VLOOKUP($E14,'DTOC Backsheet'!$D$5:$AF$183,T$9,FALSE))),"")</f>
        <v>1021.6303221665949</v>
      </c>
      <c r="U14" s="181">
        <f ca="1">IFERROR(IF((VLOOKUP($E14,'DTOC Backsheet'!$D$5:$AF$183,U$9,FALSE))="","",(VLOOKUP($E14,'DTOC Backsheet'!$D$5:$AF$183,U$9,FALSE))),"")</f>
        <v>983.75697044748676</v>
      </c>
      <c r="V14" s="109">
        <f ca="1">IFERROR(IF((VLOOKUP($E14,'DTOC Backsheet'!$D$5:$AF$183,V$9,FALSE))="","",(VLOOKUP($E14,'DTOC Backsheet'!$D$5:$AF$183,V$9,FALSE))),"")</f>
        <v>986.71884174029822</v>
      </c>
      <c r="W14" s="110">
        <f ca="1">IFERROR(IF((VLOOKUP($E14,'DTOC Backsheet'!$D$5:$AF$183,W$9,FALSE))="","",(VLOOKUP($E14,'DTOC Backsheet'!$D$5:$AF$183,W$9,FALSE))),"")</f>
        <v>0</v>
      </c>
      <c r="X14" s="109">
        <f ca="1">IFERROR(IF((VLOOKUP($E14,'DTOC Backsheet'!$D$5:$AF$183,X$9,FALSE))="","",(VLOOKUP($E14,'DTOC Backsheet'!$D$5:$AF$183,X$9,FALSE))),"")</f>
        <v>0</v>
      </c>
      <c r="Y14" s="92"/>
    </row>
    <row r="15" spans="1:28" ht="30" customHeight="1" x14ac:dyDescent="0.3">
      <c r="A15" s="171">
        <v>3</v>
      </c>
      <c r="B15" s="97" t="str">
        <f ca="1">IFERROR(IF((VLOOKUP($E15,'Org List'!$AJ$10:$AL$188,3,FALSE))="","",(VLOOKUP($E15,'Org List'!$AJ$10:$AL$188,3,FALSE))),"")</f>
        <v>London Commissioning Region</v>
      </c>
      <c r="C15" s="98" t="str">
        <f ca="1">IFERROR(IF((VLOOKUP($E15,'Org List'!$AO$10:$AQ$188,3,FALSE))="","",(VLOOKUP($E15,'Org List'!$AO$10:$AQ$188,3,FALSE))),"")</f>
        <v/>
      </c>
      <c r="D15" s="99" t="str">
        <f ca="1">IFERROR(IF((VLOOKUP($E15,'Org List'!$AT$10:$AV$188,3,FALSE))="","",(VLOOKUP($E15,'Org List'!$AT$10:$AV$188,3,FALSE))),"")</f>
        <v/>
      </c>
      <c r="E15" s="97" t="str">
        <f t="shared" ca="1" si="0"/>
        <v>Y56</v>
      </c>
      <c r="F15" s="99" t="str">
        <f ca="1">IF(E15="","",VLOOKUP(E15,'Org List'!$J$9:$K$488,2,0))</f>
        <v>London Commissioning Region</v>
      </c>
      <c r="G15" s="107">
        <f ca="1">IFERROR(IF((VLOOKUP($E15,'NEA Backsheet'!$D$5:$CB$183,G$9,FALSE))="","",(VLOOKUP($E15,'NEA Backsheet'!$D$5:$CB$183,G$9,FALSE))),"")</f>
        <v>2216.1607181808586</v>
      </c>
      <c r="H15" s="108">
        <f ca="1">IFERROR(IF((VLOOKUP($E15,'NEA Backsheet'!$D$5:$CB$183,H$9,FALSE))="","",(VLOOKUP($E15,'NEA Backsheet'!$D$5:$CB$183,H$9,FALSE))),"")</f>
        <v>2219.240252279727</v>
      </c>
      <c r="I15" s="108">
        <f ca="1">IFERROR(IF((VLOOKUP($E15,'NEA Backsheet'!$D$5:$CB$183,I$9,FALSE))="","",(VLOOKUP($E15,'NEA Backsheet'!$D$5:$CB$183,I$9,FALSE))),"")</f>
        <v>2311.1568380842896</v>
      </c>
      <c r="J15" s="109">
        <f ca="1">IFERROR(IF((VLOOKUP($E15,'NEA Backsheet'!$D$5:$CB$183,J$9,FALSE))="","",(VLOOKUP($E15,'NEA Backsheet'!$D$5:$CB$183,J$9,FALSE))),"")</f>
        <v>2250.7472631106734</v>
      </c>
      <c r="K15" s="181">
        <f ca="1">IFERROR(IF((VLOOKUP($E15,'NEA Backsheet'!$D$5:$CB$183,K$9,FALSE))="","",(VLOOKUP($E15,'NEA Backsheet'!$D$5:$CB$183,K$9,FALSE))),"")</f>
        <v>2272.1920390189762</v>
      </c>
      <c r="L15" s="109">
        <f ca="1">IFERROR(IF((VLOOKUP($E15,'NEA Backsheet'!$D$5:$CB$183,L$9,FALSE))="","",(VLOOKUP($E15,'NEA Backsheet'!$D$5:$CB$183,L$9,FALSE))),"")</f>
        <v>2291.7337673014217</v>
      </c>
      <c r="M15" s="110">
        <f ca="1">IFERROR(IF((VLOOKUP($E15,'NEA Backsheet'!$D$5:$CB$183,M$9,FALSE))="","",(VLOOKUP($E15,'NEA Backsheet'!$D$5:$CB$183,M$9,FALSE))),"")</f>
        <v>0</v>
      </c>
      <c r="N15" s="109">
        <f ca="1">IFERROR(IF((VLOOKUP($E15,'NEA Backsheet'!$D$5:$CB$183,N$9,FALSE))="","",(VLOOKUP($E15,'NEA Backsheet'!$D$5:$CB$183,N$9,FALSE))),"")</f>
        <v>0</v>
      </c>
      <c r="O15" s="92"/>
      <c r="Q15" s="107">
        <f ca="1">IFERROR(IF((VLOOKUP($E15,'DTOC Backsheet'!$D$5:$AF$183,Q$9,FALSE))="","",(VLOOKUP($E15,'DTOC Backsheet'!$D$5:$AF$183,Q$9,FALSE))),"")</f>
        <v>701.35566901077163</v>
      </c>
      <c r="R15" s="108">
        <f ca="1">IFERROR(IF((VLOOKUP($E15,'DTOC Backsheet'!$D$5:$AF$183,R$9,FALSE))="","",(VLOOKUP($E15,'DTOC Backsheet'!$D$5:$AF$183,R$9,FALSE))),"")</f>
        <v>706.51420458458995</v>
      </c>
      <c r="S15" s="108">
        <f ca="1">IFERROR(IF((VLOOKUP($E15,'DTOC Backsheet'!$D$5:$AF$183,S$9,FALSE))="","",(VLOOKUP($E15,'DTOC Backsheet'!$D$5:$AF$183,S$9,FALSE))),"")</f>
        <v>607.8572117353167</v>
      </c>
      <c r="T15" s="109">
        <f ca="1">IFERROR(IF((VLOOKUP($E15,'DTOC Backsheet'!$D$5:$AF$183,T$9,FALSE))="","",(VLOOKUP($E15,'DTOC Backsheet'!$D$5:$AF$183,T$9,FALSE))),"")</f>
        <v>547.63768254046545</v>
      </c>
      <c r="U15" s="181">
        <f ca="1">IFERROR(IF((VLOOKUP($E15,'DTOC Backsheet'!$D$5:$AF$183,U$9,FALSE))="","",(VLOOKUP($E15,'DTOC Backsheet'!$D$5:$AF$183,U$9,FALSE))),"")</f>
        <v>592.49266844642216</v>
      </c>
      <c r="V15" s="109">
        <f ca="1">IFERROR(IF((VLOOKUP($E15,'DTOC Backsheet'!$D$5:$AF$183,V$9,FALSE))="","",(VLOOKUP($E15,'DTOC Backsheet'!$D$5:$AF$183,V$9,FALSE))),"")</f>
        <v>577.48810577604741</v>
      </c>
      <c r="W15" s="110">
        <f ca="1">IFERROR(IF((VLOOKUP($E15,'DTOC Backsheet'!$D$5:$AF$183,W$9,FALSE))="","",(VLOOKUP($E15,'DTOC Backsheet'!$D$5:$AF$183,W$9,FALSE))),"")</f>
        <v>0</v>
      </c>
      <c r="X15" s="109">
        <f ca="1">IFERROR(IF((VLOOKUP($E15,'DTOC Backsheet'!$D$5:$AF$183,X$9,FALSE))="","",(VLOOKUP($E15,'DTOC Backsheet'!$D$5:$AF$183,X$9,FALSE))),"")</f>
        <v>0</v>
      </c>
      <c r="Y15" s="92"/>
    </row>
    <row r="16" spans="1:28" ht="30" customHeight="1" x14ac:dyDescent="0.3">
      <c r="A16" s="171">
        <v>4</v>
      </c>
      <c r="B16" s="97" t="str">
        <f ca="1">IFERROR(IF((VLOOKUP($E16,'Org List'!$AJ$10:$AL$188,3,FALSE))="","",(VLOOKUP($E16,'Org List'!$AJ$10:$AL$188,3,FALSE))),"")</f>
        <v>South West England Commissioning Region</v>
      </c>
      <c r="C16" s="98" t="str">
        <f ca="1">IFERROR(IF((VLOOKUP($E16,'Org List'!$AO$10:$AQ$188,3,FALSE))="","",(VLOOKUP($E16,'Org List'!$AO$10:$AQ$188,3,FALSE))),"")</f>
        <v/>
      </c>
      <c r="D16" s="99" t="str">
        <f ca="1">IFERROR(IF((VLOOKUP($E16,'Org List'!$AT$10:$AV$188,3,FALSE))="","",(VLOOKUP($E16,'Org List'!$AT$10:$AV$188,3,FALSE))),"")</f>
        <v/>
      </c>
      <c r="E16" s="97" t="str">
        <f t="shared" ca="1" si="0"/>
        <v>Y58</v>
      </c>
      <c r="F16" s="99" t="str">
        <f ca="1">IF(E16="","",VLOOKUP(E16,'Org List'!$J$9:$K$488,2,0))</f>
        <v>South West England Commissioning Region</v>
      </c>
      <c r="G16" s="107">
        <f ca="1">IFERROR(IF((VLOOKUP($E16,'NEA Backsheet'!$D$5:$CB$183,G$9,FALSE))="","",(VLOOKUP($E16,'NEA Backsheet'!$D$5:$CB$183,G$9,FALSE))),"")</f>
        <v>2652.7856017734966</v>
      </c>
      <c r="H16" s="108">
        <f ca="1">IFERROR(IF((VLOOKUP($E16,'NEA Backsheet'!$D$5:$CB$183,H$9,FALSE))="","",(VLOOKUP($E16,'NEA Backsheet'!$D$5:$CB$183,H$9,FALSE))),"")</f>
        <v>2644.4290648703122</v>
      </c>
      <c r="I16" s="108">
        <f ca="1">IFERROR(IF((VLOOKUP($E16,'NEA Backsheet'!$D$5:$CB$183,I$9,FALSE))="","",(VLOOKUP($E16,'NEA Backsheet'!$D$5:$CB$183,I$9,FALSE))),"")</f>
        <v>2814.8537059303926</v>
      </c>
      <c r="J16" s="109">
        <f ca="1">IFERROR(IF((VLOOKUP($E16,'NEA Backsheet'!$D$5:$CB$183,J$9,FALSE))="","",(VLOOKUP($E16,'NEA Backsheet'!$D$5:$CB$183,J$9,FALSE))),"")</f>
        <v>2803.8035965558256</v>
      </c>
      <c r="K16" s="181">
        <f ca="1">IFERROR(IF((VLOOKUP($E16,'NEA Backsheet'!$D$5:$CB$183,K$9,FALSE))="","",(VLOOKUP($E16,'NEA Backsheet'!$D$5:$CB$183,K$9,FALSE))),"")</f>
        <v>2791.6530549981717</v>
      </c>
      <c r="L16" s="109">
        <f ca="1">IFERROR(IF((VLOOKUP($E16,'NEA Backsheet'!$D$5:$CB$183,L$9,FALSE))="","",(VLOOKUP($E16,'NEA Backsheet'!$D$5:$CB$183,L$9,FALSE))),"")</f>
        <v>2777.1880066912609</v>
      </c>
      <c r="M16" s="110">
        <f ca="1">IFERROR(IF((VLOOKUP($E16,'NEA Backsheet'!$D$5:$CB$183,M$9,FALSE))="","",(VLOOKUP($E16,'NEA Backsheet'!$D$5:$CB$183,M$9,FALSE))),"")</f>
        <v>0</v>
      </c>
      <c r="N16" s="109">
        <f ca="1">IFERROR(IF((VLOOKUP($E16,'NEA Backsheet'!$D$5:$CB$183,N$9,FALSE))="","",(VLOOKUP($E16,'NEA Backsheet'!$D$5:$CB$183,N$9,FALSE))),"")</f>
        <v>0</v>
      </c>
      <c r="O16" s="92"/>
      <c r="Q16" s="107">
        <f ca="1">IFERROR(IF((VLOOKUP($E16,'DTOC Backsheet'!$D$5:$AF$183,Q$9,FALSE))="","",(VLOOKUP($E16,'DTOC Backsheet'!$D$5:$AF$183,Q$9,FALSE))),"")</f>
        <v>1644.9394656630006</v>
      </c>
      <c r="R16" s="108">
        <f ca="1">IFERROR(IF((VLOOKUP($E16,'DTOC Backsheet'!$D$5:$AF$183,R$9,FALSE))="","",(VLOOKUP($E16,'DTOC Backsheet'!$D$5:$AF$183,R$9,FALSE))),"")</f>
        <v>1592.6633248477033</v>
      </c>
      <c r="S16" s="108">
        <f ca="1">IFERROR(IF((VLOOKUP($E16,'DTOC Backsheet'!$D$5:$AF$183,S$9,FALSE))="","",(VLOOKUP($E16,'DTOC Backsheet'!$D$5:$AF$183,S$9,FALSE))),"")</f>
        <v>1285.8182874174936</v>
      </c>
      <c r="T16" s="109">
        <f ca="1">IFERROR(IF((VLOOKUP($E16,'DTOC Backsheet'!$D$5:$AF$183,T$9,FALSE))="","",(VLOOKUP($E16,'DTOC Backsheet'!$D$5:$AF$183,T$9,FALSE))),"")</f>
        <v>1258.6057482857636</v>
      </c>
      <c r="U16" s="181">
        <f ca="1">IFERROR(IF((VLOOKUP($E16,'DTOC Backsheet'!$D$5:$AF$183,U$9,FALSE))="","",(VLOOKUP($E16,'DTOC Backsheet'!$D$5:$AF$183,U$9,FALSE))),"")</f>
        <v>1035.1904123407221</v>
      </c>
      <c r="V16" s="109">
        <f ca="1">IFERROR(IF((VLOOKUP($E16,'DTOC Backsheet'!$D$5:$AF$183,V$9,FALSE))="","",(VLOOKUP($E16,'DTOC Backsheet'!$D$5:$AF$183,V$9,FALSE))),"")</f>
        <v>1204.4903815983573</v>
      </c>
      <c r="W16" s="110">
        <f ca="1">IFERROR(IF((VLOOKUP($E16,'DTOC Backsheet'!$D$5:$AF$183,W$9,FALSE))="","",(VLOOKUP($E16,'DTOC Backsheet'!$D$5:$AF$183,W$9,FALSE))),"")</f>
        <v>0</v>
      </c>
      <c r="X16" s="109">
        <f ca="1">IFERROR(IF((VLOOKUP($E16,'DTOC Backsheet'!$D$5:$AF$183,X$9,FALSE))="","",(VLOOKUP($E16,'DTOC Backsheet'!$D$5:$AF$183,X$9,FALSE))),"")</f>
        <v>0</v>
      </c>
      <c r="Y16" s="92"/>
    </row>
    <row r="17" spans="1:25" ht="30" customHeight="1" x14ac:dyDescent="0.3">
      <c r="A17" s="171">
        <v>5</v>
      </c>
      <c r="B17" s="97" t="str">
        <f ca="1">IFERROR(IF((VLOOKUP($E17,'Org List'!$AJ$10:$AL$188,3,FALSE))="","",(VLOOKUP($E17,'Org List'!$AJ$10:$AL$188,3,FALSE))),"")</f>
        <v>South East England Commissioning Region</v>
      </c>
      <c r="C17" s="98" t="str">
        <f ca="1">IFERROR(IF((VLOOKUP($E17,'Org List'!$AO$10:$AQ$188,3,FALSE))="","",(VLOOKUP($E17,'Org List'!$AO$10:$AQ$188,3,FALSE))),"")</f>
        <v/>
      </c>
      <c r="D17" s="99" t="str">
        <f ca="1">IFERROR(IF((VLOOKUP($E17,'Org List'!$AT$10:$AV$188,3,FALSE))="","",(VLOOKUP($E17,'Org List'!$AT$10:$AV$188,3,FALSE))),"")</f>
        <v/>
      </c>
      <c r="E17" s="97" t="str">
        <f t="shared" ca="1" si="0"/>
        <v>Y59</v>
      </c>
      <c r="F17" s="99" t="str">
        <f ca="1">IF(E17="","",VLOOKUP(E17,'Org List'!$J$9:$K$488,2,0))</f>
        <v>South East England Commissioning Region</v>
      </c>
      <c r="G17" s="107">
        <f ca="1">IFERROR(IF((VLOOKUP($E17,'NEA Backsheet'!$D$5:$CB$183,G$9,FALSE))="","",(VLOOKUP($E17,'NEA Backsheet'!$D$5:$CB$183,G$9,FALSE))),"")</f>
        <v>2488.9196950583419</v>
      </c>
      <c r="H17" s="108">
        <f ca="1">IFERROR(IF((VLOOKUP($E17,'NEA Backsheet'!$D$5:$CB$183,H$9,FALSE))="","",(VLOOKUP($E17,'NEA Backsheet'!$D$5:$CB$183,H$9,FALSE))),"")</f>
        <v>2460.1615349291951</v>
      </c>
      <c r="I17" s="108">
        <f ca="1">IFERROR(IF((VLOOKUP($E17,'NEA Backsheet'!$D$5:$CB$183,I$9,FALSE))="","",(VLOOKUP($E17,'NEA Backsheet'!$D$5:$CB$183,I$9,FALSE))),"")</f>
        <v>2557.1639886939515</v>
      </c>
      <c r="J17" s="109">
        <f ca="1">IFERROR(IF((VLOOKUP($E17,'NEA Backsheet'!$D$5:$CB$183,J$9,FALSE))="","",(VLOOKUP($E17,'NEA Backsheet'!$D$5:$CB$183,J$9,FALSE))),"")</f>
        <v>2532.3206660509513</v>
      </c>
      <c r="K17" s="181">
        <f ca="1">IFERROR(IF((VLOOKUP($E17,'NEA Backsheet'!$D$5:$CB$183,K$9,FALSE))="","",(VLOOKUP($E17,'NEA Backsheet'!$D$5:$CB$183,K$9,FALSE))),"")</f>
        <v>2564.6778767687829</v>
      </c>
      <c r="L17" s="109">
        <f ca="1">IFERROR(IF((VLOOKUP($E17,'NEA Backsheet'!$D$5:$CB$183,L$9,FALSE))="","",(VLOOKUP($E17,'NEA Backsheet'!$D$5:$CB$183,L$9,FALSE))),"")</f>
        <v>2544.2567292986096</v>
      </c>
      <c r="M17" s="110">
        <f ca="1">IFERROR(IF((VLOOKUP($E17,'NEA Backsheet'!$D$5:$CB$183,M$9,FALSE))="","",(VLOOKUP($E17,'NEA Backsheet'!$D$5:$CB$183,M$9,FALSE))),"")</f>
        <v>0</v>
      </c>
      <c r="N17" s="109">
        <f ca="1">IFERROR(IF((VLOOKUP($E17,'NEA Backsheet'!$D$5:$CB$183,N$9,FALSE))="","",(VLOOKUP($E17,'NEA Backsheet'!$D$5:$CB$183,N$9,FALSE))),"")</f>
        <v>0</v>
      </c>
      <c r="O17" s="92"/>
      <c r="Q17" s="107">
        <f ca="1">IFERROR(IF((VLOOKUP($E17,'DTOC Backsheet'!$D$5:$AF$183,Q$9,FALSE))="","",(VLOOKUP($E17,'DTOC Backsheet'!$D$5:$AF$183,Q$9,FALSE))),"")</f>
        <v>1525.1072280205262</v>
      </c>
      <c r="R17" s="108">
        <f ca="1">IFERROR(IF((VLOOKUP($E17,'DTOC Backsheet'!$D$5:$AF$183,R$9,FALSE))="","",(VLOOKUP($E17,'DTOC Backsheet'!$D$5:$AF$183,R$9,FALSE))),"")</f>
        <v>1527.7596385571694</v>
      </c>
      <c r="S17" s="108">
        <f ca="1">IFERROR(IF((VLOOKUP($E17,'DTOC Backsheet'!$D$5:$AF$183,S$9,FALSE))="","",(VLOOKUP($E17,'DTOC Backsheet'!$D$5:$AF$183,S$9,FALSE))),"")</f>
        <v>1345.2190155924261</v>
      </c>
      <c r="T17" s="109">
        <f ca="1">IFERROR(IF((VLOOKUP($E17,'DTOC Backsheet'!$D$5:$AF$183,T$9,FALSE))="","",(VLOOKUP($E17,'DTOC Backsheet'!$D$5:$AF$183,T$9,FALSE))),"")</f>
        <v>1243.1250084971705</v>
      </c>
      <c r="U17" s="181">
        <f ca="1">IFERROR(IF((VLOOKUP($E17,'DTOC Backsheet'!$D$5:$AF$183,U$9,FALSE))="","",(VLOOKUP($E17,'DTOC Backsheet'!$D$5:$AF$183,U$9,FALSE))),"")</f>
        <v>1212.4310938250426</v>
      </c>
      <c r="V17" s="109">
        <f ca="1">IFERROR(IF((VLOOKUP($E17,'DTOC Backsheet'!$D$5:$AF$183,V$9,FALSE))="","",(VLOOKUP($E17,'DTOC Backsheet'!$D$5:$AF$183,V$9,FALSE))),"")</f>
        <v>1212.6171175503282</v>
      </c>
      <c r="W17" s="110">
        <f ca="1">IFERROR(IF((VLOOKUP($E17,'DTOC Backsheet'!$D$5:$AF$183,W$9,FALSE))="","",(VLOOKUP($E17,'DTOC Backsheet'!$D$5:$AF$183,W$9,FALSE))),"")</f>
        <v>0</v>
      </c>
      <c r="X17" s="109">
        <f ca="1">IFERROR(IF((VLOOKUP($E17,'DTOC Backsheet'!$D$5:$AF$183,X$9,FALSE))="","",(VLOOKUP($E17,'DTOC Backsheet'!$D$5:$AF$183,X$9,FALSE))),"")</f>
        <v>0</v>
      </c>
      <c r="Y17" s="92"/>
    </row>
    <row r="18" spans="1:25" ht="30" customHeight="1" x14ac:dyDescent="0.3">
      <c r="A18" s="171">
        <v>6</v>
      </c>
      <c r="B18" s="97" t="str">
        <f ca="1">IFERROR(IF((VLOOKUP($E18,'Org List'!$AJ$10:$AL$188,3,FALSE))="","",(VLOOKUP($E18,'Org List'!$AJ$10:$AL$188,3,FALSE))),"")</f>
        <v/>
      </c>
      <c r="C18" s="98" t="str">
        <f ca="1">IFERROR(IF((VLOOKUP($E18,'Org List'!$AO$10:$AQ$188,3,FALSE))="","",(VLOOKUP($E18,'Org List'!$AO$10:$AQ$188,3,FALSE))),"")</f>
        <v>North East Region</v>
      </c>
      <c r="D18" s="99" t="str">
        <f ca="1">IFERROR(IF((VLOOKUP($E18,'Org List'!$AT$10:$AV$188,3,FALSE))="","",(VLOOKUP($E18,'Org List'!$AT$10:$AV$188,3,FALSE))),"")</f>
        <v/>
      </c>
      <c r="E18" s="97" t="str">
        <f t="shared" ca="1" si="0"/>
        <v>E12000001</v>
      </c>
      <c r="F18" s="99" t="str">
        <f ca="1">IF(E18="","",VLOOKUP(E18,'Org List'!$J$9:$K$488,2,0))</f>
        <v>North East Region</v>
      </c>
      <c r="G18" s="107">
        <f ca="1">IFERROR(IF((VLOOKUP($E18,'NEA Backsheet'!$D$5:$CB$183,G$9,FALSE))="","",(VLOOKUP($E18,'NEA Backsheet'!$D$5:$CB$183,G$9,FALSE))),"")</f>
        <v>3038.8631466614402</v>
      </c>
      <c r="H18" s="108">
        <f ca="1">IFERROR(IF((VLOOKUP($E18,'NEA Backsheet'!$D$5:$CB$183,H$9,FALSE))="","",(VLOOKUP($E18,'NEA Backsheet'!$D$5:$CB$183,H$9,FALSE))),"")</f>
        <v>3045.680921172097</v>
      </c>
      <c r="I18" s="108">
        <f ca="1">IFERROR(IF((VLOOKUP($E18,'NEA Backsheet'!$D$5:$CB$183,I$9,FALSE))="","",(VLOOKUP($E18,'NEA Backsheet'!$D$5:$CB$183,I$9,FALSE))),"")</f>
        <v>3225.3507913071003</v>
      </c>
      <c r="J18" s="109">
        <f ca="1">IFERROR(IF((VLOOKUP($E18,'NEA Backsheet'!$D$5:$CB$183,J$9,FALSE))="","",(VLOOKUP($E18,'NEA Backsheet'!$D$5:$CB$183,J$9,FALSE))),"")</f>
        <v>3198.9782141348005</v>
      </c>
      <c r="K18" s="181">
        <f ca="1">IFERROR(IF((VLOOKUP($E18,'NEA Backsheet'!$D$5:$CB$183,K$9,FALSE))="","",(VLOOKUP($E18,'NEA Backsheet'!$D$5:$CB$183,K$9,FALSE))),"")</f>
        <v>3175.0267287728689</v>
      </c>
      <c r="L18" s="109">
        <f ca="1">IFERROR(IF((VLOOKUP($E18,'NEA Backsheet'!$D$5:$CB$183,L$9,FALSE))="","",(VLOOKUP($E18,'NEA Backsheet'!$D$5:$CB$183,L$9,FALSE))),"")</f>
        <v>3162.1501615515685</v>
      </c>
      <c r="M18" s="110">
        <f ca="1">IFERROR(IF((VLOOKUP($E18,'NEA Backsheet'!$D$5:$CB$183,M$9,FALSE))="","",(VLOOKUP($E18,'NEA Backsheet'!$D$5:$CB$183,M$9,FALSE))),"")</f>
        <v>0</v>
      </c>
      <c r="N18" s="109">
        <f ca="1">IFERROR(IF((VLOOKUP($E18,'NEA Backsheet'!$D$5:$CB$183,N$9,FALSE))="","",(VLOOKUP($E18,'NEA Backsheet'!$D$5:$CB$183,N$9,FALSE))),"")</f>
        <v>0</v>
      </c>
      <c r="O18" s="92"/>
      <c r="Q18" s="107">
        <f ca="1">IFERROR(IF((VLOOKUP($E18,'DTOC Backsheet'!$D$5:$AF$183,Q$9,FALSE))="","",(VLOOKUP($E18,'DTOC Backsheet'!$D$5:$AF$183,Q$9,FALSE))),"")</f>
        <v>591.07851638583952</v>
      </c>
      <c r="R18" s="108">
        <f ca="1">IFERROR(IF((VLOOKUP($E18,'DTOC Backsheet'!$D$5:$AF$183,R$9,FALSE))="","",(VLOOKUP($E18,'DTOC Backsheet'!$D$5:$AF$183,R$9,FALSE))),"")</f>
        <v>517.49479057448207</v>
      </c>
      <c r="S18" s="108">
        <f ca="1">IFERROR(IF((VLOOKUP($E18,'DTOC Backsheet'!$D$5:$AF$183,S$9,FALSE))="","",(VLOOKUP($E18,'DTOC Backsheet'!$D$5:$AF$183,S$9,FALSE))),"")</f>
        <v>492.65201793213669</v>
      </c>
      <c r="T18" s="109">
        <f ca="1">IFERROR(IF((VLOOKUP($E18,'DTOC Backsheet'!$D$5:$AF$183,T$9,FALSE))="","",(VLOOKUP($E18,'DTOC Backsheet'!$D$5:$AF$183,T$9,FALSE))),"")</f>
        <v>609.02896547133582</v>
      </c>
      <c r="U18" s="181">
        <f ca="1">IFERROR(IF((VLOOKUP($E18,'DTOC Backsheet'!$D$5:$AF$183,U$9,FALSE))="","",(VLOOKUP($E18,'DTOC Backsheet'!$D$5:$AF$183,U$9,FALSE))),"")</f>
        <v>590.69210265644801</v>
      </c>
      <c r="V18" s="109">
        <f ca="1">IFERROR(IF((VLOOKUP($E18,'DTOC Backsheet'!$D$5:$AF$183,V$9,FALSE))="","",(VLOOKUP($E18,'DTOC Backsheet'!$D$5:$AF$183,V$9,FALSE))),"")</f>
        <v>518.61738994703057</v>
      </c>
      <c r="W18" s="110">
        <f ca="1">IFERROR(IF((VLOOKUP($E18,'DTOC Backsheet'!$D$5:$AF$183,W$9,FALSE))="","",(VLOOKUP($E18,'DTOC Backsheet'!$D$5:$AF$183,W$9,FALSE))),"")</f>
        <v>0</v>
      </c>
      <c r="X18" s="109">
        <f ca="1">IFERROR(IF((VLOOKUP($E18,'DTOC Backsheet'!$D$5:$AF$183,X$9,FALSE))="","",(VLOOKUP($E18,'DTOC Backsheet'!$D$5:$AF$183,X$9,FALSE))),"")</f>
        <v>0</v>
      </c>
      <c r="Y18" s="92"/>
    </row>
    <row r="19" spans="1:25" ht="30" customHeight="1" x14ac:dyDescent="0.3">
      <c r="A19" s="171">
        <v>7</v>
      </c>
      <c r="B19" s="97" t="str">
        <f ca="1">IFERROR(IF((VLOOKUP($E19,'Org List'!$AJ$10:$AL$188,3,FALSE))="","",(VLOOKUP($E19,'Org List'!$AJ$10:$AL$188,3,FALSE))),"")</f>
        <v/>
      </c>
      <c r="C19" s="98" t="str">
        <f ca="1">IFERROR(IF((VLOOKUP($E19,'Org List'!$AO$10:$AQ$188,3,FALSE))="","",(VLOOKUP($E19,'Org List'!$AO$10:$AQ$188,3,FALSE))),"")</f>
        <v>North West Region</v>
      </c>
      <c r="D19" s="99" t="str">
        <f ca="1">IFERROR(IF((VLOOKUP($E19,'Org List'!$AT$10:$AV$188,3,FALSE))="","",(VLOOKUP($E19,'Org List'!$AT$10:$AV$188,3,FALSE))),"")</f>
        <v/>
      </c>
      <c r="E19" s="97" t="str">
        <f t="shared" ca="1" si="0"/>
        <v>E12000002</v>
      </c>
      <c r="F19" s="99" t="str">
        <f ca="1">IF(E19="","",VLOOKUP(E19,'Org List'!$J$9:$K$488,2,0))</f>
        <v>North West Region</v>
      </c>
      <c r="G19" s="107">
        <f ca="1">IFERROR(IF((VLOOKUP($E19,'NEA Backsheet'!$D$5:$CB$183,G$9,FALSE))="","",(VLOOKUP($E19,'NEA Backsheet'!$D$5:$CB$183,G$9,FALSE))),"")</f>
        <v>3073.2709322253022</v>
      </c>
      <c r="H19" s="108">
        <f ca="1">IFERROR(IF((VLOOKUP($E19,'NEA Backsheet'!$D$5:$CB$183,H$9,FALSE))="","",(VLOOKUP($E19,'NEA Backsheet'!$D$5:$CB$183,H$9,FALSE))),"")</f>
        <v>3091.3872580202701</v>
      </c>
      <c r="I19" s="108">
        <f ca="1">IFERROR(IF((VLOOKUP($E19,'NEA Backsheet'!$D$5:$CB$183,I$9,FALSE))="","",(VLOOKUP($E19,'NEA Backsheet'!$D$5:$CB$183,I$9,FALSE))),"")</f>
        <v>3318.5053926340297</v>
      </c>
      <c r="J19" s="109">
        <f ca="1">IFERROR(IF((VLOOKUP($E19,'NEA Backsheet'!$D$5:$CB$183,J$9,FALSE))="","",(VLOOKUP($E19,'NEA Backsheet'!$D$5:$CB$183,J$9,FALSE))),"")</f>
        <v>3231.3480659931761</v>
      </c>
      <c r="K19" s="181">
        <f ca="1">IFERROR(IF((VLOOKUP($E19,'NEA Backsheet'!$D$5:$CB$183,K$9,FALSE))="","",(VLOOKUP($E19,'NEA Backsheet'!$D$5:$CB$183,K$9,FALSE))),"")</f>
        <v>3294.05799551672</v>
      </c>
      <c r="L19" s="109">
        <f ca="1">IFERROR(IF((VLOOKUP($E19,'NEA Backsheet'!$D$5:$CB$183,L$9,FALSE))="","",(VLOOKUP($E19,'NEA Backsheet'!$D$5:$CB$183,L$9,FALSE))),"")</f>
        <v>3261.8365491933137</v>
      </c>
      <c r="M19" s="110">
        <f ca="1">IFERROR(IF((VLOOKUP($E19,'NEA Backsheet'!$D$5:$CB$183,M$9,FALSE))="","",(VLOOKUP($E19,'NEA Backsheet'!$D$5:$CB$183,M$9,FALSE))),"")</f>
        <v>0</v>
      </c>
      <c r="N19" s="109">
        <f ca="1">IFERROR(IF((VLOOKUP($E19,'NEA Backsheet'!$D$5:$CB$183,N$9,FALSE))="","",(VLOOKUP($E19,'NEA Backsheet'!$D$5:$CB$183,N$9,FALSE))),"")</f>
        <v>0</v>
      </c>
      <c r="O19" s="92"/>
      <c r="Q19" s="107">
        <f ca="1">IFERROR(IF((VLOOKUP($E19,'DTOC Backsheet'!$D$5:$AF$183,Q$9,FALSE))="","",(VLOOKUP($E19,'DTOC Backsheet'!$D$5:$AF$183,Q$9,FALSE))),"")</f>
        <v>1359.8639873561572</v>
      </c>
      <c r="R19" s="108">
        <f ca="1">IFERROR(IF((VLOOKUP($E19,'DTOC Backsheet'!$D$5:$AF$183,R$9,FALSE))="","",(VLOOKUP($E19,'DTOC Backsheet'!$D$5:$AF$183,R$9,FALSE))),"")</f>
        <v>1397.1845298740182</v>
      </c>
      <c r="S19" s="108">
        <f ca="1">IFERROR(IF((VLOOKUP($E19,'DTOC Backsheet'!$D$5:$AF$183,S$9,FALSE))="","",(VLOOKUP($E19,'DTOC Backsheet'!$D$5:$AF$183,S$9,FALSE))),"")</f>
        <v>1303.4020132796743</v>
      </c>
      <c r="T19" s="109">
        <f ca="1">IFERROR(IF((VLOOKUP($E19,'DTOC Backsheet'!$D$5:$AF$183,T$9,FALSE))="","",(VLOOKUP($E19,'DTOC Backsheet'!$D$5:$AF$183,T$9,FALSE))),"")</f>
        <v>1191.7915897943899</v>
      </c>
      <c r="U19" s="181">
        <f ca="1">IFERROR(IF((VLOOKUP($E19,'DTOC Backsheet'!$D$5:$AF$183,U$9,FALSE))="","",(VLOOKUP($E19,'DTOC Backsheet'!$D$5:$AF$183,U$9,FALSE))),"")</f>
        <v>1041.0067922747839</v>
      </c>
      <c r="V19" s="109">
        <f ca="1">IFERROR(IF((VLOOKUP($E19,'DTOC Backsheet'!$D$5:$AF$183,V$9,FALSE))="","",(VLOOKUP($E19,'DTOC Backsheet'!$D$5:$AF$183,V$9,FALSE))),"")</f>
        <v>1096.0740496164158</v>
      </c>
      <c r="W19" s="110">
        <f ca="1">IFERROR(IF((VLOOKUP($E19,'DTOC Backsheet'!$D$5:$AF$183,W$9,FALSE))="","",(VLOOKUP($E19,'DTOC Backsheet'!$D$5:$AF$183,W$9,FALSE))),"")</f>
        <v>0</v>
      </c>
      <c r="X19" s="109">
        <f ca="1">IFERROR(IF((VLOOKUP($E19,'DTOC Backsheet'!$D$5:$AF$183,X$9,FALSE))="","",(VLOOKUP($E19,'DTOC Backsheet'!$D$5:$AF$183,X$9,FALSE))),"")</f>
        <v>0</v>
      </c>
      <c r="Y19" s="92"/>
    </row>
    <row r="20" spans="1:25" ht="30" customHeight="1" x14ac:dyDescent="0.3">
      <c r="A20" s="171">
        <v>8</v>
      </c>
      <c r="B20" s="97" t="str">
        <f ca="1">IFERROR(IF((VLOOKUP($E20,'Org List'!$AJ$10:$AL$188,3,FALSE))="","",(VLOOKUP($E20,'Org List'!$AJ$10:$AL$188,3,FALSE))),"")</f>
        <v/>
      </c>
      <c r="C20" s="98" t="str">
        <f ca="1">IFERROR(IF((VLOOKUP($E20,'Org List'!$AO$10:$AQ$188,3,FALSE))="","",(VLOOKUP($E20,'Org List'!$AO$10:$AQ$188,3,FALSE))),"")</f>
        <v>Yorkshire and The Humber Region</v>
      </c>
      <c r="D20" s="99" t="str">
        <f ca="1">IFERROR(IF((VLOOKUP($E20,'Org List'!$AT$10:$AV$188,3,FALSE))="","",(VLOOKUP($E20,'Org List'!$AT$10:$AV$188,3,FALSE))),"")</f>
        <v/>
      </c>
      <c r="E20" s="97" t="str">
        <f t="shared" ca="1" si="0"/>
        <v>E12000003</v>
      </c>
      <c r="F20" s="99" t="str">
        <f ca="1">IF(E20="","",VLOOKUP(E20,'Org List'!$J$9:$K$488,2,0))</f>
        <v>Yorkshire and The Humber Region</v>
      </c>
      <c r="G20" s="107">
        <f ca="1">IFERROR(IF((VLOOKUP($E20,'NEA Backsheet'!$D$5:$CB$183,G$9,FALSE))="","",(VLOOKUP($E20,'NEA Backsheet'!$D$5:$CB$183,G$9,FALSE))),"")</f>
        <v>2778.8093591523602</v>
      </c>
      <c r="H20" s="108">
        <f ca="1">IFERROR(IF((VLOOKUP($E20,'NEA Backsheet'!$D$5:$CB$183,H$9,FALSE))="","",(VLOOKUP($E20,'NEA Backsheet'!$D$5:$CB$183,H$9,FALSE))),"")</f>
        <v>2733.8992307584886</v>
      </c>
      <c r="I20" s="108">
        <f ca="1">IFERROR(IF((VLOOKUP($E20,'NEA Backsheet'!$D$5:$CB$183,I$9,FALSE))="","",(VLOOKUP($E20,'NEA Backsheet'!$D$5:$CB$183,I$9,FALSE))),"")</f>
        <v>2866.1779429815369</v>
      </c>
      <c r="J20" s="109">
        <f ca="1">IFERROR(IF((VLOOKUP($E20,'NEA Backsheet'!$D$5:$CB$183,J$9,FALSE))="","",(VLOOKUP($E20,'NEA Backsheet'!$D$5:$CB$183,J$9,FALSE))),"")</f>
        <v>2838.854420405085</v>
      </c>
      <c r="K20" s="181">
        <f ca="1">IFERROR(IF((VLOOKUP($E20,'NEA Backsheet'!$D$5:$CB$183,K$9,FALSE))="","",(VLOOKUP($E20,'NEA Backsheet'!$D$5:$CB$183,K$9,FALSE))),"")</f>
        <v>2855.116618945312</v>
      </c>
      <c r="L20" s="109">
        <f ca="1">IFERROR(IF((VLOOKUP($E20,'NEA Backsheet'!$D$5:$CB$183,L$9,FALSE))="","",(VLOOKUP($E20,'NEA Backsheet'!$D$5:$CB$183,L$9,FALSE))),"")</f>
        <v>2823.9820013789158</v>
      </c>
      <c r="M20" s="110">
        <f ca="1">IFERROR(IF((VLOOKUP($E20,'NEA Backsheet'!$D$5:$CB$183,M$9,FALSE))="","",(VLOOKUP($E20,'NEA Backsheet'!$D$5:$CB$183,M$9,FALSE))),"")</f>
        <v>0</v>
      </c>
      <c r="N20" s="109">
        <f ca="1">IFERROR(IF((VLOOKUP($E20,'NEA Backsheet'!$D$5:$CB$183,N$9,FALSE))="","",(VLOOKUP($E20,'NEA Backsheet'!$D$5:$CB$183,N$9,FALSE))),"")</f>
        <v>0</v>
      </c>
      <c r="O20" s="92"/>
      <c r="Q20" s="107">
        <f ca="1">IFERROR(IF((VLOOKUP($E20,'DTOC Backsheet'!$D$5:$AF$183,Q$9,FALSE))="","",(VLOOKUP($E20,'DTOC Backsheet'!$D$5:$AF$183,Q$9,FALSE))),"")</f>
        <v>1039.8567077596513</v>
      </c>
      <c r="R20" s="108">
        <f ca="1">IFERROR(IF((VLOOKUP($E20,'DTOC Backsheet'!$D$5:$AF$183,R$9,FALSE))="","",(VLOOKUP($E20,'DTOC Backsheet'!$D$5:$AF$183,R$9,FALSE))),"")</f>
        <v>1015.7867057627499</v>
      </c>
      <c r="S20" s="108">
        <f ca="1">IFERROR(IF((VLOOKUP($E20,'DTOC Backsheet'!$D$5:$AF$183,S$9,FALSE))="","",(VLOOKUP($E20,'DTOC Backsheet'!$D$5:$AF$183,S$9,FALSE))),"")</f>
        <v>947.14176299133499</v>
      </c>
      <c r="T20" s="109">
        <f ca="1">IFERROR(IF((VLOOKUP($E20,'DTOC Backsheet'!$D$5:$AF$183,T$9,FALSE))="","",(VLOOKUP($E20,'DTOC Backsheet'!$D$5:$AF$183,T$9,FALSE))),"")</f>
        <v>1010.0818339740246</v>
      </c>
      <c r="U20" s="181">
        <f ca="1">IFERROR(IF((VLOOKUP($E20,'DTOC Backsheet'!$D$5:$AF$183,U$9,FALSE))="","",(VLOOKUP($E20,'DTOC Backsheet'!$D$5:$AF$183,U$9,FALSE))),"")</f>
        <v>912.66300955084137</v>
      </c>
      <c r="V20" s="109">
        <f ca="1">IFERROR(IF((VLOOKUP($E20,'DTOC Backsheet'!$D$5:$AF$183,V$9,FALSE))="","",(VLOOKUP($E20,'DTOC Backsheet'!$D$5:$AF$183,V$9,FALSE))),"")</f>
        <v>978.94774351847434</v>
      </c>
      <c r="W20" s="110">
        <f ca="1">IFERROR(IF((VLOOKUP($E20,'DTOC Backsheet'!$D$5:$AF$183,W$9,FALSE))="","",(VLOOKUP($E20,'DTOC Backsheet'!$D$5:$AF$183,W$9,FALSE))),"")</f>
        <v>0</v>
      </c>
      <c r="X20" s="109">
        <f ca="1">IFERROR(IF((VLOOKUP($E20,'DTOC Backsheet'!$D$5:$AF$183,X$9,FALSE))="","",(VLOOKUP($E20,'DTOC Backsheet'!$D$5:$AF$183,X$9,FALSE))),"")</f>
        <v>0</v>
      </c>
      <c r="Y20" s="92"/>
    </row>
    <row r="21" spans="1:25" ht="30" customHeight="1" x14ac:dyDescent="0.3">
      <c r="A21" s="171">
        <v>9</v>
      </c>
      <c r="B21" s="97" t="str">
        <f ca="1">IFERROR(IF((VLOOKUP($E21,'Org List'!$AJ$10:$AL$188,3,FALSE))="","",(VLOOKUP($E21,'Org List'!$AJ$10:$AL$188,3,FALSE))),"")</f>
        <v/>
      </c>
      <c r="C21" s="98" t="str">
        <f ca="1">IFERROR(IF((VLOOKUP($E21,'Org List'!$AO$10:$AQ$188,3,FALSE))="","",(VLOOKUP($E21,'Org List'!$AO$10:$AQ$188,3,FALSE))),"")</f>
        <v>East Midlands Region</v>
      </c>
      <c r="D21" s="99" t="str">
        <f ca="1">IFERROR(IF((VLOOKUP($E21,'Org List'!$AT$10:$AV$188,3,FALSE))="","",(VLOOKUP($E21,'Org List'!$AT$10:$AV$188,3,FALSE))),"")</f>
        <v/>
      </c>
      <c r="E21" s="97" t="str">
        <f t="shared" ca="1" si="0"/>
        <v>E12000004</v>
      </c>
      <c r="F21" s="99" t="str">
        <f ca="1">IF(E21="","",VLOOKUP(E21,'Org List'!$J$9:$K$488,2,0))</f>
        <v>East Midlands Region</v>
      </c>
      <c r="G21" s="107">
        <f ca="1">IFERROR(IF((VLOOKUP($E21,'NEA Backsheet'!$D$5:$CB$183,G$9,FALSE))="","",(VLOOKUP($E21,'NEA Backsheet'!$D$5:$CB$183,G$9,FALSE))),"")</f>
        <v>2616.9672690356829</v>
      </c>
      <c r="H21" s="108">
        <f ca="1">IFERROR(IF((VLOOKUP($E21,'NEA Backsheet'!$D$5:$CB$183,H$9,FALSE))="","",(VLOOKUP($E21,'NEA Backsheet'!$D$5:$CB$183,H$9,FALSE))),"")</f>
        <v>2597.9839296707814</v>
      </c>
      <c r="I21" s="108">
        <f ca="1">IFERROR(IF((VLOOKUP($E21,'NEA Backsheet'!$D$5:$CB$183,I$9,FALSE))="","",(VLOOKUP($E21,'NEA Backsheet'!$D$5:$CB$183,I$9,FALSE))),"")</f>
        <v>2691.4072116693828</v>
      </c>
      <c r="J21" s="109">
        <f ca="1">IFERROR(IF((VLOOKUP($E21,'NEA Backsheet'!$D$5:$CB$183,J$9,FALSE))="","",(VLOOKUP($E21,'NEA Backsheet'!$D$5:$CB$183,J$9,FALSE))),"")</f>
        <v>2684.6166123244502</v>
      </c>
      <c r="K21" s="181">
        <f ca="1">IFERROR(IF((VLOOKUP($E21,'NEA Backsheet'!$D$5:$CB$183,K$9,FALSE))="","",(VLOOKUP($E21,'NEA Backsheet'!$D$5:$CB$183,K$9,FALSE))),"")</f>
        <v>2674.4047794251669</v>
      </c>
      <c r="L21" s="109">
        <f ca="1">IFERROR(IF((VLOOKUP($E21,'NEA Backsheet'!$D$5:$CB$183,L$9,FALSE))="","",(VLOOKUP($E21,'NEA Backsheet'!$D$5:$CB$183,L$9,FALSE))),"")</f>
        <v>2656.553474563314</v>
      </c>
      <c r="M21" s="110">
        <f ca="1">IFERROR(IF((VLOOKUP($E21,'NEA Backsheet'!$D$5:$CB$183,M$9,FALSE))="","",(VLOOKUP($E21,'NEA Backsheet'!$D$5:$CB$183,M$9,FALSE))),"")</f>
        <v>0</v>
      </c>
      <c r="N21" s="109">
        <f ca="1">IFERROR(IF((VLOOKUP($E21,'NEA Backsheet'!$D$5:$CB$183,N$9,FALSE))="","",(VLOOKUP($E21,'NEA Backsheet'!$D$5:$CB$183,N$9,FALSE))),"")</f>
        <v>0</v>
      </c>
      <c r="O21" s="92"/>
      <c r="Q21" s="107">
        <f ca="1">IFERROR(IF((VLOOKUP($E21,'DTOC Backsheet'!$D$5:$AF$183,Q$9,FALSE))="","",(VLOOKUP($E21,'DTOC Backsheet'!$D$5:$AF$183,Q$9,FALSE))),"")</f>
        <v>1092.9379212846784</v>
      </c>
      <c r="R21" s="108">
        <f ca="1">IFERROR(IF((VLOOKUP($E21,'DTOC Backsheet'!$D$5:$AF$183,R$9,FALSE))="","",(VLOOKUP($E21,'DTOC Backsheet'!$D$5:$AF$183,R$9,FALSE))),"")</f>
        <v>1145.5956148195455</v>
      </c>
      <c r="S21" s="108">
        <f ca="1">IFERROR(IF((VLOOKUP($E21,'DTOC Backsheet'!$D$5:$AF$183,S$9,FALSE))="","",(VLOOKUP($E21,'DTOC Backsheet'!$D$5:$AF$183,S$9,FALSE))),"")</f>
        <v>1036.7379933453576</v>
      </c>
      <c r="T21" s="109">
        <f ca="1">IFERROR(IF((VLOOKUP($E21,'DTOC Backsheet'!$D$5:$AF$183,T$9,FALSE))="","",(VLOOKUP($E21,'DTOC Backsheet'!$D$5:$AF$183,T$9,FALSE))),"")</f>
        <v>936.43126766677426</v>
      </c>
      <c r="U21" s="181">
        <f ca="1">IFERROR(IF((VLOOKUP($E21,'DTOC Backsheet'!$D$5:$AF$183,U$9,FALSE))="","",(VLOOKUP($E21,'DTOC Backsheet'!$D$5:$AF$183,U$9,FALSE))),"")</f>
        <v>849.57578485292436</v>
      </c>
      <c r="V21" s="109">
        <f ca="1">IFERROR(IF((VLOOKUP($E21,'DTOC Backsheet'!$D$5:$AF$183,V$9,FALSE))="","",(VLOOKUP($E21,'DTOC Backsheet'!$D$5:$AF$183,V$9,FALSE))),"")</f>
        <v>843.80299252022826</v>
      </c>
      <c r="W21" s="110">
        <f ca="1">IFERROR(IF((VLOOKUP($E21,'DTOC Backsheet'!$D$5:$AF$183,W$9,FALSE))="","",(VLOOKUP($E21,'DTOC Backsheet'!$D$5:$AF$183,W$9,FALSE))),"")</f>
        <v>0</v>
      </c>
      <c r="X21" s="109">
        <f ca="1">IFERROR(IF((VLOOKUP($E21,'DTOC Backsheet'!$D$5:$AF$183,X$9,FALSE))="","",(VLOOKUP($E21,'DTOC Backsheet'!$D$5:$AF$183,X$9,FALSE))),"")</f>
        <v>0</v>
      </c>
      <c r="Y21" s="92"/>
    </row>
    <row r="22" spans="1:25" ht="30" customHeight="1" x14ac:dyDescent="0.3">
      <c r="A22" s="171">
        <v>10</v>
      </c>
      <c r="B22" s="97" t="str">
        <f ca="1">IFERROR(IF((VLOOKUP($E22,'Org List'!$AJ$10:$AL$188,3,FALSE))="","",(VLOOKUP($E22,'Org List'!$AJ$10:$AL$188,3,FALSE))),"")</f>
        <v/>
      </c>
      <c r="C22" s="98" t="str">
        <f ca="1">IFERROR(IF((VLOOKUP($E22,'Org List'!$AO$10:$AQ$188,3,FALSE))="","",(VLOOKUP($E22,'Org List'!$AO$10:$AQ$188,3,FALSE))),"")</f>
        <v>West Midlands Region</v>
      </c>
      <c r="D22" s="99" t="str">
        <f ca="1">IFERROR(IF((VLOOKUP($E22,'Org List'!$AT$10:$AV$188,3,FALSE))="","",(VLOOKUP($E22,'Org List'!$AT$10:$AV$188,3,FALSE))),"")</f>
        <v/>
      </c>
      <c r="E22" s="97" t="str">
        <f t="shared" ca="1" si="0"/>
        <v>E12000005</v>
      </c>
      <c r="F22" s="99" t="str">
        <f ca="1">IF(E22="","",VLOOKUP(E22,'Org List'!$J$9:$K$488,2,0))</f>
        <v>West Midlands Region</v>
      </c>
      <c r="G22" s="107">
        <f ca="1">IFERROR(IF((VLOOKUP($E22,'NEA Backsheet'!$D$5:$CB$183,G$9,FALSE))="","",(VLOOKUP($E22,'NEA Backsheet'!$D$5:$CB$183,G$9,FALSE))),"")</f>
        <v>2840.2052028069834</v>
      </c>
      <c r="H22" s="108">
        <f ca="1">IFERROR(IF((VLOOKUP($E22,'NEA Backsheet'!$D$5:$CB$183,H$9,FALSE))="","",(VLOOKUP($E22,'NEA Backsheet'!$D$5:$CB$183,H$9,FALSE))),"")</f>
        <v>2768.335624507552</v>
      </c>
      <c r="I22" s="108">
        <f ca="1">IFERROR(IF((VLOOKUP($E22,'NEA Backsheet'!$D$5:$CB$183,I$9,FALSE))="","",(VLOOKUP($E22,'NEA Backsheet'!$D$5:$CB$183,I$9,FALSE))),"")</f>
        <v>2855.4931451025654</v>
      </c>
      <c r="J22" s="109">
        <f ca="1">IFERROR(IF((VLOOKUP($E22,'NEA Backsheet'!$D$5:$CB$183,J$9,FALSE))="","",(VLOOKUP($E22,'NEA Backsheet'!$D$5:$CB$183,J$9,FALSE))),"")</f>
        <v>2867.3164590027682</v>
      </c>
      <c r="K22" s="181">
        <f ca="1">IFERROR(IF((VLOOKUP($E22,'NEA Backsheet'!$D$5:$CB$183,K$9,FALSE))="","",(VLOOKUP($E22,'NEA Backsheet'!$D$5:$CB$183,K$9,FALSE))),"")</f>
        <v>2957.276042028866</v>
      </c>
      <c r="L22" s="109">
        <f ca="1">IFERROR(IF((VLOOKUP($E22,'NEA Backsheet'!$D$5:$CB$183,L$9,FALSE))="","",(VLOOKUP($E22,'NEA Backsheet'!$D$5:$CB$183,L$9,FALSE))),"")</f>
        <v>2987.2071183537096</v>
      </c>
      <c r="M22" s="110">
        <f ca="1">IFERROR(IF((VLOOKUP($E22,'NEA Backsheet'!$D$5:$CB$183,M$9,FALSE))="","",(VLOOKUP($E22,'NEA Backsheet'!$D$5:$CB$183,M$9,FALSE))),"")</f>
        <v>0</v>
      </c>
      <c r="N22" s="109">
        <f ca="1">IFERROR(IF((VLOOKUP($E22,'NEA Backsheet'!$D$5:$CB$183,N$9,FALSE))="","",(VLOOKUP($E22,'NEA Backsheet'!$D$5:$CB$183,N$9,FALSE))),"")</f>
        <v>0</v>
      </c>
      <c r="O22" s="92"/>
      <c r="Q22" s="107">
        <f ca="1">IFERROR(IF((VLOOKUP($E22,'DTOC Backsheet'!$D$5:$AF$183,Q$9,FALSE))="","",(VLOOKUP($E22,'DTOC Backsheet'!$D$5:$AF$183,Q$9,FALSE))),"")</f>
        <v>1489.4265850729237</v>
      </c>
      <c r="R22" s="108">
        <f ca="1">IFERROR(IF((VLOOKUP($E22,'DTOC Backsheet'!$D$5:$AF$183,R$9,FALSE))="","",(VLOOKUP($E22,'DTOC Backsheet'!$D$5:$AF$183,R$9,FALSE))),"")</f>
        <v>1416.6624069804679</v>
      </c>
      <c r="S22" s="108">
        <f ca="1">IFERROR(IF((VLOOKUP($E22,'DTOC Backsheet'!$D$5:$AF$183,S$9,FALSE))="","",(VLOOKUP($E22,'DTOC Backsheet'!$D$5:$AF$183,S$9,FALSE))),"")</f>
        <v>1216.6319119961938</v>
      </c>
      <c r="T22" s="109">
        <f ca="1">IFERROR(IF((VLOOKUP($E22,'DTOC Backsheet'!$D$5:$AF$183,T$9,FALSE))="","",(VLOOKUP($E22,'DTOC Backsheet'!$D$5:$AF$183,T$9,FALSE))),"")</f>
        <v>1136.2077948285173</v>
      </c>
      <c r="U22" s="181">
        <f ca="1">IFERROR(IF((VLOOKUP($E22,'DTOC Backsheet'!$D$5:$AF$183,U$9,FALSE))="","",(VLOOKUP($E22,'DTOC Backsheet'!$D$5:$AF$183,U$9,FALSE))),"")</f>
        <v>1132.6794697487323</v>
      </c>
      <c r="V22" s="109">
        <f ca="1">IFERROR(IF((VLOOKUP($E22,'DTOC Backsheet'!$D$5:$AF$183,V$9,FALSE))="","",(VLOOKUP($E22,'DTOC Backsheet'!$D$5:$AF$183,V$9,FALSE))),"")</f>
        <v>1098.1149518375059</v>
      </c>
      <c r="W22" s="110">
        <f ca="1">IFERROR(IF((VLOOKUP($E22,'DTOC Backsheet'!$D$5:$AF$183,W$9,FALSE))="","",(VLOOKUP($E22,'DTOC Backsheet'!$D$5:$AF$183,W$9,FALSE))),"")</f>
        <v>0</v>
      </c>
      <c r="X22" s="109">
        <f ca="1">IFERROR(IF((VLOOKUP($E22,'DTOC Backsheet'!$D$5:$AF$183,X$9,FALSE))="","",(VLOOKUP($E22,'DTOC Backsheet'!$D$5:$AF$183,X$9,FALSE))),"")</f>
        <v>0</v>
      </c>
      <c r="Y22" s="92"/>
    </row>
    <row r="23" spans="1:25" ht="30" customHeight="1" x14ac:dyDescent="0.3">
      <c r="A23" s="171">
        <v>11</v>
      </c>
      <c r="B23" s="97" t="str">
        <f ca="1">IFERROR(IF((VLOOKUP($E23,'Org List'!$AJ$10:$AL$188,3,FALSE))="","",(VLOOKUP($E23,'Org List'!$AJ$10:$AL$188,3,FALSE))),"")</f>
        <v/>
      </c>
      <c r="C23" s="98" t="str">
        <f ca="1">IFERROR(IF((VLOOKUP($E23,'Org List'!$AO$10:$AQ$188,3,FALSE))="","",(VLOOKUP($E23,'Org List'!$AO$10:$AQ$188,3,FALSE))),"")</f>
        <v>East Region</v>
      </c>
      <c r="D23" s="99" t="str">
        <f ca="1">IFERROR(IF((VLOOKUP($E23,'Org List'!$AT$10:$AV$188,3,FALSE))="","",(VLOOKUP($E23,'Org List'!$AT$10:$AV$188,3,FALSE))),"")</f>
        <v/>
      </c>
      <c r="E23" s="97" t="str">
        <f t="shared" ca="1" si="0"/>
        <v>E12000006</v>
      </c>
      <c r="F23" s="99" t="str">
        <f ca="1">IF(E23="","",VLOOKUP(E23,'Org List'!$J$9:$K$488,2,0))</f>
        <v>East Region</v>
      </c>
      <c r="G23" s="107">
        <f ca="1">IFERROR(IF((VLOOKUP($E23,'NEA Backsheet'!$D$5:$CB$183,G$9,FALSE))="","",(VLOOKUP($E23,'NEA Backsheet'!$D$5:$CB$183,G$9,FALSE))),"")</f>
        <v>2564.3924099863848</v>
      </c>
      <c r="H23" s="108">
        <f ca="1">IFERROR(IF((VLOOKUP($E23,'NEA Backsheet'!$D$5:$CB$183,H$9,FALSE))="","",(VLOOKUP($E23,'NEA Backsheet'!$D$5:$CB$183,H$9,FALSE))),"")</f>
        <v>2543.7447105798174</v>
      </c>
      <c r="I23" s="108">
        <f ca="1">IFERROR(IF((VLOOKUP($E23,'NEA Backsheet'!$D$5:$CB$183,I$9,FALSE))="","",(VLOOKUP($E23,'NEA Backsheet'!$D$5:$CB$183,I$9,FALSE))),"")</f>
        <v>2647.6348887231929</v>
      </c>
      <c r="J23" s="109">
        <f ca="1">IFERROR(IF((VLOOKUP($E23,'NEA Backsheet'!$D$5:$CB$183,J$9,FALSE))="","",(VLOOKUP($E23,'NEA Backsheet'!$D$5:$CB$183,J$9,FALSE))),"")</f>
        <v>2622.5803087490408</v>
      </c>
      <c r="K23" s="181">
        <f ca="1">IFERROR(IF((VLOOKUP($E23,'NEA Backsheet'!$D$5:$CB$183,K$9,FALSE))="","",(VLOOKUP($E23,'NEA Backsheet'!$D$5:$CB$183,K$9,FALSE))),"")</f>
        <v>2653.0489675136109</v>
      </c>
      <c r="L23" s="109">
        <f ca="1">IFERROR(IF((VLOOKUP($E23,'NEA Backsheet'!$D$5:$CB$183,L$9,FALSE))="","",(VLOOKUP($E23,'NEA Backsheet'!$D$5:$CB$183,L$9,FALSE))),"")</f>
        <v>2641.2379560311306</v>
      </c>
      <c r="M23" s="110">
        <f ca="1">IFERROR(IF((VLOOKUP($E23,'NEA Backsheet'!$D$5:$CB$183,M$9,FALSE))="","",(VLOOKUP($E23,'NEA Backsheet'!$D$5:$CB$183,M$9,FALSE))),"")</f>
        <v>0</v>
      </c>
      <c r="N23" s="109">
        <f ca="1">IFERROR(IF((VLOOKUP($E23,'NEA Backsheet'!$D$5:$CB$183,N$9,FALSE))="","",(VLOOKUP($E23,'NEA Backsheet'!$D$5:$CB$183,N$9,FALSE))),"")</f>
        <v>0</v>
      </c>
      <c r="O23" s="92"/>
      <c r="Q23" s="107">
        <f ca="1">IFERROR(IF((VLOOKUP($E23,'DTOC Backsheet'!$D$5:$AF$183,Q$9,FALSE))="","",(VLOOKUP($E23,'DTOC Backsheet'!$D$5:$AF$183,Q$9,FALSE))),"")</f>
        <v>1139.4323399857681</v>
      </c>
      <c r="R23" s="108">
        <f ca="1">IFERROR(IF((VLOOKUP($E23,'DTOC Backsheet'!$D$5:$AF$183,R$9,FALSE))="","",(VLOOKUP($E23,'DTOC Backsheet'!$D$5:$AF$183,R$9,FALSE))),"")</f>
        <v>1151.4678701921619</v>
      </c>
      <c r="S23" s="108">
        <f ca="1">IFERROR(IF((VLOOKUP($E23,'DTOC Backsheet'!$D$5:$AF$183,S$9,FALSE))="","",(VLOOKUP($E23,'DTOC Backsheet'!$D$5:$AF$183,S$9,FALSE))),"")</f>
        <v>1068.3339419912218</v>
      </c>
      <c r="T23" s="109">
        <f ca="1">IFERROR(IF((VLOOKUP($E23,'DTOC Backsheet'!$D$5:$AF$183,T$9,FALSE))="","",(VLOOKUP($E23,'DTOC Backsheet'!$D$5:$AF$183,T$9,FALSE))),"")</f>
        <v>955.67437645761504</v>
      </c>
      <c r="U23" s="181">
        <f ca="1">IFERROR(IF((VLOOKUP($E23,'DTOC Backsheet'!$D$5:$AF$183,U$9,FALSE))="","",(VLOOKUP($E23,'DTOC Backsheet'!$D$5:$AF$183,U$9,FALSE))),"")</f>
        <v>947.50359398982994</v>
      </c>
      <c r="V23" s="109">
        <f ca="1">IFERROR(IF((VLOOKUP($E23,'DTOC Backsheet'!$D$5:$AF$183,V$9,FALSE))="","",(VLOOKUP($E23,'DTOC Backsheet'!$D$5:$AF$183,V$9,FALSE))),"")</f>
        <v>999.92766195356307</v>
      </c>
      <c r="W23" s="110">
        <f ca="1">IFERROR(IF((VLOOKUP($E23,'DTOC Backsheet'!$D$5:$AF$183,W$9,FALSE))="","",(VLOOKUP($E23,'DTOC Backsheet'!$D$5:$AF$183,W$9,FALSE))),"")</f>
        <v>0</v>
      </c>
      <c r="X23" s="109">
        <f ca="1">IFERROR(IF((VLOOKUP($E23,'DTOC Backsheet'!$D$5:$AF$183,X$9,FALSE))="","",(VLOOKUP($E23,'DTOC Backsheet'!$D$5:$AF$183,X$9,FALSE))),"")</f>
        <v>0</v>
      </c>
      <c r="Y23" s="92"/>
    </row>
    <row r="24" spans="1:25" ht="30" customHeight="1" x14ac:dyDescent="0.3">
      <c r="A24" s="171">
        <v>12</v>
      </c>
      <c r="B24" s="97" t="str">
        <f ca="1">IFERROR(IF((VLOOKUP($E24,'Org List'!$AJ$10:$AL$188,3,FALSE))="","",(VLOOKUP($E24,'Org List'!$AJ$10:$AL$188,3,FALSE))),"")</f>
        <v/>
      </c>
      <c r="C24" s="98" t="str">
        <f ca="1">IFERROR(IF((VLOOKUP($E24,'Org List'!$AO$10:$AQ$188,3,FALSE))="","",(VLOOKUP($E24,'Org List'!$AO$10:$AQ$188,3,FALSE))),"")</f>
        <v>London Region</v>
      </c>
      <c r="D24" s="99" t="str">
        <f ca="1">IFERROR(IF((VLOOKUP($E24,'Org List'!$AT$10:$AV$188,3,FALSE))="","",(VLOOKUP($E24,'Org List'!$AT$10:$AV$188,3,FALSE))),"")</f>
        <v/>
      </c>
      <c r="E24" s="97" t="str">
        <f t="shared" ca="1" si="0"/>
        <v>E12000007</v>
      </c>
      <c r="F24" s="99" t="str">
        <f ca="1">IF(E24="","",VLOOKUP(E24,'Org List'!$J$9:$K$488,2,0))</f>
        <v>London Region</v>
      </c>
      <c r="G24" s="107">
        <f ca="1">IFERROR(IF((VLOOKUP($E24,'NEA Backsheet'!$D$5:$CB$183,G$9,FALSE))="","",(VLOOKUP($E24,'NEA Backsheet'!$D$5:$CB$183,G$9,FALSE))),"")</f>
        <v>2216.1607181808586</v>
      </c>
      <c r="H24" s="108">
        <f ca="1">IFERROR(IF((VLOOKUP($E24,'NEA Backsheet'!$D$5:$CB$183,H$9,FALSE))="","",(VLOOKUP($E24,'NEA Backsheet'!$D$5:$CB$183,H$9,FALSE))),"")</f>
        <v>2219.240252279727</v>
      </c>
      <c r="I24" s="108">
        <f ca="1">IFERROR(IF((VLOOKUP($E24,'NEA Backsheet'!$D$5:$CB$183,I$9,FALSE))="","",(VLOOKUP($E24,'NEA Backsheet'!$D$5:$CB$183,I$9,FALSE))),"")</f>
        <v>2311.1568380842896</v>
      </c>
      <c r="J24" s="109">
        <f ca="1">IFERROR(IF((VLOOKUP($E24,'NEA Backsheet'!$D$5:$CB$183,J$9,FALSE))="","",(VLOOKUP($E24,'NEA Backsheet'!$D$5:$CB$183,J$9,FALSE))),"")</f>
        <v>2250.7472631106734</v>
      </c>
      <c r="K24" s="181">
        <f ca="1">IFERROR(IF((VLOOKUP($E24,'NEA Backsheet'!$D$5:$CB$183,K$9,FALSE))="","",(VLOOKUP($E24,'NEA Backsheet'!$D$5:$CB$183,K$9,FALSE))),"")</f>
        <v>2272.1920390189762</v>
      </c>
      <c r="L24" s="109">
        <f ca="1">IFERROR(IF((VLOOKUP($E24,'NEA Backsheet'!$D$5:$CB$183,L$9,FALSE))="","",(VLOOKUP($E24,'NEA Backsheet'!$D$5:$CB$183,L$9,FALSE))),"")</f>
        <v>2291.7337673014217</v>
      </c>
      <c r="M24" s="110">
        <f ca="1">IFERROR(IF((VLOOKUP($E24,'NEA Backsheet'!$D$5:$CB$183,M$9,FALSE))="","",(VLOOKUP($E24,'NEA Backsheet'!$D$5:$CB$183,M$9,FALSE))),"")</f>
        <v>0</v>
      </c>
      <c r="N24" s="109">
        <f ca="1">IFERROR(IF((VLOOKUP($E24,'NEA Backsheet'!$D$5:$CB$183,N$9,FALSE))="","",(VLOOKUP($E24,'NEA Backsheet'!$D$5:$CB$183,N$9,FALSE))),"")</f>
        <v>0</v>
      </c>
      <c r="O24" s="92"/>
      <c r="Q24" s="107">
        <f ca="1">IFERROR(IF((VLOOKUP($E24,'DTOC Backsheet'!$D$5:$AF$183,Q$9,FALSE))="","",(VLOOKUP($E24,'DTOC Backsheet'!$D$5:$AF$183,Q$9,FALSE))),"")</f>
        <v>701.35566901077163</v>
      </c>
      <c r="R24" s="108">
        <f ca="1">IFERROR(IF((VLOOKUP($E24,'DTOC Backsheet'!$D$5:$AF$183,R$9,FALSE))="","",(VLOOKUP($E24,'DTOC Backsheet'!$D$5:$AF$183,R$9,FALSE))),"")</f>
        <v>706.51420458458995</v>
      </c>
      <c r="S24" s="108">
        <f ca="1">IFERROR(IF((VLOOKUP($E24,'DTOC Backsheet'!$D$5:$AF$183,S$9,FALSE))="","",(VLOOKUP($E24,'DTOC Backsheet'!$D$5:$AF$183,S$9,FALSE))),"")</f>
        <v>607.8572117353167</v>
      </c>
      <c r="T24" s="109">
        <f ca="1">IFERROR(IF((VLOOKUP($E24,'DTOC Backsheet'!$D$5:$AF$183,T$9,FALSE))="","",(VLOOKUP($E24,'DTOC Backsheet'!$D$5:$AF$183,T$9,FALSE))),"")</f>
        <v>547.63768254046545</v>
      </c>
      <c r="U24" s="181">
        <f ca="1">IFERROR(IF((VLOOKUP($E24,'DTOC Backsheet'!$D$5:$AF$183,U$9,FALSE))="","",(VLOOKUP($E24,'DTOC Backsheet'!$D$5:$AF$183,U$9,FALSE))),"")</f>
        <v>592.49266844642216</v>
      </c>
      <c r="V24" s="109">
        <f ca="1">IFERROR(IF((VLOOKUP($E24,'DTOC Backsheet'!$D$5:$AF$183,V$9,FALSE))="","",(VLOOKUP($E24,'DTOC Backsheet'!$D$5:$AF$183,V$9,FALSE))),"")</f>
        <v>577.48810577604741</v>
      </c>
      <c r="W24" s="110">
        <f ca="1">IFERROR(IF((VLOOKUP($E24,'DTOC Backsheet'!$D$5:$AF$183,W$9,FALSE))="","",(VLOOKUP($E24,'DTOC Backsheet'!$D$5:$AF$183,W$9,FALSE))),"")</f>
        <v>0</v>
      </c>
      <c r="X24" s="109">
        <f ca="1">IFERROR(IF((VLOOKUP($E24,'DTOC Backsheet'!$D$5:$AF$183,X$9,FALSE))="","",(VLOOKUP($E24,'DTOC Backsheet'!$D$5:$AF$183,X$9,FALSE))),"")</f>
        <v>0</v>
      </c>
      <c r="Y24" s="92"/>
    </row>
    <row r="25" spans="1:25" ht="30" customHeight="1" x14ac:dyDescent="0.3">
      <c r="A25" s="171">
        <v>13</v>
      </c>
      <c r="B25" s="97" t="str">
        <f ca="1">IFERROR(IF((VLOOKUP($E25,'Org List'!$AJ$10:$AL$188,3,FALSE))="","",(VLOOKUP($E25,'Org List'!$AJ$10:$AL$188,3,FALSE))),"")</f>
        <v/>
      </c>
      <c r="C25" s="98" t="str">
        <f ca="1">IFERROR(IF((VLOOKUP($E25,'Org List'!$AO$10:$AQ$188,3,FALSE))="","",(VLOOKUP($E25,'Org List'!$AO$10:$AQ$188,3,FALSE))),"")</f>
        <v>South East Region</v>
      </c>
      <c r="D25" s="99" t="str">
        <f ca="1">IFERROR(IF((VLOOKUP($E25,'Org List'!$AT$10:$AV$188,3,FALSE))="","",(VLOOKUP($E25,'Org List'!$AT$10:$AV$188,3,FALSE))),"")</f>
        <v/>
      </c>
      <c r="E25" s="97" t="str">
        <f t="shared" ca="1" si="0"/>
        <v>E12000008</v>
      </c>
      <c r="F25" s="99" t="str">
        <f ca="1">IF(E25="","",VLOOKUP(E25,'Org List'!$J$9:$K$488,2,0))</f>
        <v>South East Region</v>
      </c>
      <c r="G25" s="107">
        <f ca="1">IFERROR(IF((VLOOKUP($E25,'NEA Backsheet'!$D$5:$CB$183,G$9,FALSE))="","",(VLOOKUP($E25,'NEA Backsheet'!$D$5:$CB$183,G$9,FALSE))),"")</f>
        <v>2490.9808697041553</v>
      </c>
      <c r="H25" s="108">
        <f ca="1">IFERROR(IF((VLOOKUP($E25,'NEA Backsheet'!$D$5:$CB$183,H$9,FALSE))="","",(VLOOKUP($E25,'NEA Backsheet'!$D$5:$CB$183,H$9,FALSE))),"")</f>
        <v>2463.2044865565981</v>
      </c>
      <c r="I25" s="108">
        <f ca="1">IFERROR(IF((VLOOKUP($E25,'NEA Backsheet'!$D$5:$CB$183,I$9,FALSE))="","",(VLOOKUP($E25,'NEA Backsheet'!$D$5:$CB$183,I$9,FALSE))),"")</f>
        <v>2561.0902011671105</v>
      </c>
      <c r="J25" s="109">
        <f ca="1">IFERROR(IF((VLOOKUP($E25,'NEA Backsheet'!$D$5:$CB$183,J$9,FALSE))="","",(VLOOKUP($E25,'NEA Backsheet'!$D$5:$CB$183,J$9,FALSE))),"")</f>
        <v>2532.9946389227844</v>
      </c>
      <c r="K25" s="181">
        <f ca="1">IFERROR(IF((VLOOKUP($E25,'NEA Backsheet'!$D$5:$CB$183,K$9,FALSE))="","",(VLOOKUP($E25,'NEA Backsheet'!$D$5:$CB$183,K$9,FALSE))),"")</f>
        <v>2566.3786741321087</v>
      </c>
      <c r="L25" s="109">
        <f ca="1">IFERROR(IF((VLOOKUP($E25,'NEA Backsheet'!$D$5:$CB$183,L$9,FALSE))="","",(VLOOKUP($E25,'NEA Backsheet'!$D$5:$CB$183,L$9,FALSE))),"")</f>
        <v>2532.9995009406252</v>
      </c>
      <c r="M25" s="110">
        <f ca="1">IFERROR(IF((VLOOKUP($E25,'NEA Backsheet'!$D$5:$CB$183,M$9,FALSE))="","",(VLOOKUP($E25,'NEA Backsheet'!$D$5:$CB$183,M$9,FALSE))),"")</f>
        <v>0</v>
      </c>
      <c r="N25" s="109">
        <f ca="1">IFERROR(IF((VLOOKUP($E25,'NEA Backsheet'!$D$5:$CB$183,N$9,FALSE))="","",(VLOOKUP($E25,'NEA Backsheet'!$D$5:$CB$183,N$9,FALSE))),"")</f>
        <v>0</v>
      </c>
      <c r="O25" s="92"/>
      <c r="Q25" s="107">
        <f ca="1">IFERROR(IF((VLOOKUP($E25,'DTOC Backsheet'!$D$5:$AF$183,Q$9,FALSE))="","",(VLOOKUP($E25,'DTOC Backsheet'!$D$5:$AF$183,Q$9,FALSE))),"")</f>
        <v>1537.4192933686049</v>
      </c>
      <c r="R25" s="108">
        <f ca="1">IFERROR(IF((VLOOKUP($E25,'DTOC Backsheet'!$D$5:$AF$183,R$9,FALSE))="","",(VLOOKUP($E25,'DTOC Backsheet'!$D$5:$AF$183,R$9,FALSE))),"")</f>
        <v>1546.9611711428954</v>
      </c>
      <c r="S25" s="108">
        <f ca="1">IFERROR(IF((VLOOKUP($E25,'DTOC Backsheet'!$D$5:$AF$183,S$9,FALSE))="","",(VLOOKUP($E25,'DTOC Backsheet'!$D$5:$AF$183,S$9,FALSE))),"")</f>
        <v>1356.1096040891359</v>
      </c>
      <c r="T25" s="109">
        <f ca="1">IFERROR(IF((VLOOKUP($E25,'DTOC Backsheet'!$D$5:$AF$183,T$9,FALSE))="","",(VLOOKUP($E25,'DTOC Backsheet'!$D$5:$AF$183,T$9,FALSE))),"")</f>
        <v>1253.4548471770174</v>
      </c>
      <c r="U25" s="181">
        <f ca="1">IFERROR(IF((VLOOKUP($E25,'DTOC Backsheet'!$D$5:$AF$183,U$9,FALSE))="","",(VLOOKUP($E25,'DTOC Backsheet'!$D$5:$AF$183,U$9,FALSE))),"")</f>
        <v>1206.300281597443</v>
      </c>
      <c r="V25" s="109">
        <f ca="1">IFERROR(IF((VLOOKUP($E25,'DTOC Backsheet'!$D$5:$AF$183,V$9,FALSE))="","",(VLOOKUP($E25,'DTOC Backsheet'!$D$5:$AF$183,V$9,FALSE))),"")</f>
        <v>1201.5444982213844</v>
      </c>
      <c r="W25" s="110">
        <f ca="1">IFERROR(IF((VLOOKUP($E25,'DTOC Backsheet'!$D$5:$AF$183,W$9,FALSE))="","",(VLOOKUP($E25,'DTOC Backsheet'!$D$5:$AF$183,W$9,FALSE))),"")</f>
        <v>0</v>
      </c>
      <c r="X25" s="109">
        <f ca="1">IFERROR(IF((VLOOKUP($E25,'DTOC Backsheet'!$D$5:$AF$183,X$9,FALSE))="","",(VLOOKUP($E25,'DTOC Backsheet'!$D$5:$AF$183,X$9,FALSE))),"")</f>
        <v>0</v>
      </c>
      <c r="Y25" s="92"/>
    </row>
    <row r="26" spans="1:25" ht="30" customHeight="1" x14ac:dyDescent="0.3">
      <c r="A26" s="171">
        <v>14</v>
      </c>
      <c r="B26" s="97" t="str">
        <f ca="1">IFERROR(IF((VLOOKUP($E26,'Org List'!$AJ$10:$AL$188,3,FALSE))="","",(VLOOKUP($E26,'Org List'!$AJ$10:$AL$188,3,FALSE))),"")</f>
        <v/>
      </c>
      <c r="C26" s="98" t="str">
        <f ca="1">IFERROR(IF((VLOOKUP($E26,'Org List'!$AO$10:$AQ$188,3,FALSE))="","",(VLOOKUP($E26,'Org List'!$AO$10:$AQ$188,3,FALSE))),"")</f>
        <v>South West Region</v>
      </c>
      <c r="D26" s="99" t="str">
        <f ca="1">IFERROR(IF((VLOOKUP($E26,'Org List'!$AT$10:$AV$188,3,FALSE))="","",(VLOOKUP($E26,'Org List'!$AT$10:$AV$188,3,FALSE))),"")</f>
        <v/>
      </c>
      <c r="E26" s="97" t="str">
        <f t="shared" ca="1" si="0"/>
        <v>E12000009</v>
      </c>
      <c r="F26" s="99" t="str">
        <f ca="1">IF(E26="","",VLOOKUP(E26,'Org List'!$J$9:$K$488,2,0))</f>
        <v>South West Region</v>
      </c>
      <c r="G26" s="107">
        <f ca="1">IFERROR(IF((VLOOKUP($E26,'NEA Backsheet'!$D$5:$CB$183,G$9,FALSE))="","",(VLOOKUP($E26,'NEA Backsheet'!$D$5:$CB$183,G$9,FALSE))),"")</f>
        <v>2652.7856017734966</v>
      </c>
      <c r="H26" s="108">
        <f ca="1">IFERROR(IF((VLOOKUP($E26,'NEA Backsheet'!$D$5:$CB$183,H$9,FALSE))="","",(VLOOKUP($E26,'NEA Backsheet'!$D$5:$CB$183,H$9,FALSE))),"")</f>
        <v>2644.4290648703122</v>
      </c>
      <c r="I26" s="108">
        <f ca="1">IFERROR(IF((VLOOKUP($E26,'NEA Backsheet'!$D$5:$CB$183,I$9,FALSE))="","",(VLOOKUP($E26,'NEA Backsheet'!$D$5:$CB$183,I$9,FALSE))),"")</f>
        <v>2814.8537059303926</v>
      </c>
      <c r="J26" s="109">
        <f ca="1">IFERROR(IF((VLOOKUP($E26,'NEA Backsheet'!$D$5:$CB$183,J$9,FALSE))="","",(VLOOKUP($E26,'NEA Backsheet'!$D$5:$CB$183,J$9,FALSE))),"")</f>
        <v>2803.8035965558256</v>
      </c>
      <c r="K26" s="181">
        <f ca="1">IFERROR(IF((VLOOKUP($E26,'NEA Backsheet'!$D$5:$CB$183,K$9,FALSE))="","",(VLOOKUP($E26,'NEA Backsheet'!$D$5:$CB$183,K$9,FALSE))),"")</f>
        <v>2791.6530549981717</v>
      </c>
      <c r="L26" s="109">
        <f ca="1">IFERROR(IF((VLOOKUP($E26,'NEA Backsheet'!$D$5:$CB$183,L$9,FALSE))="","",(VLOOKUP($E26,'NEA Backsheet'!$D$5:$CB$183,L$9,FALSE))),"")</f>
        <v>2777.1880066912609</v>
      </c>
      <c r="M26" s="110">
        <f ca="1">IFERROR(IF((VLOOKUP($E26,'NEA Backsheet'!$D$5:$CB$183,M$9,FALSE))="","",(VLOOKUP($E26,'NEA Backsheet'!$D$5:$CB$183,M$9,FALSE))),"")</f>
        <v>0</v>
      </c>
      <c r="N26" s="109">
        <f ca="1">IFERROR(IF((VLOOKUP($E26,'NEA Backsheet'!$D$5:$CB$183,N$9,FALSE))="","",(VLOOKUP($E26,'NEA Backsheet'!$D$5:$CB$183,N$9,FALSE))),"")</f>
        <v>0</v>
      </c>
      <c r="O26" s="92"/>
      <c r="Q26" s="107">
        <f ca="1">IFERROR(IF((VLOOKUP($E26,'DTOC Backsheet'!$D$5:$AF$183,Q$9,FALSE))="","",(VLOOKUP($E26,'DTOC Backsheet'!$D$5:$AF$183,Q$9,FALSE))),"")</f>
        <v>1644.9394656630006</v>
      </c>
      <c r="R26" s="108">
        <f ca="1">IFERROR(IF((VLOOKUP($E26,'DTOC Backsheet'!$D$5:$AF$183,R$9,FALSE))="","",(VLOOKUP($E26,'DTOC Backsheet'!$D$5:$AF$183,R$9,FALSE))),"")</f>
        <v>1592.6633248477033</v>
      </c>
      <c r="S26" s="108">
        <f ca="1">IFERROR(IF((VLOOKUP($E26,'DTOC Backsheet'!$D$5:$AF$183,S$9,FALSE))="","",(VLOOKUP($E26,'DTOC Backsheet'!$D$5:$AF$183,S$9,FALSE))),"")</f>
        <v>1285.8182874174936</v>
      </c>
      <c r="T26" s="109">
        <f ca="1">IFERROR(IF((VLOOKUP($E26,'DTOC Backsheet'!$D$5:$AF$183,T$9,FALSE))="","",(VLOOKUP($E26,'DTOC Backsheet'!$D$5:$AF$183,T$9,FALSE))),"")</f>
        <v>1258.6057482857636</v>
      </c>
      <c r="U26" s="181">
        <f ca="1">IFERROR(IF((VLOOKUP($E26,'DTOC Backsheet'!$D$5:$AF$183,U$9,FALSE))="","",(VLOOKUP($E26,'DTOC Backsheet'!$D$5:$AF$183,U$9,FALSE))),"")</f>
        <v>1035.1904123407221</v>
      </c>
      <c r="V26" s="109">
        <f ca="1">IFERROR(IF((VLOOKUP($E26,'DTOC Backsheet'!$D$5:$AF$183,V$9,FALSE))="","",(VLOOKUP($E26,'DTOC Backsheet'!$D$5:$AF$183,V$9,FALSE))),"")</f>
        <v>1204.4903815983573</v>
      </c>
      <c r="W26" s="110">
        <f ca="1">IFERROR(IF((VLOOKUP($E26,'DTOC Backsheet'!$D$5:$AF$183,W$9,FALSE))="","",(VLOOKUP($E26,'DTOC Backsheet'!$D$5:$AF$183,W$9,FALSE))),"")</f>
        <v>0</v>
      </c>
      <c r="X26" s="109">
        <f ca="1">IFERROR(IF((VLOOKUP($E26,'DTOC Backsheet'!$D$5:$AF$183,X$9,FALSE))="","",(VLOOKUP($E26,'DTOC Backsheet'!$D$5:$AF$183,X$9,FALSE))),"")</f>
        <v>0</v>
      </c>
      <c r="Y26" s="92"/>
    </row>
    <row r="27" spans="1:25" ht="30" customHeight="1" x14ac:dyDescent="0.3">
      <c r="A27" s="171">
        <v>15</v>
      </c>
      <c r="B27" s="97" t="str">
        <f ca="1">IFERROR(IF((VLOOKUP($E27,'Org List'!$AJ$10:$AL$188,3,FALSE))="","",(VLOOKUP($E27,'Org List'!$AJ$10:$AL$188,3,FALSE))),"")</f>
        <v>NHS England North (Yorkshire And Humber)</v>
      </c>
      <c r="C27" s="98" t="str">
        <f ca="1">IFERROR(IF((VLOOKUP($E27,'Org List'!$AO$10:$AQ$188,3,FALSE))="","",(VLOOKUP($E27,'Org List'!$AO$10:$AQ$188,3,FALSE))),"")</f>
        <v/>
      </c>
      <c r="D27" s="99" t="str">
        <f ca="1">IFERROR(IF((VLOOKUP($E27,'Org List'!$AT$10:$AV$188,3,FALSE))="","",(VLOOKUP($E27,'Org List'!$AT$10:$AV$188,3,FALSE))),"")</f>
        <v>NHS England North (Yorkshire And Humber)</v>
      </c>
      <c r="E27" s="97" t="str">
        <f t="shared" ca="1" si="0"/>
        <v>Q72</v>
      </c>
      <c r="F27" s="99" t="str">
        <f ca="1">IF(E27="","",VLOOKUP(E27,'Org List'!$J$9:$K$488,2,0))</f>
        <v>NHS England North (Yorkshire And Humber)</v>
      </c>
      <c r="G27" s="107">
        <f ca="1">IFERROR(IF((VLOOKUP($E27,'NEA Backsheet'!$D$5:$CB$183,G$9,FALSE))="","",(VLOOKUP($E27,'NEA Backsheet'!$D$5:$CB$183,G$9,FALSE))),"")</f>
        <v>2778.8093591523602</v>
      </c>
      <c r="H27" s="108">
        <f ca="1">IFERROR(IF((VLOOKUP($E27,'NEA Backsheet'!$D$5:$CB$183,H$9,FALSE))="","",(VLOOKUP($E27,'NEA Backsheet'!$D$5:$CB$183,H$9,FALSE))),"")</f>
        <v>2733.8992307584886</v>
      </c>
      <c r="I27" s="108">
        <f ca="1">IFERROR(IF((VLOOKUP($E27,'NEA Backsheet'!$D$5:$CB$183,I$9,FALSE))="","",(VLOOKUP($E27,'NEA Backsheet'!$D$5:$CB$183,I$9,FALSE))),"")</f>
        <v>2866.1779429815369</v>
      </c>
      <c r="J27" s="109">
        <f ca="1">IFERROR(IF((VLOOKUP($E27,'NEA Backsheet'!$D$5:$CB$183,J$9,FALSE))="","",(VLOOKUP($E27,'NEA Backsheet'!$D$5:$CB$183,J$9,FALSE))),"")</f>
        <v>2838.854420405085</v>
      </c>
      <c r="K27" s="181">
        <f ca="1">IFERROR(IF((VLOOKUP($E27,'NEA Backsheet'!$D$5:$CB$183,K$9,FALSE))="","",(VLOOKUP($E27,'NEA Backsheet'!$D$5:$CB$183,K$9,FALSE))),"")</f>
        <v>2855.116618945312</v>
      </c>
      <c r="L27" s="109">
        <f ca="1">IFERROR(IF((VLOOKUP($E27,'NEA Backsheet'!$D$5:$CB$183,L$9,FALSE))="","",(VLOOKUP($E27,'NEA Backsheet'!$D$5:$CB$183,L$9,FALSE))),"")</f>
        <v>2823.9820013789158</v>
      </c>
      <c r="M27" s="110">
        <f ca="1">IFERROR(IF((VLOOKUP($E27,'NEA Backsheet'!$D$5:$CB$183,M$9,FALSE))="","",(VLOOKUP($E27,'NEA Backsheet'!$D$5:$CB$183,M$9,FALSE))),"")</f>
        <v>0</v>
      </c>
      <c r="N27" s="109">
        <f ca="1">IFERROR(IF((VLOOKUP($E27,'NEA Backsheet'!$D$5:$CB$183,N$9,FALSE))="","",(VLOOKUP($E27,'NEA Backsheet'!$D$5:$CB$183,N$9,FALSE))),"")</f>
        <v>0</v>
      </c>
      <c r="O27" s="92"/>
      <c r="Q27" s="107">
        <f ca="1">IFERROR(IF((VLOOKUP($E27,'DTOC Backsheet'!$D$5:$AF$183,Q$9,FALSE))="","",(VLOOKUP($E27,'DTOC Backsheet'!$D$5:$AF$183,Q$9,FALSE))),"")</f>
        <v>1039.8567077596513</v>
      </c>
      <c r="R27" s="108">
        <f ca="1">IFERROR(IF((VLOOKUP($E27,'DTOC Backsheet'!$D$5:$AF$183,R$9,FALSE))="","",(VLOOKUP($E27,'DTOC Backsheet'!$D$5:$AF$183,R$9,FALSE))),"")</f>
        <v>1015.7867057627499</v>
      </c>
      <c r="S27" s="108">
        <f ca="1">IFERROR(IF((VLOOKUP($E27,'DTOC Backsheet'!$D$5:$AF$183,S$9,FALSE))="","",(VLOOKUP($E27,'DTOC Backsheet'!$D$5:$AF$183,S$9,FALSE))),"")</f>
        <v>947.14176299133499</v>
      </c>
      <c r="T27" s="109">
        <f ca="1">IFERROR(IF((VLOOKUP($E27,'DTOC Backsheet'!$D$5:$AF$183,T$9,FALSE))="","",(VLOOKUP($E27,'DTOC Backsheet'!$D$5:$AF$183,T$9,FALSE))),"")</f>
        <v>1010.0818339740246</v>
      </c>
      <c r="U27" s="181">
        <f ca="1">IFERROR(IF((VLOOKUP($E27,'DTOC Backsheet'!$D$5:$AF$183,U$9,FALSE))="","",(VLOOKUP($E27,'DTOC Backsheet'!$D$5:$AF$183,U$9,FALSE))),"")</f>
        <v>912.66300955084137</v>
      </c>
      <c r="V27" s="109">
        <f ca="1">IFERROR(IF((VLOOKUP($E27,'DTOC Backsheet'!$D$5:$AF$183,V$9,FALSE))="","",(VLOOKUP($E27,'DTOC Backsheet'!$D$5:$AF$183,V$9,FALSE))),"")</f>
        <v>978.94774351847434</v>
      </c>
      <c r="W27" s="110">
        <f ca="1">IFERROR(IF((VLOOKUP($E27,'DTOC Backsheet'!$D$5:$AF$183,W$9,FALSE))="","",(VLOOKUP($E27,'DTOC Backsheet'!$D$5:$AF$183,W$9,FALSE))),"")</f>
        <v>0</v>
      </c>
      <c r="X27" s="109">
        <f ca="1">IFERROR(IF((VLOOKUP($E27,'DTOC Backsheet'!$D$5:$AF$183,X$9,FALSE))="","",(VLOOKUP($E27,'DTOC Backsheet'!$D$5:$AF$183,X$9,FALSE))),"")</f>
        <v>0</v>
      </c>
      <c r="Y27" s="92"/>
    </row>
    <row r="28" spans="1:25" ht="30" customHeight="1" x14ac:dyDescent="0.3">
      <c r="A28" s="171">
        <v>16</v>
      </c>
      <c r="B28" s="97" t="str">
        <f ca="1">IFERROR(IF((VLOOKUP($E28,'Org List'!$AJ$10:$AL$188,3,FALSE))="","",(VLOOKUP($E28,'Org List'!$AJ$10:$AL$188,3,FALSE))),"")</f>
        <v>NHS England North (Cumbria And North East)</v>
      </c>
      <c r="C28" s="98" t="str">
        <f ca="1">IFERROR(IF((VLOOKUP($E28,'Org List'!$AO$10:$AQ$188,3,FALSE))="","",(VLOOKUP($E28,'Org List'!$AO$10:$AQ$188,3,FALSE))),"")</f>
        <v/>
      </c>
      <c r="D28" s="99" t="str">
        <f ca="1">IFERROR(IF((VLOOKUP($E28,'Org List'!$AT$10:$AV$188,3,FALSE))="","",(VLOOKUP($E28,'Org List'!$AT$10:$AV$188,3,FALSE))),"")</f>
        <v>NHS England North (Cumbria And North East)</v>
      </c>
      <c r="E28" s="97" t="str">
        <f t="shared" ca="1" si="0"/>
        <v>Q74</v>
      </c>
      <c r="F28" s="99" t="str">
        <f ca="1">IF(E28="","",VLOOKUP(E28,'Org List'!$J$9:$K$488,2,0))</f>
        <v>NHS England North (Cumbria And North East)</v>
      </c>
      <c r="G28" s="107">
        <f ca="1">IFERROR(IF((VLOOKUP($E28,'NEA Backsheet'!$D$5:$CB$183,G$9,FALSE))="","",(VLOOKUP($E28,'NEA Backsheet'!$D$5:$CB$183,G$9,FALSE))),"")</f>
        <v>2999.7934305153567</v>
      </c>
      <c r="H28" s="108">
        <f ca="1">IFERROR(IF((VLOOKUP($E28,'NEA Backsheet'!$D$5:$CB$183,H$9,FALSE))="","",(VLOOKUP($E28,'NEA Backsheet'!$D$5:$CB$183,H$9,FALSE))),"")</f>
        <v>3001.092990868673</v>
      </c>
      <c r="I28" s="108">
        <f ca="1">IFERROR(IF((VLOOKUP($E28,'NEA Backsheet'!$D$5:$CB$183,I$9,FALSE))="","",(VLOOKUP($E28,'NEA Backsheet'!$D$5:$CB$183,I$9,FALSE))),"")</f>
        <v>3185.0447366053886</v>
      </c>
      <c r="J28" s="109">
        <f ca="1">IFERROR(IF((VLOOKUP($E28,'NEA Backsheet'!$D$5:$CB$183,J$9,FALSE))="","",(VLOOKUP($E28,'NEA Backsheet'!$D$5:$CB$183,J$9,FALSE))),"")</f>
        <v>3153.9224132570885</v>
      </c>
      <c r="K28" s="181">
        <f ca="1">IFERROR(IF((VLOOKUP($E28,'NEA Backsheet'!$D$5:$CB$183,K$9,FALSE))="","",(VLOOKUP($E28,'NEA Backsheet'!$D$5:$CB$183,K$9,FALSE))),"")</f>
        <v>3136.2110452688407</v>
      </c>
      <c r="L28" s="109">
        <f ca="1">IFERROR(IF((VLOOKUP($E28,'NEA Backsheet'!$D$5:$CB$183,L$9,FALSE))="","",(VLOOKUP($E28,'NEA Backsheet'!$D$5:$CB$183,L$9,FALSE))),"")</f>
        <v>3109.8294503354932</v>
      </c>
      <c r="M28" s="110">
        <f ca="1">IFERROR(IF((VLOOKUP($E28,'NEA Backsheet'!$D$5:$CB$183,M$9,FALSE))="","",(VLOOKUP($E28,'NEA Backsheet'!$D$5:$CB$183,M$9,FALSE))),"")</f>
        <v>0</v>
      </c>
      <c r="N28" s="109">
        <f ca="1">IFERROR(IF((VLOOKUP($E28,'NEA Backsheet'!$D$5:$CB$183,N$9,FALSE))="","",(VLOOKUP($E28,'NEA Backsheet'!$D$5:$CB$183,N$9,FALSE))),"")</f>
        <v>0</v>
      </c>
      <c r="O28" s="92"/>
      <c r="Q28" s="107">
        <f ca="1">IFERROR(IF((VLOOKUP($E28,'DTOC Backsheet'!$D$5:$AF$183,Q$9,FALSE))="","",(VLOOKUP($E28,'DTOC Backsheet'!$D$5:$AF$183,Q$9,FALSE))),"")</f>
        <v>1023.040608909712</v>
      </c>
      <c r="R28" s="108">
        <f ca="1">IFERROR(IF((VLOOKUP($E28,'DTOC Backsheet'!$D$5:$AF$183,R$9,FALSE))="","",(VLOOKUP($E28,'DTOC Backsheet'!$D$5:$AF$183,R$9,FALSE))),"")</f>
        <v>973.89407415657217</v>
      </c>
      <c r="S28" s="108">
        <f ca="1">IFERROR(IF((VLOOKUP($E28,'DTOC Backsheet'!$D$5:$AF$183,S$9,FALSE))="","",(VLOOKUP($E28,'DTOC Backsheet'!$D$5:$AF$183,S$9,FALSE))),"")</f>
        <v>852.13749773589052</v>
      </c>
      <c r="T28" s="109">
        <f ca="1">IFERROR(IF((VLOOKUP($E28,'DTOC Backsheet'!$D$5:$AF$183,T$9,FALSE))="","",(VLOOKUP($E28,'DTOC Backsheet'!$D$5:$AF$183,T$9,FALSE))),"")</f>
        <v>963.06318281571021</v>
      </c>
      <c r="U28" s="181">
        <f ca="1">IFERROR(IF((VLOOKUP($E28,'DTOC Backsheet'!$D$5:$AF$183,U$9,FALSE))="","",(VLOOKUP($E28,'DTOC Backsheet'!$D$5:$AF$183,U$9,FALSE))),"")</f>
        <v>804.30737045857506</v>
      </c>
      <c r="V28" s="109">
        <f ca="1">IFERROR(IF((VLOOKUP($E28,'DTOC Backsheet'!$D$5:$AF$183,V$9,FALSE))="","",(VLOOKUP($E28,'DTOC Backsheet'!$D$5:$AF$183,V$9,FALSE))),"")</f>
        <v>749.40976094988719</v>
      </c>
      <c r="W28" s="110">
        <f ca="1">IFERROR(IF((VLOOKUP($E28,'DTOC Backsheet'!$D$5:$AF$183,W$9,FALSE))="","",(VLOOKUP($E28,'DTOC Backsheet'!$D$5:$AF$183,W$9,FALSE))),"")</f>
        <v>0</v>
      </c>
      <c r="X28" s="109">
        <f ca="1">IFERROR(IF((VLOOKUP($E28,'DTOC Backsheet'!$D$5:$AF$183,X$9,FALSE))="","",(VLOOKUP($E28,'DTOC Backsheet'!$D$5:$AF$183,X$9,FALSE))),"")</f>
        <v>0</v>
      </c>
      <c r="Y28" s="92"/>
    </row>
    <row r="29" spans="1:25" ht="30" customHeight="1" x14ac:dyDescent="0.3">
      <c r="A29" s="171">
        <v>17</v>
      </c>
      <c r="B29" s="97" t="str">
        <f ca="1">IFERROR(IF((VLOOKUP($E29,'Org List'!$AJ$10:$AL$188,3,FALSE))="","",(VLOOKUP($E29,'Org List'!$AJ$10:$AL$188,3,FALSE))),"")</f>
        <v>NHS England North (Cheshire And Merseyside)</v>
      </c>
      <c r="C29" s="98" t="str">
        <f ca="1">IFERROR(IF((VLOOKUP($E29,'Org List'!$AO$10:$AQ$188,3,FALSE))="","",(VLOOKUP($E29,'Org List'!$AO$10:$AQ$188,3,FALSE))),"")</f>
        <v/>
      </c>
      <c r="D29" s="99" t="str">
        <f ca="1">IFERROR(IF((VLOOKUP($E29,'Org List'!$AT$10:$AV$188,3,FALSE))="","",(VLOOKUP($E29,'Org List'!$AT$10:$AV$188,3,FALSE))),"")</f>
        <v>NHS England North (Cheshire And Merseyside)</v>
      </c>
      <c r="E29" s="97" t="str">
        <f t="shared" ca="1" si="0"/>
        <v>Q75</v>
      </c>
      <c r="F29" s="99" t="str">
        <f ca="1">IF(E29="","",VLOOKUP(E29,'Org List'!$J$9:$K$488,2,0))</f>
        <v>NHS England North (Cheshire And Merseyside)</v>
      </c>
      <c r="G29" s="107">
        <f ca="1">IFERROR(IF((VLOOKUP($E29,'NEA Backsheet'!$D$5:$CB$183,G$9,FALSE))="","",(VLOOKUP($E29,'NEA Backsheet'!$D$5:$CB$183,G$9,FALSE))),"")</f>
        <v>3313.5620005988262</v>
      </c>
      <c r="H29" s="108">
        <f ca="1">IFERROR(IF((VLOOKUP($E29,'NEA Backsheet'!$D$5:$CB$183,H$9,FALSE))="","",(VLOOKUP($E29,'NEA Backsheet'!$D$5:$CB$183,H$9,FALSE))),"")</f>
        <v>3324.6704389914976</v>
      </c>
      <c r="I29" s="108">
        <f ca="1">IFERROR(IF((VLOOKUP($E29,'NEA Backsheet'!$D$5:$CB$183,I$9,FALSE))="","",(VLOOKUP($E29,'NEA Backsheet'!$D$5:$CB$183,I$9,FALSE))),"")</f>
        <v>3473.1703567649465</v>
      </c>
      <c r="J29" s="109">
        <f ca="1">IFERROR(IF((VLOOKUP($E29,'NEA Backsheet'!$D$5:$CB$183,J$9,FALSE))="","",(VLOOKUP($E29,'NEA Backsheet'!$D$5:$CB$183,J$9,FALSE))),"")</f>
        <v>3445.8975251046922</v>
      </c>
      <c r="K29" s="181">
        <f ca="1">IFERROR(IF((VLOOKUP($E29,'NEA Backsheet'!$D$5:$CB$183,K$9,FALSE))="","",(VLOOKUP($E29,'NEA Backsheet'!$D$5:$CB$183,K$9,FALSE))),"")</f>
        <v>3534.6201598638322</v>
      </c>
      <c r="L29" s="109">
        <f ca="1">IFERROR(IF((VLOOKUP($E29,'NEA Backsheet'!$D$5:$CB$183,L$9,FALSE))="","",(VLOOKUP($E29,'NEA Backsheet'!$D$5:$CB$183,L$9,FALSE))),"")</f>
        <v>3580.121458876411</v>
      </c>
      <c r="M29" s="110">
        <f ca="1">IFERROR(IF((VLOOKUP($E29,'NEA Backsheet'!$D$5:$CB$183,M$9,FALSE))="","",(VLOOKUP($E29,'NEA Backsheet'!$D$5:$CB$183,M$9,FALSE))),"")</f>
        <v>0</v>
      </c>
      <c r="N29" s="109">
        <f ca="1">IFERROR(IF((VLOOKUP($E29,'NEA Backsheet'!$D$5:$CB$183,N$9,FALSE))="","",(VLOOKUP($E29,'NEA Backsheet'!$D$5:$CB$183,N$9,FALSE))),"")</f>
        <v>0</v>
      </c>
      <c r="O29" s="92"/>
      <c r="Q29" s="107">
        <f ca="1">IFERROR(IF((VLOOKUP($E29,'DTOC Backsheet'!$D$5:$AF$183,Q$9,FALSE))="","",(VLOOKUP($E29,'DTOC Backsheet'!$D$5:$AF$183,Q$9,FALSE))),"")</f>
        <v>1236.5296173330344</v>
      </c>
      <c r="R29" s="108">
        <f ca="1">IFERROR(IF((VLOOKUP($E29,'DTOC Backsheet'!$D$5:$AF$183,R$9,FALSE))="","",(VLOOKUP($E29,'DTOC Backsheet'!$D$5:$AF$183,R$9,FALSE))),"")</f>
        <v>1208.8199858508328</v>
      </c>
      <c r="S29" s="108">
        <f ca="1">IFERROR(IF((VLOOKUP($E29,'DTOC Backsheet'!$D$5:$AF$183,S$9,FALSE))="","",(VLOOKUP($E29,'DTOC Backsheet'!$D$5:$AF$183,S$9,FALSE))),"")</f>
        <v>1095.5961986039624</v>
      </c>
      <c r="T29" s="109">
        <f ca="1">IFERROR(IF((VLOOKUP($E29,'DTOC Backsheet'!$D$5:$AF$183,T$9,FALSE))="","",(VLOOKUP($E29,'DTOC Backsheet'!$D$5:$AF$183,T$9,FALSE))),"")</f>
        <v>947.94733052814274</v>
      </c>
      <c r="U29" s="181">
        <f ca="1">IFERROR(IF((VLOOKUP($E29,'DTOC Backsheet'!$D$5:$AF$183,U$9,FALSE))="","",(VLOOKUP($E29,'DTOC Backsheet'!$D$5:$AF$183,U$9,FALSE))),"")</f>
        <v>969.91023579448984</v>
      </c>
      <c r="V29" s="109">
        <f ca="1">IFERROR(IF((VLOOKUP($E29,'DTOC Backsheet'!$D$5:$AF$183,V$9,FALSE))="","",(VLOOKUP($E29,'DTOC Backsheet'!$D$5:$AF$183,V$9,FALSE))),"")</f>
        <v>1090.0483397168584</v>
      </c>
      <c r="W29" s="110">
        <f ca="1">IFERROR(IF((VLOOKUP($E29,'DTOC Backsheet'!$D$5:$AF$183,W$9,FALSE))="","",(VLOOKUP($E29,'DTOC Backsheet'!$D$5:$AF$183,W$9,FALSE))),"")</f>
        <v>0</v>
      </c>
      <c r="X29" s="109">
        <f ca="1">IFERROR(IF((VLOOKUP($E29,'DTOC Backsheet'!$D$5:$AF$183,X$9,FALSE))="","",(VLOOKUP($E29,'DTOC Backsheet'!$D$5:$AF$183,X$9,FALSE))),"")</f>
        <v>0</v>
      </c>
      <c r="Y29" s="92"/>
    </row>
    <row r="30" spans="1:25" ht="30" customHeight="1" x14ac:dyDescent="0.3">
      <c r="A30" s="171">
        <v>18</v>
      </c>
      <c r="B30" s="97" t="str">
        <f ca="1">IFERROR(IF((VLOOKUP($E30,'Org List'!$AJ$10:$AL$188,3,FALSE))="","",(VLOOKUP($E30,'Org List'!$AJ$10:$AL$188,3,FALSE))),"")</f>
        <v>NHS England North (Greater Manchester)</v>
      </c>
      <c r="C30" s="98" t="str">
        <f ca="1">IFERROR(IF((VLOOKUP($E30,'Org List'!$AO$10:$AQ$188,3,FALSE))="","",(VLOOKUP($E30,'Org List'!$AO$10:$AQ$188,3,FALSE))),"")</f>
        <v/>
      </c>
      <c r="D30" s="99" t="str">
        <f ca="1">IFERROR(IF((VLOOKUP($E30,'Org List'!$AT$10:$AV$188,3,FALSE))="","",(VLOOKUP($E30,'Org List'!$AT$10:$AV$188,3,FALSE))),"")</f>
        <v>NHS England North (Greater Manchester)</v>
      </c>
      <c r="E30" s="97" t="str">
        <f t="shared" ca="1" si="0"/>
        <v>Q83</v>
      </c>
      <c r="F30" s="99" t="str">
        <f ca="1">IF(E30="","",VLOOKUP(E30,'Org List'!$J$9:$K$488,2,0))</f>
        <v>NHS England North (Greater Manchester)</v>
      </c>
      <c r="G30" s="107">
        <f ca="1">IFERROR(IF((VLOOKUP($E30,'NEA Backsheet'!$D$5:$CB$183,G$9,FALSE))="","",(VLOOKUP($E30,'NEA Backsheet'!$D$5:$CB$183,G$9,FALSE))),"")</f>
        <v>3036.5642889189367</v>
      </c>
      <c r="H30" s="108">
        <f ca="1">IFERROR(IF((VLOOKUP($E30,'NEA Backsheet'!$D$5:$CB$183,H$9,FALSE))="","",(VLOOKUP($E30,'NEA Backsheet'!$D$5:$CB$183,H$9,FALSE))),"")</f>
        <v>3092.8867106714915</v>
      </c>
      <c r="I30" s="108">
        <f ca="1">IFERROR(IF((VLOOKUP($E30,'NEA Backsheet'!$D$5:$CB$183,I$9,FALSE))="","",(VLOOKUP($E30,'NEA Backsheet'!$D$5:$CB$183,I$9,FALSE))),"")</f>
        <v>3348.0188061383196</v>
      </c>
      <c r="J30" s="109">
        <f ca="1">IFERROR(IF((VLOOKUP($E30,'NEA Backsheet'!$D$5:$CB$183,J$9,FALSE))="","",(VLOOKUP($E30,'NEA Backsheet'!$D$5:$CB$183,J$9,FALSE))),"")</f>
        <v>3204.6398982270866</v>
      </c>
      <c r="K30" s="181">
        <f ca="1">IFERROR(IF((VLOOKUP($E30,'NEA Backsheet'!$D$5:$CB$183,K$9,FALSE))="","",(VLOOKUP($E30,'NEA Backsheet'!$D$5:$CB$183,K$9,FALSE))),"")</f>
        <v>3292.5804836325865</v>
      </c>
      <c r="L30" s="109">
        <f ca="1">IFERROR(IF((VLOOKUP($E30,'NEA Backsheet'!$D$5:$CB$183,L$9,FALSE))="","",(VLOOKUP($E30,'NEA Backsheet'!$D$5:$CB$183,L$9,FALSE))),"")</f>
        <v>3217.2874077695665</v>
      </c>
      <c r="M30" s="110">
        <f ca="1">IFERROR(IF((VLOOKUP($E30,'NEA Backsheet'!$D$5:$CB$183,M$9,FALSE))="","",(VLOOKUP($E30,'NEA Backsheet'!$D$5:$CB$183,M$9,FALSE))),"")</f>
        <v>0</v>
      </c>
      <c r="N30" s="109">
        <f ca="1">IFERROR(IF((VLOOKUP($E30,'NEA Backsheet'!$D$5:$CB$183,N$9,FALSE))="","",(VLOOKUP($E30,'NEA Backsheet'!$D$5:$CB$183,N$9,FALSE))),"")</f>
        <v>0</v>
      </c>
      <c r="O30" s="92"/>
      <c r="Q30" s="107">
        <f ca="1">IFERROR(IF((VLOOKUP($E30,'DTOC Backsheet'!$D$5:$AF$183,Q$9,FALSE))="","",(VLOOKUP($E30,'DTOC Backsheet'!$D$5:$AF$183,Q$9,FALSE))),"")</f>
        <v>1104.0037117445847</v>
      </c>
      <c r="R30" s="108">
        <f ca="1">IFERROR(IF((VLOOKUP($E30,'DTOC Backsheet'!$D$5:$AF$183,R$9,FALSE))="","",(VLOOKUP($E30,'DTOC Backsheet'!$D$5:$AF$183,R$9,FALSE))),"")</f>
        <v>1216.3911971762643</v>
      </c>
      <c r="S30" s="108">
        <f ca="1">IFERROR(IF((VLOOKUP($E30,'DTOC Backsheet'!$D$5:$AF$183,S$9,FALSE))="","",(VLOOKUP($E30,'DTOC Backsheet'!$D$5:$AF$183,S$9,FALSE))),"")</f>
        <v>1208.2578923094982</v>
      </c>
      <c r="T30" s="109">
        <f ca="1">IFERROR(IF((VLOOKUP($E30,'DTOC Backsheet'!$D$5:$AF$183,T$9,FALSE))="","",(VLOOKUP($E30,'DTOC Backsheet'!$D$5:$AF$183,T$9,FALSE))),"")</f>
        <v>1167.1435403363164</v>
      </c>
      <c r="U30" s="181">
        <f ca="1">IFERROR(IF((VLOOKUP($E30,'DTOC Backsheet'!$D$5:$AF$183,U$9,FALSE))="","",(VLOOKUP($E30,'DTOC Backsheet'!$D$5:$AF$183,U$9,FALSE))),"")</f>
        <v>985.06050151409636</v>
      </c>
      <c r="V30" s="109">
        <f ca="1">IFERROR(IF((VLOOKUP($E30,'DTOC Backsheet'!$D$5:$AF$183,V$9,FALSE))="","",(VLOOKUP($E30,'DTOC Backsheet'!$D$5:$AF$183,V$9,FALSE))),"")</f>
        <v>989.10781331413568</v>
      </c>
      <c r="W30" s="110">
        <f ca="1">IFERROR(IF((VLOOKUP($E30,'DTOC Backsheet'!$D$5:$AF$183,W$9,FALSE))="","",(VLOOKUP($E30,'DTOC Backsheet'!$D$5:$AF$183,W$9,FALSE))),"")</f>
        <v>0</v>
      </c>
      <c r="X30" s="109">
        <f ca="1">IFERROR(IF((VLOOKUP($E30,'DTOC Backsheet'!$D$5:$AF$183,X$9,FALSE))="","",(VLOOKUP($E30,'DTOC Backsheet'!$D$5:$AF$183,X$9,FALSE))),"")</f>
        <v>0</v>
      </c>
      <c r="Y30" s="92"/>
    </row>
    <row r="31" spans="1:25" ht="30" customHeight="1" x14ac:dyDescent="0.3">
      <c r="A31" s="171">
        <v>19</v>
      </c>
      <c r="B31" s="97" t="str">
        <f ca="1">IFERROR(IF((VLOOKUP($E31,'Org List'!$AJ$10:$AL$188,3,FALSE))="","",(VLOOKUP($E31,'Org List'!$AJ$10:$AL$188,3,FALSE))),"")</f>
        <v>NHS England North (Lancashire)</v>
      </c>
      <c r="C31" s="98" t="str">
        <f ca="1">IFERROR(IF((VLOOKUP($E31,'Org List'!$AO$10:$AQ$188,3,FALSE))="","",(VLOOKUP($E31,'Org List'!$AO$10:$AQ$188,3,FALSE))),"")</f>
        <v/>
      </c>
      <c r="D31" s="99" t="str">
        <f ca="1">IFERROR(IF((VLOOKUP($E31,'Org List'!$AT$10:$AV$188,3,FALSE))="","",(VLOOKUP($E31,'Org List'!$AT$10:$AV$188,3,FALSE))),"")</f>
        <v>NHS England North (Lancashire)</v>
      </c>
      <c r="E31" s="97" t="str">
        <f t="shared" ca="1" si="0"/>
        <v>Q84</v>
      </c>
      <c r="F31" s="99" t="str">
        <f ca="1">IF(E31="","",VLOOKUP(E31,'Org List'!$J$9:$K$488,2,0))</f>
        <v>NHS England North (Lancashire)</v>
      </c>
      <c r="G31" s="107">
        <f ca="1">IFERROR(IF((VLOOKUP($E31,'NEA Backsheet'!$D$5:$CB$183,G$9,FALSE))="","",(VLOOKUP($E31,'NEA Backsheet'!$D$5:$CB$183,G$9,FALSE))),"")</f>
        <v>2837.7346933223212</v>
      </c>
      <c r="H31" s="108">
        <f ca="1">IFERROR(IF((VLOOKUP($E31,'NEA Backsheet'!$D$5:$CB$183,H$9,FALSE))="","",(VLOOKUP($E31,'NEA Backsheet'!$D$5:$CB$183,H$9,FALSE))),"")</f>
        <v>2811.1412503050774</v>
      </c>
      <c r="I31" s="108">
        <f ca="1">IFERROR(IF((VLOOKUP($E31,'NEA Backsheet'!$D$5:$CB$183,I$9,FALSE))="","",(VLOOKUP($E31,'NEA Backsheet'!$D$5:$CB$183,I$9,FALSE))),"")</f>
        <v>3122.8253827245162</v>
      </c>
      <c r="J31" s="109">
        <f ca="1">IFERROR(IF((VLOOKUP($E31,'NEA Backsheet'!$D$5:$CB$183,J$9,FALSE))="","",(VLOOKUP($E31,'NEA Backsheet'!$D$5:$CB$183,J$9,FALSE))),"")</f>
        <v>3030.9044441756728</v>
      </c>
      <c r="K31" s="181">
        <f ca="1">IFERROR(IF((VLOOKUP($E31,'NEA Backsheet'!$D$5:$CB$183,K$9,FALSE))="","",(VLOOKUP($E31,'NEA Backsheet'!$D$5:$CB$183,K$9,FALSE))),"")</f>
        <v>3018.4132068532413</v>
      </c>
      <c r="L31" s="109">
        <f ca="1">IFERROR(IF((VLOOKUP($E31,'NEA Backsheet'!$D$5:$CB$183,L$9,FALSE))="","",(VLOOKUP($E31,'NEA Backsheet'!$D$5:$CB$183,L$9,FALSE))),"")</f>
        <v>2960.3697101381299</v>
      </c>
      <c r="M31" s="110">
        <f ca="1">IFERROR(IF((VLOOKUP($E31,'NEA Backsheet'!$D$5:$CB$183,M$9,FALSE))="","",(VLOOKUP($E31,'NEA Backsheet'!$D$5:$CB$183,M$9,FALSE))),"")</f>
        <v>0</v>
      </c>
      <c r="N31" s="109">
        <f ca="1">IFERROR(IF((VLOOKUP($E31,'NEA Backsheet'!$D$5:$CB$183,N$9,FALSE))="","",(VLOOKUP($E31,'NEA Backsheet'!$D$5:$CB$183,N$9,FALSE))),"")</f>
        <v>0</v>
      </c>
      <c r="O31" s="92"/>
      <c r="Q31" s="107">
        <f ca="1">IFERROR(IF((VLOOKUP($E31,'DTOC Backsheet'!$D$5:$AF$183,Q$9,FALSE))="","",(VLOOKUP($E31,'DTOC Backsheet'!$D$5:$AF$183,Q$9,FALSE))),"")</f>
        <v>1375.822821862045</v>
      </c>
      <c r="R31" s="108">
        <f ca="1">IFERROR(IF((VLOOKUP($E31,'DTOC Backsheet'!$D$5:$AF$183,R$9,FALSE))="","",(VLOOKUP($E31,'DTOC Backsheet'!$D$5:$AF$183,R$9,FALSE))),"")</f>
        <v>1369.7814203930484</v>
      </c>
      <c r="S31" s="108">
        <f ca="1">IFERROR(IF((VLOOKUP($E31,'DTOC Backsheet'!$D$5:$AF$183,S$9,FALSE))="","",(VLOOKUP($E31,'DTOC Backsheet'!$D$5:$AF$183,S$9,FALSE))),"")</f>
        <v>1335.1497246482372</v>
      </c>
      <c r="T31" s="109">
        <f ca="1">IFERROR(IF((VLOOKUP($E31,'DTOC Backsheet'!$D$5:$AF$183,T$9,FALSE))="","",(VLOOKUP($E31,'DTOC Backsheet'!$D$5:$AF$183,T$9,FALSE))),"")</f>
        <v>1087.056811427276</v>
      </c>
      <c r="U31" s="181">
        <f ca="1">IFERROR(IF((VLOOKUP($E31,'DTOC Backsheet'!$D$5:$AF$183,U$9,FALSE))="","",(VLOOKUP($E31,'DTOC Backsheet'!$D$5:$AF$183,U$9,FALSE))),"")</f>
        <v>959.95950223132786</v>
      </c>
      <c r="V31" s="109">
        <f ca="1">IFERROR(IF((VLOOKUP($E31,'DTOC Backsheet'!$D$5:$AF$183,V$9,FALSE))="","",(VLOOKUP($E31,'DTOC Backsheet'!$D$5:$AF$183,V$9,FALSE))),"")</f>
        <v>1006.8969133351934</v>
      </c>
      <c r="W31" s="110">
        <f ca="1">IFERROR(IF((VLOOKUP($E31,'DTOC Backsheet'!$D$5:$AF$183,W$9,FALSE))="","",(VLOOKUP($E31,'DTOC Backsheet'!$D$5:$AF$183,W$9,FALSE))),"")</f>
        <v>0</v>
      </c>
      <c r="X31" s="109">
        <f ca="1">IFERROR(IF((VLOOKUP($E31,'DTOC Backsheet'!$D$5:$AF$183,X$9,FALSE))="","",(VLOOKUP($E31,'DTOC Backsheet'!$D$5:$AF$183,X$9,FALSE))),"")</f>
        <v>0</v>
      </c>
      <c r="Y31" s="92"/>
    </row>
    <row r="32" spans="1:25" ht="30" customHeight="1" x14ac:dyDescent="0.3">
      <c r="A32" s="171">
        <v>20</v>
      </c>
      <c r="B32" s="97" t="str">
        <f ca="1">IFERROR(IF((VLOOKUP($E32,'Org List'!$AJ$10:$AL$188,3,FALSE))="","",(VLOOKUP($E32,'Org List'!$AJ$10:$AL$188,3,FALSE))),"")</f>
        <v>NHS England Midlands And East (North Midlands)</v>
      </c>
      <c r="C32" s="98" t="str">
        <f ca="1">IFERROR(IF((VLOOKUP($E32,'Org List'!$AO$10:$AQ$188,3,FALSE))="","",(VLOOKUP($E32,'Org List'!$AO$10:$AQ$188,3,FALSE))),"")</f>
        <v/>
      </c>
      <c r="D32" s="99" t="str">
        <f ca="1">IFERROR(IF((VLOOKUP($E32,'Org List'!$AT$10:$AV$188,3,FALSE))="","",(VLOOKUP($E32,'Org List'!$AT$10:$AV$188,3,FALSE))),"")</f>
        <v>NHS England Midlands And East (North Midlands)</v>
      </c>
      <c r="E32" s="97" t="str">
        <f t="shared" ca="1" si="0"/>
        <v>Q76</v>
      </c>
      <c r="F32" s="99" t="str">
        <f ca="1">IF(E32="","",VLOOKUP(E32,'Org List'!$J$9:$K$488,2,0))</f>
        <v>NHS England Midlands And East (North Midlands)</v>
      </c>
      <c r="G32" s="107">
        <f ca="1">IFERROR(IF((VLOOKUP($E32,'NEA Backsheet'!$D$5:$CB$183,G$9,FALSE))="","",(VLOOKUP($E32,'NEA Backsheet'!$D$5:$CB$183,G$9,FALSE))),"")</f>
        <v>2716.313185710444</v>
      </c>
      <c r="H32" s="108">
        <f ca="1">IFERROR(IF((VLOOKUP($E32,'NEA Backsheet'!$D$5:$CB$183,H$9,FALSE))="","",(VLOOKUP($E32,'NEA Backsheet'!$D$5:$CB$183,H$9,FALSE))),"")</f>
        <v>2663.3283675093467</v>
      </c>
      <c r="I32" s="108">
        <f ca="1">IFERROR(IF((VLOOKUP($E32,'NEA Backsheet'!$D$5:$CB$183,I$9,FALSE))="","",(VLOOKUP($E32,'NEA Backsheet'!$D$5:$CB$183,I$9,FALSE))),"")</f>
        <v>2780.7166772827327</v>
      </c>
      <c r="J32" s="109">
        <f ca="1">IFERROR(IF((VLOOKUP($E32,'NEA Backsheet'!$D$5:$CB$183,J$9,FALSE))="","",(VLOOKUP($E32,'NEA Backsheet'!$D$5:$CB$183,J$9,FALSE))),"")</f>
        <v>2819.693966028613</v>
      </c>
      <c r="K32" s="181">
        <f ca="1">IFERROR(IF((VLOOKUP($E32,'NEA Backsheet'!$D$5:$CB$183,K$9,FALSE))="","",(VLOOKUP($E32,'NEA Backsheet'!$D$5:$CB$183,K$9,FALSE))),"")</f>
        <v>2853.8596530921245</v>
      </c>
      <c r="L32" s="109">
        <f ca="1">IFERROR(IF((VLOOKUP($E32,'NEA Backsheet'!$D$5:$CB$183,L$9,FALSE))="","",(VLOOKUP($E32,'NEA Backsheet'!$D$5:$CB$183,L$9,FALSE))),"")</f>
        <v>2900.6173172293402</v>
      </c>
      <c r="M32" s="110">
        <f ca="1">IFERROR(IF((VLOOKUP($E32,'NEA Backsheet'!$D$5:$CB$183,M$9,FALSE))="","",(VLOOKUP($E32,'NEA Backsheet'!$D$5:$CB$183,M$9,FALSE))),"")</f>
        <v>0</v>
      </c>
      <c r="N32" s="109">
        <f ca="1">IFERROR(IF((VLOOKUP($E32,'NEA Backsheet'!$D$5:$CB$183,N$9,FALSE))="","",(VLOOKUP($E32,'NEA Backsheet'!$D$5:$CB$183,N$9,FALSE))),"")</f>
        <v>0</v>
      </c>
      <c r="O32" s="92"/>
      <c r="Q32" s="107">
        <f ca="1">IFERROR(IF((VLOOKUP($E32,'DTOC Backsheet'!$D$5:$AF$183,Q$9,FALSE))="","",(VLOOKUP($E32,'DTOC Backsheet'!$D$5:$AF$183,Q$9,FALSE))),"")</f>
        <v>1062.8723182978272</v>
      </c>
      <c r="R32" s="108">
        <f ca="1">IFERROR(IF((VLOOKUP($E32,'DTOC Backsheet'!$D$5:$AF$183,R$9,FALSE))="","",(VLOOKUP($E32,'DTOC Backsheet'!$D$5:$AF$183,R$9,FALSE))),"")</f>
        <v>1076.4761376193908</v>
      </c>
      <c r="S32" s="108">
        <f ca="1">IFERROR(IF((VLOOKUP($E32,'DTOC Backsheet'!$D$5:$AF$183,S$9,FALSE))="","",(VLOOKUP($E32,'DTOC Backsheet'!$D$5:$AF$183,S$9,FALSE))),"")</f>
        <v>1006.2225972582719</v>
      </c>
      <c r="T32" s="109">
        <f ca="1">IFERROR(IF((VLOOKUP($E32,'DTOC Backsheet'!$D$5:$AF$183,T$9,FALSE))="","",(VLOOKUP($E32,'DTOC Backsheet'!$D$5:$AF$183,T$9,FALSE))),"")</f>
        <v>1034.592443250122</v>
      </c>
      <c r="U32" s="181">
        <f ca="1">IFERROR(IF((VLOOKUP($E32,'DTOC Backsheet'!$D$5:$AF$183,U$9,FALSE))="","",(VLOOKUP($E32,'DTOC Backsheet'!$D$5:$AF$183,U$9,FALSE))),"")</f>
        <v>959.4674568835436</v>
      </c>
      <c r="V32" s="109">
        <f ca="1">IFERROR(IF((VLOOKUP($E32,'DTOC Backsheet'!$D$5:$AF$183,V$9,FALSE))="","",(VLOOKUP($E32,'DTOC Backsheet'!$D$5:$AF$183,V$9,FALSE))),"")</f>
        <v>860.00066270735795</v>
      </c>
      <c r="W32" s="110">
        <f ca="1">IFERROR(IF((VLOOKUP($E32,'DTOC Backsheet'!$D$5:$AF$183,W$9,FALSE))="","",(VLOOKUP($E32,'DTOC Backsheet'!$D$5:$AF$183,W$9,FALSE))),"")</f>
        <v>0</v>
      </c>
      <c r="X32" s="109">
        <f ca="1">IFERROR(IF((VLOOKUP($E32,'DTOC Backsheet'!$D$5:$AF$183,X$9,FALSE))="","",(VLOOKUP($E32,'DTOC Backsheet'!$D$5:$AF$183,X$9,FALSE))),"")</f>
        <v>0</v>
      </c>
      <c r="Y32" s="92"/>
    </row>
    <row r="33" spans="1:25" ht="30" customHeight="1" x14ac:dyDescent="0.3">
      <c r="A33" s="171">
        <v>21</v>
      </c>
      <c r="B33" s="97" t="str">
        <f ca="1">IFERROR(IF((VLOOKUP($E33,'Org List'!$AJ$10:$AL$188,3,FALSE))="","",(VLOOKUP($E33,'Org List'!$AJ$10:$AL$188,3,FALSE))),"")</f>
        <v>NHS England Midlands And East (West Midlands)</v>
      </c>
      <c r="C33" s="98" t="str">
        <f ca="1">IFERROR(IF((VLOOKUP($E33,'Org List'!$AO$10:$AQ$188,3,FALSE))="","",(VLOOKUP($E33,'Org List'!$AO$10:$AQ$188,3,FALSE))),"")</f>
        <v/>
      </c>
      <c r="D33" s="99" t="str">
        <f ca="1">IFERROR(IF((VLOOKUP($E33,'Org List'!$AT$10:$AV$188,3,FALSE))="","",(VLOOKUP($E33,'Org List'!$AT$10:$AV$188,3,FALSE))),"")</f>
        <v>NHS England Midlands And East (West Midlands)</v>
      </c>
      <c r="E33" s="97" t="str">
        <f t="shared" ca="1" si="0"/>
        <v>Q77</v>
      </c>
      <c r="F33" s="99" t="str">
        <f ca="1">IF(E33="","",VLOOKUP(E33,'Org List'!$J$9:$K$488,2,0))</f>
        <v>NHS England Midlands And East (West Midlands)</v>
      </c>
      <c r="G33" s="107">
        <f ca="1">IFERROR(IF((VLOOKUP($E33,'NEA Backsheet'!$D$5:$CB$183,G$9,FALSE))="","",(VLOOKUP($E33,'NEA Backsheet'!$D$5:$CB$183,G$9,FALSE))),"")</f>
        <v>2829.0007280583427</v>
      </c>
      <c r="H33" s="108">
        <f ca="1">IFERROR(IF((VLOOKUP($E33,'NEA Backsheet'!$D$5:$CB$183,H$9,FALSE))="","",(VLOOKUP($E33,'NEA Backsheet'!$D$5:$CB$183,H$9,FALSE))),"")</f>
        <v>2755.410797091246</v>
      </c>
      <c r="I33" s="108">
        <f ca="1">IFERROR(IF((VLOOKUP($E33,'NEA Backsheet'!$D$5:$CB$183,I$9,FALSE))="","",(VLOOKUP($E33,'NEA Backsheet'!$D$5:$CB$183,I$9,FALSE))),"")</f>
        <v>2826.6866154229883</v>
      </c>
      <c r="J33" s="109">
        <f ca="1">IFERROR(IF((VLOOKUP($E33,'NEA Backsheet'!$D$5:$CB$183,J$9,FALSE))="","",(VLOOKUP($E33,'NEA Backsheet'!$D$5:$CB$183,J$9,FALSE))),"")</f>
        <v>2822.057532829413</v>
      </c>
      <c r="K33" s="181">
        <f ca="1">IFERROR(IF((VLOOKUP($E33,'NEA Backsheet'!$D$5:$CB$183,K$9,FALSE))="","",(VLOOKUP($E33,'NEA Backsheet'!$D$5:$CB$183,K$9,FALSE))),"")</f>
        <v>2897.1767282832102</v>
      </c>
      <c r="L33" s="109">
        <f ca="1">IFERROR(IF((VLOOKUP($E33,'NEA Backsheet'!$D$5:$CB$183,L$9,FALSE))="","",(VLOOKUP($E33,'NEA Backsheet'!$D$5:$CB$183,L$9,FALSE))),"")</f>
        <v>2912.4787745514905</v>
      </c>
      <c r="M33" s="110">
        <f ca="1">IFERROR(IF((VLOOKUP($E33,'NEA Backsheet'!$D$5:$CB$183,M$9,FALSE))="","",(VLOOKUP($E33,'NEA Backsheet'!$D$5:$CB$183,M$9,FALSE))),"")</f>
        <v>0</v>
      </c>
      <c r="N33" s="109">
        <f ca="1">IFERROR(IF((VLOOKUP($E33,'NEA Backsheet'!$D$5:$CB$183,N$9,FALSE))="","",(VLOOKUP($E33,'NEA Backsheet'!$D$5:$CB$183,N$9,FALSE))),"")</f>
        <v>0</v>
      </c>
      <c r="O33" s="92"/>
      <c r="Q33" s="107">
        <f ca="1">IFERROR(IF((VLOOKUP($E33,'DTOC Backsheet'!$D$5:$AF$183,Q$9,FALSE))="","",(VLOOKUP($E33,'DTOC Backsheet'!$D$5:$AF$183,Q$9,FALSE))),"")</f>
        <v>1473.719785288682</v>
      </c>
      <c r="R33" s="108">
        <f ca="1">IFERROR(IF((VLOOKUP($E33,'DTOC Backsheet'!$D$5:$AF$183,R$9,FALSE))="","",(VLOOKUP($E33,'DTOC Backsheet'!$D$5:$AF$183,R$9,FALSE))),"")</f>
        <v>1383.9015226479032</v>
      </c>
      <c r="S33" s="108">
        <f ca="1">IFERROR(IF((VLOOKUP($E33,'DTOC Backsheet'!$D$5:$AF$183,S$9,FALSE))="","",(VLOOKUP($E33,'DTOC Backsheet'!$D$5:$AF$183,S$9,FALSE))),"")</f>
        <v>1176.1016438264407</v>
      </c>
      <c r="T33" s="109">
        <f ca="1">IFERROR(IF((VLOOKUP($E33,'DTOC Backsheet'!$D$5:$AF$183,T$9,FALSE))="","",(VLOOKUP($E33,'DTOC Backsheet'!$D$5:$AF$183,T$9,FALSE))),"")</f>
        <v>1075.0892068779285</v>
      </c>
      <c r="U33" s="181">
        <f ca="1">IFERROR(IF((VLOOKUP($E33,'DTOC Backsheet'!$D$5:$AF$183,U$9,FALSE))="","",(VLOOKUP($E33,'DTOC Backsheet'!$D$5:$AF$183,U$9,FALSE))),"")</f>
        <v>1108.3559579764587</v>
      </c>
      <c r="V33" s="109">
        <f ca="1">IFERROR(IF((VLOOKUP($E33,'DTOC Backsheet'!$D$5:$AF$183,V$9,FALSE))="","",(VLOOKUP($E33,'DTOC Backsheet'!$D$5:$AF$183,V$9,FALSE))),"")</f>
        <v>1076.1202638855405</v>
      </c>
      <c r="W33" s="110">
        <f ca="1">IFERROR(IF((VLOOKUP($E33,'DTOC Backsheet'!$D$5:$AF$183,W$9,FALSE))="","",(VLOOKUP($E33,'DTOC Backsheet'!$D$5:$AF$183,W$9,FALSE))),"")</f>
        <v>0</v>
      </c>
      <c r="X33" s="109">
        <f ca="1">IFERROR(IF((VLOOKUP($E33,'DTOC Backsheet'!$D$5:$AF$183,X$9,FALSE))="","",(VLOOKUP($E33,'DTOC Backsheet'!$D$5:$AF$183,X$9,FALSE))),"")</f>
        <v>0</v>
      </c>
      <c r="Y33" s="92"/>
    </row>
    <row r="34" spans="1:25" ht="30" customHeight="1" x14ac:dyDescent="0.3">
      <c r="A34" s="171">
        <v>22</v>
      </c>
      <c r="B34" s="97" t="str">
        <f ca="1">IFERROR(IF((VLOOKUP($E34,'Org List'!$AJ$10:$AL$188,3,FALSE))="","",(VLOOKUP($E34,'Org List'!$AJ$10:$AL$188,3,FALSE))),"")</f>
        <v>NHS England Midlands And East (Central Midlands)</v>
      </c>
      <c r="C34" s="98" t="str">
        <f ca="1">IFERROR(IF((VLOOKUP($E34,'Org List'!$AO$10:$AQ$188,3,FALSE))="","",(VLOOKUP($E34,'Org List'!$AO$10:$AQ$188,3,FALSE))),"")</f>
        <v/>
      </c>
      <c r="D34" s="99" t="str">
        <f ca="1">IFERROR(IF((VLOOKUP($E34,'Org List'!$AT$10:$AV$188,3,FALSE))="","",(VLOOKUP($E34,'Org List'!$AT$10:$AV$188,3,FALSE))),"")</f>
        <v>NHS England Midlands And East (Central Midlands)</v>
      </c>
      <c r="E34" s="97" t="str">
        <f t="shared" ca="1" si="0"/>
        <v>Q78</v>
      </c>
      <c r="F34" s="99" t="str">
        <f ca="1">IF(E34="","",VLOOKUP(E34,'Org List'!$J$9:$K$488,2,0))</f>
        <v>NHS England Midlands And East (Central Midlands)</v>
      </c>
      <c r="G34" s="107">
        <f ca="1">IFERROR(IF((VLOOKUP($E34,'NEA Backsheet'!$D$5:$CB$183,G$9,FALSE))="","",(VLOOKUP($E34,'NEA Backsheet'!$D$5:$CB$183,G$9,FALSE))),"")</f>
        <v>2589.7849644981738</v>
      </c>
      <c r="H34" s="108">
        <f ca="1">IFERROR(IF((VLOOKUP($E34,'NEA Backsheet'!$D$5:$CB$183,H$9,FALSE))="","",(VLOOKUP($E34,'NEA Backsheet'!$D$5:$CB$183,H$9,FALSE))),"")</f>
        <v>2578.2459628000706</v>
      </c>
      <c r="I34" s="108">
        <f ca="1">IFERROR(IF((VLOOKUP($E34,'NEA Backsheet'!$D$5:$CB$183,I$9,FALSE))="","",(VLOOKUP($E34,'NEA Backsheet'!$D$5:$CB$183,I$9,FALSE))),"")</f>
        <v>2669.692518707885</v>
      </c>
      <c r="J34" s="109">
        <f ca="1">IFERROR(IF((VLOOKUP($E34,'NEA Backsheet'!$D$5:$CB$183,J$9,FALSE))="","",(VLOOKUP($E34,'NEA Backsheet'!$D$5:$CB$183,J$9,FALSE))),"")</f>
        <v>2604.2198653969213</v>
      </c>
      <c r="K34" s="181">
        <f ca="1">IFERROR(IF((VLOOKUP($E34,'NEA Backsheet'!$D$5:$CB$183,K$9,FALSE))="","",(VLOOKUP($E34,'NEA Backsheet'!$D$5:$CB$183,K$9,FALSE))),"")</f>
        <v>2629.1260255572611</v>
      </c>
      <c r="L34" s="109">
        <f ca="1">IFERROR(IF((VLOOKUP($E34,'NEA Backsheet'!$D$5:$CB$183,L$9,FALSE))="","",(VLOOKUP($E34,'NEA Backsheet'!$D$5:$CB$183,L$9,FALSE))),"")</f>
        <v>2557.125214267161</v>
      </c>
      <c r="M34" s="110">
        <f ca="1">IFERROR(IF((VLOOKUP($E34,'NEA Backsheet'!$D$5:$CB$183,M$9,FALSE))="","",(VLOOKUP($E34,'NEA Backsheet'!$D$5:$CB$183,M$9,FALSE))),"")</f>
        <v>0</v>
      </c>
      <c r="N34" s="109">
        <f ca="1">IFERROR(IF((VLOOKUP($E34,'NEA Backsheet'!$D$5:$CB$183,N$9,FALSE))="","",(VLOOKUP($E34,'NEA Backsheet'!$D$5:$CB$183,N$9,FALSE))),"")</f>
        <v>0</v>
      </c>
      <c r="O34" s="92"/>
      <c r="Q34" s="107">
        <f ca="1">IFERROR(IF((VLOOKUP($E34,'DTOC Backsheet'!$D$5:$AF$183,Q$9,FALSE))="","",(VLOOKUP($E34,'DTOC Backsheet'!$D$5:$AF$183,Q$9,FALSE))),"")</f>
        <v>1390.7633355315481</v>
      </c>
      <c r="R34" s="108">
        <f ca="1">IFERROR(IF((VLOOKUP($E34,'DTOC Backsheet'!$D$5:$AF$183,R$9,FALSE))="","",(VLOOKUP($E34,'DTOC Backsheet'!$D$5:$AF$183,R$9,FALSE))),"")</f>
        <v>1369.6484244058795</v>
      </c>
      <c r="S34" s="108">
        <f ca="1">IFERROR(IF((VLOOKUP($E34,'DTOC Backsheet'!$D$5:$AF$183,S$9,FALSE))="","",(VLOOKUP($E34,'DTOC Backsheet'!$D$5:$AF$183,S$9,FALSE))),"")</f>
        <v>1179.9428610239006</v>
      </c>
      <c r="T34" s="109">
        <f ca="1">IFERROR(IF((VLOOKUP($E34,'DTOC Backsheet'!$D$5:$AF$183,T$9,FALSE))="","",(VLOOKUP($E34,'DTOC Backsheet'!$D$5:$AF$183,T$9,FALSE))),"")</f>
        <v>1001.03048753707</v>
      </c>
      <c r="U34" s="181">
        <f ca="1">IFERROR(IF((VLOOKUP($E34,'DTOC Backsheet'!$D$5:$AF$183,U$9,FALSE))="","",(VLOOKUP($E34,'DTOC Backsheet'!$D$5:$AF$183,U$9,FALSE))),"")</f>
        <v>894.76219306196117</v>
      </c>
      <c r="V34" s="109">
        <f ca="1">IFERROR(IF((VLOOKUP($E34,'DTOC Backsheet'!$D$5:$AF$183,V$9,FALSE))="","",(VLOOKUP($E34,'DTOC Backsheet'!$D$5:$AF$183,V$9,FALSE))),"")</f>
        <v>975.92388971170556</v>
      </c>
      <c r="W34" s="110">
        <f ca="1">IFERROR(IF((VLOOKUP($E34,'DTOC Backsheet'!$D$5:$AF$183,W$9,FALSE))="","",(VLOOKUP($E34,'DTOC Backsheet'!$D$5:$AF$183,W$9,FALSE))),"")</f>
        <v>0</v>
      </c>
      <c r="X34" s="109">
        <f ca="1">IFERROR(IF((VLOOKUP($E34,'DTOC Backsheet'!$D$5:$AF$183,X$9,FALSE))="","",(VLOOKUP($E34,'DTOC Backsheet'!$D$5:$AF$183,X$9,FALSE))),"")</f>
        <v>0</v>
      </c>
      <c r="Y34" s="92"/>
    </row>
    <row r="35" spans="1:25" ht="30" customHeight="1" x14ac:dyDescent="0.3">
      <c r="A35" s="171">
        <v>23</v>
      </c>
      <c r="B35" s="97" t="str">
        <f ca="1">IFERROR(IF((VLOOKUP($E35,'Org List'!$AJ$10:$AL$188,3,FALSE))="","",(VLOOKUP($E35,'Org List'!$AJ$10:$AL$188,3,FALSE))),"")</f>
        <v>NHS England Midlands And East (East)</v>
      </c>
      <c r="C35" s="98" t="str">
        <f ca="1">IFERROR(IF((VLOOKUP($E35,'Org List'!$AO$10:$AQ$188,3,FALSE))="","",(VLOOKUP($E35,'Org List'!$AO$10:$AQ$188,3,FALSE))),"")</f>
        <v/>
      </c>
      <c r="D35" s="99" t="str">
        <f ca="1">IFERROR(IF((VLOOKUP($E35,'Org List'!$AT$10:$AV$188,3,FALSE))="","",(VLOOKUP($E35,'Org List'!$AT$10:$AV$188,3,FALSE))),"")</f>
        <v>NHS England Midlands And East (East)</v>
      </c>
      <c r="E35" s="97" t="str">
        <f t="shared" ca="1" si="0"/>
        <v>Q79</v>
      </c>
      <c r="F35" s="99" t="str">
        <f ca="1">IF(E35="","",VLOOKUP(E35,'Org List'!$J$9:$K$488,2,0))</f>
        <v>NHS England Midlands And East (East)</v>
      </c>
      <c r="G35" s="107">
        <f ca="1">IFERROR(IF((VLOOKUP($E35,'NEA Backsheet'!$D$5:$CB$183,G$9,FALSE))="","",(VLOOKUP($E35,'NEA Backsheet'!$D$5:$CB$183,G$9,FALSE))),"")</f>
        <v>2574.7715116416698</v>
      </c>
      <c r="H35" s="108">
        <f ca="1">IFERROR(IF((VLOOKUP($E35,'NEA Backsheet'!$D$5:$CB$183,H$9,FALSE))="","",(VLOOKUP($E35,'NEA Backsheet'!$D$5:$CB$183,H$9,FALSE))),"")</f>
        <v>2558.6827903666149</v>
      </c>
      <c r="I35" s="108">
        <f ca="1">IFERROR(IF((VLOOKUP($E35,'NEA Backsheet'!$D$5:$CB$183,I$9,FALSE))="","",(VLOOKUP($E35,'NEA Backsheet'!$D$5:$CB$183,I$9,FALSE))),"")</f>
        <v>2663.3448694091203</v>
      </c>
      <c r="J35" s="109">
        <f ca="1">IFERROR(IF((VLOOKUP($E35,'NEA Backsheet'!$D$5:$CB$183,J$9,FALSE))="","",(VLOOKUP($E35,'NEA Backsheet'!$D$5:$CB$183,J$9,FALSE))),"")</f>
        <v>2668.8817258624563</v>
      </c>
      <c r="K35" s="181">
        <f ca="1">IFERROR(IF((VLOOKUP($E35,'NEA Backsheet'!$D$5:$CB$183,K$9,FALSE))="","",(VLOOKUP($E35,'NEA Backsheet'!$D$5:$CB$183,K$9,FALSE))),"")</f>
        <v>2696.3426806714428</v>
      </c>
      <c r="L35" s="109">
        <f ca="1">IFERROR(IF((VLOOKUP($E35,'NEA Backsheet'!$D$5:$CB$183,L$9,FALSE))="","",(VLOOKUP($E35,'NEA Backsheet'!$D$5:$CB$183,L$9,FALSE))),"")</f>
        <v>2693.9460910433381</v>
      </c>
      <c r="M35" s="110">
        <f ca="1">IFERROR(IF((VLOOKUP($E35,'NEA Backsheet'!$D$5:$CB$183,M$9,FALSE))="","",(VLOOKUP($E35,'NEA Backsheet'!$D$5:$CB$183,M$9,FALSE))),"")</f>
        <v>0</v>
      </c>
      <c r="N35" s="109">
        <f ca="1">IFERROR(IF((VLOOKUP($E35,'NEA Backsheet'!$D$5:$CB$183,N$9,FALSE))="","",(VLOOKUP($E35,'NEA Backsheet'!$D$5:$CB$183,N$9,FALSE))),"")</f>
        <v>0</v>
      </c>
      <c r="O35" s="92"/>
      <c r="Q35" s="107">
        <f ca="1">IFERROR(IF((VLOOKUP($E35,'DTOC Backsheet'!$D$5:$AF$183,Q$9,FALSE))="","",(VLOOKUP($E35,'DTOC Backsheet'!$D$5:$AF$183,Q$9,FALSE))),"")</f>
        <v>1083.5596527074104</v>
      </c>
      <c r="R35" s="108">
        <f ca="1">IFERROR(IF((VLOOKUP($E35,'DTOC Backsheet'!$D$5:$AF$183,R$9,FALSE))="","",(VLOOKUP($E35,'DTOC Backsheet'!$D$5:$AF$183,R$9,FALSE))),"")</f>
        <v>1172.5401689520472</v>
      </c>
      <c r="S35" s="108">
        <f ca="1">IFERROR(IF((VLOOKUP($E35,'DTOC Backsheet'!$D$5:$AF$183,S$9,FALSE))="","",(VLOOKUP($E35,'DTOC Backsheet'!$D$5:$AF$183,S$9,FALSE))),"")</f>
        <v>1103.3525628169457</v>
      </c>
      <c r="T35" s="109">
        <f ca="1">IFERROR(IF((VLOOKUP($E35,'DTOC Backsheet'!$D$5:$AF$183,T$9,FALSE))="","",(VLOOKUP($E35,'DTOC Backsheet'!$D$5:$AF$183,T$9,FALSE))),"")</f>
        <v>980.9973017288379</v>
      </c>
      <c r="U35" s="181">
        <f ca="1">IFERROR(IF((VLOOKUP($E35,'DTOC Backsheet'!$D$5:$AF$183,U$9,FALSE))="","",(VLOOKUP($E35,'DTOC Backsheet'!$D$5:$AF$183,U$9,FALSE))),"")</f>
        <v>981.05535577675664</v>
      </c>
      <c r="V35" s="109">
        <f ca="1">IFERROR(IF((VLOOKUP($E35,'DTOC Backsheet'!$D$5:$AF$183,V$9,FALSE))="","",(VLOOKUP($E35,'DTOC Backsheet'!$D$5:$AF$183,V$9,FALSE))),"")</f>
        <v>1024.7990808834365</v>
      </c>
      <c r="W35" s="110">
        <f ca="1">IFERROR(IF((VLOOKUP($E35,'DTOC Backsheet'!$D$5:$AF$183,W$9,FALSE))="","",(VLOOKUP($E35,'DTOC Backsheet'!$D$5:$AF$183,W$9,FALSE))),"")</f>
        <v>0</v>
      </c>
      <c r="X35" s="109">
        <f ca="1">IFERROR(IF((VLOOKUP($E35,'DTOC Backsheet'!$D$5:$AF$183,X$9,FALSE))="","",(VLOOKUP($E35,'DTOC Backsheet'!$D$5:$AF$183,X$9,FALSE))),"")</f>
        <v>0</v>
      </c>
      <c r="Y35" s="92"/>
    </row>
    <row r="36" spans="1:25" ht="30" customHeight="1" x14ac:dyDescent="0.3">
      <c r="A36" s="171">
        <v>24</v>
      </c>
      <c r="B36" s="97" t="str">
        <f ca="1">IFERROR(IF((VLOOKUP($E36,'Org List'!$AJ$10:$AL$188,3,FALSE))="","",(VLOOKUP($E36,'Org List'!$AJ$10:$AL$188,3,FALSE))),"")</f>
        <v>NHS England South West (South West South)</v>
      </c>
      <c r="C36" s="98" t="str">
        <f ca="1">IFERROR(IF((VLOOKUP($E36,'Org List'!$AO$10:$AQ$188,3,FALSE))="","",(VLOOKUP($E36,'Org List'!$AO$10:$AQ$188,3,FALSE))),"")</f>
        <v/>
      </c>
      <c r="D36" s="99" t="str">
        <f ca="1">IFERROR(IF((VLOOKUP($E36,'Org List'!$AT$10:$AV$188,3,FALSE))="","",(VLOOKUP($E36,'Org List'!$AT$10:$AV$188,3,FALSE))),"")</f>
        <v>NHS England South West (South West South)</v>
      </c>
      <c r="E36" s="97" t="str">
        <f t="shared" ca="1" si="0"/>
        <v>Q85</v>
      </c>
      <c r="F36" s="99" t="str">
        <f ca="1">IF(E36="","",VLOOKUP(E36,'Org List'!$J$9:$K$488,2,0))</f>
        <v>NHS England South West (South West South)</v>
      </c>
      <c r="G36" s="107">
        <f ca="1">IFERROR(IF((VLOOKUP($E36,'NEA Backsheet'!$D$5:$CB$183,G$9,FALSE))="","",(VLOOKUP($E36,'NEA Backsheet'!$D$5:$CB$183,G$9,FALSE))),"")</f>
        <v>2868.2049604017143</v>
      </c>
      <c r="H36" s="108">
        <f ca="1">IFERROR(IF((VLOOKUP($E36,'NEA Backsheet'!$D$5:$CB$183,H$9,FALSE))="","",(VLOOKUP($E36,'NEA Backsheet'!$D$5:$CB$183,H$9,FALSE))),"")</f>
        <v>2834.9328686938757</v>
      </c>
      <c r="I36" s="108">
        <f ca="1">IFERROR(IF((VLOOKUP($E36,'NEA Backsheet'!$D$5:$CB$183,I$9,FALSE))="","",(VLOOKUP($E36,'NEA Backsheet'!$D$5:$CB$183,I$9,FALSE))),"")</f>
        <v>3014.317654429703</v>
      </c>
      <c r="J36" s="109">
        <f ca="1">IFERROR(IF((VLOOKUP($E36,'NEA Backsheet'!$D$5:$CB$183,J$9,FALSE))="","",(VLOOKUP($E36,'NEA Backsheet'!$D$5:$CB$183,J$9,FALSE))),"")</f>
        <v>2986.9249388687331</v>
      </c>
      <c r="K36" s="181">
        <f ca="1">IFERROR(IF((VLOOKUP($E36,'NEA Backsheet'!$D$5:$CB$183,K$9,FALSE))="","",(VLOOKUP($E36,'NEA Backsheet'!$D$5:$CB$183,K$9,FALSE))),"")</f>
        <v>2968.4571683106838</v>
      </c>
      <c r="L36" s="109">
        <f ca="1">IFERROR(IF((VLOOKUP($E36,'NEA Backsheet'!$D$5:$CB$183,L$9,FALSE))="","",(VLOOKUP($E36,'NEA Backsheet'!$D$5:$CB$183,L$9,FALSE))),"")</f>
        <v>2901.1036924651221</v>
      </c>
      <c r="M36" s="110">
        <f ca="1">IFERROR(IF((VLOOKUP($E36,'NEA Backsheet'!$D$5:$CB$183,M$9,FALSE))="","",(VLOOKUP($E36,'NEA Backsheet'!$D$5:$CB$183,M$9,FALSE))),"")</f>
        <v>0</v>
      </c>
      <c r="N36" s="109">
        <f ca="1">IFERROR(IF((VLOOKUP($E36,'NEA Backsheet'!$D$5:$CB$183,N$9,FALSE))="","",(VLOOKUP($E36,'NEA Backsheet'!$D$5:$CB$183,N$9,FALSE))),"")</f>
        <v>0</v>
      </c>
      <c r="O36" s="92"/>
      <c r="Q36" s="107">
        <f ca="1">IFERROR(IF((VLOOKUP($E36,'DTOC Backsheet'!$D$5:$AF$183,Q$9,FALSE))="","",(VLOOKUP($E36,'DTOC Backsheet'!$D$5:$AF$183,Q$9,FALSE))),"")</f>
        <v>1930.2131184184282</v>
      </c>
      <c r="R36" s="108">
        <f ca="1">IFERROR(IF((VLOOKUP($E36,'DTOC Backsheet'!$D$5:$AF$183,R$9,FALSE))="","",(VLOOKUP($E36,'DTOC Backsheet'!$D$5:$AF$183,R$9,FALSE))),"")</f>
        <v>1818.2102740036623</v>
      </c>
      <c r="S36" s="108">
        <f ca="1">IFERROR(IF((VLOOKUP($E36,'DTOC Backsheet'!$D$5:$AF$183,S$9,FALSE))="","",(VLOOKUP($E36,'DTOC Backsheet'!$D$5:$AF$183,S$9,FALSE))),"")</f>
        <v>1435.6509347682752</v>
      </c>
      <c r="T36" s="109">
        <f ca="1">IFERROR(IF((VLOOKUP($E36,'DTOC Backsheet'!$D$5:$AF$183,T$9,FALSE))="","",(VLOOKUP($E36,'DTOC Backsheet'!$D$5:$AF$183,T$9,FALSE))),"")</f>
        <v>1434.943062809539</v>
      </c>
      <c r="U36" s="181">
        <f ca="1">IFERROR(IF((VLOOKUP($E36,'DTOC Backsheet'!$D$5:$AF$183,U$9,FALSE))="","",(VLOOKUP($E36,'DTOC Backsheet'!$D$5:$AF$183,U$9,FALSE))),"")</f>
        <v>1125.4525976084292</v>
      </c>
      <c r="V36" s="109">
        <f ca="1">IFERROR(IF((VLOOKUP($E36,'DTOC Backsheet'!$D$5:$AF$183,V$9,FALSE))="","",(VLOOKUP($E36,'DTOC Backsheet'!$D$5:$AF$183,V$9,FALSE))),"")</f>
        <v>1277.1581202897175</v>
      </c>
      <c r="W36" s="110">
        <f ca="1">IFERROR(IF((VLOOKUP($E36,'DTOC Backsheet'!$D$5:$AF$183,W$9,FALSE))="","",(VLOOKUP($E36,'DTOC Backsheet'!$D$5:$AF$183,W$9,FALSE))),"")</f>
        <v>0</v>
      </c>
      <c r="X36" s="109">
        <f ca="1">IFERROR(IF((VLOOKUP($E36,'DTOC Backsheet'!$D$5:$AF$183,X$9,FALSE))="","",(VLOOKUP($E36,'DTOC Backsheet'!$D$5:$AF$183,X$9,FALSE))),"")</f>
        <v>0</v>
      </c>
      <c r="Y36" s="92"/>
    </row>
    <row r="37" spans="1:25" ht="30" customHeight="1" x14ac:dyDescent="0.3">
      <c r="A37" s="171">
        <v>25</v>
      </c>
      <c r="B37" s="97" t="str">
        <f ca="1">IFERROR(IF((VLOOKUP($E37,'Org List'!$AJ$10:$AL$188,3,FALSE))="","",(VLOOKUP($E37,'Org List'!$AJ$10:$AL$188,3,FALSE))),"")</f>
        <v>NHS England South West (South West North)</v>
      </c>
      <c r="C37" s="98" t="str">
        <f ca="1">IFERROR(IF((VLOOKUP($E37,'Org List'!$AO$10:$AQ$188,3,FALSE))="","",(VLOOKUP($E37,'Org List'!$AO$10:$AQ$188,3,FALSE))),"")</f>
        <v/>
      </c>
      <c r="D37" s="99" t="str">
        <f ca="1">IFERROR(IF((VLOOKUP($E37,'Org List'!$AT$10:$AV$188,3,FALSE))="","",(VLOOKUP($E37,'Org List'!$AT$10:$AV$188,3,FALSE))),"")</f>
        <v>NHS England South West (South West North)</v>
      </c>
      <c r="E37" s="97" t="str">
        <f t="shared" ca="1" si="0"/>
        <v>Q86</v>
      </c>
      <c r="F37" s="99" t="str">
        <f ca="1">IF(E37="","",VLOOKUP(E37,'Org List'!$J$9:$K$488,2,0))</f>
        <v>NHS England South West (South West North)</v>
      </c>
      <c r="G37" s="107">
        <f ca="1">IFERROR(IF((VLOOKUP($E37,'NEA Backsheet'!$D$5:$CB$183,G$9,FALSE))="","",(VLOOKUP($E37,'NEA Backsheet'!$D$5:$CB$183,G$9,FALSE))),"")</f>
        <v>2386.1508875502209</v>
      </c>
      <c r="H37" s="108">
        <f ca="1">IFERROR(IF((VLOOKUP($E37,'NEA Backsheet'!$D$5:$CB$183,H$9,FALSE))="","",(VLOOKUP($E37,'NEA Backsheet'!$D$5:$CB$183,H$9,FALSE))),"")</f>
        <v>2408.6335095664472</v>
      </c>
      <c r="I37" s="108">
        <f ca="1">IFERROR(IF((VLOOKUP($E37,'NEA Backsheet'!$D$5:$CB$183,I$9,FALSE))="","",(VLOOKUP($E37,'NEA Backsheet'!$D$5:$CB$183,I$9,FALSE))),"")</f>
        <v>2567.9677563823411</v>
      </c>
      <c r="J37" s="109">
        <f ca="1">IFERROR(IF((VLOOKUP($E37,'NEA Backsheet'!$D$5:$CB$183,J$9,FALSE))="","",(VLOOKUP($E37,'NEA Backsheet'!$D$5:$CB$183,J$9,FALSE))),"")</f>
        <v>2578.1790380178963</v>
      </c>
      <c r="K37" s="181">
        <f ca="1">IFERROR(IF((VLOOKUP($E37,'NEA Backsheet'!$D$5:$CB$183,K$9,FALSE))="","",(VLOOKUP($E37,'NEA Backsheet'!$D$5:$CB$183,K$9,FALSE))),"")</f>
        <v>2573.8119802770079</v>
      </c>
      <c r="L37" s="109">
        <f ca="1">IFERROR(IF((VLOOKUP($E37,'NEA Backsheet'!$D$5:$CB$183,L$9,FALSE))="","",(VLOOKUP($E37,'NEA Backsheet'!$D$5:$CB$183,L$9,FALSE))),"")</f>
        <v>2624.5109809250403</v>
      </c>
      <c r="M37" s="110">
        <f ca="1">IFERROR(IF((VLOOKUP($E37,'NEA Backsheet'!$D$5:$CB$183,M$9,FALSE))="","",(VLOOKUP($E37,'NEA Backsheet'!$D$5:$CB$183,M$9,FALSE))),"")</f>
        <v>0</v>
      </c>
      <c r="N37" s="109">
        <f ca="1">IFERROR(IF((VLOOKUP($E37,'NEA Backsheet'!$D$5:$CB$183,N$9,FALSE))="","",(VLOOKUP($E37,'NEA Backsheet'!$D$5:$CB$183,N$9,FALSE))),"")</f>
        <v>0</v>
      </c>
      <c r="O37" s="92"/>
      <c r="Q37" s="107">
        <f ca="1">IFERROR(IF((VLOOKUP($E37,'DTOC Backsheet'!$D$5:$AF$183,Q$9,FALSE))="","",(VLOOKUP($E37,'DTOC Backsheet'!$D$5:$AF$183,Q$9,FALSE))),"")</f>
        <v>1284.2616053878914</v>
      </c>
      <c r="R37" s="108">
        <f ca="1">IFERROR(IF((VLOOKUP($E37,'DTOC Backsheet'!$D$5:$AF$183,R$9,FALSE))="","",(VLOOKUP($E37,'DTOC Backsheet'!$D$5:$AF$183,R$9,FALSE))),"")</f>
        <v>1307.4992719202735</v>
      </c>
      <c r="S37" s="108">
        <f ca="1">IFERROR(IF((VLOOKUP($E37,'DTOC Backsheet'!$D$5:$AF$183,S$9,FALSE))="","",(VLOOKUP($E37,'DTOC Backsheet'!$D$5:$AF$183,S$9,FALSE))),"")</f>
        <v>1096.3815198651607</v>
      </c>
      <c r="T37" s="109">
        <f ca="1">IFERROR(IF((VLOOKUP($E37,'DTOC Backsheet'!$D$5:$AF$183,T$9,FALSE))="","",(VLOOKUP($E37,'DTOC Backsheet'!$D$5:$AF$183,T$9,FALSE))),"")</f>
        <v>1036.6618663126021</v>
      </c>
      <c r="U37" s="181">
        <f ca="1">IFERROR(IF((VLOOKUP($E37,'DTOC Backsheet'!$D$5:$AF$183,U$9,FALSE))="","",(VLOOKUP($E37,'DTOC Backsheet'!$D$5:$AF$183,U$9,FALSE))),"")</f>
        <v>921.58348888383478</v>
      </c>
      <c r="V37" s="109">
        <f ca="1">IFERROR(IF((VLOOKUP($E37,'DTOC Backsheet'!$D$5:$AF$183,V$9,FALSE))="","",(VLOOKUP($E37,'DTOC Backsheet'!$D$5:$AF$183,V$9,FALSE))),"")</f>
        <v>1113.028401115507</v>
      </c>
      <c r="W37" s="110">
        <f ca="1">IFERROR(IF((VLOOKUP($E37,'DTOC Backsheet'!$D$5:$AF$183,W$9,FALSE))="","",(VLOOKUP($E37,'DTOC Backsheet'!$D$5:$AF$183,W$9,FALSE))),"")</f>
        <v>0</v>
      </c>
      <c r="X37" s="109">
        <f ca="1">IFERROR(IF((VLOOKUP($E37,'DTOC Backsheet'!$D$5:$AF$183,X$9,FALSE))="","",(VLOOKUP($E37,'DTOC Backsheet'!$D$5:$AF$183,X$9,FALSE))),"")</f>
        <v>0</v>
      </c>
      <c r="Y37" s="92"/>
    </row>
    <row r="38" spans="1:25" ht="30" customHeight="1" x14ac:dyDescent="0.3">
      <c r="A38" s="171">
        <v>26</v>
      </c>
      <c r="B38" s="97" t="str">
        <f ca="1">IFERROR(IF((VLOOKUP($E38,'Org List'!$AJ$10:$AL$188,3,FALSE))="","",(VLOOKUP($E38,'Org List'!$AJ$10:$AL$188,3,FALSE))),"")</f>
        <v>NHS England South East (Hampshire, Isle of Wight and Thames Valley)</v>
      </c>
      <c r="C38" s="98" t="str">
        <f ca="1">IFERROR(IF((VLOOKUP($E38,'Org List'!$AO$10:$AQ$188,3,FALSE))="","",(VLOOKUP($E38,'Org List'!$AO$10:$AQ$188,3,FALSE))),"")</f>
        <v/>
      </c>
      <c r="D38" s="99" t="str">
        <f ca="1">IFERROR(IF((VLOOKUP($E38,'Org List'!$AT$10:$AV$188,3,FALSE))="","",(VLOOKUP($E38,'Org List'!$AT$10:$AV$188,3,FALSE))),"")</f>
        <v>NHS England South East (Hampshire, Isle of Wight and Thames Valley)</v>
      </c>
      <c r="E38" s="97" t="str">
        <f t="shared" ca="1" si="0"/>
        <v>Q87</v>
      </c>
      <c r="F38" s="99" t="str">
        <f ca="1">IF(E38="","",VLOOKUP(E38,'Org List'!$J$9:$K$488,2,0))</f>
        <v>NHS England South East (Hampshire, Isle of Wight and Thames Valley)</v>
      </c>
      <c r="G38" s="107">
        <f ca="1">IFERROR(IF((VLOOKUP($E38,'NEA Backsheet'!$D$5:$CB$183,G$9,FALSE))="","",(VLOOKUP($E38,'NEA Backsheet'!$D$5:$CB$183,G$9,FALSE))),"")</f>
        <v>2434.9008271742864</v>
      </c>
      <c r="H38" s="108">
        <f ca="1">IFERROR(IF((VLOOKUP($E38,'NEA Backsheet'!$D$5:$CB$183,H$9,FALSE))="","",(VLOOKUP($E38,'NEA Backsheet'!$D$5:$CB$183,H$9,FALSE))),"")</f>
        <v>2395.9571483768777</v>
      </c>
      <c r="I38" s="108">
        <f ca="1">IFERROR(IF((VLOOKUP($E38,'NEA Backsheet'!$D$5:$CB$183,I$9,FALSE))="","",(VLOOKUP($E38,'NEA Backsheet'!$D$5:$CB$183,I$9,FALSE))),"")</f>
        <v>2479.6873514475114</v>
      </c>
      <c r="J38" s="109">
        <f ca="1">IFERROR(IF((VLOOKUP($E38,'NEA Backsheet'!$D$5:$CB$183,J$9,FALSE))="","",(VLOOKUP($E38,'NEA Backsheet'!$D$5:$CB$183,J$9,FALSE))),"")</f>
        <v>2464.1625178834065</v>
      </c>
      <c r="K38" s="181">
        <f ca="1">IFERROR(IF((VLOOKUP($E38,'NEA Backsheet'!$D$5:$CB$183,K$9,FALSE))="","",(VLOOKUP($E38,'NEA Backsheet'!$D$5:$CB$183,K$9,FALSE))),"")</f>
        <v>2532.7113291396954</v>
      </c>
      <c r="L38" s="109">
        <f ca="1">IFERROR(IF((VLOOKUP($E38,'NEA Backsheet'!$D$5:$CB$183,L$9,FALSE))="","",(VLOOKUP($E38,'NEA Backsheet'!$D$5:$CB$183,L$9,FALSE))),"")</f>
        <v>2501.9426211322393</v>
      </c>
      <c r="M38" s="110">
        <f ca="1">IFERROR(IF((VLOOKUP($E38,'NEA Backsheet'!$D$5:$CB$183,M$9,FALSE))="","",(VLOOKUP($E38,'NEA Backsheet'!$D$5:$CB$183,M$9,FALSE))),"")</f>
        <v>0</v>
      </c>
      <c r="N38" s="109">
        <f ca="1">IFERROR(IF((VLOOKUP($E38,'NEA Backsheet'!$D$5:$CB$183,N$9,FALSE))="","",(VLOOKUP($E38,'NEA Backsheet'!$D$5:$CB$183,N$9,FALSE))),"")</f>
        <v>0</v>
      </c>
      <c r="O38" s="92"/>
      <c r="Q38" s="107">
        <f ca="1">IFERROR(IF((VLOOKUP($E38,'DTOC Backsheet'!$D$5:$AF$183,Q$9,FALSE))="","",(VLOOKUP($E38,'DTOC Backsheet'!$D$5:$AF$183,Q$9,FALSE))),"")</f>
        <v>1914.6258567889324</v>
      </c>
      <c r="R38" s="108">
        <f ca="1">IFERROR(IF((VLOOKUP($E38,'DTOC Backsheet'!$D$5:$AF$183,R$9,FALSE))="","",(VLOOKUP($E38,'DTOC Backsheet'!$D$5:$AF$183,R$9,FALSE))),"")</f>
        <v>1891.2218005209809</v>
      </c>
      <c r="S38" s="108">
        <f ca="1">IFERROR(IF((VLOOKUP($E38,'DTOC Backsheet'!$D$5:$AF$183,S$9,FALSE))="","",(VLOOKUP($E38,'DTOC Backsheet'!$D$5:$AF$183,S$9,FALSE))),"")</f>
        <v>1693.2042142220203</v>
      </c>
      <c r="T38" s="109">
        <f ca="1">IFERROR(IF((VLOOKUP($E38,'DTOC Backsheet'!$D$5:$AF$183,T$9,FALSE))="","",(VLOOKUP($E38,'DTOC Backsheet'!$D$5:$AF$183,T$9,FALSE))),"")</f>
        <v>1564.6040988096868</v>
      </c>
      <c r="U38" s="181">
        <f ca="1">IFERROR(IF((VLOOKUP($E38,'DTOC Backsheet'!$D$5:$AF$183,U$9,FALSE))="","",(VLOOKUP($E38,'DTOC Backsheet'!$D$5:$AF$183,U$9,FALSE))),"")</f>
        <v>1486.4171593692881</v>
      </c>
      <c r="V38" s="109">
        <f ca="1">IFERROR(IF((VLOOKUP($E38,'DTOC Backsheet'!$D$5:$AF$183,V$9,FALSE))="","",(VLOOKUP($E38,'DTOC Backsheet'!$D$5:$AF$183,V$9,FALSE))),"")</f>
        <v>1450.3831785837131</v>
      </c>
      <c r="W38" s="110">
        <f ca="1">IFERROR(IF((VLOOKUP($E38,'DTOC Backsheet'!$D$5:$AF$183,W$9,FALSE))="","",(VLOOKUP($E38,'DTOC Backsheet'!$D$5:$AF$183,W$9,FALSE))),"")</f>
        <v>0</v>
      </c>
      <c r="X38" s="109">
        <f ca="1">IFERROR(IF((VLOOKUP($E38,'DTOC Backsheet'!$D$5:$AF$183,X$9,FALSE))="","",(VLOOKUP($E38,'DTOC Backsheet'!$D$5:$AF$183,X$9,FALSE))),"")</f>
        <v>0</v>
      </c>
      <c r="Y38" s="92"/>
    </row>
    <row r="39" spans="1:25" ht="30" customHeight="1" x14ac:dyDescent="0.3">
      <c r="A39" s="171">
        <v>27</v>
      </c>
      <c r="B39" s="97" t="str">
        <f ca="1">IFERROR(IF((VLOOKUP($E39,'Org List'!$AJ$10:$AL$188,3,FALSE))="","",(VLOOKUP($E39,'Org List'!$AJ$10:$AL$188,3,FALSE))),"")</f>
        <v>NHS England South East (Kent, Surrey and Sussex)</v>
      </c>
      <c r="C39" s="98" t="str">
        <f ca="1">IFERROR(IF((VLOOKUP($E39,'Org List'!$AO$10:$AQ$188,3,FALSE))="","",(VLOOKUP($E39,'Org List'!$AO$10:$AQ$188,3,FALSE))),"")</f>
        <v/>
      </c>
      <c r="D39" s="99" t="str">
        <f ca="1">IFERROR(IF((VLOOKUP($E39,'Org List'!$AT$10:$AV$188,3,FALSE))="","",(VLOOKUP($E39,'Org List'!$AT$10:$AV$188,3,FALSE))),"")</f>
        <v>NHS England South East (Kent, Surrey and Sussex)</v>
      </c>
      <c r="E39" s="97" t="str">
        <f t="shared" ca="1" si="0"/>
        <v>Q88</v>
      </c>
      <c r="F39" s="99" t="str">
        <f ca="1">IF(E39="","",VLOOKUP(E39,'Org List'!$J$9:$K$488,2,0))</f>
        <v>NHS England South East (Kent, Surrey and Sussex)</v>
      </c>
      <c r="G39" s="107">
        <f ca="1">IFERROR(IF((VLOOKUP($E39,'NEA Backsheet'!$D$5:$CB$183,G$9,FALSE))="","",(VLOOKUP($E39,'NEA Backsheet'!$D$5:$CB$183,G$9,FALSE))),"")</f>
        <v>2535.9730861615399</v>
      </c>
      <c r="H39" s="108">
        <f ca="1">IFERROR(IF((VLOOKUP($E39,'NEA Backsheet'!$D$5:$CB$183,H$9,FALSE))="","",(VLOOKUP($E39,'NEA Backsheet'!$D$5:$CB$183,H$9,FALSE))),"")</f>
        <v>2516.087070382313</v>
      </c>
      <c r="I39" s="108">
        <f ca="1">IFERROR(IF((VLOOKUP($E39,'NEA Backsheet'!$D$5:$CB$183,I$9,FALSE))="","",(VLOOKUP($E39,'NEA Backsheet'!$D$5:$CB$183,I$9,FALSE))),"")</f>
        <v>2624.6503810697036</v>
      </c>
      <c r="J39" s="109">
        <f ca="1">IFERROR(IF((VLOOKUP($E39,'NEA Backsheet'!$D$5:$CB$183,J$9,FALSE))="","",(VLOOKUP($E39,'NEA Backsheet'!$D$5:$CB$183,J$9,FALSE))),"")</f>
        <v>2591.5357948321621</v>
      </c>
      <c r="K39" s="181">
        <f ca="1">IFERROR(IF((VLOOKUP($E39,'NEA Backsheet'!$D$5:$CB$183,K$9,FALSE))="","",(VLOOKUP($E39,'NEA Backsheet'!$D$5:$CB$183,K$9,FALSE))),"")</f>
        <v>2592.4500989526082</v>
      </c>
      <c r="L39" s="109">
        <f ca="1">IFERROR(IF((VLOOKUP($E39,'NEA Backsheet'!$D$5:$CB$183,L$9,FALSE))="","",(VLOOKUP($E39,'NEA Backsheet'!$D$5:$CB$183,L$9,FALSE))),"")</f>
        <v>2581.0188103072437</v>
      </c>
      <c r="M39" s="110">
        <f ca="1">IFERROR(IF((VLOOKUP($E39,'NEA Backsheet'!$D$5:$CB$183,M$9,FALSE))="","",(VLOOKUP($E39,'NEA Backsheet'!$D$5:$CB$183,M$9,FALSE))),"")</f>
        <v>0</v>
      </c>
      <c r="N39" s="109">
        <f ca="1">IFERROR(IF((VLOOKUP($E39,'NEA Backsheet'!$D$5:$CB$183,N$9,FALSE))="","",(VLOOKUP($E39,'NEA Backsheet'!$D$5:$CB$183,N$9,FALSE))),"")</f>
        <v>0</v>
      </c>
      <c r="O39" s="92"/>
      <c r="Q39" s="107">
        <f ca="1">IFERROR(IF((VLOOKUP($E39,'DTOC Backsheet'!$D$5:$AF$183,Q$9,FALSE))="","",(VLOOKUP($E39,'DTOC Backsheet'!$D$5:$AF$183,Q$9,FALSE))),"")</f>
        <v>1188.1888165561961</v>
      </c>
      <c r="R39" s="108">
        <f ca="1">IFERROR(IF((VLOOKUP($E39,'DTOC Backsheet'!$D$5:$AF$183,R$9,FALSE))="","",(VLOOKUP($E39,'DTOC Backsheet'!$D$5:$AF$183,R$9,FALSE))),"")</f>
        <v>1213.3790539278086</v>
      </c>
      <c r="S39" s="108">
        <f ca="1">IFERROR(IF((VLOOKUP($E39,'DTOC Backsheet'!$D$5:$AF$183,S$9,FALSE))="","",(VLOOKUP($E39,'DTOC Backsheet'!$D$5:$AF$183,S$9,FALSE))),"")</f>
        <v>1044.2254002008228</v>
      </c>
      <c r="T39" s="109">
        <f ca="1">IFERROR(IF((VLOOKUP($E39,'DTOC Backsheet'!$D$5:$AF$183,T$9,FALSE))="","",(VLOOKUP($E39,'DTOC Backsheet'!$D$5:$AF$183,T$9,FALSE))),"")</f>
        <v>965.91055780159525</v>
      </c>
      <c r="U39" s="181">
        <f ca="1">IFERROR(IF((VLOOKUP($E39,'DTOC Backsheet'!$D$5:$AF$183,U$9,FALSE))="","",(VLOOKUP($E39,'DTOC Backsheet'!$D$5:$AF$183,U$9,FALSE))),"")</f>
        <v>976.17032618303358</v>
      </c>
      <c r="V39" s="109">
        <f ca="1">IFERROR(IF((VLOOKUP($E39,'DTOC Backsheet'!$D$5:$AF$183,V$9,FALSE))="","",(VLOOKUP($E39,'DTOC Backsheet'!$D$5:$AF$183,V$9,FALSE))),"")</f>
        <v>1007.5892013043732</v>
      </c>
      <c r="W39" s="110">
        <f ca="1">IFERROR(IF((VLOOKUP($E39,'DTOC Backsheet'!$D$5:$AF$183,W$9,FALSE))="","",(VLOOKUP($E39,'DTOC Backsheet'!$D$5:$AF$183,W$9,FALSE))),"")</f>
        <v>0</v>
      </c>
      <c r="X39" s="109">
        <f ca="1">IFERROR(IF((VLOOKUP($E39,'DTOC Backsheet'!$D$5:$AF$183,X$9,FALSE))="","",(VLOOKUP($E39,'DTOC Backsheet'!$D$5:$AF$183,X$9,FALSE))),"")</f>
        <v>0</v>
      </c>
      <c r="Y39" s="92"/>
    </row>
    <row r="40" spans="1:25" ht="30" customHeight="1" x14ac:dyDescent="0.3">
      <c r="A40" s="171">
        <v>28</v>
      </c>
      <c r="B40" s="97" t="str">
        <f ca="1">IFERROR(IF((VLOOKUP($E40,'Org List'!$AJ$10:$AL$188,3,FALSE))="","",(VLOOKUP($E40,'Org List'!$AJ$10:$AL$188,3,FALSE))),"")</f>
        <v>NHS England London</v>
      </c>
      <c r="C40" s="98" t="str">
        <f ca="1">IFERROR(IF((VLOOKUP($E40,'Org List'!$AO$10:$AQ$188,3,FALSE))="","",(VLOOKUP($E40,'Org List'!$AO$10:$AQ$188,3,FALSE))),"")</f>
        <v/>
      </c>
      <c r="D40" s="99" t="str">
        <f ca="1">IFERROR(IF((VLOOKUP($E40,'Org List'!$AT$10:$AV$188,3,FALSE))="","",(VLOOKUP($E40,'Org List'!$AT$10:$AV$188,3,FALSE))),"")</f>
        <v>NHS England London</v>
      </c>
      <c r="E40" s="97" t="str">
        <f t="shared" ca="1" si="0"/>
        <v>Q71</v>
      </c>
      <c r="F40" s="99" t="str">
        <f ca="1">IF(E40="","",VLOOKUP(E40,'Org List'!$J$9:$K$488,2,0))</f>
        <v>NHS England London</v>
      </c>
      <c r="G40" s="107">
        <f ca="1">IFERROR(IF((VLOOKUP($E40,'NEA Backsheet'!$D$5:$CB$183,G$9,FALSE))="","",(VLOOKUP($E40,'NEA Backsheet'!$D$5:$CB$183,G$9,FALSE))),"")</f>
        <v>2216.1607181808586</v>
      </c>
      <c r="H40" s="108">
        <f ca="1">IFERROR(IF((VLOOKUP($E40,'NEA Backsheet'!$D$5:$CB$183,H$9,FALSE))="","",(VLOOKUP($E40,'NEA Backsheet'!$D$5:$CB$183,H$9,FALSE))),"")</f>
        <v>2219.240252279727</v>
      </c>
      <c r="I40" s="108">
        <f ca="1">IFERROR(IF((VLOOKUP($E40,'NEA Backsheet'!$D$5:$CB$183,I$9,FALSE))="","",(VLOOKUP($E40,'NEA Backsheet'!$D$5:$CB$183,I$9,FALSE))),"")</f>
        <v>2311.1568380842896</v>
      </c>
      <c r="J40" s="109">
        <f ca="1">IFERROR(IF((VLOOKUP($E40,'NEA Backsheet'!$D$5:$CB$183,J$9,FALSE))="","",(VLOOKUP($E40,'NEA Backsheet'!$D$5:$CB$183,J$9,FALSE))),"")</f>
        <v>2250.7472631106734</v>
      </c>
      <c r="K40" s="181">
        <f ca="1">IFERROR(IF((VLOOKUP($E40,'NEA Backsheet'!$D$5:$CB$183,K$9,FALSE))="","",(VLOOKUP($E40,'NEA Backsheet'!$D$5:$CB$183,K$9,FALSE))),"")</f>
        <v>2272.1920390189762</v>
      </c>
      <c r="L40" s="109">
        <f ca="1">IFERROR(IF((VLOOKUP($E40,'NEA Backsheet'!$D$5:$CB$183,L$9,FALSE))="","",(VLOOKUP($E40,'NEA Backsheet'!$D$5:$CB$183,L$9,FALSE))),"")</f>
        <v>2291.7337673014217</v>
      </c>
      <c r="M40" s="110">
        <f ca="1">IFERROR(IF((VLOOKUP($E40,'NEA Backsheet'!$D$5:$CB$183,M$9,FALSE))="","",(VLOOKUP($E40,'NEA Backsheet'!$D$5:$CB$183,M$9,FALSE))),"")</f>
        <v>0</v>
      </c>
      <c r="N40" s="109">
        <f ca="1">IFERROR(IF((VLOOKUP($E40,'NEA Backsheet'!$D$5:$CB$183,N$9,FALSE))="","",(VLOOKUP($E40,'NEA Backsheet'!$D$5:$CB$183,N$9,FALSE))),"")</f>
        <v>0</v>
      </c>
      <c r="O40" s="92"/>
      <c r="Q40" s="107">
        <f ca="1">IFERROR(IF((VLOOKUP($E40,'DTOC Backsheet'!$D$5:$AF$183,Q$9,FALSE))="","",(VLOOKUP($E40,'DTOC Backsheet'!$D$5:$AF$183,Q$9,FALSE))),"")</f>
        <v>701.35566901077163</v>
      </c>
      <c r="R40" s="108">
        <f ca="1">IFERROR(IF((VLOOKUP($E40,'DTOC Backsheet'!$D$5:$AF$183,R$9,FALSE))="","",(VLOOKUP($E40,'DTOC Backsheet'!$D$5:$AF$183,R$9,FALSE))),"")</f>
        <v>706.51420458458995</v>
      </c>
      <c r="S40" s="108">
        <f ca="1">IFERROR(IF((VLOOKUP($E40,'DTOC Backsheet'!$D$5:$AF$183,S$9,FALSE))="","",(VLOOKUP($E40,'DTOC Backsheet'!$D$5:$AF$183,S$9,FALSE))),"")</f>
        <v>607.8572117353167</v>
      </c>
      <c r="T40" s="109">
        <f ca="1">IFERROR(IF((VLOOKUP($E40,'DTOC Backsheet'!$D$5:$AF$183,T$9,FALSE))="","",(VLOOKUP($E40,'DTOC Backsheet'!$D$5:$AF$183,T$9,FALSE))),"")</f>
        <v>547.63768254046545</v>
      </c>
      <c r="U40" s="181">
        <f ca="1">IFERROR(IF((VLOOKUP($E40,'DTOC Backsheet'!$D$5:$AF$183,U$9,FALSE))="","",(VLOOKUP($E40,'DTOC Backsheet'!$D$5:$AF$183,U$9,FALSE))),"")</f>
        <v>592.49266844642216</v>
      </c>
      <c r="V40" s="109">
        <f ca="1">IFERROR(IF((VLOOKUP($E40,'DTOC Backsheet'!$D$5:$AF$183,V$9,FALSE))="","",(VLOOKUP($E40,'DTOC Backsheet'!$D$5:$AF$183,V$9,FALSE))),"")</f>
        <v>577.48810577604741</v>
      </c>
      <c r="W40" s="110">
        <f ca="1">IFERROR(IF((VLOOKUP($E40,'DTOC Backsheet'!$D$5:$AF$183,W$9,FALSE))="","",(VLOOKUP($E40,'DTOC Backsheet'!$D$5:$AF$183,W$9,FALSE))),"")</f>
        <v>0</v>
      </c>
      <c r="X40" s="109">
        <f ca="1">IFERROR(IF((VLOOKUP($E40,'DTOC Backsheet'!$D$5:$AF$183,X$9,FALSE))="","",(VLOOKUP($E40,'DTOC Backsheet'!$D$5:$AF$183,X$9,FALSE))),"")</f>
        <v>0</v>
      </c>
      <c r="Y40" s="92"/>
    </row>
    <row r="41" spans="1:25" ht="30" customHeight="1" x14ac:dyDescent="0.3">
      <c r="A41" s="171">
        <v>29</v>
      </c>
      <c r="B41" s="97" t="str">
        <f ca="1">IFERROR(IF((VLOOKUP($E41,'Org List'!$AJ$10:$AL$188,3,FALSE))="","",(VLOOKUP($E41,'Org List'!$AJ$10:$AL$188,3,FALSE))),"")</f>
        <v>London Commissioning Region</v>
      </c>
      <c r="C41" s="98" t="str">
        <f ca="1">IFERROR(IF((VLOOKUP($E41,'Org List'!$AO$10:$AQ$188,3,FALSE))="","",(VLOOKUP($E41,'Org List'!$AO$10:$AQ$188,3,FALSE))),"")</f>
        <v>London Region</v>
      </c>
      <c r="D41" s="99" t="str">
        <f ca="1">IFERROR(IF((VLOOKUP($E41,'Org List'!$AT$10:$AV$188,3,FALSE))="","",(VLOOKUP($E41,'Org List'!$AT$10:$AV$188,3,FALSE))),"")</f>
        <v>NHS England London</v>
      </c>
      <c r="E41" s="97" t="str">
        <f t="shared" ca="1" si="0"/>
        <v>E09000002</v>
      </c>
      <c r="F41" s="99" t="str">
        <f ca="1">IF(E41="","",VLOOKUP(E41,'Org List'!$J$9:$K$488,2,0))</f>
        <v>Barking and Dagenham</v>
      </c>
      <c r="G41" s="107">
        <f ca="1">IFERROR(IF((VLOOKUP($E41,'NEA Backsheet'!$D$5:$CB$183,G$9,FALSE))="","",(VLOOKUP($E41,'NEA Backsheet'!$D$5:$CB$183,G$9,FALSE))),"")</f>
        <v>2477.8138301250683</v>
      </c>
      <c r="H41" s="108">
        <f ca="1">IFERROR(IF((VLOOKUP($E41,'NEA Backsheet'!$D$5:$CB$183,H$9,FALSE))="","",(VLOOKUP($E41,'NEA Backsheet'!$D$5:$CB$183,H$9,FALSE))),"")</f>
        <v>2394.2439904772868</v>
      </c>
      <c r="I41" s="108">
        <f ca="1">IFERROR(IF((VLOOKUP($E41,'NEA Backsheet'!$D$5:$CB$183,I$9,FALSE))="","",(VLOOKUP($E41,'NEA Backsheet'!$D$5:$CB$183,I$9,FALSE))),"")</f>
        <v>2491.4762334008647</v>
      </c>
      <c r="J41" s="109">
        <f ca="1">IFERROR(IF((VLOOKUP($E41,'NEA Backsheet'!$D$5:$CB$183,J$9,FALSE))="","",(VLOOKUP($E41,'NEA Backsheet'!$D$5:$CB$183,J$9,FALSE))),"")</f>
        <v>2400.6500916347773</v>
      </c>
      <c r="K41" s="181">
        <f ca="1">IFERROR(IF((VLOOKUP($E41,'NEA Backsheet'!$D$5:$CB$183,K$9,FALSE))="","",(VLOOKUP($E41,'NEA Backsheet'!$D$5:$CB$183,K$9,FALSE))),"")</f>
        <v>2621.2874327430395</v>
      </c>
      <c r="L41" s="109">
        <f ca="1">IFERROR(IF((VLOOKUP($E41,'NEA Backsheet'!$D$5:$CB$183,L$9,FALSE))="","",(VLOOKUP($E41,'NEA Backsheet'!$D$5:$CB$183,L$9,FALSE))),"")</f>
        <v>2446.186567555696</v>
      </c>
      <c r="M41" s="110">
        <f ca="1">IFERROR(IF((VLOOKUP($E41,'NEA Backsheet'!$D$5:$CB$183,M$9,FALSE))="","",(VLOOKUP($E41,'NEA Backsheet'!$D$5:$CB$183,M$9,FALSE))),"")</f>
        <v>0</v>
      </c>
      <c r="N41" s="109">
        <f ca="1">IFERROR(IF((VLOOKUP($E41,'NEA Backsheet'!$D$5:$CB$183,N$9,FALSE))="","",(VLOOKUP($E41,'NEA Backsheet'!$D$5:$CB$183,N$9,FALSE))),"")</f>
        <v>0</v>
      </c>
      <c r="O41" s="92"/>
      <c r="Q41" s="107">
        <f ca="1">IFERROR(IF((VLOOKUP($E41,'DTOC Backsheet'!$D$5:$AF$183,Q$9,FALSE))="","",(VLOOKUP($E41,'DTOC Backsheet'!$D$5:$AF$183,Q$9,FALSE))),"")</f>
        <v>345.00953849900554</v>
      </c>
      <c r="R41" s="108">
        <f ca="1">IFERROR(IF((VLOOKUP($E41,'DTOC Backsheet'!$D$5:$AF$183,R$9,FALSE))="","",(VLOOKUP($E41,'DTOC Backsheet'!$D$5:$AF$183,R$9,FALSE))),"")</f>
        <v>484.36633248095677</v>
      </c>
      <c r="S41" s="108">
        <f ca="1">IFERROR(IF((VLOOKUP($E41,'DTOC Backsheet'!$D$5:$AF$183,S$9,FALSE))="","",(VLOOKUP($E41,'DTOC Backsheet'!$D$5:$AF$183,S$9,FALSE))),"")</f>
        <v>313.21454181380312</v>
      </c>
      <c r="T41" s="109">
        <f ca="1">IFERROR(IF((VLOOKUP($E41,'DTOC Backsheet'!$D$5:$AF$183,T$9,FALSE))="","",(VLOOKUP($E41,'DTOC Backsheet'!$D$5:$AF$183,T$9,FALSE))),"")</f>
        <v>329.08868522912263</v>
      </c>
      <c r="U41" s="181">
        <f ca="1">IFERROR(IF((VLOOKUP($E41,'DTOC Backsheet'!$D$5:$AF$183,U$9,FALSE))="","",(VLOOKUP($E41,'DTOC Backsheet'!$D$5:$AF$183,U$9,FALSE))),"")</f>
        <v>369.47985182666082</v>
      </c>
      <c r="V41" s="109">
        <f ca="1">IFERROR(IF((VLOOKUP($E41,'DTOC Backsheet'!$D$5:$AF$183,V$9,FALSE))="","",(VLOOKUP($E41,'DTOC Backsheet'!$D$5:$AF$183,V$9,FALSE))),"")</f>
        <v>468.80239264027932</v>
      </c>
      <c r="W41" s="110">
        <f ca="1">IFERROR(IF((VLOOKUP($E41,'DTOC Backsheet'!$D$5:$AF$183,W$9,FALSE))="","",(VLOOKUP($E41,'DTOC Backsheet'!$D$5:$AF$183,W$9,FALSE))),"")</f>
        <v>0</v>
      </c>
      <c r="X41" s="109">
        <f ca="1">IFERROR(IF((VLOOKUP($E41,'DTOC Backsheet'!$D$5:$AF$183,X$9,FALSE))="","",(VLOOKUP($E41,'DTOC Backsheet'!$D$5:$AF$183,X$9,FALSE))),"")</f>
        <v>0</v>
      </c>
      <c r="Y41" s="92"/>
    </row>
    <row r="42" spans="1:25" ht="30" customHeight="1" x14ac:dyDescent="0.3">
      <c r="A42" s="171">
        <v>30</v>
      </c>
      <c r="B42" s="97" t="str">
        <f ca="1">IFERROR(IF((VLOOKUP($E42,'Org List'!$AJ$10:$AL$188,3,FALSE))="","",(VLOOKUP($E42,'Org List'!$AJ$10:$AL$188,3,FALSE))),"")</f>
        <v>London Commissioning Region</v>
      </c>
      <c r="C42" s="98" t="str">
        <f ca="1">IFERROR(IF((VLOOKUP($E42,'Org List'!$AO$10:$AQ$188,3,FALSE))="","",(VLOOKUP($E42,'Org List'!$AO$10:$AQ$188,3,FALSE))),"")</f>
        <v>London Region</v>
      </c>
      <c r="D42" s="99" t="str">
        <f ca="1">IFERROR(IF((VLOOKUP($E42,'Org List'!$AT$10:$AV$188,3,FALSE))="","",(VLOOKUP($E42,'Org List'!$AT$10:$AV$188,3,FALSE))),"")</f>
        <v>NHS England London</v>
      </c>
      <c r="E42" s="97" t="str">
        <f t="shared" ca="1" si="0"/>
        <v>E09000003</v>
      </c>
      <c r="F42" s="99" t="str">
        <f ca="1">IF(E42="","",VLOOKUP(E42,'Org List'!$J$9:$K$488,2,0))</f>
        <v>Barnet</v>
      </c>
      <c r="G42" s="107">
        <f ca="1">IFERROR(IF((VLOOKUP($E42,'NEA Backsheet'!$D$5:$CB$183,G$9,FALSE))="","",(VLOOKUP($E42,'NEA Backsheet'!$D$5:$CB$183,G$9,FALSE))),"")</f>
        <v>1954.8769314756316</v>
      </c>
      <c r="H42" s="108">
        <f ca="1">IFERROR(IF((VLOOKUP($E42,'NEA Backsheet'!$D$5:$CB$183,H$9,FALSE))="","",(VLOOKUP($E42,'NEA Backsheet'!$D$5:$CB$183,H$9,FALSE))),"")</f>
        <v>1871.0656398044352</v>
      </c>
      <c r="I42" s="108">
        <f ca="1">IFERROR(IF((VLOOKUP($E42,'NEA Backsheet'!$D$5:$CB$183,I$9,FALSE))="","",(VLOOKUP($E42,'NEA Backsheet'!$D$5:$CB$183,I$9,FALSE))),"")</f>
        <v>2117.9589331960378</v>
      </c>
      <c r="J42" s="109">
        <f ca="1">IFERROR(IF((VLOOKUP($E42,'NEA Backsheet'!$D$5:$CB$183,J$9,FALSE))="","",(VLOOKUP($E42,'NEA Backsheet'!$D$5:$CB$183,J$9,FALSE))),"")</f>
        <v>1997.182255617734</v>
      </c>
      <c r="K42" s="181">
        <f ca="1">IFERROR(IF((VLOOKUP($E42,'NEA Backsheet'!$D$5:$CB$183,K$9,FALSE))="","",(VLOOKUP($E42,'NEA Backsheet'!$D$5:$CB$183,K$9,FALSE))),"")</f>
        <v>2066.7322376465549</v>
      </c>
      <c r="L42" s="109">
        <f ca="1">IFERROR(IF((VLOOKUP($E42,'NEA Backsheet'!$D$5:$CB$183,L$9,FALSE))="","",(VLOOKUP($E42,'NEA Backsheet'!$D$5:$CB$183,L$9,FALSE))),"")</f>
        <v>2070.9980537349084</v>
      </c>
      <c r="M42" s="110">
        <f ca="1">IFERROR(IF((VLOOKUP($E42,'NEA Backsheet'!$D$5:$CB$183,M$9,FALSE))="","",(VLOOKUP($E42,'NEA Backsheet'!$D$5:$CB$183,M$9,FALSE))),"")</f>
        <v>0</v>
      </c>
      <c r="N42" s="109">
        <f ca="1">IFERROR(IF((VLOOKUP($E42,'NEA Backsheet'!$D$5:$CB$183,N$9,FALSE))="","",(VLOOKUP($E42,'NEA Backsheet'!$D$5:$CB$183,N$9,FALSE))),"")</f>
        <v>0</v>
      </c>
      <c r="O42" s="92"/>
      <c r="Q42" s="107">
        <f ca="1">IFERROR(IF((VLOOKUP($E42,'DTOC Backsheet'!$D$5:$AF$183,Q$9,FALSE))="","",(VLOOKUP($E42,'DTOC Backsheet'!$D$5:$AF$183,Q$9,FALSE))),"")</f>
        <v>1191.0185925798428</v>
      </c>
      <c r="R42" s="108">
        <f ca="1">IFERROR(IF((VLOOKUP($E42,'DTOC Backsheet'!$D$5:$AF$183,R$9,FALSE))="","",(VLOOKUP($E42,'DTOC Backsheet'!$D$5:$AF$183,R$9,FALSE))),"")</f>
        <v>963.54720368814139</v>
      </c>
      <c r="S42" s="108">
        <f ca="1">IFERROR(IF((VLOOKUP($E42,'DTOC Backsheet'!$D$5:$AF$183,S$9,FALSE))="","",(VLOOKUP($E42,'DTOC Backsheet'!$D$5:$AF$183,S$9,FALSE))),"")</f>
        <v>641.23982031785249</v>
      </c>
      <c r="T42" s="109">
        <f ca="1">IFERROR(IF((VLOOKUP($E42,'DTOC Backsheet'!$D$5:$AF$183,T$9,FALSE))="","",(VLOOKUP($E42,'DTOC Backsheet'!$D$5:$AF$183,T$9,FALSE))),"")</f>
        <v>601.92947001689515</v>
      </c>
      <c r="U42" s="181">
        <f ca="1">IFERROR(IF((VLOOKUP($E42,'DTOC Backsheet'!$D$5:$AF$183,U$9,FALSE))="","",(VLOOKUP($E42,'DTOC Backsheet'!$D$5:$AF$183,U$9,FALSE))),"")</f>
        <v>538.35936097220656</v>
      </c>
      <c r="V42" s="109">
        <f ca="1">IFERROR(IF((VLOOKUP($E42,'DTOC Backsheet'!$D$5:$AF$183,V$9,FALSE))="","",(VLOOKUP($E42,'DTOC Backsheet'!$D$5:$AF$183,V$9,FALSE))),"")</f>
        <v>585.04365980189971</v>
      </c>
      <c r="W42" s="110">
        <f ca="1">IFERROR(IF((VLOOKUP($E42,'DTOC Backsheet'!$D$5:$AF$183,W$9,FALSE))="","",(VLOOKUP($E42,'DTOC Backsheet'!$D$5:$AF$183,W$9,FALSE))),"")</f>
        <v>0</v>
      </c>
      <c r="X42" s="109">
        <f ca="1">IFERROR(IF((VLOOKUP($E42,'DTOC Backsheet'!$D$5:$AF$183,X$9,FALSE))="","",(VLOOKUP($E42,'DTOC Backsheet'!$D$5:$AF$183,X$9,FALSE))),"")</f>
        <v>0</v>
      </c>
      <c r="Y42" s="92"/>
    </row>
    <row r="43" spans="1:25" ht="30" customHeight="1" x14ac:dyDescent="0.3">
      <c r="A43" s="171">
        <v>31</v>
      </c>
      <c r="B43" s="97" t="str">
        <f ca="1">IFERROR(IF((VLOOKUP($E43,'Org List'!$AJ$10:$AL$188,3,FALSE))="","",(VLOOKUP($E43,'Org List'!$AJ$10:$AL$188,3,FALSE))),"")</f>
        <v>North of England Commissioning Region</v>
      </c>
      <c r="C43" s="98" t="str">
        <f ca="1">IFERROR(IF((VLOOKUP($E43,'Org List'!$AO$10:$AQ$188,3,FALSE))="","",(VLOOKUP($E43,'Org List'!$AO$10:$AQ$188,3,FALSE))),"")</f>
        <v>Yorkshire and The Humber Region</v>
      </c>
      <c r="D43" s="99" t="str">
        <f ca="1">IFERROR(IF((VLOOKUP($E43,'Org List'!$AT$10:$AV$188,3,FALSE))="","",(VLOOKUP($E43,'Org List'!$AT$10:$AV$188,3,FALSE))),"")</f>
        <v>NHS England North (Yorkshire And Humber)</v>
      </c>
      <c r="E43" s="97" t="str">
        <f t="shared" ca="1" si="0"/>
        <v>E08000016</v>
      </c>
      <c r="F43" s="99" t="str">
        <f ca="1">IF(E43="","",VLOOKUP(E43,'Org List'!$J$9:$K$488,2,0))</f>
        <v>Barnsley</v>
      </c>
      <c r="G43" s="107">
        <f ca="1">IFERROR(IF((VLOOKUP($E43,'NEA Backsheet'!$D$5:$CB$183,G$9,FALSE))="","",(VLOOKUP($E43,'NEA Backsheet'!$D$5:$CB$183,G$9,FALSE))),"")</f>
        <v>3549.9945975244891</v>
      </c>
      <c r="H43" s="108">
        <f ca="1">IFERROR(IF((VLOOKUP($E43,'NEA Backsheet'!$D$5:$CB$183,H$9,FALSE))="","",(VLOOKUP($E43,'NEA Backsheet'!$D$5:$CB$183,H$9,FALSE))),"")</f>
        <v>3245.7562519638673</v>
      </c>
      <c r="I43" s="108">
        <f ca="1">IFERROR(IF((VLOOKUP($E43,'NEA Backsheet'!$D$5:$CB$183,I$9,FALSE))="","",(VLOOKUP($E43,'NEA Backsheet'!$D$5:$CB$183,I$9,FALSE))),"")</f>
        <v>3275.39227248614</v>
      </c>
      <c r="J43" s="109">
        <f ca="1">IFERROR(IF((VLOOKUP($E43,'NEA Backsheet'!$D$5:$CB$183,J$9,FALSE))="","",(VLOOKUP($E43,'NEA Backsheet'!$D$5:$CB$183,J$9,FALSE))),"")</f>
        <v>3499.8269521416546</v>
      </c>
      <c r="K43" s="181">
        <f ca="1">IFERROR(IF((VLOOKUP($E43,'NEA Backsheet'!$D$5:$CB$183,K$9,FALSE))="","",(VLOOKUP($E43,'NEA Backsheet'!$D$5:$CB$183,K$9,FALSE))),"")</f>
        <v>3440.1804247298633</v>
      </c>
      <c r="L43" s="109">
        <f ca="1">IFERROR(IF((VLOOKUP($E43,'NEA Backsheet'!$D$5:$CB$183,L$9,FALSE))="","",(VLOOKUP($E43,'NEA Backsheet'!$D$5:$CB$183,L$9,FALSE))),"")</f>
        <v>3461.4431224254372</v>
      </c>
      <c r="M43" s="110">
        <f ca="1">IFERROR(IF((VLOOKUP($E43,'NEA Backsheet'!$D$5:$CB$183,M$9,FALSE))="","",(VLOOKUP($E43,'NEA Backsheet'!$D$5:$CB$183,M$9,FALSE))),"")</f>
        <v>0</v>
      </c>
      <c r="N43" s="109">
        <f ca="1">IFERROR(IF((VLOOKUP($E43,'NEA Backsheet'!$D$5:$CB$183,N$9,FALSE))="","",(VLOOKUP($E43,'NEA Backsheet'!$D$5:$CB$183,N$9,FALSE))),"")</f>
        <v>0</v>
      </c>
      <c r="O43" s="92"/>
      <c r="Q43" s="107">
        <f ca="1">IFERROR(IF((VLOOKUP($E43,'DTOC Backsheet'!$D$5:$AF$183,Q$9,FALSE))="","",(VLOOKUP($E43,'DTOC Backsheet'!$D$5:$AF$183,Q$9,FALSE))),"")</f>
        <v>133.05307626995796</v>
      </c>
      <c r="R43" s="108">
        <f ca="1">IFERROR(IF((VLOOKUP($E43,'DTOC Backsheet'!$D$5:$AF$183,R$9,FALSE))="","",(VLOOKUP($E43,'DTOC Backsheet'!$D$5:$AF$183,R$9,FALSE))),"")</f>
        <v>117.00387251755058</v>
      </c>
      <c r="S43" s="108">
        <f ca="1">IFERROR(IF((VLOOKUP($E43,'DTOC Backsheet'!$D$5:$AF$183,S$9,FALSE))="","",(VLOOKUP($E43,'DTOC Backsheet'!$D$5:$AF$183,S$9,FALSE))),"")</f>
        <v>416.24386506243661</v>
      </c>
      <c r="T43" s="109">
        <f ca="1">IFERROR(IF((VLOOKUP($E43,'DTOC Backsheet'!$D$5:$AF$183,T$9,FALSE))="","",(VLOOKUP($E43,'DTOC Backsheet'!$D$5:$AF$183,T$9,FALSE))),"")</f>
        <v>280.03138361978267</v>
      </c>
      <c r="U43" s="181">
        <f ca="1">IFERROR(IF((VLOOKUP($E43,'DTOC Backsheet'!$D$5:$AF$183,U$9,FALSE))="","",(VLOOKUP($E43,'DTOC Backsheet'!$D$5:$AF$183,U$9,FALSE))),"")</f>
        <v>174.89139526436978</v>
      </c>
      <c r="V43" s="109">
        <f ca="1">IFERROR(IF((VLOOKUP($E43,'DTOC Backsheet'!$D$5:$AF$183,V$9,FALSE))="","",(VLOOKUP($E43,'DTOC Backsheet'!$D$5:$AF$183,V$9,FALSE))),"")</f>
        <v>116.42330417892065</v>
      </c>
      <c r="W43" s="110">
        <f ca="1">IFERROR(IF((VLOOKUP($E43,'DTOC Backsheet'!$D$5:$AF$183,W$9,FALSE))="","",(VLOOKUP($E43,'DTOC Backsheet'!$D$5:$AF$183,W$9,FALSE))),"")</f>
        <v>0</v>
      </c>
      <c r="X43" s="109">
        <f ca="1">IFERROR(IF((VLOOKUP($E43,'DTOC Backsheet'!$D$5:$AF$183,X$9,FALSE))="","",(VLOOKUP($E43,'DTOC Backsheet'!$D$5:$AF$183,X$9,FALSE))),"")</f>
        <v>0</v>
      </c>
      <c r="Y43" s="92"/>
    </row>
    <row r="44" spans="1:25" ht="30" customHeight="1" x14ac:dyDescent="0.3">
      <c r="A44" s="171">
        <v>32</v>
      </c>
      <c r="B44" s="97" t="str">
        <f ca="1">IFERROR(IF((VLOOKUP($E44,'Org List'!$AJ$10:$AL$188,3,FALSE))="","",(VLOOKUP($E44,'Org List'!$AJ$10:$AL$188,3,FALSE))),"")</f>
        <v>South West England Commissioning Region</v>
      </c>
      <c r="C44" s="98" t="str">
        <f ca="1">IFERROR(IF((VLOOKUP($E44,'Org List'!$AO$10:$AQ$188,3,FALSE))="","",(VLOOKUP($E44,'Org List'!$AO$10:$AQ$188,3,FALSE))),"")</f>
        <v>South West Region</v>
      </c>
      <c r="D44" s="99" t="str">
        <f ca="1">IFERROR(IF((VLOOKUP($E44,'Org List'!$AT$10:$AV$188,3,FALSE))="","",(VLOOKUP($E44,'Org List'!$AT$10:$AV$188,3,FALSE))),"")</f>
        <v>NHS England South West (South West North)</v>
      </c>
      <c r="E44" s="97" t="str">
        <f t="shared" ca="1" si="0"/>
        <v>E06000022</v>
      </c>
      <c r="F44" s="99" t="str">
        <f ca="1">IF(E44="","",VLOOKUP(E44,'Org List'!$J$9:$K$488,2,0))</f>
        <v>Bath and North East Somerset</v>
      </c>
      <c r="G44" s="107">
        <f ca="1">IFERROR(IF((VLOOKUP($E44,'NEA Backsheet'!$D$5:$CB$183,G$9,FALSE))="","",(VLOOKUP($E44,'NEA Backsheet'!$D$5:$CB$183,G$9,FALSE))),"")</f>
        <v>2326.2850534625186</v>
      </c>
      <c r="H44" s="108">
        <f ca="1">IFERROR(IF((VLOOKUP($E44,'NEA Backsheet'!$D$5:$CB$183,H$9,FALSE))="","",(VLOOKUP($E44,'NEA Backsheet'!$D$5:$CB$183,H$9,FALSE))),"")</f>
        <v>2312.6155152269507</v>
      </c>
      <c r="I44" s="108">
        <f ca="1">IFERROR(IF((VLOOKUP($E44,'NEA Backsheet'!$D$5:$CB$183,I$9,FALSE))="","",(VLOOKUP($E44,'NEA Backsheet'!$D$5:$CB$183,I$9,FALSE))),"")</f>
        <v>2445.4295456700333</v>
      </c>
      <c r="J44" s="109">
        <f ca="1">IFERROR(IF((VLOOKUP($E44,'NEA Backsheet'!$D$5:$CB$183,J$9,FALSE))="","",(VLOOKUP($E44,'NEA Backsheet'!$D$5:$CB$183,J$9,FALSE))),"")</f>
        <v>2334.5494070707309</v>
      </c>
      <c r="K44" s="181">
        <f ca="1">IFERROR(IF((VLOOKUP($E44,'NEA Backsheet'!$D$5:$CB$183,K$9,FALSE))="","",(VLOOKUP($E44,'NEA Backsheet'!$D$5:$CB$183,K$9,FALSE))),"")</f>
        <v>2392.4586084573598</v>
      </c>
      <c r="L44" s="109">
        <f ca="1">IFERROR(IF((VLOOKUP($E44,'NEA Backsheet'!$D$5:$CB$183,L$9,FALSE))="","",(VLOOKUP($E44,'NEA Backsheet'!$D$5:$CB$183,L$9,FALSE))),"")</f>
        <v>2339.6614138068867</v>
      </c>
      <c r="M44" s="110">
        <f ca="1">IFERROR(IF((VLOOKUP($E44,'NEA Backsheet'!$D$5:$CB$183,M$9,FALSE))="","",(VLOOKUP($E44,'NEA Backsheet'!$D$5:$CB$183,M$9,FALSE))),"")</f>
        <v>0</v>
      </c>
      <c r="N44" s="109">
        <f ca="1">IFERROR(IF((VLOOKUP($E44,'NEA Backsheet'!$D$5:$CB$183,N$9,FALSE))="","",(VLOOKUP($E44,'NEA Backsheet'!$D$5:$CB$183,N$9,FALSE))),"")</f>
        <v>0</v>
      </c>
      <c r="O44" s="92"/>
      <c r="Q44" s="107">
        <f ca="1">IFERROR(IF((VLOOKUP($E44,'DTOC Backsheet'!$D$5:$AF$183,Q$9,FALSE))="","",(VLOOKUP($E44,'DTOC Backsheet'!$D$5:$AF$183,Q$9,FALSE))),"")</f>
        <v>1069.0961337513061</v>
      </c>
      <c r="R44" s="108">
        <f ca="1">IFERROR(IF((VLOOKUP($E44,'DTOC Backsheet'!$D$5:$AF$183,R$9,FALSE))="","",(VLOOKUP($E44,'DTOC Backsheet'!$D$5:$AF$183,R$9,FALSE))),"")</f>
        <v>1149.4252873563219</v>
      </c>
      <c r="S44" s="108">
        <f ca="1">IFERROR(IF((VLOOKUP($E44,'DTOC Backsheet'!$D$5:$AF$183,S$9,FALSE))="","",(VLOOKUP($E44,'DTOC Backsheet'!$D$5:$AF$183,S$9,FALSE))),"")</f>
        <v>1116.771159874608</v>
      </c>
      <c r="T44" s="109">
        <f ca="1">IFERROR(IF((VLOOKUP($E44,'DTOC Backsheet'!$D$5:$AF$183,T$9,FALSE))="","",(VLOOKUP($E44,'DTOC Backsheet'!$D$5:$AF$183,T$9,FALSE))),"")</f>
        <v>1172.9894150006435</v>
      </c>
      <c r="U44" s="181">
        <f ca="1">IFERROR(IF((VLOOKUP($E44,'DTOC Backsheet'!$D$5:$AF$183,U$9,FALSE))="","",(VLOOKUP($E44,'DTOC Backsheet'!$D$5:$AF$183,U$9,FALSE))),"")</f>
        <v>1177.5333695689912</v>
      </c>
      <c r="V44" s="109">
        <f ca="1">IFERROR(IF((VLOOKUP($E44,'DTOC Backsheet'!$D$5:$AF$183,V$9,FALSE))="","",(VLOOKUP($E44,'DTOC Backsheet'!$D$5:$AF$183,V$9,FALSE))),"")</f>
        <v>1290.4830974107799</v>
      </c>
      <c r="W44" s="110">
        <f ca="1">IFERROR(IF((VLOOKUP($E44,'DTOC Backsheet'!$D$5:$AF$183,W$9,FALSE))="","",(VLOOKUP($E44,'DTOC Backsheet'!$D$5:$AF$183,W$9,FALSE))),"")</f>
        <v>0</v>
      </c>
      <c r="X44" s="109">
        <f ca="1">IFERROR(IF((VLOOKUP($E44,'DTOC Backsheet'!$D$5:$AF$183,X$9,FALSE))="","",(VLOOKUP($E44,'DTOC Backsheet'!$D$5:$AF$183,X$9,FALSE))),"")</f>
        <v>0</v>
      </c>
      <c r="Y44" s="92"/>
    </row>
    <row r="45" spans="1:25" ht="30" customHeight="1" x14ac:dyDescent="0.3">
      <c r="A45" s="171">
        <v>33</v>
      </c>
      <c r="B45" s="97" t="str">
        <f ca="1">IFERROR(IF((VLOOKUP($E45,'Org List'!$AJ$10:$AL$188,3,FALSE))="","",(VLOOKUP($E45,'Org List'!$AJ$10:$AL$188,3,FALSE))),"")</f>
        <v>Midlands and East of England Commissioning Region</v>
      </c>
      <c r="C45" s="98" t="str">
        <f ca="1">IFERROR(IF((VLOOKUP($E45,'Org List'!$AO$10:$AQ$188,3,FALSE))="","",(VLOOKUP($E45,'Org List'!$AO$10:$AQ$188,3,FALSE))),"")</f>
        <v>East Region</v>
      </c>
      <c r="D45" s="99" t="str">
        <f ca="1">IFERROR(IF((VLOOKUP($E45,'Org List'!$AT$10:$AV$188,3,FALSE))="","",(VLOOKUP($E45,'Org List'!$AT$10:$AV$188,3,FALSE))),"")</f>
        <v>NHS England Midlands And East (Central Midlands)</v>
      </c>
      <c r="E45" s="97" t="str">
        <f t="shared" ca="1" si="0"/>
        <v>E06000055</v>
      </c>
      <c r="F45" s="99" t="str">
        <f ca="1">IF(E45="","",VLOOKUP(E45,'Org List'!$J$9:$K$488,2,0))</f>
        <v>Bedford</v>
      </c>
      <c r="G45" s="107">
        <f ca="1">IFERROR(IF((VLOOKUP($E45,'NEA Backsheet'!$D$5:$CB$183,G$9,FALSE))="","",(VLOOKUP($E45,'NEA Backsheet'!$D$5:$CB$183,G$9,FALSE))),"")</f>
        <v>2838.2939067366869</v>
      </c>
      <c r="H45" s="108">
        <f ca="1">IFERROR(IF((VLOOKUP($E45,'NEA Backsheet'!$D$5:$CB$183,H$9,FALSE))="","",(VLOOKUP($E45,'NEA Backsheet'!$D$5:$CB$183,H$9,FALSE))),"")</f>
        <v>2741.3139022149867</v>
      </c>
      <c r="I45" s="108">
        <f ca="1">IFERROR(IF((VLOOKUP($E45,'NEA Backsheet'!$D$5:$CB$183,I$9,FALSE))="","",(VLOOKUP($E45,'NEA Backsheet'!$D$5:$CB$183,I$9,FALSE))),"")</f>
        <v>2844.6864780830269</v>
      </c>
      <c r="J45" s="109">
        <f ca="1">IFERROR(IF((VLOOKUP($E45,'NEA Backsheet'!$D$5:$CB$183,J$9,FALSE))="","",(VLOOKUP($E45,'NEA Backsheet'!$D$5:$CB$183,J$9,FALSE))),"")</f>
        <v>2794.6414673355289</v>
      </c>
      <c r="K45" s="181">
        <f ca="1">IFERROR(IF((VLOOKUP($E45,'NEA Backsheet'!$D$5:$CB$183,K$9,FALSE))="","",(VLOOKUP($E45,'NEA Backsheet'!$D$5:$CB$183,K$9,FALSE))),"")</f>
        <v>2758.09464710051</v>
      </c>
      <c r="L45" s="109">
        <f ca="1">IFERROR(IF((VLOOKUP($E45,'NEA Backsheet'!$D$5:$CB$183,L$9,FALSE))="","",(VLOOKUP($E45,'NEA Backsheet'!$D$5:$CB$183,L$9,FALSE))),"")</f>
        <v>2721.9913121135783</v>
      </c>
      <c r="M45" s="110">
        <f ca="1">IFERROR(IF((VLOOKUP($E45,'NEA Backsheet'!$D$5:$CB$183,M$9,FALSE))="","",(VLOOKUP($E45,'NEA Backsheet'!$D$5:$CB$183,M$9,FALSE))),"")</f>
        <v>0</v>
      </c>
      <c r="N45" s="109">
        <f ca="1">IFERROR(IF((VLOOKUP($E45,'NEA Backsheet'!$D$5:$CB$183,N$9,FALSE))="","",(VLOOKUP($E45,'NEA Backsheet'!$D$5:$CB$183,N$9,FALSE))),"")</f>
        <v>0</v>
      </c>
      <c r="O45" s="92"/>
      <c r="Q45" s="107">
        <f ca="1">IFERROR(IF((VLOOKUP($E45,'DTOC Backsheet'!$D$5:$AF$183,Q$9,FALSE))="","",(VLOOKUP($E45,'DTOC Backsheet'!$D$5:$AF$183,Q$9,FALSE))),"")</f>
        <v>460.63907933398627</v>
      </c>
      <c r="R45" s="108">
        <f ca="1">IFERROR(IF((VLOOKUP($E45,'DTOC Backsheet'!$D$5:$AF$183,R$9,FALSE))="","",(VLOOKUP($E45,'DTOC Backsheet'!$D$5:$AF$183,R$9,FALSE))),"")</f>
        <v>785.84108716944172</v>
      </c>
      <c r="S45" s="108">
        <f ca="1">IFERROR(IF((VLOOKUP($E45,'DTOC Backsheet'!$D$5:$AF$183,S$9,FALSE))="","",(VLOOKUP($E45,'DTOC Backsheet'!$D$5:$AF$183,S$9,FALSE))),"")</f>
        <v>739.16503428011754</v>
      </c>
      <c r="T45" s="109">
        <f ca="1">IFERROR(IF((VLOOKUP($E45,'DTOC Backsheet'!$D$5:$AF$183,T$9,FALSE))="","",(VLOOKUP($E45,'DTOC Backsheet'!$D$5:$AF$183,T$9,FALSE))),"")</f>
        <v>546.41804780780603</v>
      </c>
      <c r="U45" s="181">
        <f ca="1">IFERROR(IF((VLOOKUP($E45,'DTOC Backsheet'!$D$5:$AF$183,U$9,FALSE))="","",(VLOOKUP($E45,'DTOC Backsheet'!$D$5:$AF$183,U$9,FALSE))),"")</f>
        <v>515.60217441011685</v>
      </c>
      <c r="V45" s="109">
        <f ca="1">IFERROR(IF((VLOOKUP($E45,'DTOC Backsheet'!$D$5:$AF$183,V$9,FALSE))="","",(VLOOKUP($E45,'DTOC Backsheet'!$D$5:$AF$183,V$9,FALSE))),"")</f>
        <v>766.63880160104839</v>
      </c>
      <c r="W45" s="110">
        <f ca="1">IFERROR(IF((VLOOKUP($E45,'DTOC Backsheet'!$D$5:$AF$183,W$9,FALSE))="","",(VLOOKUP($E45,'DTOC Backsheet'!$D$5:$AF$183,W$9,FALSE))),"")</f>
        <v>0</v>
      </c>
      <c r="X45" s="109">
        <f ca="1">IFERROR(IF((VLOOKUP($E45,'DTOC Backsheet'!$D$5:$AF$183,X$9,FALSE))="","",(VLOOKUP($E45,'DTOC Backsheet'!$D$5:$AF$183,X$9,FALSE))),"")</f>
        <v>0</v>
      </c>
      <c r="Y45" s="92"/>
    </row>
    <row r="46" spans="1:25" ht="30" customHeight="1" x14ac:dyDescent="0.3">
      <c r="A46" s="171">
        <v>34</v>
      </c>
      <c r="B46" s="97" t="str">
        <f ca="1">IFERROR(IF((VLOOKUP($E46,'Org List'!$AJ$10:$AL$188,3,FALSE))="","",(VLOOKUP($E46,'Org List'!$AJ$10:$AL$188,3,FALSE))),"")</f>
        <v>London Commissioning Region</v>
      </c>
      <c r="C46" s="98" t="str">
        <f ca="1">IFERROR(IF((VLOOKUP($E46,'Org List'!$AO$10:$AQ$188,3,FALSE))="","",(VLOOKUP($E46,'Org List'!$AO$10:$AQ$188,3,FALSE))),"")</f>
        <v>London Region</v>
      </c>
      <c r="D46" s="99" t="str">
        <f ca="1">IFERROR(IF((VLOOKUP($E46,'Org List'!$AT$10:$AV$188,3,FALSE))="","",(VLOOKUP($E46,'Org List'!$AT$10:$AV$188,3,FALSE))),"")</f>
        <v>NHS England London</v>
      </c>
      <c r="E46" s="97" t="str">
        <f t="shared" ca="1" si="0"/>
        <v>E09000004</v>
      </c>
      <c r="F46" s="99" t="str">
        <f ca="1">IF(E46="","",VLOOKUP(E46,'Org List'!$J$9:$K$488,2,0))</f>
        <v>Bexley</v>
      </c>
      <c r="G46" s="107">
        <f ca="1">IFERROR(IF((VLOOKUP($E46,'NEA Backsheet'!$D$5:$CB$183,G$9,FALSE))="","",(VLOOKUP($E46,'NEA Backsheet'!$D$5:$CB$183,G$9,FALSE))),"")</f>
        <v>2624.3558266535247</v>
      </c>
      <c r="H46" s="108">
        <f ca="1">IFERROR(IF((VLOOKUP($E46,'NEA Backsheet'!$D$5:$CB$183,H$9,FALSE))="","",(VLOOKUP($E46,'NEA Backsheet'!$D$5:$CB$183,H$9,FALSE))),"")</f>
        <v>2684.4807114981463</v>
      </c>
      <c r="I46" s="108">
        <f ca="1">IFERROR(IF((VLOOKUP($E46,'NEA Backsheet'!$D$5:$CB$183,I$9,FALSE))="","",(VLOOKUP($E46,'NEA Backsheet'!$D$5:$CB$183,I$9,FALSE))),"")</f>
        <v>2764.942869073875</v>
      </c>
      <c r="J46" s="109">
        <f ca="1">IFERROR(IF((VLOOKUP($E46,'NEA Backsheet'!$D$5:$CB$183,J$9,FALSE))="","",(VLOOKUP($E46,'NEA Backsheet'!$D$5:$CB$183,J$9,FALSE))),"")</f>
        <v>2629.0271002532049</v>
      </c>
      <c r="K46" s="181">
        <f ca="1">IFERROR(IF((VLOOKUP($E46,'NEA Backsheet'!$D$5:$CB$183,K$9,FALSE))="","",(VLOOKUP($E46,'NEA Backsheet'!$D$5:$CB$183,K$9,FALSE))),"")</f>
        <v>2704.2676605284814</v>
      </c>
      <c r="L46" s="109">
        <f ca="1">IFERROR(IF((VLOOKUP($E46,'NEA Backsheet'!$D$5:$CB$183,L$9,FALSE))="","",(VLOOKUP($E46,'NEA Backsheet'!$D$5:$CB$183,L$9,FALSE))),"")</f>
        <v>2554.457451419973</v>
      </c>
      <c r="M46" s="110">
        <f ca="1">IFERROR(IF((VLOOKUP($E46,'NEA Backsheet'!$D$5:$CB$183,M$9,FALSE))="","",(VLOOKUP($E46,'NEA Backsheet'!$D$5:$CB$183,M$9,FALSE))),"")</f>
        <v>0</v>
      </c>
      <c r="N46" s="109">
        <f ca="1">IFERROR(IF((VLOOKUP($E46,'NEA Backsheet'!$D$5:$CB$183,N$9,FALSE))="","",(VLOOKUP($E46,'NEA Backsheet'!$D$5:$CB$183,N$9,FALSE))),"")</f>
        <v>0</v>
      </c>
      <c r="O46" s="92"/>
      <c r="Q46" s="107">
        <f ca="1">IFERROR(IF((VLOOKUP($E46,'DTOC Backsheet'!$D$5:$AF$183,Q$9,FALSE))="","",(VLOOKUP($E46,'DTOC Backsheet'!$D$5:$AF$183,Q$9,FALSE))),"")</f>
        <v>568.26576053692406</v>
      </c>
      <c r="R46" s="108">
        <f ca="1">IFERROR(IF((VLOOKUP($E46,'DTOC Backsheet'!$D$5:$AF$183,R$9,FALSE))="","",(VLOOKUP($E46,'DTOC Backsheet'!$D$5:$AF$183,R$9,FALSE))),"")</f>
        <v>604.14512146218942</v>
      </c>
      <c r="S46" s="108">
        <f ca="1">IFERROR(IF((VLOOKUP($E46,'DTOC Backsheet'!$D$5:$AF$183,S$9,FALSE))="","",(VLOOKUP($E46,'DTOC Backsheet'!$D$5:$AF$183,S$9,FALSE))),"")</f>
        <v>687.511871847365</v>
      </c>
      <c r="T46" s="109">
        <f ca="1">IFERROR(IF((VLOOKUP($E46,'DTOC Backsheet'!$D$5:$AF$183,T$9,FALSE))="","",(VLOOKUP($E46,'DTOC Backsheet'!$D$5:$AF$183,T$9,FALSE))),"")</f>
        <v>501.49356553030486</v>
      </c>
      <c r="U46" s="181">
        <f ca="1">IFERROR(IF((VLOOKUP($E46,'DTOC Backsheet'!$D$5:$AF$183,U$9,FALSE))="","",(VLOOKUP($E46,'DTOC Backsheet'!$D$5:$AF$183,U$9,FALSE))),"")</f>
        <v>456.70805500527251</v>
      </c>
      <c r="V46" s="109">
        <f ca="1">IFERROR(IF((VLOOKUP($E46,'DTOC Backsheet'!$D$5:$AF$183,V$9,FALSE))="","",(VLOOKUP($E46,'DTOC Backsheet'!$D$5:$AF$183,V$9,FALSE))),"")</f>
        <v>402.54883297500072</v>
      </c>
      <c r="W46" s="110">
        <f ca="1">IFERROR(IF((VLOOKUP($E46,'DTOC Backsheet'!$D$5:$AF$183,W$9,FALSE))="","",(VLOOKUP($E46,'DTOC Backsheet'!$D$5:$AF$183,W$9,FALSE))),"")</f>
        <v>0</v>
      </c>
      <c r="X46" s="109">
        <f ca="1">IFERROR(IF((VLOOKUP($E46,'DTOC Backsheet'!$D$5:$AF$183,X$9,FALSE))="","",(VLOOKUP($E46,'DTOC Backsheet'!$D$5:$AF$183,X$9,FALSE))),"")</f>
        <v>0</v>
      </c>
      <c r="Y46" s="92"/>
    </row>
    <row r="47" spans="1:25" ht="30" customHeight="1" x14ac:dyDescent="0.3">
      <c r="A47" s="171">
        <v>35</v>
      </c>
      <c r="B47" s="97" t="str">
        <f ca="1">IFERROR(IF((VLOOKUP($E47,'Org List'!$AJ$10:$AL$188,3,FALSE))="","",(VLOOKUP($E47,'Org List'!$AJ$10:$AL$188,3,FALSE))),"")</f>
        <v>Midlands and East of England Commissioning Region</v>
      </c>
      <c r="C47" s="98" t="str">
        <f ca="1">IFERROR(IF((VLOOKUP($E47,'Org List'!$AO$10:$AQ$188,3,FALSE))="","",(VLOOKUP($E47,'Org List'!$AO$10:$AQ$188,3,FALSE))),"")</f>
        <v>West Midlands Region</v>
      </c>
      <c r="D47" s="99" t="str">
        <f ca="1">IFERROR(IF((VLOOKUP($E47,'Org List'!$AT$10:$AV$188,3,FALSE))="","",(VLOOKUP($E47,'Org List'!$AT$10:$AV$188,3,FALSE))),"")</f>
        <v>NHS England Midlands And East (West Midlands)</v>
      </c>
      <c r="E47" s="97" t="str">
        <f t="shared" ca="1" si="0"/>
        <v>E08000025</v>
      </c>
      <c r="F47" s="99" t="str">
        <f ca="1">IF(E47="","",VLOOKUP(E47,'Org List'!$J$9:$K$488,2,0))</f>
        <v>Birmingham</v>
      </c>
      <c r="G47" s="107">
        <f ca="1">IFERROR(IF((VLOOKUP($E47,'NEA Backsheet'!$D$5:$CB$183,G$9,FALSE))="","",(VLOOKUP($E47,'NEA Backsheet'!$D$5:$CB$183,G$9,FALSE))),"")</f>
        <v>3043.3255219737521</v>
      </c>
      <c r="H47" s="108">
        <f ca="1">IFERROR(IF((VLOOKUP($E47,'NEA Backsheet'!$D$5:$CB$183,H$9,FALSE))="","",(VLOOKUP($E47,'NEA Backsheet'!$D$5:$CB$183,H$9,FALSE))),"")</f>
        <v>3008.6536676530773</v>
      </c>
      <c r="I47" s="108">
        <f ca="1">IFERROR(IF((VLOOKUP($E47,'NEA Backsheet'!$D$5:$CB$183,I$9,FALSE))="","",(VLOOKUP($E47,'NEA Backsheet'!$D$5:$CB$183,I$9,FALSE))),"")</f>
        <v>3241.5863750749181</v>
      </c>
      <c r="J47" s="109">
        <f ca="1">IFERROR(IF((VLOOKUP($E47,'NEA Backsheet'!$D$5:$CB$183,J$9,FALSE))="","",(VLOOKUP($E47,'NEA Backsheet'!$D$5:$CB$183,J$9,FALSE))),"")</f>
        <v>3343.9039925833108</v>
      </c>
      <c r="K47" s="181">
        <f ca="1">IFERROR(IF((VLOOKUP($E47,'NEA Backsheet'!$D$5:$CB$183,K$9,FALSE))="","",(VLOOKUP($E47,'NEA Backsheet'!$D$5:$CB$183,K$9,FALSE))),"")</f>
        <v>3436.5505153083909</v>
      </c>
      <c r="L47" s="109">
        <f ca="1">IFERROR(IF((VLOOKUP($E47,'NEA Backsheet'!$D$5:$CB$183,L$9,FALSE))="","",(VLOOKUP($E47,'NEA Backsheet'!$D$5:$CB$183,L$9,FALSE))),"")</f>
        <v>3434.1116606388882</v>
      </c>
      <c r="M47" s="110">
        <f ca="1">IFERROR(IF((VLOOKUP($E47,'NEA Backsheet'!$D$5:$CB$183,M$9,FALSE))="","",(VLOOKUP($E47,'NEA Backsheet'!$D$5:$CB$183,M$9,FALSE))),"")</f>
        <v>0</v>
      </c>
      <c r="N47" s="109">
        <f ca="1">IFERROR(IF((VLOOKUP($E47,'NEA Backsheet'!$D$5:$CB$183,N$9,FALSE))="","",(VLOOKUP($E47,'NEA Backsheet'!$D$5:$CB$183,N$9,FALSE))),"")</f>
        <v>0</v>
      </c>
      <c r="O47" s="92"/>
      <c r="Q47" s="107">
        <f ca="1">IFERROR(IF((VLOOKUP($E47,'DTOC Backsheet'!$D$5:$AF$183,Q$9,FALSE))="","",(VLOOKUP($E47,'DTOC Backsheet'!$D$5:$AF$183,Q$9,FALSE))),"")</f>
        <v>1844.4338965962777</v>
      </c>
      <c r="R47" s="108">
        <f ca="1">IFERROR(IF((VLOOKUP($E47,'DTOC Backsheet'!$D$5:$AF$183,R$9,FALSE))="","",(VLOOKUP($E47,'DTOC Backsheet'!$D$5:$AF$183,R$9,FALSE))),"")</f>
        <v>1780.3616079788844</v>
      </c>
      <c r="S47" s="108">
        <f ca="1">IFERROR(IF((VLOOKUP($E47,'DTOC Backsheet'!$D$5:$AF$183,S$9,FALSE))="","",(VLOOKUP($E47,'DTOC Backsheet'!$D$5:$AF$183,S$9,FALSE))),"")</f>
        <v>1629.1321620510671</v>
      </c>
      <c r="T47" s="109">
        <f ca="1">IFERROR(IF((VLOOKUP($E47,'DTOC Backsheet'!$D$5:$AF$183,T$9,FALSE))="","",(VLOOKUP($E47,'DTOC Backsheet'!$D$5:$AF$183,T$9,FALSE))),"")</f>
        <v>1415.8947983296787</v>
      </c>
      <c r="U47" s="181">
        <f ca="1">IFERROR(IF((VLOOKUP($E47,'DTOC Backsheet'!$D$5:$AF$183,U$9,FALSE))="","",(VLOOKUP($E47,'DTOC Backsheet'!$D$5:$AF$183,U$9,FALSE))),"")</f>
        <v>1607.4529132662133</v>
      </c>
      <c r="V47" s="109">
        <f ca="1">IFERROR(IF((VLOOKUP($E47,'DTOC Backsheet'!$D$5:$AF$183,V$9,FALSE))="","",(VLOOKUP($E47,'DTOC Backsheet'!$D$5:$AF$183,V$9,FALSE))),"")</f>
        <v>1592.6188397314938</v>
      </c>
      <c r="W47" s="110">
        <f ca="1">IFERROR(IF((VLOOKUP($E47,'DTOC Backsheet'!$D$5:$AF$183,W$9,FALSE))="","",(VLOOKUP($E47,'DTOC Backsheet'!$D$5:$AF$183,W$9,FALSE))),"")</f>
        <v>0</v>
      </c>
      <c r="X47" s="109">
        <f ca="1">IFERROR(IF((VLOOKUP($E47,'DTOC Backsheet'!$D$5:$AF$183,X$9,FALSE))="","",(VLOOKUP($E47,'DTOC Backsheet'!$D$5:$AF$183,X$9,FALSE))),"")</f>
        <v>0</v>
      </c>
      <c r="Y47" s="92"/>
    </row>
    <row r="48" spans="1:25" ht="30" customHeight="1" x14ac:dyDescent="0.3">
      <c r="A48" s="171">
        <v>36</v>
      </c>
      <c r="B48" s="97" t="str">
        <f ca="1">IFERROR(IF((VLOOKUP($E48,'Org List'!$AJ$10:$AL$188,3,FALSE))="","",(VLOOKUP($E48,'Org List'!$AJ$10:$AL$188,3,FALSE))),"")</f>
        <v>North of England Commissioning Region</v>
      </c>
      <c r="C48" s="98" t="str">
        <f ca="1">IFERROR(IF((VLOOKUP($E48,'Org List'!$AO$10:$AQ$188,3,FALSE))="","",(VLOOKUP($E48,'Org List'!$AO$10:$AQ$188,3,FALSE))),"")</f>
        <v>North West Region</v>
      </c>
      <c r="D48" s="99" t="str">
        <f ca="1">IFERROR(IF((VLOOKUP($E48,'Org List'!$AT$10:$AV$188,3,FALSE))="","",(VLOOKUP($E48,'Org List'!$AT$10:$AV$188,3,FALSE))),"")</f>
        <v>NHS England North (Lancashire)</v>
      </c>
      <c r="E48" s="97" t="str">
        <f t="shared" ca="1" si="0"/>
        <v>E06000008</v>
      </c>
      <c r="F48" s="99" t="str">
        <f ca="1">IF(E48="","",VLOOKUP(E48,'Org List'!$J$9:$K$488,2,0))</f>
        <v>Blackburn with Darwen</v>
      </c>
      <c r="G48" s="107">
        <f ca="1">IFERROR(IF((VLOOKUP($E48,'NEA Backsheet'!$D$5:$CB$183,G$9,FALSE))="","",(VLOOKUP($E48,'NEA Backsheet'!$D$5:$CB$183,G$9,FALSE))),"")</f>
        <v>2926.3864041823481</v>
      </c>
      <c r="H48" s="108">
        <f ca="1">IFERROR(IF((VLOOKUP($E48,'NEA Backsheet'!$D$5:$CB$183,H$9,FALSE))="","",(VLOOKUP($E48,'NEA Backsheet'!$D$5:$CB$183,H$9,FALSE))),"")</f>
        <v>2901.6885677587275</v>
      </c>
      <c r="I48" s="108">
        <f ca="1">IFERROR(IF((VLOOKUP($E48,'NEA Backsheet'!$D$5:$CB$183,I$9,FALSE))="","",(VLOOKUP($E48,'NEA Backsheet'!$D$5:$CB$183,I$9,FALSE))),"")</f>
        <v>3147.5432701108821</v>
      </c>
      <c r="J48" s="109">
        <f ca="1">IFERROR(IF((VLOOKUP($E48,'NEA Backsheet'!$D$5:$CB$183,J$9,FALSE))="","",(VLOOKUP($E48,'NEA Backsheet'!$D$5:$CB$183,J$9,FALSE))),"")</f>
        <v>3029.7610792183737</v>
      </c>
      <c r="K48" s="181">
        <f ca="1">IFERROR(IF((VLOOKUP($E48,'NEA Backsheet'!$D$5:$CB$183,K$9,FALSE))="","",(VLOOKUP($E48,'NEA Backsheet'!$D$5:$CB$183,K$9,FALSE))),"")</f>
        <v>3035.0156452219467</v>
      </c>
      <c r="L48" s="109">
        <f ca="1">IFERROR(IF((VLOOKUP($E48,'NEA Backsheet'!$D$5:$CB$183,L$9,FALSE))="","",(VLOOKUP($E48,'NEA Backsheet'!$D$5:$CB$183,L$9,FALSE))),"")</f>
        <v>3052.4951420523394</v>
      </c>
      <c r="M48" s="110">
        <f ca="1">IFERROR(IF((VLOOKUP($E48,'NEA Backsheet'!$D$5:$CB$183,M$9,FALSE))="","",(VLOOKUP($E48,'NEA Backsheet'!$D$5:$CB$183,M$9,FALSE))),"")</f>
        <v>0</v>
      </c>
      <c r="N48" s="109">
        <f ca="1">IFERROR(IF((VLOOKUP($E48,'NEA Backsheet'!$D$5:$CB$183,N$9,FALSE))="","",(VLOOKUP($E48,'NEA Backsheet'!$D$5:$CB$183,N$9,FALSE))),"")</f>
        <v>0</v>
      </c>
      <c r="O48" s="92"/>
      <c r="Q48" s="107">
        <f ca="1">IFERROR(IF((VLOOKUP($E48,'DTOC Backsheet'!$D$5:$AF$183,Q$9,FALSE))="","",(VLOOKUP($E48,'DTOC Backsheet'!$D$5:$AF$183,Q$9,FALSE))),"")</f>
        <v>848.20415020660221</v>
      </c>
      <c r="R48" s="108">
        <f ca="1">IFERROR(IF((VLOOKUP($E48,'DTOC Backsheet'!$D$5:$AF$183,R$9,FALSE))="","",(VLOOKUP($E48,'DTOC Backsheet'!$D$5:$AF$183,R$9,FALSE))),"")</f>
        <v>843.66344276438269</v>
      </c>
      <c r="S48" s="108">
        <f ca="1">IFERROR(IF((VLOOKUP($E48,'DTOC Backsheet'!$D$5:$AF$183,S$9,FALSE))="","",(VLOOKUP($E48,'DTOC Backsheet'!$D$5:$AF$183,S$9,FALSE))),"")</f>
        <v>788.26681196930474</v>
      </c>
      <c r="T48" s="109">
        <f ca="1">IFERROR(IF((VLOOKUP($E48,'DTOC Backsheet'!$D$5:$AF$183,T$9,FALSE))="","",(VLOOKUP($E48,'DTOC Backsheet'!$D$5:$AF$183,T$9,FALSE))),"")</f>
        <v>857.6872181896199</v>
      </c>
      <c r="U48" s="181">
        <f ca="1">IFERROR(IF((VLOOKUP($E48,'DTOC Backsheet'!$D$5:$AF$183,U$9,FALSE))="","",(VLOOKUP($E48,'DTOC Backsheet'!$D$5:$AF$183,U$9,FALSE))),"")</f>
        <v>714.28554573040299</v>
      </c>
      <c r="V48" s="109">
        <f ca="1">IFERROR(IF((VLOOKUP($E48,'DTOC Backsheet'!$D$5:$AF$183,V$9,FALSE))="","",(VLOOKUP($E48,'DTOC Backsheet'!$D$5:$AF$183,V$9,FALSE))),"")</f>
        <v>1176.2567563743357</v>
      </c>
      <c r="W48" s="110">
        <f ca="1">IFERROR(IF((VLOOKUP($E48,'DTOC Backsheet'!$D$5:$AF$183,W$9,FALSE))="","",(VLOOKUP($E48,'DTOC Backsheet'!$D$5:$AF$183,W$9,FALSE))),"")</f>
        <v>0</v>
      </c>
      <c r="X48" s="109">
        <f ca="1">IFERROR(IF((VLOOKUP($E48,'DTOC Backsheet'!$D$5:$AF$183,X$9,FALSE))="","",(VLOOKUP($E48,'DTOC Backsheet'!$D$5:$AF$183,X$9,FALSE))),"")</f>
        <v>0</v>
      </c>
      <c r="Y48" s="92"/>
    </row>
    <row r="49" spans="1:25" ht="30" customHeight="1" x14ac:dyDescent="0.3">
      <c r="A49" s="171">
        <v>37</v>
      </c>
      <c r="B49" s="97" t="str">
        <f ca="1">IFERROR(IF((VLOOKUP($E49,'Org List'!$AJ$10:$AL$188,3,FALSE))="","",(VLOOKUP($E49,'Org List'!$AJ$10:$AL$188,3,FALSE))),"")</f>
        <v>North of England Commissioning Region</v>
      </c>
      <c r="C49" s="98" t="str">
        <f ca="1">IFERROR(IF((VLOOKUP($E49,'Org List'!$AO$10:$AQ$188,3,FALSE))="","",(VLOOKUP($E49,'Org List'!$AO$10:$AQ$188,3,FALSE))),"")</f>
        <v>North West Region</v>
      </c>
      <c r="D49" s="99" t="str">
        <f ca="1">IFERROR(IF((VLOOKUP($E49,'Org List'!$AT$10:$AV$188,3,FALSE))="","",(VLOOKUP($E49,'Org List'!$AT$10:$AV$188,3,FALSE))),"")</f>
        <v>NHS England North (Lancashire)</v>
      </c>
      <c r="E49" s="97" t="str">
        <f t="shared" ca="1" si="0"/>
        <v>E06000009</v>
      </c>
      <c r="F49" s="99" t="str">
        <f ca="1">IF(E49="","",VLOOKUP(E49,'Org List'!$J$9:$K$488,2,0))</f>
        <v>Blackpool</v>
      </c>
      <c r="G49" s="107">
        <f ca="1">IFERROR(IF((VLOOKUP($E49,'NEA Backsheet'!$D$5:$CB$183,G$9,FALSE))="","",(VLOOKUP($E49,'NEA Backsheet'!$D$5:$CB$183,G$9,FALSE))),"")</f>
        <v>3608.2780339266692</v>
      </c>
      <c r="H49" s="108">
        <f ca="1">IFERROR(IF((VLOOKUP($E49,'NEA Backsheet'!$D$5:$CB$183,H$9,FALSE))="","",(VLOOKUP($E49,'NEA Backsheet'!$D$5:$CB$183,H$9,FALSE))),"")</f>
        <v>3561.012010989059</v>
      </c>
      <c r="I49" s="108">
        <f ca="1">IFERROR(IF((VLOOKUP($E49,'NEA Backsheet'!$D$5:$CB$183,I$9,FALSE))="","",(VLOOKUP($E49,'NEA Backsheet'!$D$5:$CB$183,I$9,FALSE))),"")</f>
        <v>3655.9451029778088</v>
      </c>
      <c r="J49" s="109">
        <f ca="1">IFERROR(IF((VLOOKUP($E49,'NEA Backsheet'!$D$5:$CB$183,J$9,FALSE))="","",(VLOOKUP($E49,'NEA Backsheet'!$D$5:$CB$183,J$9,FALSE))),"")</f>
        <v>3390.4281591768859</v>
      </c>
      <c r="K49" s="181">
        <f ca="1">IFERROR(IF((VLOOKUP($E49,'NEA Backsheet'!$D$5:$CB$183,K$9,FALSE))="","",(VLOOKUP($E49,'NEA Backsheet'!$D$5:$CB$183,K$9,FALSE))),"")</f>
        <v>3482.3697371471671</v>
      </c>
      <c r="L49" s="109">
        <f ca="1">IFERROR(IF((VLOOKUP($E49,'NEA Backsheet'!$D$5:$CB$183,L$9,FALSE))="","",(VLOOKUP($E49,'NEA Backsheet'!$D$5:$CB$183,L$9,FALSE))),"")</f>
        <v>3367.1877142283624</v>
      </c>
      <c r="M49" s="110">
        <f ca="1">IFERROR(IF((VLOOKUP($E49,'NEA Backsheet'!$D$5:$CB$183,M$9,FALSE))="","",(VLOOKUP($E49,'NEA Backsheet'!$D$5:$CB$183,M$9,FALSE))),"")</f>
        <v>0</v>
      </c>
      <c r="N49" s="109">
        <f ca="1">IFERROR(IF((VLOOKUP($E49,'NEA Backsheet'!$D$5:$CB$183,N$9,FALSE))="","",(VLOOKUP($E49,'NEA Backsheet'!$D$5:$CB$183,N$9,FALSE))),"")</f>
        <v>0</v>
      </c>
      <c r="O49" s="92"/>
      <c r="Q49" s="107">
        <f ca="1">IFERROR(IF((VLOOKUP($E49,'DTOC Backsheet'!$D$5:$AF$183,Q$9,FALSE))="","",(VLOOKUP($E49,'DTOC Backsheet'!$D$5:$AF$183,Q$9,FALSE))),"")</f>
        <v>1066.510665106651</v>
      </c>
      <c r="R49" s="108">
        <f ca="1">IFERROR(IF((VLOOKUP($E49,'DTOC Backsheet'!$D$5:$AF$183,R$9,FALSE))="","",(VLOOKUP($E49,'DTOC Backsheet'!$D$5:$AF$183,R$9,FALSE))),"")</f>
        <v>1240.2124021240213</v>
      </c>
      <c r="S49" s="108">
        <f ca="1">IFERROR(IF((VLOOKUP($E49,'DTOC Backsheet'!$D$5:$AF$183,S$9,FALSE))="","",(VLOOKUP($E49,'DTOC Backsheet'!$D$5:$AF$183,S$9,FALSE))),"")</f>
        <v>1497.6149761497613</v>
      </c>
      <c r="T49" s="109">
        <f ca="1">IFERROR(IF((VLOOKUP($E49,'DTOC Backsheet'!$D$5:$AF$183,T$9,FALSE))="","",(VLOOKUP($E49,'DTOC Backsheet'!$D$5:$AF$183,T$9,FALSE))),"")</f>
        <v>1100.182013678417</v>
      </c>
      <c r="U49" s="181">
        <f ca="1">IFERROR(IF((VLOOKUP($E49,'DTOC Backsheet'!$D$5:$AF$183,U$9,FALSE))="","",(VLOOKUP($E49,'DTOC Backsheet'!$D$5:$AF$183,U$9,FALSE))),"")</f>
        <v>1035.0931846029478</v>
      </c>
      <c r="V49" s="109">
        <f ca="1">IFERROR(IF((VLOOKUP($E49,'DTOC Backsheet'!$D$5:$AF$183,V$9,FALSE))="","",(VLOOKUP($E49,'DTOC Backsheet'!$D$5:$AF$183,V$9,FALSE))),"")</f>
        <v>1316.2407657483773</v>
      </c>
      <c r="W49" s="110">
        <f ca="1">IFERROR(IF((VLOOKUP($E49,'DTOC Backsheet'!$D$5:$AF$183,W$9,FALSE))="","",(VLOOKUP($E49,'DTOC Backsheet'!$D$5:$AF$183,W$9,FALSE))),"")</f>
        <v>0</v>
      </c>
      <c r="X49" s="109">
        <f ca="1">IFERROR(IF((VLOOKUP($E49,'DTOC Backsheet'!$D$5:$AF$183,X$9,FALSE))="","",(VLOOKUP($E49,'DTOC Backsheet'!$D$5:$AF$183,X$9,FALSE))),"")</f>
        <v>0</v>
      </c>
      <c r="Y49" s="92"/>
    </row>
    <row r="50" spans="1:25" ht="30" customHeight="1" x14ac:dyDescent="0.3">
      <c r="A50" s="171">
        <v>38</v>
      </c>
      <c r="B50" s="97" t="str">
        <f ca="1">IFERROR(IF((VLOOKUP($E50,'Org List'!$AJ$10:$AL$188,3,FALSE))="","",(VLOOKUP($E50,'Org List'!$AJ$10:$AL$188,3,FALSE))),"")</f>
        <v>North of England Commissioning Region</v>
      </c>
      <c r="C50" s="98" t="str">
        <f ca="1">IFERROR(IF((VLOOKUP($E50,'Org List'!$AO$10:$AQ$188,3,FALSE))="","",(VLOOKUP($E50,'Org List'!$AO$10:$AQ$188,3,FALSE))),"")</f>
        <v>North West Region</v>
      </c>
      <c r="D50" s="99" t="str">
        <f ca="1">IFERROR(IF((VLOOKUP($E50,'Org List'!$AT$10:$AV$188,3,FALSE))="","",(VLOOKUP($E50,'Org List'!$AT$10:$AV$188,3,FALSE))),"")</f>
        <v>NHS England North (Greater Manchester)</v>
      </c>
      <c r="E50" s="97" t="str">
        <f t="shared" ca="1" si="0"/>
        <v>E08000001</v>
      </c>
      <c r="F50" s="99" t="str">
        <f ca="1">IF(E50="","",VLOOKUP(E50,'Org List'!$J$9:$K$488,2,0))</f>
        <v>Bolton</v>
      </c>
      <c r="G50" s="107">
        <f ca="1">IFERROR(IF((VLOOKUP($E50,'NEA Backsheet'!$D$5:$CB$183,G$9,FALSE))="","",(VLOOKUP($E50,'NEA Backsheet'!$D$5:$CB$183,G$9,FALSE))),"")</f>
        <v>2913.8414966837372</v>
      </c>
      <c r="H50" s="108">
        <f ca="1">IFERROR(IF((VLOOKUP($E50,'NEA Backsheet'!$D$5:$CB$183,H$9,FALSE))="","",(VLOOKUP($E50,'NEA Backsheet'!$D$5:$CB$183,H$9,FALSE))),"")</f>
        <v>2978.0486378236574</v>
      </c>
      <c r="I50" s="108">
        <f ca="1">IFERROR(IF((VLOOKUP($E50,'NEA Backsheet'!$D$5:$CB$183,I$9,FALSE))="","",(VLOOKUP($E50,'NEA Backsheet'!$D$5:$CB$183,I$9,FALSE))),"")</f>
        <v>3252.6801488780684</v>
      </c>
      <c r="J50" s="109">
        <f ca="1">IFERROR(IF((VLOOKUP($E50,'NEA Backsheet'!$D$5:$CB$183,J$9,FALSE))="","",(VLOOKUP($E50,'NEA Backsheet'!$D$5:$CB$183,J$9,FALSE))),"")</f>
        <v>2905.7716684854722</v>
      </c>
      <c r="K50" s="181">
        <f ca="1">IFERROR(IF((VLOOKUP($E50,'NEA Backsheet'!$D$5:$CB$183,K$9,FALSE))="","",(VLOOKUP($E50,'NEA Backsheet'!$D$5:$CB$183,K$9,FALSE))),"")</f>
        <v>2829.5342920405687</v>
      </c>
      <c r="L50" s="109">
        <f ca="1">IFERROR(IF((VLOOKUP($E50,'NEA Backsheet'!$D$5:$CB$183,L$9,FALSE))="","",(VLOOKUP($E50,'NEA Backsheet'!$D$5:$CB$183,L$9,FALSE))),"")</f>
        <v>2663.0158414347688</v>
      </c>
      <c r="M50" s="110">
        <f ca="1">IFERROR(IF((VLOOKUP($E50,'NEA Backsheet'!$D$5:$CB$183,M$9,FALSE))="","",(VLOOKUP($E50,'NEA Backsheet'!$D$5:$CB$183,M$9,FALSE))),"")</f>
        <v>0</v>
      </c>
      <c r="N50" s="109">
        <f ca="1">IFERROR(IF((VLOOKUP($E50,'NEA Backsheet'!$D$5:$CB$183,N$9,FALSE))="","",(VLOOKUP($E50,'NEA Backsheet'!$D$5:$CB$183,N$9,FALSE))),"")</f>
        <v>0</v>
      </c>
      <c r="O50" s="92"/>
      <c r="Q50" s="107">
        <f ca="1">IFERROR(IF((VLOOKUP($E50,'DTOC Backsheet'!$D$5:$AF$183,Q$9,FALSE))="","",(VLOOKUP($E50,'DTOC Backsheet'!$D$5:$AF$183,Q$9,FALSE))),"")</f>
        <v>1215.84322384764</v>
      </c>
      <c r="R50" s="108">
        <f ca="1">IFERROR(IF((VLOOKUP($E50,'DTOC Backsheet'!$D$5:$AF$183,R$9,FALSE))="","",(VLOOKUP($E50,'DTOC Backsheet'!$D$5:$AF$183,R$9,FALSE))),"")</f>
        <v>1013.8927224215658</v>
      </c>
      <c r="S50" s="108">
        <f ca="1">IFERROR(IF((VLOOKUP($E50,'DTOC Backsheet'!$D$5:$AF$183,S$9,FALSE))="","",(VLOOKUP($E50,'DTOC Backsheet'!$D$5:$AF$183,S$9,FALSE))),"")</f>
        <v>1343.2698500322017</v>
      </c>
      <c r="T50" s="109">
        <f ca="1">IFERROR(IF((VLOOKUP($E50,'DTOC Backsheet'!$D$5:$AF$183,T$9,FALSE))="","",(VLOOKUP($E50,'DTOC Backsheet'!$D$5:$AF$183,T$9,FALSE))),"")</f>
        <v>1294.5424964094877</v>
      </c>
      <c r="U50" s="181">
        <f ca="1">IFERROR(IF((VLOOKUP($E50,'DTOC Backsheet'!$D$5:$AF$183,U$9,FALSE))="","",(VLOOKUP($E50,'DTOC Backsheet'!$D$5:$AF$183,U$9,FALSE))),"")</f>
        <v>728.09429405415119</v>
      </c>
      <c r="V50" s="109">
        <f ca="1">IFERROR(IF((VLOOKUP($E50,'DTOC Backsheet'!$D$5:$AF$183,V$9,FALSE))="","",(VLOOKUP($E50,'DTOC Backsheet'!$D$5:$AF$183,V$9,FALSE))),"")</f>
        <v>651.62149713148244</v>
      </c>
      <c r="W50" s="110">
        <f ca="1">IFERROR(IF((VLOOKUP($E50,'DTOC Backsheet'!$D$5:$AF$183,W$9,FALSE))="","",(VLOOKUP($E50,'DTOC Backsheet'!$D$5:$AF$183,W$9,FALSE))),"")</f>
        <v>0</v>
      </c>
      <c r="X50" s="109">
        <f ca="1">IFERROR(IF((VLOOKUP($E50,'DTOC Backsheet'!$D$5:$AF$183,X$9,FALSE))="","",(VLOOKUP($E50,'DTOC Backsheet'!$D$5:$AF$183,X$9,FALSE))),"")</f>
        <v>0</v>
      </c>
      <c r="Y50" s="92"/>
    </row>
    <row r="51" spans="1:25" ht="30" customHeight="1" x14ac:dyDescent="0.3">
      <c r="A51" s="171">
        <v>39</v>
      </c>
      <c r="B51" s="97" t="str">
        <f ca="1">IFERROR(IF((VLOOKUP($E51,'Org List'!$AJ$10:$AL$188,3,FALSE))="","",(VLOOKUP($E51,'Org List'!$AJ$10:$AL$188,3,FALSE))),"")</f>
        <v>South West England Commissioning Region</v>
      </c>
      <c r="C51" s="98" t="str">
        <f ca="1">IFERROR(IF((VLOOKUP($E51,'Org List'!$AO$10:$AQ$188,3,FALSE))="","",(VLOOKUP($E51,'Org List'!$AO$10:$AQ$188,3,FALSE))),"")</f>
        <v>South West Region</v>
      </c>
      <c r="D51" s="99" t="str">
        <f ca="1">IFERROR(IF((VLOOKUP($E51,'Org List'!$AT$10:$AV$188,3,FALSE))="","",(VLOOKUP($E51,'Org List'!$AT$10:$AV$188,3,FALSE))),"")</f>
        <v>NHS England South West (South West South)</v>
      </c>
      <c r="E51" s="97" t="str">
        <f t="shared" ca="1" si="0"/>
        <v>E06000028 &amp; E06000029</v>
      </c>
      <c r="F51" s="99" t="str">
        <f ca="1">IF(E51="","",VLOOKUP(E51,'Org List'!$J$9:$K$488,2,0))</f>
        <v>Bournemouth &amp; Poole</v>
      </c>
      <c r="G51" s="107">
        <f ca="1">IFERROR(IF((VLOOKUP($E51,'NEA Backsheet'!$D$5:$CB$183,G$9,FALSE))="","",(VLOOKUP($E51,'NEA Backsheet'!$D$5:$CB$183,G$9,FALSE))),"")</f>
        <v>3142.3122950953857</v>
      </c>
      <c r="H51" s="108">
        <f ca="1">IFERROR(IF((VLOOKUP($E51,'NEA Backsheet'!$D$5:$CB$183,H$9,FALSE))="","",(VLOOKUP($E51,'NEA Backsheet'!$D$5:$CB$183,H$9,FALSE))),"")</f>
        <v>3125.9266578096153</v>
      </c>
      <c r="I51" s="108">
        <f ca="1">IFERROR(IF((VLOOKUP($E51,'NEA Backsheet'!$D$5:$CB$183,I$9,FALSE))="","",(VLOOKUP($E51,'NEA Backsheet'!$D$5:$CB$183,I$9,FALSE))),"")</f>
        <v>3225.9722968471197</v>
      </c>
      <c r="J51" s="109">
        <f ca="1">IFERROR(IF((VLOOKUP($E51,'NEA Backsheet'!$D$5:$CB$183,J$9,FALSE))="","",(VLOOKUP($E51,'NEA Backsheet'!$D$5:$CB$183,J$9,FALSE))),"")</f>
        <v>3225.2928810189096</v>
      </c>
      <c r="K51" s="181">
        <f ca="1">IFERROR(IF((VLOOKUP($E51,'NEA Backsheet'!$D$5:$CB$183,K$9,FALSE))="","",(VLOOKUP($E51,'NEA Backsheet'!$D$5:$CB$183,K$9,FALSE))),"")</f>
        <v>3166.4709411806552</v>
      </c>
      <c r="L51" s="109">
        <f ca="1">IFERROR(IF((VLOOKUP($E51,'NEA Backsheet'!$D$5:$CB$183,L$9,FALSE))="","",(VLOOKUP($E51,'NEA Backsheet'!$D$5:$CB$183,L$9,FALSE))),"")</f>
        <v>3135.8042219840822</v>
      </c>
      <c r="M51" s="110">
        <f ca="1">IFERROR(IF((VLOOKUP($E51,'NEA Backsheet'!$D$5:$CB$183,M$9,FALSE))="","",(VLOOKUP($E51,'NEA Backsheet'!$D$5:$CB$183,M$9,FALSE))),"")</f>
        <v>0</v>
      </c>
      <c r="N51" s="109">
        <f ca="1">IFERROR(IF((VLOOKUP($E51,'NEA Backsheet'!$D$5:$CB$183,N$9,FALSE))="","",(VLOOKUP($E51,'NEA Backsheet'!$D$5:$CB$183,N$9,FALSE))),"")</f>
        <v>0</v>
      </c>
      <c r="O51" s="92"/>
      <c r="Q51" s="107">
        <f ca="1">IFERROR(IF((VLOOKUP($E51,'DTOC Backsheet'!$D$5:$AF$183,Q$9,FALSE))="","",(VLOOKUP($E51,'DTOC Backsheet'!$D$5:$AF$183,Q$9,FALSE))),"")</f>
        <v>1279.6095064873807</v>
      </c>
      <c r="R51" s="108">
        <f ca="1">IFERROR(IF((VLOOKUP($E51,'DTOC Backsheet'!$D$5:$AF$183,R$9,FALSE))="","",(VLOOKUP($E51,'DTOC Backsheet'!$D$5:$AF$183,R$9,FALSE))),"")</f>
        <v>1425.401374302754</v>
      </c>
      <c r="S51" s="108">
        <f ca="1">IFERROR(IF((VLOOKUP($E51,'DTOC Backsheet'!$D$5:$AF$183,S$9,FALSE))="","",(VLOOKUP($E51,'DTOC Backsheet'!$D$5:$AF$183,S$9,FALSE))),"")</f>
        <v>1082.3616853254055</v>
      </c>
      <c r="T51" s="109">
        <f ca="1">IFERROR(IF((VLOOKUP($E51,'DTOC Backsheet'!$D$5:$AF$183,T$9,FALSE))="","",(VLOOKUP($E51,'DTOC Backsheet'!$D$5:$AF$183,T$9,FALSE))),"")</f>
        <v>1001.6627210865754</v>
      </c>
      <c r="U51" s="181">
        <f ca="1">IFERROR(IF((VLOOKUP($E51,'DTOC Backsheet'!$D$5:$AF$183,U$9,FALSE))="","",(VLOOKUP($E51,'DTOC Backsheet'!$D$5:$AF$183,U$9,FALSE))),"")</f>
        <v>886.3455463245715</v>
      </c>
      <c r="V51" s="109">
        <f ca="1">IFERROR(IF((VLOOKUP($E51,'DTOC Backsheet'!$D$5:$AF$183,V$9,FALSE))="","",(VLOOKUP($E51,'DTOC Backsheet'!$D$5:$AF$183,V$9,FALSE))),"")</f>
        <v>920.0536435626957</v>
      </c>
      <c r="W51" s="110">
        <f ca="1">IFERROR(IF((VLOOKUP($E51,'DTOC Backsheet'!$D$5:$AF$183,W$9,FALSE))="","",(VLOOKUP($E51,'DTOC Backsheet'!$D$5:$AF$183,W$9,FALSE))),"")</f>
        <v>0</v>
      </c>
      <c r="X51" s="109">
        <f ca="1">IFERROR(IF((VLOOKUP($E51,'DTOC Backsheet'!$D$5:$AF$183,X$9,FALSE))="","",(VLOOKUP($E51,'DTOC Backsheet'!$D$5:$AF$183,X$9,FALSE))),"")</f>
        <v>0</v>
      </c>
      <c r="Y51" s="92"/>
    </row>
    <row r="52" spans="1:25" ht="30" customHeight="1" x14ac:dyDescent="0.3">
      <c r="A52" s="171">
        <v>40</v>
      </c>
      <c r="B52" s="97" t="str">
        <f ca="1">IFERROR(IF((VLOOKUP($E52,'Org List'!$AJ$10:$AL$188,3,FALSE))="","",(VLOOKUP($E52,'Org List'!$AJ$10:$AL$188,3,FALSE))),"")</f>
        <v>South East England Commissioning Region</v>
      </c>
      <c r="C52" s="98" t="str">
        <f ca="1">IFERROR(IF((VLOOKUP($E52,'Org List'!$AO$10:$AQ$188,3,FALSE))="","",(VLOOKUP($E52,'Org List'!$AO$10:$AQ$188,3,FALSE))),"")</f>
        <v>South East Region</v>
      </c>
      <c r="D52" s="99" t="str">
        <f ca="1">IFERROR(IF((VLOOKUP($E52,'Org List'!$AT$10:$AV$188,3,FALSE))="","",(VLOOKUP($E52,'Org List'!$AT$10:$AV$188,3,FALSE))),"")</f>
        <v>NHS England South East (Hampshire, Isle of Wight and Thames Valley)</v>
      </c>
      <c r="E52" s="97" t="str">
        <f t="shared" ca="1" si="0"/>
        <v>E06000036</v>
      </c>
      <c r="F52" s="99" t="str">
        <f ca="1">IF(E52="","",VLOOKUP(E52,'Org List'!$J$9:$K$488,2,0))</f>
        <v>Bracknell Forest</v>
      </c>
      <c r="G52" s="107">
        <f ca="1">IFERROR(IF((VLOOKUP($E52,'NEA Backsheet'!$D$5:$CB$183,G$9,FALSE))="","",(VLOOKUP($E52,'NEA Backsheet'!$D$5:$CB$183,G$9,FALSE))),"")</f>
        <v>2648.1609024267118</v>
      </c>
      <c r="H52" s="108">
        <f ca="1">IFERROR(IF((VLOOKUP($E52,'NEA Backsheet'!$D$5:$CB$183,H$9,FALSE))="","",(VLOOKUP($E52,'NEA Backsheet'!$D$5:$CB$183,H$9,FALSE))),"")</f>
        <v>2555.7791094351583</v>
      </c>
      <c r="I52" s="108">
        <f ca="1">IFERROR(IF((VLOOKUP($E52,'NEA Backsheet'!$D$5:$CB$183,I$9,FALSE))="","",(VLOOKUP($E52,'NEA Backsheet'!$D$5:$CB$183,I$9,FALSE))),"")</f>
        <v>2697.259050677083</v>
      </c>
      <c r="J52" s="109">
        <f ca="1">IFERROR(IF((VLOOKUP($E52,'NEA Backsheet'!$D$5:$CB$183,J$9,FALSE))="","",(VLOOKUP($E52,'NEA Backsheet'!$D$5:$CB$183,J$9,FALSE))),"")</f>
        <v>2649.9924807272332</v>
      </c>
      <c r="K52" s="181">
        <f ca="1">IFERROR(IF((VLOOKUP($E52,'NEA Backsheet'!$D$5:$CB$183,K$9,FALSE))="","",(VLOOKUP($E52,'NEA Backsheet'!$D$5:$CB$183,K$9,FALSE))),"")</f>
        <v>2751.7144840015681</v>
      </c>
      <c r="L52" s="109">
        <f ca="1">IFERROR(IF((VLOOKUP($E52,'NEA Backsheet'!$D$5:$CB$183,L$9,FALSE))="","",(VLOOKUP($E52,'NEA Backsheet'!$D$5:$CB$183,L$9,FALSE))),"")</f>
        <v>2724.0011249458585</v>
      </c>
      <c r="M52" s="110">
        <f ca="1">IFERROR(IF((VLOOKUP($E52,'NEA Backsheet'!$D$5:$CB$183,M$9,FALSE))="","",(VLOOKUP($E52,'NEA Backsheet'!$D$5:$CB$183,M$9,FALSE))),"")</f>
        <v>0</v>
      </c>
      <c r="N52" s="109">
        <f ca="1">IFERROR(IF((VLOOKUP($E52,'NEA Backsheet'!$D$5:$CB$183,N$9,FALSE))="","",(VLOOKUP($E52,'NEA Backsheet'!$D$5:$CB$183,N$9,FALSE))),"")</f>
        <v>0</v>
      </c>
      <c r="O52" s="92"/>
      <c r="Q52" s="107">
        <f ca="1">IFERROR(IF((VLOOKUP($E52,'DTOC Backsheet'!$D$5:$AF$183,Q$9,FALSE))="","",(VLOOKUP($E52,'DTOC Backsheet'!$D$5:$AF$183,Q$9,FALSE))),"")</f>
        <v>1331.4410764197344</v>
      </c>
      <c r="R52" s="108">
        <f ca="1">IFERROR(IF((VLOOKUP($E52,'DTOC Backsheet'!$D$5:$AF$183,R$9,FALSE))="","",(VLOOKUP($E52,'DTOC Backsheet'!$D$5:$AF$183,R$9,FALSE))),"")</f>
        <v>1191.6885142894287</v>
      </c>
      <c r="S52" s="108">
        <f ca="1">IFERROR(IF((VLOOKUP($E52,'DTOC Backsheet'!$D$5:$AF$183,S$9,FALSE))="","",(VLOOKUP($E52,'DTOC Backsheet'!$D$5:$AF$183,S$9,FALSE))),"")</f>
        <v>1242.6061144454316</v>
      </c>
      <c r="T52" s="109">
        <f ca="1">IFERROR(IF((VLOOKUP($E52,'DTOC Backsheet'!$D$5:$AF$183,T$9,FALSE))="","",(VLOOKUP($E52,'DTOC Backsheet'!$D$5:$AF$183,T$9,FALSE))),"")</f>
        <v>1079.56258965388</v>
      </c>
      <c r="U52" s="181">
        <f ca="1">IFERROR(IF((VLOOKUP($E52,'DTOC Backsheet'!$D$5:$AF$183,U$9,FALSE))="","",(VLOOKUP($E52,'DTOC Backsheet'!$D$5:$AF$183,U$9,FALSE))),"")</f>
        <v>1233.4782928647521</v>
      </c>
      <c r="V52" s="109">
        <f ca="1">IFERROR(IF((VLOOKUP($E52,'DTOC Backsheet'!$D$5:$AF$183,V$9,FALSE))="","",(VLOOKUP($E52,'DTOC Backsheet'!$D$5:$AF$183,V$9,FALSE))),"")</f>
        <v>994.53223613178966</v>
      </c>
      <c r="W52" s="110">
        <f ca="1">IFERROR(IF((VLOOKUP($E52,'DTOC Backsheet'!$D$5:$AF$183,W$9,FALSE))="","",(VLOOKUP($E52,'DTOC Backsheet'!$D$5:$AF$183,W$9,FALSE))),"")</f>
        <v>0</v>
      </c>
      <c r="X52" s="109">
        <f ca="1">IFERROR(IF((VLOOKUP($E52,'DTOC Backsheet'!$D$5:$AF$183,X$9,FALSE))="","",(VLOOKUP($E52,'DTOC Backsheet'!$D$5:$AF$183,X$9,FALSE))),"")</f>
        <v>0</v>
      </c>
      <c r="Y52" s="92"/>
    </row>
    <row r="53" spans="1:25" ht="30" customHeight="1" x14ac:dyDescent="0.3">
      <c r="A53" s="171">
        <v>41</v>
      </c>
      <c r="B53" s="97" t="str">
        <f ca="1">IFERROR(IF((VLOOKUP($E53,'Org List'!$AJ$10:$AL$188,3,FALSE))="","",(VLOOKUP($E53,'Org List'!$AJ$10:$AL$188,3,FALSE))),"")</f>
        <v>North of England Commissioning Region</v>
      </c>
      <c r="C53" s="98" t="str">
        <f ca="1">IFERROR(IF((VLOOKUP($E53,'Org List'!$AO$10:$AQ$188,3,FALSE))="","",(VLOOKUP($E53,'Org List'!$AO$10:$AQ$188,3,FALSE))),"")</f>
        <v>Yorkshire and The Humber Region</v>
      </c>
      <c r="D53" s="99" t="str">
        <f ca="1">IFERROR(IF((VLOOKUP($E53,'Org List'!$AT$10:$AV$188,3,FALSE))="","",(VLOOKUP($E53,'Org List'!$AT$10:$AV$188,3,FALSE))),"")</f>
        <v>NHS England North (Yorkshire And Humber)</v>
      </c>
      <c r="E53" s="97" t="str">
        <f t="shared" ca="1" si="0"/>
        <v>E08000032</v>
      </c>
      <c r="F53" s="99" t="str">
        <f ca="1">IF(E53="","",VLOOKUP(E53,'Org List'!$J$9:$K$488,2,0))</f>
        <v>Bradford</v>
      </c>
      <c r="G53" s="107">
        <f ca="1">IFERROR(IF((VLOOKUP($E53,'NEA Backsheet'!$D$5:$CB$183,G$9,FALSE))="","",(VLOOKUP($E53,'NEA Backsheet'!$D$5:$CB$183,G$9,FALSE))),"")</f>
        <v>3212.2008975372382</v>
      </c>
      <c r="H53" s="108">
        <f ca="1">IFERROR(IF((VLOOKUP($E53,'NEA Backsheet'!$D$5:$CB$183,H$9,FALSE))="","",(VLOOKUP($E53,'NEA Backsheet'!$D$5:$CB$183,H$9,FALSE))),"")</f>
        <v>3247.4386848725453</v>
      </c>
      <c r="I53" s="108">
        <f ca="1">IFERROR(IF((VLOOKUP($E53,'NEA Backsheet'!$D$5:$CB$183,I$9,FALSE))="","",(VLOOKUP($E53,'NEA Backsheet'!$D$5:$CB$183,I$9,FALSE))),"")</f>
        <v>3897.1979149266126</v>
      </c>
      <c r="J53" s="109">
        <f ca="1">IFERROR(IF((VLOOKUP($E53,'NEA Backsheet'!$D$5:$CB$183,J$9,FALSE))="","",(VLOOKUP($E53,'NEA Backsheet'!$D$5:$CB$183,J$9,FALSE))),"")</f>
        <v>3912.0919495250851</v>
      </c>
      <c r="K53" s="181">
        <f ca="1">IFERROR(IF((VLOOKUP($E53,'NEA Backsheet'!$D$5:$CB$183,K$9,FALSE))="","",(VLOOKUP($E53,'NEA Backsheet'!$D$5:$CB$183,K$9,FALSE))),"")</f>
        <v>3880.679879104975</v>
      </c>
      <c r="L53" s="109">
        <f ca="1">IFERROR(IF((VLOOKUP($E53,'NEA Backsheet'!$D$5:$CB$183,L$9,FALSE))="","",(VLOOKUP($E53,'NEA Backsheet'!$D$5:$CB$183,L$9,FALSE))),"")</f>
        <v>3775.3642733344409</v>
      </c>
      <c r="M53" s="110">
        <f ca="1">IFERROR(IF((VLOOKUP($E53,'NEA Backsheet'!$D$5:$CB$183,M$9,FALSE))="","",(VLOOKUP($E53,'NEA Backsheet'!$D$5:$CB$183,M$9,FALSE))),"")</f>
        <v>0</v>
      </c>
      <c r="N53" s="109">
        <f ca="1">IFERROR(IF((VLOOKUP($E53,'NEA Backsheet'!$D$5:$CB$183,N$9,FALSE))="","",(VLOOKUP($E53,'NEA Backsheet'!$D$5:$CB$183,N$9,FALSE))),"")</f>
        <v>0</v>
      </c>
      <c r="O53" s="92"/>
      <c r="Q53" s="107">
        <f ca="1">IFERROR(IF((VLOOKUP($E53,'DTOC Backsheet'!$D$5:$AF$183,Q$9,FALSE))="","",(VLOOKUP($E53,'DTOC Backsheet'!$D$5:$AF$183,Q$9,FALSE))),"")</f>
        <v>249.74948753032854</v>
      </c>
      <c r="R53" s="108">
        <f ca="1">IFERROR(IF((VLOOKUP($E53,'DTOC Backsheet'!$D$5:$AF$183,R$9,FALSE))="","",(VLOOKUP($E53,'DTOC Backsheet'!$D$5:$AF$183,R$9,FALSE))),"")</f>
        <v>436.42578472713217</v>
      </c>
      <c r="S53" s="108">
        <f ca="1">IFERROR(IF((VLOOKUP($E53,'DTOC Backsheet'!$D$5:$AF$183,S$9,FALSE))="","",(VLOOKUP($E53,'DTOC Backsheet'!$D$5:$AF$183,S$9,FALSE))),"")</f>
        <v>336.72945161930244</v>
      </c>
      <c r="T53" s="109">
        <f ca="1">IFERROR(IF((VLOOKUP($E53,'DTOC Backsheet'!$D$5:$AF$183,T$9,FALSE))="","",(VLOOKUP($E53,'DTOC Backsheet'!$D$5:$AF$183,T$9,FALSE))),"")</f>
        <v>251.53209123199406</v>
      </c>
      <c r="U53" s="181">
        <f ca="1">IFERROR(IF((VLOOKUP($E53,'DTOC Backsheet'!$D$5:$AF$183,U$9,FALSE))="","",(VLOOKUP($E53,'DTOC Backsheet'!$D$5:$AF$183,U$9,FALSE))),"")</f>
        <v>223.1046500433126</v>
      </c>
      <c r="V53" s="109">
        <f ca="1">IFERROR(IF((VLOOKUP($E53,'DTOC Backsheet'!$D$5:$AF$183,V$9,FALSE))="","",(VLOOKUP($E53,'DTOC Backsheet'!$D$5:$AF$183,V$9,FALSE))),"")</f>
        <v>243.15614873890041</v>
      </c>
      <c r="W53" s="110">
        <f ca="1">IFERROR(IF((VLOOKUP($E53,'DTOC Backsheet'!$D$5:$AF$183,W$9,FALSE))="","",(VLOOKUP($E53,'DTOC Backsheet'!$D$5:$AF$183,W$9,FALSE))),"")</f>
        <v>0</v>
      </c>
      <c r="X53" s="109">
        <f ca="1">IFERROR(IF((VLOOKUP($E53,'DTOC Backsheet'!$D$5:$AF$183,X$9,FALSE))="","",(VLOOKUP($E53,'DTOC Backsheet'!$D$5:$AF$183,X$9,FALSE))),"")</f>
        <v>0</v>
      </c>
      <c r="Y53" s="92"/>
    </row>
    <row r="54" spans="1:25" ht="30" customHeight="1" x14ac:dyDescent="0.3">
      <c r="A54" s="171">
        <v>42</v>
      </c>
      <c r="B54" s="97" t="str">
        <f ca="1">IFERROR(IF((VLOOKUP($E54,'Org List'!$AJ$10:$AL$188,3,FALSE))="","",(VLOOKUP($E54,'Org List'!$AJ$10:$AL$188,3,FALSE))),"")</f>
        <v>London Commissioning Region</v>
      </c>
      <c r="C54" s="98" t="str">
        <f ca="1">IFERROR(IF((VLOOKUP($E54,'Org List'!$AO$10:$AQ$188,3,FALSE))="","",(VLOOKUP($E54,'Org List'!$AO$10:$AQ$188,3,FALSE))),"")</f>
        <v>London Region</v>
      </c>
      <c r="D54" s="99" t="str">
        <f ca="1">IFERROR(IF((VLOOKUP($E54,'Org List'!$AT$10:$AV$188,3,FALSE))="","",(VLOOKUP($E54,'Org List'!$AT$10:$AV$188,3,FALSE))),"")</f>
        <v>NHS England London</v>
      </c>
      <c r="E54" s="97" t="str">
        <f t="shared" ca="1" si="0"/>
        <v>E09000005</v>
      </c>
      <c r="F54" s="99" t="str">
        <f ca="1">IF(E54="","",VLOOKUP(E54,'Org List'!$J$9:$K$488,2,0))</f>
        <v>Brent</v>
      </c>
      <c r="G54" s="107">
        <f ca="1">IFERROR(IF((VLOOKUP($E54,'NEA Backsheet'!$D$5:$CB$183,G$9,FALSE))="","",(VLOOKUP($E54,'NEA Backsheet'!$D$5:$CB$183,G$9,FALSE))),"")</f>
        <v>2108.9070665584759</v>
      </c>
      <c r="H54" s="108">
        <f ca="1">IFERROR(IF((VLOOKUP($E54,'NEA Backsheet'!$D$5:$CB$183,H$9,FALSE))="","",(VLOOKUP($E54,'NEA Backsheet'!$D$5:$CB$183,H$9,FALSE))),"")</f>
        <v>2157.2808947403082</v>
      </c>
      <c r="I54" s="108">
        <f ca="1">IFERROR(IF((VLOOKUP($E54,'NEA Backsheet'!$D$5:$CB$183,I$9,FALSE))="","",(VLOOKUP($E54,'NEA Backsheet'!$D$5:$CB$183,I$9,FALSE))),"")</f>
        <v>2376.4218985330076</v>
      </c>
      <c r="J54" s="109">
        <f ca="1">IFERROR(IF((VLOOKUP($E54,'NEA Backsheet'!$D$5:$CB$183,J$9,FALSE))="","",(VLOOKUP($E54,'NEA Backsheet'!$D$5:$CB$183,J$9,FALSE))),"")</f>
        <v>2453.2858549502062</v>
      </c>
      <c r="K54" s="181">
        <f ca="1">IFERROR(IF((VLOOKUP($E54,'NEA Backsheet'!$D$5:$CB$183,K$9,FALSE))="","",(VLOOKUP($E54,'NEA Backsheet'!$D$5:$CB$183,K$9,FALSE))),"")</f>
        <v>2457.818422156412</v>
      </c>
      <c r="L54" s="109">
        <f ca="1">IFERROR(IF((VLOOKUP($E54,'NEA Backsheet'!$D$5:$CB$183,L$9,FALSE))="","",(VLOOKUP($E54,'NEA Backsheet'!$D$5:$CB$183,L$9,FALSE))),"")</f>
        <v>2546.5187901903464</v>
      </c>
      <c r="M54" s="110">
        <f ca="1">IFERROR(IF((VLOOKUP($E54,'NEA Backsheet'!$D$5:$CB$183,M$9,FALSE))="","",(VLOOKUP($E54,'NEA Backsheet'!$D$5:$CB$183,M$9,FALSE))),"")</f>
        <v>0</v>
      </c>
      <c r="N54" s="109">
        <f ca="1">IFERROR(IF((VLOOKUP($E54,'NEA Backsheet'!$D$5:$CB$183,N$9,FALSE))="","",(VLOOKUP($E54,'NEA Backsheet'!$D$5:$CB$183,N$9,FALSE))),"")</f>
        <v>0</v>
      </c>
      <c r="O54" s="92"/>
      <c r="Q54" s="107">
        <f ca="1">IFERROR(IF((VLOOKUP($E54,'DTOC Backsheet'!$D$5:$AF$183,Q$9,FALSE))="","",(VLOOKUP($E54,'DTOC Backsheet'!$D$5:$AF$183,Q$9,FALSE))),"")</f>
        <v>684.18813782355824</v>
      </c>
      <c r="R54" s="108">
        <f ca="1">IFERROR(IF((VLOOKUP($E54,'DTOC Backsheet'!$D$5:$AF$183,R$9,FALSE))="","",(VLOOKUP($E54,'DTOC Backsheet'!$D$5:$AF$183,R$9,FALSE))),"")</f>
        <v>759.72314432354426</v>
      </c>
      <c r="S54" s="108">
        <f ca="1">IFERROR(IF((VLOOKUP($E54,'DTOC Backsheet'!$D$5:$AF$183,S$9,FALSE))="","",(VLOOKUP($E54,'DTOC Backsheet'!$D$5:$AF$183,S$9,FALSE))),"")</f>
        <v>902.44455134193913</v>
      </c>
      <c r="T54" s="109">
        <f ca="1">IFERROR(IF((VLOOKUP($E54,'DTOC Backsheet'!$D$5:$AF$183,T$9,FALSE))="","",(VLOOKUP($E54,'DTOC Backsheet'!$D$5:$AF$183,T$9,FALSE))),"")</f>
        <v>841.46095780116036</v>
      </c>
      <c r="U54" s="181">
        <f ca="1">IFERROR(IF((VLOOKUP($E54,'DTOC Backsheet'!$D$5:$AF$183,U$9,FALSE))="","",(VLOOKUP($E54,'DTOC Backsheet'!$D$5:$AF$183,U$9,FALSE))),"")</f>
        <v>1233.7209531671149</v>
      </c>
      <c r="V54" s="109">
        <f ca="1">IFERROR(IF((VLOOKUP($E54,'DTOC Backsheet'!$D$5:$AF$183,V$9,FALSE))="","",(VLOOKUP($E54,'DTOC Backsheet'!$D$5:$AF$183,V$9,FALSE))),"")</f>
        <v>1085.4371847576058</v>
      </c>
      <c r="W54" s="110">
        <f ca="1">IFERROR(IF((VLOOKUP($E54,'DTOC Backsheet'!$D$5:$AF$183,W$9,FALSE))="","",(VLOOKUP($E54,'DTOC Backsheet'!$D$5:$AF$183,W$9,FALSE))),"")</f>
        <v>0</v>
      </c>
      <c r="X54" s="109">
        <f ca="1">IFERROR(IF((VLOOKUP($E54,'DTOC Backsheet'!$D$5:$AF$183,X$9,FALSE))="","",(VLOOKUP($E54,'DTOC Backsheet'!$D$5:$AF$183,X$9,FALSE))),"")</f>
        <v>0</v>
      </c>
      <c r="Y54" s="92"/>
    </row>
    <row r="55" spans="1:25" ht="30" customHeight="1" x14ac:dyDescent="0.3">
      <c r="A55" s="171">
        <v>43</v>
      </c>
      <c r="B55" s="97" t="str">
        <f ca="1">IFERROR(IF((VLOOKUP($E55,'Org List'!$AJ$10:$AL$188,3,FALSE))="","",(VLOOKUP($E55,'Org List'!$AJ$10:$AL$188,3,FALSE))),"")</f>
        <v>South East England Commissioning Region</v>
      </c>
      <c r="C55" s="98" t="str">
        <f ca="1">IFERROR(IF((VLOOKUP($E55,'Org List'!$AO$10:$AQ$188,3,FALSE))="","",(VLOOKUP($E55,'Org List'!$AO$10:$AQ$188,3,FALSE))),"")</f>
        <v>South East Region</v>
      </c>
      <c r="D55" s="99" t="str">
        <f ca="1">IFERROR(IF((VLOOKUP($E55,'Org List'!$AT$10:$AV$188,3,FALSE))="","",(VLOOKUP($E55,'Org List'!$AT$10:$AV$188,3,FALSE))),"")</f>
        <v>NHS England South East (Kent, Surrey and Sussex)</v>
      </c>
      <c r="E55" s="97" t="str">
        <f t="shared" ca="1" si="0"/>
        <v>E06000043</v>
      </c>
      <c r="F55" s="99" t="str">
        <f ca="1">IF(E55="","",VLOOKUP(E55,'Org List'!$J$9:$K$488,2,0))</f>
        <v>Brighton and Hove</v>
      </c>
      <c r="G55" s="107">
        <f ca="1">IFERROR(IF((VLOOKUP($E55,'NEA Backsheet'!$D$5:$CB$183,G$9,FALSE))="","",(VLOOKUP($E55,'NEA Backsheet'!$D$5:$CB$183,G$9,FALSE))),"")</f>
        <v>2135.5336708750342</v>
      </c>
      <c r="H55" s="108">
        <f ca="1">IFERROR(IF((VLOOKUP($E55,'NEA Backsheet'!$D$5:$CB$183,H$9,FALSE))="","",(VLOOKUP($E55,'NEA Backsheet'!$D$5:$CB$183,H$9,FALSE))),"")</f>
        <v>2054.42878894353</v>
      </c>
      <c r="I55" s="108">
        <f ca="1">IFERROR(IF((VLOOKUP($E55,'NEA Backsheet'!$D$5:$CB$183,I$9,FALSE))="","",(VLOOKUP($E55,'NEA Backsheet'!$D$5:$CB$183,I$9,FALSE))),"")</f>
        <v>2039.7976836265627</v>
      </c>
      <c r="J55" s="109">
        <f ca="1">IFERROR(IF((VLOOKUP($E55,'NEA Backsheet'!$D$5:$CB$183,J$9,FALSE))="","",(VLOOKUP($E55,'NEA Backsheet'!$D$5:$CB$183,J$9,FALSE))),"")</f>
        <v>1917.4944237479563</v>
      </c>
      <c r="K55" s="181">
        <f ca="1">IFERROR(IF((VLOOKUP($E55,'NEA Backsheet'!$D$5:$CB$183,K$9,FALSE))="","",(VLOOKUP($E55,'NEA Backsheet'!$D$5:$CB$183,K$9,FALSE))),"")</f>
        <v>1937.1508322320094</v>
      </c>
      <c r="L55" s="109">
        <f ca="1">IFERROR(IF((VLOOKUP($E55,'NEA Backsheet'!$D$5:$CB$183,L$9,FALSE))="","",(VLOOKUP($E55,'NEA Backsheet'!$D$5:$CB$183,L$9,FALSE))),"")</f>
        <v>1827.9754013941958</v>
      </c>
      <c r="M55" s="110">
        <f ca="1">IFERROR(IF((VLOOKUP($E55,'NEA Backsheet'!$D$5:$CB$183,M$9,FALSE))="","",(VLOOKUP($E55,'NEA Backsheet'!$D$5:$CB$183,M$9,FALSE))),"")</f>
        <v>0</v>
      </c>
      <c r="N55" s="109">
        <f ca="1">IFERROR(IF((VLOOKUP($E55,'NEA Backsheet'!$D$5:$CB$183,N$9,FALSE))="","",(VLOOKUP($E55,'NEA Backsheet'!$D$5:$CB$183,N$9,FALSE))),"")</f>
        <v>0</v>
      </c>
      <c r="O55" s="92"/>
      <c r="Q55" s="107">
        <f ca="1">IFERROR(IF((VLOOKUP($E55,'DTOC Backsheet'!$D$5:$AF$183,Q$9,FALSE))="","",(VLOOKUP($E55,'DTOC Backsheet'!$D$5:$AF$183,Q$9,FALSE))),"")</f>
        <v>1115.214989838684</v>
      </c>
      <c r="R55" s="108">
        <f ca="1">IFERROR(IF((VLOOKUP($E55,'DTOC Backsheet'!$D$5:$AF$183,R$9,FALSE))="","",(VLOOKUP($E55,'DTOC Backsheet'!$D$5:$AF$183,R$9,FALSE))),"")</f>
        <v>1181.4111158896001</v>
      </c>
      <c r="S55" s="108">
        <f ca="1">IFERROR(IF((VLOOKUP($E55,'DTOC Backsheet'!$D$5:$AF$183,S$9,FALSE))="","",(VLOOKUP($E55,'DTOC Backsheet'!$D$5:$AF$183,S$9,FALSE))),"")</f>
        <v>1222.3093593732872</v>
      </c>
      <c r="T55" s="109">
        <f ca="1">IFERROR(IF((VLOOKUP($E55,'DTOC Backsheet'!$D$5:$AF$183,T$9,FALSE))="","",(VLOOKUP($E55,'DTOC Backsheet'!$D$5:$AF$183,T$9,FALSE))),"")</f>
        <v>1100.8445575395863</v>
      </c>
      <c r="U55" s="181">
        <f ca="1">IFERROR(IF((VLOOKUP($E55,'DTOC Backsheet'!$D$5:$AF$183,U$9,FALSE))="","",(VLOOKUP($E55,'DTOC Backsheet'!$D$5:$AF$183,U$9,FALSE))),"")</f>
        <v>1075.0402616728741</v>
      </c>
      <c r="V55" s="109">
        <f ca="1">IFERROR(IF((VLOOKUP($E55,'DTOC Backsheet'!$D$5:$AF$183,V$9,FALSE))="","",(VLOOKUP($E55,'DTOC Backsheet'!$D$5:$AF$183,V$9,FALSE))),"")</f>
        <v>1052.9817506900392</v>
      </c>
      <c r="W55" s="110">
        <f ca="1">IFERROR(IF((VLOOKUP($E55,'DTOC Backsheet'!$D$5:$AF$183,W$9,FALSE))="","",(VLOOKUP($E55,'DTOC Backsheet'!$D$5:$AF$183,W$9,FALSE))),"")</f>
        <v>0</v>
      </c>
      <c r="X55" s="109">
        <f ca="1">IFERROR(IF((VLOOKUP($E55,'DTOC Backsheet'!$D$5:$AF$183,X$9,FALSE))="","",(VLOOKUP($E55,'DTOC Backsheet'!$D$5:$AF$183,X$9,FALSE))),"")</f>
        <v>0</v>
      </c>
      <c r="Y55" s="92"/>
    </row>
    <row r="56" spans="1:25" ht="30" customHeight="1" x14ac:dyDescent="0.3">
      <c r="A56" s="171">
        <v>44</v>
      </c>
      <c r="B56" s="97" t="str">
        <f ca="1">IFERROR(IF((VLOOKUP($E56,'Org List'!$AJ$10:$AL$188,3,FALSE))="","",(VLOOKUP($E56,'Org List'!$AJ$10:$AL$188,3,FALSE))),"")</f>
        <v>South West England Commissioning Region</v>
      </c>
      <c r="C56" s="98" t="str">
        <f ca="1">IFERROR(IF((VLOOKUP($E56,'Org List'!$AO$10:$AQ$188,3,FALSE))="","",(VLOOKUP($E56,'Org List'!$AO$10:$AQ$188,3,FALSE))),"")</f>
        <v>South West Region</v>
      </c>
      <c r="D56" s="99" t="str">
        <f ca="1">IFERROR(IF((VLOOKUP($E56,'Org List'!$AT$10:$AV$188,3,FALSE))="","",(VLOOKUP($E56,'Org List'!$AT$10:$AV$188,3,FALSE))),"")</f>
        <v>NHS England South West (South West North)</v>
      </c>
      <c r="E56" s="97" t="str">
        <f t="shared" ca="1" si="0"/>
        <v>E06000023</v>
      </c>
      <c r="F56" s="99" t="str">
        <f ca="1">IF(E56="","",VLOOKUP(E56,'Org List'!$J$9:$K$488,2,0))</f>
        <v>Bristol, City of</v>
      </c>
      <c r="G56" s="107">
        <f ca="1">IFERROR(IF((VLOOKUP($E56,'NEA Backsheet'!$D$5:$CB$183,G$9,FALSE))="","",(VLOOKUP($E56,'NEA Backsheet'!$D$5:$CB$183,G$9,FALSE))),"")</f>
        <v>2468.1140730377715</v>
      </c>
      <c r="H56" s="108">
        <f ca="1">IFERROR(IF((VLOOKUP($E56,'NEA Backsheet'!$D$5:$CB$183,H$9,FALSE))="","",(VLOOKUP($E56,'NEA Backsheet'!$D$5:$CB$183,H$9,FALSE))),"")</f>
        <v>2463.0582889419306</v>
      </c>
      <c r="I56" s="108">
        <f ca="1">IFERROR(IF((VLOOKUP($E56,'NEA Backsheet'!$D$5:$CB$183,I$9,FALSE))="","",(VLOOKUP($E56,'NEA Backsheet'!$D$5:$CB$183,I$9,FALSE))),"")</f>
        <v>2610.588951476896</v>
      </c>
      <c r="J56" s="109">
        <f ca="1">IFERROR(IF((VLOOKUP($E56,'NEA Backsheet'!$D$5:$CB$183,J$9,FALSE))="","",(VLOOKUP($E56,'NEA Backsheet'!$D$5:$CB$183,J$9,FALSE))),"")</f>
        <v>2608.0207309737789</v>
      </c>
      <c r="K56" s="181">
        <f ca="1">IFERROR(IF((VLOOKUP($E56,'NEA Backsheet'!$D$5:$CB$183,K$9,FALSE))="","",(VLOOKUP($E56,'NEA Backsheet'!$D$5:$CB$183,K$9,FALSE))),"")</f>
        <v>2618.9525256982306</v>
      </c>
      <c r="L56" s="109">
        <f ca="1">IFERROR(IF((VLOOKUP($E56,'NEA Backsheet'!$D$5:$CB$183,L$9,FALSE))="","",(VLOOKUP($E56,'NEA Backsheet'!$D$5:$CB$183,L$9,FALSE))),"")</f>
        <v>2740.7008908319981</v>
      </c>
      <c r="M56" s="110">
        <f ca="1">IFERROR(IF((VLOOKUP($E56,'NEA Backsheet'!$D$5:$CB$183,M$9,FALSE))="","",(VLOOKUP($E56,'NEA Backsheet'!$D$5:$CB$183,M$9,FALSE))),"")</f>
        <v>0</v>
      </c>
      <c r="N56" s="109">
        <f ca="1">IFERROR(IF((VLOOKUP($E56,'NEA Backsheet'!$D$5:$CB$183,N$9,FALSE))="","",(VLOOKUP($E56,'NEA Backsheet'!$D$5:$CB$183,N$9,FALSE))),"")</f>
        <v>0</v>
      </c>
      <c r="O56" s="92"/>
      <c r="Q56" s="107">
        <f ca="1">IFERROR(IF((VLOOKUP($E56,'DTOC Backsheet'!$D$5:$AF$183,Q$9,FALSE))="","",(VLOOKUP($E56,'DTOC Backsheet'!$D$5:$AF$183,Q$9,FALSE))),"")</f>
        <v>1324.1461625220372</v>
      </c>
      <c r="R56" s="108">
        <f ca="1">IFERROR(IF((VLOOKUP($E56,'DTOC Backsheet'!$D$5:$AF$183,R$9,FALSE))="","",(VLOOKUP($E56,'DTOC Backsheet'!$D$5:$AF$183,R$9,FALSE))),"")</f>
        <v>1629.3814263657569</v>
      </c>
      <c r="S56" s="108">
        <f ca="1">IFERROR(IF((VLOOKUP($E56,'DTOC Backsheet'!$D$5:$AF$183,S$9,FALSE))="","",(VLOOKUP($E56,'DTOC Backsheet'!$D$5:$AF$183,S$9,FALSE))),"")</f>
        <v>1711.5075063237082</v>
      </c>
      <c r="T56" s="109">
        <f ca="1">IFERROR(IF((VLOOKUP($E56,'DTOC Backsheet'!$D$5:$AF$183,T$9,FALSE))="","",(VLOOKUP($E56,'DTOC Backsheet'!$D$5:$AF$183,T$9,FALSE))),"")</f>
        <v>1476.9622860383338</v>
      </c>
      <c r="U56" s="181">
        <f ca="1">IFERROR(IF((VLOOKUP($E56,'DTOC Backsheet'!$D$5:$AF$183,U$9,FALSE))="","",(VLOOKUP($E56,'DTOC Backsheet'!$D$5:$AF$183,U$9,FALSE))),"")</f>
        <v>1198.2748561507931</v>
      </c>
      <c r="V56" s="109">
        <f ca="1">IFERROR(IF((VLOOKUP($E56,'DTOC Backsheet'!$D$5:$AF$183,V$9,FALSE))="","",(VLOOKUP($E56,'DTOC Backsheet'!$D$5:$AF$183,V$9,FALSE))),"")</f>
        <v>1411.277469876673</v>
      </c>
      <c r="W56" s="110">
        <f ca="1">IFERROR(IF((VLOOKUP($E56,'DTOC Backsheet'!$D$5:$AF$183,W$9,FALSE))="","",(VLOOKUP($E56,'DTOC Backsheet'!$D$5:$AF$183,W$9,FALSE))),"")</f>
        <v>0</v>
      </c>
      <c r="X56" s="109">
        <f ca="1">IFERROR(IF((VLOOKUP($E56,'DTOC Backsheet'!$D$5:$AF$183,X$9,FALSE))="","",(VLOOKUP($E56,'DTOC Backsheet'!$D$5:$AF$183,X$9,FALSE))),"")</f>
        <v>0</v>
      </c>
      <c r="Y56" s="92"/>
    </row>
    <row r="57" spans="1:25" ht="30" customHeight="1" x14ac:dyDescent="0.3">
      <c r="A57" s="171">
        <v>45</v>
      </c>
      <c r="B57" s="97" t="str">
        <f ca="1">IFERROR(IF((VLOOKUP($E57,'Org List'!$AJ$10:$AL$188,3,FALSE))="","",(VLOOKUP($E57,'Org List'!$AJ$10:$AL$188,3,FALSE))),"")</f>
        <v>London Commissioning Region</v>
      </c>
      <c r="C57" s="98" t="str">
        <f ca="1">IFERROR(IF((VLOOKUP($E57,'Org List'!$AO$10:$AQ$188,3,FALSE))="","",(VLOOKUP($E57,'Org List'!$AO$10:$AQ$188,3,FALSE))),"")</f>
        <v>London Region</v>
      </c>
      <c r="D57" s="99" t="str">
        <f ca="1">IFERROR(IF((VLOOKUP($E57,'Org List'!$AT$10:$AV$188,3,FALSE))="","",(VLOOKUP($E57,'Org List'!$AT$10:$AV$188,3,FALSE))),"")</f>
        <v>NHS England London</v>
      </c>
      <c r="E57" s="97" t="str">
        <f t="shared" ca="1" si="0"/>
        <v>E09000006</v>
      </c>
      <c r="F57" s="99" t="str">
        <f ca="1">IF(E57="","",VLOOKUP(E57,'Org List'!$J$9:$K$488,2,0))</f>
        <v>Bromley</v>
      </c>
      <c r="G57" s="107">
        <f ca="1">IFERROR(IF((VLOOKUP($E57,'NEA Backsheet'!$D$5:$CB$183,G$9,FALSE))="","",(VLOOKUP($E57,'NEA Backsheet'!$D$5:$CB$183,G$9,FALSE))),"")</f>
        <v>2125.0643447129623</v>
      </c>
      <c r="H57" s="108">
        <f ca="1">IFERROR(IF((VLOOKUP($E57,'NEA Backsheet'!$D$5:$CB$183,H$9,FALSE))="","",(VLOOKUP($E57,'NEA Backsheet'!$D$5:$CB$183,H$9,FALSE))),"")</f>
        <v>2078.1695525940536</v>
      </c>
      <c r="I57" s="108">
        <f ca="1">IFERROR(IF((VLOOKUP($E57,'NEA Backsheet'!$D$5:$CB$183,I$9,FALSE))="","",(VLOOKUP($E57,'NEA Backsheet'!$D$5:$CB$183,I$9,FALSE))),"")</f>
        <v>2165.9330228287768</v>
      </c>
      <c r="J57" s="109">
        <f ca="1">IFERROR(IF((VLOOKUP($E57,'NEA Backsheet'!$D$5:$CB$183,J$9,FALSE))="","",(VLOOKUP($E57,'NEA Backsheet'!$D$5:$CB$183,J$9,FALSE))),"")</f>
        <v>1962.5057738059909</v>
      </c>
      <c r="K57" s="181">
        <f ca="1">IFERROR(IF((VLOOKUP($E57,'NEA Backsheet'!$D$5:$CB$183,K$9,FALSE))="","",(VLOOKUP($E57,'NEA Backsheet'!$D$5:$CB$183,K$9,FALSE))),"")</f>
        <v>2021.2092937480975</v>
      </c>
      <c r="L57" s="109">
        <f ca="1">IFERROR(IF((VLOOKUP($E57,'NEA Backsheet'!$D$5:$CB$183,L$9,FALSE))="","",(VLOOKUP($E57,'NEA Backsheet'!$D$5:$CB$183,L$9,FALSE))),"")</f>
        <v>2047.176481868009</v>
      </c>
      <c r="M57" s="110">
        <f ca="1">IFERROR(IF((VLOOKUP($E57,'NEA Backsheet'!$D$5:$CB$183,M$9,FALSE))="","",(VLOOKUP($E57,'NEA Backsheet'!$D$5:$CB$183,M$9,FALSE))),"")</f>
        <v>0</v>
      </c>
      <c r="N57" s="109">
        <f ca="1">IFERROR(IF((VLOOKUP($E57,'NEA Backsheet'!$D$5:$CB$183,N$9,FALSE))="","",(VLOOKUP($E57,'NEA Backsheet'!$D$5:$CB$183,N$9,FALSE))),"")</f>
        <v>0</v>
      </c>
      <c r="O57" s="92"/>
      <c r="Q57" s="107">
        <f ca="1">IFERROR(IF((VLOOKUP($E57,'DTOC Backsheet'!$D$5:$AF$183,Q$9,FALSE))="","",(VLOOKUP($E57,'DTOC Backsheet'!$D$5:$AF$183,Q$9,FALSE))),"")</f>
        <v>581.16310945760722</v>
      </c>
      <c r="R57" s="108">
        <f ca="1">IFERROR(IF((VLOOKUP($E57,'DTOC Backsheet'!$D$5:$AF$183,R$9,FALSE))="","",(VLOOKUP($E57,'DTOC Backsheet'!$D$5:$AF$183,R$9,FALSE))),"")</f>
        <v>566.28157430977092</v>
      </c>
      <c r="S57" s="108">
        <f ca="1">IFERROR(IF((VLOOKUP($E57,'DTOC Backsheet'!$D$5:$AF$183,S$9,FALSE))="","",(VLOOKUP($E57,'DTOC Backsheet'!$D$5:$AF$183,S$9,FALSE))),"")</f>
        <v>624.2412375171333</v>
      </c>
      <c r="T57" s="109">
        <f ca="1">IFERROR(IF((VLOOKUP($E57,'DTOC Backsheet'!$D$5:$AF$183,T$9,FALSE))="","",(VLOOKUP($E57,'DTOC Backsheet'!$D$5:$AF$183,T$9,FALSE))),"")</f>
        <v>569.56706188197859</v>
      </c>
      <c r="U57" s="181">
        <f ca="1">IFERROR(IF((VLOOKUP($E57,'DTOC Backsheet'!$D$5:$AF$183,U$9,FALSE))="","",(VLOOKUP($E57,'DTOC Backsheet'!$D$5:$AF$183,U$9,FALSE))),"")</f>
        <v>291.92725341205141</v>
      </c>
      <c r="V57" s="109">
        <f ca="1">IFERROR(IF((VLOOKUP($E57,'DTOC Backsheet'!$D$5:$AF$183,V$9,FALSE))="","",(VLOOKUP($E57,'DTOC Backsheet'!$D$5:$AF$183,V$9,FALSE))),"")</f>
        <v>289.6103704484637</v>
      </c>
      <c r="W57" s="110">
        <f ca="1">IFERROR(IF((VLOOKUP($E57,'DTOC Backsheet'!$D$5:$AF$183,W$9,FALSE))="","",(VLOOKUP($E57,'DTOC Backsheet'!$D$5:$AF$183,W$9,FALSE))),"")</f>
        <v>0</v>
      </c>
      <c r="X57" s="109">
        <f ca="1">IFERROR(IF((VLOOKUP($E57,'DTOC Backsheet'!$D$5:$AF$183,X$9,FALSE))="","",(VLOOKUP($E57,'DTOC Backsheet'!$D$5:$AF$183,X$9,FALSE))),"")</f>
        <v>0</v>
      </c>
      <c r="Y57" s="92"/>
    </row>
    <row r="58" spans="1:25" ht="30" customHeight="1" x14ac:dyDescent="0.3">
      <c r="A58" s="171">
        <v>46</v>
      </c>
      <c r="B58" s="97" t="str">
        <f ca="1">IFERROR(IF((VLOOKUP($E58,'Org List'!$AJ$10:$AL$188,3,FALSE))="","",(VLOOKUP($E58,'Org List'!$AJ$10:$AL$188,3,FALSE))),"")</f>
        <v>South East England Commissioning Region</v>
      </c>
      <c r="C58" s="98" t="str">
        <f ca="1">IFERROR(IF((VLOOKUP($E58,'Org List'!$AO$10:$AQ$188,3,FALSE))="","",(VLOOKUP($E58,'Org List'!$AO$10:$AQ$188,3,FALSE))),"")</f>
        <v>South East Region</v>
      </c>
      <c r="D58" s="99" t="str">
        <f ca="1">IFERROR(IF((VLOOKUP($E58,'Org List'!$AT$10:$AV$188,3,FALSE))="","",(VLOOKUP($E58,'Org List'!$AT$10:$AV$188,3,FALSE))),"")</f>
        <v>NHS England South East (Hampshire, Isle of Wight and Thames Valley)</v>
      </c>
      <c r="E58" s="97" t="str">
        <f t="shared" ca="1" si="0"/>
        <v>E10000002</v>
      </c>
      <c r="F58" s="99" t="str">
        <f ca="1">IF(E58="","",VLOOKUP(E58,'Org List'!$J$9:$K$488,2,0))</f>
        <v>Buckinghamshire</v>
      </c>
      <c r="G58" s="107">
        <f ca="1">IFERROR(IF((VLOOKUP($E58,'NEA Backsheet'!$D$5:$CB$183,G$9,FALSE))="","",(VLOOKUP($E58,'NEA Backsheet'!$D$5:$CB$183,G$9,FALSE))),"")</f>
        <v>2351.909686895252</v>
      </c>
      <c r="H58" s="108">
        <f ca="1">IFERROR(IF((VLOOKUP($E58,'NEA Backsheet'!$D$5:$CB$183,H$9,FALSE))="","",(VLOOKUP($E58,'NEA Backsheet'!$D$5:$CB$183,H$9,FALSE))),"")</f>
        <v>2284.8511156458821</v>
      </c>
      <c r="I58" s="108">
        <f ca="1">IFERROR(IF((VLOOKUP($E58,'NEA Backsheet'!$D$5:$CB$183,I$9,FALSE))="","",(VLOOKUP($E58,'NEA Backsheet'!$D$5:$CB$183,I$9,FALSE))),"")</f>
        <v>2371.9264165896916</v>
      </c>
      <c r="J58" s="109">
        <f ca="1">IFERROR(IF((VLOOKUP($E58,'NEA Backsheet'!$D$5:$CB$183,J$9,FALSE))="","",(VLOOKUP($E58,'NEA Backsheet'!$D$5:$CB$183,J$9,FALSE))),"")</f>
        <v>2424.182825234132</v>
      </c>
      <c r="K58" s="181">
        <f ca="1">IFERROR(IF((VLOOKUP($E58,'NEA Backsheet'!$D$5:$CB$183,K$9,FALSE))="","",(VLOOKUP($E58,'NEA Backsheet'!$D$5:$CB$183,K$9,FALSE))),"")</f>
        <v>2604.5402431400753</v>
      </c>
      <c r="L58" s="109">
        <f ca="1">IFERROR(IF((VLOOKUP($E58,'NEA Backsheet'!$D$5:$CB$183,L$9,FALSE))="","",(VLOOKUP($E58,'NEA Backsheet'!$D$5:$CB$183,L$9,FALSE))),"")</f>
        <v>2512.9159260121132</v>
      </c>
      <c r="M58" s="110">
        <f ca="1">IFERROR(IF((VLOOKUP($E58,'NEA Backsheet'!$D$5:$CB$183,M$9,FALSE))="","",(VLOOKUP($E58,'NEA Backsheet'!$D$5:$CB$183,M$9,FALSE))),"")</f>
        <v>0</v>
      </c>
      <c r="N58" s="109">
        <f ca="1">IFERROR(IF((VLOOKUP($E58,'NEA Backsheet'!$D$5:$CB$183,N$9,FALSE))="","",(VLOOKUP($E58,'NEA Backsheet'!$D$5:$CB$183,N$9,FALSE))),"")</f>
        <v>0</v>
      </c>
      <c r="O58" s="92"/>
      <c r="Q58" s="107">
        <f ca="1">IFERROR(IF((VLOOKUP($E58,'DTOC Backsheet'!$D$5:$AF$183,Q$9,FALSE))="","",(VLOOKUP($E58,'DTOC Backsheet'!$D$5:$AF$183,Q$9,FALSE))),"")</f>
        <v>975.91578396630189</v>
      </c>
      <c r="R58" s="108">
        <f ca="1">IFERROR(IF((VLOOKUP($E58,'DTOC Backsheet'!$D$5:$AF$183,R$9,FALSE))="","",(VLOOKUP($E58,'DTOC Backsheet'!$D$5:$AF$183,R$9,FALSE))),"")</f>
        <v>1161.2162492763593</v>
      </c>
      <c r="S58" s="108">
        <f ca="1">IFERROR(IF((VLOOKUP($E58,'DTOC Backsheet'!$D$5:$AF$183,S$9,FALSE))="","",(VLOOKUP($E58,'DTOC Backsheet'!$D$5:$AF$183,S$9,FALSE))),"")</f>
        <v>945.15348449652777</v>
      </c>
      <c r="T58" s="109">
        <f ca="1">IFERROR(IF((VLOOKUP($E58,'DTOC Backsheet'!$D$5:$AF$183,T$9,FALSE))="","",(VLOOKUP($E58,'DTOC Backsheet'!$D$5:$AF$183,T$9,FALSE))),"")</f>
        <v>1045.8317301286463</v>
      </c>
      <c r="U58" s="181">
        <f ca="1">IFERROR(IF((VLOOKUP($E58,'DTOC Backsheet'!$D$5:$AF$183,U$9,FALSE))="","",(VLOOKUP($E58,'DTOC Backsheet'!$D$5:$AF$183,U$9,FALSE))),"")</f>
        <v>1230.8561137746276</v>
      </c>
      <c r="V58" s="109">
        <f ca="1">IFERROR(IF((VLOOKUP($E58,'DTOC Backsheet'!$D$5:$AF$183,V$9,FALSE))="","",(VLOOKUP($E58,'DTOC Backsheet'!$D$5:$AF$183,V$9,FALSE))),"")</f>
        <v>1105.1067272240514</v>
      </c>
      <c r="W58" s="110">
        <f ca="1">IFERROR(IF((VLOOKUP($E58,'DTOC Backsheet'!$D$5:$AF$183,W$9,FALSE))="","",(VLOOKUP($E58,'DTOC Backsheet'!$D$5:$AF$183,W$9,FALSE))),"")</f>
        <v>0</v>
      </c>
      <c r="X58" s="109">
        <f ca="1">IFERROR(IF((VLOOKUP($E58,'DTOC Backsheet'!$D$5:$AF$183,X$9,FALSE))="","",(VLOOKUP($E58,'DTOC Backsheet'!$D$5:$AF$183,X$9,FALSE))),"")</f>
        <v>0</v>
      </c>
      <c r="Y58" s="92"/>
    </row>
    <row r="59" spans="1:25" ht="30" customHeight="1" x14ac:dyDescent="0.3">
      <c r="A59" s="171">
        <v>47</v>
      </c>
      <c r="B59" s="97" t="str">
        <f ca="1">IFERROR(IF((VLOOKUP($E59,'Org List'!$AJ$10:$AL$188,3,FALSE))="","",(VLOOKUP($E59,'Org List'!$AJ$10:$AL$188,3,FALSE))),"")</f>
        <v>North of England Commissioning Region</v>
      </c>
      <c r="C59" s="98" t="str">
        <f ca="1">IFERROR(IF((VLOOKUP($E59,'Org List'!$AO$10:$AQ$188,3,FALSE))="","",(VLOOKUP($E59,'Org List'!$AO$10:$AQ$188,3,FALSE))),"")</f>
        <v>North West Region</v>
      </c>
      <c r="D59" s="99" t="str">
        <f ca="1">IFERROR(IF((VLOOKUP($E59,'Org List'!$AT$10:$AV$188,3,FALSE))="","",(VLOOKUP($E59,'Org List'!$AT$10:$AV$188,3,FALSE))),"")</f>
        <v>NHS England North (Greater Manchester)</v>
      </c>
      <c r="E59" s="97" t="str">
        <f t="shared" ca="1" si="0"/>
        <v>E08000002</v>
      </c>
      <c r="F59" s="99" t="str">
        <f ca="1">IF(E59="","",VLOOKUP(E59,'Org List'!$J$9:$K$488,2,0))</f>
        <v>Bury</v>
      </c>
      <c r="G59" s="107">
        <f ca="1">IFERROR(IF((VLOOKUP($E59,'NEA Backsheet'!$D$5:$CB$183,G$9,FALSE))="","",(VLOOKUP($E59,'NEA Backsheet'!$D$5:$CB$183,G$9,FALSE))),"")</f>
        <v>2701.6735778031266</v>
      </c>
      <c r="H59" s="108">
        <f ca="1">IFERROR(IF((VLOOKUP($E59,'NEA Backsheet'!$D$5:$CB$183,H$9,FALSE))="","",(VLOOKUP($E59,'NEA Backsheet'!$D$5:$CB$183,H$9,FALSE))),"")</f>
        <v>2806.2119977252605</v>
      </c>
      <c r="I59" s="108">
        <f ca="1">IFERROR(IF((VLOOKUP($E59,'NEA Backsheet'!$D$5:$CB$183,I$9,FALSE))="","",(VLOOKUP($E59,'NEA Backsheet'!$D$5:$CB$183,I$9,FALSE))),"")</f>
        <v>3109.8183063671745</v>
      </c>
      <c r="J59" s="109">
        <f ca="1">IFERROR(IF((VLOOKUP($E59,'NEA Backsheet'!$D$5:$CB$183,J$9,FALSE))="","",(VLOOKUP($E59,'NEA Backsheet'!$D$5:$CB$183,J$9,FALSE))),"")</f>
        <v>2976.8414498605707</v>
      </c>
      <c r="K59" s="181">
        <f ca="1">IFERROR(IF((VLOOKUP($E59,'NEA Backsheet'!$D$5:$CB$183,K$9,FALSE))="","",(VLOOKUP($E59,'NEA Backsheet'!$D$5:$CB$183,K$9,FALSE))),"")</f>
        <v>3127.245876765694</v>
      </c>
      <c r="L59" s="109">
        <f ca="1">IFERROR(IF((VLOOKUP($E59,'NEA Backsheet'!$D$5:$CB$183,L$9,FALSE))="","",(VLOOKUP($E59,'NEA Backsheet'!$D$5:$CB$183,L$9,FALSE))),"")</f>
        <v>2983.7272415691564</v>
      </c>
      <c r="M59" s="110">
        <f ca="1">IFERROR(IF((VLOOKUP($E59,'NEA Backsheet'!$D$5:$CB$183,M$9,FALSE))="","",(VLOOKUP($E59,'NEA Backsheet'!$D$5:$CB$183,M$9,FALSE))),"")</f>
        <v>0</v>
      </c>
      <c r="N59" s="109">
        <f ca="1">IFERROR(IF((VLOOKUP($E59,'NEA Backsheet'!$D$5:$CB$183,N$9,FALSE))="","",(VLOOKUP($E59,'NEA Backsheet'!$D$5:$CB$183,N$9,FALSE))),"")</f>
        <v>0</v>
      </c>
      <c r="O59" s="92"/>
      <c r="Q59" s="107">
        <f ca="1">IFERROR(IF((VLOOKUP($E59,'DTOC Backsheet'!$D$5:$AF$183,Q$9,FALSE))="","",(VLOOKUP($E59,'DTOC Backsheet'!$D$5:$AF$183,Q$9,FALSE))),"")</f>
        <v>1189.6392860799235</v>
      </c>
      <c r="R59" s="108">
        <f ca="1">IFERROR(IF((VLOOKUP($E59,'DTOC Backsheet'!$D$5:$AF$183,R$9,FALSE))="","",(VLOOKUP($E59,'DTOC Backsheet'!$D$5:$AF$183,R$9,FALSE))),"")</f>
        <v>1816.8788178684777</v>
      </c>
      <c r="S59" s="108">
        <f ca="1">IFERROR(IF((VLOOKUP($E59,'DTOC Backsheet'!$D$5:$AF$183,S$9,FALSE))="","",(VLOOKUP($E59,'DTOC Backsheet'!$D$5:$AF$183,S$9,FALSE))),"")</f>
        <v>2168.3786643005838</v>
      </c>
      <c r="T59" s="109">
        <f ca="1">IFERROR(IF((VLOOKUP($E59,'DTOC Backsheet'!$D$5:$AF$183,T$9,FALSE))="","",(VLOOKUP($E59,'DTOC Backsheet'!$D$5:$AF$183,T$9,FALSE))),"")</f>
        <v>1800.5105632982365</v>
      </c>
      <c r="U59" s="181">
        <f ca="1">IFERROR(IF((VLOOKUP($E59,'DTOC Backsheet'!$D$5:$AF$183,U$9,FALSE))="","",(VLOOKUP($E59,'DTOC Backsheet'!$D$5:$AF$183,U$9,FALSE))),"")</f>
        <v>1508.0557165841396</v>
      </c>
      <c r="V59" s="109">
        <f ca="1">IFERROR(IF((VLOOKUP($E59,'DTOC Backsheet'!$D$5:$AF$183,V$9,FALSE))="","",(VLOOKUP($E59,'DTOC Backsheet'!$D$5:$AF$183,V$9,FALSE))),"")</f>
        <v>1387.7939104587167</v>
      </c>
      <c r="W59" s="110">
        <f ca="1">IFERROR(IF((VLOOKUP($E59,'DTOC Backsheet'!$D$5:$AF$183,W$9,FALSE))="","",(VLOOKUP($E59,'DTOC Backsheet'!$D$5:$AF$183,W$9,FALSE))),"")</f>
        <v>0</v>
      </c>
      <c r="X59" s="109">
        <f ca="1">IFERROR(IF((VLOOKUP($E59,'DTOC Backsheet'!$D$5:$AF$183,X$9,FALSE))="","",(VLOOKUP($E59,'DTOC Backsheet'!$D$5:$AF$183,X$9,FALSE))),"")</f>
        <v>0</v>
      </c>
      <c r="Y59" s="92"/>
    </row>
    <row r="60" spans="1:25" ht="30" customHeight="1" x14ac:dyDescent="0.3">
      <c r="A60" s="171">
        <v>48</v>
      </c>
      <c r="B60" s="97" t="str">
        <f ca="1">IFERROR(IF((VLOOKUP($E60,'Org List'!$AJ$10:$AL$188,3,FALSE))="","",(VLOOKUP($E60,'Org List'!$AJ$10:$AL$188,3,FALSE))),"")</f>
        <v>North of England Commissioning Region</v>
      </c>
      <c r="C60" s="98" t="str">
        <f ca="1">IFERROR(IF((VLOOKUP($E60,'Org List'!$AO$10:$AQ$188,3,FALSE))="","",(VLOOKUP($E60,'Org List'!$AO$10:$AQ$188,3,FALSE))),"")</f>
        <v>Yorkshire and The Humber Region</v>
      </c>
      <c r="D60" s="99" t="str">
        <f ca="1">IFERROR(IF((VLOOKUP($E60,'Org List'!$AT$10:$AV$188,3,FALSE))="","",(VLOOKUP($E60,'Org List'!$AT$10:$AV$188,3,FALSE))),"")</f>
        <v>NHS England North (Yorkshire And Humber)</v>
      </c>
      <c r="E60" s="97" t="str">
        <f t="shared" ca="1" si="0"/>
        <v>E08000033</v>
      </c>
      <c r="F60" s="99" t="str">
        <f ca="1">IF(E60="","",VLOOKUP(E60,'Org List'!$J$9:$K$488,2,0))</f>
        <v>Calderdale</v>
      </c>
      <c r="G60" s="107">
        <f ca="1">IFERROR(IF((VLOOKUP($E60,'NEA Backsheet'!$D$5:$CB$183,G$9,FALSE))="","",(VLOOKUP($E60,'NEA Backsheet'!$D$5:$CB$183,G$9,FALSE))),"")</f>
        <v>3101.3526670682081</v>
      </c>
      <c r="H60" s="108">
        <f ca="1">IFERROR(IF((VLOOKUP($E60,'NEA Backsheet'!$D$5:$CB$183,H$9,FALSE))="","",(VLOOKUP($E60,'NEA Backsheet'!$D$5:$CB$183,H$9,FALSE))),"")</f>
        <v>3297.9444213654929</v>
      </c>
      <c r="I60" s="108">
        <f ca="1">IFERROR(IF((VLOOKUP($E60,'NEA Backsheet'!$D$5:$CB$183,I$9,FALSE))="","",(VLOOKUP($E60,'NEA Backsheet'!$D$5:$CB$183,I$9,FALSE))),"")</f>
        <v>3438.5568563558504</v>
      </c>
      <c r="J60" s="109">
        <f ca="1">IFERROR(IF((VLOOKUP($E60,'NEA Backsheet'!$D$5:$CB$183,J$9,FALSE))="","",(VLOOKUP($E60,'NEA Backsheet'!$D$5:$CB$183,J$9,FALSE))),"")</f>
        <v>3413.306604393365</v>
      </c>
      <c r="K60" s="181">
        <f ca="1">IFERROR(IF((VLOOKUP($E60,'NEA Backsheet'!$D$5:$CB$183,K$9,FALSE))="","",(VLOOKUP($E60,'NEA Backsheet'!$D$5:$CB$183,K$9,FALSE))),"")</f>
        <v>3400.2709235104398</v>
      </c>
      <c r="L60" s="109">
        <f ca="1">IFERROR(IF((VLOOKUP($E60,'NEA Backsheet'!$D$5:$CB$183,L$9,FALSE))="","",(VLOOKUP($E60,'NEA Backsheet'!$D$5:$CB$183,L$9,FALSE))),"")</f>
        <v>3415.4879340713692</v>
      </c>
      <c r="M60" s="110">
        <f ca="1">IFERROR(IF((VLOOKUP($E60,'NEA Backsheet'!$D$5:$CB$183,M$9,FALSE))="","",(VLOOKUP($E60,'NEA Backsheet'!$D$5:$CB$183,M$9,FALSE))),"")</f>
        <v>0</v>
      </c>
      <c r="N60" s="109">
        <f ca="1">IFERROR(IF((VLOOKUP($E60,'NEA Backsheet'!$D$5:$CB$183,N$9,FALSE))="","",(VLOOKUP($E60,'NEA Backsheet'!$D$5:$CB$183,N$9,FALSE))),"")</f>
        <v>0</v>
      </c>
      <c r="O60" s="92"/>
      <c r="Q60" s="107">
        <f ca="1">IFERROR(IF((VLOOKUP($E60,'DTOC Backsheet'!$D$5:$AF$183,Q$9,FALSE))="","",(VLOOKUP($E60,'DTOC Backsheet'!$D$5:$AF$183,Q$9,FALSE))),"")</f>
        <v>539.54411278370469</v>
      </c>
      <c r="R60" s="108">
        <f ca="1">IFERROR(IF((VLOOKUP($E60,'DTOC Backsheet'!$D$5:$AF$183,R$9,FALSE))="","",(VLOOKUP($E60,'DTOC Backsheet'!$D$5:$AF$183,R$9,FALSE))),"")</f>
        <v>971.3018874857612</v>
      </c>
      <c r="S60" s="108">
        <f ca="1">IFERROR(IF((VLOOKUP($E60,'DTOC Backsheet'!$D$5:$AF$183,S$9,FALSE))="","",(VLOOKUP($E60,'DTOC Backsheet'!$D$5:$AF$183,S$9,FALSE))),"")</f>
        <v>649.16771799174455</v>
      </c>
      <c r="T60" s="109">
        <f ca="1">IFERROR(IF((VLOOKUP($E60,'DTOC Backsheet'!$D$5:$AF$183,T$9,FALSE))="","",(VLOOKUP($E60,'DTOC Backsheet'!$D$5:$AF$183,T$9,FALSE))),"")</f>
        <v>498.81206386222743</v>
      </c>
      <c r="U60" s="181">
        <f ca="1">IFERROR(IF((VLOOKUP($E60,'DTOC Backsheet'!$D$5:$AF$183,U$9,FALSE))="","",(VLOOKUP($E60,'DTOC Backsheet'!$D$5:$AF$183,U$9,FALSE))),"")</f>
        <v>458.05546840031366</v>
      </c>
      <c r="V60" s="109">
        <f ca="1">IFERROR(IF((VLOOKUP($E60,'DTOC Backsheet'!$D$5:$AF$183,V$9,FALSE))="","",(VLOOKUP($E60,'DTOC Backsheet'!$D$5:$AF$183,V$9,FALSE))),"")</f>
        <v>301.11216050219826</v>
      </c>
      <c r="W60" s="110">
        <f ca="1">IFERROR(IF((VLOOKUP($E60,'DTOC Backsheet'!$D$5:$AF$183,W$9,FALSE))="","",(VLOOKUP($E60,'DTOC Backsheet'!$D$5:$AF$183,W$9,FALSE))),"")</f>
        <v>0</v>
      </c>
      <c r="X60" s="109">
        <f ca="1">IFERROR(IF((VLOOKUP($E60,'DTOC Backsheet'!$D$5:$AF$183,X$9,FALSE))="","",(VLOOKUP($E60,'DTOC Backsheet'!$D$5:$AF$183,X$9,FALSE))),"")</f>
        <v>0</v>
      </c>
      <c r="Y60" s="92"/>
    </row>
    <row r="61" spans="1:25" ht="30" customHeight="1" x14ac:dyDescent="0.3">
      <c r="A61" s="171">
        <v>49</v>
      </c>
      <c r="B61" s="97" t="str">
        <f ca="1">IFERROR(IF((VLOOKUP($E61,'Org List'!$AJ$10:$AL$188,3,FALSE))="","",(VLOOKUP($E61,'Org List'!$AJ$10:$AL$188,3,FALSE))),"")</f>
        <v>Midlands and East of England Commissioning Region</v>
      </c>
      <c r="C61" s="98" t="str">
        <f ca="1">IFERROR(IF((VLOOKUP($E61,'Org List'!$AO$10:$AQ$188,3,FALSE))="","",(VLOOKUP($E61,'Org List'!$AO$10:$AQ$188,3,FALSE))),"")</f>
        <v>East Region</v>
      </c>
      <c r="D61" s="99" t="str">
        <f ca="1">IFERROR(IF((VLOOKUP($E61,'Org List'!$AT$10:$AV$188,3,FALSE))="","",(VLOOKUP($E61,'Org List'!$AT$10:$AV$188,3,FALSE))),"")</f>
        <v>NHS England Midlands And East (East)</v>
      </c>
      <c r="E61" s="97" t="str">
        <f t="shared" ca="1" si="0"/>
        <v>E10000003</v>
      </c>
      <c r="F61" s="99" t="str">
        <f ca="1">IF(E61="","",VLOOKUP(E61,'Org List'!$J$9:$K$488,2,0))</f>
        <v>Cambridgeshire</v>
      </c>
      <c r="G61" s="107">
        <f ca="1">IFERROR(IF((VLOOKUP($E61,'NEA Backsheet'!$D$5:$CB$183,G$9,FALSE))="","",(VLOOKUP($E61,'NEA Backsheet'!$D$5:$CB$183,G$9,FALSE))),"")</f>
        <v>2490.5262520919223</v>
      </c>
      <c r="H61" s="108">
        <f ca="1">IFERROR(IF((VLOOKUP($E61,'NEA Backsheet'!$D$5:$CB$183,H$9,FALSE))="","",(VLOOKUP($E61,'NEA Backsheet'!$D$5:$CB$183,H$9,FALSE))),"")</f>
        <v>2402.1206213661958</v>
      </c>
      <c r="I61" s="108">
        <f ca="1">IFERROR(IF((VLOOKUP($E61,'NEA Backsheet'!$D$5:$CB$183,I$9,FALSE))="","",(VLOOKUP($E61,'NEA Backsheet'!$D$5:$CB$183,I$9,FALSE))),"")</f>
        <v>2507.3660667274385</v>
      </c>
      <c r="J61" s="109">
        <f ca="1">IFERROR(IF((VLOOKUP($E61,'NEA Backsheet'!$D$5:$CB$183,J$9,FALSE))="","",(VLOOKUP($E61,'NEA Backsheet'!$D$5:$CB$183,J$9,FALSE))),"")</f>
        <v>2458.8678148660679</v>
      </c>
      <c r="K61" s="181">
        <f ca="1">IFERROR(IF((VLOOKUP($E61,'NEA Backsheet'!$D$5:$CB$183,K$9,FALSE))="","",(VLOOKUP($E61,'NEA Backsheet'!$D$5:$CB$183,K$9,FALSE))),"")</f>
        <v>2522.5376413036256</v>
      </c>
      <c r="L61" s="109">
        <f ca="1">IFERROR(IF((VLOOKUP($E61,'NEA Backsheet'!$D$5:$CB$183,L$9,FALSE))="","",(VLOOKUP($E61,'NEA Backsheet'!$D$5:$CB$183,L$9,FALSE))),"")</f>
        <v>2499.2022086514189</v>
      </c>
      <c r="M61" s="110">
        <f ca="1">IFERROR(IF((VLOOKUP($E61,'NEA Backsheet'!$D$5:$CB$183,M$9,FALSE))="","",(VLOOKUP($E61,'NEA Backsheet'!$D$5:$CB$183,M$9,FALSE))),"")</f>
        <v>0</v>
      </c>
      <c r="N61" s="109">
        <f ca="1">IFERROR(IF((VLOOKUP($E61,'NEA Backsheet'!$D$5:$CB$183,N$9,FALSE))="","",(VLOOKUP($E61,'NEA Backsheet'!$D$5:$CB$183,N$9,FALSE))),"")</f>
        <v>0</v>
      </c>
      <c r="O61" s="92"/>
      <c r="Q61" s="107">
        <f ca="1">IFERROR(IF((VLOOKUP($E61,'DTOC Backsheet'!$D$5:$AF$183,Q$9,FALSE))="","",(VLOOKUP($E61,'DTOC Backsheet'!$D$5:$AF$183,Q$9,FALSE))),"")</f>
        <v>1421.613666801632</v>
      </c>
      <c r="R61" s="108">
        <f ca="1">IFERROR(IF((VLOOKUP($E61,'DTOC Backsheet'!$D$5:$AF$183,R$9,FALSE))="","",(VLOOKUP($E61,'DTOC Backsheet'!$D$5:$AF$183,R$9,FALSE))),"")</f>
        <v>1810.9368673497991</v>
      </c>
      <c r="S61" s="108">
        <f ca="1">IFERROR(IF((VLOOKUP($E61,'DTOC Backsheet'!$D$5:$AF$183,S$9,FALSE))="","",(VLOOKUP($E61,'DTOC Backsheet'!$D$5:$AF$183,S$9,FALSE))),"")</f>
        <v>1584.156103030492</v>
      </c>
      <c r="T61" s="109">
        <f ca="1">IFERROR(IF((VLOOKUP($E61,'DTOC Backsheet'!$D$5:$AF$183,T$9,FALSE))="","",(VLOOKUP($E61,'DTOC Backsheet'!$D$5:$AF$183,T$9,FALSE))),"")</f>
        <v>1527.0840921359693</v>
      </c>
      <c r="U61" s="181">
        <f ca="1">IFERROR(IF((VLOOKUP($E61,'DTOC Backsheet'!$D$5:$AF$183,U$9,FALSE))="","",(VLOOKUP($E61,'DTOC Backsheet'!$D$5:$AF$183,U$9,FALSE))),"")</f>
        <v>1674.090663362673</v>
      </c>
      <c r="V61" s="109">
        <f ca="1">IFERROR(IF((VLOOKUP($E61,'DTOC Backsheet'!$D$5:$AF$183,V$9,FALSE))="","",(VLOOKUP($E61,'DTOC Backsheet'!$D$5:$AF$183,V$9,FALSE))),"")</f>
        <v>1937.267335070637</v>
      </c>
      <c r="W61" s="110">
        <f ca="1">IFERROR(IF((VLOOKUP($E61,'DTOC Backsheet'!$D$5:$AF$183,W$9,FALSE))="","",(VLOOKUP($E61,'DTOC Backsheet'!$D$5:$AF$183,W$9,FALSE))),"")</f>
        <v>0</v>
      </c>
      <c r="X61" s="109">
        <f ca="1">IFERROR(IF((VLOOKUP($E61,'DTOC Backsheet'!$D$5:$AF$183,X$9,FALSE))="","",(VLOOKUP($E61,'DTOC Backsheet'!$D$5:$AF$183,X$9,FALSE))),"")</f>
        <v>0</v>
      </c>
      <c r="Y61" s="92"/>
    </row>
    <row r="62" spans="1:25" ht="30" customHeight="1" x14ac:dyDescent="0.3">
      <c r="A62" s="171">
        <v>50</v>
      </c>
      <c r="B62" s="97" t="str">
        <f ca="1">IFERROR(IF((VLOOKUP($E62,'Org List'!$AJ$10:$AL$188,3,FALSE))="","",(VLOOKUP($E62,'Org List'!$AJ$10:$AL$188,3,FALSE))),"")</f>
        <v>London Commissioning Region</v>
      </c>
      <c r="C62" s="98" t="str">
        <f ca="1">IFERROR(IF((VLOOKUP($E62,'Org List'!$AO$10:$AQ$188,3,FALSE))="","",(VLOOKUP($E62,'Org List'!$AO$10:$AQ$188,3,FALSE))),"")</f>
        <v>London Region</v>
      </c>
      <c r="D62" s="99" t="str">
        <f ca="1">IFERROR(IF((VLOOKUP($E62,'Org List'!$AT$10:$AV$188,3,FALSE))="","",(VLOOKUP($E62,'Org List'!$AT$10:$AV$188,3,FALSE))),"")</f>
        <v>NHS England London</v>
      </c>
      <c r="E62" s="97" t="str">
        <f t="shared" ca="1" si="0"/>
        <v>E09000007</v>
      </c>
      <c r="F62" s="99" t="str">
        <f ca="1">IF(E62="","",VLOOKUP(E62,'Org List'!$J$9:$K$488,2,0))</f>
        <v>Camden</v>
      </c>
      <c r="G62" s="107">
        <f ca="1">IFERROR(IF((VLOOKUP($E62,'NEA Backsheet'!$D$5:$CB$183,G$9,FALSE))="","",(VLOOKUP($E62,'NEA Backsheet'!$D$5:$CB$183,G$9,FALSE))),"")</f>
        <v>1774.0585469765153</v>
      </c>
      <c r="H62" s="108">
        <f ca="1">IFERROR(IF((VLOOKUP($E62,'NEA Backsheet'!$D$5:$CB$183,H$9,FALSE))="","",(VLOOKUP($E62,'NEA Backsheet'!$D$5:$CB$183,H$9,FALSE))),"")</f>
        <v>1688.8972358459314</v>
      </c>
      <c r="I62" s="108">
        <f ca="1">IFERROR(IF((VLOOKUP($E62,'NEA Backsheet'!$D$5:$CB$183,I$9,FALSE))="","",(VLOOKUP($E62,'NEA Backsheet'!$D$5:$CB$183,I$9,FALSE))),"")</f>
        <v>1727.0021800673346</v>
      </c>
      <c r="J62" s="109">
        <f ca="1">IFERROR(IF((VLOOKUP($E62,'NEA Backsheet'!$D$5:$CB$183,J$9,FALSE))="","",(VLOOKUP($E62,'NEA Backsheet'!$D$5:$CB$183,J$9,FALSE))),"")</f>
        <v>1630.3022925118319</v>
      </c>
      <c r="K62" s="181">
        <f ca="1">IFERROR(IF((VLOOKUP($E62,'NEA Backsheet'!$D$5:$CB$183,K$9,FALSE))="","",(VLOOKUP($E62,'NEA Backsheet'!$D$5:$CB$183,K$9,FALSE))),"")</f>
        <v>1678.3244282678911</v>
      </c>
      <c r="L62" s="109">
        <f ca="1">IFERROR(IF((VLOOKUP($E62,'NEA Backsheet'!$D$5:$CB$183,L$9,FALSE))="","",(VLOOKUP($E62,'NEA Backsheet'!$D$5:$CB$183,L$9,FALSE))),"")</f>
        <v>1686.7492585277171</v>
      </c>
      <c r="M62" s="110">
        <f ca="1">IFERROR(IF((VLOOKUP($E62,'NEA Backsheet'!$D$5:$CB$183,M$9,FALSE))="","",(VLOOKUP($E62,'NEA Backsheet'!$D$5:$CB$183,M$9,FALSE))),"")</f>
        <v>0</v>
      </c>
      <c r="N62" s="109">
        <f ca="1">IFERROR(IF((VLOOKUP($E62,'NEA Backsheet'!$D$5:$CB$183,N$9,FALSE))="","",(VLOOKUP($E62,'NEA Backsheet'!$D$5:$CB$183,N$9,FALSE))),"")</f>
        <v>0</v>
      </c>
      <c r="O62" s="92"/>
      <c r="Q62" s="107">
        <f ca="1">IFERROR(IF((VLOOKUP($E62,'DTOC Backsheet'!$D$5:$AF$183,Q$9,FALSE))="","",(VLOOKUP($E62,'DTOC Backsheet'!$D$5:$AF$183,Q$9,FALSE))),"")</f>
        <v>766.45052598585619</v>
      </c>
      <c r="R62" s="108">
        <f ca="1">IFERROR(IF((VLOOKUP($E62,'DTOC Backsheet'!$D$5:$AF$183,R$9,FALSE))="","",(VLOOKUP($E62,'DTOC Backsheet'!$D$5:$AF$183,R$9,FALSE))),"")</f>
        <v>757.63512057515618</v>
      </c>
      <c r="S62" s="108">
        <f ca="1">IFERROR(IF((VLOOKUP($E62,'DTOC Backsheet'!$D$5:$AF$183,S$9,FALSE))="","",(VLOOKUP($E62,'DTOC Backsheet'!$D$5:$AF$183,S$9,FALSE))),"")</f>
        <v>1015.7306012106491</v>
      </c>
      <c r="T62" s="109">
        <f ca="1">IFERROR(IF((VLOOKUP($E62,'DTOC Backsheet'!$D$5:$AF$183,T$9,FALSE))="","",(VLOOKUP($E62,'DTOC Backsheet'!$D$5:$AF$183,T$9,FALSE))),"")</f>
        <v>816.86346969419492</v>
      </c>
      <c r="U62" s="181">
        <f ca="1">IFERROR(IF((VLOOKUP($E62,'DTOC Backsheet'!$D$5:$AF$183,U$9,FALSE))="","",(VLOOKUP($E62,'DTOC Backsheet'!$D$5:$AF$183,U$9,FALSE))),"")</f>
        <v>770.28160222780048</v>
      </c>
      <c r="V62" s="109">
        <f ca="1">IFERROR(IF((VLOOKUP($E62,'DTOC Backsheet'!$D$5:$AF$183,V$9,FALSE))="","",(VLOOKUP($E62,'DTOC Backsheet'!$D$5:$AF$183,V$9,FALSE))),"")</f>
        <v>578.67165254644613</v>
      </c>
      <c r="W62" s="110">
        <f ca="1">IFERROR(IF((VLOOKUP($E62,'DTOC Backsheet'!$D$5:$AF$183,W$9,FALSE))="","",(VLOOKUP($E62,'DTOC Backsheet'!$D$5:$AF$183,W$9,FALSE))),"")</f>
        <v>0</v>
      </c>
      <c r="X62" s="109">
        <f ca="1">IFERROR(IF((VLOOKUP($E62,'DTOC Backsheet'!$D$5:$AF$183,X$9,FALSE))="","",(VLOOKUP($E62,'DTOC Backsheet'!$D$5:$AF$183,X$9,FALSE))),"")</f>
        <v>0</v>
      </c>
      <c r="Y62" s="92"/>
    </row>
    <row r="63" spans="1:25" ht="30" customHeight="1" x14ac:dyDescent="0.3">
      <c r="A63" s="171">
        <v>51</v>
      </c>
      <c r="B63" s="97" t="str">
        <f ca="1">IFERROR(IF((VLOOKUP($E63,'Org List'!$AJ$10:$AL$188,3,FALSE))="","",(VLOOKUP($E63,'Org List'!$AJ$10:$AL$188,3,FALSE))),"")</f>
        <v>Midlands and East of England Commissioning Region</v>
      </c>
      <c r="C63" s="98" t="str">
        <f ca="1">IFERROR(IF((VLOOKUP($E63,'Org List'!$AO$10:$AQ$188,3,FALSE))="","",(VLOOKUP($E63,'Org List'!$AO$10:$AQ$188,3,FALSE))),"")</f>
        <v>East Region</v>
      </c>
      <c r="D63" s="99" t="str">
        <f ca="1">IFERROR(IF((VLOOKUP($E63,'Org List'!$AT$10:$AV$188,3,FALSE))="","",(VLOOKUP($E63,'Org List'!$AT$10:$AV$188,3,FALSE))),"")</f>
        <v>NHS England Midlands And East (Central Midlands)</v>
      </c>
      <c r="E63" s="97" t="str">
        <f t="shared" ca="1" si="0"/>
        <v>E06000056</v>
      </c>
      <c r="F63" s="99" t="str">
        <f ca="1">IF(E63="","",VLOOKUP(E63,'Org List'!$J$9:$K$488,2,0))</f>
        <v>Central Bedfordshire</v>
      </c>
      <c r="G63" s="107">
        <f ca="1">IFERROR(IF((VLOOKUP($E63,'NEA Backsheet'!$D$5:$CB$183,G$9,FALSE))="","",(VLOOKUP($E63,'NEA Backsheet'!$D$5:$CB$183,G$9,FALSE))),"")</f>
        <v>2657.7122693701922</v>
      </c>
      <c r="H63" s="108">
        <f ca="1">IFERROR(IF((VLOOKUP($E63,'NEA Backsheet'!$D$5:$CB$183,H$9,FALSE))="","",(VLOOKUP($E63,'NEA Backsheet'!$D$5:$CB$183,H$9,FALSE))),"")</f>
        <v>2570.0499469888964</v>
      </c>
      <c r="I63" s="108">
        <f ca="1">IFERROR(IF((VLOOKUP($E63,'NEA Backsheet'!$D$5:$CB$183,I$9,FALSE))="","",(VLOOKUP($E63,'NEA Backsheet'!$D$5:$CB$183,I$9,FALSE))),"")</f>
        <v>2669.0022577261502</v>
      </c>
      <c r="J63" s="109">
        <f ca="1">IFERROR(IF((VLOOKUP($E63,'NEA Backsheet'!$D$5:$CB$183,J$9,FALSE))="","",(VLOOKUP($E63,'NEA Backsheet'!$D$5:$CB$183,J$9,FALSE))),"")</f>
        <v>2625.2341659269528</v>
      </c>
      <c r="K63" s="181">
        <f ca="1">IFERROR(IF((VLOOKUP($E63,'NEA Backsheet'!$D$5:$CB$183,K$9,FALSE))="","",(VLOOKUP($E63,'NEA Backsheet'!$D$5:$CB$183,K$9,FALSE))),"")</f>
        <v>2591.7774264717905</v>
      </c>
      <c r="L63" s="109">
        <f ca="1">IFERROR(IF((VLOOKUP($E63,'NEA Backsheet'!$D$5:$CB$183,L$9,FALSE))="","",(VLOOKUP($E63,'NEA Backsheet'!$D$5:$CB$183,L$9,FALSE))),"")</f>
        <v>2557.1026772837567</v>
      </c>
      <c r="M63" s="110">
        <f ca="1">IFERROR(IF((VLOOKUP($E63,'NEA Backsheet'!$D$5:$CB$183,M$9,FALSE))="","",(VLOOKUP($E63,'NEA Backsheet'!$D$5:$CB$183,M$9,FALSE))),"")</f>
        <v>0</v>
      </c>
      <c r="N63" s="109">
        <f ca="1">IFERROR(IF((VLOOKUP($E63,'NEA Backsheet'!$D$5:$CB$183,N$9,FALSE))="","",(VLOOKUP($E63,'NEA Backsheet'!$D$5:$CB$183,N$9,FALSE))),"")</f>
        <v>0</v>
      </c>
      <c r="O63" s="92"/>
      <c r="Q63" s="107">
        <f ca="1">IFERROR(IF((VLOOKUP($E63,'DTOC Backsheet'!$D$5:$AF$183,Q$9,FALSE))="","",(VLOOKUP($E63,'DTOC Backsheet'!$D$5:$AF$183,Q$9,FALSE))),"")</f>
        <v>745.71897831925003</v>
      </c>
      <c r="R63" s="108">
        <f ca="1">IFERROR(IF((VLOOKUP($E63,'DTOC Backsheet'!$D$5:$AF$183,R$9,FALSE))="","",(VLOOKUP($E63,'DTOC Backsheet'!$D$5:$AF$183,R$9,FALSE))),"")</f>
        <v>813.88592787113248</v>
      </c>
      <c r="S63" s="108">
        <f ca="1">IFERROR(IF((VLOOKUP($E63,'DTOC Backsheet'!$D$5:$AF$183,S$9,FALSE))="","",(VLOOKUP($E63,'DTOC Backsheet'!$D$5:$AF$183,S$9,FALSE))),"")</f>
        <v>708.66177755614626</v>
      </c>
      <c r="T63" s="109">
        <f ca="1">IFERROR(IF((VLOOKUP($E63,'DTOC Backsheet'!$D$5:$AF$183,T$9,FALSE))="","",(VLOOKUP($E63,'DTOC Backsheet'!$D$5:$AF$183,T$9,FALSE))),"")</f>
        <v>451.00715783989068</v>
      </c>
      <c r="U63" s="181">
        <f ca="1">IFERROR(IF((VLOOKUP($E63,'DTOC Backsheet'!$D$5:$AF$183,U$9,FALSE))="","",(VLOOKUP($E63,'DTOC Backsheet'!$D$5:$AF$183,U$9,FALSE))),"")</f>
        <v>605.25160582113335</v>
      </c>
      <c r="V63" s="109">
        <f ca="1">IFERROR(IF((VLOOKUP($E63,'DTOC Backsheet'!$D$5:$AF$183,V$9,FALSE))="","",(VLOOKUP($E63,'DTOC Backsheet'!$D$5:$AF$183,V$9,FALSE))),"")</f>
        <v>558.79786856362466</v>
      </c>
      <c r="W63" s="110">
        <f ca="1">IFERROR(IF((VLOOKUP($E63,'DTOC Backsheet'!$D$5:$AF$183,W$9,FALSE))="","",(VLOOKUP($E63,'DTOC Backsheet'!$D$5:$AF$183,W$9,FALSE))),"")</f>
        <v>0</v>
      </c>
      <c r="X63" s="109">
        <f ca="1">IFERROR(IF((VLOOKUP($E63,'DTOC Backsheet'!$D$5:$AF$183,X$9,FALSE))="","",(VLOOKUP($E63,'DTOC Backsheet'!$D$5:$AF$183,X$9,FALSE))),"")</f>
        <v>0</v>
      </c>
      <c r="Y63" s="92"/>
    </row>
    <row r="64" spans="1:25" ht="30" customHeight="1" x14ac:dyDescent="0.3">
      <c r="A64" s="171">
        <v>52</v>
      </c>
      <c r="B64" s="97" t="str">
        <f ca="1">IFERROR(IF((VLOOKUP($E64,'Org List'!$AJ$10:$AL$188,3,FALSE))="","",(VLOOKUP($E64,'Org List'!$AJ$10:$AL$188,3,FALSE))),"")</f>
        <v>North of England Commissioning Region</v>
      </c>
      <c r="C64" s="98" t="str">
        <f ca="1">IFERROR(IF((VLOOKUP($E64,'Org List'!$AO$10:$AQ$188,3,FALSE))="","",(VLOOKUP($E64,'Org List'!$AO$10:$AQ$188,3,FALSE))),"")</f>
        <v>North West Region</v>
      </c>
      <c r="D64" s="99" t="str">
        <f ca="1">IFERROR(IF((VLOOKUP($E64,'Org List'!$AT$10:$AV$188,3,FALSE))="","",(VLOOKUP($E64,'Org List'!$AT$10:$AV$188,3,FALSE))),"")</f>
        <v>NHS England North (Cheshire And Merseyside)</v>
      </c>
      <c r="E64" s="97" t="str">
        <f t="shared" ca="1" si="0"/>
        <v>E06000049</v>
      </c>
      <c r="F64" s="99" t="str">
        <f ca="1">IF(E64="","",VLOOKUP(E64,'Org List'!$J$9:$K$488,2,0))</f>
        <v>Cheshire East</v>
      </c>
      <c r="G64" s="107">
        <f ca="1">IFERROR(IF((VLOOKUP($E64,'NEA Backsheet'!$D$5:$CB$183,G$9,FALSE))="","",(VLOOKUP($E64,'NEA Backsheet'!$D$5:$CB$183,G$9,FALSE))),"")</f>
        <v>2839.3186798124216</v>
      </c>
      <c r="H64" s="108">
        <f ca="1">IFERROR(IF((VLOOKUP($E64,'NEA Backsheet'!$D$5:$CB$183,H$9,FALSE))="","",(VLOOKUP($E64,'NEA Backsheet'!$D$5:$CB$183,H$9,FALSE))),"")</f>
        <v>2779.302725799409</v>
      </c>
      <c r="I64" s="108">
        <f ca="1">IFERROR(IF((VLOOKUP($E64,'NEA Backsheet'!$D$5:$CB$183,I$9,FALSE))="","",(VLOOKUP($E64,'NEA Backsheet'!$D$5:$CB$183,I$9,FALSE))),"")</f>
        <v>2950.6725918919597</v>
      </c>
      <c r="J64" s="109">
        <f ca="1">IFERROR(IF((VLOOKUP($E64,'NEA Backsheet'!$D$5:$CB$183,J$9,FALSE))="","",(VLOOKUP($E64,'NEA Backsheet'!$D$5:$CB$183,J$9,FALSE))),"")</f>
        <v>2891.2891899006972</v>
      </c>
      <c r="K64" s="181">
        <f ca="1">IFERROR(IF((VLOOKUP($E64,'NEA Backsheet'!$D$5:$CB$183,K$9,FALSE))="","",(VLOOKUP($E64,'NEA Backsheet'!$D$5:$CB$183,K$9,FALSE))),"")</f>
        <v>2911.2369845154649</v>
      </c>
      <c r="L64" s="109">
        <f ca="1">IFERROR(IF((VLOOKUP($E64,'NEA Backsheet'!$D$5:$CB$183,L$9,FALSE))="","",(VLOOKUP($E64,'NEA Backsheet'!$D$5:$CB$183,L$9,FALSE))),"")</f>
        <v>2893.4938498288298</v>
      </c>
      <c r="M64" s="110">
        <f ca="1">IFERROR(IF((VLOOKUP($E64,'NEA Backsheet'!$D$5:$CB$183,M$9,FALSE))="","",(VLOOKUP($E64,'NEA Backsheet'!$D$5:$CB$183,M$9,FALSE))),"")</f>
        <v>0</v>
      </c>
      <c r="N64" s="109">
        <f ca="1">IFERROR(IF((VLOOKUP($E64,'NEA Backsheet'!$D$5:$CB$183,N$9,FALSE))="","",(VLOOKUP($E64,'NEA Backsheet'!$D$5:$CB$183,N$9,FALSE))),"")</f>
        <v>0</v>
      </c>
      <c r="O64" s="92"/>
      <c r="Q64" s="107">
        <f ca="1">IFERROR(IF((VLOOKUP($E64,'DTOC Backsheet'!$D$5:$AF$183,Q$9,FALSE))="","",(VLOOKUP($E64,'DTOC Backsheet'!$D$5:$AF$183,Q$9,FALSE))),"")</f>
        <v>1463.6384037595872</v>
      </c>
      <c r="R64" s="108">
        <f ca="1">IFERROR(IF((VLOOKUP($E64,'DTOC Backsheet'!$D$5:$AF$183,R$9,FALSE))="","",(VLOOKUP($E64,'DTOC Backsheet'!$D$5:$AF$183,R$9,FALSE))),"")</f>
        <v>1406.2149353820971</v>
      </c>
      <c r="S64" s="108">
        <f ca="1">IFERROR(IF((VLOOKUP($E64,'DTOC Backsheet'!$D$5:$AF$183,S$9,FALSE))="","",(VLOOKUP($E64,'DTOC Backsheet'!$D$5:$AF$183,S$9,FALSE))),"")</f>
        <v>924.05581297110348</v>
      </c>
      <c r="T64" s="109">
        <f ca="1">IFERROR(IF((VLOOKUP($E64,'DTOC Backsheet'!$D$5:$AF$183,T$9,FALSE))="","",(VLOOKUP($E64,'DTOC Backsheet'!$D$5:$AF$183,T$9,FALSE))),"")</f>
        <v>863.59552205367027</v>
      </c>
      <c r="U64" s="181">
        <f ca="1">IFERROR(IF((VLOOKUP($E64,'DTOC Backsheet'!$D$5:$AF$183,U$9,FALSE))="","",(VLOOKUP($E64,'DTOC Backsheet'!$D$5:$AF$183,U$9,FALSE))),"")</f>
        <v>929.4685595863682</v>
      </c>
      <c r="V64" s="109">
        <f ca="1">IFERROR(IF((VLOOKUP($E64,'DTOC Backsheet'!$D$5:$AF$183,V$9,FALSE))="","",(VLOOKUP($E64,'DTOC Backsheet'!$D$5:$AF$183,V$9,FALSE))),"")</f>
        <v>1038.1590715153197</v>
      </c>
      <c r="W64" s="110">
        <f ca="1">IFERROR(IF((VLOOKUP($E64,'DTOC Backsheet'!$D$5:$AF$183,W$9,FALSE))="","",(VLOOKUP($E64,'DTOC Backsheet'!$D$5:$AF$183,W$9,FALSE))),"")</f>
        <v>0</v>
      </c>
      <c r="X64" s="109">
        <f ca="1">IFERROR(IF((VLOOKUP($E64,'DTOC Backsheet'!$D$5:$AF$183,X$9,FALSE))="","",(VLOOKUP($E64,'DTOC Backsheet'!$D$5:$AF$183,X$9,FALSE))),"")</f>
        <v>0</v>
      </c>
      <c r="Y64" s="92"/>
    </row>
    <row r="65" spans="1:25" ht="30" customHeight="1" x14ac:dyDescent="0.3">
      <c r="A65" s="171">
        <v>53</v>
      </c>
      <c r="B65" s="97" t="str">
        <f ca="1">IFERROR(IF((VLOOKUP($E65,'Org List'!$AJ$10:$AL$188,3,FALSE))="","",(VLOOKUP($E65,'Org List'!$AJ$10:$AL$188,3,FALSE))),"")</f>
        <v>North of England Commissioning Region</v>
      </c>
      <c r="C65" s="98" t="str">
        <f ca="1">IFERROR(IF((VLOOKUP($E65,'Org List'!$AO$10:$AQ$188,3,FALSE))="","",(VLOOKUP($E65,'Org List'!$AO$10:$AQ$188,3,FALSE))),"")</f>
        <v>North West Region</v>
      </c>
      <c r="D65" s="99" t="str">
        <f ca="1">IFERROR(IF((VLOOKUP($E65,'Org List'!$AT$10:$AV$188,3,FALSE))="","",(VLOOKUP($E65,'Org List'!$AT$10:$AV$188,3,FALSE))),"")</f>
        <v>NHS England North (Cheshire And Merseyside)</v>
      </c>
      <c r="E65" s="97" t="str">
        <f t="shared" ca="1" si="0"/>
        <v>E06000050</v>
      </c>
      <c r="F65" s="99" t="str">
        <f ca="1">IF(E65="","",VLOOKUP(E65,'Org List'!$J$9:$K$488,2,0))</f>
        <v>Cheshire West and Chester</v>
      </c>
      <c r="G65" s="107">
        <f ca="1">IFERROR(IF((VLOOKUP($E65,'NEA Backsheet'!$D$5:$CB$183,G$9,FALSE))="","",(VLOOKUP($E65,'NEA Backsheet'!$D$5:$CB$183,G$9,FALSE))),"")</f>
        <v>3038.7520673218687</v>
      </c>
      <c r="H65" s="108">
        <f ca="1">IFERROR(IF((VLOOKUP($E65,'NEA Backsheet'!$D$5:$CB$183,H$9,FALSE))="","",(VLOOKUP($E65,'NEA Backsheet'!$D$5:$CB$183,H$9,FALSE))),"")</f>
        <v>3042.7244176368149</v>
      </c>
      <c r="I65" s="108">
        <f ca="1">IFERROR(IF((VLOOKUP($E65,'NEA Backsheet'!$D$5:$CB$183,I$9,FALSE))="","",(VLOOKUP($E65,'NEA Backsheet'!$D$5:$CB$183,I$9,FALSE))),"")</f>
        <v>3194.7687685784495</v>
      </c>
      <c r="J65" s="109">
        <f ca="1">IFERROR(IF((VLOOKUP($E65,'NEA Backsheet'!$D$5:$CB$183,J$9,FALSE))="","",(VLOOKUP($E65,'NEA Backsheet'!$D$5:$CB$183,J$9,FALSE))),"")</f>
        <v>3196.7862742995894</v>
      </c>
      <c r="K65" s="181">
        <f ca="1">IFERROR(IF((VLOOKUP($E65,'NEA Backsheet'!$D$5:$CB$183,K$9,FALSE))="","",(VLOOKUP($E65,'NEA Backsheet'!$D$5:$CB$183,K$9,FALSE))),"")</f>
        <v>3160.6624390797374</v>
      </c>
      <c r="L65" s="109">
        <f ca="1">IFERROR(IF((VLOOKUP($E65,'NEA Backsheet'!$D$5:$CB$183,L$9,FALSE))="","",(VLOOKUP($E65,'NEA Backsheet'!$D$5:$CB$183,L$9,FALSE))),"")</f>
        <v>3210.1320744648242</v>
      </c>
      <c r="M65" s="110">
        <f ca="1">IFERROR(IF((VLOOKUP($E65,'NEA Backsheet'!$D$5:$CB$183,M$9,FALSE))="","",(VLOOKUP($E65,'NEA Backsheet'!$D$5:$CB$183,M$9,FALSE))),"")</f>
        <v>0</v>
      </c>
      <c r="N65" s="109">
        <f ca="1">IFERROR(IF((VLOOKUP($E65,'NEA Backsheet'!$D$5:$CB$183,N$9,FALSE))="","",(VLOOKUP($E65,'NEA Backsheet'!$D$5:$CB$183,N$9,FALSE))),"")</f>
        <v>0</v>
      </c>
      <c r="O65" s="92"/>
      <c r="Q65" s="107">
        <f ca="1">IFERROR(IF((VLOOKUP($E65,'DTOC Backsheet'!$D$5:$AF$183,Q$9,FALSE))="","",(VLOOKUP($E65,'DTOC Backsheet'!$D$5:$AF$183,Q$9,FALSE))),"")</f>
        <v>1330.9838863399607</v>
      </c>
      <c r="R65" s="108">
        <f ca="1">IFERROR(IF((VLOOKUP($E65,'DTOC Backsheet'!$D$5:$AF$183,R$9,FALSE))="","",(VLOOKUP($E65,'DTOC Backsheet'!$D$5:$AF$183,R$9,FALSE))),"")</f>
        <v>1197.99632067735</v>
      </c>
      <c r="S65" s="108">
        <f ca="1">IFERROR(IF((VLOOKUP($E65,'DTOC Backsheet'!$D$5:$AF$183,S$9,FALSE))="","",(VLOOKUP($E65,'DTOC Backsheet'!$D$5:$AF$183,S$9,FALSE))),"")</f>
        <v>957.14106286617766</v>
      </c>
      <c r="T65" s="109">
        <f ca="1">IFERROR(IF((VLOOKUP($E65,'DTOC Backsheet'!$D$5:$AF$183,T$9,FALSE))="","",(VLOOKUP($E65,'DTOC Backsheet'!$D$5:$AF$183,T$9,FALSE))),"")</f>
        <v>1072.5928555450187</v>
      </c>
      <c r="U65" s="181">
        <f ca="1">IFERROR(IF((VLOOKUP($E65,'DTOC Backsheet'!$D$5:$AF$183,U$9,FALSE))="","",(VLOOKUP($E65,'DTOC Backsheet'!$D$5:$AF$183,U$9,FALSE))),"")</f>
        <v>878.75077321760557</v>
      </c>
      <c r="V65" s="109">
        <f ca="1">IFERROR(IF((VLOOKUP($E65,'DTOC Backsheet'!$D$5:$AF$183,V$9,FALSE))="","",(VLOOKUP($E65,'DTOC Backsheet'!$D$5:$AF$183,V$9,FALSE))),"")</f>
        <v>1180.7751986344131</v>
      </c>
      <c r="W65" s="110">
        <f ca="1">IFERROR(IF((VLOOKUP($E65,'DTOC Backsheet'!$D$5:$AF$183,W$9,FALSE))="","",(VLOOKUP($E65,'DTOC Backsheet'!$D$5:$AF$183,W$9,FALSE))),"")</f>
        <v>0</v>
      </c>
      <c r="X65" s="109">
        <f ca="1">IFERROR(IF((VLOOKUP($E65,'DTOC Backsheet'!$D$5:$AF$183,X$9,FALSE))="","",(VLOOKUP($E65,'DTOC Backsheet'!$D$5:$AF$183,X$9,FALSE))),"")</f>
        <v>0</v>
      </c>
      <c r="Y65" s="92"/>
    </row>
    <row r="66" spans="1:25" ht="30" customHeight="1" x14ac:dyDescent="0.3">
      <c r="A66" s="171">
        <v>54</v>
      </c>
      <c r="B66" s="97" t="str">
        <f ca="1">IFERROR(IF((VLOOKUP($E66,'Org List'!$AJ$10:$AL$188,3,FALSE))="","",(VLOOKUP($E66,'Org List'!$AJ$10:$AL$188,3,FALSE))),"")</f>
        <v>London Commissioning Region</v>
      </c>
      <c r="C66" s="98" t="str">
        <f ca="1">IFERROR(IF((VLOOKUP($E66,'Org List'!$AO$10:$AQ$188,3,FALSE))="","",(VLOOKUP($E66,'Org List'!$AO$10:$AQ$188,3,FALSE))),"")</f>
        <v>London Region</v>
      </c>
      <c r="D66" s="99" t="str">
        <f ca="1">IFERROR(IF((VLOOKUP($E66,'Org List'!$AT$10:$AV$188,3,FALSE))="","",(VLOOKUP($E66,'Org List'!$AT$10:$AV$188,3,FALSE))),"")</f>
        <v>NHS England London</v>
      </c>
      <c r="E66" s="97" t="str">
        <f t="shared" ca="1" si="0"/>
        <v>E09000001</v>
      </c>
      <c r="F66" s="99" t="str">
        <f ca="1">IF(E66="","",VLOOKUP(E66,'Org List'!$J$9:$K$488,2,0))</f>
        <v>City of London</v>
      </c>
      <c r="G66" s="107">
        <f ca="1">IFERROR(IF((VLOOKUP($E66,'NEA Backsheet'!$D$5:$CB$183,G$9,FALSE))="","",(VLOOKUP($E66,'NEA Backsheet'!$D$5:$CB$183,G$9,FALSE))),"")</f>
        <v>1867.2366526592655</v>
      </c>
      <c r="H66" s="108">
        <f ca="1">IFERROR(IF((VLOOKUP($E66,'NEA Backsheet'!$D$5:$CB$183,H$9,FALSE))="","",(VLOOKUP($E66,'NEA Backsheet'!$D$5:$CB$183,H$9,FALSE))),"")</f>
        <v>1804.2804322191182</v>
      </c>
      <c r="I66" s="108">
        <f ca="1">IFERROR(IF((VLOOKUP($E66,'NEA Backsheet'!$D$5:$CB$183,I$9,FALSE))="","",(VLOOKUP($E66,'NEA Backsheet'!$D$5:$CB$183,I$9,FALSE))),"")</f>
        <v>1933.4664990909716</v>
      </c>
      <c r="J66" s="109">
        <f ca="1">IFERROR(IF((VLOOKUP($E66,'NEA Backsheet'!$D$5:$CB$183,J$9,FALSE))="","",(VLOOKUP($E66,'NEA Backsheet'!$D$5:$CB$183,J$9,FALSE))),"")</f>
        <v>2188.1013082816248</v>
      </c>
      <c r="K66" s="181">
        <f ca="1">IFERROR(IF((VLOOKUP($E66,'NEA Backsheet'!$D$5:$CB$183,K$9,FALSE))="","",(VLOOKUP($E66,'NEA Backsheet'!$D$5:$CB$183,K$9,FALSE))),"")</f>
        <v>2204.2196316658642</v>
      </c>
      <c r="L66" s="109">
        <f ca="1">IFERROR(IF((VLOOKUP($E66,'NEA Backsheet'!$D$5:$CB$183,L$9,FALSE))="","",(VLOOKUP($E66,'NEA Backsheet'!$D$5:$CB$183,L$9,FALSE))),"")</f>
        <v>2186.6437110294264</v>
      </c>
      <c r="M66" s="110">
        <f ca="1">IFERROR(IF((VLOOKUP($E66,'NEA Backsheet'!$D$5:$CB$183,M$9,FALSE))="","",(VLOOKUP($E66,'NEA Backsheet'!$D$5:$CB$183,M$9,FALSE))),"")</f>
        <v>0</v>
      </c>
      <c r="N66" s="109">
        <f ca="1">IFERROR(IF((VLOOKUP($E66,'NEA Backsheet'!$D$5:$CB$183,N$9,FALSE))="","",(VLOOKUP($E66,'NEA Backsheet'!$D$5:$CB$183,N$9,FALSE))),"")</f>
        <v>0</v>
      </c>
      <c r="O66" s="92"/>
      <c r="Q66" s="107">
        <f ca="1">IFERROR(IF((VLOOKUP($E66,'DTOC Backsheet'!$D$5:$AF$183,Q$9,FALSE))="","",(VLOOKUP($E66,'DTOC Backsheet'!$D$5:$AF$183,Q$9,FALSE))),"")</f>
        <v>1437.5</v>
      </c>
      <c r="R66" s="108">
        <f ca="1">IFERROR(IF((VLOOKUP($E66,'DTOC Backsheet'!$D$5:$AF$183,R$9,FALSE))="","",(VLOOKUP($E66,'DTOC Backsheet'!$D$5:$AF$183,R$9,FALSE))),"")</f>
        <v>1984.375</v>
      </c>
      <c r="S66" s="108">
        <f ca="1">IFERROR(IF((VLOOKUP($E66,'DTOC Backsheet'!$D$5:$AF$183,S$9,FALSE))="","",(VLOOKUP($E66,'DTOC Backsheet'!$D$5:$AF$183,S$9,FALSE))),"")</f>
        <v>1375</v>
      </c>
      <c r="T66" s="109">
        <f ca="1">IFERROR(IF((VLOOKUP($E66,'DTOC Backsheet'!$D$5:$AF$183,T$9,FALSE))="","",(VLOOKUP($E66,'DTOC Backsheet'!$D$5:$AF$183,T$9,FALSE))),"")</f>
        <v>348.66953211851978</v>
      </c>
      <c r="U66" s="181">
        <f ca="1">IFERROR(IF((VLOOKUP($E66,'DTOC Backsheet'!$D$5:$AF$183,U$9,FALSE))="","",(VLOOKUP($E66,'DTOC Backsheet'!$D$5:$AF$183,U$9,FALSE))),"")</f>
        <v>1816.7517726175506</v>
      </c>
      <c r="V66" s="109">
        <f ca="1">IFERROR(IF((VLOOKUP($E66,'DTOC Backsheet'!$D$5:$AF$183,V$9,FALSE))="","",(VLOOKUP($E66,'DTOC Backsheet'!$D$5:$AF$183,V$9,FALSE))),"")</f>
        <v>2147.0702767298321</v>
      </c>
      <c r="W66" s="110">
        <f ca="1">IFERROR(IF((VLOOKUP($E66,'DTOC Backsheet'!$D$5:$AF$183,W$9,FALSE))="","",(VLOOKUP($E66,'DTOC Backsheet'!$D$5:$AF$183,W$9,FALSE))),"")</f>
        <v>0</v>
      </c>
      <c r="X66" s="109">
        <f ca="1">IFERROR(IF((VLOOKUP($E66,'DTOC Backsheet'!$D$5:$AF$183,X$9,FALSE))="","",(VLOOKUP($E66,'DTOC Backsheet'!$D$5:$AF$183,X$9,FALSE))),"")</f>
        <v>0</v>
      </c>
      <c r="Y66" s="92"/>
    </row>
    <row r="67" spans="1:25" ht="30" customHeight="1" x14ac:dyDescent="0.3">
      <c r="A67" s="171">
        <v>55</v>
      </c>
      <c r="B67" s="97" t="str">
        <f ca="1">IFERROR(IF((VLOOKUP($E67,'Org List'!$AJ$10:$AL$188,3,FALSE))="","",(VLOOKUP($E67,'Org List'!$AJ$10:$AL$188,3,FALSE))),"")</f>
        <v>South West England Commissioning Region</v>
      </c>
      <c r="C67" s="98" t="str">
        <f ca="1">IFERROR(IF((VLOOKUP($E67,'Org List'!$AO$10:$AQ$188,3,FALSE))="","",(VLOOKUP($E67,'Org List'!$AO$10:$AQ$188,3,FALSE))),"")</f>
        <v>South West Region</v>
      </c>
      <c r="D67" s="99" t="str">
        <f ca="1">IFERROR(IF((VLOOKUP($E67,'Org List'!$AT$10:$AV$188,3,FALSE))="","",(VLOOKUP($E67,'Org List'!$AT$10:$AV$188,3,FALSE))),"")</f>
        <v>NHS England South West (South West South)</v>
      </c>
      <c r="E67" s="97" t="str">
        <f t="shared" ca="1" si="0"/>
        <v>E06000052</v>
      </c>
      <c r="F67" s="99" t="str">
        <f ca="1">IF(E67="","",VLOOKUP(E67,'Org List'!$J$9:$K$488,2,0))</f>
        <v>Cornwall &amp; Scilly</v>
      </c>
      <c r="G67" s="107">
        <f ca="1">IFERROR(IF((VLOOKUP($E67,'NEA Backsheet'!$D$5:$CB$183,G$9,FALSE))="","",(VLOOKUP($E67,'NEA Backsheet'!$D$5:$CB$183,G$9,FALSE))),"")</f>
        <v>2641.9349536362374</v>
      </c>
      <c r="H67" s="108">
        <f ca="1">IFERROR(IF((VLOOKUP($E67,'NEA Backsheet'!$D$5:$CB$183,H$9,FALSE))="","",(VLOOKUP($E67,'NEA Backsheet'!$D$5:$CB$183,H$9,FALSE))),"")</f>
        <v>2554.2768430919386</v>
      </c>
      <c r="I67" s="108">
        <f ca="1">IFERROR(IF((VLOOKUP($E67,'NEA Backsheet'!$D$5:$CB$183,I$9,FALSE))="","",(VLOOKUP($E67,'NEA Backsheet'!$D$5:$CB$183,I$9,FALSE))),"")</f>
        <v>2744.1068140339776</v>
      </c>
      <c r="J67" s="109">
        <f ca="1">IFERROR(IF((VLOOKUP($E67,'NEA Backsheet'!$D$5:$CB$183,J$9,FALSE))="","",(VLOOKUP($E67,'NEA Backsheet'!$D$5:$CB$183,J$9,FALSE))),"")</f>
        <v>2740.8515598377885</v>
      </c>
      <c r="K67" s="181">
        <f ca="1">IFERROR(IF((VLOOKUP($E67,'NEA Backsheet'!$D$5:$CB$183,K$9,FALSE))="","",(VLOOKUP($E67,'NEA Backsheet'!$D$5:$CB$183,K$9,FALSE))),"")</f>
        <v>2771.3333034525335</v>
      </c>
      <c r="L67" s="109">
        <f ca="1">IFERROR(IF((VLOOKUP($E67,'NEA Backsheet'!$D$5:$CB$183,L$9,FALSE))="","",(VLOOKUP($E67,'NEA Backsheet'!$D$5:$CB$183,L$9,FALSE))),"")</f>
        <v>2676.351979932158</v>
      </c>
      <c r="M67" s="110">
        <f ca="1">IFERROR(IF((VLOOKUP($E67,'NEA Backsheet'!$D$5:$CB$183,M$9,FALSE))="","",(VLOOKUP($E67,'NEA Backsheet'!$D$5:$CB$183,M$9,FALSE))),"")</f>
        <v>0</v>
      </c>
      <c r="N67" s="109">
        <f ca="1">IFERROR(IF((VLOOKUP($E67,'NEA Backsheet'!$D$5:$CB$183,N$9,FALSE))="","",(VLOOKUP($E67,'NEA Backsheet'!$D$5:$CB$183,N$9,FALSE))),"")</f>
        <v>0</v>
      </c>
      <c r="O67" s="92"/>
      <c r="Q67" s="107">
        <f ca="1">IFERROR(IF((VLOOKUP($E67,'DTOC Backsheet'!$D$5:$AF$183,Q$9,FALSE))="","",(VLOOKUP($E67,'DTOC Backsheet'!$D$5:$AF$183,Q$9,FALSE))),"")</f>
        <v>2809.3003272694591</v>
      </c>
      <c r="R67" s="108">
        <f ca="1">IFERROR(IF((VLOOKUP($E67,'DTOC Backsheet'!$D$5:$AF$183,R$9,FALSE))="","",(VLOOKUP($E67,'DTOC Backsheet'!$D$5:$AF$183,R$9,FALSE))),"")</f>
        <v>2791.7641204825086</v>
      </c>
      <c r="S67" s="108">
        <f ca="1">IFERROR(IF((VLOOKUP($E67,'DTOC Backsheet'!$D$5:$AF$183,S$9,FALSE))="","",(VLOOKUP($E67,'DTOC Backsheet'!$D$5:$AF$183,S$9,FALSE))),"")</f>
        <v>2170.7631976396265</v>
      </c>
      <c r="T67" s="109">
        <f ca="1">IFERROR(IF((VLOOKUP($E67,'DTOC Backsheet'!$D$5:$AF$183,T$9,FALSE))="","",(VLOOKUP($E67,'DTOC Backsheet'!$D$5:$AF$183,T$9,FALSE))),"")</f>
        <v>1723.882818706621</v>
      </c>
      <c r="U67" s="181">
        <f ca="1">IFERROR(IF((VLOOKUP($E67,'DTOC Backsheet'!$D$5:$AF$183,U$9,FALSE))="","",(VLOOKUP($E67,'DTOC Backsheet'!$D$5:$AF$183,U$9,FALSE))),"")</f>
        <v>1516.2730731542629</v>
      </c>
      <c r="V67" s="109">
        <f ca="1">IFERROR(IF((VLOOKUP($E67,'DTOC Backsheet'!$D$5:$AF$183,V$9,FALSE))="","",(VLOOKUP($E67,'DTOC Backsheet'!$D$5:$AF$183,V$9,FALSE))),"")</f>
        <v>1941.5558395966068</v>
      </c>
      <c r="W67" s="110">
        <f ca="1">IFERROR(IF((VLOOKUP($E67,'DTOC Backsheet'!$D$5:$AF$183,W$9,FALSE))="","",(VLOOKUP($E67,'DTOC Backsheet'!$D$5:$AF$183,W$9,FALSE))),"")</f>
        <v>0</v>
      </c>
      <c r="X67" s="109">
        <f ca="1">IFERROR(IF((VLOOKUP($E67,'DTOC Backsheet'!$D$5:$AF$183,X$9,FALSE))="","",(VLOOKUP($E67,'DTOC Backsheet'!$D$5:$AF$183,X$9,FALSE))),"")</f>
        <v>0</v>
      </c>
      <c r="Y67" s="92"/>
    </row>
    <row r="68" spans="1:25" ht="30" customHeight="1" x14ac:dyDescent="0.3">
      <c r="A68" s="171">
        <v>56</v>
      </c>
      <c r="B68" s="97" t="str">
        <f ca="1">IFERROR(IF((VLOOKUP($E68,'Org List'!$AJ$10:$AL$188,3,FALSE))="","",(VLOOKUP($E68,'Org List'!$AJ$10:$AL$188,3,FALSE))),"")</f>
        <v>North of England Commissioning Region</v>
      </c>
      <c r="C68" s="98" t="str">
        <f ca="1">IFERROR(IF((VLOOKUP($E68,'Org List'!$AO$10:$AQ$188,3,FALSE))="","",(VLOOKUP($E68,'Org List'!$AO$10:$AQ$188,3,FALSE))),"")</f>
        <v>North East Region</v>
      </c>
      <c r="D68" s="99" t="str">
        <f ca="1">IFERROR(IF((VLOOKUP($E68,'Org List'!$AT$10:$AV$188,3,FALSE))="","",(VLOOKUP($E68,'Org List'!$AT$10:$AV$188,3,FALSE))),"")</f>
        <v>NHS England North (Cumbria And North East)</v>
      </c>
      <c r="E68" s="97" t="str">
        <f t="shared" ca="1" si="0"/>
        <v>E06000047</v>
      </c>
      <c r="F68" s="99" t="str">
        <f ca="1">IF(E68="","",VLOOKUP(E68,'Org List'!$J$9:$K$488,2,0))</f>
        <v>County Durham</v>
      </c>
      <c r="G68" s="107">
        <f ca="1">IFERROR(IF((VLOOKUP($E68,'NEA Backsheet'!$D$5:$CB$183,G$9,FALSE))="","",(VLOOKUP($E68,'NEA Backsheet'!$D$5:$CB$183,G$9,FALSE))),"")</f>
        <v>2980.9839064810412</v>
      </c>
      <c r="H68" s="108">
        <f ca="1">IFERROR(IF((VLOOKUP($E68,'NEA Backsheet'!$D$5:$CB$183,H$9,FALSE))="","",(VLOOKUP($E68,'NEA Backsheet'!$D$5:$CB$183,H$9,FALSE))),"")</f>
        <v>3006.7028996047138</v>
      </c>
      <c r="I68" s="108">
        <f ca="1">IFERROR(IF((VLOOKUP($E68,'NEA Backsheet'!$D$5:$CB$183,I$9,FALSE))="","",(VLOOKUP($E68,'NEA Backsheet'!$D$5:$CB$183,I$9,FALSE))),"")</f>
        <v>3156.0909048177468</v>
      </c>
      <c r="J68" s="109">
        <f ca="1">IFERROR(IF((VLOOKUP($E68,'NEA Backsheet'!$D$5:$CB$183,J$9,FALSE))="","",(VLOOKUP($E68,'NEA Backsheet'!$D$5:$CB$183,J$9,FALSE))),"")</f>
        <v>3057.4717910373797</v>
      </c>
      <c r="K68" s="181">
        <f ca="1">IFERROR(IF((VLOOKUP($E68,'NEA Backsheet'!$D$5:$CB$183,K$9,FALSE))="","",(VLOOKUP($E68,'NEA Backsheet'!$D$5:$CB$183,K$9,FALSE))),"")</f>
        <v>3085.5303110960231</v>
      </c>
      <c r="L68" s="109">
        <f ca="1">IFERROR(IF((VLOOKUP($E68,'NEA Backsheet'!$D$5:$CB$183,L$9,FALSE))="","",(VLOOKUP($E68,'NEA Backsheet'!$D$5:$CB$183,L$9,FALSE))),"")</f>
        <v>3022.125845951326</v>
      </c>
      <c r="M68" s="110">
        <f ca="1">IFERROR(IF((VLOOKUP($E68,'NEA Backsheet'!$D$5:$CB$183,M$9,FALSE))="","",(VLOOKUP($E68,'NEA Backsheet'!$D$5:$CB$183,M$9,FALSE))),"")</f>
        <v>0</v>
      </c>
      <c r="N68" s="109">
        <f ca="1">IFERROR(IF((VLOOKUP($E68,'NEA Backsheet'!$D$5:$CB$183,N$9,FALSE))="","",(VLOOKUP($E68,'NEA Backsheet'!$D$5:$CB$183,N$9,FALSE))),"")</f>
        <v>0</v>
      </c>
      <c r="O68" s="92"/>
      <c r="Q68" s="107">
        <f ca="1">IFERROR(IF((VLOOKUP($E68,'DTOC Backsheet'!$D$5:$AF$183,Q$9,FALSE))="","",(VLOOKUP($E68,'DTOC Backsheet'!$D$5:$AF$183,Q$9,FALSE))),"")</f>
        <v>279.11571603461886</v>
      </c>
      <c r="R68" s="108">
        <f ca="1">IFERROR(IF((VLOOKUP($E68,'DTOC Backsheet'!$D$5:$AF$183,R$9,FALSE))="","",(VLOOKUP($E68,'DTOC Backsheet'!$D$5:$AF$183,R$9,FALSE))),"")</f>
        <v>319.76593039359807</v>
      </c>
      <c r="S68" s="108">
        <f ca="1">IFERROR(IF((VLOOKUP($E68,'DTOC Backsheet'!$D$5:$AF$183,S$9,FALSE))="","",(VLOOKUP($E68,'DTOC Backsheet'!$D$5:$AF$183,S$9,FALSE))),"")</f>
        <v>283.60614669055258</v>
      </c>
      <c r="T68" s="109">
        <f ca="1">IFERROR(IF((VLOOKUP($E68,'DTOC Backsheet'!$D$5:$AF$183,T$9,FALSE))="","",(VLOOKUP($E68,'DTOC Backsheet'!$D$5:$AF$183,T$9,FALSE))),"")</f>
        <v>323.91005714531957</v>
      </c>
      <c r="U68" s="181">
        <f ca="1">IFERROR(IF((VLOOKUP($E68,'DTOC Backsheet'!$D$5:$AF$183,U$9,FALSE))="","",(VLOOKUP($E68,'DTOC Backsheet'!$D$5:$AF$183,U$9,FALSE))),"")</f>
        <v>377.85580484443091</v>
      </c>
      <c r="V68" s="109">
        <f ca="1">IFERROR(IF((VLOOKUP($E68,'DTOC Backsheet'!$D$5:$AF$183,V$9,FALSE))="","",(VLOOKUP($E68,'DTOC Backsheet'!$D$5:$AF$183,V$9,FALSE))),"")</f>
        <v>253.70991385127937</v>
      </c>
      <c r="W68" s="110">
        <f ca="1">IFERROR(IF((VLOOKUP($E68,'DTOC Backsheet'!$D$5:$AF$183,W$9,FALSE))="","",(VLOOKUP($E68,'DTOC Backsheet'!$D$5:$AF$183,W$9,FALSE))),"")</f>
        <v>0</v>
      </c>
      <c r="X68" s="109">
        <f ca="1">IFERROR(IF((VLOOKUP($E68,'DTOC Backsheet'!$D$5:$AF$183,X$9,FALSE))="","",(VLOOKUP($E68,'DTOC Backsheet'!$D$5:$AF$183,X$9,FALSE))),"")</f>
        <v>0</v>
      </c>
      <c r="Y68" s="92"/>
    </row>
    <row r="69" spans="1:25" ht="30" customHeight="1" x14ac:dyDescent="0.3">
      <c r="A69" s="171">
        <v>57</v>
      </c>
      <c r="B69" s="97" t="str">
        <f ca="1">IFERROR(IF((VLOOKUP($E69,'Org List'!$AJ$10:$AL$188,3,FALSE))="","",(VLOOKUP($E69,'Org List'!$AJ$10:$AL$188,3,FALSE))),"")</f>
        <v>Midlands and East of England Commissioning Region</v>
      </c>
      <c r="C69" s="98" t="str">
        <f ca="1">IFERROR(IF((VLOOKUP($E69,'Org List'!$AO$10:$AQ$188,3,FALSE))="","",(VLOOKUP($E69,'Org List'!$AO$10:$AQ$188,3,FALSE))),"")</f>
        <v>West Midlands Region</v>
      </c>
      <c r="D69" s="99" t="str">
        <f ca="1">IFERROR(IF((VLOOKUP($E69,'Org List'!$AT$10:$AV$188,3,FALSE))="","",(VLOOKUP($E69,'Org List'!$AT$10:$AV$188,3,FALSE))),"")</f>
        <v>NHS England Midlands And East (West Midlands)</v>
      </c>
      <c r="E69" s="97" t="str">
        <f t="shared" ca="1" si="0"/>
        <v>E08000026</v>
      </c>
      <c r="F69" s="99" t="str">
        <f ca="1">IF(E69="","",VLOOKUP(E69,'Org List'!$J$9:$K$488,2,0))</f>
        <v>Coventry</v>
      </c>
      <c r="G69" s="107">
        <f ca="1">IFERROR(IF((VLOOKUP($E69,'NEA Backsheet'!$D$5:$CB$183,G$9,FALSE))="","",(VLOOKUP($E69,'NEA Backsheet'!$D$5:$CB$183,G$9,FALSE))),"")</f>
        <v>2739.8365777450217</v>
      </c>
      <c r="H69" s="108">
        <f ca="1">IFERROR(IF((VLOOKUP($E69,'NEA Backsheet'!$D$5:$CB$183,H$9,FALSE))="","",(VLOOKUP($E69,'NEA Backsheet'!$D$5:$CB$183,H$9,FALSE))),"")</f>
        <v>2727.8162618143692</v>
      </c>
      <c r="I69" s="108">
        <f ca="1">IFERROR(IF((VLOOKUP($E69,'NEA Backsheet'!$D$5:$CB$183,I$9,FALSE))="","",(VLOOKUP($E69,'NEA Backsheet'!$D$5:$CB$183,I$9,FALSE))),"")</f>
        <v>2641.5565143419749</v>
      </c>
      <c r="J69" s="109">
        <f ca="1">IFERROR(IF((VLOOKUP($E69,'NEA Backsheet'!$D$5:$CB$183,J$9,FALSE))="","",(VLOOKUP($E69,'NEA Backsheet'!$D$5:$CB$183,J$9,FALSE))),"")</f>
        <v>2565.1687987636128</v>
      </c>
      <c r="K69" s="181">
        <f ca="1">IFERROR(IF((VLOOKUP($E69,'NEA Backsheet'!$D$5:$CB$183,K$9,FALSE))="","",(VLOOKUP($E69,'NEA Backsheet'!$D$5:$CB$183,K$9,FALSE))),"")</f>
        <v>2616.7714771327369</v>
      </c>
      <c r="L69" s="109">
        <f ca="1">IFERROR(IF((VLOOKUP($E69,'NEA Backsheet'!$D$5:$CB$183,L$9,FALSE))="","",(VLOOKUP($E69,'NEA Backsheet'!$D$5:$CB$183,L$9,FALSE))),"")</f>
        <v>2639.0266549889639</v>
      </c>
      <c r="M69" s="110">
        <f ca="1">IFERROR(IF((VLOOKUP($E69,'NEA Backsheet'!$D$5:$CB$183,M$9,FALSE))="","",(VLOOKUP($E69,'NEA Backsheet'!$D$5:$CB$183,M$9,FALSE))),"")</f>
        <v>0</v>
      </c>
      <c r="N69" s="109">
        <f ca="1">IFERROR(IF((VLOOKUP($E69,'NEA Backsheet'!$D$5:$CB$183,N$9,FALSE))="","",(VLOOKUP($E69,'NEA Backsheet'!$D$5:$CB$183,N$9,FALSE))),"")</f>
        <v>0</v>
      </c>
      <c r="O69" s="92"/>
      <c r="Q69" s="107">
        <f ca="1">IFERROR(IF((VLOOKUP($E69,'DTOC Backsheet'!$D$5:$AF$183,Q$9,FALSE))="","",(VLOOKUP($E69,'DTOC Backsheet'!$D$5:$AF$183,Q$9,FALSE))),"")</f>
        <v>1938.3150779466671</v>
      </c>
      <c r="R69" s="108">
        <f ca="1">IFERROR(IF((VLOOKUP($E69,'DTOC Backsheet'!$D$5:$AF$183,R$9,FALSE))="","",(VLOOKUP($E69,'DTOC Backsheet'!$D$5:$AF$183,R$9,FALSE))),"")</f>
        <v>1341.9921080105462</v>
      </c>
      <c r="S69" s="108">
        <f ca="1">IFERROR(IF((VLOOKUP($E69,'DTOC Backsheet'!$D$5:$AF$183,S$9,FALSE))="","",(VLOOKUP($E69,'DTOC Backsheet'!$D$5:$AF$183,S$9,FALSE))),"")</f>
        <v>1088.245182524375</v>
      </c>
      <c r="T69" s="109">
        <f ca="1">IFERROR(IF((VLOOKUP($E69,'DTOC Backsheet'!$D$5:$AF$183,T$9,FALSE))="","",(VLOOKUP($E69,'DTOC Backsheet'!$D$5:$AF$183,T$9,FALSE))),"")</f>
        <v>823.78707232064369</v>
      </c>
      <c r="U69" s="181">
        <f ca="1">IFERROR(IF((VLOOKUP($E69,'DTOC Backsheet'!$D$5:$AF$183,U$9,FALSE))="","",(VLOOKUP($E69,'DTOC Backsheet'!$D$5:$AF$183,U$9,FALSE))),"")</f>
        <v>1013.6769737369275</v>
      </c>
      <c r="V69" s="109">
        <f ca="1">IFERROR(IF((VLOOKUP($E69,'DTOC Backsheet'!$D$5:$AF$183,V$9,FALSE))="","",(VLOOKUP($E69,'DTOC Backsheet'!$D$5:$AF$183,V$9,FALSE))),"")</f>
        <v>944.56263461850062</v>
      </c>
      <c r="W69" s="110">
        <f ca="1">IFERROR(IF((VLOOKUP($E69,'DTOC Backsheet'!$D$5:$AF$183,W$9,FALSE))="","",(VLOOKUP($E69,'DTOC Backsheet'!$D$5:$AF$183,W$9,FALSE))),"")</f>
        <v>0</v>
      </c>
      <c r="X69" s="109">
        <f ca="1">IFERROR(IF((VLOOKUP($E69,'DTOC Backsheet'!$D$5:$AF$183,X$9,FALSE))="","",(VLOOKUP($E69,'DTOC Backsheet'!$D$5:$AF$183,X$9,FALSE))),"")</f>
        <v>0</v>
      </c>
      <c r="Y69" s="92"/>
    </row>
    <row r="70" spans="1:25" ht="30" customHeight="1" x14ac:dyDescent="0.3">
      <c r="A70" s="171">
        <v>58</v>
      </c>
      <c r="B70" s="97" t="str">
        <f ca="1">IFERROR(IF((VLOOKUP($E70,'Org List'!$AJ$10:$AL$188,3,FALSE))="","",(VLOOKUP($E70,'Org List'!$AJ$10:$AL$188,3,FALSE))),"")</f>
        <v>London Commissioning Region</v>
      </c>
      <c r="C70" s="98" t="str">
        <f ca="1">IFERROR(IF((VLOOKUP($E70,'Org List'!$AO$10:$AQ$188,3,FALSE))="","",(VLOOKUP($E70,'Org List'!$AO$10:$AQ$188,3,FALSE))),"")</f>
        <v>London Region</v>
      </c>
      <c r="D70" s="99" t="str">
        <f ca="1">IFERROR(IF((VLOOKUP($E70,'Org List'!$AT$10:$AV$188,3,FALSE))="","",(VLOOKUP($E70,'Org List'!$AT$10:$AV$188,3,FALSE))),"")</f>
        <v>NHS England London</v>
      </c>
      <c r="E70" s="97" t="str">
        <f t="shared" ca="1" si="0"/>
        <v>E09000008</v>
      </c>
      <c r="F70" s="99" t="str">
        <f ca="1">IF(E70="","",VLOOKUP(E70,'Org List'!$J$9:$K$488,2,0))</f>
        <v>Croydon</v>
      </c>
      <c r="G70" s="107">
        <f ca="1">IFERROR(IF((VLOOKUP($E70,'NEA Backsheet'!$D$5:$CB$183,G$9,FALSE))="","",(VLOOKUP($E70,'NEA Backsheet'!$D$5:$CB$183,G$9,FALSE))),"")</f>
        <v>2529.1515157111626</v>
      </c>
      <c r="H70" s="108">
        <f ca="1">IFERROR(IF((VLOOKUP($E70,'NEA Backsheet'!$D$5:$CB$183,H$9,FALSE))="","",(VLOOKUP($E70,'NEA Backsheet'!$D$5:$CB$183,H$9,FALSE))),"")</f>
        <v>2532.2351744377925</v>
      </c>
      <c r="I70" s="108">
        <f ca="1">IFERROR(IF((VLOOKUP($E70,'NEA Backsheet'!$D$5:$CB$183,I$9,FALSE))="","",(VLOOKUP($E70,'NEA Backsheet'!$D$5:$CB$183,I$9,FALSE))),"")</f>
        <v>2610.0649386073133</v>
      </c>
      <c r="J70" s="109">
        <f ca="1">IFERROR(IF((VLOOKUP($E70,'NEA Backsheet'!$D$5:$CB$183,J$9,FALSE))="","",(VLOOKUP($E70,'NEA Backsheet'!$D$5:$CB$183,J$9,FALSE))),"")</f>
        <v>2335.1685985382755</v>
      </c>
      <c r="K70" s="181">
        <f ca="1">IFERROR(IF((VLOOKUP($E70,'NEA Backsheet'!$D$5:$CB$183,K$9,FALSE))="","",(VLOOKUP($E70,'NEA Backsheet'!$D$5:$CB$183,K$9,FALSE))),"")</f>
        <v>2183.5997976969097</v>
      </c>
      <c r="L70" s="109">
        <f ca="1">IFERROR(IF((VLOOKUP($E70,'NEA Backsheet'!$D$5:$CB$183,L$9,FALSE))="","",(VLOOKUP($E70,'NEA Backsheet'!$D$5:$CB$183,L$9,FALSE))),"")</f>
        <v>2261.6842576456629</v>
      </c>
      <c r="M70" s="110">
        <f ca="1">IFERROR(IF((VLOOKUP($E70,'NEA Backsheet'!$D$5:$CB$183,M$9,FALSE))="","",(VLOOKUP($E70,'NEA Backsheet'!$D$5:$CB$183,M$9,FALSE))),"")</f>
        <v>0</v>
      </c>
      <c r="N70" s="109">
        <f ca="1">IFERROR(IF((VLOOKUP($E70,'NEA Backsheet'!$D$5:$CB$183,N$9,FALSE))="","",(VLOOKUP($E70,'NEA Backsheet'!$D$5:$CB$183,N$9,FALSE))),"")</f>
        <v>0</v>
      </c>
      <c r="O70" s="92"/>
      <c r="Q70" s="107">
        <f ca="1">IFERROR(IF((VLOOKUP($E70,'DTOC Backsheet'!$D$5:$AF$183,Q$9,FALSE))="","",(VLOOKUP($E70,'DTOC Backsheet'!$D$5:$AF$183,Q$9,FALSE))),"")</f>
        <v>897.73910405361607</v>
      </c>
      <c r="R70" s="108">
        <f ca="1">IFERROR(IF((VLOOKUP($E70,'DTOC Backsheet'!$D$5:$AF$183,R$9,FALSE))="","",(VLOOKUP($E70,'DTOC Backsheet'!$D$5:$AF$183,R$9,FALSE))),"")</f>
        <v>883.60419496521422</v>
      </c>
      <c r="S70" s="108">
        <f ca="1">IFERROR(IF((VLOOKUP($E70,'DTOC Backsheet'!$D$5:$AF$183,S$9,FALSE))="","",(VLOOKUP($E70,'DTOC Backsheet'!$D$5:$AF$183,S$9,FALSE))),"")</f>
        <v>534.02376043742379</v>
      </c>
      <c r="T70" s="109">
        <f ca="1">IFERROR(IF((VLOOKUP($E70,'DTOC Backsheet'!$D$5:$AF$183,T$9,FALSE))="","",(VLOOKUP($E70,'DTOC Backsheet'!$D$5:$AF$183,T$9,FALSE))),"")</f>
        <v>694.8630594542152</v>
      </c>
      <c r="U70" s="181">
        <f ca="1">IFERROR(IF((VLOOKUP($E70,'DTOC Backsheet'!$D$5:$AF$183,U$9,FALSE))="","",(VLOOKUP($E70,'DTOC Backsheet'!$D$5:$AF$183,U$9,FALSE))),"")</f>
        <v>769.72587682930214</v>
      </c>
      <c r="V70" s="109">
        <f ca="1">IFERROR(IF((VLOOKUP($E70,'DTOC Backsheet'!$D$5:$AF$183,V$9,FALSE))="","",(VLOOKUP($E70,'DTOC Backsheet'!$D$5:$AF$183,V$9,FALSE))),"")</f>
        <v>606.72910627172666</v>
      </c>
      <c r="W70" s="110">
        <f ca="1">IFERROR(IF((VLOOKUP($E70,'DTOC Backsheet'!$D$5:$AF$183,W$9,FALSE))="","",(VLOOKUP($E70,'DTOC Backsheet'!$D$5:$AF$183,W$9,FALSE))),"")</f>
        <v>0</v>
      </c>
      <c r="X70" s="109">
        <f ca="1">IFERROR(IF((VLOOKUP($E70,'DTOC Backsheet'!$D$5:$AF$183,X$9,FALSE))="","",(VLOOKUP($E70,'DTOC Backsheet'!$D$5:$AF$183,X$9,FALSE))),"")</f>
        <v>0</v>
      </c>
      <c r="Y70" s="92"/>
    </row>
    <row r="71" spans="1:25" ht="30" customHeight="1" x14ac:dyDescent="0.3">
      <c r="A71" s="171">
        <v>59</v>
      </c>
      <c r="B71" s="97" t="str">
        <f ca="1">IFERROR(IF((VLOOKUP($E71,'Org List'!$AJ$10:$AL$188,3,FALSE))="","",(VLOOKUP($E71,'Org List'!$AJ$10:$AL$188,3,FALSE))),"")</f>
        <v>North of England Commissioning Region</v>
      </c>
      <c r="C71" s="98" t="str">
        <f ca="1">IFERROR(IF((VLOOKUP($E71,'Org List'!$AO$10:$AQ$188,3,FALSE))="","",(VLOOKUP($E71,'Org List'!$AO$10:$AQ$188,3,FALSE))),"")</f>
        <v>North West Region</v>
      </c>
      <c r="D71" s="99" t="str">
        <f ca="1">IFERROR(IF((VLOOKUP($E71,'Org List'!$AT$10:$AV$188,3,FALSE))="","",(VLOOKUP($E71,'Org List'!$AT$10:$AV$188,3,FALSE))),"")</f>
        <v>NHS England North (Cumbria And North East)</v>
      </c>
      <c r="E71" s="97" t="str">
        <f t="shared" ca="1" si="0"/>
        <v>E10000006</v>
      </c>
      <c r="F71" s="99" t="str">
        <f ca="1">IF(E71="","",VLOOKUP(E71,'Org List'!$J$9:$K$488,2,0))</f>
        <v>Cumbria</v>
      </c>
      <c r="G71" s="107">
        <f ca="1">IFERROR(IF((VLOOKUP($E71,'NEA Backsheet'!$D$5:$CB$183,G$9,FALSE))="","",(VLOOKUP($E71,'NEA Backsheet'!$D$5:$CB$183,G$9,FALSE))),"")</f>
        <v>2792.4621374651774</v>
      </c>
      <c r="H71" s="108">
        <f ca="1">IFERROR(IF((VLOOKUP($E71,'NEA Backsheet'!$D$5:$CB$183,H$9,FALSE))="","",(VLOOKUP($E71,'NEA Backsheet'!$D$5:$CB$183,H$9,FALSE))),"")</f>
        <v>2764.478186459181</v>
      </c>
      <c r="I71" s="108">
        <f ca="1">IFERROR(IF((VLOOKUP($E71,'NEA Backsheet'!$D$5:$CB$183,I$9,FALSE))="","",(VLOOKUP($E71,'NEA Backsheet'!$D$5:$CB$183,I$9,FALSE))),"")</f>
        <v>2971.1525647807725</v>
      </c>
      <c r="J71" s="109">
        <f ca="1">IFERROR(IF((VLOOKUP($E71,'NEA Backsheet'!$D$5:$CB$183,J$9,FALSE))="","",(VLOOKUP($E71,'NEA Backsheet'!$D$5:$CB$183,J$9,FALSE))),"")</f>
        <v>2913.9805080176834</v>
      </c>
      <c r="K71" s="181">
        <f ca="1">IFERROR(IF((VLOOKUP($E71,'NEA Backsheet'!$D$5:$CB$183,K$9,FALSE))="","",(VLOOKUP($E71,'NEA Backsheet'!$D$5:$CB$183,K$9,FALSE))),"")</f>
        <v>2929.5005025264222</v>
      </c>
      <c r="L71" s="109">
        <f ca="1">IFERROR(IF((VLOOKUP($E71,'NEA Backsheet'!$D$5:$CB$183,L$9,FALSE))="","",(VLOOKUP($E71,'NEA Backsheet'!$D$5:$CB$183,L$9,FALSE))),"")</f>
        <v>2831.1987104949312</v>
      </c>
      <c r="M71" s="110">
        <f ca="1">IFERROR(IF((VLOOKUP($E71,'NEA Backsheet'!$D$5:$CB$183,M$9,FALSE))="","",(VLOOKUP($E71,'NEA Backsheet'!$D$5:$CB$183,M$9,FALSE))),"")</f>
        <v>0</v>
      </c>
      <c r="N71" s="109">
        <f ca="1">IFERROR(IF((VLOOKUP($E71,'NEA Backsheet'!$D$5:$CB$183,N$9,FALSE))="","",(VLOOKUP($E71,'NEA Backsheet'!$D$5:$CB$183,N$9,FALSE))),"")</f>
        <v>0</v>
      </c>
      <c r="O71" s="92"/>
      <c r="Q71" s="107">
        <f ca="1">IFERROR(IF((VLOOKUP($E71,'DTOC Backsheet'!$D$5:$AF$183,Q$9,FALSE))="","",(VLOOKUP($E71,'DTOC Backsheet'!$D$5:$AF$183,Q$9,FALSE))),"")</f>
        <v>3277.1330200048797</v>
      </c>
      <c r="R71" s="108">
        <f ca="1">IFERROR(IF((VLOOKUP($E71,'DTOC Backsheet'!$D$5:$AF$183,R$9,FALSE))="","",(VLOOKUP($E71,'DTOC Backsheet'!$D$5:$AF$183,R$9,FALSE))),"")</f>
        <v>3355.5062094732975</v>
      </c>
      <c r="S71" s="108">
        <f ca="1">IFERROR(IF((VLOOKUP($E71,'DTOC Backsheet'!$D$5:$AF$183,S$9,FALSE))="","",(VLOOKUP($E71,'DTOC Backsheet'!$D$5:$AF$183,S$9,FALSE))),"")</f>
        <v>2728.0277805846445</v>
      </c>
      <c r="T71" s="109">
        <f ca="1">IFERROR(IF((VLOOKUP($E71,'DTOC Backsheet'!$D$5:$AF$183,T$9,FALSE))="","",(VLOOKUP($E71,'DTOC Backsheet'!$D$5:$AF$183,T$9,FALSE))),"")</f>
        <v>2816.9994860308902</v>
      </c>
      <c r="U71" s="181">
        <f ca="1">IFERROR(IF((VLOOKUP($E71,'DTOC Backsheet'!$D$5:$AF$183,U$9,FALSE))="","",(VLOOKUP($E71,'DTOC Backsheet'!$D$5:$AF$183,U$9,FALSE))),"")</f>
        <v>1922.9255166649698</v>
      </c>
      <c r="V71" s="109">
        <f ca="1">IFERROR(IF((VLOOKUP($E71,'DTOC Backsheet'!$D$5:$AF$183,V$9,FALSE))="","",(VLOOKUP($E71,'DTOC Backsheet'!$D$5:$AF$183,V$9,FALSE))),"")</f>
        <v>1957.9775607428164</v>
      </c>
      <c r="W71" s="110">
        <f ca="1">IFERROR(IF((VLOOKUP($E71,'DTOC Backsheet'!$D$5:$AF$183,W$9,FALSE))="","",(VLOOKUP($E71,'DTOC Backsheet'!$D$5:$AF$183,W$9,FALSE))),"")</f>
        <v>0</v>
      </c>
      <c r="X71" s="109">
        <f ca="1">IFERROR(IF((VLOOKUP($E71,'DTOC Backsheet'!$D$5:$AF$183,X$9,FALSE))="","",(VLOOKUP($E71,'DTOC Backsheet'!$D$5:$AF$183,X$9,FALSE))),"")</f>
        <v>0</v>
      </c>
      <c r="Y71" s="92"/>
    </row>
    <row r="72" spans="1:25" ht="30" customHeight="1" x14ac:dyDescent="0.3">
      <c r="A72" s="171">
        <v>60</v>
      </c>
      <c r="B72" s="97" t="str">
        <f ca="1">IFERROR(IF((VLOOKUP($E72,'Org List'!$AJ$10:$AL$188,3,FALSE))="","",(VLOOKUP($E72,'Org List'!$AJ$10:$AL$188,3,FALSE))),"")</f>
        <v>North of England Commissioning Region</v>
      </c>
      <c r="C72" s="98" t="str">
        <f ca="1">IFERROR(IF((VLOOKUP($E72,'Org List'!$AO$10:$AQ$188,3,FALSE))="","",(VLOOKUP($E72,'Org List'!$AO$10:$AQ$188,3,FALSE))),"")</f>
        <v>North East Region</v>
      </c>
      <c r="D72" s="99" t="str">
        <f ca="1">IFERROR(IF((VLOOKUP($E72,'Org List'!$AT$10:$AV$188,3,FALSE))="","",(VLOOKUP($E72,'Org List'!$AT$10:$AV$188,3,FALSE))),"")</f>
        <v>NHS England North (Cumbria And North East)</v>
      </c>
      <c r="E72" s="97" t="str">
        <f t="shared" ca="1" si="0"/>
        <v>E06000005</v>
      </c>
      <c r="F72" s="99" t="str">
        <f ca="1">IF(E72="","",VLOOKUP(E72,'Org List'!$J$9:$K$488,2,0))</f>
        <v>Darlington</v>
      </c>
      <c r="G72" s="107">
        <f ca="1">IFERROR(IF((VLOOKUP($E72,'NEA Backsheet'!$D$5:$CB$183,G$9,FALSE))="","",(VLOOKUP($E72,'NEA Backsheet'!$D$5:$CB$183,G$9,FALSE))),"")</f>
        <v>3064.240347045019</v>
      </c>
      <c r="H72" s="108">
        <f ca="1">IFERROR(IF((VLOOKUP($E72,'NEA Backsheet'!$D$5:$CB$183,H$9,FALSE))="","",(VLOOKUP($E72,'NEA Backsheet'!$D$5:$CB$183,H$9,FALSE))),"")</f>
        <v>2915.0769875311894</v>
      </c>
      <c r="I72" s="108">
        <f ca="1">IFERROR(IF((VLOOKUP($E72,'NEA Backsheet'!$D$5:$CB$183,I$9,FALSE))="","",(VLOOKUP($E72,'NEA Backsheet'!$D$5:$CB$183,I$9,FALSE))),"")</f>
        <v>3221.3125683032367</v>
      </c>
      <c r="J72" s="109">
        <f ca="1">IFERROR(IF((VLOOKUP($E72,'NEA Backsheet'!$D$5:$CB$183,J$9,FALSE))="","",(VLOOKUP($E72,'NEA Backsheet'!$D$5:$CB$183,J$9,FALSE))),"")</f>
        <v>3245.4714516361232</v>
      </c>
      <c r="K72" s="181">
        <f ca="1">IFERROR(IF((VLOOKUP($E72,'NEA Backsheet'!$D$5:$CB$183,K$9,FALSE))="","",(VLOOKUP($E72,'NEA Backsheet'!$D$5:$CB$183,K$9,FALSE))),"")</f>
        <v>3072.3893982909681</v>
      </c>
      <c r="L72" s="109">
        <f ca="1">IFERROR(IF((VLOOKUP($E72,'NEA Backsheet'!$D$5:$CB$183,L$9,FALSE))="","",(VLOOKUP($E72,'NEA Backsheet'!$D$5:$CB$183,L$9,FALSE))),"")</f>
        <v>3049.2982994322369</v>
      </c>
      <c r="M72" s="110">
        <f ca="1">IFERROR(IF((VLOOKUP($E72,'NEA Backsheet'!$D$5:$CB$183,M$9,FALSE))="","",(VLOOKUP($E72,'NEA Backsheet'!$D$5:$CB$183,M$9,FALSE))),"")</f>
        <v>0</v>
      </c>
      <c r="N72" s="109">
        <f ca="1">IFERROR(IF((VLOOKUP($E72,'NEA Backsheet'!$D$5:$CB$183,N$9,FALSE))="","",(VLOOKUP($E72,'NEA Backsheet'!$D$5:$CB$183,N$9,FALSE))),"")</f>
        <v>0</v>
      </c>
      <c r="O72" s="92"/>
      <c r="Q72" s="107">
        <f ca="1">IFERROR(IF((VLOOKUP($E72,'DTOC Backsheet'!$D$5:$AF$183,Q$9,FALSE))="","",(VLOOKUP($E72,'DTOC Backsheet'!$D$5:$AF$183,Q$9,FALSE))),"")</f>
        <v>380.34600755922787</v>
      </c>
      <c r="R72" s="108">
        <f ca="1">IFERROR(IF((VLOOKUP($E72,'DTOC Backsheet'!$D$5:$AF$183,R$9,FALSE))="","",(VLOOKUP($E72,'DTOC Backsheet'!$D$5:$AF$183,R$9,FALSE))),"")</f>
        <v>426.84598967461932</v>
      </c>
      <c r="S72" s="108">
        <f ca="1">IFERROR(IF((VLOOKUP($E72,'DTOC Backsheet'!$D$5:$AF$183,S$9,FALSE))="","",(VLOOKUP($E72,'DTOC Backsheet'!$D$5:$AF$183,S$9,FALSE))),"")</f>
        <v>547.26902028114614</v>
      </c>
      <c r="T72" s="109">
        <f ca="1">IFERROR(IF((VLOOKUP($E72,'DTOC Backsheet'!$D$5:$AF$183,T$9,FALSE))="","",(VLOOKUP($E72,'DTOC Backsheet'!$D$5:$AF$183,T$9,FALSE))),"")</f>
        <v>911.73984107885894</v>
      </c>
      <c r="U72" s="181">
        <f ca="1">IFERROR(IF((VLOOKUP($E72,'DTOC Backsheet'!$D$5:$AF$183,U$9,FALSE))="","",(VLOOKUP($E72,'DTOC Backsheet'!$D$5:$AF$183,U$9,FALSE))),"")</f>
        <v>616.16927821930733</v>
      </c>
      <c r="V72" s="109">
        <f ca="1">IFERROR(IF((VLOOKUP($E72,'DTOC Backsheet'!$D$5:$AF$183,V$9,FALSE))="","",(VLOOKUP($E72,'DTOC Backsheet'!$D$5:$AF$183,V$9,FALSE))),"")</f>
        <v>408.79315750333154</v>
      </c>
      <c r="W72" s="110">
        <f ca="1">IFERROR(IF((VLOOKUP($E72,'DTOC Backsheet'!$D$5:$AF$183,W$9,FALSE))="","",(VLOOKUP($E72,'DTOC Backsheet'!$D$5:$AF$183,W$9,FALSE))),"")</f>
        <v>0</v>
      </c>
      <c r="X72" s="109">
        <f ca="1">IFERROR(IF((VLOOKUP($E72,'DTOC Backsheet'!$D$5:$AF$183,X$9,FALSE))="","",(VLOOKUP($E72,'DTOC Backsheet'!$D$5:$AF$183,X$9,FALSE))),"")</f>
        <v>0</v>
      </c>
      <c r="Y72" s="92"/>
    </row>
    <row r="73" spans="1:25" ht="30" customHeight="1" x14ac:dyDescent="0.3">
      <c r="A73" s="171">
        <v>61</v>
      </c>
      <c r="B73" s="97" t="str">
        <f ca="1">IFERROR(IF((VLOOKUP($E73,'Org List'!$AJ$10:$AL$188,3,FALSE))="","",(VLOOKUP($E73,'Org List'!$AJ$10:$AL$188,3,FALSE))),"")</f>
        <v>Midlands and East of England Commissioning Region</v>
      </c>
      <c r="C73" s="98" t="str">
        <f ca="1">IFERROR(IF((VLOOKUP($E73,'Org List'!$AO$10:$AQ$188,3,FALSE))="","",(VLOOKUP($E73,'Org List'!$AO$10:$AQ$188,3,FALSE))),"")</f>
        <v>East Midlands Region</v>
      </c>
      <c r="D73" s="99" t="str">
        <f ca="1">IFERROR(IF((VLOOKUP($E73,'Org List'!$AT$10:$AV$188,3,FALSE))="","",(VLOOKUP($E73,'Org List'!$AT$10:$AV$188,3,FALSE))),"")</f>
        <v>NHS England Midlands And East (North Midlands)</v>
      </c>
      <c r="E73" s="97" t="str">
        <f t="shared" ca="1" si="0"/>
        <v>E06000015</v>
      </c>
      <c r="F73" s="99" t="str">
        <f ca="1">IF(E73="","",VLOOKUP(E73,'Org List'!$J$9:$K$488,2,0))</f>
        <v>Derby</v>
      </c>
      <c r="G73" s="107">
        <f ca="1">IFERROR(IF((VLOOKUP($E73,'NEA Backsheet'!$D$5:$CB$183,G$9,FALSE))="","",(VLOOKUP($E73,'NEA Backsheet'!$D$5:$CB$183,G$9,FALSE))),"")</f>
        <v>2687.1343074890069</v>
      </c>
      <c r="H73" s="108">
        <f ca="1">IFERROR(IF((VLOOKUP($E73,'NEA Backsheet'!$D$5:$CB$183,H$9,FALSE))="","",(VLOOKUP($E73,'NEA Backsheet'!$D$5:$CB$183,H$9,FALSE))),"")</f>
        <v>2565.0449443878761</v>
      </c>
      <c r="I73" s="108">
        <f ca="1">IFERROR(IF((VLOOKUP($E73,'NEA Backsheet'!$D$5:$CB$183,I$9,FALSE))="","",(VLOOKUP($E73,'NEA Backsheet'!$D$5:$CB$183,I$9,FALSE))),"")</f>
        <v>2691.4181447908009</v>
      </c>
      <c r="J73" s="109">
        <f ca="1">IFERROR(IF((VLOOKUP($E73,'NEA Backsheet'!$D$5:$CB$183,J$9,FALSE))="","",(VLOOKUP($E73,'NEA Backsheet'!$D$5:$CB$183,J$9,FALSE))),"")</f>
        <v>2657.0531630241708</v>
      </c>
      <c r="K73" s="181">
        <f ca="1">IFERROR(IF((VLOOKUP($E73,'NEA Backsheet'!$D$5:$CB$183,K$9,FALSE))="","",(VLOOKUP($E73,'NEA Backsheet'!$D$5:$CB$183,K$9,FALSE))),"")</f>
        <v>2560.4400744115542</v>
      </c>
      <c r="L73" s="109">
        <f ca="1">IFERROR(IF((VLOOKUP($E73,'NEA Backsheet'!$D$5:$CB$183,L$9,FALSE))="","",(VLOOKUP($E73,'NEA Backsheet'!$D$5:$CB$183,L$9,FALSE))),"")</f>
        <v>2564.4978241332842</v>
      </c>
      <c r="M73" s="110">
        <f ca="1">IFERROR(IF((VLOOKUP($E73,'NEA Backsheet'!$D$5:$CB$183,M$9,FALSE))="","",(VLOOKUP($E73,'NEA Backsheet'!$D$5:$CB$183,M$9,FALSE))),"")</f>
        <v>0</v>
      </c>
      <c r="N73" s="109">
        <f ca="1">IFERROR(IF((VLOOKUP($E73,'NEA Backsheet'!$D$5:$CB$183,N$9,FALSE))="","",(VLOOKUP($E73,'NEA Backsheet'!$D$5:$CB$183,N$9,FALSE))),"")</f>
        <v>0</v>
      </c>
      <c r="O73" s="92"/>
      <c r="Q73" s="107">
        <f ca="1">IFERROR(IF((VLOOKUP($E73,'DTOC Backsheet'!$D$5:$AF$183,Q$9,FALSE))="","",(VLOOKUP($E73,'DTOC Backsheet'!$D$5:$AF$183,Q$9,FALSE))),"")</f>
        <v>529.98520500192535</v>
      </c>
      <c r="R73" s="108">
        <f ca="1">IFERROR(IF((VLOOKUP($E73,'DTOC Backsheet'!$D$5:$AF$183,R$9,FALSE))="","",(VLOOKUP($E73,'DTOC Backsheet'!$D$5:$AF$183,R$9,FALSE))),"")</f>
        <v>442.32990818994347</v>
      </c>
      <c r="S73" s="108">
        <f ca="1">IFERROR(IF((VLOOKUP($E73,'DTOC Backsheet'!$D$5:$AF$183,S$9,FALSE))="","",(VLOOKUP($E73,'DTOC Backsheet'!$D$5:$AF$183,S$9,FALSE))),"")</f>
        <v>658.68142113049998</v>
      </c>
      <c r="T73" s="109">
        <f ca="1">IFERROR(IF((VLOOKUP($E73,'DTOC Backsheet'!$D$5:$AF$183,T$9,FALSE))="","",(VLOOKUP($E73,'DTOC Backsheet'!$D$5:$AF$183,T$9,FALSE))),"")</f>
        <v>441.8833819785437</v>
      </c>
      <c r="U73" s="181">
        <f ca="1">IFERROR(IF((VLOOKUP($E73,'DTOC Backsheet'!$D$5:$AF$183,U$9,FALSE))="","",(VLOOKUP($E73,'DTOC Backsheet'!$D$5:$AF$183,U$9,FALSE))),"")</f>
        <v>551.47448240098106</v>
      </c>
      <c r="V73" s="109">
        <f ca="1">IFERROR(IF((VLOOKUP($E73,'DTOC Backsheet'!$D$5:$AF$183,V$9,FALSE))="","",(VLOOKUP($E73,'DTOC Backsheet'!$D$5:$AF$183,V$9,FALSE))),"")</f>
        <v>400.66104145267269</v>
      </c>
      <c r="W73" s="110">
        <f ca="1">IFERROR(IF((VLOOKUP($E73,'DTOC Backsheet'!$D$5:$AF$183,W$9,FALSE))="","",(VLOOKUP($E73,'DTOC Backsheet'!$D$5:$AF$183,W$9,FALSE))),"")</f>
        <v>0</v>
      </c>
      <c r="X73" s="109">
        <f ca="1">IFERROR(IF((VLOOKUP($E73,'DTOC Backsheet'!$D$5:$AF$183,X$9,FALSE))="","",(VLOOKUP($E73,'DTOC Backsheet'!$D$5:$AF$183,X$9,FALSE))),"")</f>
        <v>0</v>
      </c>
      <c r="Y73" s="92"/>
    </row>
    <row r="74" spans="1:25" ht="30" customHeight="1" x14ac:dyDescent="0.3">
      <c r="A74" s="171">
        <v>62</v>
      </c>
      <c r="B74" s="97" t="str">
        <f ca="1">IFERROR(IF((VLOOKUP($E74,'Org List'!$AJ$10:$AL$188,3,FALSE))="","",(VLOOKUP($E74,'Org List'!$AJ$10:$AL$188,3,FALSE))),"")</f>
        <v>Midlands and East of England Commissioning Region</v>
      </c>
      <c r="C74" s="98" t="str">
        <f ca="1">IFERROR(IF((VLOOKUP($E74,'Org List'!$AO$10:$AQ$188,3,FALSE))="","",(VLOOKUP($E74,'Org List'!$AO$10:$AQ$188,3,FALSE))),"")</f>
        <v>East Midlands Region</v>
      </c>
      <c r="D74" s="99" t="str">
        <f ca="1">IFERROR(IF((VLOOKUP($E74,'Org List'!$AT$10:$AV$188,3,FALSE))="","",(VLOOKUP($E74,'Org List'!$AT$10:$AV$188,3,FALSE))),"")</f>
        <v>NHS England Midlands And East (North Midlands)</v>
      </c>
      <c r="E74" s="97" t="str">
        <f t="shared" ca="1" si="0"/>
        <v>E10000007</v>
      </c>
      <c r="F74" s="99" t="str">
        <f ca="1">IF(E74="","",VLOOKUP(E74,'Org List'!$J$9:$K$488,2,0))</f>
        <v>Derbyshire</v>
      </c>
      <c r="G74" s="107">
        <f ca="1">IFERROR(IF((VLOOKUP($E74,'NEA Backsheet'!$D$5:$CB$183,G$9,FALSE))="","",(VLOOKUP($E74,'NEA Backsheet'!$D$5:$CB$183,G$9,FALSE))),"")</f>
        <v>2825.7152333959261</v>
      </c>
      <c r="H74" s="108">
        <f ca="1">IFERROR(IF((VLOOKUP($E74,'NEA Backsheet'!$D$5:$CB$183,H$9,FALSE))="","",(VLOOKUP($E74,'NEA Backsheet'!$D$5:$CB$183,H$9,FALSE))),"")</f>
        <v>2787.7466394762628</v>
      </c>
      <c r="I74" s="108">
        <f ca="1">IFERROR(IF((VLOOKUP($E74,'NEA Backsheet'!$D$5:$CB$183,I$9,FALSE))="","",(VLOOKUP($E74,'NEA Backsheet'!$D$5:$CB$183,I$9,FALSE))),"")</f>
        <v>2947.9242801574292</v>
      </c>
      <c r="J74" s="109">
        <f ca="1">IFERROR(IF((VLOOKUP($E74,'NEA Backsheet'!$D$5:$CB$183,J$9,FALSE))="","",(VLOOKUP($E74,'NEA Backsheet'!$D$5:$CB$183,J$9,FALSE))),"")</f>
        <v>2927.496448937241</v>
      </c>
      <c r="K74" s="181">
        <f ca="1">IFERROR(IF((VLOOKUP($E74,'NEA Backsheet'!$D$5:$CB$183,K$9,FALSE))="","",(VLOOKUP($E74,'NEA Backsheet'!$D$5:$CB$183,K$9,FALSE))),"")</f>
        <v>2833.0683559465278</v>
      </c>
      <c r="L74" s="109">
        <f ca="1">IFERROR(IF((VLOOKUP($E74,'NEA Backsheet'!$D$5:$CB$183,L$9,FALSE))="","",(VLOOKUP($E74,'NEA Backsheet'!$D$5:$CB$183,L$9,FALSE))),"")</f>
        <v>2881.3154436827735</v>
      </c>
      <c r="M74" s="110">
        <f ca="1">IFERROR(IF((VLOOKUP($E74,'NEA Backsheet'!$D$5:$CB$183,M$9,FALSE))="","",(VLOOKUP($E74,'NEA Backsheet'!$D$5:$CB$183,M$9,FALSE))),"")</f>
        <v>0</v>
      </c>
      <c r="N74" s="109">
        <f ca="1">IFERROR(IF((VLOOKUP($E74,'NEA Backsheet'!$D$5:$CB$183,N$9,FALSE))="","",(VLOOKUP($E74,'NEA Backsheet'!$D$5:$CB$183,N$9,FALSE))),"")</f>
        <v>0</v>
      </c>
      <c r="O74" s="92"/>
      <c r="Q74" s="107">
        <f ca="1">IFERROR(IF((VLOOKUP($E74,'DTOC Backsheet'!$D$5:$AF$183,Q$9,FALSE))="","",(VLOOKUP($E74,'DTOC Backsheet'!$D$5:$AF$183,Q$9,FALSE))),"")</f>
        <v>699.8326725280848</v>
      </c>
      <c r="R74" s="108">
        <f ca="1">IFERROR(IF((VLOOKUP($E74,'DTOC Backsheet'!$D$5:$AF$183,R$9,FALSE))="","",(VLOOKUP($E74,'DTOC Backsheet'!$D$5:$AF$183,R$9,FALSE))),"")</f>
        <v>652.87454196256817</v>
      </c>
      <c r="S74" s="108">
        <f ca="1">IFERROR(IF((VLOOKUP($E74,'DTOC Backsheet'!$D$5:$AF$183,S$9,FALSE))="","",(VLOOKUP($E74,'DTOC Backsheet'!$D$5:$AF$183,S$9,FALSE))),"")</f>
        <v>502.13894284725927</v>
      </c>
      <c r="T74" s="109">
        <f ca="1">IFERROR(IF((VLOOKUP($E74,'DTOC Backsheet'!$D$5:$AF$183,T$9,FALSE))="","",(VLOOKUP($E74,'DTOC Backsheet'!$D$5:$AF$183,T$9,FALSE))),"")</f>
        <v>587.94207916127834</v>
      </c>
      <c r="U74" s="181">
        <f ca="1">IFERROR(IF((VLOOKUP($E74,'DTOC Backsheet'!$D$5:$AF$183,U$9,FALSE))="","",(VLOOKUP($E74,'DTOC Backsheet'!$D$5:$AF$183,U$9,FALSE))),"")</f>
        <v>477.23383659580355</v>
      </c>
      <c r="V74" s="109">
        <f ca="1">IFERROR(IF((VLOOKUP($E74,'DTOC Backsheet'!$D$5:$AF$183,V$9,FALSE))="","",(VLOOKUP($E74,'DTOC Backsheet'!$D$5:$AF$183,V$9,FALSE))),"")</f>
        <v>560.26501851990963</v>
      </c>
      <c r="W74" s="110">
        <f ca="1">IFERROR(IF((VLOOKUP($E74,'DTOC Backsheet'!$D$5:$AF$183,W$9,FALSE))="","",(VLOOKUP($E74,'DTOC Backsheet'!$D$5:$AF$183,W$9,FALSE))),"")</f>
        <v>0</v>
      </c>
      <c r="X74" s="109">
        <f ca="1">IFERROR(IF((VLOOKUP($E74,'DTOC Backsheet'!$D$5:$AF$183,X$9,FALSE))="","",(VLOOKUP($E74,'DTOC Backsheet'!$D$5:$AF$183,X$9,FALSE))),"")</f>
        <v>0</v>
      </c>
      <c r="Y74" s="92"/>
    </row>
    <row r="75" spans="1:25" ht="30" customHeight="1" x14ac:dyDescent="0.3">
      <c r="A75" s="171">
        <v>63</v>
      </c>
      <c r="B75" s="97" t="str">
        <f ca="1">IFERROR(IF((VLOOKUP($E75,'Org List'!$AJ$10:$AL$188,3,FALSE))="","",(VLOOKUP($E75,'Org List'!$AJ$10:$AL$188,3,FALSE))),"")</f>
        <v>South West England Commissioning Region</v>
      </c>
      <c r="C75" s="98" t="str">
        <f ca="1">IFERROR(IF((VLOOKUP($E75,'Org List'!$AO$10:$AQ$188,3,FALSE))="","",(VLOOKUP($E75,'Org List'!$AO$10:$AQ$188,3,FALSE))),"")</f>
        <v>South West Region</v>
      </c>
      <c r="D75" s="99" t="str">
        <f ca="1">IFERROR(IF((VLOOKUP($E75,'Org List'!$AT$10:$AV$188,3,FALSE))="","",(VLOOKUP($E75,'Org List'!$AT$10:$AV$188,3,FALSE))),"")</f>
        <v>NHS England South West (South West South)</v>
      </c>
      <c r="E75" s="97" t="str">
        <f t="shared" ca="1" si="0"/>
        <v>E10000008</v>
      </c>
      <c r="F75" s="99" t="str">
        <f ca="1">IF(E75="","",VLOOKUP(E75,'Org List'!$J$9:$K$488,2,0))</f>
        <v>Devon</v>
      </c>
      <c r="G75" s="107">
        <f ca="1">IFERROR(IF((VLOOKUP($E75,'NEA Backsheet'!$D$5:$CB$183,G$9,FALSE))="","",(VLOOKUP($E75,'NEA Backsheet'!$D$5:$CB$183,G$9,FALSE))),"")</f>
        <v>2703.8050525568733</v>
      </c>
      <c r="H75" s="108">
        <f ca="1">IFERROR(IF((VLOOKUP($E75,'NEA Backsheet'!$D$5:$CB$183,H$9,FALSE))="","",(VLOOKUP($E75,'NEA Backsheet'!$D$5:$CB$183,H$9,FALSE))),"")</f>
        <v>2664.7252341453723</v>
      </c>
      <c r="I75" s="108">
        <f ca="1">IFERROR(IF((VLOOKUP($E75,'NEA Backsheet'!$D$5:$CB$183,I$9,FALSE))="","",(VLOOKUP($E75,'NEA Backsheet'!$D$5:$CB$183,I$9,FALSE))),"")</f>
        <v>2871.0647120528502</v>
      </c>
      <c r="J75" s="109">
        <f ca="1">IFERROR(IF((VLOOKUP($E75,'NEA Backsheet'!$D$5:$CB$183,J$9,FALSE))="","",(VLOOKUP($E75,'NEA Backsheet'!$D$5:$CB$183,J$9,FALSE))),"")</f>
        <v>2785.7896677754006</v>
      </c>
      <c r="K75" s="181">
        <f ca="1">IFERROR(IF((VLOOKUP($E75,'NEA Backsheet'!$D$5:$CB$183,K$9,FALSE))="","",(VLOOKUP($E75,'NEA Backsheet'!$D$5:$CB$183,K$9,FALSE))),"")</f>
        <v>2784.5378441613016</v>
      </c>
      <c r="L75" s="109">
        <f ca="1">IFERROR(IF((VLOOKUP($E75,'NEA Backsheet'!$D$5:$CB$183,L$9,FALSE))="","",(VLOOKUP($E75,'NEA Backsheet'!$D$5:$CB$183,L$9,FALSE))),"")</f>
        <v>2696.7793661050023</v>
      </c>
      <c r="M75" s="110">
        <f ca="1">IFERROR(IF((VLOOKUP($E75,'NEA Backsheet'!$D$5:$CB$183,M$9,FALSE))="","",(VLOOKUP($E75,'NEA Backsheet'!$D$5:$CB$183,M$9,FALSE))),"")</f>
        <v>0</v>
      </c>
      <c r="N75" s="109">
        <f ca="1">IFERROR(IF((VLOOKUP($E75,'NEA Backsheet'!$D$5:$CB$183,N$9,FALSE))="","",(VLOOKUP($E75,'NEA Backsheet'!$D$5:$CB$183,N$9,FALSE))),"")</f>
        <v>0</v>
      </c>
      <c r="O75" s="92"/>
      <c r="Q75" s="107">
        <f ca="1">IFERROR(IF((VLOOKUP($E75,'DTOC Backsheet'!$D$5:$AF$183,Q$9,FALSE))="","",(VLOOKUP($E75,'DTOC Backsheet'!$D$5:$AF$183,Q$9,FALSE))),"")</f>
        <v>2034.3963975462721</v>
      </c>
      <c r="R75" s="108">
        <f ca="1">IFERROR(IF((VLOOKUP($E75,'DTOC Backsheet'!$D$5:$AF$183,R$9,FALSE))="","",(VLOOKUP($E75,'DTOC Backsheet'!$D$5:$AF$183,R$9,FALSE))),"")</f>
        <v>1622.5361934217551</v>
      </c>
      <c r="S75" s="108">
        <f ca="1">IFERROR(IF((VLOOKUP($E75,'DTOC Backsheet'!$D$5:$AF$183,S$9,FALSE))="","",(VLOOKUP($E75,'DTOC Backsheet'!$D$5:$AF$183,S$9,FALSE))),"")</f>
        <v>1169.1163995386419</v>
      </c>
      <c r="T75" s="109">
        <f ca="1">IFERROR(IF((VLOOKUP($E75,'DTOC Backsheet'!$D$5:$AF$183,T$9,FALSE))="","",(VLOOKUP($E75,'DTOC Backsheet'!$D$5:$AF$183,T$9,FALSE))),"")</f>
        <v>1314.1338772605793</v>
      </c>
      <c r="U75" s="181">
        <f ca="1">IFERROR(IF((VLOOKUP($E75,'DTOC Backsheet'!$D$5:$AF$183,U$9,FALSE))="","",(VLOOKUP($E75,'DTOC Backsheet'!$D$5:$AF$183,U$9,FALSE))),"")</f>
        <v>997.67912989330182</v>
      </c>
      <c r="V75" s="109">
        <f ca="1">IFERROR(IF((VLOOKUP($E75,'DTOC Backsheet'!$D$5:$AF$183,V$9,FALSE))="","",(VLOOKUP($E75,'DTOC Backsheet'!$D$5:$AF$183,V$9,FALSE))),"")</f>
        <v>1139.827433202609</v>
      </c>
      <c r="W75" s="110">
        <f ca="1">IFERROR(IF((VLOOKUP($E75,'DTOC Backsheet'!$D$5:$AF$183,W$9,FALSE))="","",(VLOOKUP($E75,'DTOC Backsheet'!$D$5:$AF$183,W$9,FALSE))),"")</f>
        <v>0</v>
      </c>
      <c r="X75" s="109">
        <f ca="1">IFERROR(IF((VLOOKUP($E75,'DTOC Backsheet'!$D$5:$AF$183,X$9,FALSE))="","",(VLOOKUP($E75,'DTOC Backsheet'!$D$5:$AF$183,X$9,FALSE))),"")</f>
        <v>0</v>
      </c>
      <c r="Y75" s="92"/>
    </row>
    <row r="76" spans="1:25" ht="30" customHeight="1" x14ac:dyDescent="0.3">
      <c r="A76" s="171">
        <v>64</v>
      </c>
      <c r="B76" s="97" t="str">
        <f ca="1">IFERROR(IF((VLOOKUP($E76,'Org List'!$AJ$10:$AL$188,3,FALSE))="","",(VLOOKUP($E76,'Org List'!$AJ$10:$AL$188,3,FALSE))),"")</f>
        <v>North of England Commissioning Region</v>
      </c>
      <c r="C76" s="98" t="str">
        <f ca="1">IFERROR(IF((VLOOKUP($E76,'Org List'!$AO$10:$AQ$188,3,FALSE))="","",(VLOOKUP($E76,'Org List'!$AO$10:$AQ$188,3,FALSE))),"")</f>
        <v>Yorkshire and The Humber Region</v>
      </c>
      <c r="D76" s="99" t="str">
        <f ca="1">IFERROR(IF((VLOOKUP($E76,'Org List'!$AT$10:$AV$188,3,FALSE))="","",(VLOOKUP($E76,'Org List'!$AT$10:$AV$188,3,FALSE))),"")</f>
        <v>NHS England North (Yorkshire And Humber)</v>
      </c>
      <c r="E76" s="97" t="str">
        <f t="shared" ca="1" si="0"/>
        <v>E08000017</v>
      </c>
      <c r="F76" s="99" t="str">
        <f ca="1">IF(E76="","",VLOOKUP(E76,'Org List'!$J$9:$K$488,2,0))</f>
        <v>Doncaster</v>
      </c>
      <c r="G76" s="107">
        <f ca="1">IFERROR(IF((VLOOKUP($E76,'NEA Backsheet'!$D$5:$CB$183,G$9,FALSE))="","",(VLOOKUP($E76,'NEA Backsheet'!$D$5:$CB$183,G$9,FALSE))),"")</f>
        <v>3048.3674313442912</v>
      </c>
      <c r="H76" s="108">
        <f ca="1">IFERROR(IF((VLOOKUP($E76,'NEA Backsheet'!$D$5:$CB$183,H$9,FALSE))="","",(VLOOKUP($E76,'NEA Backsheet'!$D$5:$CB$183,H$9,FALSE))),"")</f>
        <v>3060.1381796769001</v>
      </c>
      <c r="I76" s="108">
        <f ca="1">IFERROR(IF((VLOOKUP($E76,'NEA Backsheet'!$D$5:$CB$183,I$9,FALSE))="","",(VLOOKUP($E76,'NEA Backsheet'!$D$5:$CB$183,I$9,FALSE))),"")</f>
        <v>3035.8039357003777</v>
      </c>
      <c r="J76" s="109">
        <f ca="1">IFERROR(IF((VLOOKUP($E76,'NEA Backsheet'!$D$5:$CB$183,J$9,FALSE))="","",(VLOOKUP($E76,'NEA Backsheet'!$D$5:$CB$183,J$9,FALSE))),"")</f>
        <v>3162.4039581558573</v>
      </c>
      <c r="K76" s="181">
        <f ca="1">IFERROR(IF((VLOOKUP($E76,'NEA Backsheet'!$D$5:$CB$183,K$9,FALSE))="","",(VLOOKUP($E76,'NEA Backsheet'!$D$5:$CB$183,K$9,FALSE))),"")</f>
        <v>3004.0953273510318</v>
      </c>
      <c r="L76" s="109">
        <f ca="1">IFERROR(IF((VLOOKUP($E76,'NEA Backsheet'!$D$5:$CB$183,L$9,FALSE))="","",(VLOOKUP($E76,'NEA Backsheet'!$D$5:$CB$183,L$9,FALSE))),"")</f>
        <v>3035.502312234803</v>
      </c>
      <c r="M76" s="110">
        <f ca="1">IFERROR(IF((VLOOKUP($E76,'NEA Backsheet'!$D$5:$CB$183,M$9,FALSE))="","",(VLOOKUP($E76,'NEA Backsheet'!$D$5:$CB$183,M$9,FALSE))),"")</f>
        <v>0</v>
      </c>
      <c r="N76" s="109">
        <f ca="1">IFERROR(IF((VLOOKUP($E76,'NEA Backsheet'!$D$5:$CB$183,N$9,FALSE))="","",(VLOOKUP($E76,'NEA Backsheet'!$D$5:$CB$183,N$9,FALSE))),"")</f>
        <v>0</v>
      </c>
      <c r="O76" s="92"/>
      <c r="Q76" s="107">
        <f ca="1">IFERROR(IF((VLOOKUP($E76,'DTOC Backsheet'!$D$5:$AF$183,Q$9,FALSE))="","",(VLOOKUP($E76,'DTOC Backsheet'!$D$5:$AF$183,Q$9,FALSE))),"")</f>
        <v>625.73794703648696</v>
      </c>
      <c r="R76" s="108">
        <f ca="1">IFERROR(IF((VLOOKUP($E76,'DTOC Backsheet'!$D$5:$AF$183,R$9,FALSE))="","",(VLOOKUP($E76,'DTOC Backsheet'!$D$5:$AF$183,R$9,FALSE))),"")</f>
        <v>916.59707166159967</v>
      </c>
      <c r="S76" s="108">
        <f ca="1">IFERROR(IF((VLOOKUP($E76,'DTOC Backsheet'!$D$5:$AF$183,S$9,FALSE))="","",(VLOOKUP($E76,'DTOC Backsheet'!$D$5:$AF$183,S$9,FALSE))),"")</f>
        <v>636.02292315477234</v>
      </c>
      <c r="T76" s="109">
        <f ca="1">IFERROR(IF((VLOOKUP($E76,'DTOC Backsheet'!$D$5:$AF$183,T$9,FALSE))="","",(VLOOKUP($E76,'DTOC Backsheet'!$D$5:$AF$183,T$9,FALSE))),"")</f>
        <v>489.92963036469956</v>
      </c>
      <c r="U76" s="181">
        <f ca="1">IFERROR(IF((VLOOKUP($E76,'DTOC Backsheet'!$D$5:$AF$183,U$9,FALSE))="","",(VLOOKUP($E76,'DTOC Backsheet'!$D$5:$AF$183,U$9,FALSE))),"")</f>
        <v>343.6512293727161</v>
      </c>
      <c r="V76" s="109">
        <f ca="1">IFERROR(IF((VLOOKUP($E76,'DTOC Backsheet'!$D$5:$AF$183,V$9,FALSE))="","",(VLOOKUP($E76,'DTOC Backsheet'!$D$5:$AF$183,V$9,FALSE))),"")</f>
        <v>482.10064552287514</v>
      </c>
      <c r="W76" s="110">
        <f ca="1">IFERROR(IF((VLOOKUP($E76,'DTOC Backsheet'!$D$5:$AF$183,W$9,FALSE))="","",(VLOOKUP($E76,'DTOC Backsheet'!$D$5:$AF$183,W$9,FALSE))),"")</f>
        <v>0</v>
      </c>
      <c r="X76" s="109">
        <f ca="1">IFERROR(IF((VLOOKUP($E76,'DTOC Backsheet'!$D$5:$AF$183,X$9,FALSE))="","",(VLOOKUP($E76,'DTOC Backsheet'!$D$5:$AF$183,X$9,FALSE))),"")</f>
        <v>0</v>
      </c>
      <c r="Y76" s="92"/>
    </row>
    <row r="77" spans="1:25" ht="30" customHeight="1" x14ac:dyDescent="0.3">
      <c r="A77" s="171">
        <v>65</v>
      </c>
      <c r="B77" s="97" t="str">
        <f ca="1">IFERROR(IF((VLOOKUP($E77,'Org List'!$AJ$10:$AL$188,3,FALSE))="","",(VLOOKUP($E77,'Org List'!$AJ$10:$AL$188,3,FALSE))),"")</f>
        <v>South West England Commissioning Region</v>
      </c>
      <c r="C77" s="98" t="str">
        <f ca="1">IFERROR(IF((VLOOKUP($E77,'Org List'!$AO$10:$AQ$188,3,FALSE))="","",(VLOOKUP($E77,'Org List'!$AO$10:$AQ$188,3,FALSE))),"")</f>
        <v>South West Region</v>
      </c>
      <c r="D77" s="99" t="str">
        <f ca="1">IFERROR(IF((VLOOKUP($E77,'Org List'!$AT$10:$AV$188,3,FALSE))="","",(VLOOKUP($E77,'Org List'!$AT$10:$AV$188,3,FALSE))),"")</f>
        <v>NHS England South West (South West South)</v>
      </c>
      <c r="E77" s="97" t="str">
        <f t="shared" ref="E77:E140" ca="1" si="1">IF($A77&gt;$AB$5-1,"",INDIRECT("'Comms by AT'!D"&amp;$A77+$AB$4))</f>
        <v>E10000009</v>
      </c>
      <c r="F77" s="99" t="str">
        <f ca="1">IF(E77="","",VLOOKUP(E77,'Org List'!$J$9:$K$488,2,0))</f>
        <v>Dorset</v>
      </c>
      <c r="G77" s="107">
        <f ca="1">IFERROR(IF((VLOOKUP($E77,'NEA Backsheet'!$D$5:$CB$183,G$9,FALSE))="","",(VLOOKUP($E77,'NEA Backsheet'!$D$5:$CB$183,G$9,FALSE))),"")</f>
        <v>3012.0716843261002</v>
      </c>
      <c r="H77" s="108">
        <f ca="1">IFERROR(IF((VLOOKUP($E77,'NEA Backsheet'!$D$5:$CB$183,H$9,FALSE))="","",(VLOOKUP($E77,'NEA Backsheet'!$D$5:$CB$183,H$9,FALSE))),"")</f>
        <v>2996.4930177282545</v>
      </c>
      <c r="I77" s="108">
        <f ca="1">IFERROR(IF((VLOOKUP($E77,'NEA Backsheet'!$D$5:$CB$183,I$9,FALSE))="","",(VLOOKUP($E77,'NEA Backsheet'!$D$5:$CB$183,I$9,FALSE))),"")</f>
        <v>3092.3709576171486</v>
      </c>
      <c r="J77" s="109">
        <f ca="1">IFERROR(IF((VLOOKUP($E77,'NEA Backsheet'!$D$5:$CB$183,J$9,FALSE))="","",(VLOOKUP($E77,'NEA Backsheet'!$D$5:$CB$183,J$9,FALSE))),"")</f>
        <v>3108.0480440463789</v>
      </c>
      <c r="K77" s="181">
        <f ca="1">IFERROR(IF((VLOOKUP($E77,'NEA Backsheet'!$D$5:$CB$183,K$9,FALSE))="","",(VLOOKUP($E77,'NEA Backsheet'!$D$5:$CB$183,K$9,FALSE))),"")</f>
        <v>3052.4611908310567</v>
      </c>
      <c r="L77" s="109">
        <f ca="1">IFERROR(IF((VLOOKUP($E77,'NEA Backsheet'!$D$5:$CB$183,L$9,FALSE))="","",(VLOOKUP($E77,'NEA Backsheet'!$D$5:$CB$183,L$9,FALSE))),"")</f>
        <v>3023.0435897994462</v>
      </c>
      <c r="M77" s="110">
        <f ca="1">IFERROR(IF((VLOOKUP($E77,'NEA Backsheet'!$D$5:$CB$183,M$9,FALSE))="","",(VLOOKUP($E77,'NEA Backsheet'!$D$5:$CB$183,M$9,FALSE))),"")</f>
        <v>0</v>
      </c>
      <c r="N77" s="109">
        <f ca="1">IFERROR(IF((VLOOKUP($E77,'NEA Backsheet'!$D$5:$CB$183,N$9,FALSE))="","",(VLOOKUP($E77,'NEA Backsheet'!$D$5:$CB$183,N$9,FALSE))),"")</f>
        <v>0</v>
      </c>
      <c r="O77" s="92"/>
      <c r="Q77" s="107">
        <f ca="1">IFERROR(IF((VLOOKUP($E77,'DTOC Backsheet'!$D$5:$AF$183,Q$9,FALSE))="","",(VLOOKUP($E77,'DTOC Backsheet'!$D$5:$AF$183,Q$9,FALSE))),"")</f>
        <v>1611.8180824942642</v>
      </c>
      <c r="R77" s="108">
        <f ca="1">IFERROR(IF((VLOOKUP($E77,'DTOC Backsheet'!$D$5:$AF$183,R$9,FALSE))="","",(VLOOKUP($E77,'DTOC Backsheet'!$D$5:$AF$183,R$9,FALSE))),"")</f>
        <v>1841.2563325532049</v>
      </c>
      <c r="S77" s="108">
        <f ca="1">IFERROR(IF((VLOOKUP($E77,'DTOC Backsheet'!$D$5:$AF$183,S$9,FALSE))="","",(VLOOKUP($E77,'DTOC Backsheet'!$D$5:$AF$183,S$9,FALSE))),"")</f>
        <v>1621.3061304290322</v>
      </c>
      <c r="T77" s="109">
        <f ca="1">IFERROR(IF((VLOOKUP($E77,'DTOC Backsheet'!$D$5:$AF$183,T$9,FALSE))="","",(VLOOKUP($E77,'DTOC Backsheet'!$D$5:$AF$183,T$9,FALSE))),"")</f>
        <v>1657.2519539340535</v>
      </c>
      <c r="U77" s="181">
        <f ca="1">IFERROR(IF((VLOOKUP($E77,'DTOC Backsheet'!$D$5:$AF$183,U$9,FALSE))="","",(VLOOKUP($E77,'DTOC Backsheet'!$D$5:$AF$183,U$9,FALSE))),"")</f>
        <v>1293.7238677785053</v>
      </c>
      <c r="V77" s="109">
        <f ca="1">IFERROR(IF((VLOOKUP($E77,'DTOC Backsheet'!$D$5:$AF$183,V$9,FALSE))="","",(VLOOKUP($E77,'DTOC Backsheet'!$D$5:$AF$183,V$9,FALSE))),"")</f>
        <v>1516.6609813877089</v>
      </c>
      <c r="W77" s="110">
        <f ca="1">IFERROR(IF((VLOOKUP($E77,'DTOC Backsheet'!$D$5:$AF$183,W$9,FALSE))="","",(VLOOKUP($E77,'DTOC Backsheet'!$D$5:$AF$183,W$9,FALSE))),"")</f>
        <v>0</v>
      </c>
      <c r="X77" s="109">
        <f ca="1">IFERROR(IF((VLOOKUP($E77,'DTOC Backsheet'!$D$5:$AF$183,X$9,FALSE))="","",(VLOOKUP($E77,'DTOC Backsheet'!$D$5:$AF$183,X$9,FALSE))),"")</f>
        <v>0</v>
      </c>
      <c r="Y77" s="92"/>
    </row>
    <row r="78" spans="1:25" ht="30" customHeight="1" x14ac:dyDescent="0.3">
      <c r="A78" s="171">
        <v>66</v>
      </c>
      <c r="B78" s="97" t="str">
        <f ca="1">IFERROR(IF((VLOOKUP($E78,'Org List'!$AJ$10:$AL$188,3,FALSE))="","",(VLOOKUP($E78,'Org List'!$AJ$10:$AL$188,3,FALSE))),"")</f>
        <v>Midlands and East of England Commissioning Region</v>
      </c>
      <c r="C78" s="98" t="str">
        <f ca="1">IFERROR(IF((VLOOKUP($E78,'Org List'!$AO$10:$AQ$188,3,FALSE))="","",(VLOOKUP($E78,'Org List'!$AO$10:$AQ$188,3,FALSE))),"")</f>
        <v>West Midlands Region</v>
      </c>
      <c r="D78" s="99" t="str">
        <f ca="1">IFERROR(IF((VLOOKUP($E78,'Org List'!$AT$10:$AV$188,3,FALSE))="","",(VLOOKUP($E78,'Org List'!$AT$10:$AV$188,3,FALSE))),"")</f>
        <v>NHS England Midlands And East (West Midlands)</v>
      </c>
      <c r="E78" s="97" t="str">
        <f t="shared" ca="1" si="1"/>
        <v>E08000027</v>
      </c>
      <c r="F78" s="99" t="str">
        <f ca="1">IF(E78="","",VLOOKUP(E78,'Org List'!$J$9:$K$488,2,0))</f>
        <v>Dudley</v>
      </c>
      <c r="G78" s="107">
        <f ca="1">IFERROR(IF((VLOOKUP($E78,'NEA Backsheet'!$D$5:$CB$183,G$9,FALSE))="","",(VLOOKUP($E78,'NEA Backsheet'!$D$5:$CB$183,G$9,FALSE))),"")</f>
        <v>3417.2653217682073</v>
      </c>
      <c r="H78" s="108">
        <f ca="1">IFERROR(IF((VLOOKUP($E78,'NEA Backsheet'!$D$5:$CB$183,H$9,FALSE))="","",(VLOOKUP($E78,'NEA Backsheet'!$D$5:$CB$183,H$9,FALSE))),"")</f>
        <v>3105.3792373215238</v>
      </c>
      <c r="I78" s="108">
        <f ca="1">IFERROR(IF((VLOOKUP($E78,'NEA Backsheet'!$D$5:$CB$183,I$9,FALSE))="","",(VLOOKUP($E78,'NEA Backsheet'!$D$5:$CB$183,I$9,FALSE))),"")</f>
        <v>2528.1792557202666</v>
      </c>
      <c r="J78" s="109">
        <f ca="1">IFERROR(IF((VLOOKUP($E78,'NEA Backsheet'!$D$5:$CB$183,J$9,FALSE))="","",(VLOOKUP($E78,'NEA Backsheet'!$D$5:$CB$183,J$9,FALSE))),"")</f>
        <v>2439.7166933403096</v>
      </c>
      <c r="K78" s="181">
        <f ca="1">IFERROR(IF((VLOOKUP($E78,'NEA Backsheet'!$D$5:$CB$183,K$9,FALSE))="","",(VLOOKUP($E78,'NEA Backsheet'!$D$5:$CB$183,K$9,FALSE))),"")</f>
        <v>2467.8260599585878</v>
      </c>
      <c r="L78" s="109">
        <f ca="1">IFERROR(IF((VLOOKUP($E78,'NEA Backsheet'!$D$5:$CB$183,L$9,FALSE))="","",(VLOOKUP($E78,'NEA Backsheet'!$D$5:$CB$183,L$9,FALSE))),"")</f>
        <v>2560.9013769338972</v>
      </c>
      <c r="M78" s="110">
        <f ca="1">IFERROR(IF((VLOOKUP($E78,'NEA Backsheet'!$D$5:$CB$183,M$9,FALSE))="","",(VLOOKUP($E78,'NEA Backsheet'!$D$5:$CB$183,M$9,FALSE))),"")</f>
        <v>0</v>
      </c>
      <c r="N78" s="109">
        <f ca="1">IFERROR(IF((VLOOKUP($E78,'NEA Backsheet'!$D$5:$CB$183,N$9,FALSE))="","",(VLOOKUP($E78,'NEA Backsheet'!$D$5:$CB$183,N$9,FALSE))),"")</f>
        <v>0</v>
      </c>
      <c r="O78" s="92"/>
      <c r="Q78" s="107">
        <f ca="1">IFERROR(IF((VLOOKUP($E78,'DTOC Backsheet'!$D$5:$AF$183,Q$9,FALSE))="","",(VLOOKUP($E78,'DTOC Backsheet'!$D$5:$AF$183,Q$9,FALSE))),"")</f>
        <v>1043.8613292472708</v>
      </c>
      <c r="R78" s="108">
        <f ca="1">IFERROR(IF((VLOOKUP($E78,'DTOC Backsheet'!$D$5:$AF$183,R$9,FALSE))="","",(VLOOKUP($E78,'DTOC Backsheet'!$D$5:$AF$183,R$9,FALSE))),"")</f>
        <v>1426.929706952691</v>
      </c>
      <c r="S78" s="108">
        <f ca="1">IFERROR(IF((VLOOKUP($E78,'DTOC Backsheet'!$D$5:$AF$183,S$9,FALSE))="","",(VLOOKUP($E78,'DTOC Backsheet'!$D$5:$AF$183,S$9,FALSE))),"")</f>
        <v>1070.1972802145183</v>
      </c>
      <c r="T78" s="109">
        <f ca="1">IFERROR(IF((VLOOKUP($E78,'DTOC Backsheet'!$D$5:$AF$183,T$9,FALSE))="","",(VLOOKUP($E78,'DTOC Backsheet'!$D$5:$AF$183,T$9,FALSE))),"")</f>
        <v>873.10341359699055</v>
      </c>
      <c r="U78" s="181">
        <f ca="1">IFERROR(IF((VLOOKUP($E78,'DTOC Backsheet'!$D$5:$AF$183,U$9,FALSE))="","",(VLOOKUP($E78,'DTOC Backsheet'!$D$5:$AF$183,U$9,FALSE))),"")</f>
        <v>813.56455381394642</v>
      </c>
      <c r="V78" s="109">
        <f ca="1">IFERROR(IF((VLOOKUP($E78,'DTOC Backsheet'!$D$5:$AF$183,V$9,FALSE))="","",(VLOOKUP($E78,'DTOC Backsheet'!$D$5:$AF$183,V$9,FALSE))),"")</f>
        <v>509.07723062817666</v>
      </c>
      <c r="W78" s="110">
        <f ca="1">IFERROR(IF((VLOOKUP($E78,'DTOC Backsheet'!$D$5:$AF$183,W$9,FALSE))="","",(VLOOKUP($E78,'DTOC Backsheet'!$D$5:$AF$183,W$9,FALSE))),"")</f>
        <v>0</v>
      </c>
      <c r="X78" s="109">
        <f ca="1">IFERROR(IF((VLOOKUP($E78,'DTOC Backsheet'!$D$5:$AF$183,X$9,FALSE))="","",(VLOOKUP($E78,'DTOC Backsheet'!$D$5:$AF$183,X$9,FALSE))),"")</f>
        <v>0</v>
      </c>
      <c r="Y78" s="92"/>
    </row>
    <row r="79" spans="1:25" ht="30" customHeight="1" x14ac:dyDescent="0.3">
      <c r="A79" s="171">
        <v>67</v>
      </c>
      <c r="B79" s="97" t="str">
        <f ca="1">IFERROR(IF((VLOOKUP($E79,'Org List'!$AJ$10:$AL$188,3,FALSE))="","",(VLOOKUP($E79,'Org List'!$AJ$10:$AL$188,3,FALSE))),"")</f>
        <v>London Commissioning Region</v>
      </c>
      <c r="C79" s="98" t="str">
        <f ca="1">IFERROR(IF((VLOOKUP($E79,'Org List'!$AO$10:$AQ$188,3,FALSE))="","",(VLOOKUP($E79,'Org List'!$AO$10:$AQ$188,3,FALSE))),"")</f>
        <v>London Region</v>
      </c>
      <c r="D79" s="99" t="str">
        <f ca="1">IFERROR(IF((VLOOKUP($E79,'Org List'!$AT$10:$AV$188,3,FALSE))="","",(VLOOKUP($E79,'Org List'!$AT$10:$AV$188,3,FALSE))),"")</f>
        <v>NHS England London</v>
      </c>
      <c r="E79" s="97" t="str">
        <f t="shared" ca="1" si="1"/>
        <v>E09000009</v>
      </c>
      <c r="F79" s="99" t="str">
        <f ca="1">IF(E79="","",VLOOKUP(E79,'Org List'!$J$9:$K$488,2,0))</f>
        <v>Ealing</v>
      </c>
      <c r="G79" s="107">
        <f ca="1">IFERROR(IF((VLOOKUP($E79,'NEA Backsheet'!$D$5:$CB$183,G$9,FALSE))="","",(VLOOKUP($E79,'NEA Backsheet'!$D$5:$CB$183,G$9,FALSE))),"")</f>
        <v>2596.8193678696066</v>
      </c>
      <c r="H79" s="108">
        <f ca="1">IFERROR(IF((VLOOKUP($E79,'NEA Backsheet'!$D$5:$CB$183,H$9,FALSE))="","",(VLOOKUP($E79,'NEA Backsheet'!$D$5:$CB$183,H$9,FALSE))),"")</f>
        <v>2575.7623284264059</v>
      </c>
      <c r="I79" s="108">
        <f ca="1">IFERROR(IF((VLOOKUP($E79,'NEA Backsheet'!$D$5:$CB$183,I$9,FALSE))="","",(VLOOKUP($E79,'NEA Backsheet'!$D$5:$CB$183,I$9,FALSE))),"")</f>
        <v>2579.73686475452</v>
      </c>
      <c r="J79" s="109">
        <f ca="1">IFERROR(IF((VLOOKUP($E79,'NEA Backsheet'!$D$5:$CB$183,J$9,FALSE))="","",(VLOOKUP($E79,'NEA Backsheet'!$D$5:$CB$183,J$9,FALSE))),"")</f>
        <v>2574.7883586688699</v>
      </c>
      <c r="K79" s="181">
        <f ca="1">IFERROR(IF((VLOOKUP($E79,'NEA Backsheet'!$D$5:$CB$183,K$9,FALSE))="","",(VLOOKUP($E79,'NEA Backsheet'!$D$5:$CB$183,K$9,FALSE))),"")</f>
        <v>2573.0499975363628</v>
      </c>
      <c r="L79" s="109">
        <f ca="1">IFERROR(IF((VLOOKUP($E79,'NEA Backsheet'!$D$5:$CB$183,L$9,FALSE))="","",(VLOOKUP($E79,'NEA Backsheet'!$D$5:$CB$183,L$9,FALSE))),"")</f>
        <v>2655.4198781587165</v>
      </c>
      <c r="M79" s="110">
        <f ca="1">IFERROR(IF((VLOOKUP($E79,'NEA Backsheet'!$D$5:$CB$183,M$9,FALSE))="","",(VLOOKUP($E79,'NEA Backsheet'!$D$5:$CB$183,M$9,FALSE))),"")</f>
        <v>0</v>
      </c>
      <c r="N79" s="109">
        <f ca="1">IFERROR(IF((VLOOKUP($E79,'NEA Backsheet'!$D$5:$CB$183,N$9,FALSE))="","",(VLOOKUP($E79,'NEA Backsheet'!$D$5:$CB$183,N$9,FALSE))),"")</f>
        <v>0</v>
      </c>
      <c r="O79" s="92"/>
      <c r="Q79" s="107">
        <f ca="1">IFERROR(IF((VLOOKUP($E79,'DTOC Backsheet'!$D$5:$AF$183,Q$9,FALSE))="","",(VLOOKUP($E79,'DTOC Backsheet'!$D$5:$AF$183,Q$9,FALSE))),"")</f>
        <v>1367.4420744330118</v>
      </c>
      <c r="R79" s="108">
        <f ca="1">IFERROR(IF((VLOOKUP($E79,'DTOC Backsheet'!$D$5:$AF$183,R$9,FALSE))="","",(VLOOKUP($E79,'DTOC Backsheet'!$D$5:$AF$183,R$9,FALSE))),"")</f>
        <v>1573.3059359330196</v>
      </c>
      <c r="S79" s="108">
        <f ca="1">IFERROR(IF((VLOOKUP($E79,'DTOC Backsheet'!$D$5:$AF$183,S$9,FALSE))="","",(VLOOKUP($E79,'DTOC Backsheet'!$D$5:$AF$183,S$9,FALSE))),"")</f>
        <v>1103.3076227132626</v>
      </c>
      <c r="T79" s="109">
        <f ca="1">IFERROR(IF((VLOOKUP($E79,'DTOC Backsheet'!$D$5:$AF$183,T$9,FALSE))="","",(VLOOKUP($E79,'DTOC Backsheet'!$D$5:$AF$183,T$9,FALSE))),"")</f>
        <v>637.6339900880082</v>
      </c>
      <c r="U79" s="181">
        <f ca="1">IFERROR(IF((VLOOKUP($E79,'DTOC Backsheet'!$D$5:$AF$183,U$9,FALSE))="","",(VLOOKUP($E79,'DTOC Backsheet'!$D$5:$AF$183,U$9,FALSE))),"")</f>
        <v>755.08291280178275</v>
      </c>
      <c r="V79" s="109">
        <f ca="1">IFERROR(IF((VLOOKUP($E79,'DTOC Backsheet'!$D$5:$AF$183,V$9,FALSE))="","",(VLOOKUP($E79,'DTOC Backsheet'!$D$5:$AF$183,V$9,FALSE))),"")</f>
        <v>969.14304613495256</v>
      </c>
      <c r="W79" s="110">
        <f ca="1">IFERROR(IF((VLOOKUP($E79,'DTOC Backsheet'!$D$5:$AF$183,W$9,FALSE))="","",(VLOOKUP($E79,'DTOC Backsheet'!$D$5:$AF$183,W$9,FALSE))),"")</f>
        <v>0</v>
      </c>
      <c r="X79" s="109">
        <f ca="1">IFERROR(IF((VLOOKUP($E79,'DTOC Backsheet'!$D$5:$AF$183,X$9,FALSE))="","",(VLOOKUP($E79,'DTOC Backsheet'!$D$5:$AF$183,X$9,FALSE))),"")</f>
        <v>0</v>
      </c>
      <c r="Y79" s="92"/>
    </row>
    <row r="80" spans="1:25" ht="30" customHeight="1" x14ac:dyDescent="0.3">
      <c r="A80" s="171">
        <v>68</v>
      </c>
      <c r="B80" s="97" t="str">
        <f ca="1">IFERROR(IF((VLOOKUP($E80,'Org List'!$AJ$10:$AL$188,3,FALSE))="","",(VLOOKUP($E80,'Org List'!$AJ$10:$AL$188,3,FALSE))),"")</f>
        <v>North of England Commissioning Region</v>
      </c>
      <c r="C80" s="98" t="str">
        <f ca="1">IFERROR(IF((VLOOKUP($E80,'Org List'!$AO$10:$AQ$188,3,FALSE))="","",(VLOOKUP($E80,'Org List'!$AO$10:$AQ$188,3,FALSE))),"")</f>
        <v>Yorkshire and The Humber Region</v>
      </c>
      <c r="D80" s="99" t="str">
        <f ca="1">IFERROR(IF((VLOOKUP($E80,'Org List'!$AT$10:$AV$188,3,FALSE))="","",(VLOOKUP($E80,'Org List'!$AT$10:$AV$188,3,FALSE))),"")</f>
        <v>NHS England North (Yorkshire And Humber)</v>
      </c>
      <c r="E80" s="97" t="str">
        <f t="shared" ca="1" si="1"/>
        <v>E06000011</v>
      </c>
      <c r="F80" s="99" t="str">
        <f ca="1">IF(E80="","",VLOOKUP(E80,'Org List'!$J$9:$K$488,2,0))</f>
        <v>East Riding of Yorkshire</v>
      </c>
      <c r="G80" s="107">
        <f ca="1">IFERROR(IF((VLOOKUP($E80,'NEA Backsheet'!$D$5:$CB$183,G$9,FALSE))="","",(VLOOKUP($E80,'NEA Backsheet'!$D$5:$CB$183,G$9,FALSE))),"")</f>
        <v>2436.9263979975221</v>
      </c>
      <c r="H80" s="108">
        <f ca="1">IFERROR(IF((VLOOKUP($E80,'NEA Backsheet'!$D$5:$CB$183,H$9,FALSE))="","",(VLOOKUP($E80,'NEA Backsheet'!$D$5:$CB$183,H$9,FALSE))),"")</f>
        <v>2323.8358554359329</v>
      </c>
      <c r="I80" s="108">
        <f ca="1">IFERROR(IF((VLOOKUP($E80,'NEA Backsheet'!$D$5:$CB$183,I$9,FALSE))="","",(VLOOKUP($E80,'NEA Backsheet'!$D$5:$CB$183,I$9,FALSE))),"")</f>
        <v>2525.7283636309198</v>
      </c>
      <c r="J80" s="109">
        <f ca="1">IFERROR(IF((VLOOKUP($E80,'NEA Backsheet'!$D$5:$CB$183,J$9,FALSE))="","",(VLOOKUP($E80,'NEA Backsheet'!$D$5:$CB$183,J$9,FALSE))),"")</f>
        <v>2479.1090423318064</v>
      </c>
      <c r="K80" s="181">
        <f ca="1">IFERROR(IF((VLOOKUP($E80,'NEA Backsheet'!$D$5:$CB$183,K$9,FALSE))="","",(VLOOKUP($E80,'NEA Backsheet'!$D$5:$CB$183,K$9,FALSE))),"")</f>
        <v>2417.2329006289092</v>
      </c>
      <c r="L80" s="109">
        <f ca="1">IFERROR(IF((VLOOKUP($E80,'NEA Backsheet'!$D$5:$CB$183,L$9,FALSE))="","",(VLOOKUP($E80,'NEA Backsheet'!$D$5:$CB$183,L$9,FALSE))),"")</f>
        <v>2388.9651733890787</v>
      </c>
      <c r="M80" s="110">
        <f ca="1">IFERROR(IF((VLOOKUP($E80,'NEA Backsheet'!$D$5:$CB$183,M$9,FALSE))="","",(VLOOKUP($E80,'NEA Backsheet'!$D$5:$CB$183,M$9,FALSE))),"")</f>
        <v>0</v>
      </c>
      <c r="N80" s="109">
        <f ca="1">IFERROR(IF((VLOOKUP($E80,'NEA Backsheet'!$D$5:$CB$183,N$9,FALSE))="","",(VLOOKUP($E80,'NEA Backsheet'!$D$5:$CB$183,N$9,FALSE))),"")</f>
        <v>0</v>
      </c>
      <c r="O80" s="92"/>
      <c r="Q80" s="107">
        <f ca="1">IFERROR(IF((VLOOKUP($E80,'DTOC Backsheet'!$D$5:$AF$183,Q$9,FALSE))="","",(VLOOKUP($E80,'DTOC Backsheet'!$D$5:$AF$183,Q$9,FALSE))),"")</f>
        <v>1095.4059755358121</v>
      </c>
      <c r="R80" s="108">
        <f ca="1">IFERROR(IF((VLOOKUP($E80,'DTOC Backsheet'!$D$5:$AF$183,R$9,FALSE))="","",(VLOOKUP($E80,'DTOC Backsheet'!$D$5:$AF$183,R$9,FALSE))),"")</f>
        <v>881.19002407206369</v>
      </c>
      <c r="S80" s="108">
        <f ca="1">IFERROR(IF((VLOOKUP($E80,'DTOC Backsheet'!$D$5:$AF$183,S$9,FALSE))="","",(VLOOKUP($E80,'DTOC Backsheet'!$D$5:$AF$183,S$9,FALSE))),"")</f>
        <v>776.62359352704743</v>
      </c>
      <c r="T80" s="109">
        <f ca="1">IFERROR(IF((VLOOKUP($E80,'DTOC Backsheet'!$D$5:$AF$183,T$9,FALSE))="","",(VLOOKUP($E80,'DTOC Backsheet'!$D$5:$AF$183,T$9,FALSE))),"")</f>
        <v>714.49266275757373</v>
      </c>
      <c r="U80" s="181">
        <f ca="1">IFERROR(IF((VLOOKUP($E80,'DTOC Backsheet'!$D$5:$AF$183,U$9,FALSE))="","",(VLOOKUP($E80,'DTOC Backsheet'!$D$5:$AF$183,U$9,FALSE))),"")</f>
        <v>715.57851786814751</v>
      </c>
      <c r="V80" s="109">
        <f ca="1">IFERROR(IF((VLOOKUP($E80,'DTOC Backsheet'!$D$5:$AF$183,V$9,FALSE))="","",(VLOOKUP($E80,'DTOC Backsheet'!$D$5:$AF$183,V$9,FALSE))),"")</f>
        <v>690.60385032494969</v>
      </c>
      <c r="W80" s="110">
        <f ca="1">IFERROR(IF((VLOOKUP($E80,'DTOC Backsheet'!$D$5:$AF$183,W$9,FALSE))="","",(VLOOKUP($E80,'DTOC Backsheet'!$D$5:$AF$183,W$9,FALSE))),"")</f>
        <v>0</v>
      </c>
      <c r="X80" s="109">
        <f ca="1">IFERROR(IF((VLOOKUP($E80,'DTOC Backsheet'!$D$5:$AF$183,X$9,FALSE))="","",(VLOOKUP($E80,'DTOC Backsheet'!$D$5:$AF$183,X$9,FALSE))),"")</f>
        <v>0</v>
      </c>
      <c r="Y80" s="92"/>
    </row>
    <row r="81" spans="1:25" ht="30" customHeight="1" x14ac:dyDescent="0.3">
      <c r="A81" s="171">
        <v>69</v>
      </c>
      <c r="B81" s="97" t="str">
        <f ca="1">IFERROR(IF((VLOOKUP($E81,'Org List'!$AJ$10:$AL$188,3,FALSE))="","",(VLOOKUP($E81,'Org List'!$AJ$10:$AL$188,3,FALSE))),"")</f>
        <v>South East England Commissioning Region</v>
      </c>
      <c r="C81" s="98" t="str">
        <f ca="1">IFERROR(IF((VLOOKUP($E81,'Org List'!$AO$10:$AQ$188,3,FALSE))="","",(VLOOKUP($E81,'Org List'!$AO$10:$AQ$188,3,FALSE))),"")</f>
        <v>South East Region</v>
      </c>
      <c r="D81" s="99" t="str">
        <f ca="1">IFERROR(IF((VLOOKUP($E81,'Org List'!$AT$10:$AV$188,3,FALSE))="","",(VLOOKUP($E81,'Org List'!$AT$10:$AV$188,3,FALSE))),"")</f>
        <v>NHS England South East (Kent, Surrey and Sussex)</v>
      </c>
      <c r="E81" s="97" t="str">
        <f t="shared" ca="1" si="1"/>
        <v>E10000011</v>
      </c>
      <c r="F81" s="99" t="str">
        <f ca="1">IF(E81="","",VLOOKUP(E81,'Org List'!$J$9:$K$488,2,0))</f>
        <v>East Sussex</v>
      </c>
      <c r="G81" s="107">
        <f ca="1">IFERROR(IF((VLOOKUP($E81,'NEA Backsheet'!$D$5:$CB$183,G$9,FALSE))="","",(VLOOKUP($E81,'NEA Backsheet'!$D$5:$CB$183,G$9,FALSE))),"")</f>
        <v>2497.6300353088232</v>
      </c>
      <c r="H81" s="108">
        <f ca="1">IFERROR(IF((VLOOKUP($E81,'NEA Backsheet'!$D$5:$CB$183,H$9,FALSE))="","",(VLOOKUP($E81,'NEA Backsheet'!$D$5:$CB$183,H$9,FALSE))),"")</f>
        <v>2629.1912548392579</v>
      </c>
      <c r="I81" s="108">
        <f ca="1">IFERROR(IF((VLOOKUP($E81,'NEA Backsheet'!$D$5:$CB$183,I$9,FALSE))="","",(VLOOKUP($E81,'NEA Backsheet'!$D$5:$CB$183,I$9,FALSE))),"")</f>
        <v>2777.7640272904246</v>
      </c>
      <c r="J81" s="109">
        <f ca="1">IFERROR(IF((VLOOKUP($E81,'NEA Backsheet'!$D$5:$CB$183,J$9,FALSE))="","",(VLOOKUP($E81,'NEA Backsheet'!$D$5:$CB$183,J$9,FALSE))),"")</f>
        <v>2824.7808754086982</v>
      </c>
      <c r="K81" s="181">
        <f ca="1">IFERROR(IF((VLOOKUP($E81,'NEA Backsheet'!$D$5:$CB$183,K$9,FALSE))="","",(VLOOKUP($E81,'NEA Backsheet'!$D$5:$CB$183,K$9,FALSE))),"")</f>
        <v>2843.3824289557574</v>
      </c>
      <c r="L81" s="109">
        <f ca="1">IFERROR(IF((VLOOKUP($E81,'NEA Backsheet'!$D$5:$CB$183,L$9,FALSE))="","",(VLOOKUP($E81,'NEA Backsheet'!$D$5:$CB$183,L$9,FALSE))),"")</f>
        <v>2849.2984354228543</v>
      </c>
      <c r="M81" s="110">
        <f ca="1">IFERROR(IF((VLOOKUP($E81,'NEA Backsheet'!$D$5:$CB$183,M$9,FALSE))="","",(VLOOKUP($E81,'NEA Backsheet'!$D$5:$CB$183,M$9,FALSE))),"")</f>
        <v>0</v>
      </c>
      <c r="N81" s="109">
        <f ca="1">IFERROR(IF((VLOOKUP($E81,'NEA Backsheet'!$D$5:$CB$183,N$9,FALSE))="","",(VLOOKUP($E81,'NEA Backsheet'!$D$5:$CB$183,N$9,FALSE))),"")</f>
        <v>0</v>
      </c>
      <c r="O81" s="92"/>
      <c r="Q81" s="107">
        <f ca="1">IFERROR(IF((VLOOKUP($E81,'DTOC Backsheet'!$D$5:$AF$183,Q$9,FALSE))="","",(VLOOKUP($E81,'DTOC Backsheet'!$D$5:$AF$183,Q$9,FALSE))),"")</f>
        <v>1923.2924112645503</v>
      </c>
      <c r="R81" s="108">
        <f ca="1">IFERROR(IF((VLOOKUP($E81,'DTOC Backsheet'!$D$5:$AF$183,R$9,FALSE))="","",(VLOOKUP($E81,'DTOC Backsheet'!$D$5:$AF$183,R$9,FALSE))),"")</f>
        <v>1700.7534501382745</v>
      </c>
      <c r="S81" s="108">
        <f ca="1">IFERROR(IF((VLOOKUP($E81,'DTOC Backsheet'!$D$5:$AF$183,S$9,FALSE))="","",(VLOOKUP($E81,'DTOC Backsheet'!$D$5:$AF$183,S$9,FALSE))),"")</f>
        <v>1139.5877314472427</v>
      </c>
      <c r="T81" s="109">
        <f ca="1">IFERROR(IF((VLOOKUP($E81,'DTOC Backsheet'!$D$5:$AF$183,T$9,FALSE))="","",(VLOOKUP($E81,'DTOC Backsheet'!$D$5:$AF$183,T$9,FALSE))),"")</f>
        <v>982.52212297336087</v>
      </c>
      <c r="U81" s="181">
        <f ca="1">IFERROR(IF((VLOOKUP($E81,'DTOC Backsheet'!$D$5:$AF$183,U$9,FALSE))="","",(VLOOKUP($E81,'DTOC Backsheet'!$D$5:$AF$183,U$9,FALSE))),"")</f>
        <v>864.69934806395372</v>
      </c>
      <c r="V81" s="109">
        <f ca="1">IFERROR(IF((VLOOKUP($E81,'DTOC Backsheet'!$D$5:$AF$183,V$9,FALSE))="","",(VLOOKUP($E81,'DTOC Backsheet'!$D$5:$AF$183,V$9,FALSE))),"")</f>
        <v>1073.0526166890636</v>
      </c>
      <c r="W81" s="110">
        <f ca="1">IFERROR(IF((VLOOKUP($E81,'DTOC Backsheet'!$D$5:$AF$183,W$9,FALSE))="","",(VLOOKUP($E81,'DTOC Backsheet'!$D$5:$AF$183,W$9,FALSE))),"")</f>
        <v>0</v>
      </c>
      <c r="X81" s="109">
        <f ca="1">IFERROR(IF((VLOOKUP($E81,'DTOC Backsheet'!$D$5:$AF$183,X$9,FALSE))="","",(VLOOKUP($E81,'DTOC Backsheet'!$D$5:$AF$183,X$9,FALSE))),"")</f>
        <v>0</v>
      </c>
      <c r="Y81" s="92"/>
    </row>
    <row r="82" spans="1:25" ht="30" customHeight="1" x14ac:dyDescent="0.3">
      <c r="A82" s="171">
        <v>70</v>
      </c>
      <c r="B82" s="97" t="str">
        <f ca="1">IFERROR(IF((VLOOKUP($E82,'Org List'!$AJ$10:$AL$188,3,FALSE))="","",(VLOOKUP($E82,'Org List'!$AJ$10:$AL$188,3,FALSE))),"")</f>
        <v>London Commissioning Region</v>
      </c>
      <c r="C82" s="98" t="str">
        <f ca="1">IFERROR(IF((VLOOKUP($E82,'Org List'!$AO$10:$AQ$188,3,FALSE))="","",(VLOOKUP($E82,'Org List'!$AO$10:$AQ$188,3,FALSE))),"")</f>
        <v>London Region</v>
      </c>
      <c r="D82" s="99" t="str">
        <f ca="1">IFERROR(IF((VLOOKUP($E82,'Org List'!$AT$10:$AV$188,3,FALSE))="","",(VLOOKUP($E82,'Org List'!$AT$10:$AV$188,3,FALSE))),"")</f>
        <v>NHS England London</v>
      </c>
      <c r="E82" s="97" t="str">
        <f t="shared" ca="1" si="1"/>
        <v>E09000010</v>
      </c>
      <c r="F82" s="99" t="str">
        <f ca="1">IF(E82="","",VLOOKUP(E82,'Org List'!$J$9:$K$488,2,0))</f>
        <v>Enfield</v>
      </c>
      <c r="G82" s="107">
        <f ca="1">IFERROR(IF((VLOOKUP($E82,'NEA Backsheet'!$D$5:$CB$183,G$9,FALSE))="","",(VLOOKUP($E82,'NEA Backsheet'!$D$5:$CB$183,G$9,FALSE))),"")</f>
        <v>2308.8516214898236</v>
      </c>
      <c r="H82" s="108">
        <f ca="1">IFERROR(IF((VLOOKUP($E82,'NEA Backsheet'!$D$5:$CB$183,H$9,FALSE))="","",(VLOOKUP($E82,'NEA Backsheet'!$D$5:$CB$183,H$9,FALSE))),"")</f>
        <v>2274.7792413528414</v>
      </c>
      <c r="I82" s="108">
        <f ca="1">IFERROR(IF((VLOOKUP($E82,'NEA Backsheet'!$D$5:$CB$183,I$9,FALSE))="","",(VLOOKUP($E82,'NEA Backsheet'!$D$5:$CB$183,I$9,FALSE))),"")</f>
        <v>2464.1492121162942</v>
      </c>
      <c r="J82" s="109">
        <f ca="1">IFERROR(IF((VLOOKUP($E82,'NEA Backsheet'!$D$5:$CB$183,J$9,FALSE))="","",(VLOOKUP($E82,'NEA Backsheet'!$D$5:$CB$183,J$9,FALSE))),"")</f>
        <v>2397.4405108622814</v>
      </c>
      <c r="K82" s="181">
        <f ca="1">IFERROR(IF((VLOOKUP($E82,'NEA Backsheet'!$D$5:$CB$183,K$9,FALSE))="","",(VLOOKUP($E82,'NEA Backsheet'!$D$5:$CB$183,K$9,FALSE))),"")</f>
        <v>2349.0551571982842</v>
      </c>
      <c r="L82" s="109">
        <f ca="1">IFERROR(IF((VLOOKUP($E82,'NEA Backsheet'!$D$5:$CB$183,L$9,FALSE))="","",(VLOOKUP($E82,'NEA Backsheet'!$D$5:$CB$183,L$9,FALSE))),"")</f>
        <v>2358.785468898428</v>
      </c>
      <c r="M82" s="110">
        <f ca="1">IFERROR(IF((VLOOKUP($E82,'NEA Backsheet'!$D$5:$CB$183,M$9,FALSE))="","",(VLOOKUP($E82,'NEA Backsheet'!$D$5:$CB$183,M$9,FALSE))),"")</f>
        <v>0</v>
      </c>
      <c r="N82" s="109">
        <f ca="1">IFERROR(IF((VLOOKUP($E82,'NEA Backsheet'!$D$5:$CB$183,N$9,FALSE))="","",(VLOOKUP($E82,'NEA Backsheet'!$D$5:$CB$183,N$9,FALSE))),"")</f>
        <v>0</v>
      </c>
      <c r="O82" s="92"/>
      <c r="Q82" s="107">
        <f ca="1">IFERROR(IF((VLOOKUP($E82,'DTOC Backsheet'!$D$5:$AF$183,Q$9,FALSE))="","",(VLOOKUP($E82,'DTOC Backsheet'!$D$5:$AF$183,Q$9,FALSE))),"")</f>
        <v>628.58660571281405</v>
      </c>
      <c r="R82" s="108">
        <f ca="1">IFERROR(IF((VLOOKUP($E82,'DTOC Backsheet'!$D$5:$AF$183,R$9,FALSE))="","",(VLOOKUP($E82,'DTOC Backsheet'!$D$5:$AF$183,R$9,FALSE))),"")</f>
        <v>710.68114320667701</v>
      </c>
      <c r="S82" s="108">
        <f ca="1">IFERROR(IF((VLOOKUP($E82,'DTOC Backsheet'!$D$5:$AF$183,S$9,FALSE))="","",(VLOOKUP($E82,'DTOC Backsheet'!$D$5:$AF$183,S$9,FALSE))),"")</f>
        <v>565.00358157541029</v>
      </c>
      <c r="T82" s="109">
        <f ca="1">IFERROR(IF((VLOOKUP($E82,'DTOC Backsheet'!$D$5:$AF$183,T$9,FALSE))="","",(VLOOKUP($E82,'DTOC Backsheet'!$D$5:$AF$183,T$9,FALSE))),"")</f>
        <v>416.58993481520548</v>
      </c>
      <c r="U82" s="181">
        <f ca="1">IFERROR(IF((VLOOKUP($E82,'DTOC Backsheet'!$D$5:$AF$183,U$9,FALSE))="","",(VLOOKUP($E82,'DTOC Backsheet'!$D$5:$AF$183,U$9,FALSE))),"")</f>
        <v>520.04639256078258</v>
      </c>
      <c r="V82" s="109">
        <f ca="1">IFERROR(IF((VLOOKUP($E82,'DTOC Backsheet'!$D$5:$AF$183,V$9,FALSE))="","",(VLOOKUP($E82,'DTOC Backsheet'!$D$5:$AF$183,V$9,FALSE))),"")</f>
        <v>518.07203268014177</v>
      </c>
      <c r="W82" s="110">
        <f ca="1">IFERROR(IF((VLOOKUP($E82,'DTOC Backsheet'!$D$5:$AF$183,W$9,FALSE))="","",(VLOOKUP($E82,'DTOC Backsheet'!$D$5:$AF$183,W$9,FALSE))),"")</f>
        <v>0</v>
      </c>
      <c r="X82" s="109">
        <f ca="1">IFERROR(IF((VLOOKUP($E82,'DTOC Backsheet'!$D$5:$AF$183,X$9,FALSE))="","",(VLOOKUP($E82,'DTOC Backsheet'!$D$5:$AF$183,X$9,FALSE))),"")</f>
        <v>0</v>
      </c>
      <c r="Y82" s="92"/>
    </row>
    <row r="83" spans="1:25" ht="30" customHeight="1" x14ac:dyDescent="0.3">
      <c r="A83" s="171">
        <v>71</v>
      </c>
      <c r="B83" s="97" t="str">
        <f ca="1">IFERROR(IF((VLOOKUP($E83,'Org List'!$AJ$10:$AL$188,3,FALSE))="","",(VLOOKUP($E83,'Org List'!$AJ$10:$AL$188,3,FALSE))),"")</f>
        <v>Midlands and East of England Commissioning Region</v>
      </c>
      <c r="C83" s="98" t="str">
        <f ca="1">IFERROR(IF((VLOOKUP($E83,'Org List'!$AO$10:$AQ$188,3,FALSE))="","",(VLOOKUP($E83,'Org List'!$AO$10:$AQ$188,3,FALSE))),"")</f>
        <v>East Region</v>
      </c>
      <c r="D83" s="99" t="str">
        <f ca="1">IFERROR(IF((VLOOKUP($E83,'Org List'!$AT$10:$AV$188,3,FALSE))="","",(VLOOKUP($E83,'Org List'!$AT$10:$AV$188,3,FALSE))),"")</f>
        <v>NHS England Midlands And East (East)</v>
      </c>
      <c r="E83" s="97" t="str">
        <f t="shared" ca="1" si="1"/>
        <v>E10000012</v>
      </c>
      <c r="F83" s="99" t="str">
        <f ca="1">IF(E83="","",VLOOKUP(E83,'Org List'!$J$9:$K$488,2,0))</f>
        <v>Essex</v>
      </c>
      <c r="G83" s="107">
        <f ca="1">IFERROR(IF((VLOOKUP($E83,'NEA Backsheet'!$D$5:$CB$183,G$9,FALSE))="","",(VLOOKUP($E83,'NEA Backsheet'!$D$5:$CB$183,G$9,FALSE))),"")</f>
        <v>2573.004688277591</v>
      </c>
      <c r="H83" s="108">
        <f ca="1">IFERROR(IF((VLOOKUP($E83,'NEA Backsheet'!$D$5:$CB$183,H$9,FALSE))="","",(VLOOKUP($E83,'NEA Backsheet'!$D$5:$CB$183,H$9,FALSE))),"")</f>
        <v>2630.1339364382807</v>
      </c>
      <c r="I83" s="108">
        <f ca="1">IFERROR(IF((VLOOKUP($E83,'NEA Backsheet'!$D$5:$CB$183,I$9,FALSE))="","",(VLOOKUP($E83,'NEA Backsheet'!$D$5:$CB$183,I$9,FALSE))),"")</f>
        <v>2694.3531733049367</v>
      </c>
      <c r="J83" s="109">
        <f ca="1">IFERROR(IF((VLOOKUP($E83,'NEA Backsheet'!$D$5:$CB$183,J$9,FALSE))="","",(VLOOKUP($E83,'NEA Backsheet'!$D$5:$CB$183,J$9,FALSE))),"")</f>
        <v>2712.0160239195798</v>
      </c>
      <c r="K83" s="181">
        <f ca="1">IFERROR(IF((VLOOKUP($E83,'NEA Backsheet'!$D$5:$CB$183,K$9,FALSE))="","",(VLOOKUP($E83,'NEA Backsheet'!$D$5:$CB$183,K$9,FALSE))),"")</f>
        <v>2784.8443967017229</v>
      </c>
      <c r="L83" s="109">
        <f ca="1">IFERROR(IF((VLOOKUP($E83,'NEA Backsheet'!$D$5:$CB$183,L$9,FALSE))="","",(VLOOKUP($E83,'NEA Backsheet'!$D$5:$CB$183,L$9,FALSE))),"")</f>
        <v>2775.1337169970543</v>
      </c>
      <c r="M83" s="110">
        <f ca="1">IFERROR(IF((VLOOKUP($E83,'NEA Backsheet'!$D$5:$CB$183,M$9,FALSE))="","",(VLOOKUP($E83,'NEA Backsheet'!$D$5:$CB$183,M$9,FALSE))),"")</f>
        <v>0</v>
      </c>
      <c r="N83" s="109">
        <f ca="1">IFERROR(IF((VLOOKUP($E83,'NEA Backsheet'!$D$5:$CB$183,N$9,FALSE))="","",(VLOOKUP($E83,'NEA Backsheet'!$D$5:$CB$183,N$9,FALSE))),"")</f>
        <v>0</v>
      </c>
      <c r="O83" s="92"/>
      <c r="Q83" s="107">
        <f ca="1">IFERROR(IF((VLOOKUP($E83,'DTOC Backsheet'!$D$5:$AF$183,Q$9,FALSE))="","",(VLOOKUP($E83,'DTOC Backsheet'!$D$5:$AF$183,Q$9,FALSE))),"")</f>
        <v>870.57783095102445</v>
      </c>
      <c r="R83" s="108">
        <f ca="1">IFERROR(IF((VLOOKUP($E83,'DTOC Backsheet'!$D$5:$AF$183,R$9,FALSE))="","",(VLOOKUP($E83,'DTOC Backsheet'!$D$5:$AF$183,R$9,FALSE))),"")</f>
        <v>1014.0076834958269</v>
      </c>
      <c r="S83" s="108">
        <f ca="1">IFERROR(IF((VLOOKUP($E83,'DTOC Backsheet'!$D$5:$AF$183,S$9,FALSE))="","",(VLOOKUP($E83,'DTOC Backsheet'!$D$5:$AF$183,S$9,FALSE))),"")</f>
        <v>864.63031903660647</v>
      </c>
      <c r="T83" s="109">
        <f ca="1">IFERROR(IF((VLOOKUP($E83,'DTOC Backsheet'!$D$5:$AF$183,T$9,FALSE))="","",(VLOOKUP($E83,'DTOC Backsheet'!$D$5:$AF$183,T$9,FALSE))),"")</f>
        <v>684.32908167736537</v>
      </c>
      <c r="U83" s="181">
        <f ca="1">IFERROR(IF((VLOOKUP($E83,'DTOC Backsheet'!$D$5:$AF$183,U$9,FALSE))="","",(VLOOKUP($E83,'DTOC Backsheet'!$D$5:$AF$183,U$9,FALSE))),"")</f>
        <v>828.51538906402357</v>
      </c>
      <c r="V83" s="109">
        <f ca="1">IFERROR(IF((VLOOKUP($E83,'DTOC Backsheet'!$D$5:$AF$183,V$9,FALSE))="","",(VLOOKUP($E83,'DTOC Backsheet'!$D$5:$AF$183,V$9,FALSE))),"")</f>
        <v>774.46690373284446</v>
      </c>
      <c r="W83" s="110">
        <f ca="1">IFERROR(IF((VLOOKUP($E83,'DTOC Backsheet'!$D$5:$AF$183,W$9,FALSE))="","",(VLOOKUP($E83,'DTOC Backsheet'!$D$5:$AF$183,W$9,FALSE))),"")</f>
        <v>0</v>
      </c>
      <c r="X83" s="109">
        <f ca="1">IFERROR(IF((VLOOKUP($E83,'DTOC Backsheet'!$D$5:$AF$183,X$9,FALSE))="","",(VLOOKUP($E83,'DTOC Backsheet'!$D$5:$AF$183,X$9,FALSE))),"")</f>
        <v>0</v>
      </c>
      <c r="Y83" s="92"/>
    </row>
    <row r="84" spans="1:25" ht="30" customHeight="1" x14ac:dyDescent="0.3">
      <c r="A84" s="171">
        <v>72</v>
      </c>
      <c r="B84" s="97" t="str">
        <f ca="1">IFERROR(IF((VLOOKUP($E84,'Org List'!$AJ$10:$AL$188,3,FALSE))="","",(VLOOKUP($E84,'Org List'!$AJ$10:$AL$188,3,FALSE))),"")</f>
        <v>North of England Commissioning Region</v>
      </c>
      <c r="C84" s="98" t="str">
        <f ca="1">IFERROR(IF((VLOOKUP($E84,'Org List'!$AO$10:$AQ$188,3,FALSE))="","",(VLOOKUP($E84,'Org List'!$AO$10:$AQ$188,3,FALSE))),"")</f>
        <v>North East Region</v>
      </c>
      <c r="D84" s="99" t="str">
        <f ca="1">IFERROR(IF((VLOOKUP($E84,'Org List'!$AT$10:$AV$188,3,FALSE))="","",(VLOOKUP($E84,'Org List'!$AT$10:$AV$188,3,FALSE))),"")</f>
        <v>NHS England North (Cumbria And North East)</v>
      </c>
      <c r="E84" s="97" t="str">
        <f t="shared" ca="1" si="1"/>
        <v>E08000037</v>
      </c>
      <c r="F84" s="99" t="str">
        <f ca="1">IF(E84="","",VLOOKUP(E84,'Org List'!$J$9:$K$488,2,0))</f>
        <v>Gateshead</v>
      </c>
      <c r="G84" s="107">
        <f ca="1">IFERROR(IF((VLOOKUP($E84,'NEA Backsheet'!$D$5:$CB$183,G$9,FALSE))="","",(VLOOKUP($E84,'NEA Backsheet'!$D$5:$CB$183,G$9,FALSE))),"")</f>
        <v>2608.6733500880277</v>
      </c>
      <c r="H84" s="108">
        <f ca="1">IFERROR(IF((VLOOKUP($E84,'NEA Backsheet'!$D$5:$CB$183,H$9,FALSE))="","",(VLOOKUP($E84,'NEA Backsheet'!$D$5:$CB$183,H$9,FALSE))),"")</f>
        <v>2601.3456217497205</v>
      </c>
      <c r="I84" s="108">
        <f ca="1">IFERROR(IF((VLOOKUP($E84,'NEA Backsheet'!$D$5:$CB$183,I$9,FALSE))="","",(VLOOKUP($E84,'NEA Backsheet'!$D$5:$CB$183,I$9,FALSE))),"")</f>
        <v>2712.0540218412161</v>
      </c>
      <c r="J84" s="109">
        <f ca="1">IFERROR(IF((VLOOKUP($E84,'NEA Backsheet'!$D$5:$CB$183,J$9,FALSE))="","",(VLOOKUP($E84,'NEA Backsheet'!$D$5:$CB$183,J$9,FALSE))),"")</f>
        <v>2656.9764002514803</v>
      </c>
      <c r="K84" s="181">
        <f ca="1">IFERROR(IF((VLOOKUP($E84,'NEA Backsheet'!$D$5:$CB$183,K$9,FALSE))="","",(VLOOKUP($E84,'NEA Backsheet'!$D$5:$CB$183,K$9,FALSE))),"")</f>
        <v>2645.0997943050365</v>
      </c>
      <c r="L84" s="109">
        <f ca="1">IFERROR(IF((VLOOKUP($E84,'NEA Backsheet'!$D$5:$CB$183,L$9,FALSE))="","",(VLOOKUP($E84,'NEA Backsheet'!$D$5:$CB$183,L$9,FALSE))),"")</f>
        <v>2653.8208240186741</v>
      </c>
      <c r="M84" s="110">
        <f ca="1">IFERROR(IF((VLOOKUP($E84,'NEA Backsheet'!$D$5:$CB$183,M$9,FALSE))="","",(VLOOKUP($E84,'NEA Backsheet'!$D$5:$CB$183,M$9,FALSE))),"")</f>
        <v>0</v>
      </c>
      <c r="N84" s="109">
        <f ca="1">IFERROR(IF((VLOOKUP($E84,'NEA Backsheet'!$D$5:$CB$183,N$9,FALSE))="","",(VLOOKUP($E84,'NEA Backsheet'!$D$5:$CB$183,N$9,FALSE))),"")</f>
        <v>0</v>
      </c>
      <c r="O84" s="92"/>
      <c r="Q84" s="107">
        <f ca="1">IFERROR(IF((VLOOKUP($E84,'DTOC Backsheet'!$D$5:$AF$183,Q$9,FALSE))="","",(VLOOKUP($E84,'DTOC Backsheet'!$D$5:$AF$183,Q$9,FALSE))),"")</f>
        <v>846.04553643345071</v>
      </c>
      <c r="R84" s="108">
        <f ca="1">IFERROR(IF((VLOOKUP($E84,'DTOC Backsheet'!$D$5:$AF$183,R$9,FALSE))="","",(VLOOKUP($E84,'DTOC Backsheet'!$D$5:$AF$183,R$9,FALSE))),"")</f>
        <v>663.43251003756791</v>
      </c>
      <c r="S84" s="108">
        <f ca="1">IFERROR(IF((VLOOKUP($E84,'DTOC Backsheet'!$D$5:$AF$183,S$9,FALSE))="","",(VLOOKUP($E84,'DTOC Backsheet'!$D$5:$AF$183,S$9,FALSE))),"")</f>
        <v>368.91520484016746</v>
      </c>
      <c r="T84" s="109">
        <f ca="1">IFERROR(IF((VLOOKUP($E84,'DTOC Backsheet'!$D$5:$AF$183,T$9,FALSE))="","",(VLOOKUP($E84,'DTOC Backsheet'!$D$5:$AF$183,T$9,FALSE))),"")</f>
        <v>566.20390177712375</v>
      </c>
      <c r="U84" s="181">
        <f ca="1">IFERROR(IF((VLOOKUP($E84,'DTOC Backsheet'!$D$5:$AF$183,U$9,FALSE))="","",(VLOOKUP($E84,'DTOC Backsheet'!$D$5:$AF$183,U$9,FALSE))),"")</f>
        <v>628.57193415430152</v>
      </c>
      <c r="V84" s="109">
        <f ca="1">IFERROR(IF((VLOOKUP($E84,'DTOC Backsheet'!$D$5:$AF$183,V$9,FALSE))="","",(VLOOKUP($E84,'DTOC Backsheet'!$D$5:$AF$183,V$9,FALSE))),"")</f>
        <v>693.3857717227412</v>
      </c>
      <c r="W84" s="110">
        <f ca="1">IFERROR(IF((VLOOKUP($E84,'DTOC Backsheet'!$D$5:$AF$183,W$9,FALSE))="","",(VLOOKUP($E84,'DTOC Backsheet'!$D$5:$AF$183,W$9,FALSE))),"")</f>
        <v>0</v>
      </c>
      <c r="X84" s="109">
        <f ca="1">IFERROR(IF((VLOOKUP($E84,'DTOC Backsheet'!$D$5:$AF$183,X$9,FALSE))="","",(VLOOKUP($E84,'DTOC Backsheet'!$D$5:$AF$183,X$9,FALSE))),"")</f>
        <v>0</v>
      </c>
      <c r="Y84" s="92"/>
    </row>
    <row r="85" spans="1:25" ht="30" customHeight="1" x14ac:dyDescent="0.3">
      <c r="A85" s="171">
        <v>73</v>
      </c>
      <c r="B85" s="97" t="str">
        <f ca="1">IFERROR(IF((VLOOKUP($E85,'Org List'!$AJ$10:$AL$188,3,FALSE))="","",(VLOOKUP($E85,'Org List'!$AJ$10:$AL$188,3,FALSE))),"")</f>
        <v>South West England Commissioning Region</v>
      </c>
      <c r="C85" s="98" t="str">
        <f ca="1">IFERROR(IF((VLOOKUP($E85,'Org List'!$AO$10:$AQ$188,3,FALSE))="","",(VLOOKUP($E85,'Org List'!$AO$10:$AQ$188,3,FALSE))),"")</f>
        <v>South West Region</v>
      </c>
      <c r="D85" s="99" t="str">
        <f ca="1">IFERROR(IF((VLOOKUP($E85,'Org List'!$AT$10:$AV$188,3,FALSE))="","",(VLOOKUP($E85,'Org List'!$AT$10:$AV$188,3,FALSE))),"")</f>
        <v>NHS England South West (South West North)</v>
      </c>
      <c r="E85" s="97" t="str">
        <f t="shared" ca="1" si="1"/>
        <v>E10000013</v>
      </c>
      <c r="F85" s="99" t="str">
        <f ca="1">IF(E85="","",VLOOKUP(E85,'Org List'!$J$9:$K$488,2,0))</f>
        <v>Gloucestershire</v>
      </c>
      <c r="G85" s="107">
        <f ca="1">IFERROR(IF((VLOOKUP($E85,'NEA Backsheet'!$D$5:$CB$183,G$9,FALSE))="","",(VLOOKUP($E85,'NEA Backsheet'!$D$5:$CB$183,G$9,FALSE))),"")</f>
        <v>2253.050378949581</v>
      </c>
      <c r="H85" s="108">
        <f ca="1">IFERROR(IF((VLOOKUP($E85,'NEA Backsheet'!$D$5:$CB$183,H$9,FALSE))="","",(VLOOKUP($E85,'NEA Backsheet'!$D$5:$CB$183,H$9,FALSE))),"")</f>
        <v>2266.8736041492684</v>
      </c>
      <c r="I85" s="108">
        <f ca="1">IFERROR(IF((VLOOKUP($E85,'NEA Backsheet'!$D$5:$CB$183,I$9,FALSE))="","",(VLOOKUP($E85,'NEA Backsheet'!$D$5:$CB$183,I$9,FALSE))),"")</f>
        <v>2428.716079724366</v>
      </c>
      <c r="J85" s="109">
        <f ca="1">IFERROR(IF((VLOOKUP($E85,'NEA Backsheet'!$D$5:$CB$183,J$9,FALSE))="","",(VLOOKUP($E85,'NEA Backsheet'!$D$5:$CB$183,J$9,FALSE))),"")</f>
        <v>2476.9515962292176</v>
      </c>
      <c r="K85" s="181">
        <f ca="1">IFERROR(IF((VLOOKUP($E85,'NEA Backsheet'!$D$5:$CB$183,K$9,FALSE))="","",(VLOOKUP($E85,'NEA Backsheet'!$D$5:$CB$183,K$9,FALSE))),"")</f>
        <v>2392.0580352549387</v>
      </c>
      <c r="L85" s="109">
        <f ca="1">IFERROR(IF((VLOOKUP($E85,'NEA Backsheet'!$D$5:$CB$183,L$9,FALSE))="","",(VLOOKUP($E85,'NEA Backsheet'!$D$5:$CB$183,L$9,FALSE))),"")</f>
        <v>2485.2284782716256</v>
      </c>
      <c r="M85" s="110">
        <f ca="1">IFERROR(IF((VLOOKUP($E85,'NEA Backsheet'!$D$5:$CB$183,M$9,FALSE))="","",(VLOOKUP($E85,'NEA Backsheet'!$D$5:$CB$183,M$9,FALSE))),"")</f>
        <v>0</v>
      </c>
      <c r="N85" s="109">
        <f ca="1">IFERROR(IF((VLOOKUP($E85,'NEA Backsheet'!$D$5:$CB$183,N$9,FALSE))="","",(VLOOKUP($E85,'NEA Backsheet'!$D$5:$CB$183,N$9,FALSE))),"")</f>
        <v>0</v>
      </c>
      <c r="O85" s="92"/>
      <c r="Q85" s="107">
        <f ca="1">IFERROR(IF((VLOOKUP($E85,'DTOC Backsheet'!$D$5:$AF$183,Q$9,FALSE))="","",(VLOOKUP($E85,'DTOC Backsheet'!$D$5:$AF$183,Q$9,FALSE))),"")</f>
        <v>1028.8644776357669</v>
      </c>
      <c r="R85" s="108">
        <f ca="1">IFERROR(IF((VLOOKUP($E85,'DTOC Backsheet'!$D$5:$AF$183,R$9,FALSE))="","",(VLOOKUP($E85,'DTOC Backsheet'!$D$5:$AF$183,R$9,FALSE))),"")</f>
        <v>1045.4268809801749</v>
      </c>
      <c r="S85" s="108">
        <f ca="1">IFERROR(IF((VLOOKUP($E85,'DTOC Backsheet'!$D$5:$AF$183,S$9,FALSE))="","",(VLOOKUP($E85,'DTOC Backsheet'!$D$5:$AF$183,S$9,FALSE))),"")</f>
        <v>653.71606453350898</v>
      </c>
      <c r="T85" s="109">
        <f ca="1">IFERROR(IF((VLOOKUP($E85,'DTOC Backsheet'!$D$5:$AF$183,T$9,FALSE))="","",(VLOOKUP($E85,'DTOC Backsheet'!$D$5:$AF$183,T$9,FALSE))),"")</f>
        <v>459.60827128818374</v>
      </c>
      <c r="U85" s="181">
        <f ca="1">IFERROR(IF((VLOOKUP($E85,'DTOC Backsheet'!$D$5:$AF$183,U$9,FALSE))="","",(VLOOKUP($E85,'DTOC Backsheet'!$D$5:$AF$183,U$9,FALSE))),"")</f>
        <v>545.30131107950672</v>
      </c>
      <c r="V85" s="109">
        <f ca="1">IFERROR(IF((VLOOKUP($E85,'DTOC Backsheet'!$D$5:$AF$183,V$9,FALSE))="","",(VLOOKUP($E85,'DTOC Backsheet'!$D$5:$AF$183,V$9,FALSE))),"")</f>
        <v>770.04717701369407</v>
      </c>
      <c r="W85" s="110">
        <f ca="1">IFERROR(IF((VLOOKUP($E85,'DTOC Backsheet'!$D$5:$AF$183,W$9,FALSE))="","",(VLOOKUP($E85,'DTOC Backsheet'!$D$5:$AF$183,W$9,FALSE))),"")</f>
        <v>0</v>
      </c>
      <c r="X85" s="109">
        <f ca="1">IFERROR(IF((VLOOKUP($E85,'DTOC Backsheet'!$D$5:$AF$183,X$9,FALSE))="","",(VLOOKUP($E85,'DTOC Backsheet'!$D$5:$AF$183,X$9,FALSE))),"")</f>
        <v>0</v>
      </c>
      <c r="Y85" s="92"/>
    </row>
    <row r="86" spans="1:25" ht="30" customHeight="1" x14ac:dyDescent="0.3">
      <c r="A86" s="171">
        <v>74</v>
      </c>
      <c r="B86" s="97" t="str">
        <f ca="1">IFERROR(IF((VLOOKUP($E86,'Org List'!$AJ$10:$AL$188,3,FALSE))="","",(VLOOKUP($E86,'Org List'!$AJ$10:$AL$188,3,FALSE))),"")</f>
        <v>London Commissioning Region</v>
      </c>
      <c r="C86" s="98" t="str">
        <f ca="1">IFERROR(IF((VLOOKUP($E86,'Org List'!$AO$10:$AQ$188,3,FALSE))="","",(VLOOKUP($E86,'Org List'!$AO$10:$AQ$188,3,FALSE))),"")</f>
        <v>London Region</v>
      </c>
      <c r="D86" s="99" t="str">
        <f ca="1">IFERROR(IF((VLOOKUP($E86,'Org List'!$AT$10:$AV$188,3,FALSE))="","",(VLOOKUP($E86,'Org List'!$AT$10:$AV$188,3,FALSE))),"")</f>
        <v>NHS England London</v>
      </c>
      <c r="E86" s="97" t="str">
        <f t="shared" ca="1" si="1"/>
        <v>E09000011</v>
      </c>
      <c r="F86" s="99" t="str">
        <f ca="1">IF(E86="","",VLOOKUP(E86,'Org List'!$J$9:$K$488,2,0))</f>
        <v>Greenwich</v>
      </c>
      <c r="G86" s="107">
        <f ca="1">IFERROR(IF((VLOOKUP($E86,'NEA Backsheet'!$D$5:$CB$183,G$9,FALSE))="","",(VLOOKUP($E86,'NEA Backsheet'!$D$5:$CB$183,G$9,FALSE))),"")</f>
        <v>2579.0825002478787</v>
      </c>
      <c r="H86" s="108">
        <f ca="1">IFERROR(IF((VLOOKUP($E86,'NEA Backsheet'!$D$5:$CB$183,H$9,FALSE))="","",(VLOOKUP($E86,'NEA Backsheet'!$D$5:$CB$183,H$9,FALSE))),"")</f>
        <v>2612.5296240261509</v>
      </c>
      <c r="I86" s="108">
        <f ca="1">IFERROR(IF((VLOOKUP($E86,'NEA Backsheet'!$D$5:$CB$183,I$9,FALSE))="","",(VLOOKUP($E86,'NEA Backsheet'!$D$5:$CB$183,I$9,FALSE))),"")</f>
        <v>2655.6799999630916</v>
      </c>
      <c r="J86" s="109">
        <f ca="1">IFERROR(IF((VLOOKUP($E86,'NEA Backsheet'!$D$5:$CB$183,J$9,FALSE))="","",(VLOOKUP($E86,'NEA Backsheet'!$D$5:$CB$183,J$9,FALSE))),"")</f>
        <v>2477.7986080460455</v>
      </c>
      <c r="K86" s="181">
        <f ca="1">IFERROR(IF((VLOOKUP($E86,'NEA Backsheet'!$D$5:$CB$183,K$9,FALSE))="","",(VLOOKUP($E86,'NEA Backsheet'!$D$5:$CB$183,K$9,FALSE))),"")</f>
        <v>2536.0836765217527</v>
      </c>
      <c r="L86" s="109">
        <f ca="1">IFERROR(IF((VLOOKUP($E86,'NEA Backsheet'!$D$5:$CB$183,L$9,FALSE))="","",(VLOOKUP($E86,'NEA Backsheet'!$D$5:$CB$183,L$9,FALSE))),"")</f>
        <v>2482.6053277477017</v>
      </c>
      <c r="M86" s="110">
        <f ca="1">IFERROR(IF((VLOOKUP($E86,'NEA Backsheet'!$D$5:$CB$183,M$9,FALSE))="","",(VLOOKUP($E86,'NEA Backsheet'!$D$5:$CB$183,M$9,FALSE))),"")</f>
        <v>0</v>
      </c>
      <c r="N86" s="109">
        <f ca="1">IFERROR(IF((VLOOKUP($E86,'NEA Backsheet'!$D$5:$CB$183,N$9,FALSE))="","",(VLOOKUP($E86,'NEA Backsheet'!$D$5:$CB$183,N$9,FALSE))),"")</f>
        <v>0</v>
      </c>
      <c r="O86" s="92"/>
      <c r="Q86" s="107">
        <f ca="1">IFERROR(IF((VLOOKUP($E86,'DTOC Backsheet'!$D$5:$AF$183,Q$9,FALSE))="","",(VLOOKUP($E86,'DTOC Backsheet'!$D$5:$AF$183,Q$9,FALSE))),"")</f>
        <v>404.49794255942811</v>
      </c>
      <c r="R86" s="108">
        <f ca="1">IFERROR(IF((VLOOKUP($E86,'DTOC Backsheet'!$D$5:$AF$183,R$9,FALSE))="","",(VLOOKUP($E86,'DTOC Backsheet'!$D$5:$AF$183,R$9,FALSE))),"")</f>
        <v>728.37590347970752</v>
      </c>
      <c r="S86" s="108">
        <f ca="1">IFERROR(IF((VLOOKUP($E86,'DTOC Backsheet'!$D$5:$AF$183,S$9,FALSE))="","",(VLOOKUP($E86,'DTOC Backsheet'!$D$5:$AF$183,S$9,FALSE))),"")</f>
        <v>640.29973856757397</v>
      </c>
      <c r="T86" s="109">
        <f ca="1">IFERROR(IF((VLOOKUP($E86,'DTOC Backsheet'!$D$5:$AF$183,T$9,FALSE))="","",(VLOOKUP($E86,'DTOC Backsheet'!$D$5:$AF$183,T$9,FALSE))),"")</f>
        <v>513.74597880445299</v>
      </c>
      <c r="U86" s="181">
        <f ca="1">IFERROR(IF((VLOOKUP($E86,'DTOC Backsheet'!$D$5:$AF$183,U$9,FALSE))="","",(VLOOKUP($E86,'DTOC Backsheet'!$D$5:$AF$183,U$9,FALSE))),"")</f>
        <v>291.21429814583962</v>
      </c>
      <c r="V86" s="109">
        <f ca="1">IFERROR(IF((VLOOKUP($E86,'DTOC Backsheet'!$D$5:$AF$183,V$9,FALSE))="","",(VLOOKUP($E86,'DTOC Backsheet'!$D$5:$AF$183,V$9,FALSE))),"")</f>
        <v>407.97474787412443</v>
      </c>
      <c r="W86" s="110">
        <f ca="1">IFERROR(IF((VLOOKUP($E86,'DTOC Backsheet'!$D$5:$AF$183,W$9,FALSE))="","",(VLOOKUP($E86,'DTOC Backsheet'!$D$5:$AF$183,W$9,FALSE))),"")</f>
        <v>0</v>
      </c>
      <c r="X86" s="109">
        <f ca="1">IFERROR(IF((VLOOKUP($E86,'DTOC Backsheet'!$D$5:$AF$183,X$9,FALSE))="","",(VLOOKUP($E86,'DTOC Backsheet'!$D$5:$AF$183,X$9,FALSE))),"")</f>
        <v>0</v>
      </c>
      <c r="Y86" s="92"/>
    </row>
    <row r="87" spans="1:25" ht="30" customHeight="1" x14ac:dyDescent="0.3">
      <c r="A87" s="171">
        <v>75</v>
      </c>
      <c r="B87" s="97" t="str">
        <f ca="1">IFERROR(IF((VLOOKUP($E87,'Org List'!$AJ$10:$AL$188,3,FALSE))="","",(VLOOKUP($E87,'Org List'!$AJ$10:$AL$188,3,FALSE))),"")</f>
        <v>London Commissioning Region</v>
      </c>
      <c r="C87" s="98" t="str">
        <f ca="1">IFERROR(IF((VLOOKUP($E87,'Org List'!$AO$10:$AQ$188,3,FALSE))="","",(VLOOKUP($E87,'Org List'!$AO$10:$AQ$188,3,FALSE))),"")</f>
        <v>London Region</v>
      </c>
      <c r="D87" s="99" t="str">
        <f ca="1">IFERROR(IF((VLOOKUP($E87,'Org List'!$AT$10:$AV$188,3,FALSE))="","",(VLOOKUP($E87,'Org List'!$AT$10:$AV$188,3,FALSE))),"")</f>
        <v>NHS England London</v>
      </c>
      <c r="E87" s="97" t="str">
        <f t="shared" ca="1" si="1"/>
        <v>E09000012</v>
      </c>
      <c r="F87" s="99" t="str">
        <f ca="1">IF(E87="","",VLOOKUP(E87,'Org List'!$J$9:$K$488,2,0))</f>
        <v>Hackney</v>
      </c>
      <c r="G87" s="107">
        <f ca="1">IFERROR(IF((VLOOKUP($E87,'NEA Backsheet'!$D$5:$CB$183,G$9,FALSE))="","",(VLOOKUP($E87,'NEA Backsheet'!$D$5:$CB$183,G$9,FALSE))),"")</f>
        <v>2047.5069827829927</v>
      </c>
      <c r="H87" s="108">
        <f ca="1">IFERROR(IF((VLOOKUP($E87,'NEA Backsheet'!$D$5:$CB$183,H$9,FALSE))="","",(VLOOKUP($E87,'NEA Backsheet'!$D$5:$CB$183,H$9,FALSE))),"")</f>
        <v>1945.7865149630525</v>
      </c>
      <c r="I87" s="108">
        <f ca="1">IFERROR(IF((VLOOKUP($E87,'NEA Backsheet'!$D$5:$CB$183,I$9,FALSE))="","",(VLOOKUP($E87,'NEA Backsheet'!$D$5:$CB$183,I$9,FALSE))),"")</f>
        <v>2092.0485808704275</v>
      </c>
      <c r="J87" s="109">
        <f ca="1">IFERROR(IF((VLOOKUP($E87,'NEA Backsheet'!$D$5:$CB$183,J$9,FALSE))="","",(VLOOKUP($E87,'NEA Backsheet'!$D$5:$CB$183,J$9,FALSE))),"")</f>
        <v>2024.7644707062959</v>
      </c>
      <c r="K87" s="181">
        <f ca="1">IFERROR(IF((VLOOKUP($E87,'NEA Backsheet'!$D$5:$CB$183,K$9,FALSE))="","",(VLOOKUP($E87,'NEA Backsheet'!$D$5:$CB$183,K$9,FALSE))),"")</f>
        <v>2017.5743191918268</v>
      </c>
      <c r="L87" s="109">
        <f ca="1">IFERROR(IF((VLOOKUP($E87,'NEA Backsheet'!$D$5:$CB$183,L$9,FALSE))="","",(VLOOKUP($E87,'NEA Backsheet'!$D$5:$CB$183,L$9,FALSE))),"")</f>
        <v>1974.2983126613988</v>
      </c>
      <c r="M87" s="110">
        <f ca="1">IFERROR(IF((VLOOKUP($E87,'NEA Backsheet'!$D$5:$CB$183,M$9,FALSE))="","",(VLOOKUP($E87,'NEA Backsheet'!$D$5:$CB$183,M$9,FALSE))),"")</f>
        <v>0</v>
      </c>
      <c r="N87" s="109">
        <f ca="1">IFERROR(IF((VLOOKUP($E87,'NEA Backsheet'!$D$5:$CB$183,N$9,FALSE))="","",(VLOOKUP($E87,'NEA Backsheet'!$D$5:$CB$183,N$9,FALSE))),"")</f>
        <v>0</v>
      </c>
      <c r="O87" s="92"/>
      <c r="Q87" s="107">
        <f ca="1">IFERROR(IF((VLOOKUP($E87,'DTOC Backsheet'!$D$5:$AF$183,Q$9,FALSE))="","",(VLOOKUP($E87,'DTOC Backsheet'!$D$5:$AF$183,Q$9,FALSE))),"")</f>
        <v>1201.6102893165667</v>
      </c>
      <c r="R87" s="108">
        <f ca="1">IFERROR(IF((VLOOKUP($E87,'DTOC Backsheet'!$D$5:$AF$183,R$9,FALSE))="","",(VLOOKUP($E87,'DTOC Backsheet'!$D$5:$AF$183,R$9,FALSE))),"")</f>
        <v>1094.9779454249087</v>
      </c>
      <c r="S87" s="108">
        <f ca="1">IFERROR(IF((VLOOKUP($E87,'DTOC Backsheet'!$D$5:$AF$183,S$9,FALSE))="","",(VLOOKUP($E87,'DTOC Backsheet'!$D$5:$AF$183,S$9,FALSE))),"")</f>
        <v>818.7672925249318</v>
      </c>
      <c r="T87" s="109">
        <f ca="1">IFERROR(IF((VLOOKUP($E87,'DTOC Backsheet'!$D$5:$AF$183,T$9,FALSE))="","",(VLOOKUP($E87,'DTOC Backsheet'!$D$5:$AF$183,T$9,FALSE))),"")</f>
        <v>645.49617226275143</v>
      </c>
      <c r="U87" s="181">
        <f ca="1">IFERROR(IF((VLOOKUP($E87,'DTOC Backsheet'!$D$5:$AF$183,U$9,FALSE))="","",(VLOOKUP($E87,'DTOC Backsheet'!$D$5:$AF$183,U$9,FALSE))),"")</f>
        <v>570.71587654219093</v>
      </c>
      <c r="V87" s="109">
        <f ca="1">IFERROR(IF((VLOOKUP($E87,'DTOC Backsheet'!$D$5:$AF$183,V$9,FALSE))="","",(VLOOKUP($E87,'DTOC Backsheet'!$D$5:$AF$183,V$9,FALSE))),"")</f>
        <v>597.32481612374011</v>
      </c>
      <c r="W87" s="110">
        <f ca="1">IFERROR(IF((VLOOKUP($E87,'DTOC Backsheet'!$D$5:$AF$183,W$9,FALSE))="","",(VLOOKUP($E87,'DTOC Backsheet'!$D$5:$AF$183,W$9,FALSE))),"")</f>
        <v>0</v>
      </c>
      <c r="X87" s="109">
        <f ca="1">IFERROR(IF((VLOOKUP($E87,'DTOC Backsheet'!$D$5:$AF$183,X$9,FALSE))="","",(VLOOKUP($E87,'DTOC Backsheet'!$D$5:$AF$183,X$9,FALSE))),"")</f>
        <v>0</v>
      </c>
      <c r="Y87" s="92"/>
    </row>
    <row r="88" spans="1:25" ht="30" customHeight="1" x14ac:dyDescent="0.3">
      <c r="A88" s="171">
        <v>76</v>
      </c>
      <c r="B88" s="97" t="str">
        <f ca="1">IFERROR(IF((VLOOKUP($E88,'Org List'!$AJ$10:$AL$188,3,FALSE))="","",(VLOOKUP($E88,'Org List'!$AJ$10:$AL$188,3,FALSE))),"")</f>
        <v>North of England Commissioning Region</v>
      </c>
      <c r="C88" s="98" t="str">
        <f ca="1">IFERROR(IF((VLOOKUP($E88,'Org List'!$AO$10:$AQ$188,3,FALSE))="","",(VLOOKUP($E88,'Org List'!$AO$10:$AQ$188,3,FALSE))),"")</f>
        <v>North West Region</v>
      </c>
      <c r="D88" s="99" t="str">
        <f ca="1">IFERROR(IF((VLOOKUP($E88,'Org List'!$AT$10:$AV$188,3,FALSE))="","",(VLOOKUP($E88,'Org List'!$AT$10:$AV$188,3,FALSE))),"")</f>
        <v>NHS England North (Cheshire And Merseyside)</v>
      </c>
      <c r="E88" s="97" t="str">
        <f t="shared" ca="1" si="1"/>
        <v>E06000006</v>
      </c>
      <c r="F88" s="99" t="str">
        <f ca="1">IF(E88="","",VLOOKUP(E88,'Org List'!$J$9:$K$488,2,0))</f>
        <v>Halton</v>
      </c>
      <c r="G88" s="107">
        <f ca="1">IFERROR(IF((VLOOKUP($E88,'NEA Backsheet'!$D$5:$CB$183,G$9,FALSE))="","",(VLOOKUP($E88,'NEA Backsheet'!$D$5:$CB$183,G$9,FALSE))),"")</f>
        <v>3666.6206443959682</v>
      </c>
      <c r="H88" s="108">
        <f ca="1">IFERROR(IF((VLOOKUP($E88,'NEA Backsheet'!$D$5:$CB$183,H$9,FALSE))="","",(VLOOKUP($E88,'NEA Backsheet'!$D$5:$CB$183,H$9,FALSE))),"")</f>
        <v>3838.1475478898033</v>
      </c>
      <c r="I88" s="108">
        <f ca="1">IFERROR(IF((VLOOKUP($E88,'NEA Backsheet'!$D$5:$CB$183,I$9,FALSE))="","",(VLOOKUP($E88,'NEA Backsheet'!$D$5:$CB$183,I$9,FALSE))),"")</f>
        <v>3717.2808274626914</v>
      </c>
      <c r="J88" s="109">
        <f ca="1">IFERROR(IF((VLOOKUP($E88,'NEA Backsheet'!$D$5:$CB$183,J$9,FALSE))="","",(VLOOKUP($E88,'NEA Backsheet'!$D$5:$CB$183,J$9,FALSE))),"")</f>
        <v>3590.4696315586884</v>
      </c>
      <c r="K88" s="181">
        <f ca="1">IFERROR(IF((VLOOKUP($E88,'NEA Backsheet'!$D$5:$CB$183,K$9,FALSE))="","",(VLOOKUP($E88,'NEA Backsheet'!$D$5:$CB$183,K$9,FALSE))),"")</f>
        <v>3758.3946756068594</v>
      </c>
      <c r="L88" s="109">
        <f ca="1">IFERROR(IF((VLOOKUP($E88,'NEA Backsheet'!$D$5:$CB$183,L$9,FALSE))="","",(VLOOKUP($E88,'NEA Backsheet'!$D$5:$CB$183,L$9,FALSE))),"")</f>
        <v>3869.7538149194679</v>
      </c>
      <c r="M88" s="110">
        <f ca="1">IFERROR(IF((VLOOKUP($E88,'NEA Backsheet'!$D$5:$CB$183,M$9,FALSE))="","",(VLOOKUP($E88,'NEA Backsheet'!$D$5:$CB$183,M$9,FALSE))),"")</f>
        <v>0</v>
      </c>
      <c r="N88" s="109">
        <f ca="1">IFERROR(IF((VLOOKUP($E88,'NEA Backsheet'!$D$5:$CB$183,N$9,FALSE))="","",(VLOOKUP($E88,'NEA Backsheet'!$D$5:$CB$183,N$9,FALSE))),"")</f>
        <v>0</v>
      </c>
      <c r="O88" s="92"/>
      <c r="Q88" s="107">
        <f ca="1">IFERROR(IF((VLOOKUP($E88,'DTOC Backsheet'!$D$5:$AF$183,Q$9,FALSE))="","",(VLOOKUP($E88,'DTOC Backsheet'!$D$5:$AF$183,Q$9,FALSE))),"")</f>
        <v>1194.713016826802</v>
      </c>
      <c r="R88" s="108">
        <f ca="1">IFERROR(IF((VLOOKUP($E88,'DTOC Backsheet'!$D$5:$AF$183,R$9,FALSE))="","",(VLOOKUP($E88,'DTOC Backsheet'!$D$5:$AF$183,R$9,FALSE))),"")</f>
        <v>1440.712996662869</v>
      </c>
      <c r="S88" s="108">
        <f ca="1">IFERROR(IF((VLOOKUP($E88,'DTOC Backsheet'!$D$5:$AF$183,S$9,FALSE))="","",(VLOOKUP($E88,'DTOC Backsheet'!$D$5:$AF$183,S$9,FALSE))),"")</f>
        <v>1800.6391966689184</v>
      </c>
      <c r="T88" s="109">
        <f ca="1">IFERROR(IF((VLOOKUP($E88,'DTOC Backsheet'!$D$5:$AF$183,T$9,FALSE))="","",(VLOOKUP($E88,'DTOC Backsheet'!$D$5:$AF$183,T$9,FALSE))),"")</f>
        <v>1434.3591648635509</v>
      </c>
      <c r="U88" s="181">
        <f ca="1">IFERROR(IF((VLOOKUP($E88,'DTOC Backsheet'!$D$5:$AF$183,U$9,FALSE))="","",(VLOOKUP($E88,'DTOC Backsheet'!$D$5:$AF$183,U$9,FALSE))),"")</f>
        <v>1752.4346007210122</v>
      </c>
      <c r="V88" s="109">
        <f ca="1">IFERROR(IF((VLOOKUP($E88,'DTOC Backsheet'!$D$5:$AF$183,V$9,FALSE))="","",(VLOOKUP($E88,'DTOC Backsheet'!$D$5:$AF$183,V$9,FALSE))),"")</f>
        <v>1821.8877813354577</v>
      </c>
      <c r="W88" s="110">
        <f ca="1">IFERROR(IF((VLOOKUP($E88,'DTOC Backsheet'!$D$5:$AF$183,W$9,FALSE))="","",(VLOOKUP($E88,'DTOC Backsheet'!$D$5:$AF$183,W$9,FALSE))),"")</f>
        <v>0</v>
      </c>
      <c r="X88" s="109">
        <f ca="1">IFERROR(IF((VLOOKUP($E88,'DTOC Backsheet'!$D$5:$AF$183,X$9,FALSE))="","",(VLOOKUP($E88,'DTOC Backsheet'!$D$5:$AF$183,X$9,FALSE))),"")</f>
        <v>0</v>
      </c>
      <c r="Y88" s="92"/>
    </row>
    <row r="89" spans="1:25" ht="30" customHeight="1" x14ac:dyDescent="0.3">
      <c r="A89" s="171">
        <v>77</v>
      </c>
      <c r="B89" s="97" t="str">
        <f ca="1">IFERROR(IF((VLOOKUP($E89,'Org List'!$AJ$10:$AL$188,3,FALSE))="","",(VLOOKUP($E89,'Org List'!$AJ$10:$AL$188,3,FALSE))),"")</f>
        <v>London Commissioning Region</v>
      </c>
      <c r="C89" s="98" t="str">
        <f ca="1">IFERROR(IF((VLOOKUP($E89,'Org List'!$AO$10:$AQ$188,3,FALSE))="","",(VLOOKUP($E89,'Org List'!$AO$10:$AQ$188,3,FALSE))),"")</f>
        <v>London Region</v>
      </c>
      <c r="D89" s="99" t="str">
        <f ca="1">IFERROR(IF((VLOOKUP($E89,'Org List'!$AT$10:$AV$188,3,FALSE))="","",(VLOOKUP($E89,'Org List'!$AT$10:$AV$188,3,FALSE))),"")</f>
        <v>NHS England London</v>
      </c>
      <c r="E89" s="97" t="str">
        <f t="shared" ca="1" si="1"/>
        <v>E09000013</v>
      </c>
      <c r="F89" s="99" t="str">
        <f ca="1">IF(E89="","",VLOOKUP(E89,'Org List'!$J$9:$K$488,2,0))</f>
        <v>Hammersmith and Fulham</v>
      </c>
      <c r="G89" s="107">
        <f ca="1">IFERROR(IF((VLOOKUP($E89,'NEA Backsheet'!$D$5:$CB$183,G$9,FALSE))="","",(VLOOKUP($E89,'NEA Backsheet'!$D$5:$CB$183,G$9,FALSE))),"")</f>
        <v>2127.4129077525754</v>
      </c>
      <c r="H89" s="108">
        <f ca="1">IFERROR(IF((VLOOKUP($E89,'NEA Backsheet'!$D$5:$CB$183,H$9,FALSE))="","",(VLOOKUP($E89,'NEA Backsheet'!$D$5:$CB$183,H$9,FALSE))),"")</f>
        <v>2044.3707681964036</v>
      </c>
      <c r="I89" s="108">
        <f ca="1">IFERROR(IF((VLOOKUP($E89,'NEA Backsheet'!$D$5:$CB$183,I$9,FALSE))="","",(VLOOKUP($E89,'NEA Backsheet'!$D$5:$CB$183,I$9,FALSE))),"")</f>
        <v>2174.6201776477483</v>
      </c>
      <c r="J89" s="109">
        <f ca="1">IFERROR(IF((VLOOKUP($E89,'NEA Backsheet'!$D$5:$CB$183,J$9,FALSE))="","",(VLOOKUP($E89,'NEA Backsheet'!$D$5:$CB$183,J$9,FALSE))),"")</f>
        <v>2191.4002541472128</v>
      </c>
      <c r="K89" s="181">
        <f ca="1">IFERROR(IF((VLOOKUP($E89,'NEA Backsheet'!$D$5:$CB$183,K$9,FALSE))="","",(VLOOKUP($E89,'NEA Backsheet'!$D$5:$CB$183,K$9,FALSE))),"")</f>
        <v>2212.4777878876539</v>
      </c>
      <c r="L89" s="109">
        <f ca="1">IFERROR(IF((VLOOKUP($E89,'NEA Backsheet'!$D$5:$CB$183,L$9,FALSE))="","",(VLOOKUP($E89,'NEA Backsheet'!$D$5:$CB$183,L$9,FALSE))),"")</f>
        <v>2204.106620150254</v>
      </c>
      <c r="M89" s="110">
        <f ca="1">IFERROR(IF((VLOOKUP($E89,'NEA Backsheet'!$D$5:$CB$183,M$9,FALSE))="","",(VLOOKUP($E89,'NEA Backsheet'!$D$5:$CB$183,M$9,FALSE))),"")</f>
        <v>0</v>
      </c>
      <c r="N89" s="109">
        <f ca="1">IFERROR(IF((VLOOKUP($E89,'NEA Backsheet'!$D$5:$CB$183,N$9,FALSE))="","",(VLOOKUP($E89,'NEA Backsheet'!$D$5:$CB$183,N$9,FALSE))),"")</f>
        <v>0</v>
      </c>
      <c r="O89" s="92"/>
      <c r="Q89" s="107">
        <f ca="1">IFERROR(IF((VLOOKUP($E89,'DTOC Backsheet'!$D$5:$AF$183,Q$9,FALSE))="","",(VLOOKUP($E89,'DTOC Backsheet'!$D$5:$AF$183,Q$9,FALSE))),"")</f>
        <v>1270.1434690963488</v>
      </c>
      <c r="R89" s="108">
        <f ca="1">IFERROR(IF((VLOOKUP($E89,'DTOC Backsheet'!$D$5:$AF$183,R$9,FALSE))="","",(VLOOKUP($E89,'DTOC Backsheet'!$D$5:$AF$183,R$9,FALSE))),"")</f>
        <v>779.22077922077926</v>
      </c>
      <c r="S89" s="108">
        <f ca="1">IFERROR(IF((VLOOKUP($E89,'DTOC Backsheet'!$D$5:$AF$183,S$9,FALSE))="","",(VLOOKUP($E89,'DTOC Backsheet'!$D$5:$AF$183,S$9,FALSE))),"")</f>
        <v>474.6039301013123</v>
      </c>
      <c r="T89" s="109">
        <f ca="1">IFERROR(IF((VLOOKUP($E89,'DTOC Backsheet'!$D$5:$AF$183,T$9,FALSE))="","",(VLOOKUP($E89,'DTOC Backsheet'!$D$5:$AF$183,T$9,FALSE))),"")</f>
        <v>516.06759740095015</v>
      </c>
      <c r="U89" s="181">
        <f ca="1">IFERROR(IF((VLOOKUP($E89,'DTOC Backsheet'!$D$5:$AF$183,U$9,FALSE))="","",(VLOOKUP($E89,'DTOC Backsheet'!$D$5:$AF$183,U$9,FALSE))),"")</f>
        <v>892.19622989820357</v>
      </c>
      <c r="V89" s="109">
        <f ca="1">IFERROR(IF((VLOOKUP($E89,'DTOC Backsheet'!$D$5:$AF$183,V$9,FALSE))="","",(VLOOKUP($E89,'DTOC Backsheet'!$D$5:$AF$183,V$9,FALSE))),"")</f>
        <v>711.98214826612571</v>
      </c>
      <c r="W89" s="110">
        <f ca="1">IFERROR(IF((VLOOKUP($E89,'DTOC Backsheet'!$D$5:$AF$183,W$9,FALSE))="","",(VLOOKUP($E89,'DTOC Backsheet'!$D$5:$AF$183,W$9,FALSE))),"")</f>
        <v>0</v>
      </c>
      <c r="X89" s="109">
        <f ca="1">IFERROR(IF((VLOOKUP($E89,'DTOC Backsheet'!$D$5:$AF$183,X$9,FALSE))="","",(VLOOKUP($E89,'DTOC Backsheet'!$D$5:$AF$183,X$9,FALSE))),"")</f>
        <v>0</v>
      </c>
      <c r="Y89" s="92"/>
    </row>
    <row r="90" spans="1:25" ht="30" customHeight="1" x14ac:dyDescent="0.3">
      <c r="A90" s="171">
        <v>78</v>
      </c>
      <c r="B90" s="97" t="str">
        <f ca="1">IFERROR(IF((VLOOKUP($E90,'Org List'!$AJ$10:$AL$188,3,FALSE))="","",(VLOOKUP($E90,'Org List'!$AJ$10:$AL$188,3,FALSE))),"")</f>
        <v>South East England Commissioning Region</v>
      </c>
      <c r="C90" s="98" t="str">
        <f ca="1">IFERROR(IF((VLOOKUP($E90,'Org List'!$AO$10:$AQ$188,3,FALSE))="","",(VLOOKUP($E90,'Org List'!$AO$10:$AQ$188,3,FALSE))),"")</f>
        <v>South East Region</v>
      </c>
      <c r="D90" s="99" t="str">
        <f ca="1">IFERROR(IF((VLOOKUP($E90,'Org List'!$AT$10:$AV$188,3,FALSE))="","",(VLOOKUP($E90,'Org List'!$AT$10:$AV$188,3,FALSE))),"")</f>
        <v>NHS England South East (Hampshire, Isle of Wight and Thames Valley)</v>
      </c>
      <c r="E90" s="97" t="str">
        <f t="shared" ca="1" si="1"/>
        <v>E10000014</v>
      </c>
      <c r="F90" s="99" t="str">
        <f ca="1">IF(E90="","",VLOOKUP(E90,'Org List'!$J$9:$K$488,2,0))</f>
        <v>Hampshire</v>
      </c>
      <c r="G90" s="107">
        <f ca="1">IFERROR(IF((VLOOKUP($E90,'NEA Backsheet'!$D$5:$CB$183,G$9,FALSE))="","",(VLOOKUP($E90,'NEA Backsheet'!$D$5:$CB$183,G$9,FALSE))),"")</f>
        <v>2416.8164243872629</v>
      </c>
      <c r="H90" s="108">
        <f ca="1">IFERROR(IF((VLOOKUP($E90,'NEA Backsheet'!$D$5:$CB$183,H$9,FALSE))="","",(VLOOKUP($E90,'NEA Backsheet'!$D$5:$CB$183,H$9,FALSE))),"")</f>
        <v>2407.9549904857804</v>
      </c>
      <c r="I90" s="108">
        <f ca="1">IFERROR(IF((VLOOKUP($E90,'NEA Backsheet'!$D$5:$CB$183,I$9,FALSE))="","",(VLOOKUP($E90,'NEA Backsheet'!$D$5:$CB$183,I$9,FALSE))),"")</f>
        <v>2474.7985410705892</v>
      </c>
      <c r="J90" s="109">
        <f ca="1">IFERROR(IF((VLOOKUP($E90,'NEA Backsheet'!$D$5:$CB$183,J$9,FALSE))="","",(VLOOKUP($E90,'NEA Backsheet'!$D$5:$CB$183,J$9,FALSE))),"")</f>
        <v>2470.838130764278</v>
      </c>
      <c r="K90" s="181">
        <f ca="1">IFERROR(IF((VLOOKUP($E90,'NEA Backsheet'!$D$5:$CB$183,K$9,FALSE))="","",(VLOOKUP($E90,'NEA Backsheet'!$D$5:$CB$183,K$9,FALSE))),"")</f>
        <v>2513.152283580414</v>
      </c>
      <c r="L90" s="109">
        <f ca="1">IFERROR(IF((VLOOKUP($E90,'NEA Backsheet'!$D$5:$CB$183,L$9,FALSE))="","",(VLOOKUP($E90,'NEA Backsheet'!$D$5:$CB$183,L$9,FALSE))),"")</f>
        <v>2496.7089446071991</v>
      </c>
      <c r="M90" s="110">
        <f ca="1">IFERROR(IF((VLOOKUP($E90,'NEA Backsheet'!$D$5:$CB$183,M$9,FALSE))="","",(VLOOKUP($E90,'NEA Backsheet'!$D$5:$CB$183,M$9,FALSE))),"")</f>
        <v>0</v>
      </c>
      <c r="N90" s="109">
        <f ca="1">IFERROR(IF((VLOOKUP($E90,'NEA Backsheet'!$D$5:$CB$183,N$9,FALSE))="","",(VLOOKUP($E90,'NEA Backsheet'!$D$5:$CB$183,N$9,FALSE))),"")</f>
        <v>0</v>
      </c>
      <c r="O90" s="92"/>
      <c r="Q90" s="107">
        <f ca="1">IFERROR(IF((VLOOKUP($E90,'DTOC Backsheet'!$D$5:$AF$183,Q$9,FALSE))="","",(VLOOKUP($E90,'DTOC Backsheet'!$D$5:$AF$183,Q$9,FALSE))),"")</f>
        <v>2302.8947576543983</v>
      </c>
      <c r="R90" s="108">
        <f ca="1">IFERROR(IF((VLOOKUP($E90,'DTOC Backsheet'!$D$5:$AF$183,R$9,FALSE))="","",(VLOOKUP($E90,'DTOC Backsheet'!$D$5:$AF$183,R$9,FALSE))),"")</f>
        <v>2458.401308057465</v>
      </c>
      <c r="S90" s="108">
        <f ca="1">IFERROR(IF((VLOOKUP($E90,'DTOC Backsheet'!$D$5:$AF$183,S$9,FALSE))="","",(VLOOKUP($E90,'DTOC Backsheet'!$D$5:$AF$183,S$9,FALSE))),"")</f>
        <v>2345.1049922108782</v>
      </c>
      <c r="T90" s="109">
        <f ca="1">IFERROR(IF((VLOOKUP($E90,'DTOC Backsheet'!$D$5:$AF$183,T$9,FALSE))="","",(VLOOKUP($E90,'DTOC Backsheet'!$D$5:$AF$183,T$9,FALSE))),"")</f>
        <v>2041.2407555023142</v>
      </c>
      <c r="U90" s="181">
        <f ca="1">IFERROR(IF((VLOOKUP($E90,'DTOC Backsheet'!$D$5:$AF$183,U$9,FALSE))="","",(VLOOKUP($E90,'DTOC Backsheet'!$D$5:$AF$183,U$9,FALSE))),"")</f>
        <v>2007.05707921351</v>
      </c>
      <c r="V90" s="109">
        <f ca="1">IFERROR(IF((VLOOKUP($E90,'DTOC Backsheet'!$D$5:$AF$183,V$9,FALSE))="","",(VLOOKUP($E90,'DTOC Backsheet'!$D$5:$AF$183,V$9,FALSE))),"")</f>
        <v>1853.5961367298137</v>
      </c>
      <c r="W90" s="110">
        <f ca="1">IFERROR(IF((VLOOKUP($E90,'DTOC Backsheet'!$D$5:$AF$183,W$9,FALSE))="","",(VLOOKUP($E90,'DTOC Backsheet'!$D$5:$AF$183,W$9,FALSE))),"")</f>
        <v>0</v>
      </c>
      <c r="X90" s="109">
        <f ca="1">IFERROR(IF((VLOOKUP($E90,'DTOC Backsheet'!$D$5:$AF$183,X$9,FALSE))="","",(VLOOKUP($E90,'DTOC Backsheet'!$D$5:$AF$183,X$9,FALSE))),"")</f>
        <v>0</v>
      </c>
      <c r="Y90" s="92"/>
    </row>
    <row r="91" spans="1:25" ht="30" customHeight="1" x14ac:dyDescent="0.3">
      <c r="A91" s="171">
        <v>79</v>
      </c>
      <c r="B91" s="97" t="str">
        <f ca="1">IFERROR(IF((VLOOKUP($E91,'Org List'!$AJ$10:$AL$188,3,FALSE))="","",(VLOOKUP($E91,'Org List'!$AJ$10:$AL$188,3,FALSE))),"")</f>
        <v>London Commissioning Region</v>
      </c>
      <c r="C91" s="98" t="str">
        <f ca="1">IFERROR(IF((VLOOKUP($E91,'Org List'!$AO$10:$AQ$188,3,FALSE))="","",(VLOOKUP($E91,'Org List'!$AO$10:$AQ$188,3,FALSE))),"")</f>
        <v>London Region</v>
      </c>
      <c r="D91" s="99" t="str">
        <f ca="1">IFERROR(IF((VLOOKUP($E91,'Org List'!$AT$10:$AV$188,3,FALSE))="","",(VLOOKUP($E91,'Org List'!$AT$10:$AV$188,3,FALSE))),"")</f>
        <v>NHS England London</v>
      </c>
      <c r="E91" s="97" t="str">
        <f t="shared" ca="1" si="1"/>
        <v>E09000014</v>
      </c>
      <c r="F91" s="99" t="str">
        <f ca="1">IF(E91="","",VLOOKUP(E91,'Org List'!$J$9:$K$488,2,0))</f>
        <v>Haringey</v>
      </c>
      <c r="G91" s="107">
        <f ca="1">IFERROR(IF((VLOOKUP($E91,'NEA Backsheet'!$D$5:$CB$183,G$9,FALSE))="","",(VLOOKUP($E91,'NEA Backsheet'!$D$5:$CB$183,G$9,FALSE))),"")</f>
        <v>2118.394566259019</v>
      </c>
      <c r="H91" s="108">
        <f ca="1">IFERROR(IF((VLOOKUP($E91,'NEA Backsheet'!$D$5:$CB$183,H$9,FALSE))="","",(VLOOKUP($E91,'NEA Backsheet'!$D$5:$CB$183,H$9,FALSE))),"")</f>
        <v>2181.8907808240297</v>
      </c>
      <c r="I91" s="108">
        <f ca="1">IFERROR(IF((VLOOKUP($E91,'NEA Backsheet'!$D$5:$CB$183,I$9,FALSE))="","",(VLOOKUP($E91,'NEA Backsheet'!$D$5:$CB$183,I$9,FALSE))),"")</f>
        <v>2200.8989764370071</v>
      </c>
      <c r="J91" s="109">
        <f ca="1">IFERROR(IF((VLOOKUP($E91,'NEA Backsheet'!$D$5:$CB$183,J$9,FALSE))="","",(VLOOKUP($E91,'NEA Backsheet'!$D$5:$CB$183,J$9,FALSE))),"")</f>
        <v>2127.9543987074626</v>
      </c>
      <c r="K91" s="181">
        <f ca="1">IFERROR(IF((VLOOKUP($E91,'NEA Backsheet'!$D$5:$CB$183,K$9,FALSE))="","",(VLOOKUP($E91,'NEA Backsheet'!$D$5:$CB$183,K$9,FALSE))),"")</f>
        <v>2168.511756921283</v>
      </c>
      <c r="L91" s="109">
        <f ca="1">IFERROR(IF((VLOOKUP($E91,'NEA Backsheet'!$D$5:$CB$183,L$9,FALSE))="","",(VLOOKUP($E91,'NEA Backsheet'!$D$5:$CB$183,L$9,FALSE))),"")</f>
        <v>2099.6230185972208</v>
      </c>
      <c r="M91" s="110">
        <f ca="1">IFERROR(IF((VLOOKUP($E91,'NEA Backsheet'!$D$5:$CB$183,M$9,FALSE))="","",(VLOOKUP($E91,'NEA Backsheet'!$D$5:$CB$183,M$9,FALSE))),"")</f>
        <v>0</v>
      </c>
      <c r="N91" s="109">
        <f ca="1">IFERROR(IF((VLOOKUP($E91,'NEA Backsheet'!$D$5:$CB$183,N$9,FALSE))="","",(VLOOKUP($E91,'NEA Backsheet'!$D$5:$CB$183,N$9,FALSE))),"")</f>
        <v>0</v>
      </c>
      <c r="O91" s="92"/>
      <c r="Q91" s="107">
        <f ca="1">IFERROR(IF((VLOOKUP($E91,'DTOC Backsheet'!$D$5:$AF$183,Q$9,FALSE))="","",(VLOOKUP($E91,'DTOC Backsheet'!$D$5:$AF$183,Q$9,FALSE))),"")</f>
        <v>1132.9588459584329</v>
      </c>
      <c r="R91" s="108">
        <f ca="1">IFERROR(IF((VLOOKUP($E91,'DTOC Backsheet'!$D$5:$AF$183,R$9,FALSE))="","",(VLOOKUP($E91,'DTOC Backsheet'!$D$5:$AF$183,R$9,FALSE))),"")</f>
        <v>688.03745506863754</v>
      </c>
      <c r="S91" s="108">
        <f ca="1">IFERROR(IF((VLOOKUP($E91,'DTOC Backsheet'!$D$5:$AF$183,S$9,FALSE))="","",(VLOOKUP($E91,'DTOC Backsheet'!$D$5:$AF$183,S$9,FALSE))),"")</f>
        <v>944.44892900726018</v>
      </c>
      <c r="T91" s="109">
        <f ca="1">IFERROR(IF((VLOOKUP($E91,'DTOC Backsheet'!$D$5:$AF$183,T$9,FALSE))="","",(VLOOKUP($E91,'DTOC Backsheet'!$D$5:$AF$183,T$9,FALSE))),"")</f>
        <v>710.38647379812448</v>
      </c>
      <c r="U91" s="181">
        <f ca="1">IFERROR(IF((VLOOKUP($E91,'DTOC Backsheet'!$D$5:$AF$183,U$9,FALSE))="","",(VLOOKUP($E91,'DTOC Backsheet'!$D$5:$AF$183,U$9,FALSE))),"")</f>
        <v>697.91544987579073</v>
      </c>
      <c r="V91" s="109">
        <f ca="1">IFERROR(IF((VLOOKUP($E91,'DTOC Backsheet'!$D$5:$AF$183,V$9,FALSE))="","",(VLOOKUP($E91,'DTOC Backsheet'!$D$5:$AF$183,V$9,FALSE))),"")</f>
        <v>713.15781244753202</v>
      </c>
      <c r="W91" s="110">
        <f ca="1">IFERROR(IF((VLOOKUP($E91,'DTOC Backsheet'!$D$5:$AF$183,W$9,FALSE))="","",(VLOOKUP($E91,'DTOC Backsheet'!$D$5:$AF$183,W$9,FALSE))),"")</f>
        <v>0</v>
      </c>
      <c r="X91" s="109">
        <f ca="1">IFERROR(IF((VLOOKUP($E91,'DTOC Backsheet'!$D$5:$AF$183,X$9,FALSE))="","",(VLOOKUP($E91,'DTOC Backsheet'!$D$5:$AF$183,X$9,FALSE))),"")</f>
        <v>0</v>
      </c>
      <c r="Y91" s="92"/>
    </row>
    <row r="92" spans="1:25" ht="30" customHeight="1" x14ac:dyDescent="0.3">
      <c r="A92" s="171">
        <v>80</v>
      </c>
      <c r="B92" s="97" t="str">
        <f ca="1">IFERROR(IF((VLOOKUP($E92,'Org List'!$AJ$10:$AL$188,3,FALSE))="","",(VLOOKUP($E92,'Org List'!$AJ$10:$AL$188,3,FALSE))),"")</f>
        <v>London Commissioning Region</v>
      </c>
      <c r="C92" s="98" t="str">
        <f ca="1">IFERROR(IF((VLOOKUP($E92,'Org List'!$AO$10:$AQ$188,3,FALSE))="","",(VLOOKUP($E92,'Org List'!$AO$10:$AQ$188,3,FALSE))),"")</f>
        <v>London Region</v>
      </c>
      <c r="D92" s="99" t="str">
        <f ca="1">IFERROR(IF((VLOOKUP($E92,'Org List'!$AT$10:$AV$188,3,FALSE))="","",(VLOOKUP($E92,'Org List'!$AT$10:$AV$188,3,FALSE))),"")</f>
        <v>NHS England London</v>
      </c>
      <c r="E92" s="97" t="str">
        <f t="shared" ca="1" si="1"/>
        <v>E09000015</v>
      </c>
      <c r="F92" s="99" t="str">
        <f ca="1">IF(E92="","",VLOOKUP(E92,'Org List'!$J$9:$K$488,2,0))</f>
        <v>Harrow</v>
      </c>
      <c r="G92" s="107">
        <f ca="1">IFERROR(IF((VLOOKUP($E92,'NEA Backsheet'!$D$5:$CB$183,G$9,FALSE))="","",(VLOOKUP($E92,'NEA Backsheet'!$D$5:$CB$183,G$9,FALSE))),"")</f>
        <v>2240.626665672587</v>
      </c>
      <c r="H92" s="108">
        <f ca="1">IFERROR(IF((VLOOKUP($E92,'NEA Backsheet'!$D$5:$CB$183,H$9,FALSE))="","",(VLOOKUP($E92,'NEA Backsheet'!$D$5:$CB$183,H$9,FALSE))),"")</f>
        <v>2273.0203602325278</v>
      </c>
      <c r="I92" s="108">
        <f ca="1">IFERROR(IF((VLOOKUP($E92,'NEA Backsheet'!$D$5:$CB$183,I$9,FALSE))="","",(VLOOKUP($E92,'NEA Backsheet'!$D$5:$CB$183,I$9,FALSE))),"")</f>
        <v>2541.5439551361756</v>
      </c>
      <c r="J92" s="109">
        <f ca="1">IFERROR(IF((VLOOKUP($E92,'NEA Backsheet'!$D$5:$CB$183,J$9,FALSE))="","",(VLOOKUP($E92,'NEA Backsheet'!$D$5:$CB$183,J$9,FALSE))),"")</f>
        <v>2681.8662005850847</v>
      </c>
      <c r="K92" s="181">
        <f ca="1">IFERROR(IF((VLOOKUP($E92,'NEA Backsheet'!$D$5:$CB$183,K$9,FALSE))="","",(VLOOKUP($E92,'NEA Backsheet'!$D$5:$CB$183,K$9,FALSE))),"")</f>
        <v>2634.2990842422369</v>
      </c>
      <c r="L92" s="109">
        <f ca="1">IFERROR(IF((VLOOKUP($E92,'NEA Backsheet'!$D$5:$CB$183,L$9,FALSE))="","",(VLOOKUP($E92,'NEA Backsheet'!$D$5:$CB$183,L$9,FALSE))),"")</f>
        <v>2721.3438519695483</v>
      </c>
      <c r="M92" s="110">
        <f ca="1">IFERROR(IF((VLOOKUP($E92,'NEA Backsheet'!$D$5:$CB$183,M$9,FALSE))="","",(VLOOKUP($E92,'NEA Backsheet'!$D$5:$CB$183,M$9,FALSE))),"")</f>
        <v>0</v>
      </c>
      <c r="N92" s="109">
        <f ca="1">IFERROR(IF((VLOOKUP($E92,'NEA Backsheet'!$D$5:$CB$183,N$9,FALSE))="","",(VLOOKUP($E92,'NEA Backsheet'!$D$5:$CB$183,N$9,FALSE))),"")</f>
        <v>0</v>
      </c>
      <c r="O92" s="92"/>
      <c r="Q92" s="107">
        <f ca="1">IFERROR(IF((VLOOKUP($E92,'DTOC Backsheet'!$D$5:$AF$183,Q$9,FALSE))="","",(VLOOKUP($E92,'DTOC Backsheet'!$D$5:$AF$183,Q$9,FALSE))),"")</f>
        <v>621.28706393446919</v>
      </c>
      <c r="R92" s="108">
        <f ca="1">IFERROR(IF((VLOOKUP($E92,'DTOC Backsheet'!$D$5:$AF$183,R$9,FALSE))="","",(VLOOKUP($E92,'DTOC Backsheet'!$D$5:$AF$183,R$9,FALSE))),"")</f>
        <v>917.53683494281756</v>
      </c>
      <c r="S92" s="108">
        <f ca="1">IFERROR(IF((VLOOKUP($E92,'DTOC Backsheet'!$D$5:$AF$183,S$9,FALSE))="","",(VLOOKUP($E92,'DTOC Backsheet'!$D$5:$AF$183,S$9,FALSE))),"")</f>
        <v>705.03258224071601</v>
      </c>
      <c r="T92" s="109">
        <f ca="1">IFERROR(IF((VLOOKUP($E92,'DTOC Backsheet'!$D$5:$AF$183,T$9,FALSE))="","",(VLOOKUP($E92,'DTOC Backsheet'!$D$5:$AF$183,T$9,FALSE))),"")</f>
        <v>703.11195062805052</v>
      </c>
      <c r="U92" s="181">
        <f ca="1">IFERROR(IF((VLOOKUP($E92,'DTOC Backsheet'!$D$5:$AF$183,U$9,FALSE))="","",(VLOOKUP($E92,'DTOC Backsheet'!$D$5:$AF$183,U$9,FALSE))),"")</f>
        <v>789.89664815568142</v>
      </c>
      <c r="V92" s="109">
        <f ca="1">IFERROR(IF((VLOOKUP($E92,'DTOC Backsheet'!$D$5:$AF$183,V$9,FALSE))="","",(VLOOKUP($E92,'DTOC Backsheet'!$D$5:$AF$183,V$9,FALSE))),"")</f>
        <v>818.99810361404855</v>
      </c>
      <c r="W92" s="110">
        <f ca="1">IFERROR(IF((VLOOKUP($E92,'DTOC Backsheet'!$D$5:$AF$183,W$9,FALSE))="","",(VLOOKUP($E92,'DTOC Backsheet'!$D$5:$AF$183,W$9,FALSE))),"")</f>
        <v>0</v>
      </c>
      <c r="X92" s="109">
        <f ca="1">IFERROR(IF((VLOOKUP($E92,'DTOC Backsheet'!$D$5:$AF$183,X$9,FALSE))="","",(VLOOKUP($E92,'DTOC Backsheet'!$D$5:$AF$183,X$9,FALSE))),"")</f>
        <v>0</v>
      </c>
      <c r="Y92" s="92"/>
    </row>
    <row r="93" spans="1:25" ht="30" customHeight="1" x14ac:dyDescent="0.3">
      <c r="A93" s="171">
        <v>81</v>
      </c>
      <c r="B93" s="97" t="str">
        <f ca="1">IFERROR(IF((VLOOKUP($E93,'Org List'!$AJ$10:$AL$188,3,FALSE))="","",(VLOOKUP($E93,'Org List'!$AJ$10:$AL$188,3,FALSE))),"")</f>
        <v>North of England Commissioning Region</v>
      </c>
      <c r="C93" s="98" t="str">
        <f ca="1">IFERROR(IF((VLOOKUP($E93,'Org List'!$AO$10:$AQ$188,3,FALSE))="","",(VLOOKUP($E93,'Org List'!$AO$10:$AQ$188,3,FALSE))),"")</f>
        <v>North East Region</v>
      </c>
      <c r="D93" s="99" t="str">
        <f ca="1">IFERROR(IF((VLOOKUP($E93,'Org List'!$AT$10:$AV$188,3,FALSE))="","",(VLOOKUP($E93,'Org List'!$AT$10:$AV$188,3,FALSE))),"")</f>
        <v>NHS England North (Cumbria And North East)</v>
      </c>
      <c r="E93" s="97" t="str">
        <f t="shared" ca="1" si="1"/>
        <v>E06000001</v>
      </c>
      <c r="F93" s="99" t="str">
        <f ca="1">IF(E93="","",VLOOKUP(E93,'Org List'!$J$9:$K$488,2,0))</f>
        <v>Hartlepool</v>
      </c>
      <c r="G93" s="107">
        <f ca="1">IFERROR(IF((VLOOKUP($E93,'NEA Backsheet'!$D$5:$CB$183,G$9,FALSE))="","",(VLOOKUP($E93,'NEA Backsheet'!$D$5:$CB$183,G$9,FALSE))),"")</f>
        <v>3467.8061117640873</v>
      </c>
      <c r="H93" s="108">
        <f ca="1">IFERROR(IF((VLOOKUP($E93,'NEA Backsheet'!$D$5:$CB$183,H$9,FALSE))="","",(VLOOKUP($E93,'NEA Backsheet'!$D$5:$CB$183,H$9,FALSE))),"")</f>
        <v>3439.2922373120623</v>
      </c>
      <c r="I93" s="108">
        <f ca="1">IFERROR(IF((VLOOKUP($E93,'NEA Backsheet'!$D$5:$CB$183,I$9,FALSE))="","",(VLOOKUP($E93,'NEA Backsheet'!$D$5:$CB$183,I$9,FALSE))),"")</f>
        <v>3597.574765624955</v>
      </c>
      <c r="J93" s="109">
        <f ca="1">IFERROR(IF((VLOOKUP($E93,'NEA Backsheet'!$D$5:$CB$183,J$9,FALSE))="","",(VLOOKUP($E93,'NEA Backsheet'!$D$5:$CB$183,J$9,FALSE))),"")</f>
        <v>3593.5552158811565</v>
      </c>
      <c r="K93" s="181">
        <f ca="1">IFERROR(IF((VLOOKUP($E93,'NEA Backsheet'!$D$5:$CB$183,K$9,FALSE))="","",(VLOOKUP($E93,'NEA Backsheet'!$D$5:$CB$183,K$9,FALSE))),"")</f>
        <v>3704.5200553901773</v>
      </c>
      <c r="L93" s="109">
        <f ca="1">IFERROR(IF((VLOOKUP($E93,'NEA Backsheet'!$D$5:$CB$183,L$9,FALSE))="","",(VLOOKUP($E93,'NEA Backsheet'!$D$5:$CB$183,L$9,FALSE))),"")</f>
        <v>3643.0033401701221</v>
      </c>
      <c r="M93" s="110">
        <f ca="1">IFERROR(IF((VLOOKUP($E93,'NEA Backsheet'!$D$5:$CB$183,M$9,FALSE))="","",(VLOOKUP($E93,'NEA Backsheet'!$D$5:$CB$183,M$9,FALSE))),"")</f>
        <v>0</v>
      </c>
      <c r="N93" s="109">
        <f ca="1">IFERROR(IF((VLOOKUP($E93,'NEA Backsheet'!$D$5:$CB$183,N$9,FALSE))="","",(VLOOKUP($E93,'NEA Backsheet'!$D$5:$CB$183,N$9,FALSE))),"")</f>
        <v>0</v>
      </c>
      <c r="O93" s="92"/>
      <c r="Q93" s="107">
        <f ca="1">IFERROR(IF((VLOOKUP($E93,'DTOC Backsheet'!$D$5:$AF$183,Q$9,FALSE))="","",(VLOOKUP($E93,'DTOC Backsheet'!$D$5:$AF$183,Q$9,FALSE))),"")</f>
        <v>1630.8295303485042</v>
      </c>
      <c r="R93" s="108">
        <f ca="1">IFERROR(IF((VLOOKUP($E93,'DTOC Backsheet'!$D$5:$AF$183,R$9,FALSE))="","",(VLOOKUP($E93,'DTOC Backsheet'!$D$5:$AF$183,R$9,FALSE))),"")</f>
        <v>1208.7324754347737</v>
      </c>
      <c r="S93" s="108">
        <f ca="1">IFERROR(IF((VLOOKUP($E93,'DTOC Backsheet'!$D$5:$AF$183,S$9,FALSE))="","",(VLOOKUP($E93,'DTOC Backsheet'!$D$5:$AF$183,S$9,FALSE))),"")</f>
        <v>1503.3781468842933</v>
      </c>
      <c r="T93" s="109">
        <f ca="1">IFERROR(IF((VLOOKUP($E93,'DTOC Backsheet'!$D$5:$AF$183,T$9,FALSE))="","",(VLOOKUP($E93,'DTOC Backsheet'!$D$5:$AF$183,T$9,FALSE))),"")</f>
        <v>998.15989906278969</v>
      </c>
      <c r="U93" s="181">
        <f ca="1">IFERROR(IF((VLOOKUP($E93,'DTOC Backsheet'!$D$5:$AF$183,U$9,FALSE))="","",(VLOOKUP($E93,'DTOC Backsheet'!$D$5:$AF$183,U$9,FALSE))),"")</f>
        <v>1349.566877225991</v>
      </c>
      <c r="V93" s="109">
        <f ca="1">IFERROR(IF((VLOOKUP($E93,'DTOC Backsheet'!$D$5:$AF$183,V$9,FALSE))="","",(VLOOKUP($E93,'DTOC Backsheet'!$D$5:$AF$183,V$9,FALSE))),"")</f>
        <v>1013.2006646651056</v>
      </c>
      <c r="W93" s="110">
        <f ca="1">IFERROR(IF((VLOOKUP($E93,'DTOC Backsheet'!$D$5:$AF$183,W$9,FALSE))="","",(VLOOKUP($E93,'DTOC Backsheet'!$D$5:$AF$183,W$9,FALSE))),"")</f>
        <v>0</v>
      </c>
      <c r="X93" s="109">
        <f ca="1">IFERROR(IF((VLOOKUP($E93,'DTOC Backsheet'!$D$5:$AF$183,X$9,FALSE))="","",(VLOOKUP($E93,'DTOC Backsheet'!$D$5:$AF$183,X$9,FALSE))),"")</f>
        <v>0</v>
      </c>
      <c r="Y93" s="92"/>
    </row>
    <row r="94" spans="1:25" ht="30" customHeight="1" x14ac:dyDescent="0.3">
      <c r="A94" s="171">
        <v>82</v>
      </c>
      <c r="B94" s="97" t="str">
        <f ca="1">IFERROR(IF((VLOOKUP($E94,'Org List'!$AJ$10:$AL$188,3,FALSE))="","",(VLOOKUP($E94,'Org List'!$AJ$10:$AL$188,3,FALSE))),"")</f>
        <v>London Commissioning Region</v>
      </c>
      <c r="C94" s="98" t="str">
        <f ca="1">IFERROR(IF((VLOOKUP($E94,'Org List'!$AO$10:$AQ$188,3,FALSE))="","",(VLOOKUP($E94,'Org List'!$AO$10:$AQ$188,3,FALSE))),"")</f>
        <v>London Region</v>
      </c>
      <c r="D94" s="99" t="str">
        <f ca="1">IFERROR(IF((VLOOKUP($E94,'Org List'!$AT$10:$AV$188,3,FALSE))="","",(VLOOKUP($E94,'Org List'!$AT$10:$AV$188,3,FALSE))),"")</f>
        <v>NHS England London</v>
      </c>
      <c r="E94" s="97" t="str">
        <f t="shared" ca="1" si="1"/>
        <v>E09000016</v>
      </c>
      <c r="F94" s="99" t="str">
        <f ca="1">IF(E94="","",VLOOKUP(E94,'Org List'!$J$9:$K$488,2,0))</f>
        <v>Havering</v>
      </c>
      <c r="G94" s="107">
        <f ca="1">IFERROR(IF((VLOOKUP($E94,'NEA Backsheet'!$D$5:$CB$183,G$9,FALSE))="","",(VLOOKUP($E94,'NEA Backsheet'!$D$5:$CB$183,G$9,FALSE))),"")</f>
        <v>2571.5786139538077</v>
      </c>
      <c r="H94" s="108">
        <f ca="1">IFERROR(IF((VLOOKUP($E94,'NEA Backsheet'!$D$5:$CB$183,H$9,FALSE))="","",(VLOOKUP($E94,'NEA Backsheet'!$D$5:$CB$183,H$9,FALSE))),"")</f>
        <v>2626.8407095727143</v>
      </c>
      <c r="I94" s="108">
        <f ca="1">IFERROR(IF((VLOOKUP($E94,'NEA Backsheet'!$D$5:$CB$183,I$9,FALSE))="","",(VLOOKUP($E94,'NEA Backsheet'!$D$5:$CB$183,I$9,FALSE))),"")</f>
        <v>2656.2408133531253</v>
      </c>
      <c r="J94" s="109">
        <f ca="1">IFERROR(IF((VLOOKUP($E94,'NEA Backsheet'!$D$5:$CB$183,J$9,FALSE))="","",(VLOOKUP($E94,'NEA Backsheet'!$D$5:$CB$183,J$9,FALSE))),"")</f>
        <v>2612.8236733530216</v>
      </c>
      <c r="K94" s="181">
        <f ca="1">IFERROR(IF((VLOOKUP($E94,'NEA Backsheet'!$D$5:$CB$183,K$9,FALSE))="","",(VLOOKUP($E94,'NEA Backsheet'!$D$5:$CB$183,K$9,FALSE))),"")</f>
        <v>2702.86363605723</v>
      </c>
      <c r="L94" s="109">
        <f ca="1">IFERROR(IF((VLOOKUP($E94,'NEA Backsheet'!$D$5:$CB$183,L$9,FALSE))="","",(VLOOKUP($E94,'NEA Backsheet'!$D$5:$CB$183,L$9,FALSE))),"")</f>
        <v>2689.569354661578</v>
      </c>
      <c r="M94" s="110">
        <f ca="1">IFERROR(IF((VLOOKUP($E94,'NEA Backsheet'!$D$5:$CB$183,M$9,FALSE))="","",(VLOOKUP($E94,'NEA Backsheet'!$D$5:$CB$183,M$9,FALSE))),"")</f>
        <v>0</v>
      </c>
      <c r="N94" s="109">
        <f ca="1">IFERROR(IF((VLOOKUP($E94,'NEA Backsheet'!$D$5:$CB$183,N$9,FALSE))="","",(VLOOKUP($E94,'NEA Backsheet'!$D$5:$CB$183,N$9,FALSE))),"")</f>
        <v>0</v>
      </c>
      <c r="O94" s="92"/>
      <c r="Q94" s="107">
        <f ca="1">IFERROR(IF((VLOOKUP($E94,'DTOC Backsheet'!$D$5:$AF$183,Q$9,FALSE))="","",(VLOOKUP($E94,'DTOC Backsheet'!$D$5:$AF$183,Q$9,FALSE))),"")</f>
        <v>450.42333774728144</v>
      </c>
      <c r="R94" s="108">
        <f ca="1">IFERROR(IF((VLOOKUP($E94,'DTOC Backsheet'!$D$5:$AF$183,R$9,FALSE))="","",(VLOOKUP($E94,'DTOC Backsheet'!$D$5:$AF$183,R$9,FALSE))),"")</f>
        <v>486.53745836844433</v>
      </c>
      <c r="S94" s="108">
        <f ca="1">IFERROR(IF((VLOOKUP($E94,'DTOC Backsheet'!$D$5:$AF$183,S$9,FALSE))="","",(VLOOKUP($E94,'DTOC Backsheet'!$D$5:$AF$183,S$9,FALSE))),"")</f>
        <v>483.02636330805348</v>
      </c>
      <c r="T94" s="109">
        <f ca="1">IFERROR(IF((VLOOKUP($E94,'DTOC Backsheet'!$D$5:$AF$183,T$9,FALSE))="","",(VLOOKUP($E94,'DTOC Backsheet'!$D$5:$AF$183,T$9,FALSE))),"")</f>
        <v>543.21930769450091</v>
      </c>
      <c r="U94" s="181">
        <f ca="1">IFERROR(IF((VLOOKUP($E94,'DTOC Backsheet'!$D$5:$AF$183,U$9,FALSE))="","",(VLOOKUP($E94,'DTOC Backsheet'!$D$5:$AF$183,U$9,FALSE))),"")</f>
        <v>704.099614543695</v>
      </c>
      <c r="V94" s="109">
        <f ca="1">IFERROR(IF((VLOOKUP($E94,'DTOC Backsheet'!$D$5:$AF$183,V$9,FALSE))="","",(VLOOKUP($E94,'DTOC Backsheet'!$D$5:$AF$183,V$9,FALSE))),"")</f>
        <v>681.25858332436496</v>
      </c>
      <c r="W94" s="110">
        <f ca="1">IFERROR(IF((VLOOKUP($E94,'DTOC Backsheet'!$D$5:$AF$183,W$9,FALSE))="","",(VLOOKUP($E94,'DTOC Backsheet'!$D$5:$AF$183,W$9,FALSE))),"")</f>
        <v>0</v>
      </c>
      <c r="X94" s="109">
        <f ca="1">IFERROR(IF((VLOOKUP($E94,'DTOC Backsheet'!$D$5:$AF$183,X$9,FALSE))="","",(VLOOKUP($E94,'DTOC Backsheet'!$D$5:$AF$183,X$9,FALSE))),"")</f>
        <v>0</v>
      </c>
      <c r="Y94" s="92"/>
    </row>
    <row r="95" spans="1:25" ht="30" customHeight="1" x14ac:dyDescent="0.3">
      <c r="A95" s="171">
        <v>83</v>
      </c>
      <c r="B95" s="97" t="str">
        <f ca="1">IFERROR(IF((VLOOKUP($E95,'Org List'!$AJ$10:$AL$188,3,FALSE))="","",(VLOOKUP($E95,'Org List'!$AJ$10:$AL$188,3,FALSE))),"")</f>
        <v>Midlands and East of England Commissioning Region</v>
      </c>
      <c r="C95" s="98" t="str">
        <f ca="1">IFERROR(IF((VLOOKUP($E95,'Org List'!$AO$10:$AQ$188,3,FALSE))="","",(VLOOKUP($E95,'Org List'!$AO$10:$AQ$188,3,FALSE))),"")</f>
        <v>West Midlands Region</v>
      </c>
      <c r="D95" s="99" t="str">
        <f ca="1">IFERROR(IF((VLOOKUP($E95,'Org List'!$AT$10:$AV$188,3,FALSE))="","",(VLOOKUP($E95,'Org List'!$AT$10:$AV$188,3,FALSE))),"")</f>
        <v>NHS England Midlands And East (West Midlands)</v>
      </c>
      <c r="E95" s="97" t="str">
        <f t="shared" ca="1" si="1"/>
        <v>E06000019</v>
      </c>
      <c r="F95" s="99" t="str">
        <f ca="1">IF(E95="","",VLOOKUP(E95,'Org List'!$J$9:$K$488,2,0))</f>
        <v>Herefordshire, County of</v>
      </c>
      <c r="G95" s="107">
        <f ca="1">IFERROR(IF((VLOOKUP($E95,'NEA Backsheet'!$D$5:$CB$183,G$9,FALSE))="","",(VLOOKUP($E95,'NEA Backsheet'!$D$5:$CB$183,G$9,FALSE))),"")</f>
        <v>2480.901583438188</v>
      </c>
      <c r="H95" s="108">
        <f ca="1">IFERROR(IF((VLOOKUP($E95,'NEA Backsheet'!$D$5:$CB$183,H$9,FALSE))="","",(VLOOKUP($E95,'NEA Backsheet'!$D$5:$CB$183,H$9,FALSE))),"")</f>
        <v>2516.9157121366979</v>
      </c>
      <c r="I95" s="108">
        <f ca="1">IFERROR(IF((VLOOKUP($E95,'NEA Backsheet'!$D$5:$CB$183,I$9,FALSE))="","",(VLOOKUP($E95,'NEA Backsheet'!$D$5:$CB$183,I$9,FALSE))),"")</f>
        <v>2603.1261179012217</v>
      </c>
      <c r="J95" s="109">
        <f ca="1">IFERROR(IF((VLOOKUP($E95,'NEA Backsheet'!$D$5:$CB$183,J$9,FALSE))="","",(VLOOKUP($E95,'NEA Backsheet'!$D$5:$CB$183,J$9,FALSE))),"")</f>
        <v>2583.3177851962469</v>
      </c>
      <c r="K95" s="181">
        <f ca="1">IFERROR(IF((VLOOKUP($E95,'NEA Backsheet'!$D$5:$CB$183,K$9,FALSE))="","",(VLOOKUP($E95,'NEA Backsheet'!$D$5:$CB$183,K$9,FALSE))),"")</f>
        <v>2478.2075917075422</v>
      </c>
      <c r="L95" s="109">
        <f ca="1">IFERROR(IF((VLOOKUP($E95,'NEA Backsheet'!$D$5:$CB$183,L$9,FALSE))="","",(VLOOKUP($E95,'NEA Backsheet'!$D$5:$CB$183,L$9,FALSE))),"")</f>
        <v>2474.8434402448656</v>
      </c>
      <c r="M95" s="110">
        <f ca="1">IFERROR(IF((VLOOKUP($E95,'NEA Backsheet'!$D$5:$CB$183,M$9,FALSE))="","",(VLOOKUP($E95,'NEA Backsheet'!$D$5:$CB$183,M$9,FALSE))),"")</f>
        <v>0</v>
      </c>
      <c r="N95" s="109">
        <f ca="1">IFERROR(IF((VLOOKUP($E95,'NEA Backsheet'!$D$5:$CB$183,N$9,FALSE))="","",(VLOOKUP($E95,'NEA Backsheet'!$D$5:$CB$183,N$9,FALSE))),"")</f>
        <v>0</v>
      </c>
      <c r="O95" s="92"/>
      <c r="Q95" s="107">
        <f ca="1">IFERROR(IF((VLOOKUP($E95,'DTOC Backsheet'!$D$5:$AF$183,Q$9,FALSE))="","",(VLOOKUP($E95,'DTOC Backsheet'!$D$5:$AF$183,Q$9,FALSE))),"")</f>
        <v>1103.1023544884856</v>
      </c>
      <c r="R95" s="108">
        <f ca="1">IFERROR(IF((VLOOKUP($E95,'DTOC Backsheet'!$D$5:$AF$183,R$9,FALSE))="","",(VLOOKUP($E95,'DTOC Backsheet'!$D$5:$AF$183,R$9,FALSE))),"")</f>
        <v>1275.2404776027026</v>
      </c>
      <c r="S95" s="108">
        <f ca="1">IFERROR(IF((VLOOKUP($E95,'DTOC Backsheet'!$D$5:$AF$183,S$9,FALSE))="","",(VLOOKUP($E95,'DTOC Backsheet'!$D$5:$AF$183,S$9,FALSE))),"")</f>
        <v>935.47721587539002</v>
      </c>
      <c r="T95" s="109">
        <f ca="1">IFERROR(IF((VLOOKUP($E95,'DTOC Backsheet'!$D$5:$AF$183,T$9,FALSE))="","",(VLOOKUP($E95,'DTOC Backsheet'!$D$5:$AF$183,T$9,FALSE))),"")</f>
        <v>989.14649350369336</v>
      </c>
      <c r="U95" s="181">
        <f ca="1">IFERROR(IF((VLOOKUP($E95,'DTOC Backsheet'!$D$5:$AF$183,U$9,FALSE))="","",(VLOOKUP($E95,'DTOC Backsheet'!$D$5:$AF$183,U$9,FALSE))),"")</f>
        <v>1125.0253412441098</v>
      </c>
      <c r="V95" s="109">
        <f ca="1">IFERROR(IF((VLOOKUP($E95,'DTOC Backsheet'!$D$5:$AF$183,V$9,FALSE))="","",(VLOOKUP($E95,'DTOC Backsheet'!$D$5:$AF$183,V$9,FALSE))),"")</f>
        <v>1368.4481111297844</v>
      </c>
      <c r="W95" s="110">
        <f ca="1">IFERROR(IF((VLOOKUP($E95,'DTOC Backsheet'!$D$5:$AF$183,W$9,FALSE))="","",(VLOOKUP($E95,'DTOC Backsheet'!$D$5:$AF$183,W$9,FALSE))),"")</f>
        <v>0</v>
      </c>
      <c r="X95" s="109">
        <f ca="1">IFERROR(IF((VLOOKUP($E95,'DTOC Backsheet'!$D$5:$AF$183,X$9,FALSE))="","",(VLOOKUP($E95,'DTOC Backsheet'!$D$5:$AF$183,X$9,FALSE))),"")</f>
        <v>0</v>
      </c>
      <c r="Y95" s="92"/>
    </row>
    <row r="96" spans="1:25" ht="30" customHeight="1" x14ac:dyDescent="0.3">
      <c r="A96" s="171">
        <v>84</v>
      </c>
      <c r="B96" s="97" t="str">
        <f ca="1">IFERROR(IF((VLOOKUP($E96,'Org List'!$AJ$10:$AL$188,3,FALSE))="","",(VLOOKUP($E96,'Org List'!$AJ$10:$AL$188,3,FALSE))),"")</f>
        <v>Midlands and East of England Commissioning Region</v>
      </c>
      <c r="C96" s="98" t="str">
        <f ca="1">IFERROR(IF((VLOOKUP($E96,'Org List'!$AO$10:$AQ$188,3,FALSE))="","",(VLOOKUP($E96,'Org List'!$AO$10:$AQ$188,3,FALSE))),"")</f>
        <v>East Region</v>
      </c>
      <c r="D96" s="99" t="str">
        <f ca="1">IFERROR(IF((VLOOKUP($E96,'Org List'!$AT$10:$AV$188,3,FALSE))="","",(VLOOKUP($E96,'Org List'!$AT$10:$AV$188,3,FALSE))),"")</f>
        <v>NHS England Midlands And East (Central Midlands)</v>
      </c>
      <c r="E96" s="97" t="str">
        <f t="shared" ca="1" si="1"/>
        <v>E10000015</v>
      </c>
      <c r="F96" s="99" t="str">
        <f ca="1">IF(E96="","",VLOOKUP(E96,'Org List'!$J$9:$K$488,2,0))</f>
        <v>Hertfordshire</v>
      </c>
      <c r="G96" s="107">
        <f ca="1">IFERROR(IF((VLOOKUP($E96,'NEA Backsheet'!$D$5:$CB$183,G$9,FALSE))="","",(VLOOKUP($E96,'NEA Backsheet'!$D$5:$CB$183,G$9,FALSE))),"")</f>
        <v>2345.869644955525</v>
      </c>
      <c r="H96" s="108">
        <f ca="1">IFERROR(IF((VLOOKUP($E96,'NEA Backsheet'!$D$5:$CB$183,H$9,FALSE))="","",(VLOOKUP($E96,'NEA Backsheet'!$D$5:$CB$183,H$9,FALSE))),"")</f>
        <v>2333.6137903693334</v>
      </c>
      <c r="I96" s="108">
        <f ca="1">IFERROR(IF((VLOOKUP($E96,'NEA Backsheet'!$D$5:$CB$183,I$9,FALSE))="","",(VLOOKUP($E96,'NEA Backsheet'!$D$5:$CB$183,I$9,FALSE))),"")</f>
        <v>2412.3456504978885</v>
      </c>
      <c r="J96" s="109">
        <f ca="1">IFERROR(IF((VLOOKUP($E96,'NEA Backsheet'!$D$5:$CB$183,J$9,FALSE))="","",(VLOOKUP($E96,'NEA Backsheet'!$D$5:$CB$183,J$9,FALSE))),"")</f>
        <v>2306.3384893828252</v>
      </c>
      <c r="K96" s="181">
        <f ca="1">IFERROR(IF((VLOOKUP($E96,'NEA Backsheet'!$D$5:$CB$183,K$9,FALSE))="","",(VLOOKUP($E96,'NEA Backsheet'!$D$5:$CB$183,K$9,FALSE))),"")</f>
        <v>2404.0048655099849</v>
      </c>
      <c r="L96" s="109">
        <f ca="1">IFERROR(IF((VLOOKUP($E96,'NEA Backsheet'!$D$5:$CB$183,L$9,FALSE))="","",(VLOOKUP($E96,'NEA Backsheet'!$D$5:$CB$183,L$9,FALSE))),"")</f>
        <v>2354.3548856892639</v>
      </c>
      <c r="M96" s="110">
        <f ca="1">IFERROR(IF((VLOOKUP($E96,'NEA Backsheet'!$D$5:$CB$183,M$9,FALSE))="","",(VLOOKUP($E96,'NEA Backsheet'!$D$5:$CB$183,M$9,FALSE))),"")</f>
        <v>0</v>
      </c>
      <c r="N96" s="109">
        <f ca="1">IFERROR(IF((VLOOKUP($E96,'NEA Backsheet'!$D$5:$CB$183,N$9,FALSE))="","",(VLOOKUP($E96,'NEA Backsheet'!$D$5:$CB$183,N$9,FALSE))),"")</f>
        <v>0</v>
      </c>
      <c r="O96" s="92"/>
      <c r="Q96" s="107">
        <f ca="1">IFERROR(IF((VLOOKUP($E96,'DTOC Backsheet'!$D$5:$AF$183,Q$9,FALSE))="","",(VLOOKUP($E96,'DTOC Backsheet'!$D$5:$AF$183,Q$9,FALSE))),"")</f>
        <v>1688.3894703818839</v>
      </c>
      <c r="R96" s="108">
        <f ca="1">IFERROR(IF((VLOOKUP($E96,'DTOC Backsheet'!$D$5:$AF$183,R$9,FALSE))="","",(VLOOKUP($E96,'DTOC Backsheet'!$D$5:$AF$183,R$9,FALSE))),"")</f>
        <v>1321.1384343346811</v>
      </c>
      <c r="S96" s="108">
        <f ca="1">IFERROR(IF((VLOOKUP($E96,'DTOC Backsheet'!$D$5:$AF$183,S$9,FALSE))="","",(VLOOKUP($E96,'DTOC Backsheet'!$D$5:$AF$183,S$9,FALSE))),"")</f>
        <v>1215.1753217834273</v>
      </c>
      <c r="T96" s="109">
        <f ca="1">IFERROR(IF((VLOOKUP($E96,'DTOC Backsheet'!$D$5:$AF$183,T$9,FALSE))="","",(VLOOKUP($E96,'DTOC Backsheet'!$D$5:$AF$183,T$9,FALSE))),"")</f>
        <v>1143.1425108044161</v>
      </c>
      <c r="U96" s="181">
        <f ca="1">IFERROR(IF((VLOOKUP($E96,'DTOC Backsheet'!$D$5:$AF$183,U$9,FALSE))="","",(VLOOKUP($E96,'DTOC Backsheet'!$D$5:$AF$183,U$9,FALSE))),"")</f>
        <v>1065.03084640476</v>
      </c>
      <c r="V96" s="109">
        <f ca="1">IFERROR(IF((VLOOKUP($E96,'DTOC Backsheet'!$D$5:$AF$183,V$9,FALSE))="","",(VLOOKUP($E96,'DTOC Backsheet'!$D$5:$AF$183,V$9,FALSE))),"")</f>
        <v>1144.0104181866348</v>
      </c>
      <c r="W96" s="110">
        <f ca="1">IFERROR(IF((VLOOKUP($E96,'DTOC Backsheet'!$D$5:$AF$183,W$9,FALSE))="","",(VLOOKUP($E96,'DTOC Backsheet'!$D$5:$AF$183,W$9,FALSE))),"")</f>
        <v>0</v>
      </c>
      <c r="X96" s="109">
        <f ca="1">IFERROR(IF((VLOOKUP($E96,'DTOC Backsheet'!$D$5:$AF$183,X$9,FALSE))="","",(VLOOKUP($E96,'DTOC Backsheet'!$D$5:$AF$183,X$9,FALSE))),"")</f>
        <v>0</v>
      </c>
      <c r="Y96" s="92"/>
    </row>
    <row r="97" spans="1:25" ht="30" customHeight="1" x14ac:dyDescent="0.3">
      <c r="A97" s="171">
        <v>85</v>
      </c>
      <c r="B97" s="97" t="str">
        <f ca="1">IFERROR(IF((VLOOKUP($E97,'Org List'!$AJ$10:$AL$188,3,FALSE))="","",(VLOOKUP($E97,'Org List'!$AJ$10:$AL$188,3,FALSE))),"")</f>
        <v>London Commissioning Region</v>
      </c>
      <c r="C97" s="98" t="str">
        <f ca="1">IFERROR(IF((VLOOKUP($E97,'Org List'!$AO$10:$AQ$188,3,FALSE))="","",(VLOOKUP($E97,'Org List'!$AO$10:$AQ$188,3,FALSE))),"")</f>
        <v>London Region</v>
      </c>
      <c r="D97" s="99" t="str">
        <f ca="1">IFERROR(IF((VLOOKUP($E97,'Org List'!$AT$10:$AV$188,3,FALSE))="","",(VLOOKUP($E97,'Org List'!$AT$10:$AV$188,3,FALSE))),"")</f>
        <v>NHS England London</v>
      </c>
      <c r="E97" s="97" t="str">
        <f t="shared" ca="1" si="1"/>
        <v>E09000017</v>
      </c>
      <c r="F97" s="99" t="str">
        <f ca="1">IF(E97="","",VLOOKUP(E97,'Org List'!$J$9:$K$488,2,0))</f>
        <v>Hillingdon</v>
      </c>
      <c r="G97" s="107">
        <f ca="1">IFERROR(IF((VLOOKUP($E97,'NEA Backsheet'!$D$5:$CB$183,G$9,FALSE))="","",(VLOOKUP($E97,'NEA Backsheet'!$D$5:$CB$183,G$9,FALSE))),"")</f>
        <v>2286.4596047605869</v>
      </c>
      <c r="H97" s="108">
        <f ca="1">IFERROR(IF((VLOOKUP($E97,'NEA Backsheet'!$D$5:$CB$183,H$9,FALSE))="","",(VLOOKUP($E97,'NEA Backsheet'!$D$5:$CB$183,H$9,FALSE))),"")</f>
        <v>2335.7323975275772</v>
      </c>
      <c r="I97" s="108">
        <f ca="1">IFERROR(IF((VLOOKUP($E97,'NEA Backsheet'!$D$5:$CB$183,I$9,FALSE))="","",(VLOOKUP($E97,'NEA Backsheet'!$D$5:$CB$183,I$9,FALSE))),"")</f>
        <v>2375.0943177660902</v>
      </c>
      <c r="J97" s="109">
        <f ca="1">IFERROR(IF((VLOOKUP($E97,'NEA Backsheet'!$D$5:$CB$183,J$9,FALSE))="","",(VLOOKUP($E97,'NEA Backsheet'!$D$5:$CB$183,J$9,FALSE))),"")</f>
        <v>2336.7163967225833</v>
      </c>
      <c r="K97" s="181">
        <f ca="1">IFERROR(IF((VLOOKUP($E97,'NEA Backsheet'!$D$5:$CB$183,K$9,FALSE))="","",(VLOOKUP($E97,'NEA Backsheet'!$D$5:$CB$183,K$9,FALSE))),"")</f>
        <v>2291.1122130554027</v>
      </c>
      <c r="L97" s="109">
        <f ca="1">IFERROR(IF((VLOOKUP($E97,'NEA Backsheet'!$D$5:$CB$183,L$9,FALSE))="","",(VLOOKUP($E97,'NEA Backsheet'!$D$5:$CB$183,L$9,FALSE))),"")</f>
        <v>2361.8209365505245</v>
      </c>
      <c r="M97" s="110">
        <f ca="1">IFERROR(IF((VLOOKUP($E97,'NEA Backsheet'!$D$5:$CB$183,M$9,FALSE))="","",(VLOOKUP($E97,'NEA Backsheet'!$D$5:$CB$183,M$9,FALSE))),"")</f>
        <v>0</v>
      </c>
      <c r="N97" s="109">
        <f ca="1">IFERROR(IF((VLOOKUP($E97,'NEA Backsheet'!$D$5:$CB$183,N$9,FALSE))="","",(VLOOKUP($E97,'NEA Backsheet'!$D$5:$CB$183,N$9,FALSE))),"")</f>
        <v>0</v>
      </c>
      <c r="O97" s="92"/>
      <c r="Q97" s="107">
        <f ca="1">IFERROR(IF((VLOOKUP($E97,'DTOC Backsheet'!$D$5:$AF$183,Q$9,FALSE))="","",(VLOOKUP($E97,'DTOC Backsheet'!$D$5:$AF$183,Q$9,FALSE))),"")</f>
        <v>1060.1183813377352</v>
      </c>
      <c r="R97" s="108">
        <f ca="1">IFERROR(IF((VLOOKUP($E97,'DTOC Backsheet'!$D$5:$AF$183,R$9,FALSE))="","",(VLOOKUP($E97,'DTOC Backsheet'!$D$5:$AF$183,R$9,FALSE))),"")</f>
        <v>808.3729317020692</v>
      </c>
      <c r="S97" s="108">
        <f ca="1">IFERROR(IF((VLOOKUP($E97,'DTOC Backsheet'!$D$5:$AF$183,S$9,FALSE))="","",(VLOOKUP($E97,'DTOC Backsheet'!$D$5:$AF$183,S$9,FALSE))),"")</f>
        <v>547.91656685409646</v>
      </c>
      <c r="T97" s="109">
        <f ca="1">IFERROR(IF((VLOOKUP($E97,'DTOC Backsheet'!$D$5:$AF$183,T$9,FALSE))="","",(VLOOKUP($E97,'DTOC Backsheet'!$D$5:$AF$183,T$9,FALSE))),"")</f>
        <v>419.88194218301675</v>
      </c>
      <c r="U97" s="181">
        <f ca="1">IFERROR(IF((VLOOKUP($E97,'DTOC Backsheet'!$D$5:$AF$183,U$9,FALSE))="","",(VLOOKUP($E97,'DTOC Backsheet'!$D$5:$AF$183,U$9,FALSE))),"")</f>
        <v>579.20642278755918</v>
      </c>
      <c r="V97" s="109">
        <f ca="1">IFERROR(IF((VLOOKUP($E97,'DTOC Backsheet'!$D$5:$AF$183,V$9,FALSE))="","",(VLOOKUP($E97,'DTOC Backsheet'!$D$5:$AF$183,V$9,FALSE))),"")</f>
        <v>445.08340158159046</v>
      </c>
      <c r="W97" s="110">
        <f ca="1">IFERROR(IF((VLOOKUP($E97,'DTOC Backsheet'!$D$5:$AF$183,W$9,FALSE))="","",(VLOOKUP($E97,'DTOC Backsheet'!$D$5:$AF$183,W$9,FALSE))),"")</f>
        <v>0</v>
      </c>
      <c r="X97" s="109">
        <f ca="1">IFERROR(IF((VLOOKUP($E97,'DTOC Backsheet'!$D$5:$AF$183,X$9,FALSE))="","",(VLOOKUP($E97,'DTOC Backsheet'!$D$5:$AF$183,X$9,FALSE))),"")</f>
        <v>0</v>
      </c>
      <c r="Y97" s="92"/>
    </row>
    <row r="98" spans="1:25" ht="30" customHeight="1" x14ac:dyDescent="0.3">
      <c r="A98" s="171">
        <v>86</v>
      </c>
      <c r="B98" s="97" t="str">
        <f ca="1">IFERROR(IF((VLOOKUP($E98,'Org List'!$AJ$10:$AL$188,3,FALSE))="","",(VLOOKUP($E98,'Org List'!$AJ$10:$AL$188,3,FALSE))),"")</f>
        <v>London Commissioning Region</v>
      </c>
      <c r="C98" s="98" t="str">
        <f ca="1">IFERROR(IF((VLOOKUP($E98,'Org List'!$AO$10:$AQ$188,3,FALSE))="","",(VLOOKUP($E98,'Org List'!$AO$10:$AQ$188,3,FALSE))),"")</f>
        <v>London Region</v>
      </c>
      <c r="D98" s="99" t="str">
        <f ca="1">IFERROR(IF((VLOOKUP($E98,'Org List'!$AT$10:$AV$188,3,FALSE))="","",(VLOOKUP($E98,'Org List'!$AT$10:$AV$188,3,FALSE))),"")</f>
        <v>NHS England London</v>
      </c>
      <c r="E98" s="97" t="str">
        <f t="shared" ca="1" si="1"/>
        <v>E09000018</v>
      </c>
      <c r="F98" s="99" t="str">
        <f ca="1">IF(E98="","",VLOOKUP(E98,'Org List'!$J$9:$K$488,2,0))</f>
        <v>Hounslow</v>
      </c>
      <c r="G98" s="107">
        <f ca="1">IFERROR(IF((VLOOKUP($E98,'NEA Backsheet'!$D$5:$CB$183,G$9,FALSE))="","",(VLOOKUP($E98,'NEA Backsheet'!$D$5:$CB$183,G$9,FALSE))),"")</f>
        <v>2845.303402823668</v>
      </c>
      <c r="H98" s="108">
        <f ca="1">IFERROR(IF((VLOOKUP($E98,'NEA Backsheet'!$D$5:$CB$183,H$9,FALSE))="","",(VLOOKUP($E98,'NEA Backsheet'!$D$5:$CB$183,H$9,FALSE))),"")</f>
        <v>2949.0052105253158</v>
      </c>
      <c r="I98" s="108">
        <f ca="1">IFERROR(IF((VLOOKUP($E98,'NEA Backsheet'!$D$5:$CB$183,I$9,FALSE))="","",(VLOOKUP($E98,'NEA Backsheet'!$D$5:$CB$183,I$9,FALSE))),"")</f>
        <v>2889.2561077276</v>
      </c>
      <c r="J98" s="109">
        <f ca="1">IFERROR(IF((VLOOKUP($E98,'NEA Backsheet'!$D$5:$CB$183,J$9,FALSE))="","",(VLOOKUP($E98,'NEA Backsheet'!$D$5:$CB$183,J$9,FALSE))),"")</f>
        <v>2849.8958979376921</v>
      </c>
      <c r="K98" s="181">
        <f ca="1">IFERROR(IF((VLOOKUP($E98,'NEA Backsheet'!$D$5:$CB$183,K$9,FALSE))="","",(VLOOKUP($E98,'NEA Backsheet'!$D$5:$CB$183,K$9,FALSE))),"")</f>
        <v>2677.1401753290293</v>
      </c>
      <c r="L98" s="109">
        <f ca="1">IFERROR(IF((VLOOKUP($E98,'NEA Backsheet'!$D$5:$CB$183,L$9,FALSE))="","",(VLOOKUP($E98,'NEA Backsheet'!$D$5:$CB$183,L$9,FALSE))),"")</f>
        <v>2789.1380210325729</v>
      </c>
      <c r="M98" s="110">
        <f ca="1">IFERROR(IF((VLOOKUP($E98,'NEA Backsheet'!$D$5:$CB$183,M$9,FALSE))="","",(VLOOKUP($E98,'NEA Backsheet'!$D$5:$CB$183,M$9,FALSE))),"")</f>
        <v>0</v>
      </c>
      <c r="N98" s="109">
        <f ca="1">IFERROR(IF((VLOOKUP($E98,'NEA Backsheet'!$D$5:$CB$183,N$9,FALSE))="","",(VLOOKUP($E98,'NEA Backsheet'!$D$5:$CB$183,N$9,FALSE))),"")</f>
        <v>0</v>
      </c>
      <c r="O98" s="92"/>
      <c r="Q98" s="107">
        <f ca="1">IFERROR(IF((VLOOKUP($E98,'DTOC Backsheet'!$D$5:$AF$183,Q$9,FALSE))="","",(VLOOKUP($E98,'DTOC Backsheet'!$D$5:$AF$183,Q$9,FALSE))),"")</f>
        <v>735.48047491860484</v>
      </c>
      <c r="R98" s="108">
        <f ca="1">IFERROR(IF((VLOOKUP($E98,'DTOC Backsheet'!$D$5:$AF$183,R$9,FALSE))="","",(VLOOKUP($E98,'DTOC Backsheet'!$D$5:$AF$183,R$9,FALSE))),"")</f>
        <v>745.71578967890355</v>
      </c>
      <c r="S98" s="108">
        <f ca="1">IFERROR(IF((VLOOKUP($E98,'DTOC Backsheet'!$D$5:$AF$183,S$9,FALSE))="","",(VLOOKUP($E98,'DTOC Backsheet'!$D$5:$AF$183,S$9,FALSE))),"")</f>
        <v>384.55539742265029</v>
      </c>
      <c r="T98" s="109">
        <f ca="1">IFERROR(IF((VLOOKUP($E98,'DTOC Backsheet'!$D$5:$AF$183,T$9,FALSE))="","",(VLOOKUP($E98,'DTOC Backsheet'!$D$5:$AF$183,T$9,FALSE))),"")</f>
        <v>435.4181686087623</v>
      </c>
      <c r="U98" s="181">
        <f ca="1">IFERROR(IF((VLOOKUP($E98,'DTOC Backsheet'!$D$5:$AF$183,U$9,FALSE))="","",(VLOOKUP($E98,'DTOC Backsheet'!$D$5:$AF$183,U$9,FALSE))),"")</f>
        <v>293.96740444193784</v>
      </c>
      <c r="V98" s="109">
        <f ca="1">IFERROR(IF((VLOOKUP($E98,'DTOC Backsheet'!$D$5:$AF$183,V$9,FALSE))="","",(VLOOKUP($E98,'DTOC Backsheet'!$D$5:$AF$183,V$9,FALSE))),"")</f>
        <v>534.52992853517674</v>
      </c>
      <c r="W98" s="110">
        <f ca="1">IFERROR(IF((VLOOKUP($E98,'DTOC Backsheet'!$D$5:$AF$183,W$9,FALSE))="","",(VLOOKUP($E98,'DTOC Backsheet'!$D$5:$AF$183,W$9,FALSE))),"")</f>
        <v>0</v>
      </c>
      <c r="X98" s="109">
        <f ca="1">IFERROR(IF((VLOOKUP($E98,'DTOC Backsheet'!$D$5:$AF$183,X$9,FALSE))="","",(VLOOKUP($E98,'DTOC Backsheet'!$D$5:$AF$183,X$9,FALSE))),"")</f>
        <v>0</v>
      </c>
      <c r="Y98" s="92"/>
    </row>
    <row r="99" spans="1:25" ht="30" customHeight="1" x14ac:dyDescent="0.3">
      <c r="A99" s="171">
        <v>87</v>
      </c>
      <c r="B99" s="97" t="str">
        <f ca="1">IFERROR(IF((VLOOKUP($E99,'Org List'!$AJ$10:$AL$188,3,FALSE))="","",(VLOOKUP($E99,'Org List'!$AJ$10:$AL$188,3,FALSE))),"")</f>
        <v>South East England Commissioning Region</v>
      </c>
      <c r="C99" s="98" t="str">
        <f ca="1">IFERROR(IF((VLOOKUP($E99,'Org List'!$AO$10:$AQ$188,3,FALSE))="","",(VLOOKUP($E99,'Org List'!$AO$10:$AQ$188,3,FALSE))),"")</f>
        <v>South East Region</v>
      </c>
      <c r="D99" s="99" t="str">
        <f ca="1">IFERROR(IF((VLOOKUP($E99,'Org List'!$AT$10:$AV$188,3,FALSE))="","",(VLOOKUP($E99,'Org List'!$AT$10:$AV$188,3,FALSE))),"")</f>
        <v>NHS England South East (Hampshire, Isle of Wight and Thames Valley)</v>
      </c>
      <c r="E99" s="97" t="str">
        <f t="shared" ca="1" si="1"/>
        <v>E06000046</v>
      </c>
      <c r="F99" s="99" t="str">
        <f ca="1">IF(E99="","",VLOOKUP(E99,'Org List'!$J$9:$K$488,2,0))</f>
        <v>Isle of Wight</v>
      </c>
      <c r="G99" s="107">
        <f ca="1">IFERROR(IF((VLOOKUP($E99,'NEA Backsheet'!$D$5:$CB$183,G$9,FALSE))="","",(VLOOKUP($E99,'NEA Backsheet'!$D$5:$CB$183,G$9,FALSE))),"")</f>
        <v>2230.7495886057986</v>
      </c>
      <c r="H99" s="108">
        <f ca="1">IFERROR(IF((VLOOKUP($E99,'NEA Backsheet'!$D$5:$CB$183,H$9,FALSE))="","",(VLOOKUP($E99,'NEA Backsheet'!$D$5:$CB$183,H$9,FALSE))),"")</f>
        <v>2300.2610225273784</v>
      </c>
      <c r="I99" s="108">
        <f ca="1">IFERROR(IF((VLOOKUP($E99,'NEA Backsheet'!$D$5:$CB$183,I$9,FALSE))="","",(VLOOKUP($E99,'NEA Backsheet'!$D$5:$CB$183,I$9,FALSE))),"")</f>
        <v>2506.6674232537021</v>
      </c>
      <c r="J99" s="109">
        <f ca="1">IFERROR(IF((VLOOKUP($E99,'NEA Backsheet'!$D$5:$CB$183,J$9,FALSE))="","",(VLOOKUP($E99,'NEA Backsheet'!$D$5:$CB$183,J$9,FALSE))),"")</f>
        <v>2330.2403597573611</v>
      </c>
      <c r="K99" s="181">
        <f ca="1">IFERROR(IF((VLOOKUP($E99,'NEA Backsheet'!$D$5:$CB$183,K$9,FALSE))="","",(VLOOKUP($E99,'NEA Backsheet'!$D$5:$CB$183,K$9,FALSE))),"")</f>
        <v>2340.1623077611939</v>
      </c>
      <c r="L99" s="109">
        <f ca="1">IFERROR(IF((VLOOKUP($E99,'NEA Backsheet'!$D$5:$CB$183,L$9,FALSE))="","",(VLOOKUP($E99,'NEA Backsheet'!$D$5:$CB$183,L$9,FALSE))),"")</f>
        <v>2433.7121032259056</v>
      </c>
      <c r="M99" s="110">
        <f ca="1">IFERROR(IF((VLOOKUP($E99,'NEA Backsheet'!$D$5:$CB$183,M$9,FALSE))="","",(VLOOKUP($E99,'NEA Backsheet'!$D$5:$CB$183,M$9,FALSE))),"")</f>
        <v>0</v>
      </c>
      <c r="N99" s="109">
        <f ca="1">IFERROR(IF((VLOOKUP($E99,'NEA Backsheet'!$D$5:$CB$183,N$9,FALSE))="","",(VLOOKUP($E99,'NEA Backsheet'!$D$5:$CB$183,N$9,FALSE))),"")</f>
        <v>0</v>
      </c>
      <c r="O99" s="92"/>
      <c r="Q99" s="107">
        <f ca="1">IFERROR(IF((VLOOKUP($E99,'DTOC Backsheet'!$D$5:$AF$183,Q$9,FALSE))="","",(VLOOKUP($E99,'DTOC Backsheet'!$D$5:$AF$183,Q$9,FALSE))),"")</f>
        <v>662.47444556582047</v>
      </c>
      <c r="R99" s="108">
        <f ca="1">IFERROR(IF((VLOOKUP($E99,'DTOC Backsheet'!$D$5:$AF$183,R$9,FALSE))="","",(VLOOKUP($E99,'DTOC Backsheet'!$D$5:$AF$183,R$9,FALSE))),"")</f>
        <v>748.73413899886998</v>
      </c>
      <c r="S99" s="108">
        <f ca="1">IFERROR(IF((VLOOKUP($E99,'DTOC Backsheet'!$D$5:$AF$183,S$9,FALSE))="","",(VLOOKUP($E99,'DTOC Backsheet'!$D$5:$AF$183,S$9,FALSE))),"")</f>
        <v>547.74905329986461</v>
      </c>
      <c r="T99" s="109">
        <f ca="1">IFERROR(IF((VLOOKUP($E99,'DTOC Backsheet'!$D$5:$AF$183,T$9,FALSE))="","",(VLOOKUP($E99,'DTOC Backsheet'!$D$5:$AF$183,T$9,FALSE))),"")</f>
        <v>415.2819340434412</v>
      </c>
      <c r="U99" s="181">
        <f ca="1">IFERROR(IF((VLOOKUP($E99,'DTOC Backsheet'!$D$5:$AF$183,U$9,FALSE))="","",(VLOOKUP($E99,'DTOC Backsheet'!$D$5:$AF$183,U$9,FALSE))),"")</f>
        <v>449.74516508439069</v>
      </c>
      <c r="V99" s="109">
        <f ca="1">IFERROR(IF((VLOOKUP($E99,'DTOC Backsheet'!$D$5:$AF$183,V$9,FALSE))="","",(VLOOKUP($E99,'DTOC Backsheet'!$D$5:$AF$183,V$9,FALSE))),"")</f>
        <v>603.10654321661582</v>
      </c>
      <c r="W99" s="110">
        <f ca="1">IFERROR(IF((VLOOKUP($E99,'DTOC Backsheet'!$D$5:$AF$183,W$9,FALSE))="","",(VLOOKUP($E99,'DTOC Backsheet'!$D$5:$AF$183,W$9,FALSE))),"")</f>
        <v>0</v>
      </c>
      <c r="X99" s="109">
        <f ca="1">IFERROR(IF((VLOOKUP($E99,'DTOC Backsheet'!$D$5:$AF$183,X$9,FALSE))="","",(VLOOKUP($E99,'DTOC Backsheet'!$D$5:$AF$183,X$9,FALSE))),"")</f>
        <v>0</v>
      </c>
      <c r="Y99" s="92"/>
    </row>
    <row r="100" spans="1:25" ht="30" customHeight="1" x14ac:dyDescent="0.3">
      <c r="A100" s="171">
        <v>88</v>
      </c>
      <c r="B100" s="97" t="str">
        <f ca="1">IFERROR(IF((VLOOKUP($E100,'Org List'!$AJ$10:$AL$188,3,FALSE))="","",(VLOOKUP($E100,'Org List'!$AJ$10:$AL$188,3,FALSE))),"")</f>
        <v>London Commissioning Region</v>
      </c>
      <c r="C100" s="98" t="str">
        <f ca="1">IFERROR(IF((VLOOKUP($E100,'Org List'!$AO$10:$AQ$188,3,FALSE))="","",(VLOOKUP($E100,'Org List'!$AO$10:$AQ$188,3,FALSE))),"")</f>
        <v>London Region</v>
      </c>
      <c r="D100" s="99" t="str">
        <f ca="1">IFERROR(IF((VLOOKUP($E100,'Org List'!$AT$10:$AV$188,3,FALSE))="","",(VLOOKUP($E100,'Org List'!$AT$10:$AV$188,3,FALSE))),"")</f>
        <v>NHS England London</v>
      </c>
      <c r="E100" s="97" t="str">
        <f t="shared" ca="1" si="1"/>
        <v>E09000019</v>
      </c>
      <c r="F100" s="99" t="str">
        <f ca="1">IF(E100="","",VLOOKUP(E100,'Org List'!$J$9:$K$488,2,0))</f>
        <v>Islington</v>
      </c>
      <c r="G100" s="107">
        <f ca="1">IFERROR(IF((VLOOKUP($E100,'NEA Backsheet'!$D$5:$CB$183,G$9,FALSE))="","",(VLOOKUP($E100,'NEA Backsheet'!$D$5:$CB$183,G$9,FALSE))),"")</f>
        <v>2129.1568831466147</v>
      </c>
      <c r="H100" s="108">
        <f ca="1">IFERROR(IF((VLOOKUP($E100,'NEA Backsheet'!$D$5:$CB$183,H$9,FALSE))="","",(VLOOKUP($E100,'NEA Backsheet'!$D$5:$CB$183,H$9,FALSE))),"")</f>
        <v>2069.7981009843484</v>
      </c>
      <c r="I100" s="108">
        <f ca="1">IFERROR(IF((VLOOKUP($E100,'NEA Backsheet'!$D$5:$CB$183,I$9,FALSE))="","",(VLOOKUP($E100,'NEA Backsheet'!$D$5:$CB$183,I$9,FALSE))),"")</f>
        <v>2141.9767175146349</v>
      </c>
      <c r="J100" s="109">
        <f ca="1">IFERROR(IF((VLOOKUP($E100,'NEA Backsheet'!$D$5:$CB$183,J$9,FALSE))="","",(VLOOKUP($E100,'NEA Backsheet'!$D$5:$CB$183,J$9,FALSE))),"")</f>
        <v>2022.4560459971251</v>
      </c>
      <c r="K100" s="181">
        <f ca="1">IFERROR(IF((VLOOKUP($E100,'NEA Backsheet'!$D$5:$CB$183,K$9,FALSE))="","",(VLOOKUP($E100,'NEA Backsheet'!$D$5:$CB$183,K$9,FALSE))),"")</f>
        <v>2059.3961996924136</v>
      </c>
      <c r="L100" s="109">
        <f ca="1">IFERROR(IF((VLOOKUP($E100,'NEA Backsheet'!$D$5:$CB$183,L$9,FALSE))="","",(VLOOKUP($E100,'NEA Backsheet'!$D$5:$CB$183,L$9,FALSE))),"")</f>
        <v>1995.0423683252966</v>
      </c>
      <c r="M100" s="110">
        <f ca="1">IFERROR(IF((VLOOKUP($E100,'NEA Backsheet'!$D$5:$CB$183,M$9,FALSE))="","",(VLOOKUP($E100,'NEA Backsheet'!$D$5:$CB$183,M$9,FALSE))),"")</f>
        <v>0</v>
      </c>
      <c r="N100" s="109">
        <f ca="1">IFERROR(IF((VLOOKUP($E100,'NEA Backsheet'!$D$5:$CB$183,N$9,FALSE))="","",(VLOOKUP($E100,'NEA Backsheet'!$D$5:$CB$183,N$9,FALSE))),"")</f>
        <v>0</v>
      </c>
      <c r="O100" s="92"/>
      <c r="Q100" s="107">
        <f ca="1">IFERROR(IF((VLOOKUP($E100,'DTOC Backsheet'!$D$5:$AF$183,Q$9,FALSE))="","",(VLOOKUP($E100,'DTOC Backsheet'!$D$5:$AF$183,Q$9,FALSE))),"")</f>
        <v>727.33283742458048</v>
      </c>
      <c r="R100" s="108">
        <f ca="1">IFERROR(IF((VLOOKUP($E100,'DTOC Backsheet'!$D$5:$AF$183,R$9,FALSE))="","",(VLOOKUP($E100,'DTOC Backsheet'!$D$5:$AF$183,R$9,FALSE))),"")</f>
        <v>932.92834118522194</v>
      </c>
      <c r="S100" s="108">
        <f ca="1">IFERROR(IF((VLOOKUP($E100,'DTOC Backsheet'!$D$5:$AF$183,S$9,FALSE))="","",(VLOOKUP($E100,'DTOC Backsheet'!$D$5:$AF$183,S$9,FALSE))),"")</f>
        <v>876.62203487891554</v>
      </c>
      <c r="T100" s="109">
        <f ca="1">IFERROR(IF((VLOOKUP($E100,'DTOC Backsheet'!$D$5:$AF$183,T$9,FALSE))="","",(VLOOKUP($E100,'DTOC Backsheet'!$D$5:$AF$183,T$9,FALSE))),"")</f>
        <v>832.36249705912076</v>
      </c>
      <c r="U100" s="181">
        <f ca="1">IFERROR(IF((VLOOKUP($E100,'DTOC Backsheet'!$D$5:$AF$183,U$9,FALSE))="","",(VLOOKUP($E100,'DTOC Backsheet'!$D$5:$AF$183,U$9,FALSE))),"")</f>
        <v>802.97903702903614</v>
      </c>
      <c r="V100" s="109">
        <f ca="1">IFERROR(IF((VLOOKUP($E100,'DTOC Backsheet'!$D$5:$AF$183,V$9,FALSE))="","",(VLOOKUP($E100,'DTOC Backsheet'!$D$5:$AF$183,V$9,FALSE))),"")</f>
        <v>666.70057585502309</v>
      </c>
      <c r="W100" s="110">
        <f ca="1">IFERROR(IF((VLOOKUP($E100,'DTOC Backsheet'!$D$5:$AF$183,W$9,FALSE))="","",(VLOOKUP($E100,'DTOC Backsheet'!$D$5:$AF$183,W$9,FALSE))),"")</f>
        <v>0</v>
      </c>
      <c r="X100" s="109">
        <f ca="1">IFERROR(IF((VLOOKUP($E100,'DTOC Backsheet'!$D$5:$AF$183,X$9,FALSE))="","",(VLOOKUP($E100,'DTOC Backsheet'!$D$5:$AF$183,X$9,FALSE))),"")</f>
        <v>0</v>
      </c>
      <c r="Y100" s="92"/>
    </row>
    <row r="101" spans="1:25" ht="30" customHeight="1" x14ac:dyDescent="0.3">
      <c r="A101" s="171">
        <v>89</v>
      </c>
      <c r="B101" s="97" t="str">
        <f ca="1">IFERROR(IF((VLOOKUP($E101,'Org List'!$AJ$10:$AL$188,3,FALSE))="","",(VLOOKUP($E101,'Org List'!$AJ$10:$AL$188,3,FALSE))),"")</f>
        <v>London Commissioning Region</v>
      </c>
      <c r="C101" s="98" t="str">
        <f ca="1">IFERROR(IF((VLOOKUP($E101,'Org List'!$AO$10:$AQ$188,3,FALSE))="","",(VLOOKUP($E101,'Org List'!$AO$10:$AQ$188,3,FALSE))),"")</f>
        <v>London Region</v>
      </c>
      <c r="D101" s="99" t="str">
        <f ca="1">IFERROR(IF((VLOOKUP($E101,'Org List'!$AT$10:$AV$188,3,FALSE))="","",(VLOOKUP($E101,'Org List'!$AT$10:$AV$188,3,FALSE))),"")</f>
        <v>NHS England London</v>
      </c>
      <c r="E101" s="97" t="str">
        <f t="shared" ca="1" si="1"/>
        <v>E09000020</v>
      </c>
      <c r="F101" s="99" t="str">
        <f ca="1">IF(E101="","",VLOOKUP(E101,'Org List'!$J$9:$K$488,2,0))</f>
        <v>Kensington and Chelsea</v>
      </c>
      <c r="G101" s="107">
        <f ca="1">IFERROR(IF((VLOOKUP($E101,'NEA Backsheet'!$D$5:$CB$183,G$9,FALSE))="","",(VLOOKUP($E101,'NEA Backsheet'!$D$5:$CB$183,G$9,FALSE))),"")</f>
        <v>1822.1599166058702</v>
      </c>
      <c r="H101" s="108">
        <f ca="1">IFERROR(IF((VLOOKUP($E101,'NEA Backsheet'!$D$5:$CB$183,H$9,FALSE))="","",(VLOOKUP($E101,'NEA Backsheet'!$D$5:$CB$183,H$9,FALSE))),"")</f>
        <v>1820.8529874235387</v>
      </c>
      <c r="I101" s="108">
        <f ca="1">IFERROR(IF((VLOOKUP($E101,'NEA Backsheet'!$D$5:$CB$183,I$9,FALSE))="","",(VLOOKUP($E101,'NEA Backsheet'!$D$5:$CB$183,I$9,FALSE))),"")</f>
        <v>1867.1212819878297</v>
      </c>
      <c r="J101" s="109">
        <f ca="1">IFERROR(IF((VLOOKUP($E101,'NEA Backsheet'!$D$5:$CB$183,J$9,FALSE))="","",(VLOOKUP($E101,'NEA Backsheet'!$D$5:$CB$183,J$9,FALSE))),"")</f>
        <v>1795.9124906879485</v>
      </c>
      <c r="K101" s="181">
        <f ca="1">IFERROR(IF((VLOOKUP($E101,'NEA Backsheet'!$D$5:$CB$183,K$9,FALSE))="","",(VLOOKUP($E101,'NEA Backsheet'!$D$5:$CB$183,K$9,FALSE))),"")</f>
        <v>1806.392656817465</v>
      </c>
      <c r="L101" s="109">
        <f ca="1">IFERROR(IF((VLOOKUP($E101,'NEA Backsheet'!$D$5:$CB$183,L$9,FALSE))="","",(VLOOKUP($E101,'NEA Backsheet'!$D$5:$CB$183,L$9,FALSE))),"")</f>
        <v>1897.0660157025784</v>
      </c>
      <c r="M101" s="110">
        <f ca="1">IFERROR(IF((VLOOKUP($E101,'NEA Backsheet'!$D$5:$CB$183,M$9,FALSE))="","",(VLOOKUP($E101,'NEA Backsheet'!$D$5:$CB$183,M$9,FALSE))),"")</f>
        <v>0</v>
      </c>
      <c r="N101" s="109">
        <f ca="1">IFERROR(IF((VLOOKUP($E101,'NEA Backsheet'!$D$5:$CB$183,N$9,FALSE))="","",(VLOOKUP($E101,'NEA Backsheet'!$D$5:$CB$183,N$9,FALSE))),"")</f>
        <v>0</v>
      </c>
      <c r="O101" s="92"/>
      <c r="Q101" s="107">
        <f ca="1">IFERROR(IF((VLOOKUP($E101,'DTOC Backsheet'!$D$5:$AF$183,Q$9,FALSE))="","",(VLOOKUP($E101,'DTOC Backsheet'!$D$5:$AF$183,Q$9,FALSE))),"")</f>
        <v>581.45930570615883</v>
      </c>
      <c r="R101" s="108">
        <f ca="1">IFERROR(IF((VLOOKUP($E101,'DTOC Backsheet'!$D$5:$AF$183,R$9,FALSE))="","",(VLOOKUP($E101,'DTOC Backsheet'!$D$5:$AF$183,R$9,FALSE))),"")</f>
        <v>794.39913252557642</v>
      </c>
      <c r="S101" s="108">
        <f ca="1">IFERROR(IF((VLOOKUP($E101,'DTOC Backsheet'!$D$5:$AF$183,S$9,FALSE))="","",(VLOOKUP($E101,'DTOC Backsheet'!$D$5:$AF$183,S$9,FALSE))),"")</f>
        <v>829.75814435905897</v>
      </c>
      <c r="T101" s="109">
        <f ca="1">IFERROR(IF((VLOOKUP($E101,'DTOC Backsheet'!$D$5:$AF$183,T$9,FALSE))="","",(VLOOKUP($E101,'DTOC Backsheet'!$D$5:$AF$183,T$9,FALSE))),"")</f>
        <v>660.67823024856568</v>
      </c>
      <c r="U101" s="181">
        <f ca="1">IFERROR(IF((VLOOKUP($E101,'DTOC Backsheet'!$D$5:$AF$183,U$9,FALSE))="","",(VLOOKUP($E101,'DTOC Backsheet'!$D$5:$AF$183,U$9,FALSE))),"")</f>
        <v>415.46196039271507</v>
      </c>
      <c r="V101" s="109">
        <f ca="1">IFERROR(IF((VLOOKUP($E101,'DTOC Backsheet'!$D$5:$AF$183,V$9,FALSE))="","",(VLOOKUP($E101,'DTOC Backsheet'!$D$5:$AF$183,V$9,FALSE))),"")</f>
        <v>456.85196772507197</v>
      </c>
      <c r="W101" s="110">
        <f ca="1">IFERROR(IF((VLOOKUP($E101,'DTOC Backsheet'!$D$5:$AF$183,W$9,FALSE))="","",(VLOOKUP($E101,'DTOC Backsheet'!$D$5:$AF$183,W$9,FALSE))),"")</f>
        <v>0</v>
      </c>
      <c r="X101" s="109">
        <f ca="1">IFERROR(IF((VLOOKUP($E101,'DTOC Backsheet'!$D$5:$AF$183,X$9,FALSE))="","",(VLOOKUP($E101,'DTOC Backsheet'!$D$5:$AF$183,X$9,FALSE))),"")</f>
        <v>0</v>
      </c>
      <c r="Y101" s="92"/>
    </row>
    <row r="102" spans="1:25" ht="30" customHeight="1" x14ac:dyDescent="0.3">
      <c r="A102" s="171">
        <v>90</v>
      </c>
      <c r="B102" s="97" t="str">
        <f ca="1">IFERROR(IF((VLOOKUP($E102,'Org List'!$AJ$10:$AL$188,3,FALSE))="","",(VLOOKUP($E102,'Org List'!$AJ$10:$AL$188,3,FALSE))),"")</f>
        <v>South East England Commissioning Region</v>
      </c>
      <c r="C102" s="98" t="str">
        <f ca="1">IFERROR(IF((VLOOKUP($E102,'Org List'!$AO$10:$AQ$188,3,FALSE))="","",(VLOOKUP($E102,'Org List'!$AO$10:$AQ$188,3,FALSE))),"")</f>
        <v>South East Region</v>
      </c>
      <c r="D102" s="99" t="str">
        <f ca="1">IFERROR(IF((VLOOKUP($E102,'Org List'!$AT$10:$AV$188,3,FALSE))="","",(VLOOKUP($E102,'Org List'!$AT$10:$AV$188,3,FALSE))),"")</f>
        <v>NHS England South East (Kent, Surrey and Sussex)</v>
      </c>
      <c r="E102" s="97" t="str">
        <f t="shared" ca="1" si="1"/>
        <v>E10000016</v>
      </c>
      <c r="F102" s="99" t="str">
        <f ca="1">IF(E102="","",VLOOKUP(E102,'Org List'!$J$9:$K$488,2,0))</f>
        <v>Kent</v>
      </c>
      <c r="G102" s="107">
        <f ca="1">IFERROR(IF((VLOOKUP($E102,'NEA Backsheet'!$D$5:$CB$183,G$9,FALSE))="","",(VLOOKUP($E102,'NEA Backsheet'!$D$5:$CB$183,G$9,FALSE))),"")</f>
        <v>2622.3071488189603</v>
      </c>
      <c r="H102" s="108">
        <f ca="1">IFERROR(IF((VLOOKUP($E102,'NEA Backsheet'!$D$5:$CB$183,H$9,FALSE))="","",(VLOOKUP($E102,'NEA Backsheet'!$D$5:$CB$183,H$9,FALSE))),"")</f>
        <v>2562.0941089617854</v>
      </c>
      <c r="I102" s="108">
        <f ca="1">IFERROR(IF((VLOOKUP($E102,'NEA Backsheet'!$D$5:$CB$183,I$9,FALSE))="","",(VLOOKUP($E102,'NEA Backsheet'!$D$5:$CB$183,I$9,FALSE))),"")</f>
        <v>2675.2778525293425</v>
      </c>
      <c r="J102" s="109">
        <f ca="1">IFERROR(IF((VLOOKUP($E102,'NEA Backsheet'!$D$5:$CB$183,J$9,FALSE))="","",(VLOOKUP($E102,'NEA Backsheet'!$D$5:$CB$183,J$9,FALSE))),"")</f>
        <v>2660.3160959489287</v>
      </c>
      <c r="K102" s="181">
        <f ca="1">IFERROR(IF((VLOOKUP($E102,'NEA Backsheet'!$D$5:$CB$183,K$9,FALSE))="","",(VLOOKUP($E102,'NEA Backsheet'!$D$5:$CB$183,K$9,FALSE))),"")</f>
        <v>2683.6277643063818</v>
      </c>
      <c r="L102" s="109">
        <f ca="1">IFERROR(IF((VLOOKUP($E102,'NEA Backsheet'!$D$5:$CB$183,L$9,FALSE))="","",(VLOOKUP($E102,'NEA Backsheet'!$D$5:$CB$183,L$9,FALSE))),"")</f>
        <v>2673.0672686988173</v>
      </c>
      <c r="M102" s="110">
        <f ca="1">IFERROR(IF((VLOOKUP($E102,'NEA Backsheet'!$D$5:$CB$183,M$9,FALSE))="","",(VLOOKUP($E102,'NEA Backsheet'!$D$5:$CB$183,M$9,FALSE))),"")</f>
        <v>0</v>
      </c>
      <c r="N102" s="109">
        <f ca="1">IFERROR(IF((VLOOKUP($E102,'NEA Backsheet'!$D$5:$CB$183,N$9,FALSE))="","",(VLOOKUP($E102,'NEA Backsheet'!$D$5:$CB$183,N$9,FALSE))),"")</f>
        <v>0</v>
      </c>
      <c r="O102" s="92"/>
      <c r="Q102" s="107">
        <f ca="1">IFERROR(IF((VLOOKUP($E102,'DTOC Backsheet'!$D$5:$AF$183,Q$9,FALSE))="","",(VLOOKUP($E102,'DTOC Backsheet'!$D$5:$AF$183,Q$9,FALSE))),"")</f>
        <v>1179.520510510067</v>
      </c>
      <c r="R102" s="108">
        <f ca="1">IFERROR(IF((VLOOKUP($E102,'DTOC Backsheet'!$D$5:$AF$183,R$9,FALSE))="","",(VLOOKUP($E102,'DTOC Backsheet'!$D$5:$AF$183,R$9,FALSE))),"")</f>
        <v>1092.7777859842795</v>
      </c>
      <c r="S102" s="108">
        <f ca="1">IFERROR(IF((VLOOKUP($E102,'DTOC Backsheet'!$D$5:$AF$183,S$9,FALSE))="","",(VLOOKUP($E102,'DTOC Backsheet'!$D$5:$AF$183,S$9,FALSE))),"")</f>
        <v>1042.636059697377</v>
      </c>
      <c r="T102" s="109">
        <f ca="1">IFERROR(IF((VLOOKUP($E102,'DTOC Backsheet'!$D$5:$AF$183,T$9,FALSE))="","",(VLOOKUP($E102,'DTOC Backsheet'!$D$5:$AF$183,T$9,FALSE))),"")</f>
        <v>1124.7293105440604</v>
      </c>
      <c r="U102" s="181">
        <f ca="1">IFERROR(IF((VLOOKUP($E102,'DTOC Backsheet'!$D$5:$AF$183,U$9,FALSE))="","",(VLOOKUP($E102,'DTOC Backsheet'!$D$5:$AF$183,U$9,FALSE))),"")</f>
        <v>1173.2729175456</v>
      </c>
      <c r="V102" s="109">
        <f ca="1">IFERROR(IF((VLOOKUP($E102,'DTOC Backsheet'!$D$5:$AF$183,V$9,FALSE))="","",(VLOOKUP($E102,'DTOC Backsheet'!$D$5:$AF$183,V$9,FALSE))),"")</f>
        <v>1144.9286637930231</v>
      </c>
      <c r="W102" s="110">
        <f ca="1">IFERROR(IF((VLOOKUP($E102,'DTOC Backsheet'!$D$5:$AF$183,W$9,FALSE))="","",(VLOOKUP($E102,'DTOC Backsheet'!$D$5:$AF$183,W$9,FALSE))),"")</f>
        <v>0</v>
      </c>
      <c r="X102" s="109">
        <f ca="1">IFERROR(IF((VLOOKUP($E102,'DTOC Backsheet'!$D$5:$AF$183,X$9,FALSE))="","",(VLOOKUP($E102,'DTOC Backsheet'!$D$5:$AF$183,X$9,FALSE))),"")</f>
        <v>0</v>
      </c>
      <c r="Y102" s="92"/>
    </row>
    <row r="103" spans="1:25" ht="30" customHeight="1" x14ac:dyDescent="0.3">
      <c r="A103" s="171">
        <v>91</v>
      </c>
      <c r="B103" s="97" t="str">
        <f ca="1">IFERROR(IF((VLOOKUP($E103,'Org List'!$AJ$10:$AL$188,3,FALSE))="","",(VLOOKUP($E103,'Org List'!$AJ$10:$AL$188,3,FALSE))),"")</f>
        <v>North of England Commissioning Region</v>
      </c>
      <c r="C103" s="98" t="str">
        <f ca="1">IFERROR(IF((VLOOKUP($E103,'Org List'!$AO$10:$AQ$188,3,FALSE))="","",(VLOOKUP($E103,'Org List'!$AO$10:$AQ$188,3,FALSE))),"")</f>
        <v>Yorkshire and The Humber Region</v>
      </c>
      <c r="D103" s="99" t="str">
        <f ca="1">IFERROR(IF((VLOOKUP($E103,'Org List'!$AT$10:$AV$188,3,FALSE))="","",(VLOOKUP($E103,'Org List'!$AT$10:$AV$188,3,FALSE))),"")</f>
        <v>NHS England North (Yorkshire And Humber)</v>
      </c>
      <c r="E103" s="97" t="str">
        <f t="shared" ca="1" si="1"/>
        <v>E06000010</v>
      </c>
      <c r="F103" s="99" t="str">
        <f ca="1">IF(E103="","",VLOOKUP(E103,'Org List'!$J$9:$K$488,2,0))</f>
        <v>Kingston upon Hull, City of</v>
      </c>
      <c r="G103" s="107">
        <f ca="1">IFERROR(IF((VLOOKUP($E103,'NEA Backsheet'!$D$5:$CB$183,G$9,FALSE))="","",(VLOOKUP($E103,'NEA Backsheet'!$D$5:$CB$183,G$9,FALSE))),"")</f>
        <v>2749.5331467543274</v>
      </c>
      <c r="H103" s="108">
        <f ca="1">IFERROR(IF((VLOOKUP($E103,'NEA Backsheet'!$D$5:$CB$183,H$9,FALSE))="","",(VLOOKUP($E103,'NEA Backsheet'!$D$5:$CB$183,H$9,FALSE))),"")</f>
        <v>2516.909295087486</v>
      </c>
      <c r="I103" s="108">
        <f ca="1">IFERROR(IF((VLOOKUP($E103,'NEA Backsheet'!$D$5:$CB$183,I$9,FALSE))="","",(VLOOKUP($E103,'NEA Backsheet'!$D$5:$CB$183,I$9,FALSE))),"")</f>
        <v>2642.4558502731893</v>
      </c>
      <c r="J103" s="109">
        <f ca="1">IFERROR(IF((VLOOKUP($E103,'NEA Backsheet'!$D$5:$CB$183,J$9,FALSE))="","",(VLOOKUP($E103,'NEA Backsheet'!$D$5:$CB$183,J$9,FALSE))),"")</f>
        <v>2522.0719850635528</v>
      </c>
      <c r="K103" s="181">
        <f ca="1">IFERROR(IF((VLOOKUP($E103,'NEA Backsheet'!$D$5:$CB$183,K$9,FALSE))="","",(VLOOKUP($E103,'NEA Backsheet'!$D$5:$CB$183,K$9,FALSE))),"")</f>
        <v>2594.8489925443073</v>
      </c>
      <c r="L103" s="109">
        <f ca="1">IFERROR(IF((VLOOKUP($E103,'NEA Backsheet'!$D$5:$CB$183,L$9,FALSE))="","",(VLOOKUP($E103,'NEA Backsheet'!$D$5:$CB$183,L$9,FALSE))),"")</f>
        <v>2479.6017552211506</v>
      </c>
      <c r="M103" s="110">
        <f ca="1">IFERROR(IF((VLOOKUP($E103,'NEA Backsheet'!$D$5:$CB$183,M$9,FALSE))="","",(VLOOKUP($E103,'NEA Backsheet'!$D$5:$CB$183,M$9,FALSE))),"")</f>
        <v>0</v>
      </c>
      <c r="N103" s="109">
        <f ca="1">IFERROR(IF((VLOOKUP($E103,'NEA Backsheet'!$D$5:$CB$183,N$9,FALSE))="","",(VLOOKUP($E103,'NEA Backsheet'!$D$5:$CB$183,N$9,FALSE))),"")</f>
        <v>0</v>
      </c>
      <c r="O103" s="92"/>
      <c r="Q103" s="107">
        <f ca="1">IFERROR(IF((VLOOKUP($E103,'DTOC Backsheet'!$D$5:$AF$183,Q$9,FALSE))="","",(VLOOKUP($E103,'DTOC Backsheet'!$D$5:$AF$183,Q$9,FALSE))),"")</f>
        <v>886.30342916183122</v>
      </c>
      <c r="R103" s="108">
        <f ca="1">IFERROR(IF((VLOOKUP($E103,'DTOC Backsheet'!$D$5:$AF$183,R$9,FALSE))="","",(VLOOKUP($E103,'DTOC Backsheet'!$D$5:$AF$183,R$9,FALSE))),"")</f>
        <v>1067.4814782170122</v>
      </c>
      <c r="S103" s="108">
        <f ca="1">IFERROR(IF((VLOOKUP($E103,'DTOC Backsheet'!$D$5:$AF$183,S$9,FALSE))="","",(VLOOKUP($E103,'DTOC Backsheet'!$D$5:$AF$183,S$9,FALSE))),"")</f>
        <v>1003.3346554434211</v>
      </c>
      <c r="T103" s="109">
        <f ca="1">IFERROR(IF((VLOOKUP($E103,'DTOC Backsheet'!$D$5:$AF$183,T$9,FALSE))="","",(VLOOKUP($E103,'DTOC Backsheet'!$D$5:$AF$183,T$9,FALSE))),"")</f>
        <v>1193.0197589293962</v>
      </c>
      <c r="U103" s="181">
        <f ca="1">IFERROR(IF((VLOOKUP($E103,'DTOC Backsheet'!$D$5:$AF$183,U$9,FALSE))="","",(VLOOKUP($E103,'DTOC Backsheet'!$D$5:$AF$183,U$9,FALSE))),"")</f>
        <v>801.71319596363776</v>
      </c>
      <c r="V103" s="109">
        <f ca="1">IFERROR(IF((VLOOKUP($E103,'DTOC Backsheet'!$D$5:$AF$183,V$9,FALSE))="","",(VLOOKUP($E103,'DTOC Backsheet'!$D$5:$AF$183,V$9,FALSE))),"")</f>
        <v>979.98051626343261</v>
      </c>
      <c r="W103" s="110">
        <f ca="1">IFERROR(IF((VLOOKUP($E103,'DTOC Backsheet'!$D$5:$AF$183,W$9,FALSE))="","",(VLOOKUP($E103,'DTOC Backsheet'!$D$5:$AF$183,W$9,FALSE))),"")</f>
        <v>0</v>
      </c>
      <c r="X103" s="109">
        <f ca="1">IFERROR(IF((VLOOKUP($E103,'DTOC Backsheet'!$D$5:$AF$183,X$9,FALSE))="","",(VLOOKUP($E103,'DTOC Backsheet'!$D$5:$AF$183,X$9,FALSE))),"")</f>
        <v>0</v>
      </c>
      <c r="Y103" s="92"/>
    </row>
    <row r="104" spans="1:25" ht="30" customHeight="1" x14ac:dyDescent="0.3">
      <c r="A104" s="171">
        <v>92</v>
      </c>
      <c r="B104" s="97" t="str">
        <f ca="1">IFERROR(IF((VLOOKUP($E104,'Org List'!$AJ$10:$AL$188,3,FALSE))="","",(VLOOKUP($E104,'Org List'!$AJ$10:$AL$188,3,FALSE))),"")</f>
        <v>London Commissioning Region</v>
      </c>
      <c r="C104" s="98" t="str">
        <f ca="1">IFERROR(IF((VLOOKUP($E104,'Org List'!$AO$10:$AQ$188,3,FALSE))="","",(VLOOKUP($E104,'Org List'!$AO$10:$AQ$188,3,FALSE))),"")</f>
        <v>London Region</v>
      </c>
      <c r="D104" s="99" t="str">
        <f ca="1">IFERROR(IF((VLOOKUP($E104,'Org List'!$AT$10:$AV$188,3,FALSE))="","",(VLOOKUP($E104,'Org List'!$AT$10:$AV$188,3,FALSE))),"")</f>
        <v>NHS England London</v>
      </c>
      <c r="E104" s="97" t="str">
        <f t="shared" ca="1" si="1"/>
        <v>E09000021</v>
      </c>
      <c r="F104" s="99" t="str">
        <f ca="1">IF(E104="","",VLOOKUP(E104,'Org List'!$J$9:$K$488,2,0))</f>
        <v>Kingston upon Thames</v>
      </c>
      <c r="G104" s="107">
        <f ca="1">IFERROR(IF((VLOOKUP($E104,'NEA Backsheet'!$D$5:$CB$183,G$9,FALSE))="","",(VLOOKUP($E104,'NEA Backsheet'!$D$5:$CB$183,G$9,FALSE))),"")</f>
        <v>2237.1490983291592</v>
      </c>
      <c r="H104" s="108">
        <f ca="1">IFERROR(IF((VLOOKUP($E104,'NEA Backsheet'!$D$5:$CB$183,H$9,FALSE))="","",(VLOOKUP($E104,'NEA Backsheet'!$D$5:$CB$183,H$9,FALSE))),"")</f>
        <v>2192.0104225331129</v>
      </c>
      <c r="I104" s="108">
        <f ca="1">IFERROR(IF((VLOOKUP($E104,'NEA Backsheet'!$D$5:$CB$183,I$9,FALSE))="","",(VLOOKUP($E104,'NEA Backsheet'!$D$5:$CB$183,I$9,FALSE))),"")</f>
        <v>2352.4372099535667</v>
      </c>
      <c r="J104" s="109">
        <f ca="1">IFERROR(IF((VLOOKUP($E104,'NEA Backsheet'!$D$5:$CB$183,J$9,FALSE))="","",(VLOOKUP($E104,'NEA Backsheet'!$D$5:$CB$183,J$9,FALSE))),"")</f>
        <v>2302.8006929565631</v>
      </c>
      <c r="K104" s="181">
        <f ca="1">IFERROR(IF((VLOOKUP($E104,'NEA Backsheet'!$D$5:$CB$183,K$9,FALSE))="","",(VLOOKUP($E104,'NEA Backsheet'!$D$5:$CB$183,K$9,FALSE))),"")</f>
        <v>2294.0683797141</v>
      </c>
      <c r="L104" s="109">
        <f ca="1">IFERROR(IF((VLOOKUP($E104,'NEA Backsheet'!$D$5:$CB$183,L$9,FALSE))="","",(VLOOKUP($E104,'NEA Backsheet'!$D$5:$CB$183,L$9,FALSE))),"")</f>
        <v>2332.6491708805061</v>
      </c>
      <c r="M104" s="110">
        <f ca="1">IFERROR(IF((VLOOKUP($E104,'NEA Backsheet'!$D$5:$CB$183,M$9,FALSE))="","",(VLOOKUP($E104,'NEA Backsheet'!$D$5:$CB$183,M$9,FALSE))),"")</f>
        <v>0</v>
      </c>
      <c r="N104" s="109">
        <f ca="1">IFERROR(IF((VLOOKUP($E104,'NEA Backsheet'!$D$5:$CB$183,N$9,FALSE))="","",(VLOOKUP($E104,'NEA Backsheet'!$D$5:$CB$183,N$9,FALSE))),"")</f>
        <v>0</v>
      </c>
      <c r="O104" s="92"/>
      <c r="Q104" s="107">
        <f ca="1">IFERROR(IF((VLOOKUP($E104,'DTOC Backsheet'!$D$5:$AF$183,Q$9,FALSE))="","",(VLOOKUP($E104,'DTOC Backsheet'!$D$5:$AF$183,Q$9,FALSE))),"")</f>
        <v>805.14705882352939</v>
      </c>
      <c r="R104" s="108">
        <f ca="1">IFERROR(IF((VLOOKUP($E104,'DTOC Backsheet'!$D$5:$AF$183,R$9,FALSE))="","",(VLOOKUP($E104,'DTOC Backsheet'!$D$5:$AF$183,R$9,FALSE))),"")</f>
        <v>444.11764705882359</v>
      </c>
      <c r="S104" s="108">
        <f ca="1">IFERROR(IF((VLOOKUP($E104,'DTOC Backsheet'!$D$5:$AF$183,S$9,FALSE))="","",(VLOOKUP($E104,'DTOC Backsheet'!$D$5:$AF$183,S$9,FALSE))),"")</f>
        <v>477.20588235294116</v>
      </c>
      <c r="T104" s="109">
        <f ca="1">IFERROR(IF((VLOOKUP($E104,'DTOC Backsheet'!$D$5:$AF$183,T$9,FALSE))="","",(VLOOKUP($E104,'DTOC Backsheet'!$D$5:$AF$183,T$9,FALSE))),"")</f>
        <v>505.57482908766048</v>
      </c>
      <c r="U104" s="181">
        <f ca="1">IFERROR(IF((VLOOKUP($E104,'DTOC Backsheet'!$D$5:$AF$183,U$9,FALSE))="","",(VLOOKUP($E104,'DTOC Backsheet'!$D$5:$AF$183,U$9,FALSE))),"")</f>
        <v>480.40396277461906</v>
      </c>
      <c r="V104" s="109">
        <f ca="1">IFERROR(IF((VLOOKUP($E104,'DTOC Backsheet'!$D$5:$AF$183,V$9,FALSE))="","",(VLOOKUP($E104,'DTOC Backsheet'!$D$5:$AF$183,V$9,FALSE))),"")</f>
        <v>325.06375924270628</v>
      </c>
      <c r="W104" s="110">
        <f ca="1">IFERROR(IF((VLOOKUP($E104,'DTOC Backsheet'!$D$5:$AF$183,W$9,FALSE))="","",(VLOOKUP($E104,'DTOC Backsheet'!$D$5:$AF$183,W$9,FALSE))),"")</f>
        <v>0</v>
      </c>
      <c r="X104" s="109">
        <f ca="1">IFERROR(IF((VLOOKUP($E104,'DTOC Backsheet'!$D$5:$AF$183,X$9,FALSE))="","",(VLOOKUP($E104,'DTOC Backsheet'!$D$5:$AF$183,X$9,FALSE))),"")</f>
        <v>0</v>
      </c>
      <c r="Y104" s="92"/>
    </row>
    <row r="105" spans="1:25" ht="30" customHeight="1" x14ac:dyDescent="0.3">
      <c r="A105" s="171">
        <v>93</v>
      </c>
      <c r="B105" s="97" t="str">
        <f ca="1">IFERROR(IF((VLOOKUP($E105,'Org List'!$AJ$10:$AL$188,3,FALSE))="","",(VLOOKUP($E105,'Org List'!$AJ$10:$AL$188,3,FALSE))),"")</f>
        <v>North of England Commissioning Region</v>
      </c>
      <c r="C105" s="98" t="str">
        <f ca="1">IFERROR(IF((VLOOKUP($E105,'Org List'!$AO$10:$AQ$188,3,FALSE))="","",(VLOOKUP($E105,'Org List'!$AO$10:$AQ$188,3,FALSE))),"")</f>
        <v>Yorkshire and The Humber Region</v>
      </c>
      <c r="D105" s="99" t="str">
        <f ca="1">IFERROR(IF((VLOOKUP($E105,'Org List'!$AT$10:$AV$188,3,FALSE))="","",(VLOOKUP($E105,'Org List'!$AT$10:$AV$188,3,FALSE))),"")</f>
        <v>NHS England North (Yorkshire And Humber)</v>
      </c>
      <c r="E105" s="97" t="str">
        <f t="shared" ca="1" si="1"/>
        <v>E08000034</v>
      </c>
      <c r="F105" s="99" t="str">
        <f ca="1">IF(E105="","",VLOOKUP(E105,'Org List'!$J$9:$K$488,2,0))</f>
        <v>Kirklees</v>
      </c>
      <c r="G105" s="107">
        <f ca="1">IFERROR(IF((VLOOKUP($E105,'NEA Backsheet'!$D$5:$CB$183,G$9,FALSE))="","",(VLOOKUP($E105,'NEA Backsheet'!$D$5:$CB$183,G$9,FALSE))),"")</f>
        <v>2876.8352658760841</v>
      </c>
      <c r="H105" s="108">
        <f ca="1">IFERROR(IF((VLOOKUP($E105,'NEA Backsheet'!$D$5:$CB$183,H$9,FALSE))="","",(VLOOKUP($E105,'NEA Backsheet'!$D$5:$CB$183,H$9,FALSE))),"")</f>
        <v>2842.8229075886074</v>
      </c>
      <c r="I105" s="108">
        <f ca="1">IFERROR(IF((VLOOKUP($E105,'NEA Backsheet'!$D$5:$CB$183,I$9,FALSE))="","",(VLOOKUP($E105,'NEA Backsheet'!$D$5:$CB$183,I$9,FALSE))),"")</f>
        <v>2976.8383483614734</v>
      </c>
      <c r="J105" s="109">
        <f ca="1">IFERROR(IF((VLOOKUP($E105,'NEA Backsheet'!$D$5:$CB$183,J$9,FALSE))="","",(VLOOKUP($E105,'NEA Backsheet'!$D$5:$CB$183,J$9,FALSE))),"")</f>
        <v>2779.6946531101985</v>
      </c>
      <c r="K105" s="181">
        <f ca="1">IFERROR(IF((VLOOKUP($E105,'NEA Backsheet'!$D$5:$CB$183,K$9,FALSE))="","",(VLOOKUP($E105,'NEA Backsheet'!$D$5:$CB$183,K$9,FALSE))),"")</f>
        <v>2830.6716551367672</v>
      </c>
      <c r="L105" s="109">
        <f ca="1">IFERROR(IF((VLOOKUP($E105,'NEA Backsheet'!$D$5:$CB$183,L$9,FALSE))="","",(VLOOKUP($E105,'NEA Backsheet'!$D$5:$CB$183,L$9,FALSE))),"")</f>
        <v>2792.0856740185895</v>
      </c>
      <c r="M105" s="110">
        <f ca="1">IFERROR(IF((VLOOKUP($E105,'NEA Backsheet'!$D$5:$CB$183,M$9,FALSE))="","",(VLOOKUP($E105,'NEA Backsheet'!$D$5:$CB$183,M$9,FALSE))),"")</f>
        <v>0</v>
      </c>
      <c r="N105" s="109">
        <f ca="1">IFERROR(IF((VLOOKUP($E105,'NEA Backsheet'!$D$5:$CB$183,N$9,FALSE))="","",(VLOOKUP($E105,'NEA Backsheet'!$D$5:$CB$183,N$9,FALSE))),"")</f>
        <v>0</v>
      </c>
      <c r="O105" s="92"/>
      <c r="Q105" s="107">
        <f ca="1">IFERROR(IF((VLOOKUP($E105,'DTOC Backsheet'!$D$5:$AF$183,Q$9,FALSE))="","",(VLOOKUP($E105,'DTOC Backsheet'!$D$5:$AF$183,Q$9,FALSE))),"")</f>
        <v>723.03085998873507</v>
      </c>
      <c r="R105" s="108">
        <f ca="1">IFERROR(IF((VLOOKUP($E105,'DTOC Backsheet'!$D$5:$AF$183,R$9,FALSE))="","",(VLOOKUP($E105,'DTOC Backsheet'!$D$5:$AF$183,R$9,FALSE))),"")</f>
        <v>666.11330151483708</v>
      </c>
      <c r="S105" s="108">
        <f ca="1">IFERROR(IF((VLOOKUP($E105,'DTOC Backsheet'!$D$5:$AF$183,S$9,FALSE))="","",(VLOOKUP($E105,'DTOC Backsheet'!$D$5:$AF$183,S$9,FALSE))),"")</f>
        <v>751.19319360863255</v>
      </c>
      <c r="T105" s="109">
        <f ca="1">IFERROR(IF((VLOOKUP($E105,'DTOC Backsheet'!$D$5:$AF$183,T$9,FALSE))="","",(VLOOKUP($E105,'DTOC Backsheet'!$D$5:$AF$183,T$9,FALSE))),"")</f>
        <v>679.32907212105056</v>
      </c>
      <c r="U105" s="181">
        <f ca="1">IFERROR(IF((VLOOKUP($E105,'DTOC Backsheet'!$D$5:$AF$183,U$9,FALSE))="","",(VLOOKUP($E105,'DTOC Backsheet'!$D$5:$AF$183,U$9,FALSE))),"")</f>
        <v>884.18740582826513</v>
      </c>
      <c r="V105" s="109">
        <f ca="1">IFERROR(IF((VLOOKUP($E105,'DTOC Backsheet'!$D$5:$AF$183,V$9,FALSE))="","",(VLOOKUP($E105,'DTOC Backsheet'!$D$5:$AF$183,V$9,FALSE))),"")</f>
        <v>828.85210879240833</v>
      </c>
      <c r="W105" s="110">
        <f ca="1">IFERROR(IF((VLOOKUP($E105,'DTOC Backsheet'!$D$5:$AF$183,W$9,FALSE))="","",(VLOOKUP($E105,'DTOC Backsheet'!$D$5:$AF$183,W$9,FALSE))),"")</f>
        <v>0</v>
      </c>
      <c r="X105" s="109">
        <f ca="1">IFERROR(IF((VLOOKUP($E105,'DTOC Backsheet'!$D$5:$AF$183,X$9,FALSE))="","",(VLOOKUP($E105,'DTOC Backsheet'!$D$5:$AF$183,X$9,FALSE))),"")</f>
        <v>0</v>
      </c>
      <c r="Y105" s="92"/>
    </row>
    <row r="106" spans="1:25" ht="30" customHeight="1" x14ac:dyDescent="0.3">
      <c r="A106" s="171">
        <v>94</v>
      </c>
      <c r="B106" s="97" t="str">
        <f ca="1">IFERROR(IF((VLOOKUP($E106,'Org List'!$AJ$10:$AL$188,3,FALSE))="","",(VLOOKUP($E106,'Org List'!$AJ$10:$AL$188,3,FALSE))),"")</f>
        <v>North of England Commissioning Region</v>
      </c>
      <c r="C106" s="98" t="str">
        <f ca="1">IFERROR(IF((VLOOKUP($E106,'Org List'!$AO$10:$AQ$188,3,FALSE))="","",(VLOOKUP($E106,'Org List'!$AO$10:$AQ$188,3,FALSE))),"")</f>
        <v>North West Region</v>
      </c>
      <c r="D106" s="99" t="str">
        <f ca="1">IFERROR(IF((VLOOKUP($E106,'Org List'!$AT$10:$AV$188,3,FALSE))="","",(VLOOKUP($E106,'Org List'!$AT$10:$AV$188,3,FALSE))),"")</f>
        <v>NHS England North (Cheshire And Merseyside)</v>
      </c>
      <c r="E106" s="97" t="str">
        <f t="shared" ca="1" si="1"/>
        <v>E08000011</v>
      </c>
      <c r="F106" s="99" t="str">
        <f ca="1">IF(E106="","",VLOOKUP(E106,'Org List'!$J$9:$K$488,2,0))</f>
        <v>Knowsley</v>
      </c>
      <c r="G106" s="107">
        <f ca="1">IFERROR(IF((VLOOKUP($E106,'NEA Backsheet'!$D$5:$CB$183,G$9,FALSE))="","",(VLOOKUP($E106,'NEA Backsheet'!$D$5:$CB$183,G$9,FALSE))),"")</f>
        <v>4187.4779814604181</v>
      </c>
      <c r="H106" s="108">
        <f ca="1">IFERROR(IF((VLOOKUP($E106,'NEA Backsheet'!$D$5:$CB$183,H$9,FALSE))="","",(VLOOKUP($E106,'NEA Backsheet'!$D$5:$CB$183,H$9,FALSE))),"")</f>
        <v>4129.6232167848948</v>
      </c>
      <c r="I106" s="108">
        <f ca="1">IFERROR(IF((VLOOKUP($E106,'NEA Backsheet'!$D$5:$CB$183,I$9,FALSE))="","",(VLOOKUP($E106,'NEA Backsheet'!$D$5:$CB$183,I$9,FALSE))),"")</f>
        <v>4246.073034649633</v>
      </c>
      <c r="J106" s="109">
        <f ca="1">IFERROR(IF((VLOOKUP($E106,'NEA Backsheet'!$D$5:$CB$183,J$9,FALSE))="","",(VLOOKUP($E106,'NEA Backsheet'!$D$5:$CB$183,J$9,FALSE))),"")</f>
        <v>4509.3297232394716</v>
      </c>
      <c r="K106" s="181">
        <f ca="1">IFERROR(IF((VLOOKUP($E106,'NEA Backsheet'!$D$5:$CB$183,K$9,FALSE))="","",(VLOOKUP($E106,'NEA Backsheet'!$D$5:$CB$183,K$9,FALSE))),"")</f>
        <v>4646.4941159095515</v>
      </c>
      <c r="L106" s="109">
        <f ca="1">IFERROR(IF((VLOOKUP($E106,'NEA Backsheet'!$D$5:$CB$183,L$9,FALSE))="","",(VLOOKUP($E106,'NEA Backsheet'!$D$5:$CB$183,L$9,FALSE))),"")</f>
        <v>4659.3068704787111</v>
      </c>
      <c r="M106" s="110">
        <f ca="1">IFERROR(IF((VLOOKUP($E106,'NEA Backsheet'!$D$5:$CB$183,M$9,FALSE))="","",(VLOOKUP($E106,'NEA Backsheet'!$D$5:$CB$183,M$9,FALSE))),"")</f>
        <v>0</v>
      </c>
      <c r="N106" s="109">
        <f ca="1">IFERROR(IF((VLOOKUP($E106,'NEA Backsheet'!$D$5:$CB$183,N$9,FALSE))="","",(VLOOKUP($E106,'NEA Backsheet'!$D$5:$CB$183,N$9,FALSE))),"")</f>
        <v>0</v>
      </c>
      <c r="O106" s="92"/>
      <c r="Q106" s="107">
        <f ca="1">IFERROR(IF((VLOOKUP($E106,'DTOC Backsheet'!$D$5:$AF$183,Q$9,FALSE))="","",(VLOOKUP($E106,'DTOC Backsheet'!$D$5:$AF$183,Q$9,FALSE))),"")</f>
        <v>1060.2784744443484</v>
      </c>
      <c r="R106" s="108">
        <f ca="1">IFERROR(IF((VLOOKUP($E106,'DTOC Backsheet'!$D$5:$AF$183,R$9,FALSE))="","",(VLOOKUP($E106,'DTOC Backsheet'!$D$5:$AF$183,R$9,FALSE))),"")</f>
        <v>1420.911528150134</v>
      </c>
      <c r="S106" s="108">
        <f ca="1">IFERROR(IF((VLOOKUP($E106,'DTOC Backsheet'!$D$5:$AF$183,S$9,FALSE))="","",(VLOOKUP($E106,'DTOC Backsheet'!$D$5:$AF$183,S$9,FALSE))),"")</f>
        <v>733.37369194845633</v>
      </c>
      <c r="T106" s="109">
        <f ca="1">IFERROR(IF((VLOOKUP($E106,'DTOC Backsheet'!$D$5:$AF$183,T$9,FALSE))="","",(VLOOKUP($E106,'DTOC Backsheet'!$D$5:$AF$183,T$9,FALSE))),"")</f>
        <v>782.0499201388767</v>
      </c>
      <c r="U106" s="181">
        <f ca="1">IFERROR(IF((VLOOKUP($E106,'DTOC Backsheet'!$D$5:$AF$183,U$9,FALSE))="","",(VLOOKUP($E106,'DTOC Backsheet'!$D$5:$AF$183,U$9,FALSE))),"")</f>
        <v>826.98538516343092</v>
      </c>
      <c r="V106" s="109">
        <f ca="1">IFERROR(IF((VLOOKUP($E106,'DTOC Backsheet'!$D$5:$AF$183,V$9,FALSE))="","",(VLOOKUP($E106,'DTOC Backsheet'!$D$5:$AF$183,V$9,FALSE))),"")</f>
        <v>1240.0460059660641</v>
      </c>
      <c r="W106" s="110">
        <f ca="1">IFERROR(IF((VLOOKUP($E106,'DTOC Backsheet'!$D$5:$AF$183,W$9,FALSE))="","",(VLOOKUP($E106,'DTOC Backsheet'!$D$5:$AF$183,W$9,FALSE))),"")</f>
        <v>0</v>
      </c>
      <c r="X106" s="109">
        <f ca="1">IFERROR(IF((VLOOKUP($E106,'DTOC Backsheet'!$D$5:$AF$183,X$9,FALSE))="","",(VLOOKUP($E106,'DTOC Backsheet'!$D$5:$AF$183,X$9,FALSE))),"")</f>
        <v>0</v>
      </c>
      <c r="Y106" s="92"/>
    </row>
    <row r="107" spans="1:25" ht="30" customHeight="1" x14ac:dyDescent="0.3">
      <c r="A107" s="171">
        <v>95</v>
      </c>
      <c r="B107" s="97" t="str">
        <f ca="1">IFERROR(IF((VLOOKUP($E107,'Org List'!$AJ$10:$AL$188,3,FALSE))="","",(VLOOKUP($E107,'Org List'!$AJ$10:$AL$188,3,FALSE))),"")</f>
        <v>London Commissioning Region</v>
      </c>
      <c r="C107" s="98" t="str">
        <f ca="1">IFERROR(IF((VLOOKUP($E107,'Org List'!$AO$10:$AQ$188,3,FALSE))="","",(VLOOKUP($E107,'Org List'!$AO$10:$AQ$188,3,FALSE))),"")</f>
        <v>London Region</v>
      </c>
      <c r="D107" s="99" t="str">
        <f ca="1">IFERROR(IF((VLOOKUP($E107,'Org List'!$AT$10:$AV$188,3,FALSE))="","",(VLOOKUP($E107,'Org List'!$AT$10:$AV$188,3,FALSE))),"")</f>
        <v>NHS England London</v>
      </c>
      <c r="E107" s="97" t="str">
        <f t="shared" ca="1" si="1"/>
        <v>E09000022</v>
      </c>
      <c r="F107" s="99" t="str">
        <f ca="1">IF(E107="","",VLOOKUP(E107,'Org List'!$J$9:$K$488,2,0))</f>
        <v>Lambeth</v>
      </c>
      <c r="G107" s="107">
        <f ca="1">IFERROR(IF((VLOOKUP($E107,'NEA Backsheet'!$D$5:$CB$183,G$9,FALSE))="","",(VLOOKUP($E107,'NEA Backsheet'!$D$5:$CB$183,G$9,FALSE))),"")</f>
        <v>2007.9229349144464</v>
      </c>
      <c r="H107" s="108">
        <f ca="1">IFERROR(IF((VLOOKUP($E107,'NEA Backsheet'!$D$5:$CB$183,H$9,FALSE))="","",(VLOOKUP($E107,'NEA Backsheet'!$D$5:$CB$183,H$9,FALSE))),"")</f>
        <v>1943.3371036830533</v>
      </c>
      <c r="I107" s="108">
        <f ca="1">IFERROR(IF((VLOOKUP($E107,'NEA Backsheet'!$D$5:$CB$183,I$9,FALSE))="","",(VLOOKUP($E107,'NEA Backsheet'!$D$5:$CB$183,I$9,FALSE))),"")</f>
        <v>2068.4597500076325</v>
      </c>
      <c r="J107" s="109">
        <f ca="1">IFERROR(IF((VLOOKUP($E107,'NEA Backsheet'!$D$5:$CB$183,J$9,FALSE))="","",(VLOOKUP($E107,'NEA Backsheet'!$D$5:$CB$183,J$9,FALSE))),"")</f>
        <v>2019.7988948290019</v>
      </c>
      <c r="K107" s="181">
        <f ca="1">IFERROR(IF((VLOOKUP($E107,'NEA Backsheet'!$D$5:$CB$183,K$9,FALSE))="","",(VLOOKUP($E107,'NEA Backsheet'!$D$5:$CB$183,K$9,FALSE))),"")</f>
        <v>2033.9952535755524</v>
      </c>
      <c r="L107" s="109">
        <f ca="1">IFERROR(IF((VLOOKUP($E107,'NEA Backsheet'!$D$5:$CB$183,L$9,FALSE))="","",(VLOOKUP($E107,'NEA Backsheet'!$D$5:$CB$183,L$9,FALSE))),"")</f>
        <v>2112.2548551247537</v>
      </c>
      <c r="M107" s="110">
        <f ca="1">IFERROR(IF((VLOOKUP($E107,'NEA Backsheet'!$D$5:$CB$183,M$9,FALSE))="","",(VLOOKUP($E107,'NEA Backsheet'!$D$5:$CB$183,M$9,FALSE))),"")</f>
        <v>0</v>
      </c>
      <c r="N107" s="109">
        <f ca="1">IFERROR(IF((VLOOKUP($E107,'NEA Backsheet'!$D$5:$CB$183,N$9,FALSE))="","",(VLOOKUP($E107,'NEA Backsheet'!$D$5:$CB$183,N$9,FALSE))),"")</f>
        <v>0</v>
      </c>
      <c r="O107" s="92"/>
      <c r="Q107" s="107">
        <f ca="1">IFERROR(IF((VLOOKUP($E107,'DTOC Backsheet'!$D$5:$AF$183,Q$9,FALSE))="","",(VLOOKUP($E107,'DTOC Backsheet'!$D$5:$AF$183,Q$9,FALSE))),"")</f>
        <v>804.46491415980654</v>
      </c>
      <c r="R107" s="108">
        <f ca="1">IFERROR(IF((VLOOKUP($E107,'DTOC Backsheet'!$D$5:$AF$183,R$9,FALSE))="","",(VLOOKUP($E107,'DTOC Backsheet'!$D$5:$AF$183,R$9,FALSE))),"")</f>
        <v>761.2387918107537</v>
      </c>
      <c r="S107" s="108">
        <f ca="1">IFERROR(IF((VLOOKUP($E107,'DTOC Backsheet'!$D$5:$AF$183,S$9,FALSE))="","",(VLOOKUP($E107,'DTOC Backsheet'!$D$5:$AF$183,S$9,FALSE))),"")</f>
        <v>608.60850139241677</v>
      </c>
      <c r="T107" s="109">
        <f ca="1">IFERROR(IF((VLOOKUP($E107,'DTOC Backsheet'!$D$5:$AF$183,T$9,FALSE))="","",(VLOOKUP($E107,'DTOC Backsheet'!$D$5:$AF$183,T$9,FALSE))),"")</f>
        <v>614.18905898239257</v>
      </c>
      <c r="U107" s="181">
        <f ca="1">IFERROR(IF((VLOOKUP($E107,'DTOC Backsheet'!$D$5:$AF$183,U$9,FALSE))="","",(VLOOKUP($E107,'DTOC Backsheet'!$D$5:$AF$183,U$9,FALSE))),"")</f>
        <v>666.59684240691843</v>
      </c>
      <c r="V107" s="109">
        <f ca="1">IFERROR(IF((VLOOKUP($E107,'DTOC Backsheet'!$D$5:$AF$183,V$9,FALSE))="","",(VLOOKUP($E107,'DTOC Backsheet'!$D$5:$AF$183,V$9,FALSE))),"")</f>
        <v>546.69989903282328</v>
      </c>
      <c r="W107" s="110">
        <f ca="1">IFERROR(IF((VLOOKUP($E107,'DTOC Backsheet'!$D$5:$AF$183,W$9,FALSE))="","",(VLOOKUP($E107,'DTOC Backsheet'!$D$5:$AF$183,W$9,FALSE))),"")</f>
        <v>0</v>
      </c>
      <c r="X107" s="109">
        <f ca="1">IFERROR(IF((VLOOKUP($E107,'DTOC Backsheet'!$D$5:$AF$183,X$9,FALSE))="","",(VLOOKUP($E107,'DTOC Backsheet'!$D$5:$AF$183,X$9,FALSE))),"")</f>
        <v>0</v>
      </c>
      <c r="Y107" s="92"/>
    </row>
    <row r="108" spans="1:25" ht="30" customHeight="1" x14ac:dyDescent="0.3">
      <c r="A108" s="171">
        <v>96</v>
      </c>
      <c r="B108" s="97" t="str">
        <f ca="1">IFERROR(IF((VLOOKUP($E108,'Org List'!$AJ$10:$AL$188,3,FALSE))="","",(VLOOKUP($E108,'Org List'!$AJ$10:$AL$188,3,FALSE))),"")</f>
        <v>North of England Commissioning Region</v>
      </c>
      <c r="C108" s="98" t="str">
        <f ca="1">IFERROR(IF((VLOOKUP($E108,'Org List'!$AO$10:$AQ$188,3,FALSE))="","",(VLOOKUP($E108,'Org List'!$AO$10:$AQ$188,3,FALSE))),"")</f>
        <v>North West Region</v>
      </c>
      <c r="D108" s="99" t="str">
        <f ca="1">IFERROR(IF((VLOOKUP($E108,'Org List'!$AT$10:$AV$188,3,FALSE))="","",(VLOOKUP($E108,'Org List'!$AT$10:$AV$188,3,FALSE))),"")</f>
        <v>NHS England North (Lancashire)</v>
      </c>
      <c r="E108" s="97" t="str">
        <f t="shared" ca="1" si="1"/>
        <v>E10000017</v>
      </c>
      <c r="F108" s="99" t="str">
        <f ca="1">IF(E108="","",VLOOKUP(E108,'Org List'!$J$9:$K$488,2,0))</f>
        <v>Lancashire</v>
      </c>
      <c r="G108" s="107">
        <f ca="1">IFERROR(IF((VLOOKUP($E108,'NEA Backsheet'!$D$5:$CB$183,G$9,FALSE))="","",(VLOOKUP($E108,'NEA Backsheet'!$D$5:$CB$183,G$9,FALSE))),"")</f>
        <v>2737.0862878338071</v>
      </c>
      <c r="H108" s="108">
        <f ca="1">IFERROR(IF((VLOOKUP($E108,'NEA Backsheet'!$D$5:$CB$183,H$9,FALSE))="","",(VLOOKUP($E108,'NEA Backsheet'!$D$5:$CB$183,H$9,FALSE))),"")</f>
        <v>2712.6640389866716</v>
      </c>
      <c r="I108" s="108">
        <f ca="1">IFERROR(IF((VLOOKUP($E108,'NEA Backsheet'!$D$5:$CB$183,I$9,FALSE))="","",(VLOOKUP($E108,'NEA Backsheet'!$D$5:$CB$183,I$9,FALSE))),"")</f>
        <v>3057.7220343055533</v>
      </c>
      <c r="J108" s="109">
        <f ca="1">IFERROR(IF((VLOOKUP($E108,'NEA Backsheet'!$D$5:$CB$183,J$9,FALSE))="","",(VLOOKUP($E108,'NEA Backsheet'!$D$5:$CB$183,J$9,FALSE))),"")</f>
        <v>2989.3989486695259</v>
      </c>
      <c r="K108" s="181">
        <f ca="1">IFERROR(IF((VLOOKUP($E108,'NEA Backsheet'!$D$5:$CB$183,K$9,FALSE))="","",(VLOOKUP($E108,'NEA Backsheet'!$D$5:$CB$183,K$9,FALSE))),"")</f>
        <v>2962.6165026879876</v>
      </c>
      <c r="L108" s="109">
        <f ca="1">IFERROR(IF((VLOOKUP($E108,'NEA Backsheet'!$D$5:$CB$183,L$9,FALSE))="","",(VLOOKUP($E108,'NEA Backsheet'!$D$5:$CB$183,L$9,FALSE))),"")</f>
        <v>2901.8553514881883</v>
      </c>
      <c r="M108" s="110">
        <f ca="1">IFERROR(IF((VLOOKUP($E108,'NEA Backsheet'!$D$5:$CB$183,M$9,FALSE))="","",(VLOOKUP($E108,'NEA Backsheet'!$D$5:$CB$183,M$9,FALSE))),"")</f>
        <v>0</v>
      </c>
      <c r="N108" s="109">
        <f ca="1">IFERROR(IF((VLOOKUP($E108,'NEA Backsheet'!$D$5:$CB$183,N$9,FALSE))="","",(VLOOKUP($E108,'NEA Backsheet'!$D$5:$CB$183,N$9,FALSE))),"")</f>
        <v>0</v>
      </c>
      <c r="O108" s="92"/>
      <c r="Q108" s="107">
        <f ca="1">IFERROR(IF((VLOOKUP($E108,'DTOC Backsheet'!$D$5:$AF$183,Q$9,FALSE))="","",(VLOOKUP($E108,'DTOC Backsheet'!$D$5:$AF$183,Q$9,FALSE))),"")</f>
        <v>1472.7478749977727</v>
      </c>
      <c r="R108" s="108">
        <f ca="1">IFERROR(IF((VLOOKUP($E108,'DTOC Backsheet'!$D$5:$AF$183,R$9,FALSE))="","",(VLOOKUP($E108,'DTOC Backsheet'!$D$5:$AF$183,R$9,FALSE))),"")</f>
        <v>1445.5989995796642</v>
      </c>
      <c r="S108" s="108">
        <f ca="1">IFERROR(IF((VLOOKUP($E108,'DTOC Backsheet'!$D$5:$AF$183,S$9,FALSE))="","",(VLOOKUP($E108,'DTOC Backsheet'!$D$5:$AF$183,S$9,FALSE))),"")</f>
        <v>1379.3515506829672</v>
      </c>
      <c r="T108" s="109">
        <f ca="1">IFERROR(IF((VLOOKUP($E108,'DTOC Backsheet'!$D$5:$AF$183,T$9,FALSE))="","",(VLOOKUP($E108,'DTOC Backsheet'!$D$5:$AF$183,T$9,FALSE))),"")</f>
        <v>1112.0488619266346</v>
      </c>
      <c r="U108" s="181">
        <f ca="1">IFERROR(IF((VLOOKUP($E108,'DTOC Backsheet'!$D$5:$AF$183,U$9,FALSE))="","",(VLOOKUP($E108,'DTOC Backsheet'!$D$5:$AF$183,U$9,FALSE))),"")</f>
        <v>979.63960975648524</v>
      </c>
      <c r="V108" s="109">
        <f ca="1">IFERROR(IF((VLOOKUP($E108,'DTOC Backsheet'!$D$5:$AF$183,V$9,FALSE))="","",(VLOOKUP($E108,'DTOC Backsheet'!$D$5:$AF$183,V$9,FALSE))),"")</f>
        <v>951.4160845316278</v>
      </c>
      <c r="W108" s="110">
        <f ca="1">IFERROR(IF((VLOOKUP($E108,'DTOC Backsheet'!$D$5:$AF$183,W$9,FALSE))="","",(VLOOKUP($E108,'DTOC Backsheet'!$D$5:$AF$183,W$9,FALSE))),"")</f>
        <v>0</v>
      </c>
      <c r="X108" s="109">
        <f ca="1">IFERROR(IF((VLOOKUP($E108,'DTOC Backsheet'!$D$5:$AF$183,X$9,FALSE))="","",(VLOOKUP($E108,'DTOC Backsheet'!$D$5:$AF$183,X$9,FALSE))),"")</f>
        <v>0</v>
      </c>
      <c r="Y108" s="92"/>
    </row>
    <row r="109" spans="1:25" ht="30" customHeight="1" x14ac:dyDescent="0.3">
      <c r="A109" s="171">
        <v>97</v>
      </c>
      <c r="B109" s="97" t="str">
        <f ca="1">IFERROR(IF((VLOOKUP($E109,'Org List'!$AJ$10:$AL$188,3,FALSE))="","",(VLOOKUP($E109,'Org List'!$AJ$10:$AL$188,3,FALSE))),"")</f>
        <v>North of England Commissioning Region</v>
      </c>
      <c r="C109" s="98" t="str">
        <f ca="1">IFERROR(IF((VLOOKUP($E109,'Org List'!$AO$10:$AQ$188,3,FALSE))="","",(VLOOKUP($E109,'Org List'!$AO$10:$AQ$188,3,FALSE))),"")</f>
        <v>Yorkshire and The Humber Region</v>
      </c>
      <c r="D109" s="99" t="str">
        <f ca="1">IFERROR(IF((VLOOKUP($E109,'Org List'!$AT$10:$AV$188,3,FALSE))="","",(VLOOKUP($E109,'Org List'!$AT$10:$AV$188,3,FALSE))),"")</f>
        <v>NHS England North (Yorkshire And Humber)</v>
      </c>
      <c r="E109" s="97" t="str">
        <f t="shared" ca="1" si="1"/>
        <v>E08000035</v>
      </c>
      <c r="F109" s="99" t="str">
        <f ca="1">IF(E109="","",VLOOKUP(E109,'Org List'!$J$9:$K$488,2,0))</f>
        <v>Leeds</v>
      </c>
      <c r="G109" s="107">
        <f ca="1">IFERROR(IF((VLOOKUP($E109,'NEA Backsheet'!$D$5:$CB$183,G$9,FALSE))="","",(VLOOKUP($E109,'NEA Backsheet'!$D$5:$CB$183,G$9,FALSE))),"")</f>
        <v>2543.7844441341244</v>
      </c>
      <c r="H109" s="108">
        <f ca="1">IFERROR(IF((VLOOKUP($E109,'NEA Backsheet'!$D$5:$CB$183,H$9,FALSE))="","",(VLOOKUP($E109,'NEA Backsheet'!$D$5:$CB$183,H$9,FALSE))),"")</f>
        <v>2450.0572222662977</v>
      </c>
      <c r="I109" s="108">
        <f ca="1">IFERROR(IF((VLOOKUP($E109,'NEA Backsheet'!$D$5:$CB$183,I$9,FALSE))="","",(VLOOKUP($E109,'NEA Backsheet'!$D$5:$CB$183,I$9,FALSE))),"")</f>
        <v>2351.1780503811515</v>
      </c>
      <c r="J109" s="109">
        <f ca="1">IFERROR(IF((VLOOKUP($E109,'NEA Backsheet'!$D$5:$CB$183,J$9,FALSE))="","",(VLOOKUP($E109,'NEA Backsheet'!$D$5:$CB$183,J$9,FALSE))),"")</f>
        <v>2302.0421132865886</v>
      </c>
      <c r="K109" s="181">
        <f ca="1">IFERROR(IF((VLOOKUP($E109,'NEA Backsheet'!$D$5:$CB$183,K$9,FALSE))="","",(VLOOKUP($E109,'NEA Backsheet'!$D$5:$CB$183,K$9,FALSE))),"")</f>
        <v>2445.7532181322667</v>
      </c>
      <c r="L109" s="109">
        <f ca="1">IFERROR(IF((VLOOKUP($E109,'NEA Backsheet'!$D$5:$CB$183,L$9,FALSE))="","",(VLOOKUP($E109,'NEA Backsheet'!$D$5:$CB$183,L$9,FALSE))),"")</f>
        <v>2416.357927079504</v>
      </c>
      <c r="M109" s="110">
        <f ca="1">IFERROR(IF((VLOOKUP($E109,'NEA Backsheet'!$D$5:$CB$183,M$9,FALSE))="","",(VLOOKUP($E109,'NEA Backsheet'!$D$5:$CB$183,M$9,FALSE))),"")</f>
        <v>0</v>
      </c>
      <c r="N109" s="109">
        <f ca="1">IFERROR(IF((VLOOKUP($E109,'NEA Backsheet'!$D$5:$CB$183,N$9,FALSE))="","",(VLOOKUP($E109,'NEA Backsheet'!$D$5:$CB$183,N$9,FALSE))),"")</f>
        <v>0</v>
      </c>
      <c r="O109" s="92"/>
      <c r="Q109" s="107">
        <f ca="1">IFERROR(IF((VLOOKUP($E109,'DTOC Backsheet'!$D$5:$AF$183,Q$9,FALSE))="","",(VLOOKUP($E109,'DTOC Backsheet'!$D$5:$AF$183,Q$9,FALSE))),"")</f>
        <v>1386.4055947673535</v>
      </c>
      <c r="R109" s="108">
        <f ca="1">IFERROR(IF((VLOOKUP($E109,'DTOC Backsheet'!$D$5:$AF$183,R$9,FALSE))="","",(VLOOKUP($E109,'DTOC Backsheet'!$D$5:$AF$183,R$9,FALSE))),"")</f>
        <v>1544.1868285002051</v>
      </c>
      <c r="S109" s="108">
        <f ca="1">IFERROR(IF((VLOOKUP($E109,'DTOC Backsheet'!$D$5:$AF$183,S$9,FALSE))="","",(VLOOKUP($E109,'DTOC Backsheet'!$D$5:$AF$183,S$9,FALSE))),"")</f>
        <v>1669.6358422058333</v>
      </c>
      <c r="T109" s="109">
        <f ca="1">IFERROR(IF((VLOOKUP($E109,'DTOC Backsheet'!$D$5:$AF$183,T$9,FALSE))="","",(VLOOKUP($E109,'DTOC Backsheet'!$D$5:$AF$183,T$9,FALSE))),"")</f>
        <v>1677.4618982177158</v>
      </c>
      <c r="U109" s="181">
        <f ca="1">IFERROR(IF((VLOOKUP($E109,'DTOC Backsheet'!$D$5:$AF$183,U$9,FALSE))="","",(VLOOKUP($E109,'DTOC Backsheet'!$D$5:$AF$183,U$9,FALSE))),"")</f>
        <v>1402.9476774496925</v>
      </c>
      <c r="V109" s="109">
        <f ca="1">IFERROR(IF((VLOOKUP($E109,'DTOC Backsheet'!$D$5:$AF$183,V$9,FALSE))="","",(VLOOKUP($E109,'DTOC Backsheet'!$D$5:$AF$183,V$9,FALSE))),"")</f>
        <v>1576.5280980758432</v>
      </c>
      <c r="W109" s="110">
        <f ca="1">IFERROR(IF((VLOOKUP($E109,'DTOC Backsheet'!$D$5:$AF$183,W$9,FALSE))="","",(VLOOKUP($E109,'DTOC Backsheet'!$D$5:$AF$183,W$9,FALSE))),"")</f>
        <v>0</v>
      </c>
      <c r="X109" s="109">
        <f ca="1">IFERROR(IF((VLOOKUP($E109,'DTOC Backsheet'!$D$5:$AF$183,X$9,FALSE))="","",(VLOOKUP($E109,'DTOC Backsheet'!$D$5:$AF$183,X$9,FALSE))),"")</f>
        <v>0</v>
      </c>
      <c r="Y109" s="92"/>
    </row>
    <row r="110" spans="1:25" ht="30" customHeight="1" x14ac:dyDescent="0.3">
      <c r="A110" s="171">
        <v>98</v>
      </c>
      <c r="B110" s="97" t="str">
        <f ca="1">IFERROR(IF((VLOOKUP($E110,'Org List'!$AJ$10:$AL$188,3,FALSE))="","",(VLOOKUP($E110,'Org List'!$AJ$10:$AL$188,3,FALSE))),"")</f>
        <v>Midlands and East of England Commissioning Region</v>
      </c>
      <c r="C110" s="98" t="str">
        <f ca="1">IFERROR(IF((VLOOKUP($E110,'Org List'!$AO$10:$AQ$188,3,FALSE))="","",(VLOOKUP($E110,'Org List'!$AO$10:$AQ$188,3,FALSE))),"")</f>
        <v>East Midlands Region</v>
      </c>
      <c r="D110" s="99" t="str">
        <f ca="1">IFERROR(IF((VLOOKUP($E110,'Org List'!$AT$10:$AV$188,3,FALSE))="","",(VLOOKUP($E110,'Org List'!$AT$10:$AV$188,3,FALSE))),"")</f>
        <v>NHS England Midlands And East (Central Midlands)</v>
      </c>
      <c r="E110" s="97" t="str">
        <f t="shared" ca="1" si="1"/>
        <v>E06000016</v>
      </c>
      <c r="F110" s="99" t="str">
        <f ca="1">IF(E110="","",VLOOKUP(E110,'Org List'!$J$9:$K$488,2,0))</f>
        <v>Leicester</v>
      </c>
      <c r="G110" s="107">
        <f ca="1">IFERROR(IF((VLOOKUP($E110,'NEA Backsheet'!$D$5:$CB$183,G$9,FALSE))="","",(VLOOKUP($E110,'NEA Backsheet'!$D$5:$CB$183,G$9,FALSE))),"")</f>
        <v>2841.1597229057625</v>
      </c>
      <c r="H110" s="108">
        <f ca="1">IFERROR(IF((VLOOKUP($E110,'NEA Backsheet'!$D$5:$CB$183,H$9,FALSE))="","",(VLOOKUP($E110,'NEA Backsheet'!$D$5:$CB$183,H$9,FALSE))),"")</f>
        <v>2857.4146741230647</v>
      </c>
      <c r="I110" s="108">
        <f ca="1">IFERROR(IF((VLOOKUP($E110,'NEA Backsheet'!$D$5:$CB$183,I$9,FALSE))="","",(VLOOKUP($E110,'NEA Backsheet'!$D$5:$CB$183,I$9,FALSE))),"")</f>
        <v>2848.7118683654849</v>
      </c>
      <c r="J110" s="109">
        <f ca="1">IFERROR(IF((VLOOKUP($E110,'NEA Backsheet'!$D$5:$CB$183,J$9,FALSE))="","",(VLOOKUP($E110,'NEA Backsheet'!$D$5:$CB$183,J$9,FALSE))),"")</f>
        <v>2868.5686098619544</v>
      </c>
      <c r="K110" s="181">
        <f ca="1">IFERROR(IF((VLOOKUP($E110,'NEA Backsheet'!$D$5:$CB$183,K$9,FALSE))="","",(VLOOKUP($E110,'NEA Backsheet'!$D$5:$CB$183,K$9,FALSE))),"")</f>
        <v>2905.7612768975405</v>
      </c>
      <c r="L110" s="109">
        <f ca="1">IFERROR(IF((VLOOKUP($E110,'NEA Backsheet'!$D$5:$CB$183,L$9,FALSE))="","",(VLOOKUP($E110,'NEA Backsheet'!$D$5:$CB$183,L$9,FALSE))),"")</f>
        <v>2633.8058001662334</v>
      </c>
      <c r="M110" s="110">
        <f ca="1">IFERROR(IF((VLOOKUP($E110,'NEA Backsheet'!$D$5:$CB$183,M$9,FALSE))="","",(VLOOKUP($E110,'NEA Backsheet'!$D$5:$CB$183,M$9,FALSE))),"")</f>
        <v>0</v>
      </c>
      <c r="N110" s="109">
        <f ca="1">IFERROR(IF((VLOOKUP($E110,'NEA Backsheet'!$D$5:$CB$183,N$9,FALSE))="","",(VLOOKUP($E110,'NEA Backsheet'!$D$5:$CB$183,N$9,FALSE))),"")</f>
        <v>0</v>
      </c>
      <c r="O110" s="92"/>
      <c r="Q110" s="107">
        <f ca="1">IFERROR(IF((VLOOKUP($E110,'DTOC Backsheet'!$D$5:$AF$183,Q$9,FALSE))="","",(VLOOKUP($E110,'DTOC Backsheet'!$D$5:$AF$183,Q$9,FALSE))),"")</f>
        <v>795.14535034586038</v>
      </c>
      <c r="R110" s="108">
        <f ca="1">IFERROR(IF((VLOOKUP($E110,'DTOC Backsheet'!$D$5:$AF$183,R$9,FALSE))="","",(VLOOKUP($E110,'DTOC Backsheet'!$D$5:$AF$183,R$9,FALSE))),"")</f>
        <v>1052.4091606675515</v>
      </c>
      <c r="S110" s="108">
        <f ca="1">IFERROR(IF((VLOOKUP($E110,'DTOC Backsheet'!$D$5:$AF$183,S$9,FALSE))="","",(VLOOKUP($E110,'DTOC Backsheet'!$D$5:$AF$183,S$9,FALSE))),"")</f>
        <v>769.93794529993113</v>
      </c>
      <c r="T110" s="109">
        <f ca="1">IFERROR(IF((VLOOKUP($E110,'DTOC Backsheet'!$D$5:$AF$183,T$9,FALSE))="","",(VLOOKUP($E110,'DTOC Backsheet'!$D$5:$AF$183,T$9,FALSE))),"")</f>
        <v>547.4551519593291</v>
      </c>
      <c r="U110" s="181">
        <f ca="1">IFERROR(IF((VLOOKUP($E110,'DTOC Backsheet'!$D$5:$AF$183,U$9,FALSE))="","",(VLOOKUP($E110,'DTOC Backsheet'!$D$5:$AF$183,U$9,FALSE))),"")</f>
        <v>459.65574079604045</v>
      </c>
      <c r="V110" s="109">
        <f ca="1">IFERROR(IF((VLOOKUP($E110,'DTOC Backsheet'!$D$5:$AF$183,V$9,FALSE))="","",(VLOOKUP($E110,'DTOC Backsheet'!$D$5:$AF$183,V$9,FALSE))),"")</f>
        <v>484.00347666485158</v>
      </c>
      <c r="W110" s="110">
        <f ca="1">IFERROR(IF((VLOOKUP($E110,'DTOC Backsheet'!$D$5:$AF$183,W$9,FALSE))="","",(VLOOKUP($E110,'DTOC Backsheet'!$D$5:$AF$183,W$9,FALSE))),"")</f>
        <v>0</v>
      </c>
      <c r="X110" s="109">
        <f ca="1">IFERROR(IF((VLOOKUP($E110,'DTOC Backsheet'!$D$5:$AF$183,X$9,FALSE))="","",(VLOOKUP($E110,'DTOC Backsheet'!$D$5:$AF$183,X$9,FALSE))),"")</f>
        <v>0</v>
      </c>
      <c r="Y110" s="92"/>
    </row>
    <row r="111" spans="1:25" ht="30" customHeight="1" x14ac:dyDescent="0.3">
      <c r="A111" s="171">
        <v>99</v>
      </c>
      <c r="B111" s="97" t="str">
        <f ca="1">IFERROR(IF((VLOOKUP($E111,'Org List'!$AJ$10:$AL$188,3,FALSE))="","",(VLOOKUP($E111,'Org List'!$AJ$10:$AL$188,3,FALSE))),"")</f>
        <v>Midlands and East of England Commissioning Region</v>
      </c>
      <c r="C111" s="98" t="str">
        <f ca="1">IFERROR(IF((VLOOKUP($E111,'Org List'!$AO$10:$AQ$188,3,FALSE))="","",(VLOOKUP($E111,'Org List'!$AO$10:$AQ$188,3,FALSE))),"")</f>
        <v>East Midlands Region</v>
      </c>
      <c r="D111" s="99" t="str">
        <f ca="1">IFERROR(IF((VLOOKUP($E111,'Org List'!$AT$10:$AV$188,3,FALSE))="","",(VLOOKUP($E111,'Org List'!$AT$10:$AV$188,3,FALSE))),"")</f>
        <v>NHS England Midlands And East (Central Midlands)</v>
      </c>
      <c r="E111" s="97" t="str">
        <f t="shared" ca="1" si="1"/>
        <v>E10000018</v>
      </c>
      <c r="F111" s="99" t="str">
        <f ca="1">IF(E111="","",VLOOKUP(E111,'Org List'!$J$9:$K$488,2,0))</f>
        <v>Leicestershire</v>
      </c>
      <c r="G111" s="107">
        <f ca="1">IFERROR(IF((VLOOKUP($E111,'NEA Backsheet'!$D$5:$CB$183,G$9,FALSE))="","",(VLOOKUP($E111,'NEA Backsheet'!$D$5:$CB$183,G$9,FALSE))),"")</f>
        <v>2415.5643261210462</v>
      </c>
      <c r="H111" s="108">
        <f ca="1">IFERROR(IF((VLOOKUP($E111,'NEA Backsheet'!$D$5:$CB$183,H$9,FALSE))="","",(VLOOKUP($E111,'NEA Backsheet'!$D$5:$CB$183,H$9,FALSE))),"")</f>
        <v>2466.4809036392317</v>
      </c>
      <c r="I111" s="108">
        <f ca="1">IFERROR(IF((VLOOKUP($E111,'NEA Backsheet'!$D$5:$CB$183,I$9,FALSE))="","",(VLOOKUP($E111,'NEA Backsheet'!$D$5:$CB$183,I$9,FALSE))),"")</f>
        <v>2536.7542759993034</v>
      </c>
      <c r="J111" s="109">
        <f ca="1">IFERROR(IF((VLOOKUP($E111,'NEA Backsheet'!$D$5:$CB$183,J$9,FALSE))="","",(VLOOKUP($E111,'NEA Backsheet'!$D$5:$CB$183,J$9,FALSE))),"")</f>
        <v>2602.2201488181759</v>
      </c>
      <c r="K111" s="181">
        <f ca="1">IFERROR(IF((VLOOKUP($E111,'NEA Backsheet'!$D$5:$CB$183,K$9,FALSE))="","",(VLOOKUP($E111,'NEA Backsheet'!$D$5:$CB$183,K$9,FALSE))),"")</f>
        <v>2544.0183058552607</v>
      </c>
      <c r="L111" s="109">
        <f ca="1">IFERROR(IF((VLOOKUP($E111,'NEA Backsheet'!$D$5:$CB$183,L$9,FALSE))="","",(VLOOKUP($E111,'NEA Backsheet'!$D$5:$CB$183,L$9,FALSE))),"")</f>
        <v>2382.5323593490862</v>
      </c>
      <c r="M111" s="110">
        <f ca="1">IFERROR(IF((VLOOKUP($E111,'NEA Backsheet'!$D$5:$CB$183,M$9,FALSE))="","",(VLOOKUP($E111,'NEA Backsheet'!$D$5:$CB$183,M$9,FALSE))),"")</f>
        <v>0</v>
      </c>
      <c r="N111" s="109">
        <f ca="1">IFERROR(IF((VLOOKUP($E111,'NEA Backsheet'!$D$5:$CB$183,N$9,FALSE))="","",(VLOOKUP($E111,'NEA Backsheet'!$D$5:$CB$183,N$9,FALSE))),"")</f>
        <v>0</v>
      </c>
      <c r="O111" s="92"/>
      <c r="Q111" s="107">
        <f ca="1">IFERROR(IF((VLOOKUP($E111,'DTOC Backsheet'!$D$5:$AF$183,Q$9,FALSE))="","",(VLOOKUP($E111,'DTOC Backsheet'!$D$5:$AF$183,Q$9,FALSE))),"")</f>
        <v>842.51235044454347</v>
      </c>
      <c r="R111" s="108">
        <f ca="1">IFERROR(IF((VLOOKUP($E111,'DTOC Backsheet'!$D$5:$AF$183,R$9,FALSE))="","",(VLOOKUP($E111,'DTOC Backsheet'!$D$5:$AF$183,R$9,FALSE))),"")</f>
        <v>833.26990478468736</v>
      </c>
      <c r="S111" s="108">
        <f ca="1">IFERROR(IF((VLOOKUP($E111,'DTOC Backsheet'!$D$5:$AF$183,S$9,FALSE))="","",(VLOOKUP($E111,'DTOC Backsheet'!$D$5:$AF$183,S$9,FALSE))),"")</f>
        <v>848.31153203504152</v>
      </c>
      <c r="T111" s="109">
        <f ca="1">IFERROR(IF((VLOOKUP($E111,'DTOC Backsheet'!$D$5:$AF$183,T$9,FALSE))="","",(VLOOKUP($E111,'DTOC Backsheet'!$D$5:$AF$183,T$9,FALSE))),"")</f>
        <v>744.9525805872438</v>
      </c>
      <c r="U111" s="181">
        <f ca="1">IFERROR(IF((VLOOKUP($E111,'DTOC Backsheet'!$D$5:$AF$183,U$9,FALSE))="","",(VLOOKUP($E111,'DTOC Backsheet'!$D$5:$AF$183,U$9,FALSE))),"")</f>
        <v>485.75983357027087</v>
      </c>
      <c r="V111" s="109">
        <f ca="1">IFERROR(IF((VLOOKUP($E111,'DTOC Backsheet'!$D$5:$AF$183,V$9,FALSE))="","",(VLOOKUP($E111,'DTOC Backsheet'!$D$5:$AF$183,V$9,FALSE))),"")</f>
        <v>580.37424891492822</v>
      </c>
      <c r="W111" s="110">
        <f ca="1">IFERROR(IF((VLOOKUP($E111,'DTOC Backsheet'!$D$5:$AF$183,W$9,FALSE))="","",(VLOOKUP($E111,'DTOC Backsheet'!$D$5:$AF$183,W$9,FALSE))),"")</f>
        <v>0</v>
      </c>
      <c r="X111" s="109">
        <f ca="1">IFERROR(IF((VLOOKUP($E111,'DTOC Backsheet'!$D$5:$AF$183,X$9,FALSE))="","",(VLOOKUP($E111,'DTOC Backsheet'!$D$5:$AF$183,X$9,FALSE))),"")</f>
        <v>0</v>
      </c>
      <c r="Y111" s="92"/>
    </row>
    <row r="112" spans="1:25" ht="30" customHeight="1" x14ac:dyDescent="0.3">
      <c r="A112" s="171">
        <v>100</v>
      </c>
      <c r="B112" s="97" t="str">
        <f ca="1">IFERROR(IF((VLOOKUP($E112,'Org List'!$AJ$10:$AL$188,3,FALSE))="","",(VLOOKUP($E112,'Org List'!$AJ$10:$AL$188,3,FALSE))),"")</f>
        <v>London Commissioning Region</v>
      </c>
      <c r="C112" s="98" t="str">
        <f ca="1">IFERROR(IF((VLOOKUP($E112,'Org List'!$AO$10:$AQ$188,3,FALSE))="","",(VLOOKUP($E112,'Org List'!$AO$10:$AQ$188,3,FALSE))),"")</f>
        <v>London Region</v>
      </c>
      <c r="D112" s="99" t="str">
        <f ca="1">IFERROR(IF((VLOOKUP($E112,'Org List'!$AT$10:$AV$188,3,FALSE))="","",(VLOOKUP($E112,'Org List'!$AT$10:$AV$188,3,FALSE))),"")</f>
        <v>NHS England London</v>
      </c>
      <c r="E112" s="97" t="str">
        <f t="shared" ca="1" si="1"/>
        <v>E09000023</v>
      </c>
      <c r="F112" s="99" t="str">
        <f ca="1">IF(E112="","",VLOOKUP(E112,'Org List'!$J$9:$K$488,2,0))</f>
        <v>Lewisham</v>
      </c>
      <c r="G112" s="107">
        <f ca="1">IFERROR(IF((VLOOKUP($E112,'NEA Backsheet'!$D$5:$CB$183,G$9,FALSE))="","",(VLOOKUP($E112,'NEA Backsheet'!$D$5:$CB$183,G$9,FALSE))),"")</f>
        <v>2225.1941082375047</v>
      </c>
      <c r="H112" s="108">
        <f ca="1">IFERROR(IF((VLOOKUP($E112,'NEA Backsheet'!$D$5:$CB$183,H$9,FALSE))="","",(VLOOKUP($E112,'NEA Backsheet'!$D$5:$CB$183,H$9,FALSE))),"")</f>
        <v>2200.8833640723869</v>
      </c>
      <c r="I112" s="108">
        <f ca="1">IFERROR(IF((VLOOKUP($E112,'NEA Backsheet'!$D$5:$CB$183,I$9,FALSE))="","",(VLOOKUP($E112,'NEA Backsheet'!$D$5:$CB$183,I$9,FALSE))),"")</f>
        <v>2218.043492233845</v>
      </c>
      <c r="J112" s="109">
        <f ca="1">IFERROR(IF((VLOOKUP($E112,'NEA Backsheet'!$D$5:$CB$183,J$9,FALSE))="","",(VLOOKUP($E112,'NEA Backsheet'!$D$5:$CB$183,J$9,FALSE))),"")</f>
        <v>2049.2931169792487</v>
      </c>
      <c r="K112" s="181">
        <f ca="1">IFERROR(IF((VLOOKUP($E112,'NEA Backsheet'!$D$5:$CB$183,K$9,FALSE))="","",(VLOOKUP($E112,'NEA Backsheet'!$D$5:$CB$183,K$9,FALSE))),"")</f>
        <v>2147.1958190913019</v>
      </c>
      <c r="L112" s="109">
        <f ca="1">IFERROR(IF((VLOOKUP($E112,'NEA Backsheet'!$D$5:$CB$183,L$9,FALSE))="","",(VLOOKUP($E112,'NEA Backsheet'!$D$5:$CB$183,L$9,FALSE))),"")</f>
        <v>2162.5120050422565</v>
      </c>
      <c r="M112" s="110">
        <f ca="1">IFERROR(IF((VLOOKUP($E112,'NEA Backsheet'!$D$5:$CB$183,M$9,FALSE))="","",(VLOOKUP($E112,'NEA Backsheet'!$D$5:$CB$183,M$9,FALSE))),"")</f>
        <v>0</v>
      </c>
      <c r="N112" s="109">
        <f ca="1">IFERROR(IF((VLOOKUP($E112,'NEA Backsheet'!$D$5:$CB$183,N$9,FALSE))="","",(VLOOKUP($E112,'NEA Backsheet'!$D$5:$CB$183,N$9,FALSE))),"")</f>
        <v>0</v>
      </c>
      <c r="O112" s="92"/>
      <c r="Q112" s="107">
        <f ca="1">IFERROR(IF((VLOOKUP($E112,'DTOC Backsheet'!$D$5:$AF$183,Q$9,FALSE))="","",(VLOOKUP($E112,'DTOC Backsheet'!$D$5:$AF$183,Q$9,FALSE))),"")</f>
        <v>382.7751196172249</v>
      </c>
      <c r="R112" s="108">
        <f ca="1">IFERROR(IF((VLOOKUP($E112,'DTOC Backsheet'!$D$5:$AF$183,R$9,FALSE))="","",(VLOOKUP($E112,'DTOC Backsheet'!$D$5:$AF$183,R$9,FALSE))),"")</f>
        <v>522.66826871499995</v>
      </c>
      <c r="S112" s="108">
        <f ca="1">IFERROR(IF((VLOOKUP($E112,'DTOC Backsheet'!$D$5:$AF$183,S$9,FALSE))="","",(VLOOKUP($E112,'DTOC Backsheet'!$D$5:$AF$183,S$9,FALSE))),"")</f>
        <v>684.01742227562386</v>
      </c>
      <c r="T112" s="109">
        <f ca="1">IFERROR(IF((VLOOKUP($E112,'DTOC Backsheet'!$D$5:$AF$183,T$9,FALSE))="","",(VLOOKUP($E112,'DTOC Backsheet'!$D$5:$AF$183,T$9,FALSE))),"")</f>
        <v>455.62299795907006</v>
      </c>
      <c r="U112" s="181">
        <f ca="1">IFERROR(IF((VLOOKUP($E112,'DTOC Backsheet'!$D$5:$AF$183,U$9,FALSE))="","",(VLOOKUP($E112,'DTOC Backsheet'!$D$5:$AF$183,U$9,FALSE))),"")</f>
        <v>282.97472701339655</v>
      </c>
      <c r="V112" s="109">
        <f ca="1">IFERROR(IF((VLOOKUP($E112,'DTOC Backsheet'!$D$5:$AF$183,V$9,FALSE))="","",(VLOOKUP($E112,'DTOC Backsheet'!$D$5:$AF$183,V$9,FALSE))),"")</f>
        <v>272.02630007537823</v>
      </c>
      <c r="W112" s="110">
        <f ca="1">IFERROR(IF((VLOOKUP($E112,'DTOC Backsheet'!$D$5:$AF$183,W$9,FALSE))="","",(VLOOKUP($E112,'DTOC Backsheet'!$D$5:$AF$183,W$9,FALSE))),"")</f>
        <v>0</v>
      </c>
      <c r="X112" s="109">
        <f ca="1">IFERROR(IF((VLOOKUP($E112,'DTOC Backsheet'!$D$5:$AF$183,X$9,FALSE))="","",(VLOOKUP($E112,'DTOC Backsheet'!$D$5:$AF$183,X$9,FALSE))),"")</f>
        <v>0</v>
      </c>
      <c r="Y112" s="92"/>
    </row>
    <row r="113" spans="1:25" ht="30" customHeight="1" x14ac:dyDescent="0.3">
      <c r="A113" s="171">
        <v>101</v>
      </c>
      <c r="B113" s="97" t="str">
        <f ca="1">IFERROR(IF((VLOOKUP($E113,'Org List'!$AJ$10:$AL$188,3,FALSE))="","",(VLOOKUP($E113,'Org List'!$AJ$10:$AL$188,3,FALSE))),"")</f>
        <v>Midlands and East of England Commissioning Region</v>
      </c>
      <c r="C113" s="98" t="str">
        <f ca="1">IFERROR(IF((VLOOKUP($E113,'Org List'!$AO$10:$AQ$188,3,FALSE))="","",(VLOOKUP($E113,'Org List'!$AO$10:$AQ$188,3,FALSE))),"")</f>
        <v>East Midlands Region</v>
      </c>
      <c r="D113" s="99" t="str">
        <f ca="1">IFERROR(IF((VLOOKUP($E113,'Org List'!$AT$10:$AV$188,3,FALSE))="","",(VLOOKUP($E113,'Org List'!$AT$10:$AV$188,3,FALSE))),"")</f>
        <v>NHS England Midlands And East (Central Midlands)</v>
      </c>
      <c r="E113" s="97" t="str">
        <f t="shared" ca="1" si="1"/>
        <v>E10000019</v>
      </c>
      <c r="F113" s="99" t="str">
        <f ca="1">IF(E113="","",VLOOKUP(E113,'Org List'!$J$9:$K$488,2,0))</f>
        <v>Lincolnshire</v>
      </c>
      <c r="G113" s="107">
        <f ca="1">IFERROR(IF((VLOOKUP($E113,'NEA Backsheet'!$D$5:$CB$183,G$9,FALSE))="","",(VLOOKUP($E113,'NEA Backsheet'!$D$5:$CB$183,G$9,FALSE))),"")</f>
        <v>2438.3820483403842</v>
      </c>
      <c r="H113" s="108">
        <f ca="1">IFERROR(IF((VLOOKUP($E113,'NEA Backsheet'!$D$5:$CB$183,H$9,FALSE))="","",(VLOOKUP($E113,'NEA Backsheet'!$D$5:$CB$183,H$9,FALSE))),"")</f>
        <v>2484.0582316709206</v>
      </c>
      <c r="I113" s="108">
        <f ca="1">IFERROR(IF((VLOOKUP($E113,'NEA Backsheet'!$D$5:$CB$183,I$9,FALSE))="","",(VLOOKUP($E113,'NEA Backsheet'!$D$5:$CB$183,I$9,FALSE))),"")</f>
        <v>2625.8246029026582</v>
      </c>
      <c r="J113" s="109">
        <f ca="1">IFERROR(IF((VLOOKUP($E113,'NEA Backsheet'!$D$5:$CB$183,J$9,FALSE))="","",(VLOOKUP($E113,'NEA Backsheet'!$D$5:$CB$183,J$9,FALSE))),"")</f>
        <v>2542.6615493591503</v>
      </c>
      <c r="K113" s="181">
        <f ca="1">IFERROR(IF((VLOOKUP($E113,'NEA Backsheet'!$D$5:$CB$183,K$9,FALSE))="","",(VLOOKUP($E113,'NEA Backsheet'!$D$5:$CB$183,K$9,FALSE))),"")</f>
        <v>2501.4373076156735</v>
      </c>
      <c r="L113" s="109">
        <f ca="1">IFERROR(IF((VLOOKUP($E113,'NEA Backsheet'!$D$5:$CB$183,L$9,FALSE))="","",(VLOOKUP($E113,'NEA Backsheet'!$D$5:$CB$183,L$9,FALSE))),"")</f>
        <v>2510.1080552278768</v>
      </c>
      <c r="M113" s="110">
        <f ca="1">IFERROR(IF((VLOOKUP($E113,'NEA Backsheet'!$D$5:$CB$183,M$9,FALSE))="","",(VLOOKUP($E113,'NEA Backsheet'!$D$5:$CB$183,M$9,FALSE))),"")</f>
        <v>0</v>
      </c>
      <c r="N113" s="109">
        <f ca="1">IFERROR(IF((VLOOKUP($E113,'NEA Backsheet'!$D$5:$CB$183,N$9,FALSE))="","",(VLOOKUP($E113,'NEA Backsheet'!$D$5:$CB$183,N$9,FALSE))),"")</f>
        <v>0</v>
      </c>
      <c r="O113" s="92"/>
      <c r="Q113" s="107">
        <f ca="1">IFERROR(IF((VLOOKUP($E113,'DTOC Backsheet'!$D$5:$AF$183,Q$9,FALSE))="","",(VLOOKUP($E113,'DTOC Backsheet'!$D$5:$AF$183,Q$9,FALSE))),"")</f>
        <v>1227.6634823698555</v>
      </c>
      <c r="R113" s="108">
        <f ca="1">IFERROR(IF((VLOOKUP($E113,'DTOC Backsheet'!$D$5:$AF$183,R$9,FALSE))="","",(VLOOKUP($E113,'DTOC Backsheet'!$D$5:$AF$183,R$9,FALSE))),"")</f>
        <v>1078.121341823326</v>
      </c>
      <c r="S113" s="108">
        <f ca="1">IFERROR(IF((VLOOKUP($E113,'DTOC Backsheet'!$D$5:$AF$183,S$9,FALSE))="","",(VLOOKUP($E113,'DTOC Backsheet'!$D$5:$AF$183,S$9,FALSE))),"")</f>
        <v>1156.6021123857824</v>
      </c>
      <c r="T113" s="109">
        <f ca="1">IFERROR(IF((VLOOKUP($E113,'DTOC Backsheet'!$D$5:$AF$183,T$9,FALSE))="","",(VLOOKUP($E113,'DTOC Backsheet'!$D$5:$AF$183,T$9,FALSE))),"")</f>
        <v>1019.387277293834</v>
      </c>
      <c r="U113" s="181">
        <f ca="1">IFERROR(IF((VLOOKUP($E113,'DTOC Backsheet'!$D$5:$AF$183,U$9,FALSE))="","",(VLOOKUP($E113,'DTOC Backsheet'!$D$5:$AF$183,U$9,FALSE))),"")</f>
        <v>1006.0651783166155</v>
      </c>
      <c r="V113" s="109">
        <f ca="1">IFERROR(IF((VLOOKUP($E113,'DTOC Backsheet'!$D$5:$AF$183,V$9,FALSE))="","",(VLOOKUP($E113,'DTOC Backsheet'!$D$5:$AF$183,V$9,FALSE))),"")</f>
        <v>1126.2930098270692</v>
      </c>
      <c r="W113" s="110">
        <f ca="1">IFERROR(IF((VLOOKUP($E113,'DTOC Backsheet'!$D$5:$AF$183,W$9,FALSE))="","",(VLOOKUP($E113,'DTOC Backsheet'!$D$5:$AF$183,W$9,FALSE))),"")</f>
        <v>0</v>
      </c>
      <c r="X113" s="109">
        <f ca="1">IFERROR(IF((VLOOKUP($E113,'DTOC Backsheet'!$D$5:$AF$183,X$9,FALSE))="","",(VLOOKUP($E113,'DTOC Backsheet'!$D$5:$AF$183,X$9,FALSE))),"")</f>
        <v>0</v>
      </c>
      <c r="Y113" s="92"/>
    </row>
    <row r="114" spans="1:25" ht="30" customHeight="1" x14ac:dyDescent="0.3">
      <c r="A114" s="171">
        <v>102</v>
      </c>
      <c r="B114" s="97" t="str">
        <f ca="1">IFERROR(IF((VLOOKUP($E114,'Org List'!$AJ$10:$AL$188,3,FALSE))="","",(VLOOKUP($E114,'Org List'!$AJ$10:$AL$188,3,FALSE))),"")</f>
        <v>North of England Commissioning Region</v>
      </c>
      <c r="C114" s="98" t="str">
        <f ca="1">IFERROR(IF((VLOOKUP($E114,'Org List'!$AO$10:$AQ$188,3,FALSE))="","",(VLOOKUP($E114,'Org List'!$AO$10:$AQ$188,3,FALSE))),"")</f>
        <v>North West Region</v>
      </c>
      <c r="D114" s="99" t="str">
        <f ca="1">IFERROR(IF((VLOOKUP($E114,'Org List'!$AT$10:$AV$188,3,FALSE))="","",(VLOOKUP($E114,'Org List'!$AT$10:$AV$188,3,FALSE))),"")</f>
        <v>NHS England North (Cheshire And Merseyside)</v>
      </c>
      <c r="E114" s="97" t="str">
        <f t="shared" ca="1" si="1"/>
        <v>E08000012</v>
      </c>
      <c r="F114" s="99" t="str">
        <f ca="1">IF(E114="","",VLOOKUP(E114,'Org List'!$J$9:$K$488,2,0))</f>
        <v>Liverpool</v>
      </c>
      <c r="G114" s="107">
        <f ca="1">IFERROR(IF((VLOOKUP($E114,'NEA Backsheet'!$D$5:$CB$183,G$9,FALSE))="","",(VLOOKUP($E114,'NEA Backsheet'!$D$5:$CB$183,G$9,FALSE))),"")</f>
        <v>3117.6908189194824</v>
      </c>
      <c r="H114" s="108">
        <f ca="1">IFERROR(IF((VLOOKUP($E114,'NEA Backsheet'!$D$5:$CB$183,H$9,FALSE))="","",(VLOOKUP($E114,'NEA Backsheet'!$D$5:$CB$183,H$9,FALSE))),"")</f>
        <v>3205.3188765258005</v>
      </c>
      <c r="I114" s="108">
        <f ca="1">IFERROR(IF((VLOOKUP($E114,'NEA Backsheet'!$D$5:$CB$183,I$9,FALSE))="","",(VLOOKUP($E114,'NEA Backsheet'!$D$5:$CB$183,I$9,FALSE))),"")</f>
        <v>3419.7434284698747</v>
      </c>
      <c r="J114" s="109">
        <f ca="1">IFERROR(IF((VLOOKUP($E114,'NEA Backsheet'!$D$5:$CB$183,J$9,FALSE))="","",(VLOOKUP($E114,'NEA Backsheet'!$D$5:$CB$183,J$9,FALSE))),"")</f>
        <v>3476.7673438519005</v>
      </c>
      <c r="K114" s="181">
        <f ca="1">IFERROR(IF((VLOOKUP($E114,'NEA Backsheet'!$D$5:$CB$183,K$9,FALSE))="","",(VLOOKUP($E114,'NEA Backsheet'!$D$5:$CB$183,K$9,FALSE))),"")</f>
        <v>3568.7121354006972</v>
      </c>
      <c r="L114" s="109">
        <f ca="1">IFERROR(IF((VLOOKUP($E114,'NEA Backsheet'!$D$5:$CB$183,L$9,FALSE))="","",(VLOOKUP($E114,'NEA Backsheet'!$D$5:$CB$183,L$9,FALSE))),"")</f>
        <v>3585.387451116902</v>
      </c>
      <c r="M114" s="110">
        <f ca="1">IFERROR(IF((VLOOKUP($E114,'NEA Backsheet'!$D$5:$CB$183,M$9,FALSE))="","",(VLOOKUP($E114,'NEA Backsheet'!$D$5:$CB$183,M$9,FALSE))),"")</f>
        <v>0</v>
      </c>
      <c r="N114" s="109">
        <f ca="1">IFERROR(IF((VLOOKUP($E114,'NEA Backsheet'!$D$5:$CB$183,N$9,FALSE))="","",(VLOOKUP($E114,'NEA Backsheet'!$D$5:$CB$183,N$9,FALSE))),"")</f>
        <v>0</v>
      </c>
      <c r="O114" s="92"/>
      <c r="Q114" s="107">
        <f ca="1">IFERROR(IF((VLOOKUP($E114,'DTOC Backsheet'!$D$5:$AF$183,Q$9,FALSE))="","",(VLOOKUP($E114,'DTOC Backsheet'!$D$5:$AF$183,Q$9,FALSE))),"")</f>
        <v>1224.8959152547909</v>
      </c>
      <c r="R114" s="108">
        <f ca="1">IFERROR(IF((VLOOKUP($E114,'DTOC Backsheet'!$D$5:$AF$183,R$9,FALSE))="","",(VLOOKUP($E114,'DTOC Backsheet'!$D$5:$AF$183,R$9,FALSE))),"")</f>
        <v>1138.4622342604016</v>
      </c>
      <c r="S114" s="108">
        <f ca="1">IFERROR(IF((VLOOKUP($E114,'DTOC Backsheet'!$D$5:$AF$183,S$9,FALSE))="","",(VLOOKUP($E114,'DTOC Backsheet'!$D$5:$AF$183,S$9,FALSE))),"")</f>
        <v>1218.8656584412288</v>
      </c>
      <c r="T114" s="109">
        <f ca="1">IFERROR(IF((VLOOKUP($E114,'DTOC Backsheet'!$D$5:$AF$183,T$9,FALSE))="","",(VLOOKUP($E114,'DTOC Backsheet'!$D$5:$AF$183,T$9,FALSE))),"")</f>
        <v>989.13003962410062</v>
      </c>
      <c r="U114" s="181">
        <f ca="1">IFERROR(IF((VLOOKUP($E114,'DTOC Backsheet'!$D$5:$AF$183,U$9,FALSE))="","",(VLOOKUP($E114,'DTOC Backsheet'!$D$5:$AF$183,U$9,FALSE))),"")</f>
        <v>1063.7201737596886</v>
      </c>
      <c r="V114" s="109">
        <f ca="1">IFERROR(IF((VLOOKUP($E114,'DTOC Backsheet'!$D$5:$AF$183,V$9,FALSE))="","",(VLOOKUP($E114,'DTOC Backsheet'!$D$5:$AF$183,V$9,FALSE))),"")</f>
        <v>1287.9895068295664</v>
      </c>
      <c r="W114" s="110">
        <f ca="1">IFERROR(IF((VLOOKUP($E114,'DTOC Backsheet'!$D$5:$AF$183,W$9,FALSE))="","",(VLOOKUP($E114,'DTOC Backsheet'!$D$5:$AF$183,W$9,FALSE))),"")</f>
        <v>0</v>
      </c>
      <c r="X114" s="109">
        <f ca="1">IFERROR(IF((VLOOKUP($E114,'DTOC Backsheet'!$D$5:$AF$183,X$9,FALSE))="","",(VLOOKUP($E114,'DTOC Backsheet'!$D$5:$AF$183,X$9,FALSE))),"")</f>
        <v>0</v>
      </c>
      <c r="Y114" s="92"/>
    </row>
    <row r="115" spans="1:25" ht="30" customHeight="1" x14ac:dyDescent="0.3">
      <c r="A115" s="171">
        <v>103</v>
      </c>
      <c r="B115" s="97" t="str">
        <f ca="1">IFERROR(IF((VLOOKUP($E115,'Org List'!$AJ$10:$AL$188,3,FALSE))="","",(VLOOKUP($E115,'Org List'!$AJ$10:$AL$188,3,FALSE))),"")</f>
        <v>Midlands and East of England Commissioning Region</v>
      </c>
      <c r="C115" s="98" t="str">
        <f ca="1">IFERROR(IF((VLOOKUP($E115,'Org List'!$AO$10:$AQ$188,3,FALSE))="","",(VLOOKUP($E115,'Org List'!$AO$10:$AQ$188,3,FALSE))),"")</f>
        <v>East Region</v>
      </c>
      <c r="D115" s="99" t="str">
        <f ca="1">IFERROR(IF((VLOOKUP($E115,'Org List'!$AT$10:$AV$188,3,FALSE))="","",(VLOOKUP($E115,'Org List'!$AT$10:$AV$188,3,FALSE))),"")</f>
        <v>NHS England Midlands And East (Central Midlands)</v>
      </c>
      <c r="E115" s="97" t="str">
        <f t="shared" ca="1" si="1"/>
        <v>E06000032</v>
      </c>
      <c r="F115" s="99" t="str">
        <f ca="1">IF(E115="","",VLOOKUP(E115,'Org List'!$J$9:$K$488,2,0))</f>
        <v>Luton</v>
      </c>
      <c r="G115" s="107">
        <f ca="1">IFERROR(IF((VLOOKUP($E115,'NEA Backsheet'!$D$5:$CB$183,G$9,FALSE))="","",(VLOOKUP($E115,'NEA Backsheet'!$D$5:$CB$183,G$9,FALSE))),"")</f>
        <v>3219.02281683095</v>
      </c>
      <c r="H115" s="108">
        <f ca="1">IFERROR(IF((VLOOKUP($E115,'NEA Backsheet'!$D$5:$CB$183,H$9,FALSE))="","",(VLOOKUP($E115,'NEA Backsheet'!$D$5:$CB$183,H$9,FALSE))),"")</f>
        <v>3208.240424938992</v>
      </c>
      <c r="I115" s="108">
        <f ca="1">IFERROR(IF((VLOOKUP($E115,'NEA Backsheet'!$D$5:$CB$183,I$9,FALSE))="","",(VLOOKUP($E115,'NEA Backsheet'!$D$5:$CB$183,I$9,FALSE))),"")</f>
        <v>3441.8446697419295</v>
      </c>
      <c r="J115" s="109">
        <f ca="1">IFERROR(IF((VLOOKUP($E115,'NEA Backsheet'!$D$5:$CB$183,J$9,FALSE))="","",(VLOOKUP($E115,'NEA Backsheet'!$D$5:$CB$183,J$9,FALSE))),"")</f>
        <v>3286.1744985945325</v>
      </c>
      <c r="K115" s="181">
        <f ca="1">IFERROR(IF((VLOOKUP($E115,'NEA Backsheet'!$D$5:$CB$183,K$9,FALSE))="","",(VLOOKUP($E115,'NEA Backsheet'!$D$5:$CB$183,K$9,FALSE))),"")</f>
        <v>3146.4453297650603</v>
      </c>
      <c r="L115" s="109">
        <f ca="1">IFERROR(IF((VLOOKUP($E115,'NEA Backsheet'!$D$5:$CB$183,L$9,FALSE))="","",(VLOOKUP($E115,'NEA Backsheet'!$D$5:$CB$183,L$9,FALSE))),"")</f>
        <v>3202.667467281402</v>
      </c>
      <c r="M115" s="110">
        <f ca="1">IFERROR(IF((VLOOKUP($E115,'NEA Backsheet'!$D$5:$CB$183,M$9,FALSE))="","",(VLOOKUP($E115,'NEA Backsheet'!$D$5:$CB$183,M$9,FALSE))),"")</f>
        <v>0</v>
      </c>
      <c r="N115" s="109">
        <f ca="1">IFERROR(IF((VLOOKUP($E115,'NEA Backsheet'!$D$5:$CB$183,N$9,FALSE))="","",(VLOOKUP($E115,'NEA Backsheet'!$D$5:$CB$183,N$9,FALSE))),"")</f>
        <v>0</v>
      </c>
      <c r="O115" s="92"/>
      <c r="Q115" s="107">
        <f ca="1">IFERROR(IF((VLOOKUP($E115,'DTOC Backsheet'!$D$5:$AF$183,Q$9,FALSE))="","",(VLOOKUP($E115,'DTOC Backsheet'!$D$5:$AF$183,Q$9,FALSE))),"")</f>
        <v>287.40919328744093</v>
      </c>
      <c r="R115" s="108">
        <f ca="1">IFERROR(IF((VLOOKUP($E115,'DTOC Backsheet'!$D$5:$AF$183,R$9,FALSE))="","",(VLOOKUP($E115,'DTOC Backsheet'!$D$5:$AF$183,R$9,FALSE))),"")</f>
        <v>483.45652380801317</v>
      </c>
      <c r="S115" s="108">
        <f ca="1">IFERROR(IF((VLOOKUP($E115,'DTOC Backsheet'!$D$5:$AF$183,S$9,FALSE))="","",(VLOOKUP($E115,'DTOC Backsheet'!$D$5:$AF$183,S$9,FALSE))),"")</f>
        <v>229.67357167782257</v>
      </c>
      <c r="T115" s="109">
        <f ca="1">IFERROR(IF((VLOOKUP($E115,'DTOC Backsheet'!$D$5:$AF$183,T$9,FALSE))="","",(VLOOKUP($E115,'DTOC Backsheet'!$D$5:$AF$183,T$9,FALSE))),"")</f>
        <v>376.10710575257747</v>
      </c>
      <c r="U115" s="181">
        <f ca="1">IFERROR(IF((VLOOKUP($E115,'DTOC Backsheet'!$D$5:$AF$183,U$9,FALSE))="","",(VLOOKUP($E115,'DTOC Backsheet'!$D$5:$AF$183,U$9,FALSE))),"")</f>
        <v>387.24185559393669</v>
      </c>
      <c r="V115" s="109">
        <f ca="1">IFERROR(IF((VLOOKUP($E115,'DTOC Backsheet'!$D$5:$AF$183,V$9,FALSE))="","",(VLOOKUP($E115,'DTOC Backsheet'!$D$5:$AF$183,V$9,FALSE))),"")</f>
        <v>445.38999365436808</v>
      </c>
      <c r="W115" s="110">
        <f ca="1">IFERROR(IF((VLOOKUP($E115,'DTOC Backsheet'!$D$5:$AF$183,W$9,FALSE))="","",(VLOOKUP($E115,'DTOC Backsheet'!$D$5:$AF$183,W$9,FALSE))),"")</f>
        <v>0</v>
      </c>
      <c r="X115" s="109">
        <f ca="1">IFERROR(IF((VLOOKUP($E115,'DTOC Backsheet'!$D$5:$AF$183,X$9,FALSE))="","",(VLOOKUP($E115,'DTOC Backsheet'!$D$5:$AF$183,X$9,FALSE))),"")</f>
        <v>0</v>
      </c>
      <c r="Y115" s="92"/>
    </row>
    <row r="116" spans="1:25" ht="30" customHeight="1" x14ac:dyDescent="0.3">
      <c r="A116" s="171">
        <v>104</v>
      </c>
      <c r="B116" s="97" t="str">
        <f ca="1">IFERROR(IF((VLOOKUP($E116,'Org List'!$AJ$10:$AL$188,3,FALSE))="","",(VLOOKUP($E116,'Org List'!$AJ$10:$AL$188,3,FALSE))),"")</f>
        <v>North of England Commissioning Region</v>
      </c>
      <c r="C116" s="98" t="str">
        <f ca="1">IFERROR(IF((VLOOKUP($E116,'Org List'!$AO$10:$AQ$188,3,FALSE))="","",(VLOOKUP($E116,'Org List'!$AO$10:$AQ$188,3,FALSE))),"")</f>
        <v>North West Region</v>
      </c>
      <c r="D116" s="99" t="str">
        <f ca="1">IFERROR(IF((VLOOKUP($E116,'Org List'!$AT$10:$AV$188,3,FALSE))="","",(VLOOKUP($E116,'Org List'!$AT$10:$AV$188,3,FALSE))),"")</f>
        <v>NHS England North (Greater Manchester)</v>
      </c>
      <c r="E116" s="97" t="str">
        <f t="shared" ca="1" si="1"/>
        <v>E08000003</v>
      </c>
      <c r="F116" s="99" t="str">
        <f ca="1">IF(E116="","",VLOOKUP(E116,'Org List'!$J$9:$K$488,2,0))</f>
        <v>Manchester</v>
      </c>
      <c r="G116" s="107">
        <f ca="1">IFERROR(IF((VLOOKUP($E116,'NEA Backsheet'!$D$5:$CB$183,G$9,FALSE))="","",(VLOOKUP($E116,'NEA Backsheet'!$D$5:$CB$183,G$9,FALSE))),"")</f>
        <v>2868.5872927467699</v>
      </c>
      <c r="H116" s="108">
        <f ca="1">IFERROR(IF((VLOOKUP($E116,'NEA Backsheet'!$D$5:$CB$183,H$9,FALSE))="","",(VLOOKUP($E116,'NEA Backsheet'!$D$5:$CB$183,H$9,FALSE))),"")</f>
        <v>2950.431520127659</v>
      </c>
      <c r="I116" s="108">
        <f ca="1">IFERROR(IF((VLOOKUP($E116,'NEA Backsheet'!$D$5:$CB$183,I$9,FALSE))="","",(VLOOKUP($E116,'NEA Backsheet'!$D$5:$CB$183,I$9,FALSE))),"")</f>
        <v>3171.8419955796294</v>
      </c>
      <c r="J116" s="109">
        <f ca="1">IFERROR(IF((VLOOKUP($E116,'NEA Backsheet'!$D$5:$CB$183,J$9,FALSE))="","",(VLOOKUP($E116,'NEA Backsheet'!$D$5:$CB$183,J$9,FALSE))),"")</f>
        <v>3065.1726999415314</v>
      </c>
      <c r="K116" s="181">
        <f ca="1">IFERROR(IF((VLOOKUP($E116,'NEA Backsheet'!$D$5:$CB$183,K$9,FALSE))="","",(VLOOKUP($E116,'NEA Backsheet'!$D$5:$CB$183,K$9,FALSE))),"")</f>
        <v>3109.2512461854344</v>
      </c>
      <c r="L116" s="109">
        <f ca="1">IFERROR(IF((VLOOKUP($E116,'NEA Backsheet'!$D$5:$CB$183,L$9,FALSE))="","",(VLOOKUP($E116,'NEA Backsheet'!$D$5:$CB$183,L$9,FALSE))),"")</f>
        <v>3161.033588686174</v>
      </c>
      <c r="M116" s="110">
        <f ca="1">IFERROR(IF((VLOOKUP($E116,'NEA Backsheet'!$D$5:$CB$183,M$9,FALSE))="","",(VLOOKUP($E116,'NEA Backsheet'!$D$5:$CB$183,M$9,FALSE))),"")</f>
        <v>0</v>
      </c>
      <c r="N116" s="109">
        <f ca="1">IFERROR(IF((VLOOKUP($E116,'NEA Backsheet'!$D$5:$CB$183,N$9,FALSE))="","",(VLOOKUP($E116,'NEA Backsheet'!$D$5:$CB$183,N$9,FALSE))),"")</f>
        <v>0</v>
      </c>
      <c r="O116" s="92"/>
      <c r="Q116" s="107">
        <f ca="1">IFERROR(IF((VLOOKUP($E116,'DTOC Backsheet'!$D$5:$AF$183,Q$9,FALSE))="","",(VLOOKUP($E116,'DTOC Backsheet'!$D$5:$AF$183,Q$9,FALSE))),"")</f>
        <v>1297.8443105305207</v>
      </c>
      <c r="R116" s="108">
        <f ca="1">IFERROR(IF((VLOOKUP($E116,'DTOC Backsheet'!$D$5:$AF$183,R$9,FALSE))="","",(VLOOKUP($E116,'DTOC Backsheet'!$D$5:$AF$183,R$9,FALSE))),"")</f>
        <v>1329.4243246236913</v>
      </c>
      <c r="S116" s="108">
        <f ca="1">IFERROR(IF((VLOOKUP($E116,'DTOC Backsheet'!$D$5:$AF$183,S$9,FALSE))="","",(VLOOKUP($E116,'DTOC Backsheet'!$D$5:$AF$183,S$9,FALSE))),"")</f>
        <v>1432.4128780469412</v>
      </c>
      <c r="T116" s="109">
        <f ca="1">IFERROR(IF((VLOOKUP($E116,'DTOC Backsheet'!$D$5:$AF$183,T$9,FALSE))="","",(VLOOKUP($E116,'DTOC Backsheet'!$D$5:$AF$183,T$9,FALSE))),"")</f>
        <v>1453.8163111168953</v>
      </c>
      <c r="U116" s="181">
        <f ca="1">IFERROR(IF((VLOOKUP($E116,'DTOC Backsheet'!$D$5:$AF$183,U$9,FALSE))="","",(VLOOKUP($E116,'DTOC Backsheet'!$D$5:$AF$183,U$9,FALSE))),"")</f>
        <v>1270.8379891732798</v>
      </c>
      <c r="V116" s="109">
        <f ca="1">IFERROR(IF((VLOOKUP($E116,'DTOC Backsheet'!$D$5:$AF$183,V$9,FALSE))="","",(VLOOKUP($E116,'DTOC Backsheet'!$D$5:$AF$183,V$9,FALSE))),"")</f>
        <v>1360.231978519779</v>
      </c>
      <c r="W116" s="110">
        <f ca="1">IFERROR(IF((VLOOKUP($E116,'DTOC Backsheet'!$D$5:$AF$183,W$9,FALSE))="","",(VLOOKUP($E116,'DTOC Backsheet'!$D$5:$AF$183,W$9,FALSE))),"")</f>
        <v>0</v>
      </c>
      <c r="X116" s="109">
        <f ca="1">IFERROR(IF((VLOOKUP($E116,'DTOC Backsheet'!$D$5:$AF$183,X$9,FALSE))="","",(VLOOKUP($E116,'DTOC Backsheet'!$D$5:$AF$183,X$9,FALSE))),"")</f>
        <v>0</v>
      </c>
      <c r="Y116" s="92"/>
    </row>
    <row r="117" spans="1:25" ht="30" customHeight="1" x14ac:dyDescent="0.3">
      <c r="A117" s="171">
        <v>105</v>
      </c>
      <c r="B117" s="97" t="str">
        <f ca="1">IFERROR(IF((VLOOKUP($E117,'Org List'!$AJ$10:$AL$188,3,FALSE))="","",(VLOOKUP($E117,'Org List'!$AJ$10:$AL$188,3,FALSE))),"")</f>
        <v>South East England Commissioning Region</v>
      </c>
      <c r="C117" s="98" t="str">
        <f ca="1">IFERROR(IF((VLOOKUP($E117,'Org List'!$AO$10:$AQ$188,3,FALSE))="","",(VLOOKUP($E117,'Org List'!$AO$10:$AQ$188,3,FALSE))),"")</f>
        <v>South East Region</v>
      </c>
      <c r="D117" s="99" t="str">
        <f ca="1">IFERROR(IF((VLOOKUP($E117,'Org List'!$AT$10:$AV$188,3,FALSE))="","",(VLOOKUP($E117,'Org List'!$AT$10:$AV$188,3,FALSE))),"")</f>
        <v>NHS England South East (Kent, Surrey and Sussex)</v>
      </c>
      <c r="E117" s="97" t="str">
        <f t="shared" ca="1" si="1"/>
        <v>E06000035</v>
      </c>
      <c r="F117" s="99" t="str">
        <f ca="1">IF(E117="","",VLOOKUP(E117,'Org List'!$J$9:$K$488,2,0))</f>
        <v>Medway</v>
      </c>
      <c r="G117" s="107">
        <f ca="1">IFERROR(IF((VLOOKUP($E117,'NEA Backsheet'!$D$5:$CB$183,G$9,FALSE))="","",(VLOOKUP($E117,'NEA Backsheet'!$D$5:$CB$183,G$9,FALSE))),"")</f>
        <v>2710.2769644270384</v>
      </c>
      <c r="H117" s="108">
        <f ca="1">IFERROR(IF((VLOOKUP($E117,'NEA Backsheet'!$D$5:$CB$183,H$9,FALSE))="","",(VLOOKUP($E117,'NEA Backsheet'!$D$5:$CB$183,H$9,FALSE))),"")</f>
        <v>2721.325877446754</v>
      </c>
      <c r="I117" s="108">
        <f ca="1">IFERROR(IF((VLOOKUP($E117,'NEA Backsheet'!$D$5:$CB$183,I$9,FALSE))="","",(VLOOKUP($E117,'NEA Backsheet'!$D$5:$CB$183,I$9,FALSE))),"")</f>
        <v>2866.6900451572928</v>
      </c>
      <c r="J117" s="109">
        <f ca="1">IFERROR(IF((VLOOKUP($E117,'NEA Backsheet'!$D$5:$CB$183,J$9,FALSE))="","",(VLOOKUP($E117,'NEA Backsheet'!$D$5:$CB$183,J$9,FALSE))),"")</f>
        <v>2582.6749670633158</v>
      </c>
      <c r="K117" s="181">
        <f ca="1">IFERROR(IF((VLOOKUP($E117,'NEA Backsheet'!$D$5:$CB$183,K$9,FALSE))="","",(VLOOKUP($E117,'NEA Backsheet'!$D$5:$CB$183,K$9,FALSE))),"")</f>
        <v>2592.0935906566356</v>
      </c>
      <c r="L117" s="109">
        <f ca="1">IFERROR(IF((VLOOKUP($E117,'NEA Backsheet'!$D$5:$CB$183,L$9,FALSE))="","",(VLOOKUP($E117,'NEA Backsheet'!$D$5:$CB$183,L$9,FALSE))),"")</f>
        <v>2612.0897114974987</v>
      </c>
      <c r="M117" s="110">
        <f ca="1">IFERROR(IF((VLOOKUP($E117,'NEA Backsheet'!$D$5:$CB$183,M$9,FALSE))="","",(VLOOKUP($E117,'NEA Backsheet'!$D$5:$CB$183,M$9,FALSE))),"")</f>
        <v>0</v>
      </c>
      <c r="N117" s="109">
        <f ca="1">IFERROR(IF((VLOOKUP($E117,'NEA Backsheet'!$D$5:$CB$183,N$9,FALSE))="","",(VLOOKUP($E117,'NEA Backsheet'!$D$5:$CB$183,N$9,FALSE))),"")</f>
        <v>0</v>
      </c>
      <c r="O117" s="92"/>
      <c r="Q117" s="107">
        <f ca="1">IFERROR(IF((VLOOKUP($E117,'DTOC Backsheet'!$D$5:$AF$183,Q$9,FALSE))="","",(VLOOKUP($E117,'DTOC Backsheet'!$D$5:$AF$183,Q$9,FALSE))),"")</f>
        <v>667.37491400410909</v>
      </c>
      <c r="R117" s="108">
        <f ca="1">IFERROR(IF((VLOOKUP($E117,'DTOC Backsheet'!$D$5:$AF$183,R$9,FALSE))="","",(VLOOKUP($E117,'DTOC Backsheet'!$D$5:$AF$183,R$9,FALSE))),"")</f>
        <v>702.00727279534624</v>
      </c>
      <c r="S117" s="108">
        <f ca="1">IFERROR(IF((VLOOKUP($E117,'DTOC Backsheet'!$D$5:$AF$183,S$9,FALSE))="","",(VLOOKUP($E117,'DTOC Backsheet'!$D$5:$AF$183,S$9,FALSE))),"")</f>
        <v>552.71372611420247</v>
      </c>
      <c r="T117" s="109">
        <f ca="1">IFERROR(IF((VLOOKUP($E117,'DTOC Backsheet'!$D$5:$AF$183,T$9,FALSE))="","",(VLOOKUP($E117,'DTOC Backsheet'!$D$5:$AF$183,T$9,FALSE))),"")</f>
        <v>452.33803153776404</v>
      </c>
      <c r="U117" s="181">
        <f ca="1">IFERROR(IF((VLOOKUP($E117,'DTOC Backsheet'!$D$5:$AF$183,U$9,FALSE))="","",(VLOOKUP($E117,'DTOC Backsheet'!$D$5:$AF$183,U$9,FALSE))),"")</f>
        <v>326.45802887740768</v>
      </c>
      <c r="V117" s="109">
        <f ca="1">IFERROR(IF((VLOOKUP($E117,'DTOC Backsheet'!$D$5:$AF$183,V$9,FALSE))="","",(VLOOKUP($E117,'DTOC Backsheet'!$D$5:$AF$183,V$9,FALSE))),"")</f>
        <v>286.8035225448412</v>
      </c>
      <c r="W117" s="110">
        <f ca="1">IFERROR(IF((VLOOKUP($E117,'DTOC Backsheet'!$D$5:$AF$183,W$9,FALSE))="","",(VLOOKUP($E117,'DTOC Backsheet'!$D$5:$AF$183,W$9,FALSE))),"")</f>
        <v>0</v>
      </c>
      <c r="X117" s="109">
        <f ca="1">IFERROR(IF((VLOOKUP($E117,'DTOC Backsheet'!$D$5:$AF$183,X$9,FALSE))="","",(VLOOKUP($E117,'DTOC Backsheet'!$D$5:$AF$183,X$9,FALSE))),"")</f>
        <v>0</v>
      </c>
      <c r="Y117" s="92"/>
    </row>
    <row r="118" spans="1:25" ht="30" customHeight="1" x14ac:dyDescent="0.3">
      <c r="A118" s="171">
        <v>106</v>
      </c>
      <c r="B118" s="97" t="str">
        <f ca="1">IFERROR(IF((VLOOKUP($E118,'Org List'!$AJ$10:$AL$188,3,FALSE))="","",(VLOOKUP($E118,'Org List'!$AJ$10:$AL$188,3,FALSE))),"")</f>
        <v>London Commissioning Region</v>
      </c>
      <c r="C118" s="98" t="str">
        <f ca="1">IFERROR(IF((VLOOKUP($E118,'Org List'!$AO$10:$AQ$188,3,FALSE))="","",(VLOOKUP($E118,'Org List'!$AO$10:$AQ$188,3,FALSE))),"")</f>
        <v>London Region</v>
      </c>
      <c r="D118" s="99" t="str">
        <f ca="1">IFERROR(IF((VLOOKUP($E118,'Org List'!$AT$10:$AV$188,3,FALSE))="","",(VLOOKUP($E118,'Org List'!$AT$10:$AV$188,3,FALSE))),"")</f>
        <v>NHS England London</v>
      </c>
      <c r="E118" s="97" t="str">
        <f t="shared" ca="1" si="1"/>
        <v>E09000024</v>
      </c>
      <c r="F118" s="99" t="str">
        <f ca="1">IF(E118="","",VLOOKUP(E118,'Org List'!$J$9:$K$488,2,0))</f>
        <v>Merton</v>
      </c>
      <c r="G118" s="107">
        <f ca="1">IFERROR(IF((VLOOKUP($E118,'NEA Backsheet'!$D$5:$CB$183,G$9,FALSE))="","",(VLOOKUP($E118,'NEA Backsheet'!$D$5:$CB$183,G$9,FALSE))),"")</f>
        <v>2617.0587205317956</v>
      </c>
      <c r="H118" s="108">
        <f ca="1">IFERROR(IF((VLOOKUP($E118,'NEA Backsheet'!$D$5:$CB$183,H$9,FALSE))="","",(VLOOKUP($E118,'NEA Backsheet'!$D$5:$CB$183,H$9,FALSE))),"")</f>
        <v>2590.5246510427769</v>
      </c>
      <c r="I118" s="108">
        <f ca="1">IFERROR(IF((VLOOKUP($E118,'NEA Backsheet'!$D$5:$CB$183,I$9,FALSE))="","",(VLOOKUP($E118,'NEA Backsheet'!$D$5:$CB$183,I$9,FALSE))),"")</f>
        <v>2614.5104741866185</v>
      </c>
      <c r="J118" s="109">
        <f ca="1">IFERROR(IF((VLOOKUP($E118,'NEA Backsheet'!$D$5:$CB$183,J$9,FALSE))="","",(VLOOKUP($E118,'NEA Backsheet'!$D$5:$CB$183,J$9,FALSE))),"")</f>
        <v>2578.0727993781393</v>
      </c>
      <c r="K118" s="181">
        <f ca="1">IFERROR(IF((VLOOKUP($E118,'NEA Backsheet'!$D$5:$CB$183,K$9,FALSE))="","",(VLOOKUP($E118,'NEA Backsheet'!$D$5:$CB$183,K$9,FALSE))),"")</f>
        <v>2587.8081067642979</v>
      </c>
      <c r="L118" s="109">
        <f ca="1">IFERROR(IF((VLOOKUP($E118,'NEA Backsheet'!$D$5:$CB$183,L$9,FALSE))="","",(VLOOKUP($E118,'NEA Backsheet'!$D$5:$CB$183,L$9,FALSE))),"")</f>
        <v>2561.4082733576952</v>
      </c>
      <c r="M118" s="110">
        <f ca="1">IFERROR(IF((VLOOKUP($E118,'NEA Backsheet'!$D$5:$CB$183,M$9,FALSE))="","",(VLOOKUP($E118,'NEA Backsheet'!$D$5:$CB$183,M$9,FALSE))),"")</f>
        <v>0</v>
      </c>
      <c r="N118" s="109">
        <f ca="1">IFERROR(IF((VLOOKUP($E118,'NEA Backsheet'!$D$5:$CB$183,N$9,FALSE))="","",(VLOOKUP($E118,'NEA Backsheet'!$D$5:$CB$183,N$9,FALSE))),"")</f>
        <v>0</v>
      </c>
      <c r="O118" s="92"/>
      <c r="Q118" s="107">
        <f ca="1">IFERROR(IF((VLOOKUP($E118,'DTOC Backsheet'!$D$5:$AF$183,Q$9,FALSE))="","",(VLOOKUP($E118,'DTOC Backsheet'!$D$5:$AF$183,Q$9,FALSE))),"")</f>
        <v>523.73467463061934</v>
      </c>
      <c r="R118" s="108">
        <f ca="1">IFERROR(IF((VLOOKUP($E118,'DTOC Backsheet'!$D$5:$AF$183,R$9,FALSE))="","",(VLOOKUP($E118,'DTOC Backsheet'!$D$5:$AF$183,R$9,FALSE))),"")</f>
        <v>796.60484124489153</v>
      </c>
      <c r="S118" s="108">
        <f ca="1">IFERROR(IF((VLOOKUP($E118,'DTOC Backsheet'!$D$5:$AF$183,S$9,FALSE))="","",(VLOOKUP($E118,'DTOC Backsheet'!$D$5:$AF$183,S$9,FALSE))),"")</f>
        <v>491.04055328513044</v>
      </c>
      <c r="T118" s="109">
        <f ca="1">IFERROR(IF((VLOOKUP($E118,'DTOC Backsheet'!$D$5:$AF$183,T$9,FALSE))="","",(VLOOKUP($E118,'DTOC Backsheet'!$D$5:$AF$183,T$9,FALSE))),"")</f>
        <v>408.99071397118553</v>
      </c>
      <c r="U118" s="181">
        <f ca="1">IFERROR(IF((VLOOKUP($E118,'DTOC Backsheet'!$D$5:$AF$183,U$9,FALSE))="","",(VLOOKUP($E118,'DTOC Backsheet'!$D$5:$AF$183,U$9,FALSE))),"")</f>
        <v>475.29678426651401</v>
      </c>
      <c r="V118" s="109">
        <f ca="1">IFERROR(IF((VLOOKUP($E118,'DTOC Backsheet'!$D$5:$AF$183,V$9,FALSE))="","",(VLOOKUP($E118,'DTOC Backsheet'!$D$5:$AF$183,V$9,FALSE))),"")</f>
        <v>481.49361326607743</v>
      </c>
      <c r="W118" s="110">
        <f ca="1">IFERROR(IF((VLOOKUP($E118,'DTOC Backsheet'!$D$5:$AF$183,W$9,FALSE))="","",(VLOOKUP($E118,'DTOC Backsheet'!$D$5:$AF$183,W$9,FALSE))),"")</f>
        <v>0</v>
      </c>
      <c r="X118" s="109">
        <f ca="1">IFERROR(IF((VLOOKUP($E118,'DTOC Backsheet'!$D$5:$AF$183,X$9,FALSE))="","",(VLOOKUP($E118,'DTOC Backsheet'!$D$5:$AF$183,X$9,FALSE))),"")</f>
        <v>0</v>
      </c>
      <c r="Y118" s="92"/>
    </row>
    <row r="119" spans="1:25" ht="30" customHeight="1" x14ac:dyDescent="0.3">
      <c r="A119" s="171">
        <v>107</v>
      </c>
      <c r="B119" s="97" t="str">
        <f ca="1">IFERROR(IF((VLOOKUP($E119,'Org List'!$AJ$10:$AL$188,3,FALSE))="","",(VLOOKUP($E119,'Org List'!$AJ$10:$AL$188,3,FALSE))),"")</f>
        <v>North of England Commissioning Region</v>
      </c>
      <c r="C119" s="98" t="str">
        <f ca="1">IFERROR(IF((VLOOKUP($E119,'Org List'!$AO$10:$AQ$188,3,FALSE))="","",(VLOOKUP($E119,'Org List'!$AO$10:$AQ$188,3,FALSE))),"")</f>
        <v>North East Region</v>
      </c>
      <c r="D119" s="99" t="str">
        <f ca="1">IFERROR(IF((VLOOKUP($E119,'Org List'!$AT$10:$AV$188,3,FALSE))="","",(VLOOKUP($E119,'Org List'!$AT$10:$AV$188,3,FALSE))),"")</f>
        <v>NHS England North (Cumbria And North East)</v>
      </c>
      <c r="E119" s="97" t="str">
        <f t="shared" ca="1" si="1"/>
        <v>E06000002</v>
      </c>
      <c r="F119" s="99" t="str">
        <f ca="1">IF(E119="","",VLOOKUP(E119,'Org List'!$J$9:$K$488,2,0))</f>
        <v>Middlesbrough</v>
      </c>
      <c r="G119" s="107">
        <f ca="1">IFERROR(IF((VLOOKUP($E119,'NEA Backsheet'!$D$5:$CB$183,G$9,FALSE))="","",(VLOOKUP($E119,'NEA Backsheet'!$D$5:$CB$183,G$9,FALSE))),"")</f>
        <v>3191.6772690205798</v>
      </c>
      <c r="H119" s="108">
        <f ca="1">IFERROR(IF((VLOOKUP($E119,'NEA Backsheet'!$D$5:$CB$183,H$9,FALSE))="","",(VLOOKUP($E119,'NEA Backsheet'!$D$5:$CB$183,H$9,FALSE))),"")</f>
        <v>3262.3217284743591</v>
      </c>
      <c r="I119" s="108">
        <f ca="1">IFERROR(IF((VLOOKUP($E119,'NEA Backsheet'!$D$5:$CB$183,I$9,FALSE))="","",(VLOOKUP($E119,'NEA Backsheet'!$D$5:$CB$183,I$9,FALSE))),"")</f>
        <v>3482.7180267482454</v>
      </c>
      <c r="J119" s="109">
        <f ca="1">IFERROR(IF((VLOOKUP($E119,'NEA Backsheet'!$D$5:$CB$183,J$9,FALSE))="","",(VLOOKUP($E119,'NEA Backsheet'!$D$5:$CB$183,J$9,FALSE))),"")</f>
        <v>3429.9457557728533</v>
      </c>
      <c r="K119" s="181">
        <f ca="1">IFERROR(IF((VLOOKUP($E119,'NEA Backsheet'!$D$5:$CB$183,K$9,FALSE))="","",(VLOOKUP($E119,'NEA Backsheet'!$D$5:$CB$183,K$9,FALSE))),"")</f>
        <v>3448.5984673749149</v>
      </c>
      <c r="L119" s="109">
        <f ca="1">IFERROR(IF((VLOOKUP($E119,'NEA Backsheet'!$D$5:$CB$183,L$9,FALSE))="","",(VLOOKUP($E119,'NEA Backsheet'!$D$5:$CB$183,L$9,FALSE))),"")</f>
        <v>3428.6080938509731</v>
      </c>
      <c r="M119" s="110">
        <f ca="1">IFERROR(IF((VLOOKUP($E119,'NEA Backsheet'!$D$5:$CB$183,M$9,FALSE))="","",(VLOOKUP($E119,'NEA Backsheet'!$D$5:$CB$183,M$9,FALSE))),"")</f>
        <v>0</v>
      </c>
      <c r="N119" s="109">
        <f ca="1">IFERROR(IF((VLOOKUP($E119,'NEA Backsheet'!$D$5:$CB$183,N$9,FALSE))="","",(VLOOKUP($E119,'NEA Backsheet'!$D$5:$CB$183,N$9,FALSE))),"")</f>
        <v>0</v>
      </c>
      <c r="O119" s="92"/>
      <c r="Q119" s="107">
        <f ca="1">IFERROR(IF((VLOOKUP($E119,'DTOC Backsheet'!$D$5:$AF$183,Q$9,FALSE))="","",(VLOOKUP($E119,'DTOC Backsheet'!$D$5:$AF$183,Q$9,FALSE))),"")</f>
        <v>957.10577127389297</v>
      </c>
      <c r="R119" s="108">
        <f ca="1">IFERROR(IF((VLOOKUP($E119,'DTOC Backsheet'!$D$5:$AF$183,R$9,FALSE))="","",(VLOOKUP($E119,'DTOC Backsheet'!$D$5:$AF$183,R$9,FALSE))),"")</f>
        <v>876.73105882135565</v>
      </c>
      <c r="S119" s="108">
        <f ca="1">IFERROR(IF((VLOOKUP($E119,'DTOC Backsheet'!$D$5:$AF$183,S$9,FALSE))="","",(VLOOKUP($E119,'DTOC Backsheet'!$D$5:$AF$183,S$9,FALSE))),"")</f>
        <v>912.76110233456211</v>
      </c>
      <c r="T119" s="109">
        <f ca="1">IFERROR(IF((VLOOKUP($E119,'DTOC Backsheet'!$D$5:$AF$183,T$9,FALSE))="","",(VLOOKUP($E119,'DTOC Backsheet'!$D$5:$AF$183,T$9,FALSE))),"")</f>
        <v>1344.9314791518609</v>
      </c>
      <c r="U119" s="181">
        <f ca="1">IFERROR(IF((VLOOKUP($E119,'DTOC Backsheet'!$D$5:$AF$183,U$9,FALSE))="","",(VLOOKUP($E119,'DTOC Backsheet'!$D$5:$AF$183,U$9,FALSE))),"")</f>
        <v>1411.3023266494165</v>
      </c>
      <c r="V119" s="109">
        <f ca="1">IFERROR(IF((VLOOKUP($E119,'DTOC Backsheet'!$D$5:$AF$183,V$9,FALSE))="","",(VLOOKUP($E119,'DTOC Backsheet'!$D$5:$AF$183,V$9,FALSE))),"")</f>
        <v>1315.4333247085026</v>
      </c>
      <c r="W119" s="110">
        <f ca="1">IFERROR(IF((VLOOKUP($E119,'DTOC Backsheet'!$D$5:$AF$183,W$9,FALSE))="","",(VLOOKUP($E119,'DTOC Backsheet'!$D$5:$AF$183,W$9,FALSE))),"")</f>
        <v>0</v>
      </c>
      <c r="X119" s="109">
        <f ca="1">IFERROR(IF((VLOOKUP($E119,'DTOC Backsheet'!$D$5:$AF$183,X$9,FALSE))="","",(VLOOKUP($E119,'DTOC Backsheet'!$D$5:$AF$183,X$9,FALSE))),"")</f>
        <v>0</v>
      </c>
      <c r="Y119" s="92"/>
    </row>
    <row r="120" spans="1:25" ht="30" customHeight="1" x14ac:dyDescent="0.3">
      <c r="A120" s="171">
        <v>108</v>
      </c>
      <c r="B120" s="97" t="str">
        <f ca="1">IFERROR(IF((VLOOKUP($E120,'Org List'!$AJ$10:$AL$188,3,FALSE))="","",(VLOOKUP($E120,'Org List'!$AJ$10:$AL$188,3,FALSE))),"")</f>
        <v>Midlands and East of England Commissioning Region</v>
      </c>
      <c r="C120" s="98" t="str">
        <f ca="1">IFERROR(IF((VLOOKUP($E120,'Org List'!$AO$10:$AQ$188,3,FALSE))="","",(VLOOKUP($E120,'Org List'!$AO$10:$AQ$188,3,FALSE))),"")</f>
        <v>South East Region</v>
      </c>
      <c r="D120" s="99" t="str">
        <f ca="1">IFERROR(IF((VLOOKUP($E120,'Org List'!$AT$10:$AV$188,3,FALSE))="","",(VLOOKUP($E120,'Org List'!$AT$10:$AV$188,3,FALSE))),"")</f>
        <v>NHS England Midlands And East (Central Midlands)</v>
      </c>
      <c r="E120" s="97" t="str">
        <f t="shared" ca="1" si="1"/>
        <v>E06000042</v>
      </c>
      <c r="F120" s="99" t="str">
        <f ca="1">IF(E120="","",VLOOKUP(E120,'Org List'!$J$9:$K$488,2,0))</f>
        <v>Milton Keynes</v>
      </c>
      <c r="G120" s="107">
        <f ca="1">IFERROR(IF((VLOOKUP($E120,'NEA Backsheet'!$D$5:$CB$183,G$9,FALSE))="","",(VLOOKUP($E120,'NEA Backsheet'!$D$5:$CB$183,G$9,FALSE))),"")</f>
        <v>2558.8849174261991</v>
      </c>
      <c r="H120" s="108">
        <f ca="1">IFERROR(IF((VLOOKUP($E120,'NEA Backsheet'!$D$5:$CB$183,H$9,FALSE))="","",(VLOOKUP($E120,'NEA Backsheet'!$D$5:$CB$183,H$9,FALSE))),"")</f>
        <v>2563.4525334374171</v>
      </c>
      <c r="I120" s="108">
        <f ca="1">IFERROR(IF((VLOOKUP($E120,'NEA Backsheet'!$D$5:$CB$183,I$9,FALSE))="","",(VLOOKUP($E120,'NEA Backsheet'!$D$5:$CB$183,I$9,FALSE))),"")</f>
        <v>2690.4366976834158</v>
      </c>
      <c r="J120" s="109">
        <f ca="1">IFERROR(IF((VLOOKUP($E120,'NEA Backsheet'!$D$5:$CB$183,J$9,FALSE))="","",(VLOOKUP($E120,'NEA Backsheet'!$D$5:$CB$183,J$9,FALSE))),"")</f>
        <v>2555.0046488161361</v>
      </c>
      <c r="K120" s="181">
        <f ca="1">IFERROR(IF((VLOOKUP($E120,'NEA Backsheet'!$D$5:$CB$183,K$9,FALSE))="","",(VLOOKUP($E120,'NEA Backsheet'!$D$5:$CB$183,K$9,FALSE))),"")</f>
        <v>2621.9218100027911</v>
      </c>
      <c r="L120" s="109">
        <f ca="1">IFERROR(IF((VLOOKUP($E120,'NEA Backsheet'!$D$5:$CB$183,L$9,FALSE))="","",(VLOOKUP($E120,'NEA Backsheet'!$D$5:$CB$183,L$9,FALSE))),"")</f>
        <v>2165.3708946779884</v>
      </c>
      <c r="M120" s="110">
        <f ca="1">IFERROR(IF((VLOOKUP($E120,'NEA Backsheet'!$D$5:$CB$183,M$9,FALSE))="","",(VLOOKUP($E120,'NEA Backsheet'!$D$5:$CB$183,M$9,FALSE))),"")</f>
        <v>0</v>
      </c>
      <c r="N120" s="109">
        <f ca="1">IFERROR(IF((VLOOKUP($E120,'NEA Backsheet'!$D$5:$CB$183,N$9,FALSE))="","",(VLOOKUP($E120,'NEA Backsheet'!$D$5:$CB$183,N$9,FALSE))),"")</f>
        <v>0</v>
      </c>
      <c r="O120" s="92"/>
      <c r="Q120" s="107">
        <f ca="1">IFERROR(IF((VLOOKUP($E120,'DTOC Backsheet'!$D$5:$AF$183,Q$9,FALSE))="","",(VLOOKUP($E120,'DTOC Backsheet'!$D$5:$AF$183,Q$9,FALSE))),"")</f>
        <v>1964.7377848044268</v>
      </c>
      <c r="R120" s="108">
        <f ca="1">IFERROR(IF((VLOOKUP($E120,'DTOC Backsheet'!$D$5:$AF$183,R$9,FALSE))="","",(VLOOKUP($E120,'DTOC Backsheet'!$D$5:$AF$183,R$9,FALSE))),"")</f>
        <v>2213.3944384962524</v>
      </c>
      <c r="S120" s="108">
        <f ca="1">IFERROR(IF((VLOOKUP($E120,'DTOC Backsheet'!$D$5:$AF$183,S$9,FALSE))="","",(VLOOKUP($E120,'DTOC Backsheet'!$D$5:$AF$183,S$9,FALSE))),"")</f>
        <v>1734.0924782613047</v>
      </c>
      <c r="T120" s="109">
        <f ca="1">IFERROR(IF((VLOOKUP($E120,'DTOC Backsheet'!$D$5:$AF$183,T$9,FALSE))="","",(VLOOKUP($E120,'DTOC Backsheet'!$D$5:$AF$183,T$9,FALSE))),"")</f>
        <v>1609.2593183138101</v>
      </c>
      <c r="U120" s="181">
        <f ca="1">IFERROR(IF((VLOOKUP($E120,'DTOC Backsheet'!$D$5:$AF$183,U$9,FALSE))="","",(VLOOKUP($E120,'DTOC Backsheet'!$D$5:$AF$183,U$9,FALSE))),"")</f>
        <v>995.12850342284298</v>
      </c>
      <c r="V120" s="109">
        <f ca="1">IFERROR(IF((VLOOKUP($E120,'DTOC Backsheet'!$D$5:$AF$183,V$9,FALSE))="","",(VLOOKUP($E120,'DTOC Backsheet'!$D$5:$AF$183,V$9,FALSE))),"")</f>
        <v>820.1554381850475</v>
      </c>
      <c r="W120" s="110">
        <f ca="1">IFERROR(IF((VLOOKUP($E120,'DTOC Backsheet'!$D$5:$AF$183,W$9,FALSE))="","",(VLOOKUP($E120,'DTOC Backsheet'!$D$5:$AF$183,W$9,FALSE))),"")</f>
        <v>0</v>
      </c>
      <c r="X120" s="109">
        <f ca="1">IFERROR(IF((VLOOKUP($E120,'DTOC Backsheet'!$D$5:$AF$183,X$9,FALSE))="","",(VLOOKUP($E120,'DTOC Backsheet'!$D$5:$AF$183,X$9,FALSE))),"")</f>
        <v>0</v>
      </c>
      <c r="Y120" s="92"/>
    </row>
    <row r="121" spans="1:25" ht="30" customHeight="1" x14ac:dyDescent="0.3">
      <c r="A121" s="171">
        <v>109</v>
      </c>
      <c r="B121" s="97" t="str">
        <f ca="1">IFERROR(IF((VLOOKUP($E121,'Org List'!$AJ$10:$AL$188,3,FALSE))="","",(VLOOKUP($E121,'Org List'!$AJ$10:$AL$188,3,FALSE))),"")</f>
        <v>North of England Commissioning Region</v>
      </c>
      <c r="C121" s="98" t="str">
        <f ca="1">IFERROR(IF((VLOOKUP($E121,'Org List'!$AO$10:$AQ$188,3,FALSE))="","",(VLOOKUP($E121,'Org List'!$AO$10:$AQ$188,3,FALSE))),"")</f>
        <v>North East Region</v>
      </c>
      <c r="D121" s="99" t="str">
        <f ca="1">IFERROR(IF((VLOOKUP($E121,'Org List'!$AT$10:$AV$188,3,FALSE))="","",(VLOOKUP($E121,'Org List'!$AT$10:$AV$188,3,FALSE))),"")</f>
        <v>NHS England North (Cumbria And North East)</v>
      </c>
      <c r="E121" s="97" t="str">
        <f t="shared" ca="1" si="1"/>
        <v>E08000021</v>
      </c>
      <c r="F121" s="99" t="str">
        <f ca="1">IF(E121="","",VLOOKUP(E121,'Org List'!$J$9:$K$488,2,0))</f>
        <v>Newcastle upon Tyne</v>
      </c>
      <c r="G121" s="107">
        <f ca="1">IFERROR(IF((VLOOKUP($E121,'NEA Backsheet'!$D$5:$CB$183,G$9,FALSE))="","",(VLOOKUP($E121,'NEA Backsheet'!$D$5:$CB$183,G$9,FALSE))),"")</f>
        <v>2821.1030656040653</v>
      </c>
      <c r="H121" s="108">
        <f ca="1">IFERROR(IF((VLOOKUP($E121,'NEA Backsheet'!$D$5:$CB$183,H$9,FALSE))="","",(VLOOKUP($E121,'NEA Backsheet'!$D$5:$CB$183,H$9,FALSE))),"")</f>
        <v>2813.6756216643912</v>
      </c>
      <c r="I121" s="108">
        <f ca="1">IFERROR(IF((VLOOKUP($E121,'NEA Backsheet'!$D$5:$CB$183,I$9,FALSE))="","",(VLOOKUP($E121,'NEA Backsheet'!$D$5:$CB$183,I$9,FALSE))),"")</f>
        <v>2932.8253200127751</v>
      </c>
      <c r="J121" s="109">
        <f ca="1">IFERROR(IF((VLOOKUP($E121,'NEA Backsheet'!$D$5:$CB$183,J$9,FALSE))="","",(VLOOKUP($E121,'NEA Backsheet'!$D$5:$CB$183,J$9,FALSE))),"")</f>
        <v>2883.4432627463657</v>
      </c>
      <c r="K121" s="181">
        <f ca="1">IFERROR(IF((VLOOKUP($E121,'NEA Backsheet'!$D$5:$CB$183,K$9,FALSE))="","",(VLOOKUP($E121,'NEA Backsheet'!$D$5:$CB$183,K$9,FALSE))),"")</f>
        <v>2859.8313992629637</v>
      </c>
      <c r="L121" s="109">
        <f ca="1">IFERROR(IF((VLOOKUP($E121,'NEA Backsheet'!$D$5:$CB$183,L$9,FALSE))="","",(VLOOKUP($E121,'NEA Backsheet'!$D$5:$CB$183,L$9,FALSE))),"")</f>
        <v>2876.9591510980858</v>
      </c>
      <c r="M121" s="110">
        <f ca="1">IFERROR(IF((VLOOKUP($E121,'NEA Backsheet'!$D$5:$CB$183,M$9,FALSE))="","",(VLOOKUP($E121,'NEA Backsheet'!$D$5:$CB$183,M$9,FALSE))),"")</f>
        <v>0</v>
      </c>
      <c r="N121" s="109">
        <f ca="1">IFERROR(IF((VLOOKUP($E121,'NEA Backsheet'!$D$5:$CB$183,N$9,FALSE))="","",(VLOOKUP($E121,'NEA Backsheet'!$D$5:$CB$183,N$9,FALSE))),"")</f>
        <v>0</v>
      </c>
      <c r="O121" s="92"/>
      <c r="Q121" s="107">
        <f ca="1">IFERROR(IF((VLOOKUP($E121,'DTOC Backsheet'!$D$5:$AF$183,Q$9,FALSE))="","",(VLOOKUP($E121,'DTOC Backsheet'!$D$5:$AF$183,Q$9,FALSE))),"")</f>
        <v>708.35676338030532</v>
      </c>
      <c r="R121" s="108">
        <f ca="1">IFERROR(IF((VLOOKUP($E121,'DTOC Backsheet'!$D$5:$AF$183,R$9,FALSE))="","",(VLOOKUP($E121,'DTOC Backsheet'!$D$5:$AF$183,R$9,FALSE))),"")</f>
        <v>470.41939084675494</v>
      </c>
      <c r="S121" s="108">
        <f ca="1">IFERROR(IF((VLOOKUP($E121,'DTOC Backsheet'!$D$5:$AF$183,S$9,FALSE))="","",(VLOOKUP($E121,'DTOC Backsheet'!$D$5:$AF$183,S$9,FALSE))),"")</f>
        <v>469.99974821442055</v>
      </c>
      <c r="T121" s="109">
        <f ca="1">IFERROR(IF((VLOOKUP($E121,'DTOC Backsheet'!$D$5:$AF$183,T$9,FALSE))="","",(VLOOKUP($E121,'DTOC Backsheet'!$D$5:$AF$183,T$9,FALSE))),"")</f>
        <v>541.21881959539724</v>
      </c>
      <c r="U121" s="181">
        <f ca="1">IFERROR(IF((VLOOKUP($E121,'DTOC Backsheet'!$D$5:$AF$183,U$9,FALSE))="","",(VLOOKUP($E121,'DTOC Backsheet'!$D$5:$AF$183,U$9,FALSE))),"")</f>
        <v>438.32868851311918</v>
      </c>
      <c r="V121" s="109">
        <f ca="1">IFERROR(IF((VLOOKUP($E121,'DTOC Backsheet'!$D$5:$AF$183,V$9,FALSE))="","",(VLOOKUP($E121,'DTOC Backsheet'!$D$5:$AF$183,V$9,FALSE))),"")</f>
        <v>426.19936411724092</v>
      </c>
      <c r="W121" s="110">
        <f ca="1">IFERROR(IF((VLOOKUP($E121,'DTOC Backsheet'!$D$5:$AF$183,W$9,FALSE))="","",(VLOOKUP($E121,'DTOC Backsheet'!$D$5:$AF$183,W$9,FALSE))),"")</f>
        <v>0</v>
      </c>
      <c r="X121" s="109">
        <f ca="1">IFERROR(IF((VLOOKUP($E121,'DTOC Backsheet'!$D$5:$AF$183,X$9,FALSE))="","",(VLOOKUP($E121,'DTOC Backsheet'!$D$5:$AF$183,X$9,FALSE))),"")</f>
        <v>0</v>
      </c>
      <c r="Y121" s="92"/>
    </row>
    <row r="122" spans="1:25" ht="30" customHeight="1" x14ac:dyDescent="0.3">
      <c r="A122" s="171">
        <v>110</v>
      </c>
      <c r="B122" s="97" t="str">
        <f ca="1">IFERROR(IF((VLOOKUP($E122,'Org List'!$AJ$10:$AL$188,3,FALSE))="","",(VLOOKUP($E122,'Org List'!$AJ$10:$AL$188,3,FALSE))),"")</f>
        <v>London Commissioning Region</v>
      </c>
      <c r="C122" s="98" t="str">
        <f ca="1">IFERROR(IF((VLOOKUP($E122,'Org List'!$AO$10:$AQ$188,3,FALSE))="","",(VLOOKUP($E122,'Org List'!$AO$10:$AQ$188,3,FALSE))),"")</f>
        <v>London Region</v>
      </c>
      <c r="D122" s="99" t="str">
        <f ca="1">IFERROR(IF((VLOOKUP($E122,'Org List'!$AT$10:$AV$188,3,FALSE))="","",(VLOOKUP($E122,'Org List'!$AT$10:$AV$188,3,FALSE))),"")</f>
        <v>NHS England London</v>
      </c>
      <c r="E122" s="97" t="str">
        <f t="shared" ca="1" si="1"/>
        <v>E09000025</v>
      </c>
      <c r="F122" s="99" t="str">
        <f ca="1">IF(E122="","",VLOOKUP(E122,'Org List'!$J$9:$K$488,2,0))</f>
        <v>Newham</v>
      </c>
      <c r="G122" s="107">
        <f ca="1">IFERROR(IF((VLOOKUP($E122,'NEA Backsheet'!$D$5:$CB$183,G$9,FALSE))="","",(VLOOKUP($E122,'NEA Backsheet'!$D$5:$CB$183,G$9,FALSE))),"")</f>
        <v>2001.0475749218958</v>
      </c>
      <c r="H122" s="108">
        <f ca="1">IFERROR(IF((VLOOKUP($E122,'NEA Backsheet'!$D$5:$CB$183,H$9,FALSE))="","",(VLOOKUP($E122,'NEA Backsheet'!$D$5:$CB$183,H$9,FALSE))),"")</f>
        <v>1971.1161098995613</v>
      </c>
      <c r="I122" s="108">
        <f ca="1">IFERROR(IF((VLOOKUP($E122,'NEA Backsheet'!$D$5:$CB$183,I$9,FALSE))="","",(VLOOKUP($E122,'NEA Backsheet'!$D$5:$CB$183,I$9,FALSE))),"")</f>
        <v>1968.5671203034394</v>
      </c>
      <c r="J122" s="109">
        <f ca="1">IFERROR(IF((VLOOKUP($E122,'NEA Backsheet'!$D$5:$CB$183,J$9,FALSE))="","",(VLOOKUP($E122,'NEA Backsheet'!$D$5:$CB$183,J$9,FALSE))),"")</f>
        <v>2083.2562436984554</v>
      </c>
      <c r="K122" s="181">
        <f ca="1">IFERROR(IF((VLOOKUP($E122,'NEA Backsheet'!$D$5:$CB$183,K$9,FALSE))="","",(VLOOKUP($E122,'NEA Backsheet'!$D$5:$CB$183,K$9,FALSE))),"")</f>
        <v>2239.0465728054419</v>
      </c>
      <c r="L122" s="109">
        <f ca="1">IFERROR(IF((VLOOKUP($E122,'NEA Backsheet'!$D$5:$CB$183,L$9,FALSE))="","",(VLOOKUP($E122,'NEA Backsheet'!$D$5:$CB$183,L$9,FALSE))),"")</f>
        <v>2224.6742601607621</v>
      </c>
      <c r="M122" s="110">
        <f ca="1">IFERROR(IF((VLOOKUP($E122,'NEA Backsheet'!$D$5:$CB$183,M$9,FALSE))="","",(VLOOKUP($E122,'NEA Backsheet'!$D$5:$CB$183,M$9,FALSE))),"")</f>
        <v>0</v>
      </c>
      <c r="N122" s="109">
        <f ca="1">IFERROR(IF((VLOOKUP($E122,'NEA Backsheet'!$D$5:$CB$183,N$9,FALSE))="","",(VLOOKUP($E122,'NEA Backsheet'!$D$5:$CB$183,N$9,FALSE))),"")</f>
        <v>0</v>
      </c>
      <c r="O122" s="92"/>
      <c r="Q122" s="107">
        <f ca="1">IFERROR(IF((VLOOKUP($E122,'DTOC Backsheet'!$D$5:$AF$183,Q$9,FALSE))="","",(VLOOKUP($E122,'DTOC Backsheet'!$D$5:$AF$183,Q$9,FALSE))),"")</f>
        <v>269.59933801350667</v>
      </c>
      <c r="R122" s="108">
        <f ca="1">IFERROR(IF((VLOOKUP($E122,'DTOC Backsheet'!$D$5:$AF$183,R$9,FALSE))="","",(VLOOKUP($E122,'DTOC Backsheet'!$D$5:$AF$183,R$9,FALSE))),"")</f>
        <v>392.76848395178484</v>
      </c>
      <c r="S122" s="108">
        <f ca="1">IFERROR(IF((VLOOKUP($E122,'DTOC Backsheet'!$D$5:$AF$183,S$9,FALSE))="","",(VLOOKUP($E122,'DTOC Backsheet'!$D$5:$AF$183,S$9,FALSE))),"")</f>
        <v>347.00904892827594</v>
      </c>
      <c r="T122" s="109">
        <f ca="1">IFERROR(IF((VLOOKUP($E122,'DTOC Backsheet'!$D$5:$AF$183,T$9,FALSE))="","",(VLOOKUP($E122,'DTOC Backsheet'!$D$5:$AF$183,T$9,FALSE))),"")</f>
        <v>279.21853482686606</v>
      </c>
      <c r="U122" s="181">
        <f ca="1">IFERROR(IF((VLOOKUP($E122,'DTOC Backsheet'!$D$5:$AF$183,U$9,FALSE))="","",(VLOOKUP($E122,'DTOC Backsheet'!$D$5:$AF$183,U$9,FALSE))),"")</f>
        <v>321.45641225047495</v>
      </c>
      <c r="V122" s="109">
        <f ca="1">IFERROR(IF((VLOOKUP($E122,'DTOC Backsheet'!$D$5:$AF$183,V$9,FALSE))="","",(VLOOKUP($E122,'DTOC Backsheet'!$D$5:$AF$183,V$9,FALSE))),"")</f>
        <v>491.15549499665588</v>
      </c>
      <c r="W122" s="110">
        <f ca="1">IFERROR(IF((VLOOKUP($E122,'DTOC Backsheet'!$D$5:$AF$183,W$9,FALSE))="","",(VLOOKUP($E122,'DTOC Backsheet'!$D$5:$AF$183,W$9,FALSE))),"")</f>
        <v>0</v>
      </c>
      <c r="X122" s="109">
        <f ca="1">IFERROR(IF((VLOOKUP($E122,'DTOC Backsheet'!$D$5:$AF$183,X$9,FALSE))="","",(VLOOKUP($E122,'DTOC Backsheet'!$D$5:$AF$183,X$9,FALSE))),"")</f>
        <v>0</v>
      </c>
      <c r="Y122" s="92"/>
    </row>
    <row r="123" spans="1:25" ht="30" customHeight="1" x14ac:dyDescent="0.3">
      <c r="A123" s="171">
        <v>111</v>
      </c>
      <c r="B123" s="97" t="str">
        <f ca="1">IFERROR(IF((VLOOKUP($E123,'Org List'!$AJ$10:$AL$188,3,FALSE))="","",(VLOOKUP($E123,'Org List'!$AJ$10:$AL$188,3,FALSE))),"")</f>
        <v>Midlands and East of England Commissioning Region</v>
      </c>
      <c r="C123" s="98" t="str">
        <f ca="1">IFERROR(IF((VLOOKUP($E123,'Org List'!$AO$10:$AQ$188,3,FALSE))="","",(VLOOKUP($E123,'Org List'!$AO$10:$AQ$188,3,FALSE))),"")</f>
        <v>East Region</v>
      </c>
      <c r="D123" s="99" t="str">
        <f ca="1">IFERROR(IF((VLOOKUP($E123,'Org List'!$AT$10:$AV$188,3,FALSE))="","",(VLOOKUP($E123,'Org List'!$AT$10:$AV$188,3,FALSE))),"")</f>
        <v>NHS England Midlands And East (East)</v>
      </c>
      <c r="E123" s="97" t="str">
        <f t="shared" ca="1" si="1"/>
        <v>E10000020</v>
      </c>
      <c r="F123" s="99" t="str">
        <f ca="1">IF(E123="","",VLOOKUP(E123,'Org List'!$J$9:$K$488,2,0))</f>
        <v>Norfolk</v>
      </c>
      <c r="G123" s="107">
        <f ca="1">IFERROR(IF((VLOOKUP($E123,'NEA Backsheet'!$D$5:$CB$183,G$9,FALSE))="","",(VLOOKUP($E123,'NEA Backsheet'!$D$5:$CB$183,G$9,FALSE))),"")</f>
        <v>2674.6898495469713</v>
      </c>
      <c r="H123" s="108">
        <f ca="1">IFERROR(IF((VLOOKUP($E123,'NEA Backsheet'!$D$5:$CB$183,H$9,FALSE))="","",(VLOOKUP($E123,'NEA Backsheet'!$D$5:$CB$183,H$9,FALSE))),"")</f>
        <v>2614.8565660455583</v>
      </c>
      <c r="I123" s="108">
        <f ca="1">IFERROR(IF((VLOOKUP($E123,'NEA Backsheet'!$D$5:$CB$183,I$9,FALSE))="","",(VLOOKUP($E123,'NEA Backsheet'!$D$5:$CB$183,I$9,FALSE))),"")</f>
        <v>2775.9134747622484</v>
      </c>
      <c r="J123" s="109">
        <f ca="1">IFERROR(IF((VLOOKUP($E123,'NEA Backsheet'!$D$5:$CB$183,J$9,FALSE))="","",(VLOOKUP($E123,'NEA Backsheet'!$D$5:$CB$183,J$9,FALSE))),"")</f>
        <v>2741.5367877534331</v>
      </c>
      <c r="K123" s="181">
        <f ca="1">IFERROR(IF((VLOOKUP($E123,'NEA Backsheet'!$D$5:$CB$183,K$9,FALSE))="","",(VLOOKUP($E123,'NEA Backsheet'!$D$5:$CB$183,K$9,FALSE))),"")</f>
        <v>2736.8239323960393</v>
      </c>
      <c r="L123" s="109">
        <f ca="1">IFERROR(IF((VLOOKUP($E123,'NEA Backsheet'!$D$5:$CB$183,L$9,FALSE))="","",(VLOOKUP($E123,'NEA Backsheet'!$D$5:$CB$183,L$9,FALSE))),"")</f>
        <v>2718.8586613157022</v>
      </c>
      <c r="M123" s="110">
        <f ca="1">IFERROR(IF((VLOOKUP($E123,'NEA Backsheet'!$D$5:$CB$183,M$9,FALSE))="","",(VLOOKUP($E123,'NEA Backsheet'!$D$5:$CB$183,M$9,FALSE))),"")</f>
        <v>0</v>
      </c>
      <c r="N123" s="109">
        <f ca="1">IFERROR(IF((VLOOKUP($E123,'NEA Backsheet'!$D$5:$CB$183,N$9,FALSE))="","",(VLOOKUP($E123,'NEA Backsheet'!$D$5:$CB$183,N$9,FALSE))),"")</f>
        <v>0</v>
      </c>
      <c r="O123" s="92"/>
      <c r="Q123" s="107">
        <f ca="1">IFERROR(IF((VLOOKUP($E123,'DTOC Backsheet'!$D$5:$AF$183,Q$9,FALSE))="","",(VLOOKUP($E123,'DTOC Backsheet'!$D$5:$AF$183,Q$9,FALSE))),"")</f>
        <v>1026.5457565918186</v>
      </c>
      <c r="R123" s="108">
        <f ca="1">IFERROR(IF((VLOOKUP($E123,'DTOC Backsheet'!$D$5:$AF$183,R$9,FALSE))="","",(VLOOKUP($E123,'DTOC Backsheet'!$D$5:$AF$183,R$9,FALSE))),"")</f>
        <v>988.10349206785065</v>
      </c>
      <c r="S123" s="108">
        <f ca="1">IFERROR(IF((VLOOKUP($E123,'DTOC Backsheet'!$D$5:$AF$183,S$9,FALSE))="","",(VLOOKUP($E123,'DTOC Backsheet'!$D$5:$AF$183,S$9,FALSE))),"")</f>
        <v>1168.7821353305005</v>
      </c>
      <c r="T123" s="109">
        <f ca="1">IFERROR(IF((VLOOKUP($E123,'DTOC Backsheet'!$D$5:$AF$183,T$9,FALSE))="","",(VLOOKUP($E123,'DTOC Backsheet'!$D$5:$AF$183,T$9,FALSE))),"")</f>
        <v>1076.2448687913318</v>
      </c>
      <c r="U123" s="181">
        <f ca="1">IFERROR(IF((VLOOKUP($E123,'DTOC Backsheet'!$D$5:$AF$183,U$9,FALSE))="","",(VLOOKUP($E123,'DTOC Backsheet'!$D$5:$AF$183,U$9,FALSE))),"")</f>
        <v>894.66016725977431</v>
      </c>
      <c r="V123" s="109">
        <f ca="1">IFERROR(IF((VLOOKUP($E123,'DTOC Backsheet'!$D$5:$AF$183,V$9,FALSE))="","",(VLOOKUP($E123,'DTOC Backsheet'!$D$5:$AF$183,V$9,FALSE))),"")</f>
        <v>924.74197022433952</v>
      </c>
      <c r="W123" s="110">
        <f ca="1">IFERROR(IF((VLOOKUP($E123,'DTOC Backsheet'!$D$5:$AF$183,W$9,FALSE))="","",(VLOOKUP($E123,'DTOC Backsheet'!$D$5:$AF$183,W$9,FALSE))),"")</f>
        <v>0</v>
      </c>
      <c r="X123" s="109">
        <f ca="1">IFERROR(IF((VLOOKUP($E123,'DTOC Backsheet'!$D$5:$AF$183,X$9,FALSE))="","",(VLOOKUP($E123,'DTOC Backsheet'!$D$5:$AF$183,X$9,FALSE))),"")</f>
        <v>0</v>
      </c>
      <c r="Y123" s="92"/>
    </row>
    <row r="124" spans="1:25" ht="30" customHeight="1" x14ac:dyDescent="0.3">
      <c r="A124" s="171">
        <v>112</v>
      </c>
      <c r="B124" s="97" t="str">
        <f ca="1">IFERROR(IF((VLOOKUP($E124,'Org List'!$AJ$10:$AL$188,3,FALSE))="","",(VLOOKUP($E124,'Org List'!$AJ$10:$AL$188,3,FALSE))),"")</f>
        <v>North of England Commissioning Region</v>
      </c>
      <c r="C124" s="98" t="str">
        <f ca="1">IFERROR(IF((VLOOKUP($E124,'Org List'!$AO$10:$AQ$188,3,FALSE))="","",(VLOOKUP($E124,'Org List'!$AO$10:$AQ$188,3,FALSE))),"")</f>
        <v>Yorkshire and The Humber Region</v>
      </c>
      <c r="D124" s="99" t="str">
        <f ca="1">IFERROR(IF((VLOOKUP($E124,'Org List'!$AT$10:$AV$188,3,FALSE))="","",(VLOOKUP($E124,'Org List'!$AT$10:$AV$188,3,FALSE))),"")</f>
        <v>NHS England North (Yorkshire And Humber)</v>
      </c>
      <c r="E124" s="97" t="str">
        <f t="shared" ca="1" si="1"/>
        <v>E06000012</v>
      </c>
      <c r="F124" s="99" t="str">
        <f ca="1">IF(E124="","",VLOOKUP(E124,'Org List'!$J$9:$K$488,2,0))</f>
        <v>North East Lincolnshire</v>
      </c>
      <c r="G124" s="107">
        <f ca="1">IFERROR(IF((VLOOKUP($E124,'NEA Backsheet'!$D$5:$CB$183,G$9,FALSE))="","",(VLOOKUP($E124,'NEA Backsheet'!$D$5:$CB$183,G$9,FALSE))),"")</f>
        <v>2137.2109319608794</v>
      </c>
      <c r="H124" s="108">
        <f ca="1">IFERROR(IF((VLOOKUP($E124,'NEA Backsheet'!$D$5:$CB$183,H$9,FALSE))="","",(VLOOKUP($E124,'NEA Backsheet'!$D$5:$CB$183,H$9,FALSE))),"")</f>
        <v>2279.0657663852094</v>
      </c>
      <c r="I124" s="108">
        <f ca="1">IFERROR(IF((VLOOKUP($E124,'NEA Backsheet'!$D$5:$CB$183,I$9,FALSE))="","",(VLOOKUP($E124,'NEA Backsheet'!$D$5:$CB$183,I$9,FALSE))),"")</f>
        <v>2610.2627987959218</v>
      </c>
      <c r="J124" s="109">
        <f ca="1">IFERROR(IF((VLOOKUP($E124,'NEA Backsheet'!$D$5:$CB$183,J$9,FALSE))="","",(VLOOKUP($E124,'NEA Backsheet'!$D$5:$CB$183,J$9,FALSE))),"")</f>
        <v>2633.4112342914809</v>
      </c>
      <c r="K124" s="181">
        <f ca="1">IFERROR(IF((VLOOKUP($E124,'NEA Backsheet'!$D$5:$CB$183,K$9,FALSE))="","",(VLOOKUP($E124,'NEA Backsheet'!$D$5:$CB$183,K$9,FALSE))),"")</f>
        <v>2529.5587545358758</v>
      </c>
      <c r="L124" s="109">
        <f ca="1">IFERROR(IF((VLOOKUP($E124,'NEA Backsheet'!$D$5:$CB$183,L$9,FALSE))="","",(VLOOKUP($E124,'NEA Backsheet'!$D$5:$CB$183,L$9,FALSE))),"")</f>
        <v>2746.0436071720133</v>
      </c>
      <c r="M124" s="110">
        <f ca="1">IFERROR(IF((VLOOKUP($E124,'NEA Backsheet'!$D$5:$CB$183,M$9,FALSE))="","",(VLOOKUP($E124,'NEA Backsheet'!$D$5:$CB$183,M$9,FALSE))),"")</f>
        <v>0</v>
      </c>
      <c r="N124" s="109">
        <f ca="1">IFERROR(IF((VLOOKUP($E124,'NEA Backsheet'!$D$5:$CB$183,N$9,FALSE))="","",(VLOOKUP($E124,'NEA Backsheet'!$D$5:$CB$183,N$9,FALSE))),"")</f>
        <v>0</v>
      </c>
      <c r="O124" s="92"/>
      <c r="Q124" s="107">
        <f ca="1">IFERROR(IF((VLOOKUP($E124,'DTOC Backsheet'!$D$5:$AF$183,Q$9,FALSE))="","",(VLOOKUP($E124,'DTOC Backsheet'!$D$5:$AF$183,Q$9,FALSE))),"")</f>
        <v>835.49914696174881</v>
      </c>
      <c r="R124" s="108">
        <f ca="1">IFERROR(IF((VLOOKUP($E124,'DTOC Backsheet'!$D$5:$AF$183,R$9,FALSE))="","",(VLOOKUP($E124,'DTOC Backsheet'!$D$5:$AF$183,R$9,FALSE))),"")</f>
        <v>560.45410335315785</v>
      </c>
      <c r="S124" s="108">
        <f ca="1">IFERROR(IF((VLOOKUP($E124,'DTOC Backsheet'!$D$5:$AF$183,S$9,FALSE))="","",(VLOOKUP($E124,'DTOC Backsheet'!$D$5:$AF$183,S$9,FALSE))),"")</f>
        <v>541.3205351021254</v>
      </c>
      <c r="T124" s="109">
        <f ca="1">IFERROR(IF((VLOOKUP($E124,'DTOC Backsheet'!$D$5:$AF$183,T$9,FALSE))="","",(VLOOKUP($E124,'DTOC Backsheet'!$D$5:$AF$183,T$9,FALSE))),"")</f>
        <v>436.42245540496532</v>
      </c>
      <c r="U124" s="181">
        <f ca="1">IFERROR(IF((VLOOKUP($E124,'DTOC Backsheet'!$D$5:$AF$183,U$9,FALSE))="","",(VLOOKUP($E124,'DTOC Backsheet'!$D$5:$AF$183,U$9,FALSE))),"")</f>
        <v>508.22870949353359</v>
      </c>
      <c r="V124" s="109">
        <f ca="1">IFERROR(IF((VLOOKUP($E124,'DTOC Backsheet'!$D$5:$AF$183,V$9,FALSE))="","",(VLOOKUP($E124,'DTOC Backsheet'!$D$5:$AF$183,V$9,FALSE))),"")</f>
        <v>623.91656330289368</v>
      </c>
      <c r="W124" s="110">
        <f ca="1">IFERROR(IF((VLOOKUP($E124,'DTOC Backsheet'!$D$5:$AF$183,W$9,FALSE))="","",(VLOOKUP($E124,'DTOC Backsheet'!$D$5:$AF$183,W$9,FALSE))),"")</f>
        <v>0</v>
      </c>
      <c r="X124" s="109">
        <f ca="1">IFERROR(IF((VLOOKUP($E124,'DTOC Backsheet'!$D$5:$AF$183,X$9,FALSE))="","",(VLOOKUP($E124,'DTOC Backsheet'!$D$5:$AF$183,X$9,FALSE))),"")</f>
        <v>0</v>
      </c>
      <c r="Y124" s="92"/>
    </row>
    <row r="125" spans="1:25" ht="30" customHeight="1" x14ac:dyDescent="0.3">
      <c r="A125" s="171">
        <v>113</v>
      </c>
      <c r="B125" s="97" t="str">
        <f ca="1">IFERROR(IF((VLOOKUP($E125,'Org List'!$AJ$10:$AL$188,3,FALSE))="","",(VLOOKUP($E125,'Org List'!$AJ$10:$AL$188,3,FALSE))),"")</f>
        <v>North of England Commissioning Region</v>
      </c>
      <c r="C125" s="98" t="str">
        <f ca="1">IFERROR(IF((VLOOKUP($E125,'Org List'!$AO$10:$AQ$188,3,FALSE))="","",(VLOOKUP($E125,'Org List'!$AO$10:$AQ$188,3,FALSE))),"")</f>
        <v>Yorkshire and The Humber Region</v>
      </c>
      <c r="D125" s="99" t="str">
        <f ca="1">IFERROR(IF((VLOOKUP($E125,'Org List'!$AT$10:$AV$188,3,FALSE))="","",(VLOOKUP($E125,'Org List'!$AT$10:$AV$188,3,FALSE))),"")</f>
        <v>NHS England North (Yorkshire And Humber)</v>
      </c>
      <c r="E125" s="97" t="str">
        <f t="shared" ca="1" si="1"/>
        <v>E06000013</v>
      </c>
      <c r="F125" s="99" t="str">
        <f ca="1">IF(E125="","",VLOOKUP(E125,'Org List'!$J$9:$K$488,2,0))</f>
        <v>North Lincolnshire</v>
      </c>
      <c r="G125" s="107">
        <f ca="1">IFERROR(IF((VLOOKUP($E125,'NEA Backsheet'!$D$5:$CB$183,G$9,FALSE))="","",(VLOOKUP($E125,'NEA Backsheet'!$D$5:$CB$183,G$9,FALSE))),"")</f>
        <v>2600.113854040465</v>
      </c>
      <c r="H125" s="108">
        <f ca="1">IFERROR(IF((VLOOKUP($E125,'NEA Backsheet'!$D$5:$CB$183,H$9,FALSE))="","",(VLOOKUP($E125,'NEA Backsheet'!$D$5:$CB$183,H$9,FALSE))),"")</f>
        <v>2670.0793098715048</v>
      </c>
      <c r="I125" s="108">
        <f ca="1">IFERROR(IF((VLOOKUP($E125,'NEA Backsheet'!$D$5:$CB$183,I$9,FALSE))="","",(VLOOKUP($E125,'NEA Backsheet'!$D$5:$CB$183,I$9,FALSE))),"")</f>
        <v>2845.4005764720118</v>
      </c>
      <c r="J125" s="109">
        <f ca="1">IFERROR(IF((VLOOKUP($E125,'NEA Backsheet'!$D$5:$CB$183,J$9,FALSE))="","",(VLOOKUP($E125,'NEA Backsheet'!$D$5:$CB$183,J$9,FALSE))),"")</f>
        <v>2767.0340043471933</v>
      </c>
      <c r="K125" s="181">
        <f ca="1">IFERROR(IF((VLOOKUP($E125,'NEA Backsheet'!$D$5:$CB$183,K$9,FALSE))="","",(VLOOKUP($E125,'NEA Backsheet'!$D$5:$CB$183,K$9,FALSE))),"")</f>
        <v>2903.1406435875929</v>
      </c>
      <c r="L125" s="109">
        <f ca="1">IFERROR(IF((VLOOKUP($E125,'NEA Backsheet'!$D$5:$CB$183,L$9,FALSE))="","",(VLOOKUP($E125,'NEA Backsheet'!$D$5:$CB$183,L$9,FALSE))),"")</f>
        <v>2969.2649012277179</v>
      </c>
      <c r="M125" s="110">
        <f ca="1">IFERROR(IF((VLOOKUP($E125,'NEA Backsheet'!$D$5:$CB$183,M$9,FALSE))="","",(VLOOKUP($E125,'NEA Backsheet'!$D$5:$CB$183,M$9,FALSE))),"")</f>
        <v>0</v>
      </c>
      <c r="N125" s="109">
        <f ca="1">IFERROR(IF((VLOOKUP($E125,'NEA Backsheet'!$D$5:$CB$183,N$9,FALSE))="","",(VLOOKUP($E125,'NEA Backsheet'!$D$5:$CB$183,N$9,FALSE))),"")</f>
        <v>0</v>
      </c>
      <c r="O125" s="92"/>
      <c r="Q125" s="107">
        <f ca="1">IFERROR(IF((VLOOKUP($E125,'DTOC Backsheet'!$D$5:$AF$183,Q$9,FALSE))="","",(VLOOKUP($E125,'DTOC Backsheet'!$D$5:$AF$183,Q$9,FALSE))),"")</f>
        <v>547.87449765881354</v>
      </c>
      <c r="R125" s="108">
        <f ca="1">IFERROR(IF((VLOOKUP($E125,'DTOC Backsheet'!$D$5:$AF$183,R$9,FALSE))="","",(VLOOKUP($E125,'DTOC Backsheet'!$D$5:$AF$183,R$9,FALSE))),"")</f>
        <v>523.54090624193486</v>
      </c>
      <c r="S125" s="108">
        <f ca="1">IFERROR(IF((VLOOKUP($E125,'DTOC Backsheet'!$D$5:$AF$183,S$9,FALSE))="","",(VLOOKUP($E125,'DTOC Backsheet'!$D$5:$AF$183,S$9,FALSE))),"")</f>
        <v>342.882424510563</v>
      </c>
      <c r="T125" s="109">
        <f ca="1">IFERROR(IF((VLOOKUP($E125,'DTOC Backsheet'!$D$5:$AF$183,T$9,FALSE))="","",(VLOOKUP($E125,'DTOC Backsheet'!$D$5:$AF$183,T$9,FALSE))),"")</f>
        <v>370.33156092648289</v>
      </c>
      <c r="U125" s="181">
        <f ca="1">IFERROR(IF((VLOOKUP($E125,'DTOC Backsheet'!$D$5:$AF$183,U$9,FALSE))="","",(VLOOKUP($E125,'DTOC Backsheet'!$D$5:$AF$183,U$9,FALSE))),"")</f>
        <v>631.39697813406292</v>
      </c>
      <c r="V125" s="109">
        <f ca="1">IFERROR(IF((VLOOKUP($E125,'DTOC Backsheet'!$D$5:$AF$183,V$9,FALSE))="","",(VLOOKUP($E125,'DTOC Backsheet'!$D$5:$AF$183,V$9,FALSE))),"")</f>
        <v>716.4632376736115</v>
      </c>
      <c r="W125" s="110">
        <f ca="1">IFERROR(IF((VLOOKUP($E125,'DTOC Backsheet'!$D$5:$AF$183,W$9,FALSE))="","",(VLOOKUP($E125,'DTOC Backsheet'!$D$5:$AF$183,W$9,FALSE))),"")</f>
        <v>0</v>
      </c>
      <c r="X125" s="109">
        <f ca="1">IFERROR(IF((VLOOKUP($E125,'DTOC Backsheet'!$D$5:$AF$183,X$9,FALSE))="","",(VLOOKUP($E125,'DTOC Backsheet'!$D$5:$AF$183,X$9,FALSE))),"")</f>
        <v>0</v>
      </c>
      <c r="Y125" s="92"/>
    </row>
    <row r="126" spans="1:25" ht="30" customHeight="1" x14ac:dyDescent="0.3">
      <c r="A126" s="171">
        <v>114</v>
      </c>
      <c r="B126" s="97" t="str">
        <f ca="1">IFERROR(IF((VLOOKUP($E126,'Org List'!$AJ$10:$AL$188,3,FALSE))="","",(VLOOKUP($E126,'Org List'!$AJ$10:$AL$188,3,FALSE))),"")</f>
        <v>South West England Commissioning Region</v>
      </c>
      <c r="C126" s="98" t="str">
        <f ca="1">IFERROR(IF((VLOOKUP($E126,'Org List'!$AO$10:$AQ$188,3,FALSE))="","",(VLOOKUP($E126,'Org List'!$AO$10:$AQ$188,3,FALSE))),"")</f>
        <v>South West Region</v>
      </c>
      <c r="D126" s="99" t="str">
        <f ca="1">IFERROR(IF((VLOOKUP($E126,'Org List'!$AT$10:$AV$188,3,FALSE))="","",(VLOOKUP($E126,'Org List'!$AT$10:$AV$188,3,FALSE))),"")</f>
        <v>NHS England South West (South West North)</v>
      </c>
      <c r="E126" s="97" t="str">
        <f t="shared" ca="1" si="1"/>
        <v>E06000024</v>
      </c>
      <c r="F126" s="99" t="str">
        <f ca="1">IF(E126="","",VLOOKUP(E126,'Org List'!$J$9:$K$488,2,0))</f>
        <v>North Somerset</v>
      </c>
      <c r="G126" s="107">
        <f ca="1">IFERROR(IF((VLOOKUP($E126,'NEA Backsheet'!$D$5:$CB$183,G$9,FALSE))="","",(VLOOKUP($E126,'NEA Backsheet'!$D$5:$CB$183,G$9,FALSE))),"")</f>
        <v>2392.6020673625603</v>
      </c>
      <c r="H126" s="108">
        <f ca="1">IFERROR(IF((VLOOKUP($E126,'NEA Backsheet'!$D$5:$CB$183,H$9,FALSE))="","",(VLOOKUP($E126,'NEA Backsheet'!$D$5:$CB$183,H$9,FALSE))),"")</f>
        <v>2387.5633175431963</v>
      </c>
      <c r="I126" s="108">
        <f ca="1">IFERROR(IF((VLOOKUP($E126,'NEA Backsheet'!$D$5:$CB$183,I$9,FALSE))="","",(VLOOKUP($E126,'NEA Backsheet'!$D$5:$CB$183,I$9,FALSE))),"")</f>
        <v>2530.4824090418251</v>
      </c>
      <c r="J126" s="109">
        <f ca="1">IFERROR(IF((VLOOKUP($E126,'NEA Backsheet'!$D$5:$CB$183,J$9,FALSE))="","",(VLOOKUP($E126,'NEA Backsheet'!$D$5:$CB$183,J$9,FALSE))),"")</f>
        <v>2536.361596496838</v>
      </c>
      <c r="K126" s="181">
        <f ca="1">IFERROR(IF((VLOOKUP($E126,'NEA Backsheet'!$D$5:$CB$183,K$9,FALSE))="","",(VLOOKUP($E126,'NEA Backsheet'!$D$5:$CB$183,K$9,FALSE))),"")</f>
        <v>2547.7154386092475</v>
      </c>
      <c r="L126" s="109">
        <f ca="1">IFERROR(IF((VLOOKUP($E126,'NEA Backsheet'!$D$5:$CB$183,L$9,FALSE))="","",(VLOOKUP($E126,'NEA Backsheet'!$D$5:$CB$183,L$9,FALSE))),"")</f>
        <v>2663.7286760378524</v>
      </c>
      <c r="M126" s="110">
        <f ca="1">IFERROR(IF((VLOOKUP($E126,'NEA Backsheet'!$D$5:$CB$183,M$9,FALSE))="","",(VLOOKUP($E126,'NEA Backsheet'!$D$5:$CB$183,M$9,FALSE))),"")</f>
        <v>0</v>
      </c>
      <c r="N126" s="109">
        <f ca="1">IFERROR(IF((VLOOKUP($E126,'NEA Backsheet'!$D$5:$CB$183,N$9,FALSE))="","",(VLOOKUP($E126,'NEA Backsheet'!$D$5:$CB$183,N$9,FALSE))),"")</f>
        <v>0</v>
      </c>
      <c r="O126" s="92"/>
      <c r="Q126" s="107">
        <f ca="1">IFERROR(IF((VLOOKUP($E126,'DTOC Backsheet'!$D$5:$AF$183,Q$9,FALSE))="","",(VLOOKUP($E126,'DTOC Backsheet'!$D$5:$AF$183,Q$9,FALSE))),"")</f>
        <v>1067.5233575996936</v>
      </c>
      <c r="R126" s="108">
        <f ca="1">IFERROR(IF((VLOOKUP($E126,'DTOC Backsheet'!$D$5:$AF$183,R$9,FALSE))="","",(VLOOKUP($E126,'DTOC Backsheet'!$D$5:$AF$183,R$9,FALSE))),"")</f>
        <v>785.75849568215983</v>
      </c>
      <c r="S126" s="108">
        <f ca="1">IFERROR(IF((VLOOKUP($E126,'DTOC Backsheet'!$D$5:$AF$183,S$9,FALSE))="","",(VLOOKUP($E126,'DTOC Backsheet'!$D$5:$AF$183,S$9,FALSE))),"")</f>
        <v>696.15962745733736</v>
      </c>
      <c r="T126" s="109">
        <f ca="1">IFERROR(IF((VLOOKUP($E126,'DTOC Backsheet'!$D$5:$AF$183,T$9,FALSE))="","",(VLOOKUP($E126,'DTOC Backsheet'!$D$5:$AF$183,T$9,FALSE))),"")</f>
        <v>1051.208129787283</v>
      </c>
      <c r="U126" s="181">
        <f ca="1">IFERROR(IF((VLOOKUP($E126,'DTOC Backsheet'!$D$5:$AF$183,U$9,FALSE))="","",(VLOOKUP($E126,'DTOC Backsheet'!$D$5:$AF$183,U$9,FALSE))),"")</f>
        <v>770.92480915109502</v>
      </c>
      <c r="V126" s="109">
        <f ca="1">IFERROR(IF((VLOOKUP($E126,'DTOC Backsheet'!$D$5:$AF$183,V$9,FALSE))="","",(VLOOKUP($E126,'DTOC Backsheet'!$D$5:$AF$183,V$9,FALSE))),"")</f>
        <v>1147.3552148288027</v>
      </c>
      <c r="W126" s="110">
        <f ca="1">IFERROR(IF((VLOOKUP($E126,'DTOC Backsheet'!$D$5:$AF$183,W$9,FALSE))="","",(VLOOKUP($E126,'DTOC Backsheet'!$D$5:$AF$183,W$9,FALSE))),"")</f>
        <v>0</v>
      </c>
      <c r="X126" s="109">
        <f ca="1">IFERROR(IF((VLOOKUP($E126,'DTOC Backsheet'!$D$5:$AF$183,X$9,FALSE))="","",(VLOOKUP($E126,'DTOC Backsheet'!$D$5:$AF$183,X$9,FALSE))),"")</f>
        <v>0</v>
      </c>
      <c r="Y126" s="92"/>
    </row>
    <row r="127" spans="1:25" ht="30" customHeight="1" x14ac:dyDescent="0.3">
      <c r="A127" s="171">
        <v>115</v>
      </c>
      <c r="B127" s="97" t="str">
        <f ca="1">IFERROR(IF((VLOOKUP($E127,'Org List'!$AJ$10:$AL$188,3,FALSE))="","",(VLOOKUP($E127,'Org List'!$AJ$10:$AL$188,3,FALSE))),"")</f>
        <v>North of England Commissioning Region</v>
      </c>
      <c r="C127" s="98" t="str">
        <f ca="1">IFERROR(IF((VLOOKUP($E127,'Org List'!$AO$10:$AQ$188,3,FALSE))="","",(VLOOKUP($E127,'Org List'!$AO$10:$AQ$188,3,FALSE))),"")</f>
        <v>North East Region</v>
      </c>
      <c r="D127" s="99" t="str">
        <f ca="1">IFERROR(IF((VLOOKUP($E127,'Org List'!$AT$10:$AV$188,3,FALSE))="","",(VLOOKUP($E127,'Org List'!$AT$10:$AV$188,3,FALSE))),"")</f>
        <v>NHS England North (Cumbria And North East)</v>
      </c>
      <c r="E127" s="97" t="str">
        <f t="shared" ca="1" si="1"/>
        <v>E08000022</v>
      </c>
      <c r="F127" s="99" t="str">
        <f ca="1">IF(E127="","",VLOOKUP(E127,'Org List'!$J$9:$K$488,2,0))</f>
        <v>North Tyneside</v>
      </c>
      <c r="G127" s="107">
        <f ca="1">IFERROR(IF((VLOOKUP($E127,'NEA Backsheet'!$D$5:$CB$183,G$9,FALSE))="","",(VLOOKUP($E127,'NEA Backsheet'!$D$5:$CB$183,G$9,FALSE))),"")</f>
        <v>3188.0974325534426</v>
      </c>
      <c r="H127" s="108">
        <f ca="1">IFERROR(IF((VLOOKUP($E127,'NEA Backsheet'!$D$5:$CB$183,H$9,FALSE))="","",(VLOOKUP($E127,'NEA Backsheet'!$D$5:$CB$183,H$9,FALSE))),"")</f>
        <v>3190.0625656397492</v>
      </c>
      <c r="I127" s="108">
        <f ca="1">IFERROR(IF((VLOOKUP($E127,'NEA Backsheet'!$D$5:$CB$183,I$9,FALSE))="","",(VLOOKUP($E127,'NEA Backsheet'!$D$5:$CB$183,I$9,FALSE))),"")</f>
        <v>3353.7761393199758</v>
      </c>
      <c r="J127" s="109">
        <f ca="1">IFERROR(IF((VLOOKUP($E127,'NEA Backsheet'!$D$5:$CB$183,J$9,FALSE))="","",(VLOOKUP($E127,'NEA Backsheet'!$D$5:$CB$183,J$9,FALSE))),"")</f>
        <v>3419.365606463934</v>
      </c>
      <c r="K127" s="181">
        <f ca="1">IFERROR(IF((VLOOKUP($E127,'NEA Backsheet'!$D$5:$CB$183,K$9,FALSE))="","",(VLOOKUP($E127,'NEA Backsheet'!$D$5:$CB$183,K$9,FALSE))),"")</f>
        <v>3175.2745462563862</v>
      </c>
      <c r="L127" s="109">
        <f ca="1">IFERROR(IF((VLOOKUP($E127,'NEA Backsheet'!$D$5:$CB$183,L$9,FALSE))="","",(VLOOKUP($E127,'NEA Backsheet'!$D$5:$CB$183,L$9,FALSE))),"")</f>
        <v>3360.335349321484</v>
      </c>
      <c r="M127" s="110">
        <f ca="1">IFERROR(IF((VLOOKUP($E127,'NEA Backsheet'!$D$5:$CB$183,M$9,FALSE))="","",(VLOOKUP($E127,'NEA Backsheet'!$D$5:$CB$183,M$9,FALSE))),"")</f>
        <v>0</v>
      </c>
      <c r="N127" s="109">
        <f ca="1">IFERROR(IF((VLOOKUP($E127,'NEA Backsheet'!$D$5:$CB$183,N$9,FALSE))="","",(VLOOKUP($E127,'NEA Backsheet'!$D$5:$CB$183,N$9,FALSE))),"")</f>
        <v>0</v>
      </c>
      <c r="O127" s="92"/>
      <c r="Q127" s="107">
        <f ca="1">IFERROR(IF((VLOOKUP($E127,'DTOC Backsheet'!$D$5:$AF$183,Q$9,FALSE))="","",(VLOOKUP($E127,'DTOC Backsheet'!$D$5:$AF$183,Q$9,FALSE))),"")</f>
        <v>625.320912491748</v>
      </c>
      <c r="R127" s="108">
        <f ca="1">IFERROR(IF((VLOOKUP($E127,'DTOC Backsheet'!$D$5:$AF$183,R$9,FALSE))="","",(VLOOKUP($E127,'DTOC Backsheet'!$D$5:$AF$183,R$9,FALSE))),"")</f>
        <v>544.63434313797404</v>
      </c>
      <c r="S127" s="108">
        <f ca="1">IFERROR(IF((VLOOKUP($E127,'DTOC Backsheet'!$D$5:$AF$183,S$9,FALSE))="","",(VLOOKUP($E127,'DTOC Backsheet'!$D$5:$AF$183,S$9,FALSE))),"")</f>
        <v>420.54817966209441</v>
      </c>
      <c r="T127" s="109">
        <f ca="1">IFERROR(IF((VLOOKUP($E127,'DTOC Backsheet'!$D$5:$AF$183,T$9,FALSE))="","",(VLOOKUP($E127,'DTOC Backsheet'!$D$5:$AF$183,T$9,FALSE))),"")</f>
        <v>519.37492135757373</v>
      </c>
      <c r="U127" s="181">
        <f ca="1">IFERROR(IF((VLOOKUP($E127,'DTOC Backsheet'!$D$5:$AF$183,U$9,FALSE))="","",(VLOOKUP($E127,'DTOC Backsheet'!$D$5:$AF$183,U$9,FALSE))),"")</f>
        <v>394.87141494518232</v>
      </c>
      <c r="V127" s="109">
        <f ca="1">IFERROR(IF((VLOOKUP($E127,'DTOC Backsheet'!$D$5:$AF$183,V$9,FALSE))="","",(VLOOKUP($E127,'DTOC Backsheet'!$D$5:$AF$183,V$9,FALSE))),"")</f>
        <v>487.63873344853278</v>
      </c>
      <c r="W127" s="110">
        <f ca="1">IFERROR(IF((VLOOKUP($E127,'DTOC Backsheet'!$D$5:$AF$183,W$9,FALSE))="","",(VLOOKUP($E127,'DTOC Backsheet'!$D$5:$AF$183,W$9,FALSE))),"")</f>
        <v>0</v>
      </c>
      <c r="X127" s="109">
        <f ca="1">IFERROR(IF((VLOOKUP($E127,'DTOC Backsheet'!$D$5:$AF$183,X$9,FALSE))="","",(VLOOKUP($E127,'DTOC Backsheet'!$D$5:$AF$183,X$9,FALSE))),"")</f>
        <v>0</v>
      </c>
      <c r="Y127" s="92"/>
    </row>
    <row r="128" spans="1:25" ht="30" customHeight="1" x14ac:dyDescent="0.3">
      <c r="A128" s="171">
        <v>116</v>
      </c>
      <c r="B128" s="97" t="str">
        <f ca="1">IFERROR(IF((VLOOKUP($E128,'Org List'!$AJ$10:$AL$188,3,FALSE))="","",(VLOOKUP($E128,'Org List'!$AJ$10:$AL$188,3,FALSE))),"")</f>
        <v>North of England Commissioning Region</v>
      </c>
      <c r="C128" s="98" t="str">
        <f ca="1">IFERROR(IF((VLOOKUP($E128,'Org List'!$AO$10:$AQ$188,3,FALSE))="","",(VLOOKUP($E128,'Org List'!$AO$10:$AQ$188,3,FALSE))),"")</f>
        <v>Yorkshire and The Humber Region</v>
      </c>
      <c r="D128" s="99" t="str">
        <f ca="1">IFERROR(IF((VLOOKUP($E128,'Org List'!$AT$10:$AV$188,3,FALSE))="","",(VLOOKUP($E128,'Org List'!$AT$10:$AV$188,3,FALSE))),"")</f>
        <v>NHS England North (Yorkshire And Humber)</v>
      </c>
      <c r="E128" s="97" t="str">
        <f t="shared" ca="1" si="1"/>
        <v>E10000023</v>
      </c>
      <c r="F128" s="99" t="str">
        <f ca="1">IF(E128="","",VLOOKUP(E128,'Org List'!$J$9:$K$488,2,0))</f>
        <v>North Yorkshire</v>
      </c>
      <c r="G128" s="107">
        <f ca="1">IFERROR(IF((VLOOKUP($E128,'NEA Backsheet'!$D$5:$CB$183,G$9,FALSE))="","",(VLOOKUP($E128,'NEA Backsheet'!$D$5:$CB$183,G$9,FALSE))),"")</f>
        <v>2703.4601221247945</v>
      </c>
      <c r="H128" s="108">
        <f ca="1">IFERROR(IF((VLOOKUP($E128,'NEA Backsheet'!$D$5:$CB$183,H$9,FALSE))="","",(VLOOKUP($E128,'NEA Backsheet'!$D$5:$CB$183,H$9,FALSE))),"")</f>
        <v>2674.108970904645</v>
      </c>
      <c r="I128" s="108">
        <f ca="1">IFERROR(IF((VLOOKUP($E128,'NEA Backsheet'!$D$5:$CB$183,I$9,FALSE))="","",(VLOOKUP($E128,'NEA Backsheet'!$D$5:$CB$183,I$9,FALSE))),"")</f>
        <v>2896.0048787007563</v>
      </c>
      <c r="J128" s="109">
        <f ca="1">IFERROR(IF((VLOOKUP($E128,'NEA Backsheet'!$D$5:$CB$183,J$9,FALSE))="","",(VLOOKUP($E128,'NEA Backsheet'!$D$5:$CB$183,J$9,FALSE))),"")</f>
        <v>2816.132934204546</v>
      </c>
      <c r="K128" s="181">
        <f ca="1">IFERROR(IF((VLOOKUP($E128,'NEA Backsheet'!$D$5:$CB$183,K$9,FALSE))="","",(VLOOKUP($E128,'NEA Backsheet'!$D$5:$CB$183,K$9,FALSE))),"")</f>
        <v>2828.2570467106952</v>
      </c>
      <c r="L128" s="109">
        <f ca="1">IFERROR(IF((VLOOKUP($E128,'NEA Backsheet'!$D$5:$CB$183,L$9,FALSE))="","",(VLOOKUP($E128,'NEA Backsheet'!$D$5:$CB$183,L$9,FALSE))),"")</f>
        <v>2771.9765187086591</v>
      </c>
      <c r="M128" s="110">
        <f ca="1">IFERROR(IF((VLOOKUP($E128,'NEA Backsheet'!$D$5:$CB$183,M$9,FALSE))="","",(VLOOKUP($E128,'NEA Backsheet'!$D$5:$CB$183,M$9,FALSE))),"")</f>
        <v>0</v>
      </c>
      <c r="N128" s="109">
        <f ca="1">IFERROR(IF((VLOOKUP($E128,'NEA Backsheet'!$D$5:$CB$183,N$9,FALSE))="","",(VLOOKUP($E128,'NEA Backsheet'!$D$5:$CB$183,N$9,FALSE))),"")</f>
        <v>0</v>
      </c>
      <c r="O128" s="92"/>
      <c r="Q128" s="107">
        <f ca="1">IFERROR(IF((VLOOKUP($E128,'DTOC Backsheet'!$D$5:$AF$183,Q$9,FALSE))="","",(VLOOKUP($E128,'DTOC Backsheet'!$D$5:$AF$183,Q$9,FALSE))),"")</f>
        <v>1374.3909869098873</v>
      </c>
      <c r="R128" s="108">
        <f ca="1">IFERROR(IF((VLOOKUP($E128,'DTOC Backsheet'!$D$5:$AF$183,R$9,FALSE))="","",(VLOOKUP($E128,'DTOC Backsheet'!$D$5:$AF$183,R$9,FALSE))),"")</f>
        <v>1163.0707821478959</v>
      </c>
      <c r="S128" s="108">
        <f ca="1">IFERROR(IF((VLOOKUP($E128,'DTOC Backsheet'!$D$5:$AF$183,S$9,FALSE))="","",(VLOOKUP($E128,'DTOC Backsheet'!$D$5:$AF$183,S$9,FALSE))),"")</f>
        <v>1177.0373474051539</v>
      </c>
      <c r="T128" s="109">
        <f ca="1">IFERROR(IF((VLOOKUP($E128,'DTOC Backsheet'!$D$5:$AF$183,T$9,FALSE))="","",(VLOOKUP($E128,'DTOC Backsheet'!$D$5:$AF$183,T$9,FALSE))),"")</f>
        <v>1238.281404269941</v>
      </c>
      <c r="U128" s="181">
        <f ca="1">IFERROR(IF((VLOOKUP($E128,'DTOC Backsheet'!$D$5:$AF$183,U$9,FALSE))="","",(VLOOKUP($E128,'DTOC Backsheet'!$D$5:$AF$183,U$9,FALSE))),"")</f>
        <v>1240.1021088342982</v>
      </c>
      <c r="V128" s="109">
        <f ca="1">IFERROR(IF((VLOOKUP($E128,'DTOC Backsheet'!$D$5:$AF$183,V$9,FALSE))="","",(VLOOKUP($E128,'DTOC Backsheet'!$D$5:$AF$183,V$9,FALSE))),"")</f>
        <v>1239.2929068056949</v>
      </c>
      <c r="W128" s="110">
        <f ca="1">IFERROR(IF((VLOOKUP($E128,'DTOC Backsheet'!$D$5:$AF$183,W$9,FALSE))="","",(VLOOKUP($E128,'DTOC Backsheet'!$D$5:$AF$183,W$9,FALSE))),"")</f>
        <v>0</v>
      </c>
      <c r="X128" s="109">
        <f ca="1">IFERROR(IF((VLOOKUP($E128,'DTOC Backsheet'!$D$5:$AF$183,X$9,FALSE))="","",(VLOOKUP($E128,'DTOC Backsheet'!$D$5:$AF$183,X$9,FALSE))),"")</f>
        <v>0</v>
      </c>
      <c r="Y128" s="92"/>
    </row>
    <row r="129" spans="1:25" ht="30" customHeight="1" x14ac:dyDescent="0.3">
      <c r="A129" s="171">
        <v>117</v>
      </c>
      <c r="B129" s="97" t="str">
        <f ca="1">IFERROR(IF((VLOOKUP($E129,'Org List'!$AJ$10:$AL$188,3,FALSE))="","",(VLOOKUP($E129,'Org List'!$AJ$10:$AL$188,3,FALSE))),"")</f>
        <v>Midlands and East of England Commissioning Region</v>
      </c>
      <c r="C129" s="98" t="str">
        <f ca="1">IFERROR(IF((VLOOKUP($E129,'Org List'!$AO$10:$AQ$188,3,FALSE))="","",(VLOOKUP($E129,'Org List'!$AO$10:$AQ$188,3,FALSE))),"")</f>
        <v>East Midlands Region</v>
      </c>
      <c r="D129" s="99" t="str">
        <f ca="1">IFERROR(IF((VLOOKUP($E129,'Org List'!$AT$10:$AV$188,3,FALSE))="","",(VLOOKUP($E129,'Org List'!$AT$10:$AV$188,3,FALSE))),"")</f>
        <v>NHS England Midlands And East (Central Midlands)</v>
      </c>
      <c r="E129" s="97" t="str">
        <f t="shared" ca="1" si="1"/>
        <v>E10000021</v>
      </c>
      <c r="F129" s="99" t="str">
        <f ca="1">IF(E129="","",VLOOKUP(E129,'Org List'!$J$9:$K$488,2,0))</f>
        <v>Northamptonshire</v>
      </c>
      <c r="G129" s="107">
        <f ca="1">IFERROR(IF((VLOOKUP($E129,'NEA Backsheet'!$D$5:$CB$183,G$9,FALSE))="","",(VLOOKUP($E129,'NEA Backsheet'!$D$5:$CB$183,G$9,FALSE))),"")</f>
        <v>2935.7823627538683</v>
      </c>
      <c r="H129" s="108">
        <f ca="1">IFERROR(IF((VLOOKUP($E129,'NEA Backsheet'!$D$5:$CB$183,H$9,FALSE))="","",(VLOOKUP($E129,'NEA Backsheet'!$D$5:$CB$183,H$9,FALSE))),"")</f>
        <v>2835.3203618324942</v>
      </c>
      <c r="I129" s="108">
        <f ca="1">IFERROR(IF((VLOOKUP($E129,'NEA Backsheet'!$D$5:$CB$183,I$9,FALSE))="","",(VLOOKUP($E129,'NEA Backsheet'!$D$5:$CB$183,I$9,FALSE))),"")</f>
        <v>2904.302152760411</v>
      </c>
      <c r="J129" s="109">
        <f ca="1">IFERROR(IF((VLOOKUP($E129,'NEA Backsheet'!$D$5:$CB$183,J$9,FALSE))="","",(VLOOKUP($E129,'NEA Backsheet'!$D$5:$CB$183,J$9,FALSE))),"")</f>
        <v>2789.8490391797118</v>
      </c>
      <c r="K129" s="181">
        <f ca="1">IFERROR(IF((VLOOKUP($E129,'NEA Backsheet'!$D$5:$CB$183,K$9,FALSE))="","",(VLOOKUP($E129,'NEA Backsheet'!$D$5:$CB$183,K$9,FALSE))),"")</f>
        <v>2910.6637549122011</v>
      </c>
      <c r="L129" s="109">
        <f ca="1">IFERROR(IF((VLOOKUP($E129,'NEA Backsheet'!$D$5:$CB$183,L$9,FALSE))="","",(VLOOKUP($E129,'NEA Backsheet'!$D$5:$CB$183,L$9,FALSE))),"")</f>
        <v>2984.563597462668</v>
      </c>
      <c r="M129" s="110">
        <f ca="1">IFERROR(IF((VLOOKUP($E129,'NEA Backsheet'!$D$5:$CB$183,M$9,FALSE))="","",(VLOOKUP($E129,'NEA Backsheet'!$D$5:$CB$183,M$9,FALSE))),"")</f>
        <v>0</v>
      </c>
      <c r="N129" s="109">
        <f ca="1">IFERROR(IF((VLOOKUP($E129,'NEA Backsheet'!$D$5:$CB$183,N$9,FALSE))="","",(VLOOKUP($E129,'NEA Backsheet'!$D$5:$CB$183,N$9,FALSE))),"")</f>
        <v>0</v>
      </c>
      <c r="O129" s="92"/>
      <c r="Q129" s="107">
        <f ca="1">IFERROR(IF((VLOOKUP($E129,'DTOC Backsheet'!$D$5:$AF$183,Q$9,FALSE))="","",(VLOOKUP($E129,'DTOC Backsheet'!$D$5:$AF$183,Q$9,FALSE))),"")</f>
        <v>2502.8739090920194</v>
      </c>
      <c r="R129" s="108">
        <f ca="1">IFERROR(IF((VLOOKUP($E129,'DTOC Backsheet'!$D$5:$AF$183,R$9,FALSE))="","",(VLOOKUP($E129,'DTOC Backsheet'!$D$5:$AF$183,R$9,FALSE))),"")</f>
        <v>2762.7904218148451</v>
      </c>
      <c r="S129" s="108">
        <f ca="1">IFERROR(IF((VLOOKUP($E129,'DTOC Backsheet'!$D$5:$AF$183,S$9,FALSE))="","",(VLOOKUP($E129,'DTOC Backsheet'!$D$5:$AF$183,S$9,FALSE))),"")</f>
        <v>2050.7238413218411</v>
      </c>
      <c r="T129" s="109">
        <f ca="1">IFERROR(IF((VLOOKUP($E129,'DTOC Backsheet'!$D$5:$AF$183,T$9,FALSE))="","",(VLOOKUP($E129,'DTOC Backsheet'!$D$5:$AF$183,T$9,FALSE))),"")</f>
        <v>1518.4057151092636</v>
      </c>
      <c r="U129" s="181">
        <f ca="1">IFERROR(IF((VLOOKUP($E129,'DTOC Backsheet'!$D$5:$AF$183,U$9,FALSE))="","",(VLOOKUP($E129,'DTOC Backsheet'!$D$5:$AF$183,U$9,FALSE))),"")</f>
        <v>1422.562961946905</v>
      </c>
      <c r="V129" s="109">
        <f ca="1">IFERROR(IF((VLOOKUP($E129,'DTOC Backsheet'!$D$5:$AF$183,V$9,FALSE))="","",(VLOOKUP($E129,'DTOC Backsheet'!$D$5:$AF$183,V$9,FALSE))),"")</f>
        <v>1597.0903623709467</v>
      </c>
      <c r="W129" s="110">
        <f ca="1">IFERROR(IF((VLOOKUP($E129,'DTOC Backsheet'!$D$5:$AF$183,W$9,FALSE))="","",(VLOOKUP($E129,'DTOC Backsheet'!$D$5:$AF$183,W$9,FALSE))),"")</f>
        <v>0</v>
      </c>
      <c r="X129" s="109">
        <f ca="1">IFERROR(IF((VLOOKUP($E129,'DTOC Backsheet'!$D$5:$AF$183,X$9,FALSE))="","",(VLOOKUP($E129,'DTOC Backsheet'!$D$5:$AF$183,X$9,FALSE))),"")</f>
        <v>0</v>
      </c>
      <c r="Y129" s="92"/>
    </row>
    <row r="130" spans="1:25" ht="30" customHeight="1" x14ac:dyDescent="0.3">
      <c r="A130" s="171">
        <v>118</v>
      </c>
      <c r="B130" s="97" t="str">
        <f ca="1">IFERROR(IF((VLOOKUP($E130,'Org List'!$AJ$10:$AL$188,3,FALSE))="","",(VLOOKUP($E130,'Org List'!$AJ$10:$AL$188,3,FALSE))),"")</f>
        <v>North of England Commissioning Region</v>
      </c>
      <c r="C130" s="98" t="str">
        <f ca="1">IFERROR(IF((VLOOKUP($E130,'Org List'!$AO$10:$AQ$188,3,FALSE))="","",(VLOOKUP($E130,'Org List'!$AO$10:$AQ$188,3,FALSE))),"")</f>
        <v>North East Region</v>
      </c>
      <c r="D130" s="99" t="str">
        <f ca="1">IFERROR(IF((VLOOKUP($E130,'Org List'!$AT$10:$AV$188,3,FALSE))="","",(VLOOKUP($E130,'Org List'!$AT$10:$AV$188,3,FALSE))),"")</f>
        <v>NHS England North (Cumbria And North East)</v>
      </c>
      <c r="E130" s="97" t="str">
        <f t="shared" ca="1" si="1"/>
        <v>E06000057</v>
      </c>
      <c r="F130" s="99" t="str">
        <f ca="1">IF(E130="","",VLOOKUP(E130,'Org List'!$J$9:$K$488,2,0))</f>
        <v>Northumberland</v>
      </c>
      <c r="G130" s="107">
        <f ca="1">IFERROR(IF((VLOOKUP($E130,'NEA Backsheet'!$D$5:$CB$183,G$9,FALSE))="","",(VLOOKUP($E130,'NEA Backsheet'!$D$5:$CB$183,G$9,FALSE))),"")</f>
        <v>3076.4766819868187</v>
      </c>
      <c r="H130" s="108">
        <f ca="1">IFERROR(IF((VLOOKUP($E130,'NEA Backsheet'!$D$5:$CB$183,H$9,FALSE))="","",(VLOOKUP($E130,'NEA Backsheet'!$D$5:$CB$183,H$9,FALSE))),"")</f>
        <v>3105.5441028746995</v>
      </c>
      <c r="I130" s="108">
        <f ca="1">IFERROR(IF((VLOOKUP($E130,'NEA Backsheet'!$D$5:$CB$183,I$9,FALSE))="","",(VLOOKUP($E130,'NEA Backsheet'!$D$5:$CB$183,I$9,FALSE))),"")</f>
        <v>3239.728815857075</v>
      </c>
      <c r="J130" s="109">
        <f ca="1">IFERROR(IF((VLOOKUP($E130,'NEA Backsheet'!$D$5:$CB$183,J$9,FALSE))="","",(VLOOKUP($E130,'NEA Backsheet'!$D$5:$CB$183,J$9,FALSE))),"")</f>
        <v>3292.0393895657021</v>
      </c>
      <c r="K130" s="181">
        <f ca="1">IFERROR(IF((VLOOKUP($E130,'NEA Backsheet'!$D$5:$CB$183,K$9,FALSE))="","",(VLOOKUP($E130,'NEA Backsheet'!$D$5:$CB$183,K$9,FALSE))),"")</f>
        <v>3172.2873060817765</v>
      </c>
      <c r="L130" s="109">
        <f ca="1">IFERROR(IF((VLOOKUP($E130,'NEA Backsheet'!$D$5:$CB$183,L$9,FALSE))="","",(VLOOKUP($E130,'NEA Backsheet'!$D$5:$CB$183,L$9,FALSE))),"")</f>
        <v>3229.0050029698064</v>
      </c>
      <c r="M130" s="110">
        <f ca="1">IFERROR(IF((VLOOKUP($E130,'NEA Backsheet'!$D$5:$CB$183,M$9,FALSE))="","",(VLOOKUP($E130,'NEA Backsheet'!$D$5:$CB$183,M$9,FALSE))),"")</f>
        <v>0</v>
      </c>
      <c r="N130" s="109">
        <f ca="1">IFERROR(IF((VLOOKUP($E130,'NEA Backsheet'!$D$5:$CB$183,N$9,FALSE))="","",(VLOOKUP($E130,'NEA Backsheet'!$D$5:$CB$183,N$9,FALSE))),"")</f>
        <v>0</v>
      </c>
      <c r="O130" s="92"/>
      <c r="Q130" s="107">
        <f ca="1">IFERROR(IF((VLOOKUP($E130,'DTOC Backsheet'!$D$5:$AF$183,Q$9,FALSE))="","",(VLOOKUP($E130,'DTOC Backsheet'!$D$5:$AF$183,Q$9,FALSE))),"")</f>
        <v>371.00544397625566</v>
      </c>
      <c r="R130" s="108">
        <f ca="1">IFERROR(IF((VLOOKUP($E130,'DTOC Backsheet'!$D$5:$AF$183,R$9,FALSE))="","",(VLOOKUP($E130,'DTOC Backsheet'!$D$5:$AF$183,R$9,FALSE))),"")</f>
        <v>299.88004798080766</v>
      </c>
      <c r="S130" s="108">
        <f ca="1">IFERROR(IF((VLOOKUP($E130,'DTOC Backsheet'!$D$5:$AF$183,S$9,FALSE))="","",(VLOOKUP($E130,'DTOC Backsheet'!$D$5:$AF$183,S$9,FALSE))),"")</f>
        <v>305.64697198043859</v>
      </c>
      <c r="T130" s="109">
        <f ca="1">IFERROR(IF((VLOOKUP($E130,'DTOC Backsheet'!$D$5:$AF$183,T$9,FALSE))="","",(VLOOKUP($E130,'DTOC Backsheet'!$D$5:$AF$183,T$9,FALSE))),"")</f>
        <v>432.77242388617884</v>
      </c>
      <c r="U130" s="181">
        <f ca="1">IFERROR(IF((VLOOKUP($E130,'DTOC Backsheet'!$D$5:$AF$183,U$9,FALSE))="","",(VLOOKUP($E130,'DTOC Backsheet'!$D$5:$AF$183,U$9,FALSE))),"")</f>
        <v>315.1292961809342</v>
      </c>
      <c r="V130" s="109">
        <f ca="1">IFERROR(IF((VLOOKUP($E130,'DTOC Backsheet'!$D$5:$AF$183,V$9,FALSE))="","",(VLOOKUP($E130,'DTOC Backsheet'!$D$5:$AF$183,V$9,FALSE))),"")</f>
        <v>253.8005837050853</v>
      </c>
      <c r="W130" s="110">
        <f ca="1">IFERROR(IF((VLOOKUP($E130,'DTOC Backsheet'!$D$5:$AF$183,W$9,FALSE))="","",(VLOOKUP($E130,'DTOC Backsheet'!$D$5:$AF$183,W$9,FALSE))),"")</f>
        <v>0</v>
      </c>
      <c r="X130" s="109">
        <f ca="1">IFERROR(IF((VLOOKUP($E130,'DTOC Backsheet'!$D$5:$AF$183,X$9,FALSE))="","",(VLOOKUP($E130,'DTOC Backsheet'!$D$5:$AF$183,X$9,FALSE))),"")</f>
        <v>0</v>
      </c>
      <c r="Y130" s="92"/>
    </row>
    <row r="131" spans="1:25" ht="30" customHeight="1" x14ac:dyDescent="0.3">
      <c r="A131" s="171">
        <v>119</v>
      </c>
      <c r="B131" s="97" t="str">
        <f ca="1">IFERROR(IF((VLOOKUP($E131,'Org List'!$AJ$10:$AL$188,3,FALSE))="","",(VLOOKUP($E131,'Org List'!$AJ$10:$AL$188,3,FALSE))),"")</f>
        <v>Midlands and East of England Commissioning Region</v>
      </c>
      <c r="C131" s="98" t="str">
        <f ca="1">IFERROR(IF((VLOOKUP($E131,'Org List'!$AO$10:$AQ$188,3,FALSE))="","",(VLOOKUP($E131,'Org List'!$AO$10:$AQ$188,3,FALSE))),"")</f>
        <v>East Midlands Region</v>
      </c>
      <c r="D131" s="99" t="str">
        <f ca="1">IFERROR(IF((VLOOKUP($E131,'Org List'!$AT$10:$AV$188,3,FALSE))="","",(VLOOKUP($E131,'Org List'!$AT$10:$AV$188,3,FALSE))),"")</f>
        <v>NHS England Midlands And East (North Midlands)</v>
      </c>
      <c r="E131" s="97" t="str">
        <f t="shared" ca="1" si="1"/>
        <v>E06000018</v>
      </c>
      <c r="F131" s="99" t="str">
        <f ca="1">IF(E131="","",VLOOKUP(E131,'Org List'!$J$9:$K$488,2,0))</f>
        <v>Nottingham</v>
      </c>
      <c r="G131" s="107">
        <f ca="1">IFERROR(IF((VLOOKUP($E131,'NEA Backsheet'!$D$5:$CB$183,G$9,FALSE))="","",(VLOOKUP($E131,'NEA Backsheet'!$D$5:$CB$183,G$9,FALSE))),"")</f>
        <v>2213.9621166964894</v>
      </c>
      <c r="H131" s="108">
        <f ca="1">IFERROR(IF((VLOOKUP($E131,'NEA Backsheet'!$D$5:$CB$183,H$9,FALSE))="","",(VLOOKUP($E131,'NEA Backsheet'!$D$5:$CB$183,H$9,FALSE))),"")</f>
        <v>2196.1623234989324</v>
      </c>
      <c r="I131" s="108">
        <f ca="1">IFERROR(IF((VLOOKUP($E131,'NEA Backsheet'!$D$5:$CB$183,I$9,FALSE))="","",(VLOOKUP($E131,'NEA Backsheet'!$D$5:$CB$183,I$9,FALSE))),"")</f>
        <v>2312.8733550015963</v>
      </c>
      <c r="J131" s="109">
        <f ca="1">IFERROR(IF((VLOOKUP($E131,'NEA Backsheet'!$D$5:$CB$183,J$9,FALSE))="","",(VLOOKUP($E131,'NEA Backsheet'!$D$5:$CB$183,J$9,FALSE))),"")</f>
        <v>2399.8311234920361</v>
      </c>
      <c r="K131" s="181">
        <f ca="1">IFERROR(IF((VLOOKUP($E131,'NEA Backsheet'!$D$5:$CB$183,K$9,FALSE))="","",(VLOOKUP($E131,'NEA Backsheet'!$D$5:$CB$183,K$9,FALSE))),"")</f>
        <v>2392.0948392987998</v>
      </c>
      <c r="L131" s="109">
        <f ca="1">IFERROR(IF((VLOOKUP($E131,'NEA Backsheet'!$D$5:$CB$183,L$9,FALSE))="","",(VLOOKUP($E131,'NEA Backsheet'!$D$5:$CB$183,L$9,FALSE))),"")</f>
        <v>2423.1102963875351</v>
      </c>
      <c r="M131" s="110">
        <f ca="1">IFERROR(IF((VLOOKUP($E131,'NEA Backsheet'!$D$5:$CB$183,M$9,FALSE))="","",(VLOOKUP($E131,'NEA Backsheet'!$D$5:$CB$183,M$9,FALSE))),"")</f>
        <v>0</v>
      </c>
      <c r="N131" s="109">
        <f ca="1">IFERROR(IF((VLOOKUP($E131,'NEA Backsheet'!$D$5:$CB$183,N$9,FALSE))="","",(VLOOKUP($E131,'NEA Backsheet'!$D$5:$CB$183,N$9,FALSE))),"")</f>
        <v>0</v>
      </c>
      <c r="O131" s="92"/>
      <c r="Q131" s="107">
        <f ca="1">IFERROR(IF((VLOOKUP($E131,'DTOC Backsheet'!$D$5:$AF$183,Q$9,FALSE))="","",(VLOOKUP($E131,'DTOC Backsheet'!$D$5:$AF$183,Q$9,FALSE))),"")</f>
        <v>1114.9385692961305</v>
      </c>
      <c r="R131" s="108">
        <f ca="1">IFERROR(IF((VLOOKUP($E131,'DTOC Backsheet'!$D$5:$AF$183,R$9,FALSE))="","",(VLOOKUP($E131,'DTOC Backsheet'!$D$5:$AF$183,R$9,FALSE))),"")</f>
        <v>1582.2712136869904</v>
      </c>
      <c r="S131" s="108">
        <f ca="1">IFERROR(IF((VLOOKUP($E131,'DTOC Backsheet'!$D$5:$AF$183,S$9,FALSE))="","",(VLOOKUP($E131,'DTOC Backsheet'!$D$5:$AF$183,S$9,FALSE))),"")</f>
        <v>1723.5044207142037</v>
      </c>
      <c r="T131" s="109">
        <f ca="1">IFERROR(IF((VLOOKUP($E131,'DTOC Backsheet'!$D$5:$AF$183,T$9,FALSE))="","",(VLOOKUP($E131,'DTOC Backsheet'!$D$5:$AF$183,T$9,FALSE))),"")</f>
        <v>1455.7880956076558</v>
      </c>
      <c r="U131" s="181">
        <f ca="1">IFERROR(IF((VLOOKUP($E131,'DTOC Backsheet'!$D$5:$AF$183,U$9,FALSE))="","",(VLOOKUP($E131,'DTOC Backsheet'!$D$5:$AF$183,U$9,FALSE))),"")</f>
        <v>1273.4306732939331</v>
      </c>
      <c r="V131" s="109">
        <f ca="1">IFERROR(IF((VLOOKUP($E131,'DTOC Backsheet'!$D$5:$AF$183,V$9,FALSE))="","",(VLOOKUP($E131,'DTOC Backsheet'!$D$5:$AF$183,V$9,FALSE))),"")</f>
        <v>1190.5060349365349</v>
      </c>
      <c r="W131" s="110">
        <f ca="1">IFERROR(IF((VLOOKUP($E131,'DTOC Backsheet'!$D$5:$AF$183,W$9,FALSE))="","",(VLOOKUP($E131,'DTOC Backsheet'!$D$5:$AF$183,W$9,FALSE))),"")</f>
        <v>0</v>
      </c>
      <c r="X131" s="109">
        <f ca="1">IFERROR(IF((VLOOKUP($E131,'DTOC Backsheet'!$D$5:$AF$183,X$9,FALSE))="","",(VLOOKUP($E131,'DTOC Backsheet'!$D$5:$AF$183,X$9,FALSE))),"")</f>
        <v>0</v>
      </c>
      <c r="Y131" s="92"/>
    </row>
    <row r="132" spans="1:25" ht="30" customHeight="1" x14ac:dyDescent="0.3">
      <c r="A132" s="171">
        <v>120</v>
      </c>
      <c r="B132" s="97" t="str">
        <f ca="1">IFERROR(IF((VLOOKUP($E132,'Org List'!$AJ$10:$AL$188,3,FALSE))="","",(VLOOKUP($E132,'Org List'!$AJ$10:$AL$188,3,FALSE))),"")</f>
        <v>Midlands and East of England Commissioning Region</v>
      </c>
      <c r="C132" s="98" t="str">
        <f ca="1">IFERROR(IF((VLOOKUP($E132,'Org List'!$AO$10:$AQ$188,3,FALSE))="","",(VLOOKUP($E132,'Org List'!$AO$10:$AQ$188,3,FALSE))),"")</f>
        <v>East Midlands Region</v>
      </c>
      <c r="D132" s="99" t="str">
        <f ca="1">IFERROR(IF((VLOOKUP($E132,'Org List'!$AT$10:$AV$188,3,FALSE))="","",(VLOOKUP($E132,'Org List'!$AT$10:$AV$188,3,FALSE))),"")</f>
        <v>NHS England Midlands And East (North Midlands)</v>
      </c>
      <c r="E132" s="97" t="str">
        <f t="shared" ca="1" si="1"/>
        <v>E10000024</v>
      </c>
      <c r="F132" s="99" t="str">
        <f ca="1">IF(E132="","",VLOOKUP(E132,'Org List'!$J$9:$K$488,2,0))</f>
        <v>Nottinghamshire</v>
      </c>
      <c r="G132" s="107">
        <f ca="1">IFERROR(IF((VLOOKUP($E132,'NEA Backsheet'!$D$5:$CB$183,G$9,FALSE))="","",(VLOOKUP($E132,'NEA Backsheet'!$D$5:$CB$183,G$9,FALSE))),"")</f>
        <v>2518.3309562772529</v>
      </c>
      <c r="H132" s="108">
        <f ca="1">IFERROR(IF((VLOOKUP($E132,'NEA Backsheet'!$D$5:$CB$183,H$9,FALSE))="","",(VLOOKUP($E132,'NEA Backsheet'!$D$5:$CB$183,H$9,FALSE))),"")</f>
        <v>2486.8325802072004</v>
      </c>
      <c r="I132" s="108">
        <f ca="1">IFERROR(IF((VLOOKUP($E132,'NEA Backsheet'!$D$5:$CB$183,I$9,FALSE))="","",(VLOOKUP($E132,'NEA Backsheet'!$D$5:$CB$183,I$9,FALSE))),"")</f>
        <v>2537.7342227920799</v>
      </c>
      <c r="J132" s="109">
        <f ca="1">IFERROR(IF((VLOOKUP($E132,'NEA Backsheet'!$D$5:$CB$183,J$9,FALSE))="","",(VLOOKUP($E132,'NEA Backsheet'!$D$5:$CB$183,J$9,FALSE))),"")</f>
        <v>2606.7159770391845</v>
      </c>
      <c r="K132" s="181">
        <f ca="1">IFERROR(IF((VLOOKUP($E132,'NEA Backsheet'!$D$5:$CB$183,K$9,FALSE))="","",(VLOOKUP($E132,'NEA Backsheet'!$D$5:$CB$183,K$9,FALSE))),"")</f>
        <v>2635.9694667156532</v>
      </c>
      <c r="L132" s="109">
        <f ca="1">IFERROR(IF((VLOOKUP($E132,'NEA Backsheet'!$D$5:$CB$183,L$9,FALSE))="","",(VLOOKUP($E132,'NEA Backsheet'!$D$5:$CB$183,L$9,FALSE))),"")</f>
        <v>2658.3342764489962</v>
      </c>
      <c r="M132" s="110">
        <f ca="1">IFERROR(IF((VLOOKUP($E132,'NEA Backsheet'!$D$5:$CB$183,M$9,FALSE))="","",(VLOOKUP($E132,'NEA Backsheet'!$D$5:$CB$183,M$9,FALSE))),"")</f>
        <v>0</v>
      </c>
      <c r="N132" s="109">
        <f ca="1">IFERROR(IF((VLOOKUP($E132,'NEA Backsheet'!$D$5:$CB$183,N$9,FALSE))="","",(VLOOKUP($E132,'NEA Backsheet'!$D$5:$CB$183,N$9,FALSE))),"")</f>
        <v>0</v>
      </c>
      <c r="O132" s="92"/>
      <c r="Q132" s="107">
        <f ca="1">IFERROR(IF((VLOOKUP($E132,'DTOC Backsheet'!$D$5:$AF$183,Q$9,FALSE))="","",(VLOOKUP($E132,'DTOC Backsheet'!$D$5:$AF$183,Q$9,FALSE))),"")</f>
        <v>633.99604518907972</v>
      </c>
      <c r="R132" s="108">
        <f ca="1">IFERROR(IF((VLOOKUP($E132,'DTOC Backsheet'!$D$5:$AF$183,R$9,FALSE))="","",(VLOOKUP($E132,'DTOC Backsheet'!$D$5:$AF$183,R$9,FALSE))),"")</f>
        <v>641.20054570259208</v>
      </c>
      <c r="S132" s="108">
        <f ca="1">IFERROR(IF((VLOOKUP($E132,'DTOC Backsheet'!$D$5:$AF$183,S$9,FALSE))="","",(VLOOKUP($E132,'DTOC Backsheet'!$D$5:$AF$183,S$9,FALSE))),"")</f>
        <v>696.53724113616511</v>
      </c>
      <c r="T132" s="109">
        <f ca="1">IFERROR(IF((VLOOKUP($E132,'DTOC Backsheet'!$D$5:$AF$183,T$9,FALSE))="","",(VLOOKUP($E132,'DTOC Backsheet'!$D$5:$AF$183,T$9,FALSE))),"")</f>
        <v>974.8148319776127</v>
      </c>
      <c r="U132" s="181">
        <f ca="1">IFERROR(IF((VLOOKUP($E132,'DTOC Backsheet'!$D$5:$AF$183,U$9,FALSE))="","",(VLOOKUP($E132,'DTOC Backsheet'!$D$5:$AF$183,U$9,FALSE))),"")</f>
        <v>964.746321975966</v>
      </c>
      <c r="V132" s="109">
        <f ca="1">IFERROR(IF((VLOOKUP($E132,'DTOC Backsheet'!$D$5:$AF$183,V$9,FALSE))="","",(VLOOKUP($E132,'DTOC Backsheet'!$D$5:$AF$183,V$9,FALSE))),"")</f>
        <v>579.85464418574429</v>
      </c>
      <c r="W132" s="110">
        <f ca="1">IFERROR(IF((VLOOKUP($E132,'DTOC Backsheet'!$D$5:$AF$183,W$9,FALSE))="","",(VLOOKUP($E132,'DTOC Backsheet'!$D$5:$AF$183,W$9,FALSE))),"")</f>
        <v>0</v>
      </c>
      <c r="X132" s="109">
        <f ca="1">IFERROR(IF((VLOOKUP($E132,'DTOC Backsheet'!$D$5:$AF$183,X$9,FALSE))="","",(VLOOKUP($E132,'DTOC Backsheet'!$D$5:$AF$183,X$9,FALSE))),"")</f>
        <v>0</v>
      </c>
      <c r="Y132" s="92"/>
    </row>
    <row r="133" spans="1:25" ht="30" customHeight="1" x14ac:dyDescent="0.3">
      <c r="A133" s="171">
        <v>121</v>
      </c>
      <c r="B133" s="97" t="str">
        <f ca="1">IFERROR(IF((VLOOKUP($E133,'Org List'!$AJ$10:$AL$188,3,FALSE))="","",(VLOOKUP($E133,'Org List'!$AJ$10:$AL$188,3,FALSE))),"")</f>
        <v>North of England Commissioning Region</v>
      </c>
      <c r="C133" s="98" t="str">
        <f ca="1">IFERROR(IF((VLOOKUP($E133,'Org List'!$AO$10:$AQ$188,3,FALSE))="","",(VLOOKUP($E133,'Org List'!$AO$10:$AQ$188,3,FALSE))),"")</f>
        <v>North West Region</v>
      </c>
      <c r="D133" s="99" t="str">
        <f ca="1">IFERROR(IF((VLOOKUP($E133,'Org List'!$AT$10:$AV$188,3,FALSE))="","",(VLOOKUP($E133,'Org List'!$AT$10:$AV$188,3,FALSE))),"")</f>
        <v>NHS England North (Greater Manchester)</v>
      </c>
      <c r="E133" s="97" t="str">
        <f t="shared" ca="1" si="1"/>
        <v>E08000004</v>
      </c>
      <c r="F133" s="99" t="str">
        <f ca="1">IF(E133="","",VLOOKUP(E133,'Org List'!$J$9:$K$488,2,0))</f>
        <v>Oldham</v>
      </c>
      <c r="G133" s="107">
        <f ca="1">IFERROR(IF((VLOOKUP($E133,'NEA Backsheet'!$D$5:$CB$183,G$9,FALSE))="","",(VLOOKUP($E133,'NEA Backsheet'!$D$5:$CB$183,G$9,FALSE))),"")</f>
        <v>3234.2151427903013</v>
      </c>
      <c r="H133" s="108">
        <f ca="1">IFERROR(IF((VLOOKUP($E133,'NEA Backsheet'!$D$5:$CB$183,H$9,FALSE))="","",(VLOOKUP($E133,'NEA Backsheet'!$D$5:$CB$183,H$9,FALSE))),"")</f>
        <v>3323.4611872805694</v>
      </c>
      <c r="I133" s="108">
        <f ca="1">IFERROR(IF((VLOOKUP($E133,'NEA Backsheet'!$D$5:$CB$183,I$9,FALSE))="","",(VLOOKUP($E133,'NEA Backsheet'!$D$5:$CB$183,I$9,FALSE))),"")</f>
        <v>3783.2698495761401</v>
      </c>
      <c r="J133" s="109">
        <f ca="1">IFERROR(IF((VLOOKUP($E133,'NEA Backsheet'!$D$5:$CB$183,J$9,FALSE))="","",(VLOOKUP($E133,'NEA Backsheet'!$D$5:$CB$183,J$9,FALSE))),"")</f>
        <v>3592.7939597903446</v>
      </c>
      <c r="K133" s="181">
        <f ca="1">IFERROR(IF((VLOOKUP($E133,'NEA Backsheet'!$D$5:$CB$183,K$9,FALSE))="","",(VLOOKUP($E133,'NEA Backsheet'!$D$5:$CB$183,K$9,FALSE))),"")</f>
        <v>3811.0332306442501</v>
      </c>
      <c r="L133" s="109">
        <f ca="1">IFERROR(IF((VLOOKUP($E133,'NEA Backsheet'!$D$5:$CB$183,L$9,FALSE))="","",(VLOOKUP($E133,'NEA Backsheet'!$D$5:$CB$183,L$9,FALSE))),"")</f>
        <v>3593.911631196816</v>
      </c>
      <c r="M133" s="110">
        <f ca="1">IFERROR(IF((VLOOKUP($E133,'NEA Backsheet'!$D$5:$CB$183,M$9,FALSE))="","",(VLOOKUP($E133,'NEA Backsheet'!$D$5:$CB$183,M$9,FALSE))),"")</f>
        <v>0</v>
      </c>
      <c r="N133" s="109">
        <f ca="1">IFERROR(IF((VLOOKUP($E133,'NEA Backsheet'!$D$5:$CB$183,N$9,FALSE))="","",(VLOOKUP($E133,'NEA Backsheet'!$D$5:$CB$183,N$9,FALSE))),"")</f>
        <v>0</v>
      </c>
      <c r="O133" s="92"/>
      <c r="Q133" s="107">
        <f ca="1">IFERROR(IF((VLOOKUP($E133,'DTOC Backsheet'!$D$5:$AF$183,Q$9,FALSE))="","",(VLOOKUP($E133,'DTOC Backsheet'!$D$5:$AF$183,Q$9,FALSE))),"")</f>
        <v>664.03343064857745</v>
      </c>
      <c r="R133" s="108">
        <f ca="1">IFERROR(IF((VLOOKUP($E133,'DTOC Backsheet'!$D$5:$AF$183,R$9,FALSE))="","",(VLOOKUP($E133,'DTOC Backsheet'!$D$5:$AF$183,R$9,FALSE))),"")</f>
        <v>483.71400767073101</v>
      </c>
      <c r="S133" s="108">
        <f ca="1">IFERROR(IF((VLOOKUP($E133,'DTOC Backsheet'!$D$5:$AF$183,S$9,FALSE))="","",(VLOOKUP($E133,'DTOC Backsheet'!$D$5:$AF$183,S$9,FALSE))),"")</f>
        <v>619.38290686358687</v>
      </c>
      <c r="T133" s="109">
        <f ca="1">IFERROR(IF((VLOOKUP($E133,'DTOC Backsheet'!$D$5:$AF$183,T$9,FALSE))="","",(VLOOKUP($E133,'DTOC Backsheet'!$D$5:$AF$183,T$9,FALSE))),"")</f>
        <v>641.64883920966747</v>
      </c>
      <c r="U133" s="181">
        <f ca="1">IFERROR(IF((VLOOKUP($E133,'DTOC Backsheet'!$D$5:$AF$183,U$9,FALSE))="","",(VLOOKUP($E133,'DTOC Backsheet'!$D$5:$AF$183,U$9,FALSE))),"")</f>
        <v>679.25880669442586</v>
      </c>
      <c r="V133" s="109">
        <f ca="1">IFERROR(IF((VLOOKUP($E133,'DTOC Backsheet'!$D$5:$AF$183,V$9,FALSE))="","",(VLOOKUP($E133,'DTOC Backsheet'!$D$5:$AF$183,V$9,FALSE))),"")</f>
        <v>906.62815557955662</v>
      </c>
      <c r="W133" s="110">
        <f ca="1">IFERROR(IF((VLOOKUP($E133,'DTOC Backsheet'!$D$5:$AF$183,W$9,FALSE))="","",(VLOOKUP($E133,'DTOC Backsheet'!$D$5:$AF$183,W$9,FALSE))),"")</f>
        <v>0</v>
      </c>
      <c r="X133" s="109">
        <f ca="1">IFERROR(IF((VLOOKUP($E133,'DTOC Backsheet'!$D$5:$AF$183,X$9,FALSE))="","",(VLOOKUP($E133,'DTOC Backsheet'!$D$5:$AF$183,X$9,FALSE))),"")</f>
        <v>0</v>
      </c>
      <c r="Y133" s="92"/>
    </row>
    <row r="134" spans="1:25" ht="30" customHeight="1" x14ac:dyDescent="0.3">
      <c r="A134" s="171">
        <v>122</v>
      </c>
      <c r="B134" s="97" t="str">
        <f ca="1">IFERROR(IF((VLOOKUP($E134,'Org List'!$AJ$10:$AL$188,3,FALSE))="","",(VLOOKUP($E134,'Org List'!$AJ$10:$AL$188,3,FALSE))),"")</f>
        <v>South East England Commissioning Region</v>
      </c>
      <c r="C134" s="98" t="str">
        <f ca="1">IFERROR(IF((VLOOKUP($E134,'Org List'!$AO$10:$AQ$188,3,FALSE))="","",(VLOOKUP($E134,'Org List'!$AO$10:$AQ$188,3,FALSE))),"")</f>
        <v>South East Region</v>
      </c>
      <c r="D134" s="99" t="str">
        <f ca="1">IFERROR(IF((VLOOKUP($E134,'Org List'!$AT$10:$AV$188,3,FALSE))="","",(VLOOKUP($E134,'Org List'!$AT$10:$AV$188,3,FALSE))),"")</f>
        <v>NHS England South East (Hampshire, Isle of Wight and Thames Valley)</v>
      </c>
      <c r="E134" s="97" t="str">
        <f t="shared" ca="1" si="1"/>
        <v>E10000025</v>
      </c>
      <c r="F134" s="99" t="str">
        <f ca="1">IF(E134="","",VLOOKUP(E134,'Org List'!$J$9:$K$488,2,0))</f>
        <v>Oxfordshire</v>
      </c>
      <c r="G134" s="107">
        <f ca="1">IFERROR(IF((VLOOKUP($E134,'NEA Backsheet'!$D$5:$CB$183,G$9,FALSE))="","",(VLOOKUP($E134,'NEA Backsheet'!$D$5:$CB$183,G$9,FALSE))),"")</f>
        <v>2360.4788094898172</v>
      </c>
      <c r="H134" s="108">
        <f ca="1">IFERROR(IF((VLOOKUP($E134,'NEA Backsheet'!$D$5:$CB$183,H$9,FALSE))="","",(VLOOKUP($E134,'NEA Backsheet'!$D$5:$CB$183,H$9,FALSE))),"")</f>
        <v>2347.1190506202352</v>
      </c>
      <c r="I134" s="108">
        <f ca="1">IFERROR(IF((VLOOKUP($E134,'NEA Backsheet'!$D$5:$CB$183,I$9,FALSE))="","",(VLOOKUP($E134,'NEA Backsheet'!$D$5:$CB$183,I$9,FALSE))),"")</f>
        <v>2435.0274403411504</v>
      </c>
      <c r="J134" s="109">
        <f ca="1">IFERROR(IF((VLOOKUP($E134,'NEA Backsheet'!$D$5:$CB$183,J$9,FALSE))="","",(VLOOKUP($E134,'NEA Backsheet'!$D$5:$CB$183,J$9,FALSE))),"")</f>
        <v>2418.5467018697746</v>
      </c>
      <c r="K134" s="181">
        <f ca="1">IFERROR(IF((VLOOKUP($E134,'NEA Backsheet'!$D$5:$CB$183,K$9,FALSE))="","",(VLOOKUP($E134,'NEA Backsheet'!$D$5:$CB$183,K$9,FALSE))),"")</f>
        <v>2476.1261272086813</v>
      </c>
      <c r="L134" s="109">
        <f ca="1">IFERROR(IF((VLOOKUP($E134,'NEA Backsheet'!$D$5:$CB$183,L$9,FALSE))="","",(VLOOKUP($E134,'NEA Backsheet'!$D$5:$CB$183,L$9,FALSE))),"")</f>
        <v>2432.6475216751405</v>
      </c>
      <c r="M134" s="110">
        <f ca="1">IFERROR(IF((VLOOKUP($E134,'NEA Backsheet'!$D$5:$CB$183,M$9,FALSE))="","",(VLOOKUP($E134,'NEA Backsheet'!$D$5:$CB$183,M$9,FALSE))),"")</f>
        <v>0</v>
      </c>
      <c r="N134" s="109">
        <f ca="1">IFERROR(IF((VLOOKUP($E134,'NEA Backsheet'!$D$5:$CB$183,N$9,FALSE))="","",(VLOOKUP($E134,'NEA Backsheet'!$D$5:$CB$183,N$9,FALSE))),"")</f>
        <v>0</v>
      </c>
      <c r="O134" s="92"/>
      <c r="Q134" s="107">
        <f ca="1">IFERROR(IF((VLOOKUP($E134,'DTOC Backsheet'!$D$5:$AF$183,Q$9,FALSE))="","",(VLOOKUP($E134,'DTOC Backsheet'!$D$5:$AF$183,Q$9,FALSE))),"")</f>
        <v>3264.9350649350649</v>
      </c>
      <c r="R134" s="108">
        <f ca="1">IFERROR(IF((VLOOKUP($E134,'DTOC Backsheet'!$D$5:$AF$183,R$9,FALSE))="","",(VLOOKUP($E134,'DTOC Backsheet'!$D$5:$AF$183,R$9,FALSE))),"")</f>
        <v>2630.7977736549165</v>
      </c>
      <c r="S134" s="108">
        <f ca="1">IFERROR(IF((VLOOKUP($E134,'DTOC Backsheet'!$D$5:$AF$183,S$9,FALSE))="","",(VLOOKUP($E134,'DTOC Backsheet'!$D$5:$AF$183,S$9,FALSE))),"")</f>
        <v>2093.135435992579</v>
      </c>
      <c r="T134" s="109">
        <f ca="1">IFERROR(IF((VLOOKUP($E134,'DTOC Backsheet'!$D$5:$AF$183,T$9,FALSE))="","",(VLOOKUP($E134,'DTOC Backsheet'!$D$5:$AF$183,T$9,FALSE))),"")</f>
        <v>2140.8322250016367</v>
      </c>
      <c r="U134" s="181">
        <f ca="1">IFERROR(IF((VLOOKUP($E134,'DTOC Backsheet'!$D$5:$AF$183,U$9,FALSE))="","",(VLOOKUP($E134,'DTOC Backsheet'!$D$5:$AF$183,U$9,FALSE))),"")</f>
        <v>1718.4408072726264</v>
      </c>
      <c r="V134" s="109">
        <f ca="1">IFERROR(IF((VLOOKUP($E134,'DTOC Backsheet'!$D$5:$AF$183,V$9,FALSE))="","",(VLOOKUP($E134,'DTOC Backsheet'!$D$5:$AF$183,V$9,FALSE))),"")</f>
        <v>1848.7491149331101</v>
      </c>
      <c r="W134" s="110">
        <f ca="1">IFERROR(IF((VLOOKUP($E134,'DTOC Backsheet'!$D$5:$AF$183,W$9,FALSE))="","",(VLOOKUP($E134,'DTOC Backsheet'!$D$5:$AF$183,W$9,FALSE))),"")</f>
        <v>0</v>
      </c>
      <c r="X134" s="109">
        <f ca="1">IFERROR(IF((VLOOKUP($E134,'DTOC Backsheet'!$D$5:$AF$183,X$9,FALSE))="","",(VLOOKUP($E134,'DTOC Backsheet'!$D$5:$AF$183,X$9,FALSE))),"")</f>
        <v>0</v>
      </c>
      <c r="Y134" s="92"/>
    </row>
    <row r="135" spans="1:25" ht="30" customHeight="1" x14ac:dyDescent="0.3">
      <c r="A135" s="171">
        <v>123</v>
      </c>
      <c r="B135" s="97" t="str">
        <f ca="1">IFERROR(IF((VLOOKUP($E135,'Org List'!$AJ$10:$AL$188,3,FALSE))="","",(VLOOKUP($E135,'Org List'!$AJ$10:$AL$188,3,FALSE))),"")</f>
        <v>Midlands and East of England Commissioning Region</v>
      </c>
      <c r="C135" s="98" t="str">
        <f ca="1">IFERROR(IF((VLOOKUP($E135,'Org List'!$AO$10:$AQ$188,3,FALSE))="","",(VLOOKUP($E135,'Org List'!$AO$10:$AQ$188,3,FALSE))),"")</f>
        <v>East Region</v>
      </c>
      <c r="D135" s="99" t="str">
        <f ca="1">IFERROR(IF((VLOOKUP($E135,'Org List'!$AT$10:$AV$188,3,FALSE))="","",(VLOOKUP($E135,'Org List'!$AT$10:$AV$188,3,FALSE))),"")</f>
        <v>NHS England Midlands And East (East)</v>
      </c>
      <c r="E135" s="97" t="str">
        <f t="shared" ca="1" si="1"/>
        <v>E06000031</v>
      </c>
      <c r="F135" s="99" t="str">
        <f ca="1">IF(E135="","",VLOOKUP(E135,'Org List'!$J$9:$K$488,2,0))</f>
        <v>Peterborough</v>
      </c>
      <c r="G135" s="107">
        <f ca="1">IFERROR(IF((VLOOKUP($E135,'NEA Backsheet'!$D$5:$CB$183,G$9,FALSE))="","",(VLOOKUP($E135,'NEA Backsheet'!$D$5:$CB$183,G$9,FALSE))),"")</f>
        <v>2595.4510267275004</v>
      </c>
      <c r="H135" s="108">
        <f ca="1">IFERROR(IF((VLOOKUP($E135,'NEA Backsheet'!$D$5:$CB$183,H$9,FALSE))="","",(VLOOKUP($E135,'NEA Backsheet'!$D$5:$CB$183,H$9,FALSE))),"")</f>
        <v>2505.0653498650408</v>
      </c>
      <c r="I135" s="108">
        <f ca="1">IFERROR(IF((VLOOKUP($E135,'NEA Backsheet'!$D$5:$CB$183,I$9,FALSE))="","",(VLOOKUP($E135,'NEA Backsheet'!$D$5:$CB$183,I$9,FALSE))),"")</f>
        <v>2618.8445282703283</v>
      </c>
      <c r="J135" s="109">
        <f ca="1">IFERROR(IF((VLOOKUP($E135,'NEA Backsheet'!$D$5:$CB$183,J$9,FALSE))="","",(VLOOKUP($E135,'NEA Backsheet'!$D$5:$CB$183,J$9,FALSE))),"")</f>
        <v>2553.3598830586143</v>
      </c>
      <c r="K135" s="181">
        <f ca="1">IFERROR(IF((VLOOKUP($E135,'NEA Backsheet'!$D$5:$CB$183,K$9,FALSE))="","",(VLOOKUP($E135,'NEA Backsheet'!$D$5:$CB$183,K$9,FALSE))),"")</f>
        <v>2621.8098693209486</v>
      </c>
      <c r="L135" s="109">
        <f ca="1">IFERROR(IF((VLOOKUP($E135,'NEA Backsheet'!$D$5:$CB$183,L$9,FALSE))="","",(VLOOKUP($E135,'NEA Backsheet'!$D$5:$CB$183,L$9,FALSE))),"")</f>
        <v>2597.1017768473753</v>
      </c>
      <c r="M135" s="110">
        <f ca="1">IFERROR(IF((VLOOKUP($E135,'NEA Backsheet'!$D$5:$CB$183,M$9,FALSE))="","",(VLOOKUP($E135,'NEA Backsheet'!$D$5:$CB$183,M$9,FALSE))),"")</f>
        <v>0</v>
      </c>
      <c r="N135" s="109">
        <f ca="1">IFERROR(IF((VLOOKUP($E135,'NEA Backsheet'!$D$5:$CB$183,N$9,FALSE))="","",(VLOOKUP($E135,'NEA Backsheet'!$D$5:$CB$183,N$9,FALSE))),"")</f>
        <v>0</v>
      </c>
      <c r="O135" s="92"/>
      <c r="Q135" s="107">
        <f ca="1">IFERROR(IF((VLOOKUP($E135,'DTOC Backsheet'!$D$5:$AF$183,Q$9,FALSE))="","",(VLOOKUP($E135,'DTOC Backsheet'!$D$5:$AF$183,Q$9,FALSE))),"")</f>
        <v>1284.0401598334508</v>
      </c>
      <c r="R135" s="108">
        <f ca="1">IFERROR(IF((VLOOKUP($E135,'DTOC Backsheet'!$D$5:$AF$183,R$9,FALSE))="","",(VLOOKUP($E135,'DTOC Backsheet'!$D$5:$AF$183,R$9,FALSE))),"")</f>
        <v>1303.5156643497533</v>
      </c>
      <c r="S135" s="108">
        <f ca="1">IFERROR(IF((VLOOKUP($E135,'DTOC Backsheet'!$D$5:$AF$183,S$9,FALSE))="","",(VLOOKUP($E135,'DTOC Backsheet'!$D$5:$AF$183,S$9,FALSE))),"")</f>
        <v>1271.2803465296665</v>
      </c>
      <c r="T135" s="109">
        <f ca="1">IFERROR(IF((VLOOKUP($E135,'DTOC Backsheet'!$D$5:$AF$183,T$9,FALSE))="","",(VLOOKUP($E135,'DTOC Backsheet'!$D$5:$AF$183,T$9,FALSE))),"")</f>
        <v>1243.6504835360347</v>
      </c>
      <c r="U135" s="181">
        <f ca="1">IFERROR(IF((VLOOKUP($E135,'DTOC Backsheet'!$D$5:$AF$183,U$9,FALSE))="","",(VLOOKUP($E135,'DTOC Backsheet'!$D$5:$AF$183,U$9,FALSE))),"")</f>
        <v>1352.1703062428728</v>
      </c>
      <c r="V135" s="109">
        <f ca="1">IFERROR(IF((VLOOKUP($E135,'DTOC Backsheet'!$D$5:$AF$183,V$9,FALSE))="","",(VLOOKUP($E135,'DTOC Backsheet'!$D$5:$AF$183,V$9,FALSE))),"")</f>
        <v>1594.5090514286956</v>
      </c>
      <c r="W135" s="110">
        <f ca="1">IFERROR(IF((VLOOKUP($E135,'DTOC Backsheet'!$D$5:$AF$183,W$9,FALSE))="","",(VLOOKUP($E135,'DTOC Backsheet'!$D$5:$AF$183,W$9,FALSE))),"")</f>
        <v>0</v>
      </c>
      <c r="X135" s="109">
        <f ca="1">IFERROR(IF((VLOOKUP($E135,'DTOC Backsheet'!$D$5:$AF$183,X$9,FALSE))="","",(VLOOKUP($E135,'DTOC Backsheet'!$D$5:$AF$183,X$9,FALSE))),"")</f>
        <v>0</v>
      </c>
      <c r="Y135" s="92"/>
    </row>
    <row r="136" spans="1:25" ht="30" customHeight="1" x14ac:dyDescent="0.3">
      <c r="A136" s="171">
        <v>124</v>
      </c>
      <c r="B136" s="97" t="str">
        <f ca="1">IFERROR(IF((VLOOKUP($E136,'Org List'!$AJ$10:$AL$188,3,FALSE))="","",(VLOOKUP($E136,'Org List'!$AJ$10:$AL$188,3,FALSE))),"")</f>
        <v>South West England Commissioning Region</v>
      </c>
      <c r="C136" s="98" t="str">
        <f ca="1">IFERROR(IF((VLOOKUP($E136,'Org List'!$AO$10:$AQ$188,3,FALSE))="","",(VLOOKUP($E136,'Org List'!$AO$10:$AQ$188,3,FALSE))),"")</f>
        <v>South West Region</v>
      </c>
      <c r="D136" s="99" t="str">
        <f ca="1">IFERROR(IF((VLOOKUP($E136,'Org List'!$AT$10:$AV$188,3,FALSE))="","",(VLOOKUP($E136,'Org List'!$AT$10:$AV$188,3,FALSE))),"")</f>
        <v>NHS England South West (South West South)</v>
      </c>
      <c r="E136" s="97" t="str">
        <f t="shared" ca="1" si="1"/>
        <v>E06000026</v>
      </c>
      <c r="F136" s="99" t="str">
        <f ca="1">IF(E136="","",VLOOKUP(E136,'Org List'!$J$9:$K$488,2,0))</f>
        <v>Plymouth</v>
      </c>
      <c r="G136" s="107">
        <f ca="1">IFERROR(IF((VLOOKUP($E136,'NEA Backsheet'!$D$5:$CB$183,G$9,FALSE))="","",(VLOOKUP($E136,'NEA Backsheet'!$D$5:$CB$183,G$9,FALSE))),"")</f>
        <v>2572.2264085826591</v>
      </c>
      <c r="H136" s="108">
        <f ca="1">IFERROR(IF((VLOOKUP($E136,'NEA Backsheet'!$D$5:$CB$183,H$9,FALSE))="","",(VLOOKUP($E136,'NEA Backsheet'!$D$5:$CB$183,H$9,FALSE))),"")</f>
        <v>2530.8083612977398</v>
      </c>
      <c r="I136" s="108">
        <f ca="1">IFERROR(IF((VLOOKUP($E136,'NEA Backsheet'!$D$5:$CB$183,I$9,FALSE))="","",(VLOOKUP($E136,'NEA Backsheet'!$D$5:$CB$183,I$9,FALSE))),"")</f>
        <v>2732.8179839220547</v>
      </c>
      <c r="J136" s="109">
        <f ca="1">IFERROR(IF((VLOOKUP($E136,'NEA Backsheet'!$D$5:$CB$183,J$9,FALSE))="","",(VLOOKUP($E136,'NEA Backsheet'!$D$5:$CB$183,J$9,FALSE))),"")</f>
        <v>2642.0693654138668</v>
      </c>
      <c r="K136" s="181">
        <f ca="1">IFERROR(IF((VLOOKUP($E136,'NEA Backsheet'!$D$5:$CB$183,K$9,FALSE))="","",(VLOOKUP($E136,'NEA Backsheet'!$D$5:$CB$183,K$9,FALSE))),"")</f>
        <v>2633.4933599830606</v>
      </c>
      <c r="L136" s="109">
        <f ca="1">IFERROR(IF((VLOOKUP($E136,'NEA Backsheet'!$D$5:$CB$183,L$9,FALSE))="","",(VLOOKUP($E136,'NEA Backsheet'!$D$5:$CB$183,L$9,FALSE))),"")</f>
        <v>2540.2567881199325</v>
      </c>
      <c r="M136" s="110">
        <f ca="1">IFERROR(IF((VLOOKUP($E136,'NEA Backsheet'!$D$5:$CB$183,M$9,FALSE))="","",(VLOOKUP($E136,'NEA Backsheet'!$D$5:$CB$183,M$9,FALSE))),"")</f>
        <v>0</v>
      </c>
      <c r="N136" s="109">
        <f ca="1">IFERROR(IF((VLOOKUP($E136,'NEA Backsheet'!$D$5:$CB$183,N$9,FALSE))="","",(VLOOKUP($E136,'NEA Backsheet'!$D$5:$CB$183,N$9,FALSE))),"")</f>
        <v>0</v>
      </c>
      <c r="O136" s="92"/>
      <c r="Q136" s="107">
        <f ca="1">IFERROR(IF((VLOOKUP($E136,'DTOC Backsheet'!$D$5:$AF$183,Q$9,FALSE))="","",(VLOOKUP($E136,'DTOC Backsheet'!$D$5:$AF$183,Q$9,FALSE))),"")</f>
        <v>2673.5911665155495</v>
      </c>
      <c r="R136" s="108">
        <f ca="1">IFERROR(IF((VLOOKUP($E136,'DTOC Backsheet'!$D$5:$AF$183,R$9,FALSE))="","",(VLOOKUP($E136,'DTOC Backsheet'!$D$5:$AF$183,R$9,FALSE))),"")</f>
        <v>2408.2258500947055</v>
      </c>
      <c r="S136" s="108">
        <f ca="1">IFERROR(IF((VLOOKUP($E136,'DTOC Backsheet'!$D$5:$AF$183,S$9,FALSE))="","",(VLOOKUP($E136,'DTOC Backsheet'!$D$5:$AF$183,S$9,FALSE))),"")</f>
        <v>2114.3776732351307</v>
      </c>
      <c r="T136" s="109">
        <f ca="1">IFERROR(IF((VLOOKUP($E136,'DTOC Backsheet'!$D$5:$AF$183,T$9,FALSE))="","",(VLOOKUP($E136,'DTOC Backsheet'!$D$5:$AF$183,T$9,FALSE))),"")</f>
        <v>2966.3557686974923</v>
      </c>
      <c r="U136" s="181">
        <f ca="1">IFERROR(IF((VLOOKUP($E136,'DTOC Backsheet'!$D$5:$AF$183,U$9,FALSE))="","",(VLOOKUP($E136,'DTOC Backsheet'!$D$5:$AF$183,U$9,FALSE))),"")</f>
        <v>1716.6673282200909</v>
      </c>
      <c r="V136" s="109">
        <f ca="1">IFERROR(IF((VLOOKUP($E136,'DTOC Backsheet'!$D$5:$AF$183,V$9,FALSE))="","",(VLOOKUP($E136,'DTOC Backsheet'!$D$5:$AF$183,V$9,FALSE))),"")</f>
        <v>1540.3686185763427</v>
      </c>
      <c r="W136" s="110">
        <f ca="1">IFERROR(IF((VLOOKUP($E136,'DTOC Backsheet'!$D$5:$AF$183,W$9,FALSE))="","",(VLOOKUP($E136,'DTOC Backsheet'!$D$5:$AF$183,W$9,FALSE))),"")</f>
        <v>0</v>
      </c>
      <c r="X136" s="109">
        <f ca="1">IFERROR(IF((VLOOKUP($E136,'DTOC Backsheet'!$D$5:$AF$183,X$9,FALSE))="","",(VLOOKUP($E136,'DTOC Backsheet'!$D$5:$AF$183,X$9,FALSE))),"")</f>
        <v>0</v>
      </c>
      <c r="Y136" s="92"/>
    </row>
    <row r="137" spans="1:25" ht="30" customHeight="1" x14ac:dyDescent="0.3">
      <c r="A137" s="171">
        <v>125</v>
      </c>
      <c r="B137" s="97" t="str">
        <f ca="1">IFERROR(IF((VLOOKUP($E137,'Org List'!$AJ$10:$AL$188,3,FALSE))="","",(VLOOKUP($E137,'Org List'!$AJ$10:$AL$188,3,FALSE))),"")</f>
        <v>South East England Commissioning Region</v>
      </c>
      <c r="C137" s="98" t="str">
        <f ca="1">IFERROR(IF((VLOOKUP($E137,'Org List'!$AO$10:$AQ$188,3,FALSE))="","",(VLOOKUP($E137,'Org List'!$AO$10:$AQ$188,3,FALSE))),"")</f>
        <v>South East Region</v>
      </c>
      <c r="D137" s="99" t="str">
        <f ca="1">IFERROR(IF((VLOOKUP($E137,'Org List'!$AT$10:$AV$188,3,FALSE))="","",(VLOOKUP($E137,'Org List'!$AT$10:$AV$188,3,FALSE))),"")</f>
        <v>NHS England South East (Hampshire, Isle of Wight and Thames Valley)</v>
      </c>
      <c r="E137" s="97" t="str">
        <f t="shared" ca="1" si="1"/>
        <v>E06000044</v>
      </c>
      <c r="F137" s="99" t="str">
        <f ca="1">IF(E137="","",VLOOKUP(E137,'Org List'!$J$9:$K$488,2,0))</f>
        <v>Portsmouth</v>
      </c>
      <c r="G137" s="107">
        <f ca="1">IFERROR(IF((VLOOKUP($E137,'NEA Backsheet'!$D$5:$CB$183,G$9,FALSE))="","",(VLOOKUP($E137,'NEA Backsheet'!$D$5:$CB$183,G$9,FALSE))),"")</f>
        <v>2207.0158351461178</v>
      </c>
      <c r="H137" s="108">
        <f ca="1">IFERROR(IF((VLOOKUP($E137,'NEA Backsheet'!$D$5:$CB$183,H$9,FALSE))="","",(VLOOKUP($E137,'NEA Backsheet'!$D$5:$CB$183,H$9,FALSE))),"")</f>
        <v>2193.1728746420622</v>
      </c>
      <c r="I137" s="108">
        <f ca="1">IFERROR(IF((VLOOKUP($E137,'NEA Backsheet'!$D$5:$CB$183,I$9,FALSE))="","",(VLOOKUP($E137,'NEA Backsheet'!$D$5:$CB$183,I$9,FALSE))),"")</f>
        <v>2281.89042711917</v>
      </c>
      <c r="J137" s="109">
        <f ca="1">IFERROR(IF((VLOOKUP($E137,'NEA Backsheet'!$D$5:$CB$183,J$9,FALSE))="","",(VLOOKUP($E137,'NEA Backsheet'!$D$5:$CB$183,J$9,FALSE))),"")</f>
        <v>2225.1717027012728</v>
      </c>
      <c r="K137" s="181">
        <f ca="1">IFERROR(IF((VLOOKUP($E137,'NEA Backsheet'!$D$5:$CB$183,K$9,FALSE))="","",(VLOOKUP($E137,'NEA Backsheet'!$D$5:$CB$183,K$9,FALSE))),"")</f>
        <v>2420.0983219057875</v>
      </c>
      <c r="L137" s="109">
        <f ca="1">IFERROR(IF((VLOOKUP($E137,'NEA Backsheet'!$D$5:$CB$183,L$9,FALSE))="","",(VLOOKUP($E137,'NEA Backsheet'!$D$5:$CB$183,L$9,FALSE))),"")</f>
        <v>2338.7419109082166</v>
      </c>
      <c r="M137" s="110">
        <f ca="1">IFERROR(IF((VLOOKUP($E137,'NEA Backsheet'!$D$5:$CB$183,M$9,FALSE))="","",(VLOOKUP($E137,'NEA Backsheet'!$D$5:$CB$183,M$9,FALSE))),"")</f>
        <v>0</v>
      </c>
      <c r="N137" s="109">
        <f ca="1">IFERROR(IF((VLOOKUP($E137,'NEA Backsheet'!$D$5:$CB$183,N$9,FALSE))="","",(VLOOKUP($E137,'NEA Backsheet'!$D$5:$CB$183,N$9,FALSE))),"")</f>
        <v>0</v>
      </c>
      <c r="O137" s="92"/>
      <c r="Q137" s="107">
        <f ca="1">IFERROR(IF((VLOOKUP($E137,'DTOC Backsheet'!$D$5:$AF$183,Q$9,FALSE))="","",(VLOOKUP($E137,'DTOC Backsheet'!$D$5:$AF$183,Q$9,FALSE))),"")</f>
        <v>1519.4163939809764</v>
      </c>
      <c r="R137" s="108">
        <f ca="1">IFERROR(IF((VLOOKUP($E137,'DTOC Backsheet'!$D$5:$AF$183,R$9,FALSE))="","",(VLOOKUP($E137,'DTOC Backsheet'!$D$5:$AF$183,R$9,FALSE))),"")</f>
        <v>1238.5208120755779</v>
      </c>
      <c r="S137" s="108">
        <f ca="1">IFERROR(IF((VLOOKUP($E137,'DTOC Backsheet'!$D$5:$AF$183,S$9,FALSE))="","",(VLOOKUP($E137,'DTOC Backsheet'!$D$5:$AF$183,S$9,FALSE))),"")</f>
        <v>1029.7549933734444</v>
      </c>
      <c r="T137" s="109">
        <f ca="1">IFERROR(IF((VLOOKUP($E137,'DTOC Backsheet'!$D$5:$AF$183,T$9,FALSE))="","",(VLOOKUP($E137,'DTOC Backsheet'!$D$5:$AF$183,T$9,FALSE))),"")</f>
        <v>1141.5849274127934</v>
      </c>
      <c r="U137" s="181">
        <f ca="1">IFERROR(IF((VLOOKUP($E137,'DTOC Backsheet'!$D$5:$AF$183,U$9,FALSE))="","",(VLOOKUP($E137,'DTOC Backsheet'!$D$5:$AF$183,U$9,FALSE))),"")</f>
        <v>811.32610304606101</v>
      </c>
      <c r="V137" s="109">
        <f ca="1">IFERROR(IF((VLOOKUP($E137,'DTOC Backsheet'!$D$5:$AF$183,V$9,FALSE))="","",(VLOOKUP($E137,'DTOC Backsheet'!$D$5:$AF$183,V$9,FALSE))),"")</f>
        <v>510.29372331355273</v>
      </c>
      <c r="W137" s="110">
        <f ca="1">IFERROR(IF((VLOOKUP($E137,'DTOC Backsheet'!$D$5:$AF$183,W$9,FALSE))="","",(VLOOKUP($E137,'DTOC Backsheet'!$D$5:$AF$183,W$9,FALSE))),"")</f>
        <v>0</v>
      </c>
      <c r="X137" s="109">
        <f ca="1">IFERROR(IF((VLOOKUP($E137,'DTOC Backsheet'!$D$5:$AF$183,X$9,FALSE))="","",(VLOOKUP($E137,'DTOC Backsheet'!$D$5:$AF$183,X$9,FALSE))),"")</f>
        <v>0</v>
      </c>
      <c r="Y137" s="92"/>
    </row>
    <row r="138" spans="1:25" ht="30" customHeight="1" x14ac:dyDescent="0.3">
      <c r="A138" s="171">
        <v>126</v>
      </c>
      <c r="B138" s="97" t="str">
        <f ca="1">IFERROR(IF((VLOOKUP($E138,'Org List'!$AJ$10:$AL$188,3,FALSE))="","",(VLOOKUP($E138,'Org List'!$AJ$10:$AL$188,3,FALSE))),"")</f>
        <v>South East England Commissioning Region</v>
      </c>
      <c r="C138" s="98" t="str">
        <f ca="1">IFERROR(IF((VLOOKUP($E138,'Org List'!$AO$10:$AQ$188,3,FALSE))="","",(VLOOKUP($E138,'Org List'!$AO$10:$AQ$188,3,FALSE))),"")</f>
        <v>South East Region</v>
      </c>
      <c r="D138" s="99" t="str">
        <f ca="1">IFERROR(IF((VLOOKUP($E138,'Org List'!$AT$10:$AV$188,3,FALSE))="","",(VLOOKUP($E138,'Org List'!$AT$10:$AV$188,3,FALSE))),"")</f>
        <v>NHS England South East (Hampshire, Isle of Wight and Thames Valley)</v>
      </c>
      <c r="E138" s="97" t="str">
        <f t="shared" ca="1" si="1"/>
        <v>E06000038</v>
      </c>
      <c r="F138" s="99" t="str">
        <f ca="1">IF(E138="","",VLOOKUP(E138,'Org List'!$J$9:$K$488,2,0))</f>
        <v>Reading</v>
      </c>
      <c r="G138" s="107">
        <f ca="1">IFERROR(IF((VLOOKUP($E138,'NEA Backsheet'!$D$5:$CB$183,G$9,FALSE))="","",(VLOOKUP($E138,'NEA Backsheet'!$D$5:$CB$183,G$9,FALSE))),"")</f>
        <v>2459.1702240636846</v>
      </c>
      <c r="H138" s="108">
        <f ca="1">IFERROR(IF((VLOOKUP($E138,'NEA Backsheet'!$D$5:$CB$183,H$9,FALSE))="","",(VLOOKUP($E138,'NEA Backsheet'!$D$5:$CB$183,H$9,FALSE))),"")</f>
        <v>2390.3334848940158</v>
      </c>
      <c r="I138" s="108">
        <f ca="1">IFERROR(IF((VLOOKUP($E138,'NEA Backsheet'!$D$5:$CB$183,I$9,FALSE))="","",(VLOOKUP($E138,'NEA Backsheet'!$D$5:$CB$183,I$9,FALSE))),"")</f>
        <v>2493.279601367778</v>
      </c>
      <c r="J138" s="109">
        <f ca="1">IFERROR(IF((VLOOKUP($E138,'NEA Backsheet'!$D$5:$CB$183,J$9,FALSE))="","",(VLOOKUP($E138,'NEA Backsheet'!$D$5:$CB$183,J$9,FALSE))),"")</f>
        <v>2439.9313622237382</v>
      </c>
      <c r="K138" s="181">
        <f ca="1">IFERROR(IF((VLOOKUP($E138,'NEA Backsheet'!$D$5:$CB$183,K$9,FALSE))="","",(VLOOKUP($E138,'NEA Backsheet'!$D$5:$CB$183,K$9,FALSE))),"")</f>
        <v>2423.6223573590369</v>
      </c>
      <c r="L138" s="109">
        <f ca="1">IFERROR(IF((VLOOKUP($E138,'NEA Backsheet'!$D$5:$CB$183,L$9,FALSE))="","",(VLOOKUP($E138,'NEA Backsheet'!$D$5:$CB$183,L$9,FALSE))),"")</f>
        <v>2411.5810031493024</v>
      </c>
      <c r="M138" s="110">
        <f ca="1">IFERROR(IF((VLOOKUP($E138,'NEA Backsheet'!$D$5:$CB$183,M$9,FALSE))="","",(VLOOKUP($E138,'NEA Backsheet'!$D$5:$CB$183,M$9,FALSE))),"")</f>
        <v>0</v>
      </c>
      <c r="N138" s="109">
        <f ca="1">IFERROR(IF((VLOOKUP($E138,'NEA Backsheet'!$D$5:$CB$183,N$9,FALSE))="","",(VLOOKUP($E138,'NEA Backsheet'!$D$5:$CB$183,N$9,FALSE))),"")</f>
        <v>0</v>
      </c>
      <c r="O138" s="92"/>
      <c r="Q138" s="107">
        <f ca="1">IFERROR(IF((VLOOKUP($E138,'DTOC Backsheet'!$D$5:$AF$183,Q$9,FALSE))="","",(VLOOKUP($E138,'DTOC Backsheet'!$D$5:$AF$183,Q$9,FALSE))),"")</f>
        <v>1239.8596624914669</v>
      </c>
      <c r="R138" s="108">
        <f ca="1">IFERROR(IF((VLOOKUP($E138,'DTOC Backsheet'!$D$5:$AF$183,R$9,FALSE))="","",(VLOOKUP($E138,'DTOC Backsheet'!$D$5:$AF$183,R$9,FALSE))),"")</f>
        <v>1532.758648060834</v>
      </c>
      <c r="S138" s="108">
        <f ca="1">IFERROR(IF((VLOOKUP($E138,'DTOC Backsheet'!$D$5:$AF$183,S$9,FALSE))="","",(VLOOKUP($E138,'DTOC Backsheet'!$D$5:$AF$183,S$9,FALSE))),"")</f>
        <v>1479.5764474289979</v>
      </c>
      <c r="T138" s="109">
        <f ca="1">IFERROR(IF((VLOOKUP($E138,'DTOC Backsheet'!$D$5:$AF$183,T$9,FALSE))="","",(VLOOKUP($E138,'DTOC Backsheet'!$D$5:$AF$183,T$9,FALSE))),"")</f>
        <v>955.61695694274636</v>
      </c>
      <c r="U138" s="181">
        <f ca="1">IFERROR(IF((VLOOKUP($E138,'DTOC Backsheet'!$D$5:$AF$183,U$9,FALSE))="","",(VLOOKUP($E138,'DTOC Backsheet'!$D$5:$AF$183,U$9,FALSE))),"")</f>
        <v>793.74076210874603</v>
      </c>
      <c r="V138" s="109">
        <f ca="1">IFERROR(IF((VLOOKUP($E138,'DTOC Backsheet'!$D$5:$AF$183,V$9,FALSE))="","",(VLOOKUP($E138,'DTOC Backsheet'!$D$5:$AF$183,V$9,FALSE))),"")</f>
        <v>962.65505237031152</v>
      </c>
      <c r="W138" s="110">
        <f ca="1">IFERROR(IF((VLOOKUP($E138,'DTOC Backsheet'!$D$5:$AF$183,W$9,FALSE))="","",(VLOOKUP($E138,'DTOC Backsheet'!$D$5:$AF$183,W$9,FALSE))),"")</f>
        <v>0</v>
      </c>
      <c r="X138" s="109">
        <f ca="1">IFERROR(IF((VLOOKUP($E138,'DTOC Backsheet'!$D$5:$AF$183,X$9,FALSE))="","",(VLOOKUP($E138,'DTOC Backsheet'!$D$5:$AF$183,X$9,FALSE))),"")</f>
        <v>0</v>
      </c>
      <c r="Y138" s="92"/>
    </row>
    <row r="139" spans="1:25" ht="30" customHeight="1" x14ac:dyDescent="0.3">
      <c r="A139" s="171">
        <v>127</v>
      </c>
      <c r="B139" s="97" t="str">
        <f ca="1">IFERROR(IF((VLOOKUP($E139,'Org List'!$AJ$10:$AL$188,3,FALSE))="","",(VLOOKUP($E139,'Org List'!$AJ$10:$AL$188,3,FALSE))),"")</f>
        <v>London Commissioning Region</v>
      </c>
      <c r="C139" s="98" t="str">
        <f ca="1">IFERROR(IF((VLOOKUP($E139,'Org List'!$AO$10:$AQ$188,3,FALSE))="","",(VLOOKUP($E139,'Org List'!$AO$10:$AQ$188,3,FALSE))),"")</f>
        <v>London Region</v>
      </c>
      <c r="D139" s="99" t="str">
        <f ca="1">IFERROR(IF((VLOOKUP($E139,'Org List'!$AT$10:$AV$188,3,FALSE))="","",(VLOOKUP($E139,'Org List'!$AT$10:$AV$188,3,FALSE))),"")</f>
        <v>NHS England London</v>
      </c>
      <c r="E139" s="97" t="str">
        <f t="shared" ca="1" si="1"/>
        <v>E09000026</v>
      </c>
      <c r="F139" s="99" t="str">
        <f ca="1">IF(E139="","",VLOOKUP(E139,'Org List'!$J$9:$K$488,2,0))</f>
        <v>Redbridge</v>
      </c>
      <c r="G139" s="107">
        <f ca="1">IFERROR(IF((VLOOKUP($E139,'NEA Backsheet'!$D$5:$CB$183,G$9,FALSE))="","",(VLOOKUP($E139,'NEA Backsheet'!$D$5:$CB$183,G$9,FALSE))),"")</f>
        <v>2090.8046067356404</v>
      </c>
      <c r="H139" s="108">
        <f ca="1">IFERROR(IF((VLOOKUP($E139,'NEA Backsheet'!$D$5:$CB$183,H$9,FALSE))="","",(VLOOKUP($E139,'NEA Backsheet'!$D$5:$CB$183,H$9,FALSE))),"")</f>
        <v>2151.3277751808496</v>
      </c>
      <c r="I139" s="108">
        <f ca="1">IFERROR(IF((VLOOKUP($E139,'NEA Backsheet'!$D$5:$CB$183,I$9,FALSE))="","",(VLOOKUP($E139,'NEA Backsheet'!$D$5:$CB$183,I$9,FALSE))),"")</f>
        <v>2255.1232751954235</v>
      </c>
      <c r="J139" s="109">
        <f ca="1">IFERROR(IF((VLOOKUP($E139,'NEA Backsheet'!$D$5:$CB$183,J$9,FALSE))="","",(VLOOKUP($E139,'NEA Backsheet'!$D$5:$CB$183,J$9,FALSE))),"")</f>
        <v>2224.0188466916588</v>
      </c>
      <c r="K139" s="181">
        <f ca="1">IFERROR(IF((VLOOKUP($E139,'NEA Backsheet'!$D$5:$CB$183,K$9,FALSE))="","",(VLOOKUP($E139,'NEA Backsheet'!$D$5:$CB$183,K$9,FALSE))),"")</f>
        <v>2281.2876269425792</v>
      </c>
      <c r="L139" s="109">
        <f ca="1">IFERROR(IF((VLOOKUP($E139,'NEA Backsheet'!$D$5:$CB$183,L$9,FALSE))="","",(VLOOKUP($E139,'NEA Backsheet'!$D$5:$CB$183,L$9,FALSE))),"")</f>
        <v>2206.8305796961467</v>
      </c>
      <c r="M139" s="110">
        <f ca="1">IFERROR(IF((VLOOKUP($E139,'NEA Backsheet'!$D$5:$CB$183,M$9,FALSE))="","",(VLOOKUP($E139,'NEA Backsheet'!$D$5:$CB$183,M$9,FALSE))),"")</f>
        <v>0</v>
      </c>
      <c r="N139" s="109">
        <f ca="1">IFERROR(IF((VLOOKUP($E139,'NEA Backsheet'!$D$5:$CB$183,N$9,FALSE))="","",(VLOOKUP($E139,'NEA Backsheet'!$D$5:$CB$183,N$9,FALSE))),"")</f>
        <v>0</v>
      </c>
      <c r="O139" s="92"/>
      <c r="Q139" s="107">
        <f ca="1">IFERROR(IF((VLOOKUP($E139,'DTOC Backsheet'!$D$5:$AF$183,Q$9,FALSE))="","",(VLOOKUP($E139,'DTOC Backsheet'!$D$5:$AF$183,Q$9,FALSE))),"")</f>
        <v>351.51874692863811</v>
      </c>
      <c r="R139" s="108">
        <f ca="1">IFERROR(IF((VLOOKUP($E139,'DTOC Backsheet'!$D$5:$AF$183,R$9,FALSE))="","",(VLOOKUP($E139,'DTOC Backsheet'!$D$5:$AF$183,R$9,FALSE))),"")</f>
        <v>235.08369599383735</v>
      </c>
      <c r="S139" s="108">
        <f ca="1">IFERROR(IF((VLOOKUP($E139,'DTOC Backsheet'!$D$5:$AF$183,S$9,FALSE))="","",(VLOOKUP($E139,'DTOC Backsheet'!$D$5:$AF$183,S$9,FALSE))),"")</f>
        <v>293.52258087366135</v>
      </c>
      <c r="T139" s="109">
        <f ca="1">IFERROR(IF((VLOOKUP($E139,'DTOC Backsheet'!$D$5:$AF$183,T$9,FALSE))="","",(VLOOKUP($E139,'DTOC Backsheet'!$D$5:$AF$183,T$9,FALSE))),"")</f>
        <v>359.00964550782044</v>
      </c>
      <c r="U139" s="181">
        <f ca="1">IFERROR(IF((VLOOKUP($E139,'DTOC Backsheet'!$D$5:$AF$183,U$9,FALSE))="","",(VLOOKUP($E139,'DTOC Backsheet'!$D$5:$AF$183,U$9,FALSE))),"")</f>
        <v>397.50586050805663</v>
      </c>
      <c r="V139" s="109">
        <f ca="1">IFERROR(IF((VLOOKUP($E139,'DTOC Backsheet'!$D$5:$AF$183,V$9,FALSE))="","",(VLOOKUP($E139,'DTOC Backsheet'!$D$5:$AF$183,V$9,FALSE))),"")</f>
        <v>525.53821601445998</v>
      </c>
      <c r="W139" s="110">
        <f ca="1">IFERROR(IF((VLOOKUP($E139,'DTOC Backsheet'!$D$5:$AF$183,W$9,FALSE))="","",(VLOOKUP($E139,'DTOC Backsheet'!$D$5:$AF$183,W$9,FALSE))),"")</f>
        <v>0</v>
      </c>
      <c r="X139" s="109">
        <f ca="1">IFERROR(IF((VLOOKUP($E139,'DTOC Backsheet'!$D$5:$AF$183,X$9,FALSE))="","",(VLOOKUP($E139,'DTOC Backsheet'!$D$5:$AF$183,X$9,FALSE))),"")</f>
        <v>0</v>
      </c>
      <c r="Y139" s="92"/>
    </row>
    <row r="140" spans="1:25" ht="30" customHeight="1" x14ac:dyDescent="0.3">
      <c r="A140" s="171">
        <v>128</v>
      </c>
      <c r="B140" s="97" t="str">
        <f ca="1">IFERROR(IF((VLOOKUP($E140,'Org List'!$AJ$10:$AL$188,3,FALSE))="","",(VLOOKUP($E140,'Org List'!$AJ$10:$AL$188,3,FALSE))),"")</f>
        <v>North of England Commissioning Region</v>
      </c>
      <c r="C140" s="98" t="str">
        <f ca="1">IFERROR(IF((VLOOKUP($E140,'Org List'!$AO$10:$AQ$188,3,FALSE))="","",(VLOOKUP($E140,'Org List'!$AO$10:$AQ$188,3,FALSE))),"")</f>
        <v>North East Region</v>
      </c>
      <c r="D140" s="99" t="str">
        <f ca="1">IFERROR(IF((VLOOKUP($E140,'Org List'!$AT$10:$AV$188,3,FALSE))="","",(VLOOKUP($E140,'Org List'!$AT$10:$AV$188,3,FALSE))),"")</f>
        <v>NHS England North (Cumbria And North East)</v>
      </c>
      <c r="E140" s="97" t="str">
        <f t="shared" ca="1" si="1"/>
        <v>E06000003</v>
      </c>
      <c r="F140" s="99" t="str">
        <f ca="1">IF(E140="","",VLOOKUP(E140,'Org List'!$J$9:$K$488,2,0))</f>
        <v>Redcar and Cleveland</v>
      </c>
      <c r="G140" s="107">
        <f ca="1">IFERROR(IF((VLOOKUP($E140,'NEA Backsheet'!$D$5:$CB$183,G$9,FALSE))="","",(VLOOKUP($E140,'NEA Backsheet'!$D$5:$CB$183,G$9,FALSE))),"")</f>
        <v>3001.3531422239926</v>
      </c>
      <c r="H140" s="108">
        <f ca="1">IFERROR(IF((VLOOKUP($E140,'NEA Backsheet'!$D$5:$CB$183,H$9,FALSE))="","",(VLOOKUP($E140,'NEA Backsheet'!$D$5:$CB$183,H$9,FALSE))),"")</f>
        <v>3068.2097780699519</v>
      </c>
      <c r="I140" s="108">
        <f ca="1">IFERROR(IF((VLOOKUP($E140,'NEA Backsheet'!$D$5:$CB$183,I$9,FALSE))="","",(VLOOKUP($E140,'NEA Backsheet'!$D$5:$CB$183,I$9,FALSE))),"")</f>
        <v>3275.5586637661245</v>
      </c>
      <c r="J140" s="109">
        <f ca="1">IFERROR(IF((VLOOKUP($E140,'NEA Backsheet'!$D$5:$CB$183,J$9,FALSE))="","",(VLOOKUP($E140,'NEA Backsheet'!$D$5:$CB$183,J$9,FALSE))),"")</f>
        <v>3242.8722332905782</v>
      </c>
      <c r="K140" s="181">
        <f ca="1">IFERROR(IF((VLOOKUP($E140,'NEA Backsheet'!$D$5:$CB$183,K$9,FALSE))="","",(VLOOKUP($E140,'NEA Backsheet'!$D$5:$CB$183,K$9,FALSE))),"")</f>
        <v>3259.2644992710916</v>
      </c>
      <c r="L140" s="109">
        <f ca="1">IFERROR(IF((VLOOKUP($E140,'NEA Backsheet'!$D$5:$CB$183,L$9,FALSE))="","",(VLOOKUP($E140,'NEA Backsheet'!$D$5:$CB$183,L$9,FALSE))),"")</f>
        <v>3240.0855817713332</v>
      </c>
      <c r="M140" s="110">
        <f ca="1">IFERROR(IF((VLOOKUP($E140,'NEA Backsheet'!$D$5:$CB$183,M$9,FALSE))="","",(VLOOKUP($E140,'NEA Backsheet'!$D$5:$CB$183,M$9,FALSE))),"")</f>
        <v>0</v>
      </c>
      <c r="N140" s="109">
        <f ca="1">IFERROR(IF((VLOOKUP($E140,'NEA Backsheet'!$D$5:$CB$183,N$9,FALSE))="","",(VLOOKUP($E140,'NEA Backsheet'!$D$5:$CB$183,N$9,FALSE))),"")</f>
        <v>0</v>
      </c>
      <c r="O140" s="92"/>
      <c r="Q140" s="107">
        <f ca="1">IFERROR(IF((VLOOKUP($E140,'DTOC Backsheet'!$D$5:$AF$183,Q$9,FALSE))="","",(VLOOKUP($E140,'DTOC Backsheet'!$D$5:$AF$183,Q$9,FALSE))),"")</f>
        <v>1269.2882030861126</v>
      </c>
      <c r="R140" s="108">
        <f ca="1">IFERROR(IF((VLOOKUP($E140,'DTOC Backsheet'!$D$5:$AF$183,R$9,FALSE))="","",(VLOOKUP($E140,'DTOC Backsheet'!$D$5:$AF$183,R$9,FALSE))),"")</f>
        <v>1492.358460999576</v>
      </c>
      <c r="S140" s="108">
        <f ca="1">IFERROR(IF((VLOOKUP($E140,'DTOC Backsheet'!$D$5:$AF$183,S$9,FALSE))="","",(VLOOKUP($E140,'DTOC Backsheet'!$D$5:$AF$183,S$9,FALSE))),"")</f>
        <v>1252.6962004313921</v>
      </c>
      <c r="T140" s="109">
        <f ca="1">IFERROR(IF((VLOOKUP($E140,'DTOC Backsheet'!$D$5:$AF$183,T$9,FALSE))="","",(VLOOKUP($E140,'DTOC Backsheet'!$D$5:$AF$183,T$9,FALSE))),"")</f>
        <v>1634.4117480333164</v>
      </c>
      <c r="U140" s="181">
        <f ca="1">IFERROR(IF((VLOOKUP($E140,'DTOC Backsheet'!$D$5:$AF$183,U$9,FALSE))="","",(VLOOKUP($E140,'DTOC Backsheet'!$D$5:$AF$183,U$9,FALSE))),"")</f>
        <v>1859.050919284502</v>
      </c>
      <c r="V140" s="109">
        <f ca="1">IFERROR(IF((VLOOKUP($E140,'DTOC Backsheet'!$D$5:$AF$183,V$9,FALSE))="","",(VLOOKUP($E140,'DTOC Backsheet'!$D$5:$AF$183,V$9,FALSE))),"")</f>
        <v>1627.940660795628</v>
      </c>
      <c r="W140" s="110">
        <f ca="1">IFERROR(IF((VLOOKUP($E140,'DTOC Backsheet'!$D$5:$AF$183,W$9,FALSE))="","",(VLOOKUP($E140,'DTOC Backsheet'!$D$5:$AF$183,W$9,FALSE))),"")</f>
        <v>0</v>
      </c>
      <c r="X140" s="109">
        <f ca="1">IFERROR(IF((VLOOKUP($E140,'DTOC Backsheet'!$D$5:$AF$183,X$9,FALSE))="","",(VLOOKUP($E140,'DTOC Backsheet'!$D$5:$AF$183,X$9,FALSE))),"")</f>
        <v>0</v>
      </c>
      <c r="Y140" s="92"/>
    </row>
    <row r="141" spans="1:25" ht="30" customHeight="1" x14ac:dyDescent="0.3">
      <c r="A141" s="171">
        <v>129</v>
      </c>
      <c r="B141" s="97" t="str">
        <f ca="1">IFERROR(IF((VLOOKUP($E141,'Org List'!$AJ$10:$AL$188,3,FALSE))="","",(VLOOKUP($E141,'Org List'!$AJ$10:$AL$188,3,FALSE))),"")</f>
        <v>London Commissioning Region</v>
      </c>
      <c r="C141" s="98" t="str">
        <f ca="1">IFERROR(IF((VLOOKUP($E141,'Org List'!$AO$10:$AQ$188,3,FALSE))="","",(VLOOKUP($E141,'Org List'!$AO$10:$AQ$188,3,FALSE))),"")</f>
        <v>London Region</v>
      </c>
      <c r="D141" s="99" t="str">
        <f ca="1">IFERROR(IF((VLOOKUP($E141,'Org List'!$AT$10:$AV$188,3,FALSE))="","",(VLOOKUP($E141,'Org List'!$AT$10:$AV$188,3,FALSE))),"")</f>
        <v>NHS England London</v>
      </c>
      <c r="E141" s="97" t="str">
        <f t="shared" ref="E141:E190" ca="1" si="2">IF($A141&gt;$AB$5-1,"",INDIRECT("'Comms by AT'!D"&amp;$A141+$AB$4))</f>
        <v>E09000027</v>
      </c>
      <c r="F141" s="99" t="str">
        <f ca="1">IF(E141="","",VLOOKUP(E141,'Org List'!$J$9:$K$488,2,0))</f>
        <v>Richmond upon Thames</v>
      </c>
      <c r="G141" s="107">
        <f ca="1">IFERROR(IF((VLOOKUP($E141,'NEA Backsheet'!$D$5:$CB$183,G$9,FALSE))="","",(VLOOKUP($E141,'NEA Backsheet'!$D$5:$CB$183,G$9,FALSE))),"")</f>
        <v>2333.3261772854835</v>
      </c>
      <c r="H141" s="108">
        <f ca="1">IFERROR(IF((VLOOKUP($E141,'NEA Backsheet'!$D$5:$CB$183,H$9,FALSE))="","",(VLOOKUP($E141,'NEA Backsheet'!$D$5:$CB$183,H$9,FALSE))),"")</f>
        <v>2307.1501288864938</v>
      </c>
      <c r="I141" s="108">
        <f ca="1">IFERROR(IF((VLOOKUP($E141,'NEA Backsheet'!$D$5:$CB$183,I$9,FALSE))="","",(VLOOKUP($E141,'NEA Backsheet'!$D$5:$CB$183,I$9,FALSE))),"")</f>
        <v>2386.0853741150358</v>
      </c>
      <c r="J141" s="109">
        <f ca="1">IFERROR(IF((VLOOKUP($E141,'NEA Backsheet'!$D$5:$CB$183,J$9,FALSE))="","",(VLOOKUP($E141,'NEA Backsheet'!$D$5:$CB$183,J$9,FALSE))),"")</f>
        <v>2297.8270126953184</v>
      </c>
      <c r="K141" s="181">
        <f ca="1">IFERROR(IF((VLOOKUP($E141,'NEA Backsheet'!$D$5:$CB$183,K$9,FALSE))="","",(VLOOKUP($E141,'NEA Backsheet'!$D$5:$CB$183,K$9,FALSE))),"")</f>
        <v>2349.7674104229864</v>
      </c>
      <c r="L141" s="109">
        <f ca="1">IFERROR(IF((VLOOKUP($E141,'NEA Backsheet'!$D$5:$CB$183,L$9,FALSE))="","",(VLOOKUP($E141,'NEA Backsheet'!$D$5:$CB$183,L$9,FALSE))),"")</f>
        <v>2371.7697130071297</v>
      </c>
      <c r="M141" s="110">
        <f ca="1">IFERROR(IF((VLOOKUP($E141,'NEA Backsheet'!$D$5:$CB$183,M$9,FALSE))="","",(VLOOKUP($E141,'NEA Backsheet'!$D$5:$CB$183,M$9,FALSE))),"")</f>
        <v>0</v>
      </c>
      <c r="N141" s="109">
        <f ca="1">IFERROR(IF((VLOOKUP($E141,'NEA Backsheet'!$D$5:$CB$183,N$9,FALSE))="","",(VLOOKUP($E141,'NEA Backsheet'!$D$5:$CB$183,N$9,FALSE))),"")</f>
        <v>0</v>
      </c>
      <c r="O141" s="92"/>
      <c r="Q141" s="107">
        <f ca="1">IFERROR(IF((VLOOKUP($E141,'DTOC Backsheet'!$D$5:$AF$183,Q$9,FALSE))="","",(VLOOKUP($E141,'DTOC Backsheet'!$D$5:$AF$183,Q$9,FALSE))),"")</f>
        <v>955.11364391131656</v>
      </c>
      <c r="R141" s="108">
        <f ca="1">IFERROR(IF((VLOOKUP($E141,'DTOC Backsheet'!$D$5:$AF$183,R$9,FALSE))="","",(VLOOKUP($E141,'DTOC Backsheet'!$D$5:$AF$183,R$9,FALSE))),"")</f>
        <v>897.32860425882393</v>
      </c>
      <c r="S141" s="108">
        <f ca="1">IFERROR(IF((VLOOKUP($E141,'DTOC Backsheet'!$D$5:$AF$183,S$9,FALSE))="","",(VLOOKUP($E141,'DTOC Backsheet'!$D$5:$AF$183,S$9,FALSE))),"")</f>
        <v>793.04985454110715</v>
      </c>
      <c r="T141" s="109">
        <f ca="1">IFERROR(IF((VLOOKUP($E141,'DTOC Backsheet'!$D$5:$AF$183,T$9,FALSE))="","",(VLOOKUP($E141,'DTOC Backsheet'!$D$5:$AF$183,T$9,FALSE))),"")</f>
        <v>819.47393137899394</v>
      </c>
      <c r="U141" s="181">
        <f ca="1">IFERROR(IF((VLOOKUP($E141,'DTOC Backsheet'!$D$5:$AF$183,U$9,FALSE))="","",(VLOOKUP($E141,'DTOC Backsheet'!$D$5:$AF$183,U$9,FALSE))),"")</f>
        <v>786.74733667536009</v>
      </c>
      <c r="V141" s="109">
        <f ca="1">IFERROR(IF((VLOOKUP($E141,'DTOC Backsheet'!$D$5:$AF$183,V$9,FALSE))="","",(VLOOKUP($E141,'DTOC Backsheet'!$D$5:$AF$183,V$9,FALSE))),"")</f>
        <v>813.58314433234</v>
      </c>
      <c r="W141" s="110">
        <f ca="1">IFERROR(IF((VLOOKUP($E141,'DTOC Backsheet'!$D$5:$AF$183,W$9,FALSE))="","",(VLOOKUP($E141,'DTOC Backsheet'!$D$5:$AF$183,W$9,FALSE))),"")</f>
        <v>0</v>
      </c>
      <c r="X141" s="109">
        <f ca="1">IFERROR(IF((VLOOKUP($E141,'DTOC Backsheet'!$D$5:$AF$183,X$9,FALSE))="","",(VLOOKUP($E141,'DTOC Backsheet'!$D$5:$AF$183,X$9,FALSE))),"")</f>
        <v>0</v>
      </c>
      <c r="Y141" s="92"/>
    </row>
    <row r="142" spans="1:25" ht="30" customHeight="1" x14ac:dyDescent="0.3">
      <c r="A142" s="171">
        <v>130</v>
      </c>
      <c r="B142" s="97" t="str">
        <f ca="1">IFERROR(IF((VLOOKUP($E142,'Org List'!$AJ$10:$AL$188,3,FALSE))="","",(VLOOKUP($E142,'Org List'!$AJ$10:$AL$188,3,FALSE))),"")</f>
        <v>North of England Commissioning Region</v>
      </c>
      <c r="C142" s="98" t="str">
        <f ca="1">IFERROR(IF((VLOOKUP($E142,'Org List'!$AO$10:$AQ$188,3,FALSE))="","",(VLOOKUP($E142,'Org List'!$AO$10:$AQ$188,3,FALSE))),"")</f>
        <v>North West Region</v>
      </c>
      <c r="D142" s="99" t="str">
        <f ca="1">IFERROR(IF((VLOOKUP($E142,'Org List'!$AT$10:$AV$188,3,FALSE))="","",(VLOOKUP($E142,'Org List'!$AT$10:$AV$188,3,FALSE))),"")</f>
        <v>NHS England North (Greater Manchester)</v>
      </c>
      <c r="E142" s="97" t="str">
        <f t="shared" ca="1" si="2"/>
        <v>E08000005</v>
      </c>
      <c r="F142" s="99" t="str">
        <f ca="1">IF(E142="","",VLOOKUP(E142,'Org List'!$J$9:$K$488,2,0))</f>
        <v>Rochdale</v>
      </c>
      <c r="G142" s="107">
        <f ca="1">IFERROR(IF((VLOOKUP($E142,'NEA Backsheet'!$D$5:$CB$183,G$9,FALSE))="","",(VLOOKUP($E142,'NEA Backsheet'!$D$5:$CB$183,G$9,FALSE))),"")</f>
        <v>3233.1390367852537</v>
      </c>
      <c r="H142" s="108">
        <f ca="1">IFERROR(IF((VLOOKUP($E142,'NEA Backsheet'!$D$5:$CB$183,H$9,FALSE))="","",(VLOOKUP($E142,'NEA Backsheet'!$D$5:$CB$183,H$9,FALSE))),"")</f>
        <v>3345.8375861644199</v>
      </c>
      <c r="I142" s="108">
        <f ca="1">IFERROR(IF((VLOOKUP($E142,'NEA Backsheet'!$D$5:$CB$183,I$9,FALSE))="","",(VLOOKUP($E142,'NEA Backsheet'!$D$5:$CB$183,I$9,FALSE))),"")</f>
        <v>3628.7599285634237</v>
      </c>
      <c r="J142" s="109">
        <f ca="1">IFERROR(IF((VLOOKUP($E142,'NEA Backsheet'!$D$5:$CB$183,J$9,FALSE))="","",(VLOOKUP($E142,'NEA Backsheet'!$D$5:$CB$183,J$9,FALSE))),"")</f>
        <v>3474.2099612165762</v>
      </c>
      <c r="K142" s="181">
        <f ca="1">IFERROR(IF((VLOOKUP($E142,'NEA Backsheet'!$D$5:$CB$183,K$9,FALSE))="","",(VLOOKUP($E142,'NEA Backsheet'!$D$5:$CB$183,K$9,FALSE))),"")</f>
        <v>3514.3450524019718</v>
      </c>
      <c r="L142" s="109">
        <f ca="1">IFERROR(IF((VLOOKUP($E142,'NEA Backsheet'!$D$5:$CB$183,L$9,FALSE))="","",(VLOOKUP($E142,'NEA Backsheet'!$D$5:$CB$183,L$9,FALSE))),"")</f>
        <v>3375.9837350975581</v>
      </c>
      <c r="M142" s="110">
        <f ca="1">IFERROR(IF((VLOOKUP($E142,'NEA Backsheet'!$D$5:$CB$183,M$9,FALSE))="","",(VLOOKUP($E142,'NEA Backsheet'!$D$5:$CB$183,M$9,FALSE))),"")</f>
        <v>0</v>
      </c>
      <c r="N142" s="109">
        <f ca="1">IFERROR(IF((VLOOKUP($E142,'NEA Backsheet'!$D$5:$CB$183,N$9,FALSE))="","",(VLOOKUP($E142,'NEA Backsheet'!$D$5:$CB$183,N$9,FALSE))),"")</f>
        <v>0</v>
      </c>
      <c r="O142" s="92"/>
      <c r="Q142" s="107">
        <f ca="1">IFERROR(IF((VLOOKUP($E142,'DTOC Backsheet'!$D$5:$AF$183,Q$9,FALSE))="","",(VLOOKUP($E142,'DTOC Backsheet'!$D$5:$AF$183,Q$9,FALSE))),"")</f>
        <v>290.38483505780641</v>
      </c>
      <c r="R142" s="108">
        <f ca="1">IFERROR(IF((VLOOKUP($E142,'DTOC Backsheet'!$D$5:$AF$183,R$9,FALSE))="","",(VLOOKUP($E142,'DTOC Backsheet'!$D$5:$AF$183,R$9,FALSE))),"")</f>
        <v>444.8960205854591</v>
      </c>
      <c r="S142" s="108">
        <f ca="1">IFERROR(IF((VLOOKUP($E142,'DTOC Backsheet'!$D$5:$AF$183,S$9,FALSE))="","",(VLOOKUP($E142,'DTOC Backsheet'!$D$5:$AF$183,S$9,FALSE))),"")</f>
        <v>506.82073696424595</v>
      </c>
      <c r="T142" s="109">
        <f ca="1">IFERROR(IF((VLOOKUP($E142,'DTOC Backsheet'!$D$5:$AF$183,T$9,FALSE))="","",(VLOOKUP($E142,'DTOC Backsheet'!$D$5:$AF$183,T$9,FALSE))),"")</f>
        <v>655.03037318043653</v>
      </c>
      <c r="U142" s="181">
        <f ca="1">IFERROR(IF((VLOOKUP($E142,'DTOC Backsheet'!$D$5:$AF$183,U$9,FALSE))="","",(VLOOKUP($E142,'DTOC Backsheet'!$D$5:$AF$183,U$9,FALSE))),"")</f>
        <v>680.31647214512248</v>
      </c>
      <c r="V142" s="109">
        <f ca="1">IFERROR(IF((VLOOKUP($E142,'DTOC Backsheet'!$D$5:$AF$183,V$9,FALSE))="","",(VLOOKUP($E142,'DTOC Backsheet'!$D$5:$AF$183,V$9,FALSE))),"")</f>
        <v>615.29507480735856</v>
      </c>
      <c r="W142" s="110">
        <f ca="1">IFERROR(IF((VLOOKUP($E142,'DTOC Backsheet'!$D$5:$AF$183,W$9,FALSE))="","",(VLOOKUP($E142,'DTOC Backsheet'!$D$5:$AF$183,W$9,FALSE))),"")</f>
        <v>0</v>
      </c>
      <c r="X142" s="109">
        <f ca="1">IFERROR(IF((VLOOKUP($E142,'DTOC Backsheet'!$D$5:$AF$183,X$9,FALSE))="","",(VLOOKUP($E142,'DTOC Backsheet'!$D$5:$AF$183,X$9,FALSE))),"")</f>
        <v>0</v>
      </c>
      <c r="Y142" s="92"/>
    </row>
    <row r="143" spans="1:25" ht="30" customHeight="1" x14ac:dyDescent="0.3">
      <c r="A143" s="171">
        <v>131</v>
      </c>
      <c r="B143" s="97" t="str">
        <f ca="1">IFERROR(IF((VLOOKUP($E143,'Org List'!$AJ$10:$AL$188,3,FALSE))="","",(VLOOKUP($E143,'Org List'!$AJ$10:$AL$188,3,FALSE))),"")</f>
        <v>North of England Commissioning Region</v>
      </c>
      <c r="C143" s="98" t="str">
        <f ca="1">IFERROR(IF((VLOOKUP($E143,'Org List'!$AO$10:$AQ$188,3,FALSE))="","",(VLOOKUP($E143,'Org List'!$AO$10:$AQ$188,3,FALSE))),"")</f>
        <v>Yorkshire and The Humber Region</v>
      </c>
      <c r="D143" s="99" t="str">
        <f ca="1">IFERROR(IF((VLOOKUP($E143,'Org List'!$AT$10:$AV$188,3,FALSE))="","",(VLOOKUP($E143,'Org List'!$AT$10:$AV$188,3,FALSE))),"")</f>
        <v>NHS England North (Yorkshire And Humber)</v>
      </c>
      <c r="E143" s="97" t="str">
        <f t="shared" ca="1" si="2"/>
        <v>E08000018</v>
      </c>
      <c r="F143" s="99" t="str">
        <f ca="1">IF(E143="","",VLOOKUP(E143,'Org List'!$J$9:$K$488,2,0))</f>
        <v>Rotherham</v>
      </c>
      <c r="G143" s="107">
        <f ca="1">IFERROR(IF((VLOOKUP($E143,'NEA Backsheet'!$D$5:$CB$183,G$9,FALSE))="","",(VLOOKUP($E143,'NEA Backsheet'!$D$5:$CB$183,G$9,FALSE))),"")</f>
        <v>2805.8112237858863</v>
      </c>
      <c r="H143" s="108">
        <f ca="1">IFERROR(IF((VLOOKUP($E143,'NEA Backsheet'!$D$5:$CB$183,H$9,FALSE))="","",(VLOOKUP($E143,'NEA Backsheet'!$D$5:$CB$183,H$9,FALSE))),"")</f>
        <v>2707.3933032324858</v>
      </c>
      <c r="I143" s="108">
        <f ca="1">IFERROR(IF((VLOOKUP($E143,'NEA Backsheet'!$D$5:$CB$183,I$9,FALSE))="","",(VLOOKUP($E143,'NEA Backsheet'!$D$5:$CB$183,I$9,FALSE))),"")</f>
        <v>2658.7759548335534</v>
      </c>
      <c r="J143" s="109">
        <f ca="1">IFERROR(IF((VLOOKUP($E143,'NEA Backsheet'!$D$5:$CB$183,J$9,FALSE))="","",(VLOOKUP($E143,'NEA Backsheet'!$D$5:$CB$183,J$9,FALSE))),"")</f>
        <v>2778.9509121441515</v>
      </c>
      <c r="K143" s="181">
        <f ca="1">IFERROR(IF((VLOOKUP($E143,'NEA Backsheet'!$D$5:$CB$183,K$9,FALSE))="","",(VLOOKUP($E143,'NEA Backsheet'!$D$5:$CB$183,K$9,FALSE))),"")</f>
        <v>2759.0052647926441</v>
      </c>
      <c r="L143" s="109">
        <f ca="1">IFERROR(IF((VLOOKUP($E143,'NEA Backsheet'!$D$5:$CB$183,L$9,FALSE))="","",(VLOOKUP($E143,'NEA Backsheet'!$D$5:$CB$183,L$9,FALSE))),"")</f>
        <v>2731.6483391652919</v>
      </c>
      <c r="M143" s="110">
        <f ca="1">IFERROR(IF((VLOOKUP($E143,'NEA Backsheet'!$D$5:$CB$183,M$9,FALSE))="","",(VLOOKUP($E143,'NEA Backsheet'!$D$5:$CB$183,M$9,FALSE))),"")</f>
        <v>0</v>
      </c>
      <c r="N143" s="109">
        <f ca="1">IFERROR(IF((VLOOKUP($E143,'NEA Backsheet'!$D$5:$CB$183,N$9,FALSE))="","",(VLOOKUP($E143,'NEA Backsheet'!$D$5:$CB$183,N$9,FALSE))),"")</f>
        <v>0</v>
      </c>
      <c r="O143" s="92"/>
      <c r="Q143" s="107">
        <f ca="1">IFERROR(IF((VLOOKUP($E143,'DTOC Backsheet'!$D$5:$AF$183,Q$9,FALSE))="","",(VLOOKUP($E143,'DTOC Backsheet'!$D$5:$AF$183,Q$9,FALSE))),"")</f>
        <v>1311.3531110120718</v>
      </c>
      <c r="R143" s="108">
        <f ca="1">IFERROR(IF((VLOOKUP($E143,'DTOC Backsheet'!$D$5:$AF$183,R$9,FALSE))="","",(VLOOKUP($E143,'DTOC Backsheet'!$D$5:$AF$183,R$9,FALSE))),"")</f>
        <v>1163.1174065533746</v>
      </c>
      <c r="S143" s="108">
        <f ca="1">IFERROR(IF((VLOOKUP($E143,'DTOC Backsheet'!$D$5:$AF$183,S$9,FALSE))="","",(VLOOKUP($E143,'DTOC Backsheet'!$D$5:$AF$183,S$9,FALSE))),"")</f>
        <v>712.11269788982122</v>
      </c>
      <c r="T143" s="109">
        <f ca="1">IFERROR(IF((VLOOKUP($E143,'DTOC Backsheet'!$D$5:$AF$183,T$9,FALSE))="","",(VLOOKUP($E143,'DTOC Backsheet'!$D$5:$AF$183,T$9,FALSE))),"")</f>
        <v>592.88316386345537</v>
      </c>
      <c r="U143" s="181">
        <f ca="1">IFERROR(IF((VLOOKUP($E143,'DTOC Backsheet'!$D$5:$AF$183,U$9,FALSE))="","",(VLOOKUP($E143,'DTOC Backsheet'!$D$5:$AF$183,U$9,FALSE))),"")</f>
        <v>650.38365000832198</v>
      </c>
      <c r="V143" s="109">
        <f ca="1">IFERROR(IF((VLOOKUP($E143,'DTOC Backsheet'!$D$5:$AF$183,V$9,FALSE))="","",(VLOOKUP($E143,'DTOC Backsheet'!$D$5:$AF$183,V$9,FALSE))),"")</f>
        <v>978.47465918785429</v>
      </c>
      <c r="W143" s="110">
        <f ca="1">IFERROR(IF((VLOOKUP($E143,'DTOC Backsheet'!$D$5:$AF$183,W$9,FALSE))="","",(VLOOKUP($E143,'DTOC Backsheet'!$D$5:$AF$183,W$9,FALSE))),"")</f>
        <v>0</v>
      </c>
      <c r="X143" s="109">
        <f ca="1">IFERROR(IF((VLOOKUP($E143,'DTOC Backsheet'!$D$5:$AF$183,X$9,FALSE))="","",(VLOOKUP($E143,'DTOC Backsheet'!$D$5:$AF$183,X$9,FALSE))),"")</f>
        <v>0</v>
      </c>
      <c r="Y143" s="92"/>
    </row>
    <row r="144" spans="1:25" ht="30" customHeight="1" x14ac:dyDescent="0.3">
      <c r="A144" s="171">
        <v>132</v>
      </c>
      <c r="B144" s="97" t="str">
        <f ca="1">IFERROR(IF((VLOOKUP($E144,'Org List'!$AJ$10:$AL$188,3,FALSE))="","",(VLOOKUP($E144,'Org List'!$AJ$10:$AL$188,3,FALSE))),"")</f>
        <v>Midlands and East of England Commissioning Region</v>
      </c>
      <c r="C144" s="98" t="str">
        <f ca="1">IFERROR(IF((VLOOKUP($E144,'Org List'!$AO$10:$AQ$188,3,FALSE))="","",(VLOOKUP($E144,'Org List'!$AO$10:$AQ$188,3,FALSE))),"")</f>
        <v>East Midlands Region</v>
      </c>
      <c r="D144" s="99" t="str">
        <f ca="1">IFERROR(IF((VLOOKUP($E144,'Org List'!$AT$10:$AV$188,3,FALSE))="","",(VLOOKUP($E144,'Org List'!$AT$10:$AV$188,3,FALSE))),"")</f>
        <v>NHS England Midlands And East (Central Midlands)</v>
      </c>
      <c r="E144" s="97" t="str">
        <f t="shared" ca="1" si="2"/>
        <v>E06000017</v>
      </c>
      <c r="F144" s="99" t="str">
        <f ca="1">IF(E144="","",VLOOKUP(E144,'Org List'!$J$9:$K$488,2,0))</f>
        <v>Rutland</v>
      </c>
      <c r="G144" s="107">
        <f ca="1">IFERROR(IF((VLOOKUP($E144,'NEA Backsheet'!$D$5:$CB$183,G$9,FALSE))="","",(VLOOKUP($E144,'NEA Backsheet'!$D$5:$CB$183,G$9,FALSE))),"")</f>
        <v>2302.2100928389063</v>
      </c>
      <c r="H144" s="108">
        <f ca="1">IFERROR(IF((VLOOKUP($E144,'NEA Backsheet'!$D$5:$CB$183,H$9,FALSE))="","",(VLOOKUP($E144,'NEA Backsheet'!$D$5:$CB$183,H$9,FALSE))),"")</f>
        <v>2346.6022232689534</v>
      </c>
      <c r="I144" s="108">
        <f ca="1">IFERROR(IF((VLOOKUP($E144,'NEA Backsheet'!$D$5:$CB$183,I$9,FALSE))="","",(VLOOKUP($E144,'NEA Backsheet'!$D$5:$CB$183,I$9,FALSE))),"")</f>
        <v>2431.4052945859339</v>
      </c>
      <c r="J144" s="109">
        <f ca="1">IFERROR(IF((VLOOKUP($E144,'NEA Backsheet'!$D$5:$CB$183,J$9,FALSE))="","",(VLOOKUP($E144,'NEA Backsheet'!$D$5:$CB$183,J$9,FALSE))),"")</f>
        <v>2489.749049176492</v>
      </c>
      <c r="K144" s="181">
        <f ca="1">IFERROR(IF((VLOOKUP($E144,'NEA Backsheet'!$D$5:$CB$183,K$9,FALSE))="","",(VLOOKUP($E144,'NEA Backsheet'!$D$5:$CB$183,K$9,FALSE))),"")</f>
        <v>2422.4655941068618</v>
      </c>
      <c r="L144" s="109">
        <f ca="1">IFERROR(IF((VLOOKUP($E144,'NEA Backsheet'!$D$5:$CB$183,L$9,FALSE))="","",(VLOOKUP($E144,'NEA Backsheet'!$D$5:$CB$183,L$9,FALSE))),"")</f>
        <v>2256.4361124514808</v>
      </c>
      <c r="M144" s="110">
        <f ca="1">IFERROR(IF((VLOOKUP($E144,'NEA Backsheet'!$D$5:$CB$183,M$9,FALSE))="","",(VLOOKUP($E144,'NEA Backsheet'!$D$5:$CB$183,M$9,FALSE))),"")</f>
        <v>0</v>
      </c>
      <c r="N144" s="109">
        <f ca="1">IFERROR(IF((VLOOKUP($E144,'NEA Backsheet'!$D$5:$CB$183,N$9,FALSE))="","",(VLOOKUP($E144,'NEA Backsheet'!$D$5:$CB$183,N$9,FALSE))),"")</f>
        <v>0</v>
      </c>
      <c r="O144" s="92"/>
      <c r="Q144" s="107">
        <f ca="1">IFERROR(IF((VLOOKUP($E144,'DTOC Backsheet'!$D$5:$AF$183,Q$9,FALSE))="","",(VLOOKUP($E144,'DTOC Backsheet'!$D$5:$AF$183,Q$9,FALSE))),"")</f>
        <v>602.35264435964552</v>
      </c>
      <c r="R144" s="108">
        <f ca="1">IFERROR(IF((VLOOKUP($E144,'DTOC Backsheet'!$D$5:$AF$183,R$9,FALSE))="","",(VLOOKUP($E144,'DTOC Backsheet'!$D$5:$AF$183,R$9,FALSE))),"")</f>
        <v>510.89596013750042</v>
      </c>
      <c r="S144" s="108">
        <f ca="1">IFERROR(IF((VLOOKUP($E144,'DTOC Backsheet'!$D$5:$AF$183,S$9,FALSE))="","",(VLOOKUP($E144,'DTOC Backsheet'!$D$5:$AF$183,S$9,FALSE))),"")</f>
        <v>425.74663344791696</v>
      </c>
      <c r="T144" s="109">
        <f ca="1">IFERROR(IF((VLOOKUP($E144,'DTOC Backsheet'!$D$5:$AF$183,T$9,FALSE))="","",(VLOOKUP($E144,'DTOC Backsheet'!$D$5:$AF$183,T$9,FALSE))),"")</f>
        <v>480.1737224008229</v>
      </c>
      <c r="U144" s="181">
        <f ca="1">IFERROR(IF((VLOOKUP($E144,'DTOC Backsheet'!$D$5:$AF$183,U$9,FALSE))="","",(VLOOKUP($E144,'DTOC Backsheet'!$D$5:$AF$183,U$9,FALSE))),"")</f>
        <v>601.01214260765244</v>
      </c>
      <c r="V144" s="109">
        <f ca="1">IFERROR(IF((VLOOKUP($E144,'DTOC Backsheet'!$D$5:$AF$183,V$9,FALSE))="","",(VLOOKUP($E144,'DTOC Backsheet'!$D$5:$AF$183,V$9,FALSE))),"")</f>
        <v>483.35368082731839</v>
      </c>
      <c r="W144" s="110">
        <f ca="1">IFERROR(IF((VLOOKUP($E144,'DTOC Backsheet'!$D$5:$AF$183,W$9,FALSE))="","",(VLOOKUP($E144,'DTOC Backsheet'!$D$5:$AF$183,W$9,FALSE))),"")</f>
        <v>0</v>
      </c>
      <c r="X144" s="109">
        <f ca="1">IFERROR(IF((VLOOKUP($E144,'DTOC Backsheet'!$D$5:$AF$183,X$9,FALSE))="","",(VLOOKUP($E144,'DTOC Backsheet'!$D$5:$AF$183,X$9,FALSE))),"")</f>
        <v>0</v>
      </c>
      <c r="Y144" s="92"/>
    </row>
    <row r="145" spans="1:25" ht="30" customHeight="1" x14ac:dyDescent="0.3">
      <c r="A145" s="171">
        <v>133</v>
      </c>
      <c r="B145" s="97" t="str">
        <f ca="1">IFERROR(IF((VLOOKUP($E145,'Org List'!$AJ$10:$AL$188,3,FALSE))="","",(VLOOKUP($E145,'Org List'!$AJ$10:$AL$188,3,FALSE))),"")</f>
        <v>North of England Commissioning Region</v>
      </c>
      <c r="C145" s="98" t="str">
        <f ca="1">IFERROR(IF((VLOOKUP($E145,'Org List'!$AO$10:$AQ$188,3,FALSE))="","",(VLOOKUP($E145,'Org List'!$AO$10:$AQ$188,3,FALSE))),"")</f>
        <v>North West Region</v>
      </c>
      <c r="D145" s="99" t="str">
        <f ca="1">IFERROR(IF((VLOOKUP($E145,'Org List'!$AT$10:$AV$188,3,FALSE))="","",(VLOOKUP($E145,'Org List'!$AT$10:$AV$188,3,FALSE))),"")</f>
        <v>NHS England North (Greater Manchester)</v>
      </c>
      <c r="E145" s="97" t="str">
        <f t="shared" ca="1" si="2"/>
        <v>E08000006</v>
      </c>
      <c r="F145" s="99" t="str">
        <f ca="1">IF(E145="","",VLOOKUP(E145,'Org List'!$J$9:$K$488,2,0))</f>
        <v>Salford</v>
      </c>
      <c r="G145" s="107">
        <f ca="1">IFERROR(IF((VLOOKUP($E145,'NEA Backsheet'!$D$5:$CB$183,G$9,FALSE))="","",(VLOOKUP($E145,'NEA Backsheet'!$D$5:$CB$183,G$9,FALSE))),"")</f>
        <v>3255.3316977081045</v>
      </c>
      <c r="H145" s="108">
        <f ca="1">IFERROR(IF((VLOOKUP($E145,'NEA Backsheet'!$D$5:$CB$183,H$9,FALSE))="","",(VLOOKUP($E145,'NEA Backsheet'!$D$5:$CB$183,H$9,FALSE))),"")</f>
        <v>3332.5790010603382</v>
      </c>
      <c r="I145" s="108">
        <f ca="1">IFERROR(IF((VLOOKUP($E145,'NEA Backsheet'!$D$5:$CB$183,I$9,FALSE))="","",(VLOOKUP($E145,'NEA Backsheet'!$D$5:$CB$183,I$9,FALSE))),"")</f>
        <v>3579.866817964667</v>
      </c>
      <c r="J145" s="109">
        <f ca="1">IFERROR(IF((VLOOKUP($E145,'NEA Backsheet'!$D$5:$CB$183,J$9,FALSE))="","",(VLOOKUP($E145,'NEA Backsheet'!$D$5:$CB$183,J$9,FALSE))),"")</f>
        <v>3348.8924945242261</v>
      </c>
      <c r="K145" s="181">
        <f ca="1">IFERROR(IF((VLOOKUP($E145,'NEA Backsheet'!$D$5:$CB$183,K$9,FALSE))="","",(VLOOKUP($E145,'NEA Backsheet'!$D$5:$CB$183,K$9,FALSE))),"")</f>
        <v>3383.8223875471913</v>
      </c>
      <c r="L145" s="109">
        <f ca="1">IFERROR(IF((VLOOKUP($E145,'NEA Backsheet'!$D$5:$CB$183,L$9,FALSE))="","",(VLOOKUP($E145,'NEA Backsheet'!$D$5:$CB$183,L$9,FALSE))),"")</f>
        <v>3446.4053935019301</v>
      </c>
      <c r="M145" s="110">
        <f ca="1">IFERROR(IF((VLOOKUP($E145,'NEA Backsheet'!$D$5:$CB$183,M$9,FALSE))="","",(VLOOKUP($E145,'NEA Backsheet'!$D$5:$CB$183,M$9,FALSE))),"")</f>
        <v>0</v>
      </c>
      <c r="N145" s="109">
        <f ca="1">IFERROR(IF((VLOOKUP($E145,'NEA Backsheet'!$D$5:$CB$183,N$9,FALSE))="","",(VLOOKUP($E145,'NEA Backsheet'!$D$5:$CB$183,N$9,FALSE))),"")</f>
        <v>0</v>
      </c>
      <c r="O145" s="92"/>
      <c r="Q145" s="107">
        <f ca="1">IFERROR(IF((VLOOKUP($E145,'DTOC Backsheet'!$D$5:$AF$183,Q$9,FALSE))="","",(VLOOKUP($E145,'DTOC Backsheet'!$D$5:$AF$183,Q$9,FALSE))),"")</f>
        <v>952.59997444742555</v>
      </c>
      <c r="R145" s="108">
        <f ca="1">IFERROR(IF((VLOOKUP($E145,'DTOC Backsheet'!$D$5:$AF$183,R$9,FALSE))="","",(VLOOKUP($E145,'DTOC Backsheet'!$D$5:$AF$183,R$9,FALSE))),"")</f>
        <v>891.7848473233679</v>
      </c>
      <c r="S145" s="108">
        <f ca="1">IFERROR(IF((VLOOKUP($E145,'DTOC Backsheet'!$D$5:$AF$183,S$9,FALSE))="","",(VLOOKUP($E145,'DTOC Backsheet'!$D$5:$AF$183,S$9,FALSE))),"")</f>
        <v>681.74268557557173</v>
      </c>
      <c r="T145" s="109">
        <f ca="1">IFERROR(IF((VLOOKUP($E145,'DTOC Backsheet'!$D$5:$AF$183,T$9,FALSE))="","",(VLOOKUP($E145,'DTOC Backsheet'!$D$5:$AF$183,T$9,FALSE))),"")</f>
        <v>709.52899472956142</v>
      </c>
      <c r="U145" s="181">
        <f ca="1">IFERROR(IF((VLOOKUP($E145,'DTOC Backsheet'!$D$5:$AF$183,U$9,FALSE))="","",(VLOOKUP($E145,'DTOC Backsheet'!$D$5:$AF$183,U$9,FALSE))),"")</f>
        <v>386.27653008199621</v>
      </c>
      <c r="V145" s="109">
        <f ca="1">IFERROR(IF((VLOOKUP($E145,'DTOC Backsheet'!$D$5:$AF$183,V$9,FALSE))="","",(VLOOKUP($E145,'DTOC Backsheet'!$D$5:$AF$183,V$9,FALSE))),"")</f>
        <v>467.0896462438875</v>
      </c>
      <c r="W145" s="110">
        <f ca="1">IFERROR(IF((VLOOKUP($E145,'DTOC Backsheet'!$D$5:$AF$183,W$9,FALSE))="","",(VLOOKUP($E145,'DTOC Backsheet'!$D$5:$AF$183,W$9,FALSE))),"")</f>
        <v>0</v>
      </c>
      <c r="X145" s="109">
        <f ca="1">IFERROR(IF((VLOOKUP($E145,'DTOC Backsheet'!$D$5:$AF$183,X$9,FALSE))="","",(VLOOKUP($E145,'DTOC Backsheet'!$D$5:$AF$183,X$9,FALSE))),"")</f>
        <v>0</v>
      </c>
      <c r="Y145" s="92"/>
    </row>
    <row r="146" spans="1:25" ht="30" customHeight="1" x14ac:dyDescent="0.3">
      <c r="A146" s="171">
        <v>134</v>
      </c>
      <c r="B146" s="97" t="str">
        <f ca="1">IFERROR(IF((VLOOKUP($E146,'Org List'!$AJ$10:$AL$188,3,FALSE))="","",(VLOOKUP($E146,'Org List'!$AJ$10:$AL$188,3,FALSE))),"")</f>
        <v>Midlands and East of England Commissioning Region</v>
      </c>
      <c r="C146" s="98" t="str">
        <f ca="1">IFERROR(IF((VLOOKUP($E146,'Org List'!$AO$10:$AQ$188,3,FALSE))="","",(VLOOKUP($E146,'Org List'!$AO$10:$AQ$188,3,FALSE))),"")</f>
        <v>West Midlands Region</v>
      </c>
      <c r="D146" s="99" t="str">
        <f ca="1">IFERROR(IF((VLOOKUP($E146,'Org List'!$AT$10:$AV$188,3,FALSE))="","",(VLOOKUP($E146,'Org List'!$AT$10:$AV$188,3,FALSE))),"")</f>
        <v>NHS England Midlands And East (West Midlands)</v>
      </c>
      <c r="E146" s="97" t="str">
        <f t="shared" ca="1" si="2"/>
        <v>E08000028</v>
      </c>
      <c r="F146" s="99" t="str">
        <f ca="1">IF(E146="","",VLOOKUP(E146,'Org List'!$J$9:$K$488,2,0))</f>
        <v>Sandwell</v>
      </c>
      <c r="G146" s="107">
        <f ca="1">IFERROR(IF((VLOOKUP($E146,'NEA Backsheet'!$D$5:$CB$183,G$9,FALSE))="","",(VLOOKUP($E146,'NEA Backsheet'!$D$5:$CB$183,G$9,FALSE))),"")</f>
        <v>2841.7608045115103</v>
      </c>
      <c r="H146" s="108">
        <f ca="1">IFERROR(IF((VLOOKUP($E146,'NEA Backsheet'!$D$5:$CB$183,H$9,FALSE))="","",(VLOOKUP($E146,'NEA Backsheet'!$D$5:$CB$183,H$9,FALSE))),"")</f>
        <v>2722.3930049917076</v>
      </c>
      <c r="I146" s="108">
        <f ca="1">IFERROR(IF((VLOOKUP($E146,'NEA Backsheet'!$D$5:$CB$183,I$9,FALSE))="","",(VLOOKUP($E146,'NEA Backsheet'!$D$5:$CB$183,I$9,FALSE))),"")</f>
        <v>2808.4891828214718</v>
      </c>
      <c r="J146" s="109">
        <f ca="1">IFERROR(IF((VLOOKUP($E146,'NEA Backsheet'!$D$5:$CB$183,J$9,FALSE))="","",(VLOOKUP($E146,'NEA Backsheet'!$D$5:$CB$183,J$9,FALSE))),"")</f>
        <v>2875.606276988864</v>
      </c>
      <c r="K146" s="181">
        <f ca="1">IFERROR(IF((VLOOKUP($E146,'NEA Backsheet'!$D$5:$CB$183,K$9,FALSE))="","",(VLOOKUP($E146,'NEA Backsheet'!$D$5:$CB$183,K$9,FALSE))),"")</f>
        <v>2866.4412087653182</v>
      </c>
      <c r="L146" s="109">
        <f ca="1">IFERROR(IF((VLOOKUP($E146,'NEA Backsheet'!$D$5:$CB$183,L$9,FALSE))="","",(VLOOKUP($E146,'NEA Backsheet'!$D$5:$CB$183,L$9,FALSE))),"")</f>
        <v>2848.0470467168775</v>
      </c>
      <c r="M146" s="110">
        <f ca="1">IFERROR(IF((VLOOKUP($E146,'NEA Backsheet'!$D$5:$CB$183,M$9,FALSE))="","",(VLOOKUP($E146,'NEA Backsheet'!$D$5:$CB$183,M$9,FALSE))),"")</f>
        <v>0</v>
      </c>
      <c r="N146" s="109">
        <f ca="1">IFERROR(IF((VLOOKUP($E146,'NEA Backsheet'!$D$5:$CB$183,N$9,FALSE))="","",(VLOOKUP($E146,'NEA Backsheet'!$D$5:$CB$183,N$9,FALSE))),"")</f>
        <v>0</v>
      </c>
      <c r="O146" s="92"/>
      <c r="Q146" s="107">
        <f ca="1">IFERROR(IF((VLOOKUP($E146,'DTOC Backsheet'!$D$5:$AF$183,Q$9,FALSE))="","",(VLOOKUP($E146,'DTOC Backsheet'!$D$5:$AF$183,Q$9,FALSE))),"")</f>
        <v>570.83231033636139</v>
      </c>
      <c r="R146" s="108">
        <f ca="1">IFERROR(IF((VLOOKUP($E146,'DTOC Backsheet'!$D$5:$AF$183,R$9,FALSE))="","",(VLOOKUP($E146,'DTOC Backsheet'!$D$5:$AF$183,R$9,FALSE))),"")</f>
        <v>483.26376953924216</v>
      </c>
      <c r="S146" s="108">
        <f ca="1">IFERROR(IF((VLOOKUP($E146,'DTOC Backsheet'!$D$5:$AF$183,S$9,FALSE))="","",(VLOOKUP($E146,'DTOC Backsheet'!$D$5:$AF$183,S$9,FALSE))),"")</f>
        <v>348.22816924461904</v>
      </c>
      <c r="T146" s="109">
        <f ca="1">IFERROR(IF((VLOOKUP($E146,'DTOC Backsheet'!$D$5:$AF$183,T$9,FALSE))="","",(VLOOKUP($E146,'DTOC Backsheet'!$D$5:$AF$183,T$9,FALSE))),"")</f>
        <v>333.51190455491246</v>
      </c>
      <c r="U146" s="181">
        <f ca="1">IFERROR(IF((VLOOKUP($E146,'DTOC Backsheet'!$D$5:$AF$183,U$9,FALSE))="","",(VLOOKUP($E146,'DTOC Backsheet'!$D$5:$AF$183,U$9,FALSE))),"")</f>
        <v>377.03114088098027</v>
      </c>
      <c r="V146" s="109">
        <f ca="1">IFERROR(IF((VLOOKUP($E146,'DTOC Backsheet'!$D$5:$AF$183,V$9,FALSE))="","",(VLOOKUP($E146,'DTOC Backsheet'!$D$5:$AF$183,V$9,FALSE))),"")</f>
        <v>263.96247080016855</v>
      </c>
      <c r="W146" s="110">
        <f ca="1">IFERROR(IF((VLOOKUP($E146,'DTOC Backsheet'!$D$5:$AF$183,W$9,FALSE))="","",(VLOOKUP($E146,'DTOC Backsheet'!$D$5:$AF$183,W$9,FALSE))),"")</f>
        <v>0</v>
      </c>
      <c r="X146" s="109">
        <f ca="1">IFERROR(IF((VLOOKUP($E146,'DTOC Backsheet'!$D$5:$AF$183,X$9,FALSE))="","",(VLOOKUP($E146,'DTOC Backsheet'!$D$5:$AF$183,X$9,FALSE))),"")</f>
        <v>0</v>
      </c>
      <c r="Y146" s="92"/>
    </row>
    <row r="147" spans="1:25" ht="30" customHeight="1" x14ac:dyDescent="0.3">
      <c r="A147" s="171">
        <v>135</v>
      </c>
      <c r="B147" s="97" t="str">
        <f ca="1">IFERROR(IF((VLOOKUP($E147,'Org List'!$AJ$10:$AL$188,3,FALSE))="","",(VLOOKUP($E147,'Org List'!$AJ$10:$AL$188,3,FALSE))),"")</f>
        <v>North of England Commissioning Region</v>
      </c>
      <c r="C147" s="98" t="str">
        <f ca="1">IFERROR(IF((VLOOKUP($E147,'Org List'!$AO$10:$AQ$188,3,FALSE))="","",(VLOOKUP($E147,'Org List'!$AO$10:$AQ$188,3,FALSE))),"")</f>
        <v>North West Region</v>
      </c>
      <c r="D147" s="99" t="str">
        <f ca="1">IFERROR(IF((VLOOKUP($E147,'Org List'!$AT$10:$AV$188,3,FALSE))="","",(VLOOKUP($E147,'Org List'!$AT$10:$AV$188,3,FALSE))),"")</f>
        <v>NHS England North (Cheshire And Merseyside)</v>
      </c>
      <c r="E147" s="97" t="str">
        <f t="shared" ca="1" si="2"/>
        <v>E08000014</v>
      </c>
      <c r="F147" s="99" t="str">
        <f ca="1">IF(E147="","",VLOOKUP(E147,'Org List'!$J$9:$K$488,2,0))</f>
        <v>Sefton</v>
      </c>
      <c r="G147" s="107">
        <f ca="1">IFERROR(IF((VLOOKUP($E147,'NEA Backsheet'!$D$5:$CB$183,G$9,FALSE))="","",(VLOOKUP($E147,'NEA Backsheet'!$D$5:$CB$183,G$9,FALSE))),"")</f>
        <v>3355.3293588320503</v>
      </c>
      <c r="H147" s="108">
        <f ca="1">IFERROR(IF((VLOOKUP($E147,'NEA Backsheet'!$D$5:$CB$183,H$9,FALSE))="","",(VLOOKUP($E147,'NEA Backsheet'!$D$5:$CB$183,H$9,FALSE))),"")</f>
        <v>3391.4585625416876</v>
      </c>
      <c r="I147" s="108">
        <f ca="1">IFERROR(IF((VLOOKUP($E147,'NEA Backsheet'!$D$5:$CB$183,I$9,FALSE))="","",(VLOOKUP($E147,'NEA Backsheet'!$D$5:$CB$183,I$9,FALSE))),"")</f>
        <v>3572.0379268521792</v>
      </c>
      <c r="J147" s="109">
        <f ca="1">IFERROR(IF((VLOOKUP($E147,'NEA Backsheet'!$D$5:$CB$183,J$9,FALSE))="","",(VLOOKUP($E147,'NEA Backsheet'!$D$5:$CB$183,J$9,FALSE))),"")</f>
        <v>3591.1714246994829</v>
      </c>
      <c r="K147" s="181">
        <f ca="1">IFERROR(IF((VLOOKUP($E147,'NEA Backsheet'!$D$5:$CB$183,K$9,FALSE))="","",(VLOOKUP($E147,'NEA Backsheet'!$D$5:$CB$183,K$9,FALSE))),"")</f>
        <v>3929.2504527077422</v>
      </c>
      <c r="L147" s="109">
        <f ca="1">IFERROR(IF((VLOOKUP($E147,'NEA Backsheet'!$D$5:$CB$183,L$9,FALSE))="","",(VLOOKUP($E147,'NEA Backsheet'!$D$5:$CB$183,L$9,FALSE))),"")</f>
        <v>4162.0905251158147</v>
      </c>
      <c r="M147" s="110">
        <f ca="1">IFERROR(IF((VLOOKUP($E147,'NEA Backsheet'!$D$5:$CB$183,M$9,FALSE))="","",(VLOOKUP($E147,'NEA Backsheet'!$D$5:$CB$183,M$9,FALSE))),"")</f>
        <v>0</v>
      </c>
      <c r="N147" s="109">
        <f ca="1">IFERROR(IF((VLOOKUP($E147,'NEA Backsheet'!$D$5:$CB$183,N$9,FALSE))="","",(VLOOKUP($E147,'NEA Backsheet'!$D$5:$CB$183,N$9,FALSE))),"")</f>
        <v>0</v>
      </c>
      <c r="O147" s="92"/>
      <c r="Q147" s="107">
        <f ca="1">IFERROR(IF((VLOOKUP($E147,'DTOC Backsheet'!$D$5:$AF$183,Q$9,FALSE))="","",(VLOOKUP($E147,'DTOC Backsheet'!$D$5:$AF$183,Q$9,FALSE))),"")</f>
        <v>1303.1776546420899</v>
      </c>
      <c r="R147" s="108">
        <f ca="1">IFERROR(IF((VLOOKUP($E147,'DTOC Backsheet'!$D$5:$AF$183,R$9,FALSE))="","",(VLOOKUP($E147,'DTOC Backsheet'!$D$5:$AF$183,R$9,FALSE))),"")</f>
        <v>1228.0900147008933</v>
      </c>
      <c r="S147" s="108">
        <f ca="1">IFERROR(IF((VLOOKUP($E147,'DTOC Backsheet'!$D$5:$AF$183,S$9,FALSE))="","",(VLOOKUP($E147,'DTOC Backsheet'!$D$5:$AF$183,S$9,FALSE))),"")</f>
        <v>1564.6273888951714</v>
      </c>
      <c r="T147" s="109">
        <f ca="1">IFERROR(IF((VLOOKUP($E147,'DTOC Backsheet'!$D$5:$AF$183,T$9,FALSE))="","",(VLOOKUP($E147,'DTOC Backsheet'!$D$5:$AF$183,T$9,FALSE))),"")</f>
        <v>1315.4222563861101</v>
      </c>
      <c r="U147" s="181">
        <f ca="1">IFERROR(IF((VLOOKUP($E147,'DTOC Backsheet'!$D$5:$AF$183,U$9,FALSE))="","",(VLOOKUP($E147,'DTOC Backsheet'!$D$5:$AF$183,U$9,FALSE))),"")</f>
        <v>1168.8131228725692</v>
      </c>
      <c r="V147" s="109">
        <f ca="1">IFERROR(IF((VLOOKUP($E147,'DTOC Backsheet'!$D$5:$AF$183,V$9,FALSE))="","",(VLOOKUP($E147,'DTOC Backsheet'!$D$5:$AF$183,V$9,FALSE))),"")</f>
        <v>1298.2802653906808</v>
      </c>
      <c r="W147" s="110">
        <f ca="1">IFERROR(IF((VLOOKUP($E147,'DTOC Backsheet'!$D$5:$AF$183,W$9,FALSE))="","",(VLOOKUP($E147,'DTOC Backsheet'!$D$5:$AF$183,W$9,FALSE))),"")</f>
        <v>0</v>
      </c>
      <c r="X147" s="109">
        <f ca="1">IFERROR(IF((VLOOKUP($E147,'DTOC Backsheet'!$D$5:$AF$183,X$9,FALSE))="","",(VLOOKUP($E147,'DTOC Backsheet'!$D$5:$AF$183,X$9,FALSE))),"")</f>
        <v>0</v>
      </c>
      <c r="Y147" s="92"/>
    </row>
    <row r="148" spans="1:25" ht="30" customHeight="1" x14ac:dyDescent="0.3">
      <c r="A148" s="171">
        <v>136</v>
      </c>
      <c r="B148" s="97" t="str">
        <f ca="1">IFERROR(IF((VLOOKUP($E148,'Org List'!$AJ$10:$AL$188,3,FALSE))="","",(VLOOKUP($E148,'Org List'!$AJ$10:$AL$188,3,FALSE))),"")</f>
        <v>North of England Commissioning Region</v>
      </c>
      <c r="C148" s="98" t="str">
        <f ca="1">IFERROR(IF((VLOOKUP($E148,'Org List'!$AO$10:$AQ$188,3,FALSE))="","",(VLOOKUP($E148,'Org List'!$AO$10:$AQ$188,3,FALSE))),"")</f>
        <v>Yorkshire and The Humber Region</v>
      </c>
      <c r="D148" s="99" t="str">
        <f ca="1">IFERROR(IF((VLOOKUP($E148,'Org List'!$AT$10:$AV$188,3,FALSE))="","",(VLOOKUP($E148,'Org List'!$AT$10:$AV$188,3,FALSE))),"")</f>
        <v>NHS England North (Yorkshire And Humber)</v>
      </c>
      <c r="E148" s="97" t="str">
        <f t="shared" ca="1" si="2"/>
        <v>E08000019</v>
      </c>
      <c r="F148" s="99" t="str">
        <f ca="1">IF(E148="","",VLOOKUP(E148,'Org List'!$J$9:$K$488,2,0))</f>
        <v>Sheffield</v>
      </c>
      <c r="G148" s="107">
        <f ca="1">IFERROR(IF((VLOOKUP($E148,'NEA Backsheet'!$D$5:$CB$183,G$9,FALSE))="","",(VLOOKUP($E148,'NEA Backsheet'!$D$5:$CB$183,G$9,FALSE))),"")</f>
        <v>2334.7548704815372</v>
      </c>
      <c r="H148" s="108">
        <f ca="1">IFERROR(IF((VLOOKUP($E148,'NEA Backsheet'!$D$5:$CB$183,H$9,FALSE))="","",(VLOOKUP($E148,'NEA Backsheet'!$D$5:$CB$183,H$9,FALSE))),"")</f>
        <v>2430.4145290241981</v>
      </c>
      <c r="I148" s="108">
        <f ca="1">IFERROR(IF((VLOOKUP($E148,'NEA Backsheet'!$D$5:$CB$183,I$9,FALSE))="","",(VLOOKUP($E148,'NEA Backsheet'!$D$5:$CB$183,I$9,FALSE))),"")</f>
        <v>2458.9063463845132</v>
      </c>
      <c r="J148" s="109">
        <f ca="1">IFERROR(IF((VLOOKUP($E148,'NEA Backsheet'!$D$5:$CB$183,J$9,FALSE))="","",(VLOOKUP($E148,'NEA Backsheet'!$D$5:$CB$183,J$9,FALSE))),"")</f>
        <v>2402.9359140453375</v>
      </c>
      <c r="K148" s="181">
        <f ca="1">IFERROR(IF((VLOOKUP($E148,'NEA Backsheet'!$D$5:$CB$183,K$9,FALSE))="","",(VLOOKUP($E148,'NEA Backsheet'!$D$5:$CB$183,K$9,FALSE))),"")</f>
        <v>2409.1256373768915</v>
      </c>
      <c r="L148" s="109">
        <f ca="1">IFERROR(IF((VLOOKUP($E148,'NEA Backsheet'!$D$5:$CB$183,L$9,FALSE))="","",(VLOOKUP($E148,'NEA Backsheet'!$D$5:$CB$183,L$9,FALSE))),"")</f>
        <v>2396.9657537683038</v>
      </c>
      <c r="M148" s="110">
        <f ca="1">IFERROR(IF((VLOOKUP($E148,'NEA Backsheet'!$D$5:$CB$183,M$9,FALSE))="","",(VLOOKUP($E148,'NEA Backsheet'!$D$5:$CB$183,M$9,FALSE))),"")</f>
        <v>0</v>
      </c>
      <c r="N148" s="109">
        <f ca="1">IFERROR(IF((VLOOKUP($E148,'NEA Backsheet'!$D$5:$CB$183,N$9,FALSE))="","",(VLOOKUP($E148,'NEA Backsheet'!$D$5:$CB$183,N$9,FALSE))),"")</f>
        <v>0</v>
      </c>
      <c r="O148" s="92"/>
      <c r="Q148" s="107">
        <f ca="1">IFERROR(IF((VLOOKUP($E148,'DTOC Backsheet'!$D$5:$AF$183,Q$9,FALSE))="","",(VLOOKUP($E148,'DTOC Backsheet'!$D$5:$AF$183,Q$9,FALSE))),"")</f>
        <v>2074.6671987438349</v>
      </c>
      <c r="R148" s="108">
        <f ca="1">IFERROR(IF((VLOOKUP($E148,'DTOC Backsheet'!$D$5:$AF$183,R$9,FALSE))="","",(VLOOKUP($E148,'DTOC Backsheet'!$D$5:$AF$183,R$9,FALSE))),"")</f>
        <v>1635.9204139791709</v>
      </c>
      <c r="S148" s="108">
        <f ca="1">IFERROR(IF((VLOOKUP($E148,'DTOC Backsheet'!$D$5:$AF$183,S$9,FALSE))="","",(VLOOKUP($E148,'DTOC Backsheet'!$D$5:$AF$183,S$9,FALSE))),"")</f>
        <v>1233.8262276451683</v>
      </c>
      <c r="T148" s="109">
        <f ca="1">IFERROR(IF((VLOOKUP($E148,'DTOC Backsheet'!$D$5:$AF$183,T$9,FALSE))="","",(VLOOKUP($E148,'DTOC Backsheet'!$D$5:$AF$183,T$9,FALSE))),"")</f>
        <v>2018.5768641720044</v>
      </c>
      <c r="U148" s="181">
        <f ca="1">IFERROR(IF((VLOOKUP($E148,'DTOC Backsheet'!$D$5:$AF$183,U$9,FALSE))="","",(VLOOKUP($E148,'DTOC Backsheet'!$D$5:$AF$183,U$9,FALSE))),"")</f>
        <v>1437.5301819375688</v>
      </c>
      <c r="V148" s="109">
        <f ca="1">IFERROR(IF((VLOOKUP($E148,'DTOC Backsheet'!$D$5:$AF$183,V$9,FALSE))="","",(VLOOKUP($E148,'DTOC Backsheet'!$D$5:$AF$183,V$9,FALSE))),"")</f>
        <v>1598.955984976735</v>
      </c>
      <c r="W148" s="110">
        <f ca="1">IFERROR(IF((VLOOKUP($E148,'DTOC Backsheet'!$D$5:$AF$183,W$9,FALSE))="","",(VLOOKUP($E148,'DTOC Backsheet'!$D$5:$AF$183,W$9,FALSE))),"")</f>
        <v>0</v>
      </c>
      <c r="X148" s="109">
        <f ca="1">IFERROR(IF((VLOOKUP($E148,'DTOC Backsheet'!$D$5:$AF$183,X$9,FALSE))="","",(VLOOKUP($E148,'DTOC Backsheet'!$D$5:$AF$183,X$9,FALSE))),"")</f>
        <v>0</v>
      </c>
      <c r="Y148" s="92"/>
    </row>
    <row r="149" spans="1:25" ht="30" customHeight="1" x14ac:dyDescent="0.3">
      <c r="A149" s="171">
        <v>137</v>
      </c>
      <c r="B149" s="97" t="str">
        <f ca="1">IFERROR(IF((VLOOKUP($E149,'Org List'!$AJ$10:$AL$188,3,FALSE))="","",(VLOOKUP($E149,'Org List'!$AJ$10:$AL$188,3,FALSE))),"")</f>
        <v>Midlands and East of England Commissioning Region</v>
      </c>
      <c r="C149" s="98" t="str">
        <f ca="1">IFERROR(IF((VLOOKUP($E149,'Org List'!$AO$10:$AQ$188,3,FALSE))="","",(VLOOKUP($E149,'Org List'!$AO$10:$AQ$188,3,FALSE))),"")</f>
        <v>West Midlands Region</v>
      </c>
      <c r="D149" s="99" t="str">
        <f ca="1">IFERROR(IF((VLOOKUP($E149,'Org List'!$AT$10:$AV$188,3,FALSE))="","",(VLOOKUP($E149,'Org List'!$AT$10:$AV$188,3,FALSE))),"")</f>
        <v>NHS England Midlands And East (North Midlands)</v>
      </c>
      <c r="E149" s="97" t="str">
        <f t="shared" ca="1" si="2"/>
        <v>E06000051</v>
      </c>
      <c r="F149" s="99" t="str">
        <f ca="1">IF(E149="","",VLOOKUP(E149,'Org List'!$J$9:$K$488,2,0))</f>
        <v>Shropshire</v>
      </c>
      <c r="G149" s="107">
        <f ca="1">IFERROR(IF((VLOOKUP($E149,'NEA Backsheet'!$D$5:$CB$183,G$9,FALSE))="","",(VLOOKUP($E149,'NEA Backsheet'!$D$5:$CB$183,G$9,FALSE))),"")</f>
        <v>2703.2245304229896</v>
      </c>
      <c r="H149" s="108">
        <f ca="1">IFERROR(IF((VLOOKUP($E149,'NEA Backsheet'!$D$5:$CB$183,H$9,FALSE))="","",(VLOOKUP($E149,'NEA Backsheet'!$D$5:$CB$183,H$9,FALSE))),"")</f>
        <v>2646.1246547528162</v>
      </c>
      <c r="I149" s="108">
        <f ca="1">IFERROR(IF((VLOOKUP($E149,'NEA Backsheet'!$D$5:$CB$183,I$9,FALSE))="","",(VLOOKUP($E149,'NEA Backsheet'!$D$5:$CB$183,I$9,FALSE))),"")</f>
        <v>2742.9110495870627</v>
      </c>
      <c r="J149" s="109">
        <f ca="1">IFERROR(IF((VLOOKUP($E149,'NEA Backsheet'!$D$5:$CB$183,J$9,FALSE))="","",(VLOOKUP($E149,'NEA Backsheet'!$D$5:$CB$183,J$9,FALSE))),"")</f>
        <v>2814.8876745766288</v>
      </c>
      <c r="K149" s="181">
        <f ca="1">IFERROR(IF((VLOOKUP($E149,'NEA Backsheet'!$D$5:$CB$183,K$9,FALSE))="","",(VLOOKUP($E149,'NEA Backsheet'!$D$5:$CB$183,K$9,FALSE))),"")</f>
        <v>2819.8892681036468</v>
      </c>
      <c r="L149" s="109">
        <f ca="1">IFERROR(IF((VLOOKUP($E149,'NEA Backsheet'!$D$5:$CB$183,L$9,FALSE))="","",(VLOOKUP($E149,'NEA Backsheet'!$D$5:$CB$183,L$9,FALSE))),"")</f>
        <v>2852.0209258046707</v>
      </c>
      <c r="M149" s="110">
        <f ca="1">IFERROR(IF((VLOOKUP($E149,'NEA Backsheet'!$D$5:$CB$183,M$9,FALSE))="","",(VLOOKUP($E149,'NEA Backsheet'!$D$5:$CB$183,M$9,FALSE))),"")</f>
        <v>0</v>
      </c>
      <c r="N149" s="109">
        <f ca="1">IFERROR(IF((VLOOKUP($E149,'NEA Backsheet'!$D$5:$CB$183,N$9,FALSE))="","",(VLOOKUP($E149,'NEA Backsheet'!$D$5:$CB$183,N$9,FALSE))),"")</f>
        <v>0</v>
      </c>
      <c r="O149" s="92"/>
      <c r="Q149" s="107">
        <f ca="1">IFERROR(IF((VLOOKUP($E149,'DTOC Backsheet'!$D$5:$AF$183,Q$9,FALSE))="","",(VLOOKUP($E149,'DTOC Backsheet'!$D$5:$AF$183,Q$9,FALSE))),"")</f>
        <v>940.76844294093917</v>
      </c>
      <c r="R149" s="108">
        <f ca="1">IFERROR(IF((VLOOKUP($E149,'DTOC Backsheet'!$D$5:$AF$183,R$9,FALSE))="","",(VLOOKUP($E149,'DTOC Backsheet'!$D$5:$AF$183,R$9,FALSE))),"")</f>
        <v>777.44328233139879</v>
      </c>
      <c r="S149" s="108">
        <f ca="1">IFERROR(IF((VLOOKUP($E149,'DTOC Backsheet'!$D$5:$AF$183,S$9,FALSE))="","",(VLOOKUP($E149,'DTOC Backsheet'!$D$5:$AF$183,S$9,FALSE))),"")</f>
        <v>607.13509822786386</v>
      </c>
      <c r="T149" s="109">
        <f ca="1">IFERROR(IF((VLOOKUP($E149,'DTOC Backsheet'!$D$5:$AF$183,T$9,FALSE))="","",(VLOOKUP($E149,'DTOC Backsheet'!$D$5:$AF$183,T$9,FALSE))),"")</f>
        <v>671.76530579777989</v>
      </c>
      <c r="U149" s="181">
        <f ca="1">IFERROR(IF((VLOOKUP($E149,'DTOC Backsheet'!$D$5:$AF$183,U$9,FALSE))="","",(VLOOKUP($E149,'DTOC Backsheet'!$D$5:$AF$183,U$9,FALSE))),"")</f>
        <v>459.36321199929108</v>
      </c>
      <c r="V149" s="109">
        <f ca="1">IFERROR(IF((VLOOKUP($E149,'DTOC Backsheet'!$D$5:$AF$183,V$9,FALSE))="","",(VLOOKUP($E149,'DTOC Backsheet'!$D$5:$AF$183,V$9,FALSE))),"")</f>
        <v>332.77622373913135</v>
      </c>
      <c r="W149" s="110">
        <f ca="1">IFERROR(IF((VLOOKUP($E149,'DTOC Backsheet'!$D$5:$AF$183,W$9,FALSE))="","",(VLOOKUP($E149,'DTOC Backsheet'!$D$5:$AF$183,W$9,FALSE))),"")</f>
        <v>0</v>
      </c>
      <c r="X149" s="109">
        <f ca="1">IFERROR(IF((VLOOKUP($E149,'DTOC Backsheet'!$D$5:$AF$183,X$9,FALSE))="","",(VLOOKUP($E149,'DTOC Backsheet'!$D$5:$AF$183,X$9,FALSE))),"")</f>
        <v>0</v>
      </c>
      <c r="Y149" s="92"/>
    </row>
    <row r="150" spans="1:25" ht="30" customHeight="1" x14ac:dyDescent="0.3">
      <c r="A150" s="171">
        <v>138</v>
      </c>
      <c r="B150" s="97" t="str">
        <f ca="1">IFERROR(IF((VLOOKUP($E150,'Org List'!$AJ$10:$AL$188,3,FALSE))="","",(VLOOKUP($E150,'Org List'!$AJ$10:$AL$188,3,FALSE))),"")</f>
        <v>South East England Commissioning Region</v>
      </c>
      <c r="C150" s="98" t="str">
        <f ca="1">IFERROR(IF((VLOOKUP($E150,'Org List'!$AO$10:$AQ$188,3,FALSE))="","",(VLOOKUP($E150,'Org List'!$AO$10:$AQ$188,3,FALSE))),"")</f>
        <v>South East Region</v>
      </c>
      <c r="D150" s="99" t="str">
        <f ca="1">IFERROR(IF((VLOOKUP($E150,'Org List'!$AT$10:$AV$188,3,FALSE))="","",(VLOOKUP($E150,'Org List'!$AT$10:$AV$188,3,FALSE))),"")</f>
        <v>NHS England South East (Hampshire, Isle of Wight and Thames Valley)</v>
      </c>
      <c r="E150" s="97" t="str">
        <f t="shared" ca="1" si="2"/>
        <v>E06000039</v>
      </c>
      <c r="F150" s="99" t="str">
        <f ca="1">IF(E150="","",VLOOKUP(E150,'Org List'!$J$9:$K$488,2,0))</f>
        <v>Slough</v>
      </c>
      <c r="G150" s="107">
        <f ca="1">IFERROR(IF((VLOOKUP($E150,'NEA Backsheet'!$D$5:$CB$183,G$9,FALSE))="","",(VLOOKUP($E150,'NEA Backsheet'!$D$5:$CB$183,G$9,FALSE))),"")</f>
        <v>2867.6501232279256</v>
      </c>
      <c r="H150" s="108">
        <f ca="1">IFERROR(IF((VLOOKUP($E150,'NEA Backsheet'!$D$5:$CB$183,H$9,FALSE))="","",(VLOOKUP($E150,'NEA Backsheet'!$D$5:$CB$183,H$9,FALSE))),"")</f>
        <v>2766.325196959679</v>
      </c>
      <c r="I150" s="108">
        <f ca="1">IFERROR(IF((VLOOKUP($E150,'NEA Backsheet'!$D$5:$CB$183,I$9,FALSE))="","",(VLOOKUP($E150,'NEA Backsheet'!$D$5:$CB$183,I$9,FALSE))),"")</f>
        <v>2918.3087055009023</v>
      </c>
      <c r="J150" s="109">
        <f ca="1">IFERROR(IF((VLOOKUP($E150,'NEA Backsheet'!$D$5:$CB$183,J$9,FALSE))="","",(VLOOKUP($E150,'NEA Backsheet'!$D$5:$CB$183,J$9,FALSE))),"")</f>
        <v>2880.814685773842</v>
      </c>
      <c r="K150" s="181">
        <f ca="1">IFERROR(IF((VLOOKUP($E150,'NEA Backsheet'!$D$5:$CB$183,K$9,FALSE))="","",(VLOOKUP($E150,'NEA Backsheet'!$D$5:$CB$183,K$9,FALSE))),"")</f>
        <v>2999.4428474636716</v>
      </c>
      <c r="L150" s="109">
        <f ca="1">IFERROR(IF((VLOOKUP($E150,'NEA Backsheet'!$D$5:$CB$183,L$9,FALSE))="","",(VLOOKUP($E150,'NEA Backsheet'!$D$5:$CB$183,L$9,FALSE))),"")</f>
        <v>2963.8330664374503</v>
      </c>
      <c r="M150" s="110">
        <f ca="1">IFERROR(IF((VLOOKUP($E150,'NEA Backsheet'!$D$5:$CB$183,M$9,FALSE))="","",(VLOOKUP($E150,'NEA Backsheet'!$D$5:$CB$183,M$9,FALSE))),"")</f>
        <v>0</v>
      </c>
      <c r="N150" s="109">
        <f ca="1">IFERROR(IF((VLOOKUP($E150,'NEA Backsheet'!$D$5:$CB$183,N$9,FALSE))="","",(VLOOKUP($E150,'NEA Backsheet'!$D$5:$CB$183,N$9,FALSE))),"")</f>
        <v>0</v>
      </c>
      <c r="O150" s="92"/>
      <c r="Q150" s="107">
        <f ca="1">IFERROR(IF((VLOOKUP($E150,'DTOC Backsheet'!$D$5:$AF$183,Q$9,FALSE))="","",(VLOOKUP($E150,'DTOC Backsheet'!$D$5:$AF$183,Q$9,FALSE))),"")</f>
        <v>810.59781588921817</v>
      </c>
      <c r="R150" s="108">
        <f ca="1">IFERROR(IF((VLOOKUP($E150,'DTOC Backsheet'!$D$5:$AF$183,R$9,FALSE))="","",(VLOOKUP($E150,'DTOC Backsheet'!$D$5:$AF$183,R$9,FALSE))),"")</f>
        <v>748.67714939768075</v>
      </c>
      <c r="S150" s="108">
        <f ca="1">IFERROR(IF((VLOOKUP($E150,'DTOC Backsheet'!$D$5:$AF$183,S$9,FALSE))="","",(VLOOKUP($E150,'DTOC Backsheet'!$D$5:$AF$183,S$9,FALSE))),"")</f>
        <v>604.19559425076</v>
      </c>
      <c r="T150" s="109">
        <f ca="1">IFERROR(IF((VLOOKUP($E150,'DTOC Backsheet'!$D$5:$AF$183,T$9,FALSE))="","",(VLOOKUP($E150,'DTOC Backsheet'!$D$5:$AF$183,T$9,FALSE))),"")</f>
        <v>712.64373919418972</v>
      </c>
      <c r="U150" s="181">
        <f ca="1">IFERROR(IF((VLOOKUP($E150,'DTOC Backsheet'!$D$5:$AF$183,U$9,FALSE))="","",(VLOOKUP($E150,'DTOC Backsheet'!$D$5:$AF$183,U$9,FALSE))),"")</f>
        <v>717.30154141114508</v>
      </c>
      <c r="V150" s="109">
        <f ca="1">IFERROR(IF((VLOOKUP($E150,'DTOC Backsheet'!$D$5:$AF$183,V$9,FALSE))="","",(VLOOKUP($E150,'DTOC Backsheet'!$D$5:$AF$183,V$9,FALSE))),"")</f>
        <v>1126.256576059837</v>
      </c>
      <c r="W150" s="110">
        <f ca="1">IFERROR(IF((VLOOKUP($E150,'DTOC Backsheet'!$D$5:$AF$183,W$9,FALSE))="","",(VLOOKUP($E150,'DTOC Backsheet'!$D$5:$AF$183,W$9,FALSE))),"")</f>
        <v>0</v>
      </c>
      <c r="X150" s="109">
        <f ca="1">IFERROR(IF((VLOOKUP($E150,'DTOC Backsheet'!$D$5:$AF$183,X$9,FALSE))="","",(VLOOKUP($E150,'DTOC Backsheet'!$D$5:$AF$183,X$9,FALSE))),"")</f>
        <v>0</v>
      </c>
      <c r="Y150" s="92"/>
    </row>
    <row r="151" spans="1:25" ht="30" customHeight="1" x14ac:dyDescent="0.3">
      <c r="A151" s="171">
        <v>139</v>
      </c>
      <c r="B151" s="97" t="str">
        <f ca="1">IFERROR(IF((VLOOKUP($E151,'Org List'!$AJ$10:$AL$188,3,FALSE))="","",(VLOOKUP($E151,'Org List'!$AJ$10:$AL$188,3,FALSE))),"")</f>
        <v>Midlands and East of England Commissioning Region</v>
      </c>
      <c r="C151" s="98" t="str">
        <f ca="1">IFERROR(IF((VLOOKUP($E151,'Org List'!$AO$10:$AQ$188,3,FALSE))="","",(VLOOKUP($E151,'Org List'!$AO$10:$AQ$188,3,FALSE))),"")</f>
        <v>West Midlands Region</v>
      </c>
      <c r="D151" s="99" t="str">
        <f ca="1">IFERROR(IF((VLOOKUP($E151,'Org List'!$AT$10:$AV$188,3,FALSE))="","",(VLOOKUP($E151,'Org List'!$AT$10:$AV$188,3,FALSE))),"")</f>
        <v>NHS England Midlands And East (West Midlands)</v>
      </c>
      <c r="E151" s="97" t="str">
        <f t="shared" ca="1" si="2"/>
        <v>E08000029</v>
      </c>
      <c r="F151" s="99" t="str">
        <f ca="1">IF(E151="","",VLOOKUP(E151,'Org List'!$J$9:$K$488,2,0))</f>
        <v>Solihull</v>
      </c>
      <c r="G151" s="107">
        <f ca="1">IFERROR(IF((VLOOKUP($E151,'NEA Backsheet'!$D$5:$CB$183,G$9,FALSE))="","",(VLOOKUP($E151,'NEA Backsheet'!$D$5:$CB$183,G$9,FALSE))),"")</f>
        <v>2938.1168688083462</v>
      </c>
      <c r="H151" s="108">
        <f ca="1">IFERROR(IF((VLOOKUP($E151,'NEA Backsheet'!$D$5:$CB$183,H$9,FALSE))="","",(VLOOKUP($E151,'NEA Backsheet'!$D$5:$CB$183,H$9,FALSE))),"")</f>
        <v>2924.3849815914073</v>
      </c>
      <c r="I151" s="108">
        <f ca="1">IFERROR(IF((VLOOKUP($E151,'NEA Backsheet'!$D$5:$CB$183,I$9,FALSE))="","",(VLOOKUP($E151,'NEA Backsheet'!$D$5:$CB$183,I$9,FALSE))),"")</f>
        <v>3174.6136401932445</v>
      </c>
      <c r="J151" s="109">
        <f ca="1">IFERROR(IF((VLOOKUP($E151,'NEA Backsheet'!$D$5:$CB$183,J$9,FALSE))="","",(VLOOKUP($E151,'NEA Backsheet'!$D$5:$CB$183,J$9,FALSE))),"")</f>
        <v>3305.5739254883592</v>
      </c>
      <c r="K151" s="181">
        <f ca="1">IFERROR(IF((VLOOKUP($E151,'NEA Backsheet'!$D$5:$CB$183,K$9,FALSE))="","",(VLOOKUP($E151,'NEA Backsheet'!$D$5:$CB$183,K$9,FALSE))),"")</f>
        <v>3417.857548833591</v>
      </c>
      <c r="L151" s="109">
        <f ca="1">IFERROR(IF((VLOOKUP($E151,'NEA Backsheet'!$D$5:$CB$183,L$9,FALSE))="","",(VLOOKUP($E151,'NEA Backsheet'!$D$5:$CB$183,L$9,FALSE))),"")</f>
        <v>3419.9720265408841</v>
      </c>
      <c r="M151" s="110">
        <f ca="1">IFERROR(IF((VLOOKUP($E151,'NEA Backsheet'!$D$5:$CB$183,M$9,FALSE))="","",(VLOOKUP($E151,'NEA Backsheet'!$D$5:$CB$183,M$9,FALSE))),"")</f>
        <v>0</v>
      </c>
      <c r="N151" s="109">
        <f ca="1">IFERROR(IF((VLOOKUP($E151,'NEA Backsheet'!$D$5:$CB$183,N$9,FALSE))="","",(VLOOKUP($E151,'NEA Backsheet'!$D$5:$CB$183,N$9,FALSE))),"")</f>
        <v>0</v>
      </c>
      <c r="O151" s="92"/>
      <c r="Q151" s="107">
        <f ca="1">IFERROR(IF((VLOOKUP($E151,'DTOC Backsheet'!$D$5:$AF$183,Q$9,FALSE))="","",(VLOOKUP($E151,'DTOC Backsheet'!$D$5:$AF$183,Q$9,FALSE))),"")</f>
        <v>1717.5081778984445</v>
      </c>
      <c r="R151" s="108">
        <f ca="1">IFERROR(IF((VLOOKUP($E151,'DTOC Backsheet'!$D$5:$AF$183,R$9,FALSE))="","",(VLOOKUP($E151,'DTOC Backsheet'!$D$5:$AF$183,R$9,FALSE))),"")</f>
        <v>1102.7455014083328</v>
      </c>
      <c r="S151" s="108">
        <f ca="1">IFERROR(IF((VLOOKUP($E151,'DTOC Backsheet'!$D$5:$AF$183,S$9,FALSE))="","",(VLOOKUP($E151,'DTOC Backsheet'!$D$5:$AF$183,S$9,FALSE))),"")</f>
        <v>700.27927448435889</v>
      </c>
      <c r="T151" s="109">
        <f ca="1">IFERROR(IF((VLOOKUP($E151,'DTOC Backsheet'!$D$5:$AF$183,T$9,FALSE))="","",(VLOOKUP($E151,'DTOC Backsheet'!$D$5:$AF$183,T$9,FALSE))),"")</f>
        <v>1059.7162414615518</v>
      </c>
      <c r="U151" s="181">
        <f ca="1">IFERROR(IF((VLOOKUP($E151,'DTOC Backsheet'!$D$5:$AF$183,U$9,FALSE))="","",(VLOOKUP($E151,'DTOC Backsheet'!$D$5:$AF$183,U$9,FALSE))),"")</f>
        <v>1290.4271659985845</v>
      </c>
      <c r="V151" s="109">
        <f ca="1">IFERROR(IF((VLOOKUP($E151,'DTOC Backsheet'!$D$5:$AF$183,V$9,FALSE))="","",(VLOOKUP($E151,'DTOC Backsheet'!$D$5:$AF$183,V$9,FALSE))),"")</f>
        <v>1208.5427186888087</v>
      </c>
      <c r="W151" s="110">
        <f ca="1">IFERROR(IF((VLOOKUP($E151,'DTOC Backsheet'!$D$5:$AF$183,W$9,FALSE))="","",(VLOOKUP($E151,'DTOC Backsheet'!$D$5:$AF$183,W$9,FALSE))),"")</f>
        <v>0</v>
      </c>
      <c r="X151" s="109">
        <f ca="1">IFERROR(IF((VLOOKUP($E151,'DTOC Backsheet'!$D$5:$AF$183,X$9,FALSE))="","",(VLOOKUP($E151,'DTOC Backsheet'!$D$5:$AF$183,X$9,FALSE))),"")</f>
        <v>0</v>
      </c>
      <c r="Y151" s="92"/>
    </row>
    <row r="152" spans="1:25" ht="30" customHeight="1" x14ac:dyDescent="0.3">
      <c r="A152" s="171">
        <v>140</v>
      </c>
      <c r="B152" s="97" t="str">
        <f ca="1">IFERROR(IF((VLOOKUP($E152,'Org List'!$AJ$10:$AL$188,3,FALSE))="","",(VLOOKUP($E152,'Org List'!$AJ$10:$AL$188,3,FALSE))),"")</f>
        <v>South West England Commissioning Region</v>
      </c>
      <c r="C152" s="98" t="str">
        <f ca="1">IFERROR(IF((VLOOKUP($E152,'Org List'!$AO$10:$AQ$188,3,FALSE))="","",(VLOOKUP($E152,'Org List'!$AO$10:$AQ$188,3,FALSE))),"")</f>
        <v>South West Region</v>
      </c>
      <c r="D152" s="99" t="str">
        <f ca="1">IFERROR(IF((VLOOKUP($E152,'Org List'!$AT$10:$AV$188,3,FALSE))="","",(VLOOKUP($E152,'Org List'!$AT$10:$AV$188,3,FALSE))),"")</f>
        <v>NHS England South West (South West South)</v>
      </c>
      <c r="E152" s="97" t="str">
        <f t="shared" ca="1" si="2"/>
        <v>E10000027</v>
      </c>
      <c r="F152" s="99" t="str">
        <f ca="1">IF(E152="","",VLOOKUP(E152,'Org List'!$J$9:$K$488,2,0))</f>
        <v>Somerset</v>
      </c>
      <c r="G152" s="107">
        <f ca="1">IFERROR(IF((VLOOKUP($E152,'NEA Backsheet'!$D$5:$CB$183,G$9,FALSE))="","",(VLOOKUP($E152,'NEA Backsheet'!$D$5:$CB$183,G$9,FALSE))),"")</f>
        <v>3078.9859110489751</v>
      </c>
      <c r="H152" s="108">
        <f ca="1">IFERROR(IF((VLOOKUP($E152,'NEA Backsheet'!$D$5:$CB$183,H$9,FALSE))="","",(VLOOKUP($E152,'NEA Backsheet'!$D$5:$CB$183,H$9,FALSE))),"")</f>
        <v>3088.1394898665185</v>
      </c>
      <c r="I152" s="108">
        <f ca="1">IFERROR(IF((VLOOKUP($E152,'NEA Backsheet'!$D$5:$CB$183,I$9,FALSE))="","",(VLOOKUP($E152,'NEA Backsheet'!$D$5:$CB$183,I$9,FALSE))),"")</f>
        <v>3308.7459420360724</v>
      </c>
      <c r="J152" s="109">
        <f ca="1">IFERROR(IF((VLOOKUP($E152,'NEA Backsheet'!$D$5:$CB$183,J$9,FALSE))="","",(VLOOKUP($E152,'NEA Backsheet'!$D$5:$CB$183,J$9,FALSE))),"")</f>
        <v>3333.2837215820132</v>
      </c>
      <c r="K152" s="181">
        <f ca="1">IFERROR(IF((VLOOKUP($E152,'NEA Backsheet'!$D$5:$CB$183,K$9,FALSE))="","",(VLOOKUP($E152,'NEA Backsheet'!$D$5:$CB$183,K$9,FALSE))),"")</f>
        <v>3277.2531406224903</v>
      </c>
      <c r="L152" s="109">
        <f ca="1">IFERROR(IF((VLOOKUP($E152,'NEA Backsheet'!$D$5:$CB$183,L$9,FALSE))="","",(VLOOKUP($E152,'NEA Backsheet'!$D$5:$CB$183,L$9,FALSE))),"")</f>
        <v>3226.628762432334</v>
      </c>
      <c r="M152" s="110">
        <f ca="1">IFERROR(IF((VLOOKUP($E152,'NEA Backsheet'!$D$5:$CB$183,M$9,FALSE))="","",(VLOOKUP($E152,'NEA Backsheet'!$D$5:$CB$183,M$9,FALSE))),"")</f>
        <v>0</v>
      </c>
      <c r="N152" s="109">
        <f ca="1">IFERROR(IF((VLOOKUP($E152,'NEA Backsheet'!$D$5:$CB$183,N$9,FALSE))="","",(VLOOKUP($E152,'NEA Backsheet'!$D$5:$CB$183,N$9,FALSE))),"")</f>
        <v>0</v>
      </c>
      <c r="O152" s="92"/>
      <c r="Q152" s="107">
        <f ca="1">IFERROR(IF((VLOOKUP($E152,'DTOC Backsheet'!$D$5:$AF$183,Q$9,FALSE))="","",(VLOOKUP($E152,'DTOC Backsheet'!$D$5:$AF$183,Q$9,FALSE))),"")</f>
        <v>1523.6648835908347</v>
      </c>
      <c r="R152" s="108">
        <f ca="1">IFERROR(IF((VLOOKUP($E152,'DTOC Backsheet'!$D$5:$AF$183,R$9,FALSE))="","",(VLOOKUP($E152,'DTOC Backsheet'!$D$5:$AF$183,R$9,FALSE))),"")</f>
        <v>1286.1960275077452</v>
      </c>
      <c r="S152" s="108">
        <f ca="1">IFERROR(IF((VLOOKUP($E152,'DTOC Backsheet'!$D$5:$AF$183,S$9,FALSE))="","",(VLOOKUP($E152,'DTOC Backsheet'!$D$5:$AF$183,S$9,FALSE))),"")</f>
        <v>979.0816223369003</v>
      </c>
      <c r="T152" s="109">
        <f ca="1">IFERROR(IF((VLOOKUP($E152,'DTOC Backsheet'!$D$5:$AF$183,T$9,FALSE))="","",(VLOOKUP($E152,'DTOC Backsheet'!$D$5:$AF$183,T$9,FALSE))),"")</f>
        <v>886.16464221627814</v>
      </c>
      <c r="U152" s="181">
        <f ca="1">IFERROR(IF((VLOOKUP($E152,'DTOC Backsheet'!$D$5:$AF$183,U$9,FALSE))="","",(VLOOKUP($E152,'DTOC Backsheet'!$D$5:$AF$183,U$9,FALSE))),"")</f>
        <v>698.87435969994988</v>
      </c>
      <c r="V152" s="109">
        <f ca="1">IFERROR(IF((VLOOKUP($E152,'DTOC Backsheet'!$D$5:$AF$183,V$9,FALSE))="","",(VLOOKUP($E152,'DTOC Backsheet'!$D$5:$AF$183,V$9,FALSE))),"")</f>
        <v>857.33356054013677</v>
      </c>
      <c r="W152" s="110">
        <f ca="1">IFERROR(IF((VLOOKUP($E152,'DTOC Backsheet'!$D$5:$AF$183,W$9,FALSE))="","",(VLOOKUP($E152,'DTOC Backsheet'!$D$5:$AF$183,W$9,FALSE))),"")</f>
        <v>0</v>
      </c>
      <c r="X152" s="109">
        <f ca="1">IFERROR(IF((VLOOKUP($E152,'DTOC Backsheet'!$D$5:$AF$183,X$9,FALSE))="","",(VLOOKUP($E152,'DTOC Backsheet'!$D$5:$AF$183,X$9,FALSE))),"")</f>
        <v>0</v>
      </c>
      <c r="Y152" s="92"/>
    </row>
    <row r="153" spans="1:25" ht="30" customHeight="1" x14ac:dyDescent="0.3">
      <c r="A153" s="171">
        <v>141</v>
      </c>
      <c r="B153" s="97" t="str">
        <f ca="1">IFERROR(IF((VLOOKUP($E153,'Org List'!$AJ$10:$AL$188,3,FALSE))="","",(VLOOKUP($E153,'Org List'!$AJ$10:$AL$188,3,FALSE))),"")</f>
        <v>South West England Commissioning Region</v>
      </c>
      <c r="C153" s="98" t="str">
        <f ca="1">IFERROR(IF((VLOOKUP($E153,'Org List'!$AO$10:$AQ$188,3,FALSE))="","",(VLOOKUP($E153,'Org List'!$AO$10:$AQ$188,3,FALSE))),"")</f>
        <v>South West Region</v>
      </c>
      <c r="D153" s="99" t="str">
        <f ca="1">IFERROR(IF((VLOOKUP($E153,'Org List'!$AT$10:$AV$188,3,FALSE))="","",(VLOOKUP($E153,'Org List'!$AT$10:$AV$188,3,FALSE))),"")</f>
        <v>NHS England South West (South West North)</v>
      </c>
      <c r="E153" s="97" t="str">
        <f t="shared" ca="1" si="2"/>
        <v>E06000025</v>
      </c>
      <c r="F153" s="99" t="str">
        <f ca="1">IF(E153="","",VLOOKUP(E153,'Org List'!$J$9:$K$488,2,0))</f>
        <v>South Gloucestershire</v>
      </c>
      <c r="G153" s="107">
        <f ca="1">IFERROR(IF((VLOOKUP($E153,'NEA Backsheet'!$D$5:$CB$183,G$9,FALSE))="","",(VLOOKUP($E153,'NEA Backsheet'!$D$5:$CB$183,G$9,FALSE))),"")</f>
        <v>2377.010839175884</v>
      </c>
      <c r="H153" s="108">
        <f ca="1">IFERROR(IF((VLOOKUP($E153,'NEA Backsheet'!$D$5:$CB$183,H$9,FALSE))="","",(VLOOKUP($E153,'NEA Backsheet'!$D$5:$CB$183,H$9,FALSE))),"")</f>
        <v>2372.4564486200911</v>
      </c>
      <c r="I153" s="108">
        <f ca="1">IFERROR(IF((VLOOKUP($E153,'NEA Backsheet'!$D$5:$CB$183,I$9,FALSE))="","",(VLOOKUP($E153,'NEA Backsheet'!$D$5:$CB$183,I$9,FALSE))),"")</f>
        <v>2515.0214412673859</v>
      </c>
      <c r="J153" s="109">
        <f ca="1">IFERROR(IF((VLOOKUP($E153,'NEA Backsheet'!$D$5:$CB$183,J$9,FALSE))="","",(VLOOKUP($E153,'NEA Backsheet'!$D$5:$CB$183,J$9,FALSE))),"")</f>
        <v>2524.5576337819921</v>
      </c>
      <c r="K153" s="181">
        <f ca="1">IFERROR(IF((VLOOKUP($E153,'NEA Backsheet'!$D$5:$CB$183,K$9,FALSE))="","",(VLOOKUP($E153,'NEA Backsheet'!$D$5:$CB$183,K$9,FALSE))),"")</f>
        <v>2533.5843675880201</v>
      </c>
      <c r="L153" s="109">
        <f ca="1">IFERROR(IF((VLOOKUP($E153,'NEA Backsheet'!$D$5:$CB$183,L$9,FALSE))="","",(VLOOKUP($E153,'NEA Backsheet'!$D$5:$CB$183,L$9,FALSE))),"")</f>
        <v>2650.2401930132196</v>
      </c>
      <c r="M153" s="110">
        <f ca="1">IFERROR(IF((VLOOKUP($E153,'NEA Backsheet'!$D$5:$CB$183,M$9,FALSE))="","",(VLOOKUP($E153,'NEA Backsheet'!$D$5:$CB$183,M$9,FALSE))),"")</f>
        <v>0</v>
      </c>
      <c r="N153" s="109">
        <f ca="1">IFERROR(IF((VLOOKUP($E153,'NEA Backsheet'!$D$5:$CB$183,N$9,FALSE))="","",(VLOOKUP($E153,'NEA Backsheet'!$D$5:$CB$183,N$9,FALSE))),"")</f>
        <v>0</v>
      </c>
      <c r="O153" s="92"/>
      <c r="Q153" s="107">
        <f ca="1">IFERROR(IF((VLOOKUP($E153,'DTOC Backsheet'!$D$5:$AF$183,Q$9,FALSE))="","",(VLOOKUP($E153,'DTOC Backsheet'!$D$5:$AF$183,Q$9,FALSE))),"")</f>
        <v>646.56050638184195</v>
      </c>
      <c r="R153" s="108">
        <f ca="1">IFERROR(IF((VLOOKUP($E153,'DTOC Backsheet'!$D$5:$AF$183,R$9,FALSE))="","",(VLOOKUP($E153,'DTOC Backsheet'!$D$5:$AF$183,R$9,FALSE))),"")</f>
        <v>1014.2125590303403</v>
      </c>
      <c r="S153" s="108">
        <f ca="1">IFERROR(IF((VLOOKUP($E153,'DTOC Backsheet'!$D$5:$AF$183,S$9,FALSE))="","",(VLOOKUP($E153,'DTOC Backsheet'!$D$5:$AF$183,S$9,FALSE))),"")</f>
        <v>834.00872041691377</v>
      </c>
      <c r="T153" s="109">
        <f ca="1">IFERROR(IF((VLOOKUP($E153,'DTOC Backsheet'!$D$5:$AF$183,T$9,FALSE))="","",(VLOOKUP($E153,'DTOC Backsheet'!$D$5:$AF$183,T$9,FALSE))),"")</f>
        <v>1214.9518502252915</v>
      </c>
      <c r="U153" s="181">
        <f ca="1">IFERROR(IF((VLOOKUP($E153,'DTOC Backsheet'!$D$5:$AF$183,U$9,FALSE))="","",(VLOOKUP($E153,'DTOC Backsheet'!$D$5:$AF$183,U$9,FALSE))),"")</f>
        <v>1130.6673676266366</v>
      </c>
      <c r="V153" s="109">
        <f ca="1">IFERROR(IF((VLOOKUP($E153,'DTOC Backsheet'!$D$5:$AF$183,V$9,FALSE))="","",(VLOOKUP($E153,'DTOC Backsheet'!$D$5:$AF$183,V$9,FALSE))),"")</f>
        <v>1067.005683961695</v>
      </c>
      <c r="W153" s="110">
        <f ca="1">IFERROR(IF((VLOOKUP($E153,'DTOC Backsheet'!$D$5:$AF$183,W$9,FALSE))="","",(VLOOKUP($E153,'DTOC Backsheet'!$D$5:$AF$183,W$9,FALSE))),"")</f>
        <v>0</v>
      </c>
      <c r="X153" s="109">
        <f ca="1">IFERROR(IF((VLOOKUP($E153,'DTOC Backsheet'!$D$5:$AF$183,X$9,FALSE))="","",(VLOOKUP($E153,'DTOC Backsheet'!$D$5:$AF$183,X$9,FALSE))),"")</f>
        <v>0</v>
      </c>
      <c r="Y153" s="92"/>
    </row>
    <row r="154" spans="1:25" ht="30" customHeight="1" x14ac:dyDescent="0.3">
      <c r="A154" s="171">
        <v>142</v>
      </c>
      <c r="B154" s="97" t="str">
        <f ca="1">IFERROR(IF((VLOOKUP($E154,'Org List'!$AJ$10:$AL$188,3,FALSE))="","",(VLOOKUP($E154,'Org List'!$AJ$10:$AL$188,3,FALSE))),"")</f>
        <v>North of England Commissioning Region</v>
      </c>
      <c r="C154" s="98" t="str">
        <f ca="1">IFERROR(IF((VLOOKUP($E154,'Org List'!$AO$10:$AQ$188,3,FALSE))="","",(VLOOKUP($E154,'Org List'!$AO$10:$AQ$188,3,FALSE))),"")</f>
        <v>North East Region</v>
      </c>
      <c r="D154" s="99" t="str">
        <f ca="1">IFERROR(IF((VLOOKUP($E154,'Org List'!$AT$10:$AV$188,3,FALSE))="","",(VLOOKUP($E154,'Org List'!$AT$10:$AV$188,3,FALSE))),"")</f>
        <v>NHS England North (Cumbria And North East)</v>
      </c>
      <c r="E154" s="97" t="str">
        <f t="shared" ca="1" si="2"/>
        <v>E08000023</v>
      </c>
      <c r="F154" s="99" t="str">
        <f ca="1">IF(E154="","",VLOOKUP(E154,'Org List'!$J$9:$K$488,2,0))</f>
        <v>South Tyneside</v>
      </c>
      <c r="G154" s="107">
        <f ca="1">IFERROR(IF((VLOOKUP($E154,'NEA Backsheet'!$D$5:$CB$183,G$9,FALSE))="","",(VLOOKUP($E154,'NEA Backsheet'!$D$5:$CB$183,G$9,FALSE))),"")</f>
        <v>3284.6258105479405</v>
      </c>
      <c r="H154" s="108">
        <f ca="1">IFERROR(IF((VLOOKUP($E154,'NEA Backsheet'!$D$5:$CB$183,H$9,FALSE))="","",(VLOOKUP($E154,'NEA Backsheet'!$D$5:$CB$183,H$9,FALSE))),"")</f>
        <v>3373.9759146475562</v>
      </c>
      <c r="I154" s="108">
        <f ca="1">IFERROR(IF((VLOOKUP($E154,'NEA Backsheet'!$D$5:$CB$183,I$9,FALSE))="","",(VLOOKUP($E154,'NEA Backsheet'!$D$5:$CB$183,I$9,FALSE))),"")</f>
        <v>3688.147262536394</v>
      </c>
      <c r="J154" s="109">
        <f ca="1">IFERROR(IF((VLOOKUP($E154,'NEA Backsheet'!$D$5:$CB$183,J$9,FALSE))="","",(VLOOKUP($E154,'NEA Backsheet'!$D$5:$CB$183,J$9,FALSE))),"")</f>
        <v>3708.6716476485835</v>
      </c>
      <c r="K154" s="181">
        <f ca="1">IFERROR(IF((VLOOKUP($E154,'NEA Backsheet'!$D$5:$CB$183,K$9,FALSE))="","",(VLOOKUP($E154,'NEA Backsheet'!$D$5:$CB$183,K$9,FALSE))),"")</f>
        <v>3758.9813533074062</v>
      </c>
      <c r="L154" s="109">
        <f ca="1">IFERROR(IF((VLOOKUP($E154,'NEA Backsheet'!$D$5:$CB$183,L$9,FALSE))="","",(VLOOKUP($E154,'NEA Backsheet'!$D$5:$CB$183,L$9,FALSE))),"")</f>
        <v>3597.3677540949898</v>
      </c>
      <c r="M154" s="110">
        <f ca="1">IFERROR(IF((VLOOKUP($E154,'NEA Backsheet'!$D$5:$CB$183,M$9,FALSE))="","",(VLOOKUP($E154,'NEA Backsheet'!$D$5:$CB$183,M$9,FALSE))),"")</f>
        <v>0</v>
      </c>
      <c r="N154" s="109">
        <f ca="1">IFERROR(IF((VLOOKUP($E154,'NEA Backsheet'!$D$5:$CB$183,N$9,FALSE))="","",(VLOOKUP($E154,'NEA Backsheet'!$D$5:$CB$183,N$9,FALSE))),"")</f>
        <v>0</v>
      </c>
      <c r="O154" s="92"/>
      <c r="Q154" s="107">
        <f ca="1">IFERROR(IF((VLOOKUP($E154,'DTOC Backsheet'!$D$5:$AF$183,Q$9,FALSE))="","",(VLOOKUP($E154,'DTOC Backsheet'!$D$5:$AF$183,Q$9,FALSE))),"")</f>
        <v>577.75999199639841</v>
      </c>
      <c r="R154" s="108">
        <f ca="1">IFERROR(IF((VLOOKUP($E154,'DTOC Backsheet'!$D$5:$AF$183,R$9,FALSE))="","",(VLOOKUP($E154,'DTOC Backsheet'!$D$5:$AF$183,R$9,FALSE))),"")</f>
        <v>494.38914178046787</v>
      </c>
      <c r="S154" s="108">
        <f ca="1">IFERROR(IF((VLOOKUP($E154,'DTOC Backsheet'!$D$5:$AF$183,S$9,FALSE))="","",(VLOOKUP($E154,'DTOC Backsheet'!$D$5:$AF$183,S$9,FALSE))),"")</f>
        <v>521.06781384956571</v>
      </c>
      <c r="T154" s="109">
        <f ca="1">IFERROR(IF((VLOOKUP($E154,'DTOC Backsheet'!$D$5:$AF$183,T$9,FALSE))="","",(VLOOKUP($E154,'DTOC Backsheet'!$D$5:$AF$183,T$9,FALSE))),"")</f>
        <v>726.97217158873559</v>
      </c>
      <c r="U154" s="181">
        <f ca="1">IFERROR(IF((VLOOKUP($E154,'DTOC Backsheet'!$D$5:$AF$183,U$9,FALSE))="","",(VLOOKUP($E154,'DTOC Backsheet'!$D$5:$AF$183,U$9,FALSE))),"")</f>
        <v>489.93417304545102</v>
      </c>
      <c r="V154" s="109">
        <f ca="1">IFERROR(IF((VLOOKUP($E154,'DTOC Backsheet'!$D$5:$AF$183,V$9,FALSE))="","",(VLOOKUP($E154,'DTOC Backsheet'!$D$5:$AF$183,V$9,FALSE))),"")</f>
        <v>313.82495581786975</v>
      </c>
      <c r="W154" s="110">
        <f ca="1">IFERROR(IF((VLOOKUP($E154,'DTOC Backsheet'!$D$5:$AF$183,W$9,FALSE))="","",(VLOOKUP($E154,'DTOC Backsheet'!$D$5:$AF$183,W$9,FALSE))),"")</f>
        <v>0</v>
      </c>
      <c r="X154" s="109">
        <f ca="1">IFERROR(IF((VLOOKUP($E154,'DTOC Backsheet'!$D$5:$AF$183,X$9,FALSE))="","",(VLOOKUP($E154,'DTOC Backsheet'!$D$5:$AF$183,X$9,FALSE))),"")</f>
        <v>0</v>
      </c>
      <c r="Y154" s="92"/>
    </row>
    <row r="155" spans="1:25" ht="30" customHeight="1" x14ac:dyDescent="0.3">
      <c r="A155" s="171">
        <v>143</v>
      </c>
      <c r="B155" s="97" t="str">
        <f ca="1">IFERROR(IF((VLOOKUP($E155,'Org List'!$AJ$10:$AL$188,3,FALSE))="","",(VLOOKUP($E155,'Org List'!$AJ$10:$AL$188,3,FALSE))),"")</f>
        <v>South East England Commissioning Region</v>
      </c>
      <c r="C155" s="98" t="str">
        <f ca="1">IFERROR(IF((VLOOKUP($E155,'Org List'!$AO$10:$AQ$188,3,FALSE))="","",(VLOOKUP($E155,'Org List'!$AO$10:$AQ$188,3,FALSE))),"")</f>
        <v>South East Region</v>
      </c>
      <c r="D155" s="99" t="str">
        <f ca="1">IFERROR(IF((VLOOKUP($E155,'Org List'!$AT$10:$AV$188,3,FALSE))="","",(VLOOKUP($E155,'Org List'!$AT$10:$AV$188,3,FALSE))),"")</f>
        <v>NHS England South East (Hampshire, Isle of Wight and Thames Valley)</v>
      </c>
      <c r="E155" s="97" t="str">
        <f t="shared" ca="1" si="2"/>
        <v>E06000045</v>
      </c>
      <c r="F155" s="99" t="str">
        <f ca="1">IF(E155="","",VLOOKUP(E155,'Org List'!$J$9:$K$488,2,0))</f>
        <v>Southampton</v>
      </c>
      <c r="G155" s="107">
        <f ca="1">IFERROR(IF((VLOOKUP($E155,'NEA Backsheet'!$D$5:$CB$183,G$9,FALSE))="","",(VLOOKUP($E155,'NEA Backsheet'!$D$5:$CB$183,G$9,FALSE))),"")</f>
        <v>2925.955425479423</v>
      </c>
      <c r="H155" s="108">
        <f ca="1">IFERROR(IF((VLOOKUP($E155,'NEA Backsheet'!$D$5:$CB$183,H$9,FALSE))="","",(VLOOKUP($E155,'NEA Backsheet'!$D$5:$CB$183,H$9,FALSE))),"")</f>
        <v>2777.9546391290705</v>
      </c>
      <c r="I155" s="108">
        <f ca="1">IFERROR(IF((VLOOKUP($E155,'NEA Backsheet'!$D$5:$CB$183,I$9,FALSE))="","",(VLOOKUP($E155,'NEA Backsheet'!$D$5:$CB$183,I$9,FALSE))),"")</f>
        <v>2731.7484876486023</v>
      </c>
      <c r="J155" s="109">
        <f ca="1">IFERROR(IF((VLOOKUP($E155,'NEA Backsheet'!$D$5:$CB$183,J$9,FALSE))="","",(VLOOKUP($E155,'NEA Backsheet'!$D$5:$CB$183,J$9,FALSE))),"")</f>
        <v>2718.4559987868661</v>
      </c>
      <c r="K155" s="181">
        <f ca="1">IFERROR(IF((VLOOKUP($E155,'NEA Backsheet'!$D$5:$CB$183,K$9,FALSE))="","",(VLOOKUP($E155,'NEA Backsheet'!$D$5:$CB$183,K$9,FALSE))),"")</f>
        <v>2736.6086357473951</v>
      </c>
      <c r="L155" s="109">
        <f ca="1">IFERROR(IF((VLOOKUP($E155,'NEA Backsheet'!$D$5:$CB$183,L$9,FALSE))="","",(VLOOKUP($E155,'NEA Backsheet'!$D$5:$CB$183,L$9,FALSE))),"")</f>
        <v>2729.7886514170386</v>
      </c>
      <c r="M155" s="110">
        <f ca="1">IFERROR(IF((VLOOKUP($E155,'NEA Backsheet'!$D$5:$CB$183,M$9,FALSE))="","",(VLOOKUP($E155,'NEA Backsheet'!$D$5:$CB$183,M$9,FALSE))),"")</f>
        <v>0</v>
      </c>
      <c r="N155" s="109">
        <f ca="1">IFERROR(IF((VLOOKUP($E155,'NEA Backsheet'!$D$5:$CB$183,N$9,FALSE))="","",(VLOOKUP($E155,'NEA Backsheet'!$D$5:$CB$183,N$9,FALSE))),"")</f>
        <v>0</v>
      </c>
      <c r="O155" s="92"/>
      <c r="Q155" s="107">
        <f ca="1">IFERROR(IF((VLOOKUP($E155,'DTOC Backsheet'!$D$5:$AF$183,Q$9,FALSE))="","",(VLOOKUP($E155,'DTOC Backsheet'!$D$5:$AF$183,Q$9,FALSE))),"")</f>
        <v>1786.6510932720955</v>
      </c>
      <c r="R155" s="108">
        <f ca="1">IFERROR(IF((VLOOKUP($E155,'DTOC Backsheet'!$D$5:$AF$183,R$9,FALSE))="","",(VLOOKUP($E155,'DTOC Backsheet'!$D$5:$AF$183,R$9,FALSE))),"")</f>
        <v>1896.5227117503241</v>
      </c>
      <c r="S155" s="108">
        <f ca="1">IFERROR(IF((VLOOKUP($E155,'DTOC Backsheet'!$D$5:$AF$183,S$9,FALSE))="","",(VLOOKUP($E155,'DTOC Backsheet'!$D$5:$AF$183,S$9,FALSE))),"")</f>
        <v>1766.3594880576482</v>
      </c>
      <c r="T155" s="109">
        <f ca="1">IFERROR(IF((VLOOKUP($E155,'DTOC Backsheet'!$D$5:$AF$183,T$9,FALSE))="","",(VLOOKUP($E155,'DTOC Backsheet'!$D$5:$AF$183,T$9,FALSE))),"")</f>
        <v>1516.2365103686745</v>
      </c>
      <c r="U155" s="181">
        <f ca="1">IFERROR(IF((VLOOKUP($E155,'DTOC Backsheet'!$D$5:$AF$183,U$9,FALSE))="","",(VLOOKUP($E155,'DTOC Backsheet'!$D$5:$AF$183,U$9,FALSE))),"")</f>
        <v>1771.7322080574218</v>
      </c>
      <c r="V155" s="109">
        <f ca="1">IFERROR(IF((VLOOKUP($E155,'DTOC Backsheet'!$D$5:$AF$183,V$9,FALSE))="","",(VLOOKUP($E155,'DTOC Backsheet'!$D$5:$AF$183,V$9,FALSE))),"")</f>
        <v>1925.8172820007319</v>
      </c>
      <c r="W155" s="110">
        <f ca="1">IFERROR(IF((VLOOKUP($E155,'DTOC Backsheet'!$D$5:$AF$183,W$9,FALSE))="","",(VLOOKUP($E155,'DTOC Backsheet'!$D$5:$AF$183,W$9,FALSE))),"")</f>
        <v>0</v>
      </c>
      <c r="X155" s="109">
        <f ca="1">IFERROR(IF((VLOOKUP($E155,'DTOC Backsheet'!$D$5:$AF$183,X$9,FALSE))="","",(VLOOKUP($E155,'DTOC Backsheet'!$D$5:$AF$183,X$9,FALSE))),"")</f>
        <v>0</v>
      </c>
      <c r="Y155" s="92"/>
    </row>
    <row r="156" spans="1:25" ht="30" customHeight="1" x14ac:dyDescent="0.3">
      <c r="A156" s="171">
        <v>144</v>
      </c>
      <c r="B156" s="97" t="str">
        <f ca="1">IFERROR(IF((VLOOKUP($E156,'Org List'!$AJ$10:$AL$188,3,FALSE))="","",(VLOOKUP($E156,'Org List'!$AJ$10:$AL$188,3,FALSE))),"")</f>
        <v>Midlands and East of England Commissioning Region</v>
      </c>
      <c r="C156" s="98" t="str">
        <f ca="1">IFERROR(IF((VLOOKUP($E156,'Org List'!$AO$10:$AQ$188,3,FALSE))="","",(VLOOKUP($E156,'Org List'!$AO$10:$AQ$188,3,FALSE))),"")</f>
        <v>East Region</v>
      </c>
      <c r="D156" s="99" t="str">
        <f ca="1">IFERROR(IF((VLOOKUP($E156,'Org List'!$AT$10:$AV$188,3,FALSE))="","",(VLOOKUP($E156,'Org List'!$AT$10:$AV$188,3,FALSE))),"")</f>
        <v>NHS England Midlands And East (East)</v>
      </c>
      <c r="E156" s="97" t="str">
        <f t="shared" ca="1" si="2"/>
        <v>E06000033</v>
      </c>
      <c r="F156" s="99" t="str">
        <f ca="1">IF(E156="","",VLOOKUP(E156,'Org List'!$J$9:$K$488,2,0))</f>
        <v>Southend-on-Sea</v>
      </c>
      <c r="G156" s="107">
        <f ca="1">IFERROR(IF((VLOOKUP($E156,'NEA Backsheet'!$D$5:$CB$183,G$9,FALSE))="","",(VLOOKUP($E156,'NEA Backsheet'!$D$5:$CB$183,G$9,FALSE))),"")</f>
        <v>2914.820307533013</v>
      </c>
      <c r="H156" s="108">
        <f ca="1">IFERROR(IF((VLOOKUP($E156,'NEA Backsheet'!$D$5:$CB$183,H$9,FALSE))="","",(VLOOKUP($E156,'NEA Backsheet'!$D$5:$CB$183,H$9,FALSE))),"")</f>
        <v>2995.3081390803973</v>
      </c>
      <c r="I156" s="108">
        <f ca="1">IFERROR(IF((VLOOKUP($E156,'NEA Backsheet'!$D$5:$CB$183,I$9,FALSE))="","",(VLOOKUP($E156,'NEA Backsheet'!$D$5:$CB$183,I$9,FALSE))),"")</f>
        <v>3170.4286894336124</v>
      </c>
      <c r="J156" s="109">
        <f ca="1">IFERROR(IF((VLOOKUP($E156,'NEA Backsheet'!$D$5:$CB$183,J$9,FALSE))="","",(VLOOKUP($E156,'NEA Backsheet'!$D$5:$CB$183,J$9,FALSE))),"")</f>
        <v>3327.5198334997908</v>
      </c>
      <c r="K156" s="181">
        <f ca="1">IFERROR(IF((VLOOKUP($E156,'NEA Backsheet'!$D$5:$CB$183,K$9,FALSE))="","",(VLOOKUP($E156,'NEA Backsheet'!$D$5:$CB$183,K$9,FALSE))),"")</f>
        <v>3252.8310396084198</v>
      </c>
      <c r="L156" s="109">
        <f ca="1">IFERROR(IF((VLOOKUP($E156,'NEA Backsheet'!$D$5:$CB$183,L$9,FALSE))="","",(VLOOKUP($E156,'NEA Backsheet'!$D$5:$CB$183,L$9,FALSE))),"")</f>
        <v>3300.4572336745855</v>
      </c>
      <c r="M156" s="110">
        <f ca="1">IFERROR(IF((VLOOKUP($E156,'NEA Backsheet'!$D$5:$CB$183,M$9,FALSE))="","",(VLOOKUP($E156,'NEA Backsheet'!$D$5:$CB$183,M$9,FALSE))),"")</f>
        <v>0</v>
      </c>
      <c r="N156" s="109">
        <f ca="1">IFERROR(IF((VLOOKUP($E156,'NEA Backsheet'!$D$5:$CB$183,N$9,FALSE))="","",(VLOOKUP($E156,'NEA Backsheet'!$D$5:$CB$183,N$9,FALSE))),"")</f>
        <v>0</v>
      </c>
      <c r="O156" s="92"/>
      <c r="Q156" s="107">
        <f ca="1">IFERROR(IF((VLOOKUP($E156,'DTOC Backsheet'!$D$5:$AF$183,Q$9,FALSE))="","",(VLOOKUP($E156,'DTOC Backsheet'!$D$5:$AF$183,Q$9,FALSE))),"")</f>
        <v>763.87769547209746</v>
      </c>
      <c r="R156" s="108">
        <f ca="1">IFERROR(IF((VLOOKUP($E156,'DTOC Backsheet'!$D$5:$AF$183,R$9,FALSE))="","",(VLOOKUP($E156,'DTOC Backsheet'!$D$5:$AF$183,R$9,FALSE))),"")</f>
        <v>808.02842465993433</v>
      </c>
      <c r="S156" s="108">
        <f ca="1">IFERROR(IF((VLOOKUP($E156,'DTOC Backsheet'!$D$5:$AF$183,S$9,FALSE))="","",(VLOOKUP($E156,'DTOC Backsheet'!$D$5:$AF$183,S$9,FALSE))),"")</f>
        <v>1009.8603295186168</v>
      </c>
      <c r="T156" s="109">
        <f ca="1">IFERROR(IF((VLOOKUP($E156,'DTOC Backsheet'!$D$5:$AF$183,T$9,FALSE))="","",(VLOOKUP($E156,'DTOC Backsheet'!$D$5:$AF$183,T$9,FALSE))),"")</f>
        <v>731.0840675238702</v>
      </c>
      <c r="U156" s="181">
        <f ca="1">IFERROR(IF((VLOOKUP($E156,'DTOC Backsheet'!$D$5:$AF$183,U$9,FALSE))="","",(VLOOKUP($E156,'DTOC Backsheet'!$D$5:$AF$183,U$9,FALSE))),"")</f>
        <v>488.31685575809411</v>
      </c>
      <c r="V156" s="109">
        <f ca="1">IFERROR(IF((VLOOKUP($E156,'DTOC Backsheet'!$D$5:$AF$183,V$9,FALSE))="","",(VLOOKUP($E156,'DTOC Backsheet'!$D$5:$AF$183,V$9,FALSE))),"")</f>
        <v>470.9266543422076</v>
      </c>
      <c r="W156" s="110">
        <f ca="1">IFERROR(IF((VLOOKUP($E156,'DTOC Backsheet'!$D$5:$AF$183,W$9,FALSE))="","",(VLOOKUP($E156,'DTOC Backsheet'!$D$5:$AF$183,W$9,FALSE))),"")</f>
        <v>0</v>
      </c>
      <c r="X156" s="109">
        <f ca="1">IFERROR(IF((VLOOKUP($E156,'DTOC Backsheet'!$D$5:$AF$183,X$9,FALSE))="","",(VLOOKUP($E156,'DTOC Backsheet'!$D$5:$AF$183,X$9,FALSE))),"")</f>
        <v>0</v>
      </c>
      <c r="Y156" s="92"/>
    </row>
    <row r="157" spans="1:25" ht="30" customHeight="1" x14ac:dyDescent="0.3">
      <c r="A157" s="171">
        <v>145</v>
      </c>
      <c r="B157" s="97" t="str">
        <f ca="1">IFERROR(IF((VLOOKUP($E157,'Org List'!$AJ$10:$AL$188,3,FALSE))="","",(VLOOKUP($E157,'Org List'!$AJ$10:$AL$188,3,FALSE))),"")</f>
        <v>London Commissioning Region</v>
      </c>
      <c r="C157" s="98" t="str">
        <f ca="1">IFERROR(IF((VLOOKUP($E157,'Org List'!$AO$10:$AQ$188,3,FALSE))="","",(VLOOKUP($E157,'Org List'!$AO$10:$AQ$188,3,FALSE))),"")</f>
        <v>London Region</v>
      </c>
      <c r="D157" s="99" t="str">
        <f ca="1">IFERROR(IF((VLOOKUP($E157,'Org List'!$AT$10:$AV$188,3,FALSE))="","",(VLOOKUP($E157,'Org List'!$AT$10:$AV$188,3,FALSE))),"")</f>
        <v>NHS England London</v>
      </c>
      <c r="E157" s="97" t="str">
        <f t="shared" ca="1" si="2"/>
        <v>E09000028</v>
      </c>
      <c r="F157" s="99" t="str">
        <f ca="1">IF(E157="","",VLOOKUP(E157,'Org List'!$J$9:$K$488,2,0))</f>
        <v>Southwark</v>
      </c>
      <c r="G157" s="107">
        <f ca="1">IFERROR(IF((VLOOKUP($E157,'NEA Backsheet'!$D$5:$CB$183,G$9,FALSE))="","",(VLOOKUP($E157,'NEA Backsheet'!$D$5:$CB$183,G$9,FALSE))),"")</f>
        <v>2009.9547316413095</v>
      </c>
      <c r="H157" s="108">
        <f ca="1">IFERROR(IF((VLOOKUP($E157,'NEA Backsheet'!$D$5:$CB$183,H$9,FALSE))="","",(VLOOKUP($E157,'NEA Backsheet'!$D$5:$CB$183,H$9,FALSE))),"")</f>
        <v>2043.4973031818606</v>
      </c>
      <c r="I157" s="108">
        <f ca="1">IFERROR(IF((VLOOKUP($E157,'NEA Backsheet'!$D$5:$CB$183,I$9,FALSE))="","",(VLOOKUP($E157,'NEA Backsheet'!$D$5:$CB$183,I$9,FALSE))),"")</f>
        <v>2102.3550297175984</v>
      </c>
      <c r="J157" s="109">
        <f ca="1">IFERROR(IF((VLOOKUP($E157,'NEA Backsheet'!$D$5:$CB$183,J$9,FALSE))="","",(VLOOKUP($E157,'NEA Backsheet'!$D$5:$CB$183,J$9,FALSE))),"")</f>
        <v>2013.414049798791</v>
      </c>
      <c r="K157" s="181">
        <f ca="1">IFERROR(IF((VLOOKUP($E157,'NEA Backsheet'!$D$5:$CB$183,K$9,FALSE))="","",(VLOOKUP($E157,'NEA Backsheet'!$D$5:$CB$183,K$9,FALSE))),"")</f>
        <v>2105.7946044925652</v>
      </c>
      <c r="L157" s="109">
        <f ca="1">IFERROR(IF((VLOOKUP($E157,'NEA Backsheet'!$D$5:$CB$183,L$9,FALSE))="","",(VLOOKUP($E157,'NEA Backsheet'!$D$5:$CB$183,L$9,FALSE))),"")</f>
        <v>2185.3372961684872</v>
      </c>
      <c r="M157" s="110">
        <f ca="1">IFERROR(IF((VLOOKUP($E157,'NEA Backsheet'!$D$5:$CB$183,M$9,FALSE))="","",(VLOOKUP($E157,'NEA Backsheet'!$D$5:$CB$183,M$9,FALSE))),"")</f>
        <v>0</v>
      </c>
      <c r="N157" s="109">
        <f ca="1">IFERROR(IF((VLOOKUP($E157,'NEA Backsheet'!$D$5:$CB$183,N$9,FALSE))="","",(VLOOKUP($E157,'NEA Backsheet'!$D$5:$CB$183,N$9,FALSE))),"")</f>
        <v>0</v>
      </c>
      <c r="O157" s="92"/>
      <c r="Q157" s="107">
        <f ca="1">IFERROR(IF((VLOOKUP($E157,'DTOC Backsheet'!$D$5:$AF$183,Q$9,FALSE))="","",(VLOOKUP($E157,'DTOC Backsheet'!$D$5:$AF$183,Q$9,FALSE))),"")</f>
        <v>516.31805191998274</v>
      </c>
      <c r="R157" s="108">
        <f ca="1">IFERROR(IF((VLOOKUP($E157,'DTOC Backsheet'!$D$5:$AF$183,R$9,FALSE))="","",(VLOOKUP($E157,'DTOC Backsheet'!$D$5:$AF$183,R$9,FALSE))),"")</f>
        <v>339.00882943893441</v>
      </c>
      <c r="S157" s="108">
        <f ca="1">IFERROR(IF((VLOOKUP($E157,'DTOC Backsheet'!$D$5:$AF$183,S$9,FALSE))="","",(VLOOKUP($E157,'DTOC Backsheet'!$D$5:$AF$183,S$9,FALSE))),"")</f>
        <v>406.65049670597085</v>
      </c>
      <c r="T157" s="109">
        <f ca="1">IFERROR(IF((VLOOKUP($E157,'DTOC Backsheet'!$D$5:$AF$183,T$9,FALSE))="","",(VLOOKUP($E157,'DTOC Backsheet'!$D$5:$AF$183,T$9,FALSE))),"")</f>
        <v>372.72297372448128</v>
      </c>
      <c r="U157" s="181">
        <f ca="1">IFERROR(IF((VLOOKUP($E157,'DTOC Backsheet'!$D$5:$AF$183,U$9,FALSE))="","",(VLOOKUP($E157,'DTOC Backsheet'!$D$5:$AF$183,U$9,FALSE))),"")</f>
        <v>375.86831527489886</v>
      </c>
      <c r="V157" s="109">
        <f ca="1">IFERROR(IF((VLOOKUP($E157,'DTOC Backsheet'!$D$5:$AF$183,V$9,FALSE))="","",(VLOOKUP($E157,'DTOC Backsheet'!$D$5:$AF$183,V$9,FALSE))),"")</f>
        <v>390.41551994558006</v>
      </c>
      <c r="W157" s="110">
        <f ca="1">IFERROR(IF((VLOOKUP($E157,'DTOC Backsheet'!$D$5:$AF$183,W$9,FALSE))="","",(VLOOKUP($E157,'DTOC Backsheet'!$D$5:$AF$183,W$9,FALSE))),"")</f>
        <v>0</v>
      </c>
      <c r="X157" s="109">
        <f ca="1">IFERROR(IF((VLOOKUP($E157,'DTOC Backsheet'!$D$5:$AF$183,X$9,FALSE))="","",(VLOOKUP($E157,'DTOC Backsheet'!$D$5:$AF$183,X$9,FALSE))),"")</f>
        <v>0</v>
      </c>
      <c r="Y157" s="92"/>
    </row>
    <row r="158" spans="1:25" ht="30" customHeight="1" x14ac:dyDescent="0.3">
      <c r="A158" s="171">
        <v>146</v>
      </c>
      <c r="B158" s="97" t="str">
        <f ca="1">IFERROR(IF((VLOOKUP($E158,'Org List'!$AJ$10:$AL$188,3,FALSE))="","",(VLOOKUP($E158,'Org List'!$AJ$10:$AL$188,3,FALSE))),"")</f>
        <v>North of England Commissioning Region</v>
      </c>
      <c r="C158" s="98" t="str">
        <f ca="1">IFERROR(IF((VLOOKUP($E158,'Org List'!$AO$10:$AQ$188,3,FALSE))="","",(VLOOKUP($E158,'Org List'!$AO$10:$AQ$188,3,FALSE))),"")</f>
        <v>North West Region</v>
      </c>
      <c r="D158" s="99" t="str">
        <f ca="1">IFERROR(IF((VLOOKUP($E158,'Org List'!$AT$10:$AV$188,3,FALSE))="","",(VLOOKUP($E158,'Org List'!$AT$10:$AV$188,3,FALSE))),"")</f>
        <v>NHS England North (Cheshire And Merseyside)</v>
      </c>
      <c r="E158" s="97" t="str">
        <f t="shared" ca="1" si="2"/>
        <v>E08000013</v>
      </c>
      <c r="F158" s="99" t="str">
        <f ca="1">IF(E158="","",VLOOKUP(E158,'Org List'!$J$9:$K$488,2,0))</f>
        <v>St. Helens</v>
      </c>
      <c r="G158" s="107">
        <f ca="1">IFERROR(IF((VLOOKUP($E158,'NEA Backsheet'!$D$5:$CB$183,G$9,FALSE))="","",(VLOOKUP($E158,'NEA Backsheet'!$D$5:$CB$183,G$9,FALSE))),"")</f>
        <v>3804.8811107118245</v>
      </c>
      <c r="H158" s="108">
        <f ca="1">IFERROR(IF((VLOOKUP($E158,'NEA Backsheet'!$D$5:$CB$183,H$9,FALSE))="","",(VLOOKUP($E158,'NEA Backsheet'!$D$5:$CB$183,H$9,FALSE))),"")</f>
        <v>3729.7505311324267</v>
      </c>
      <c r="I158" s="108">
        <f ca="1">IFERROR(IF((VLOOKUP($E158,'NEA Backsheet'!$D$5:$CB$183,I$9,FALSE))="","",(VLOOKUP($E158,'NEA Backsheet'!$D$5:$CB$183,I$9,FALSE))),"")</f>
        <v>3962.4022979544293</v>
      </c>
      <c r="J158" s="109">
        <f ca="1">IFERROR(IF((VLOOKUP($E158,'NEA Backsheet'!$D$5:$CB$183,J$9,FALSE))="","",(VLOOKUP($E158,'NEA Backsheet'!$D$5:$CB$183,J$9,FALSE))),"")</f>
        <v>3759.3681247356499</v>
      </c>
      <c r="K158" s="181">
        <f ca="1">IFERROR(IF((VLOOKUP($E158,'NEA Backsheet'!$D$5:$CB$183,K$9,FALSE))="","",(VLOOKUP($E158,'NEA Backsheet'!$D$5:$CB$183,K$9,FALSE))),"")</f>
        <v>3886.1908785356295</v>
      </c>
      <c r="L158" s="109">
        <f ca="1">IFERROR(IF((VLOOKUP($E158,'NEA Backsheet'!$D$5:$CB$183,L$9,FALSE))="","",(VLOOKUP($E158,'NEA Backsheet'!$D$5:$CB$183,L$9,FALSE))),"")</f>
        <v>3973.4123117361014</v>
      </c>
      <c r="M158" s="110">
        <f ca="1">IFERROR(IF((VLOOKUP($E158,'NEA Backsheet'!$D$5:$CB$183,M$9,FALSE))="","",(VLOOKUP($E158,'NEA Backsheet'!$D$5:$CB$183,M$9,FALSE))),"")</f>
        <v>0</v>
      </c>
      <c r="N158" s="109">
        <f ca="1">IFERROR(IF((VLOOKUP($E158,'NEA Backsheet'!$D$5:$CB$183,N$9,FALSE))="","",(VLOOKUP($E158,'NEA Backsheet'!$D$5:$CB$183,N$9,FALSE))),"")</f>
        <v>0</v>
      </c>
      <c r="O158" s="92"/>
      <c r="Q158" s="107">
        <f ca="1">IFERROR(IF((VLOOKUP($E158,'DTOC Backsheet'!$D$5:$AF$183,Q$9,FALSE))="","",(VLOOKUP($E158,'DTOC Backsheet'!$D$5:$AF$183,Q$9,FALSE))),"")</f>
        <v>751.9956267915087</v>
      </c>
      <c r="R158" s="108">
        <f ca="1">IFERROR(IF((VLOOKUP($E158,'DTOC Backsheet'!$D$5:$AF$183,R$9,FALSE))="","",(VLOOKUP($E158,'DTOC Backsheet'!$D$5:$AF$183,R$9,FALSE))),"")</f>
        <v>1049.8503717928054</v>
      </c>
      <c r="S158" s="108">
        <f ca="1">IFERROR(IF((VLOOKUP($E158,'DTOC Backsheet'!$D$5:$AF$183,S$9,FALSE))="","",(VLOOKUP($E158,'DTOC Backsheet'!$D$5:$AF$183,S$9,FALSE))),"")</f>
        <v>705.03970228542198</v>
      </c>
      <c r="T158" s="109">
        <f ca="1">IFERROR(IF((VLOOKUP($E158,'DTOC Backsheet'!$D$5:$AF$183,T$9,FALSE))="","",(VLOOKUP($E158,'DTOC Backsheet'!$D$5:$AF$183,T$9,FALSE))),"")</f>
        <v>485.22366346312998</v>
      </c>
      <c r="U158" s="181">
        <f ca="1">IFERROR(IF((VLOOKUP($E158,'DTOC Backsheet'!$D$5:$AF$183,U$9,FALSE))="","",(VLOOKUP($E158,'DTOC Backsheet'!$D$5:$AF$183,U$9,FALSE))),"")</f>
        <v>557.23812648431499</v>
      </c>
      <c r="V158" s="109">
        <f ca="1">IFERROR(IF((VLOOKUP($E158,'DTOC Backsheet'!$D$5:$AF$183,V$9,FALSE))="","",(VLOOKUP($E158,'DTOC Backsheet'!$D$5:$AF$183,V$9,FALSE))),"")</f>
        <v>378.94989279109001</v>
      </c>
      <c r="W158" s="110">
        <f ca="1">IFERROR(IF((VLOOKUP($E158,'DTOC Backsheet'!$D$5:$AF$183,W$9,FALSE))="","",(VLOOKUP($E158,'DTOC Backsheet'!$D$5:$AF$183,W$9,FALSE))),"")</f>
        <v>0</v>
      </c>
      <c r="X158" s="109">
        <f ca="1">IFERROR(IF((VLOOKUP($E158,'DTOC Backsheet'!$D$5:$AF$183,X$9,FALSE))="","",(VLOOKUP($E158,'DTOC Backsheet'!$D$5:$AF$183,X$9,FALSE))),"")</f>
        <v>0</v>
      </c>
      <c r="Y158" s="92"/>
    </row>
    <row r="159" spans="1:25" ht="30" customHeight="1" x14ac:dyDescent="0.3">
      <c r="A159" s="171">
        <v>147</v>
      </c>
      <c r="B159" s="97" t="str">
        <f ca="1">IFERROR(IF((VLOOKUP($E159,'Org List'!$AJ$10:$AL$188,3,FALSE))="","",(VLOOKUP($E159,'Org List'!$AJ$10:$AL$188,3,FALSE))),"")</f>
        <v>Midlands and East of England Commissioning Region</v>
      </c>
      <c r="C159" s="98" t="str">
        <f ca="1">IFERROR(IF((VLOOKUP($E159,'Org List'!$AO$10:$AQ$188,3,FALSE))="","",(VLOOKUP($E159,'Org List'!$AO$10:$AQ$188,3,FALSE))),"")</f>
        <v>West Midlands Region</v>
      </c>
      <c r="D159" s="99" t="str">
        <f ca="1">IFERROR(IF((VLOOKUP($E159,'Org List'!$AT$10:$AV$188,3,FALSE))="","",(VLOOKUP($E159,'Org List'!$AT$10:$AV$188,3,FALSE))),"")</f>
        <v>NHS England Midlands And East (North Midlands)</v>
      </c>
      <c r="E159" s="97" t="str">
        <f t="shared" ca="1" si="2"/>
        <v>E10000028</v>
      </c>
      <c r="F159" s="99" t="str">
        <f ca="1">IF(E159="","",VLOOKUP(E159,'Org List'!$J$9:$K$488,2,0))</f>
        <v>Staffordshire</v>
      </c>
      <c r="G159" s="107">
        <f ca="1">IFERROR(IF((VLOOKUP($E159,'NEA Backsheet'!$D$5:$CB$183,G$9,FALSE))="","",(VLOOKUP($E159,'NEA Backsheet'!$D$5:$CB$183,G$9,FALSE))),"")</f>
        <v>2768.6390227535007</v>
      </c>
      <c r="H159" s="108">
        <f ca="1">IFERROR(IF((VLOOKUP($E159,'NEA Backsheet'!$D$5:$CB$183,H$9,FALSE))="","",(VLOOKUP($E159,'NEA Backsheet'!$D$5:$CB$183,H$9,FALSE))),"")</f>
        <v>2693.6397130381711</v>
      </c>
      <c r="I159" s="108">
        <f ca="1">IFERROR(IF((VLOOKUP($E159,'NEA Backsheet'!$D$5:$CB$183,I$9,FALSE))="","",(VLOOKUP($E159,'NEA Backsheet'!$D$5:$CB$183,I$9,FALSE))),"")</f>
        <v>2837.9739697890523</v>
      </c>
      <c r="J159" s="109">
        <f ca="1">IFERROR(IF((VLOOKUP($E159,'NEA Backsheet'!$D$5:$CB$183,J$9,FALSE))="","",(VLOOKUP($E159,'NEA Backsheet'!$D$5:$CB$183,J$9,FALSE))),"")</f>
        <v>2851.1166806223296</v>
      </c>
      <c r="K159" s="181">
        <f ca="1">IFERROR(IF((VLOOKUP($E159,'NEA Backsheet'!$D$5:$CB$183,K$9,FALSE))="","",(VLOOKUP($E159,'NEA Backsheet'!$D$5:$CB$183,K$9,FALSE))),"")</f>
        <v>2990.6880636976894</v>
      </c>
      <c r="L159" s="109">
        <f ca="1">IFERROR(IF((VLOOKUP($E159,'NEA Backsheet'!$D$5:$CB$183,L$9,FALSE))="","",(VLOOKUP($E159,'NEA Backsheet'!$D$5:$CB$183,L$9,FALSE))),"")</f>
        <v>3041.7695299043321</v>
      </c>
      <c r="M159" s="110">
        <f ca="1">IFERROR(IF((VLOOKUP($E159,'NEA Backsheet'!$D$5:$CB$183,M$9,FALSE))="","",(VLOOKUP($E159,'NEA Backsheet'!$D$5:$CB$183,M$9,FALSE))),"")</f>
        <v>0</v>
      </c>
      <c r="N159" s="109">
        <f ca="1">IFERROR(IF((VLOOKUP($E159,'NEA Backsheet'!$D$5:$CB$183,N$9,FALSE))="","",(VLOOKUP($E159,'NEA Backsheet'!$D$5:$CB$183,N$9,FALSE))),"")</f>
        <v>0</v>
      </c>
      <c r="O159" s="92"/>
      <c r="Q159" s="107">
        <f ca="1">IFERROR(IF((VLOOKUP($E159,'DTOC Backsheet'!$D$5:$AF$183,Q$9,FALSE))="","",(VLOOKUP($E159,'DTOC Backsheet'!$D$5:$AF$183,Q$9,FALSE))),"")</f>
        <v>1601.1055863454387</v>
      </c>
      <c r="R159" s="108">
        <f ca="1">IFERROR(IF((VLOOKUP($E159,'DTOC Backsheet'!$D$5:$AF$183,R$9,FALSE))="","",(VLOOKUP($E159,'DTOC Backsheet'!$D$5:$AF$183,R$9,FALSE))),"")</f>
        <v>1577.027739389363</v>
      </c>
      <c r="S159" s="108">
        <f ca="1">IFERROR(IF((VLOOKUP($E159,'DTOC Backsheet'!$D$5:$AF$183,S$9,FALSE))="","",(VLOOKUP($E159,'DTOC Backsheet'!$D$5:$AF$183,S$9,FALSE))),"")</f>
        <v>1498.3829374973286</v>
      </c>
      <c r="T159" s="109">
        <f ca="1">IFERROR(IF((VLOOKUP($E159,'DTOC Backsheet'!$D$5:$AF$183,T$9,FALSE))="","",(VLOOKUP($E159,'DTOC Backsheet'!$D$5:$AF$183,T$9,FALSE))),"")</f>
        <v>1542.7580499999754</v>
      </c>
      <c r="U159" s="181">
        <f ca="1">IFERROR(IF((VLOOKUP($E159,'DTOC Backsheet'!$D$5:$AF$183,U$9,FALSE))="","",(VLOOKUP($E159,'DTOC Backsheet'!$D$5:$AF$183,U$9,FALSE))),"")</f>
        <v>1512.8458359384856</v>
      </c>
      <c r="V159" s="109">
        <f ca="1">IFERROR(IF((VLOOKUP($E159,'DTOC Backsheet'!$D$5:$AF$183,V$9,FALSE))="","",(VLOOKUP($E159,'DTOC Backsheet'!$D$5:$AF$183,V$9,FALSE))),"")</f>
        <v>1392.3423450050559</v>
      </c>
      <c r="W159" s="110">
        <f ca="1">IFERROR(IF((VLOOKUP($E159,'DTOC Backsheet'!$D$5:$AF$183,W$9,FALSE))="","",(VLOOKUP($E159,'DTOC Backsheet'!$D$5:$AF$183,W$9,FALSE))),"")</f>
        <v>0</v>
      </c>
      <c r="X159" s="109">
        <f ca="1">IFERROR(IF((VLOOKUP($E159,'DTOC Backsheet'!$D$5:$AF$183,X$9,FALSE))="","",(VLOOKUP($E159,'DTOC Backsheet'!$D$5:$AF$183,X$9,FALSE))),"")</f>
        <v>0</v>
      </c>
      <c r="Y159" s="92"/>
    </row>
    <row r="160" spans="1:25" ht="30" customHeight="1" x14ac:dyDescent="0.3">
      <c r="A160" s="171">
        <v>148</v>
      </c>
      <c r="B160" s="97" t="str">
        <f ca="1">IFERROR(IF((VLOOKUP($E160,'Org List'!$AJ$10:$AL$188,3,FALSE))="","",(VLOOKUP($E160,'Org List'!$AJ$10:$AL$188,3,FALSE))),"")</f>
        <v>North of England Commissioning Region</v>
      </c>
      <c r="C160" s="98" t="str">
        <f ca="1">IFERROR(IF((VLOOKUP($E160,'Org List'!$AO$10:$AQ$188,3,FALSE))="","",(VLOOKUP($E160,'Org List'!$AO$10:$AQ$188,3,FALSE))),"")</f>
        <v>North West Region</v>
      </c>
      <c r="D160" s="99" t="str">
        <f ca="1">IFERROR(IF((VLOOKUP($E160,'Org List'!$AT$10:$AV$188,3,FALSE))="","",(VLOOKUP($E160,'Org List'!$AT$10:$AV$188,3,FALSE))),"")</f>
        <v>NHS England North (Greater Manchester)</v>
      </c>
      <c r="E160" s="97" t="str">
        <f t="shared" ca="1" si="2"/>
        <v>E08000007</v>
      </c>
      <c r="F160" s="99" t="str">
        <f ca="1">IF(E160="","",VLOOKUP(E160,'Org List'!$J$9:$K$488,2,0))</f>
        <v>Stockport</v>
      </c>
      <c r="G160" s="107">
        <f ca="1">IFERROR(IF((VLOOKUP($E160,'NEA Backsheet'!$D$5:$CB$183,G$9,FALSE))="","",(VLOOKUP($E160,'NEA Backsheet'!$D$5:$CB$183,G$9,FALSE))),"")</f>
        <v>3665.7503540380458</v>
      </c>
      <c r="H160" s="108">
        <f ca="1">IFERROR(IF((VLOOKUP($E160,'NEA Backsheet'!$D$5:$CB$183,H$9,FALSE))="","",(VLOOKUP($E160,'NEA Backsheet'!$D$5:$CB$183,H$9,FALSE))),"")</f>
        <v>3548.898889144139</v>
      </c>
      <c r="I160" s="108">
        <f ca="1">IFERROR(IF((VLOOKUP($E160,'NEA Backsheet'!$D$5:$CB$183,I$9,FALSE))="","",(VLOOKUP($E160,'NEA Backsheet'!$D$5:$CB$183,I$9,FALSE))),"")</f>
        <v>3722.5923429814402</v>
      </c>
      <c r="J160" s="109">
        <f ca="1">IFERROR(IF((VLOOKUP($E160,'NEA Backsheet'!$D$5:$CB$183,J$9,FALSE))="","",(VLOOKUP($E160,'NEA Backsheet'!$D$5:$CB$183,J$9,FALSE))),"")</f>
        <v>3579.9032052213088</v>
      </c>
      <c r="K160" s="181">
        <f ca="1">IFERROR(IF((VLOOKUP($E160,'NEA Backsheet'!$D$5:$CB$183,K$9,FALSE))="","",(VLOOKUP($E160,'NEA Backsheet'!$D$5:$CB$183,K$9,FALSE))),"")</f>
        <v>3743.9912913801782</v>
      </c>
      <c r="L160" s="109">
        <f ca="1">IFERROR(IF((VLOOKUP($E160,'NEA Backsheet'!$D$5:$CB$183,L$9,FALSE))="","",(VLOOKUP($E160,'NEA Backsheet'!$D$5:$CB$183,L$9,FALSE))),"")</f>
        <v>3664.0147063158429</v>
      </c>
      <c r="M160" s="110">
        <f ca="1">IFERROR(IF((VLOOKUP($E160,'NEA Backsheet'!$D$5:$CB$183,M$9,FALSE))="","",(VLOOKUP($E160,'NEA Backsheet'!$D$5:$CB$183,M$9,FALSE))),"")</f>
        <v>0</v>
      </c>
      <c r="N160" s="109">
        <f ca="1">IFERROR(IF((VLOOKUP($E160,'NEA Backsheet'!$D$5:$CB$183,N$9,FALSE))="","",(VLOOKUP($E160,'NEA Backsheet'!$D$5:$CB$183,N$9,FALSE))),"")</f>
        <v>0</v>
      </c>
      <c r="O160" s="92"/>
      <c r="Q160" s="107">
        <f ca="1">IFERROR(IF((VLOOKUP($E160,'DTOC Backsheet'!$D$5:$AF$183,Q$9,FALSE))="","",(VLOOKUP($E160,'DTOC Backsheet'!$D$5:$AF$183,Q$9,FALSE))),"")</f>
        <v>1316.3373996747512</v>
      </c>
      <c r="R160" s="108">
        <f ca="1">IFERROR(IF((VLOOKUP($E160,'DTOC Backsheet'!$D$5:$AF$183,R$9,FALSE))="","",(VLOOKUP($E160,'DTOC Backsheet'!$D$5:$AF$183,R$9,FALSE))),"")</f>
        <v>1546.0279749093729</v>
      </c>
      <c r="S160" s="108">
        <f ca="1">IFERROR(IF((VLOOKUP($E160,'DTOC Backsheet'!$D$5:$AF$183,S$9,FALSE))="","",(VLOOKUP($E160,'DTOC Backsheet'!$D$5:$AF$183,S$9,FALSE))),"")</f>
        <v>1236.1210346596065</v>
      </c>
      <c r="T160" s="109">
        <f ca="1">IFERROR(IF((VLOOKUP($E160,'DTOC Backsheet'!$D$5:$AF$183,T$9,FALSE))="","",(VLOOKUP($E160,'DTOC Backsheet'!$D$5:$AF$183,T$9,FALSE))),"")</f>
        <v>1411.4053852521838</v>
      </c>
      <c r="U160" s="181">
        <f ca="1">IFERROR(IF((VLOOKUP($E160,'DTOC Backsheet'!$D$5:$AF$183,U$9,FALSE))="","",(VLOOKUP($E160,'DTOC Backsheet'!$D$5:$AF$183,U$9,FALSE))),"")</f>
        <v>1190.87329380653</v>
      </c>
      <c r="V160" s="109">
        <f ca="1">IFERROR(IF((VLOOKUP($E160,'DTOC Backsheet'!$D$5:$AF$183,V$9,FALSE))="","",(VLOOKUP($E160,'DTOC Backsheet'!$D$5:$AF$183,V$9,FALSE))),"")</f>
        <v>1124.495317767442</v>
      </c>
      <c r="W160" s="110">
        <f ca="1">IFERROR(IF((VLOOKUP($E160,'DTOC Backsheet'!$D$5:$AF$183,W$9,FALSE))="","",(VLOOKUP($E160,'DTOC Backsheet'!$D$5:$AF$183,W$9,FALSE))),"")</f>
        <v>0</v>
      </c>
      <c r="X160" s="109">
        <f ca="1">IFERROR(IF((VLOOKUP($E160,'DTOC Backsheet'!$D$5:$AF$183,X$9,FALSE))="","",(VLOOKUP($E160,'DTOC Backsheet'!$D$5:$AF$183,X$9,FALSE))),"")</f>
        <v>0</v>
      </c>
      <c r="Y160" s="92"/>
    </row>
    <row r="161" spans="1:25" ht="30" customHeight="1" x14ac:dyDescent="0.3">
      <c r="A161" s="171">
        <v>149</v>
      </c>
      <c r="B161" s="97" t="str">
        <f ca="1">IFERROR(IF((VLOOKUP($E161,'Org List'!$AJ$10:$AL$188,3,FALSE))="","",(VLOOKUP($E161,'Org List'!$AJ$10:$AL$188,3,FALSE))),"")</f>
        <v>North of England Commissioning Region</v>
      </c>
      <c r="C161" s="98" t="str">
        <f ca="1">IFERROR(IF((VLOOKUP($E161,'Org List'!$AO$10:$AQ$188,3,FALSE))="","",(VLOOKUP($E161,'Org List'!$AO$10:$AQ$188,3,FALSE))),"")</f>
        <v>North East Region</v>
      </c>
      <c r="D161" s="99" t="str">
        <f ca="1">IFERROR(IF((VLOOKUP($E161,'Org List'!$AT$10:$AV$188,3,FALSE))="","",(VLOOKUP($E161,'Org List'!$AT$10:$AV$188,3,FALSE))),"")</f>
        <v>NHS England North (Cumbria And North East)</v>
      </c>
      <c r="E161" s="97" t="str">
        <f t="shared" ca="1" si="2"/>
        <v>E06000004</v>
      </c>
      <c r="F161" s="99" t="str">
        <f ca="1">IF(E161="","",VLOOKUP(E161,'Org List'!$J$9:$K$488,2,0))</f>
        <v>Stockton-on-Tees</v>
      </c>
      <c r="G161" s="107">
        <f ca="1">IFERROR(IF((VLOOKUP($E161,'NEA Backsheet'!$D$5:$CB$183,G$9,FALSE))="","",(VLOOKUP($E161,'NEA Backsheet'!$D$5:$CB$183,G$9,FALSE))),"")</f>
        <v>3414.232954836189</v>
      </c>
      <c r="H161" s="108">
        <f ca="1">IFERROR(IF((VLOOKUP($E161,'NEA Backsheet'!$D$5:$CB$183,H$9,FALSE))="","",(VLOOKUP($E161,'NEA Backsheet'!$D$5:$CB$183,H$9,FALSE))),"")</f>
        <v>3386.5495165088332</v>
      </c>
      <c r="I161" s="108">
        <f ca="1">IFERROR(IF((VLOOKUP($E161,'NEA Backsheet'!$D$5:$CB$183,I$9,FALSE))="","",(VLOOKUP($E161,'NEA Backsheet'!$D$5:$CB$183,I$9,FALSE))),"")</f>
        <v>3543.2681510563043</v>
      </c>
      <c r="J161" s="109">
        <f ca="1">IFERROR(IF((VLOOKUP($E161,'NEA Backsheet'!$D$5:$CB$183,J$9,FALSE))="","",(VLOOKUP($E161,'NEA Backsheet'!$D$5:$CB$183,J$9,FALSE))),"")</f>
        <v>3520.8912691642267</v>
      </c>
      <c r="K161" s="181">
        <f ca="1">IFERROR(IF((VLOOKUP($E161,'NEA Backsheet'!$D$5:$CB$183,K$9,FALSE))="","",(VLOOKUP($E161,'NEA Backsheet'!$D$5:$CB$183,K$9,FALSE))),"")</f>
        <v>3628.2751814602943</v>
      </c>
      <c r="L161" s="109">
        <f ca="1">IFERROR(IF((VLOOKUP($E161,'NEA Backsheet'!$D$5:$CB$183,L$9,FALSE))="","",(VLOOKUP($E161,'NEA Backsheet'!$D$5:$CB$183,L$9,FALSE))),"")</f>
        <v>3568.2949577230866</v>
      </c>
      <c r="M161" s="110">
        <f ca="1">IFERROR(IF((VLOOKUP($E161,'NEA Backsheet'!$D$5:$CB$183,M$9,FALSE))="","",(VLOOKUP($E161,'NEA Backsheet'!$D$5:$CB$183,M$9,FALSE))),"")</f>
        <v>0</v>
      </c>
      <c r="N161" s="109">
        <f ca="1">IFERROR(IF((VLOOKUP($E161,'NEA Backsheet'!$D$5:$CB$183,N$9,FALSE))="","",(VLOOKUP($E161,'NEA Backsheet'!$D$5:$CB$183,N$9,FALSE))),"")</f>
        <v>0</v>
      </c>
      <c r="O161" s="92"/>
      <c r="Q161" s="107">
        <f ca="1">IFERROR(IF((VLOOKUP($E161,'DTOC Backsheet'!$D$5:$AF$183,Q$9,FALSE))="","",(VLOOKUP($E161,'DTOC Backsheet'!$D$5:$AF$183,Q$9,FALSE))),"")</f>
        <v>765.48092170950883</v>
      </c>
      <c r="R161" s="108">
        <f ca="1">IFERROR(IF((VLOOKUP($E161,'DTOC Backsheet'!$D$5:$AF$183,R$9,FALSE))="","",(VLOOKUP($E161,'DTOC Backsheet'!$D$5:$AF$183,R$9,FALSE))),"")</f>
        <v>564.4850786689899</v>
      </c>
      <c r="S161" s="108">
        <f ca="1">IFERROR(IF((VLOOKUP($E161,'DTOC Backsheet'!$D$5:$AF$183,S$9,FALSE))="","",(VLOOKUP($E161,'DTOC Backsheet'!$D$5:$AF$183,S$9,FALSE))),"")</f>
        <v>625.82796583070672</v>
      </c>
      <c r="T161" s="109">
        <f ca="1">IFERROR(IF((VLOOKUP($E161,'DTOC Backsheet'!$D$5:$AF$183,T$9,FALSE))="","",(VLOOKUP($E161,'DTOC Backsheet'!$D$5:$AF$183,T$9,FALSE))),"")</f>
        <v>723.54309718652303</v>
      </c>
      <c r="U161" s="181">
        <f ca="1">IFERROR(IF((VLOOKUP($E161,'DTOC Backsheet'!$D$5:$AF$183,U$9,FALSE))="","",(VLOOKUP($E161,'DTOC Backsheet'!$D$5:$AF$183,U$9,FALSE))),"")</f>
        <v>785.13502750258021</v>
      </c>
      <c r="V161" s="109">
        <f ca="1">IFERROR(IF((VLOOKUP($E161,'DTOC Backsheet'!$D$5:$AF$183,V$9,FALSE))="","",(VLOOKUP($E161,'DTOC Backsheet'!$D$5:$AF$183,V$9,FALSE))),"")</f>
        <v>628.23768922378224</v>
      </c>
      <c r="W161" s="110">
        <f ca="1">IFERROR(IF((VLOOKUP($E161,'DTOC Backsheet'!$D$5:$AF$183,W$9,FALSE))="","",(VLOOKUP($E161,'DTOC Backsheet'!$D$5:$AF$183,W$9,FALSE))),"")</f>
        <v>0</v>
      </c>
      <c r="X161" s="109">
        <f ca="1">IFERROR(IF((VLOOKUP($E161,'DTOC Backsheet'!$D$5:$AF$183,X$9,FALSE))="","",(VLOOKUP($E161,'DTOC Backsheet'!$D$5:$AF$183,X$9,FALSE))),"")</f>
        <v>0</v>
      </c>
      <c r="Y161" s="92"/>
    </row>
    <row r="162" spans="1:25" ht="30" customHeight="1" x14ac:dyDescent="0.3">
      <c r="A162" s="171">
        <v>150</v>
      </c>
      <c r="B162" s="97" t="str">
        <f ca="1">IFERROR(IF((VLOOKUP($E162,'Org List'!$AJ$10:$AL$188,3,FALSE))="","",(VLOOKUP($E162,'Org List'!$AJ$10:$AL$188,3,FALSE))),"")</f>
        <v>Midlands and East of England Commissioning Region</v>
      </c>
      <c r="C162" s="98" t="str">
        <f ca="1">IFERROR(IF((VLOOKUP($E162,'Org List'!$AO$10:$AQ$188,3,FALSE))="","",(VLOOKUP($E162,'Org List'!$AO$10:$AQ$188,3,FALSE))),"")</f>
        <v>West Midlands Region</v>
      </c>
      <c r="D162" s="99" t="str">
        <f ca="1">IFERROR(IF((VLOOKUP($E162,'Org List'!$AT$10:$AV$188,3,FALSE))="","",(VLOOKUP($E162,'Org List'!$AT$10:$AV$188,3,FALSE))),"")</f>
        <v>NHS England Midlands And East (North Midlands)</v>
      </c>
      <c r="E162" s="97" t="str">
        <f t="shared" ca="1" si="2"/>
        <v>E06000021</v>
      </c>
      <c r="F162" s="99" t="str">
        <f ca="1">IF(E162="","",VLOOKUP(E162,'Org List'!$J$9:$K$488,2,0))</f>
        <v>Stoke-on-Trent</v>
      </c>
      <c r="G162" s="107">
        <f ca="1">IFERROR(IF((VLOOKUP($E162,'NEA Backsheet'!$D$5:$CB$183,G$9,FALSE))="","",(VLOOKUP($E162,'NEA Backsheet'!$D$5:$CB$183,G$9,FALSE))),"")</f>
        <v>3566.4023913780338</v>
      </c>
      <c r="H162" s="108">
        <f ca="1">IFERROR(IF((VLOOKUP($E162,'NEA Backsheet'!$D$5:$CB$183,H$9,FALSE))="","",(VLOOKUP($E162,'NEA Backsheet'!$D$5:$CB$183,H$9,FALSE))),"")</f>
        <v>3464.5156199874905</v>
      </c>
      <c r="I162" s="108">
        <f ca="1">IFERROR(IF((VLOOKUP($E162,'NEA Backsheet'!$D$5:$CB$183,I$9,FALSE))="","",(VLOOKUP($E162,'NEA Backsheet'!$D$5:$CB$183,I$9,FALSE))),"")</f>
        <v>3528.5745657551092</v>
      </c>
      <c r="J162" s="109">
        <f ca="1">IFERROR(IF((VLOOKUP($E162,'NEA Backsheet'!$D$5:$CB$183,J$9,FALSE))="","",(VLOOKUP($E162,'NEA Backsheet'!$D$5:$CB$183,J$9,FALSE))),"")</f>
        <v>3706.3228047779553</v>
      </c>
      <c r="K162" s="181">
        <f ca="1">IFERROR(IF((VLOOKUP($E162,'NEA Backsheet'!$D$5:$CB$183,K$9,FALSE))="","",(VLOOKUP($E162,'NEA Backsheet'!$D$5:$CB$183,K$9,FALSE))),"")</f>
        <v>3901.1386513404414</v>
      </c>
      <c r="L162" s="109">
        <f ca="1">IFERROR(IF((VLOOKUP($E162,'NEA Backsheet'!$D$5:$CB$183,L$9,FALSE))="","",(VLOOKUP($E162,'NEA Backsheet'!$D$5:$CB$183,L$9,FALSE))),"")</f>
        <v>4078.5559537198501</v>
      </c>
      <c r="M162" s="110">
        <f ca="1">IFERROR(IF((VLOOKUP($E162,'NEA Backsheet'!$D$5:$CB$183,M$9,FALSE))="","",(VLOOKUP($E162,'NEA Backsheet'!$D$5:$CB$183,M$9,FALSE))),"")</f>
        <v>0</v>
      </c>
      <c r="N162" s="109">
        <f ca="1">IFERROR(IF((VLOOKUP($E162,'NEA Backsheet'!$D$5:$CB$183,N$9,FALSE))="","",(VLOOKUP($E162,'NEA Backsheet'!$D$5:$CB$183,N$9,FALSE))),"")</f>
        <v>0</v>
      </c>
      <c r="O162" s="92"/>
      <c r="Q162" s="107">
        <f ca="1">IFERROR(IF((VLOOKUP($E162,'DTOC Backsheet'!$D$5:$AF$183,Q$9,FALSE))="","",(VLOOKUP($E162,'DTOC Backsheet'!$D$5:$AF$183,Q$9,FALSE))),"")</f>
        <v>2637.4635929068636</v>
      </c>
      <c r="R162" s="108">
        <f ca="1">IFERROR(IF((VLOOKUP($E162,'DTOC Backsheet'!$D$5:$AF$183,R$9,FALSE))="","",(VLOOKUP($E162,'DTOC Backsheet'!$D$5:$AF$183,R$9,FALSE))),"")</f>
        <v>2761.1341345838359</v>
      </c>
      <c r="S162" s="108">
        <f ca="1">IFERROR(IF((VLOOKUP($E162,'DTOC Backsheet'!$D$5:$AF$183,S$9,FALSE))="","",(VLOOKUP($E162,'DTOC Backsheet'!$D$5:$AF$183,S$9,FALSE))),"")</f>
        <v>2189.72575426411</v>
      </c>
      <c r="T162" s="109">
        <f ca="1">IFERROR(IF((VLOOKUP($E162,'DTOC Backsheet'!$D$5:$AF$183,T$9,FALSE))="","",(VLOOKUP($E162,'DTOC Backsheet'!$D$5:$AF$183,T$9,FALSE))),"")</f>
        <v>1802.6177482684438</v>
      </c>
      <c r="U162" s="181">
        <f ca="1">IFERROR(IF((VLOOKUP($E162,'DTOC Backsheet'!$D$5:$AF$183,U$9,FALSE))="","",(VLOOKUP($E162,'DTOC Backsheet'!$D$5:$AF$183,U$9,FALSE))),"")</f>
        <v>1623.920833430295</v>
      </c>
      <c r="V162" s="109">
        <f ca="1">IFERROR(IF((VLOOKUP($E162,'DTOC Backsheet'!$D$5:$AF$183,V$9,FALSE))="","",(VLOOKUP($E162,'DTOC Backsheet'!$D$5:$AF$183,V$9,FALSE))),"")</f>
        <v>1804.1321289026655</v>
      </c>
      <c r="W162" s="110">
        <f ca="1">IFERROR(IF((VLOOKUP($E162,'DTOC Backsheet'!$D$5:$AF$183,W$9,FALSE))="","",(VLOOKUP($E162,'DTOC Backsheet'!$D$5:$AF$183,W$9,FALSE))),"")</f>
        <v>0</v>
      </c>
      <c r="X162" s="109">
        <f ca="1">IFERROR(IF((VLOOKUP($E162,'DTOC Backsheet'!$D$5:$AF$183,X$9,FALSE))="","",(VLOOKUP($E162,'DTOC Backsheet'!$D$5:$AF$183,X$9,FALSE))),"")</f>
        <v>0</v>
      </c>
      <c r="Y162" s="92"/>
    </row>
    <row r="163" spans="1:25" ht="30" customHeight="1" x14ac:dyDescent="0.3">
      <c r="A163" s="171">
        <v>151</v>
      </c>
      <c r="B163" s="97" t="str">
        <f ca="1">IFERROR(IF((VLOOKUP($E163,'Org List'!$AJ$10:$AL$188,3,FALSE))="","",(VLOOKUP($E163,'Org List'!$AJ$10:$AL$188,3,FALSE))),"")</f>
        <v>Midlands and East of England Commissioning Region</v>
      </c>
      <c r="C163" s="98" t="str">
        <f ca="1">IFERROR(IF((VLOOKUP($E163,'Org List'!$AO$10:$AQ$188,3,FALSE))="","",(VLOOKUP($E163,'Org List'!$AO$10:$AQ$188,3,FALSE))),"")</f>
        <v>East Region</v>
      </c>
      <c r="D163" s="99" t="str">
        <f ca="1">IFERROR(IF((VLOOKUP($E163,'Org List'!$AT$10:$AV$188,3,FALSE))="","",(VLOOKUP($E163,'Org List'!$AT$10:$AV$188,3,FALSE))),"")</f>
        <v>NHS England Midlands And East (East)</v>
      </c>
      <c r="E163" s="97" t="str">
        <f t="shared" ca="1" si="2"/>
        <v>E10000029</v>
      </c>
      <c r="F163" s="99" t="str">
        <f ca="1">IF(E163="","",VLOOKUP(E163,'Org List'!$J$9:$K$488,2,0))</f>
        <v>Suffolk</v>
      </c>
      <c r="G163" s="107">
        <f ca="1">IFERROR(IF((VLOOKUP($E163,'NEA Backsheet'!$D$5:$CB$183,G$9,FALSE))="","",(VLOOKUP($E163,'NEA Backsheet'!$D$5:$CB$183,G$9,FALSE))),"")</f>
        <v>2504.5585638444509</v>
      </c>
      <c r="H163" s="108">
        <f ca="1">IFERROR(IF((VLOOKUP($E163,'NEA Backsheet'!$D$5:$CB$183,H$9,FALSE))="","",(VLOOKUP($E163,'NEA Backsheet'!$D$5:$CB$183,H$9,FALSE))),"")</f>
        <v>2418.7040618272113</v>
      </c>
      <c r="I163" s="108">
        <f ca="1">IFERROR(IF((VLOOKUP($E163,'NEA Backsheet'!$D$5:$CB$183,I$9,FALSE))="","",(VLOOKUP($E163,'NEA Backsheet'!$D$5:$CB$183,I$9,FALSE))),"")</f>
        <v>2521.855330449318</v>
      </c>
      <c r="J163" s="109">
        <f ca="1">IFERROR(IF((VLOOKUP($E163,'NEA Backsheet'!$D$5:$CB$183,J$9,FALSE))="","",(VLOOKUP($E163,'NEA Backsheet'!$D$5:$CB$183,J$9,FALSE))),"")</f>
        <v>2550.9071783346053</v>
      </c>
      <c r="K163" s="181">
        <f ca="1">IFERROR(IF((VLOOKUP($E163,'NEA Backsheet'!$D$5:$CB$183,K$9,FALSE))="","",(VLOOKUP($E163,'NEA Backsheet'!$D$5:$CB$183,K$9,FALSE))),"")</f>
        <v>2466.0580800978655</v>
      </c>
      <c r="L163" s="109">
        <f ca="1">IFERROR(IF((VLOOKUP($E163,'NEA Backsheet'!$D$5:$CB$183,L$9,FALSE))="","",(VLOOKUP($E163,'NEA Backsheet'!$D$5:$CB$183,L$9,FALSE))),"")</f>
        <v>2493.033734656949</v>
      </c>
      <c r="M163" s="110">
        <f ca="1">IFERROR(IF((VLOOKUP($E163,'NEA Backsheet'!$D$5:$CB$183,M$9,FALSE))="","",(VLOOKUP($E163,'NEA Backsheet'!$D$5:$CB$183,M$9,FALSE))),"")</f>
        <v>0</v>
      </c>
      <c r="N163" s="109">
        <f ca="1">IFERROR(IF((VLOOKUP($E163,'NEA Backsheet'!$D$5:$CB$183,N$9,FALSE))="","",(VLOOKUP($E163,'NEA Backsheet'!$D$5:$CB$183,N$9,FALSE))),"")</f>
        <v>0</v>
      </c>
      <c r="O163" s="92"/>
      <c r="Q163" s="107">
        <f ca="1">IFERROR(IF((VLOOKUP($E163,'DTOC Backsheet'!$D$5:$AF$183,Q$9,FALSE))="","",(VLOOKUP($E163,'DTOC Backsheet'!$D$5:$AF$183,Q$9,FALSE))),"")</f>
        <v>1369.8630136986301</v>
      </c>
      <c r="R163" s="108">
        <f ca="1">IFERROR(IF((VLOOKUP($E163,'DTOC Backsheet'!$D$5:$AF$183,R$9,FALSE))="","",(VLOOKUP($E163,'DTOC Backsheet'!$D$5:$AF$183,R$9,FALSE))),"")</f>
        <v>1297.6865455448412</v>
      </c>
      <c r="S163" s="108">
        <f ca="1">IFERROR(IF((VLOOKUP($E163,'DTOC Backsheet'!$D$5:$AF$183,S$9,FALSE))="","",(VLOOKUP($E163,'DTOC Backsheet'!$D$5:$AF$183,S$9,FALSE))),"")</f>
        <v>1160.9485577122045</v>
      </c>
      <c r="T163" s="109">
        <f ca="1">IFERROR(IF((VLOOKUP($E163,'DTOC Backsheet'!$D$5:$AF$183,T$9,FALSE))="","",(VLOOKUP($E163,'DTOC Backsheet'!$D$5:$AF$183,T$9,FALSE))),"")</f>
        <v>1051.9659092859308</v>
      </c>
      <c r="U163" s="181">
        <f ca="1">IFERROR(IF((VLOOKUP($E163,'DTOC Backsheet'!$D$5:$AF$183,U$9,FALSE))="","",(VLOOKUP($E163,'DTOC Backsheet'!$D$5:$AF$183,U$9,FALSE))),"")</f>
        <v>960.18918787325583</v>
      </c>
      <c r="V163" s="109">
        <f ca="1">IFERROR(IF((VLOOKUP($E163,'DTOC Backsheet'!$D$5:$AF$183,V$9,FALSE))="","",(VLOOKUP($E163,'DTOC Backsheet'!$D$5:$AF$183,V$9,FALSE))),"")</f>
        <v>925.03012013782461</v>
      </c>
      <c r="W163" s="110">
        <f ca="1">IFERROR(IF((VLOOKUP($E163,'DTOC Backsheet'!$D$5:$AF$183,W$9,FALSE))="","",(VLOOKUP($E163,'DTOC Backsheet'!$D$5:$AF$183,W$9,FALSE))),"")</f>
        <v>0</v>
      </c>
      <c r="X163" s="109">
        <f ca="1">IFERROR(IF((VLOOKUP($E163,'DTOC Backsheet'!$D$5:$AF$183,X$9,FALSE))="","",(VLOOKUP($E163,'DTOC Backsheet'!$D$5:$AF$183,X$9,FALSE))),"")</f>
        <v>0</v>
      </c>
      <c r="Y163" s="92"/>
    </row>
    <row r="164" spans="1:25" ht="30" customHeight="1" x14ac:dyDescent="0.3">
      <c r="A164" s="171">
        <v>152</v>
      </c>
      <c r="B164" s="97" t="str">
        <f ca="1">IFERROR(IF((VLOOKUP($E164,'Org List'!$AJ$10:$AL$188,3,FALSE))="","",(VLOOKUP($E164,'Org List'!$AJ$10:$AL$188,3,FALSE))),"")</f>
        <v>North of England Commissioning Region</v>
      </c>
      <c r="C164" s="98" t="str">
        <f ca="1">IFERROR(IF((VLOOKUP($E164,'Org List'!$AO$10:$AQ$188,3,FALSE))="","",(VLOOKUP($E164,'Org List'!$AO$10:$AQ$188,3,FALSE))),"")</f>
        <v>North East Region</v>
      </c>
      <c r="D164" s="99" t="str">
        <f ca="1">IFERROR(IF((VLOOKUP($E164,'Org List'!$AT$10:$AV$188,3,FALSE))="","",(VLOOKUP($E164,'Org List'!$AT$10:$AV$188,3,FALSE))),"")</f>
        <v>NHS England North (Cumbria And North East)</v>
      </c>
      <c r="E164" s="97" t="str">
        <f t="shared" ca="1" si="2"/>
        <v>E08000024</v>
      </c>
      <c r="F164" s="99" t="str">
        <f ca="1">IF(E164="","",VLOOKUP(E164,'Org List'!$J$9:$K$488,2,0))</f>
        <v>Sunderland</v>
      </c>
      <c r="G164" s="107">
        <f ca="1">IFERROR(IF((VLOOKUP($E164,'NEA Backsheet'!$D$5:$CB$183,G$9,FALSE))="","",(VLOOKUP($E164,'NEA Backsheet'!$D$5:$CB$183,G$9,FALSE))),"")</f>
        <v>2929.9251955512914</v>
      </c>
      <c r="H164" s="108">
        <f ca="1">IFERROR(IF((VLOOKUP($E164,'NEA Backsheet'!$D$5:$CB$183,H$9,FALSE))="","",(VLOOKUP($E164,'NEA Backsheet'!$D$5:$CB$183,H$9,FALSE))),"")</f>
        <v>2894.3340996005099</v>
      </c>
      <c r="I164" s="108">
        <f ca="1">IFERROR(IF((VLOOKUP($E164,'NEA Backsheet'!$D$5:$CB$183,I$9,FALSE))="","",(VLOOKUP($E164,'NEA Backsheet'!$D$5:$CB$183,I$9,FALSE))),"")</f>
        <v>3178.3373729558211</v>
      </c>
      <c r="J164" s="109">
        <f ca="1">IFERROR(IF((VLOOKUP($E164,'NEA Backsheet'!$D$5:$CB$183,J$9,FALSE))="","",(VLOOKUP($E164,'NEA Backsheet'!$D$5:$CB$183,J$9,FALSE))),"")</f>
        <v>3141.2447753173292</v>
      </c>
      <c r="K164" s="181">
        <f ca="1">IFERROR(IF((VLOOKUP($E164,'NEA Backsheet'!$D$5:$CB$183,K$9,FALSE))="","",(VLOOKUP($E164,'NEA Backsheet'!$D$5:$CB$183,K$9,FALSE))),"")</f>
        <v>3118.6870347570448</v>
      </c>
      <c r="L164" s="109">
        <f ca="1">IFERROR(IF((VLOOKUP($E164,'NEA Backsheet'!$D$5:$CB$183,L$9,FALSE))="","",(VLOOKUP($E164,'NEA Backsheet'!$D$5:$CB$183,L$9,FALSE))),"")</f>
        <v>3068.4097168757535</v>
      </c>
      <c r="M164" s="110">
        <f ca="1">IFERROR(IF((VLOOKUP($E164,'NEA Backsheet'!$D$5:$CB$183,M$9,FALSE))="","",(VLOOKUP($E164,'NEA Backsheet'!$D$5:$CB$183,M$9,FALSE))),"")</f>
        <v>0</v>
      </c>
      <c r="N164" s="109">
        <f ca="1">IFERROR(IF((VLOOKUP($E164,'NEA Backsheet'!$D$5:$CB$183,N$9,FALSE))="","",(VLOOKUP($E164,'NEA Backsheet'!$D$5:$CB$183,N$9,FALSE))),"")</f>
        <v>0</v>
      </c>
      <c r="O164" s="92"/>
      <c r="Q164" s="107">
        <f ca="1">IFERROR(IF((VLOOKUP($E164,'DTOC Backsheet'!$D$5:$AF$183,Q$9,FALSE))="","",(VLOOKUP($E164,'DTOC Backsheet'!$D$5:$AF$183,Q$9,FALSE))),"")</f>
        <v>221.71854312066606</v>
      </c>
      <c r="R164" s="108">
        <f ca="1">IFERROR(IF((VLOOKUP($E164,'DTOC Backsheet'!$D$5:$AF$183,R$9,FALSE))="","",(VLOOKUP($E164,'DTOC Backsheet'!$D$5:$AF$183,R$9,FALSE))),"")</f>
        <v>209.6003231525325</v>
      </c>
      <c r="S164" s="108">
        <f ca="1">IFERROR(IF((VLOOKUP($E164,'DTOC Backsheet'!$D$5:$AF$183,S$9,FALSE))="","",(VLOOKUP($E164,'DTOC Backsheet'!$D$5:$AF$183,S$9,FALSE))),"")</f>
        <v>242.81322232445413</v>
      </c>
      <c r="T164" s="109">
        <f ca="1">IFERROR(IF((VLOOKUP($E164,'DTOC Backsheet'!$D$5:$AF$183,T$9,FALSE))="","",(VLOOKUP($E164,'DTOC Backsheet'!$D$5:$AF$183,T$9,FALSE))),"")</f>
        <v>287.80326037677344</v>
      </c>
      <c r="U164" s="181">
        <f ca="1">IFERROR(IF((VLOOKUP($E164,'DTOC Backsheet'!$D$5:$AF$183,U$9,FALSE))="","",(VLOOKUP($E164,'DTOC Backsheet'!$D$5:$AF$183,U$9,FALSE))),"")</f>
        <v>243.04381086250069</v>
      </c>
      <c r="V164" s="109">
        <f ca="1">IFERROR(IF((VLOOKUP($E164,'DTOC Backsheet'!$D$5:$AF$183,V$9,FALSE))="","",(VLOOKUP($E164,'DTOC Backsheet'!$D$5:$AF$183,V$9,FALSE))),"")</f>
        <v>312.42095760962337</v>
      </c>
      <c r="W164" s="110">
        <f ca="1">IFERROR(IF((VLOOKUP($E164,'DTOC Backsheet'!$D$5:$AF$183,W$9,FALSE))="","",(VLOOKUP($E164,'DTOC Backsheet'!$D$5:$AF$183,W$9,FALSE))),"")</f>
        <v>0</v>
      </c>
      <c r="X164" s="109">
        <f ca="1">IFERROR(IF((VLOOKUP($E164,'DTOC Backsheet'!$D$5:$AF$183,X$9,FALSE))="","",(VLOOKUP($E164,'DTOC Backsheet'!$D$5:$AF$183,X$9,FALSE))),"")</f>
        <v>0</v>
      </c>
      <c r="Y164" s="92"/>
    </row>
    <row r="165" spans="1:25" ht="30" customHeight="1" x14ac:dyDescent="0.3">
      <c r="A165" s="171">
        <v>153</v>
      </c>
      <c r="B165" s="97" t="str">
        <f ca="1">IFERROR(IF((VLOOKUP($E165,'Org List'!$AJ$10:$AL$188,3,FALSE))="","",(VLOOKUP($E165,'Org List'!$AJ$10:$AL$188,3,FALSE))),"")</f>
        <v>South East England Commissioning Region</v>
      </c>
      <c r="C165" s="98" t="str">
        <f ca="1">IFERROR(IF((VLOOKUP($E165,'Org List'!$AO$10:$AQ$188,3,FALSE))="","",(VLOOKUP($E165,'Org List'!$AO$10:$AQ$188,3,FALSE))),"")</f>
        <v>South East Region</v>
      </c>
      <c r="D165" s="99" t="str">
        <f ca="1">IFERROR(IF((VLOOKUP($E165,'Org List'!$AT$10:$AV$188,3,FALSE))="","",(VLOOKUP($E165,'Org List'!$AT$10:$AV$188,3,FALSE))),"")</f>
        <v>NHS England South East (Kent, Surrey and Sussex)</v>
      </c>
      <c r="E165" s="97" t="str">
        <f t="shared" ca="1" si="2"/>
        <v>E10000030</v>
      </c>
      <c r="F165" s="99" t="str">
        <f ca="1">IF(E165="","",VLOOKUP(E165,'Org List'!$J$9:$K$488,2,0))</f>
        <v>Surrey</v>
      </c>
      <c r="G165" s="107">
        <f ca="1">IFERROR(IF((VLOOKUP($E165,'NEA Backsheet'!$D$5:$CB$183,G$9,FALSE))="","",(VLOOKUP($E165,'NEA Backsheet'!$D$5:$CB$183,G$9,FALSE))),"")</f>
        <v>2415.1276320533952</v>
      </c>
      <c r="H165" s="108">
        <f ca="1">IFERROR(IF((VLOOKUP($E165,'NEA Backsheet'!$D$5:$CB$183,H$9,FALSE))="","",(VLOOKUP($E165,'NEA Backsheet'!$D$5:$CB$183,H$9,FALSE))),"")</f>
        <v>2388.6233617184589</v>
      </c>
      <c r="I165" s="108">
        <f ca="1">IFERROR(IF((VLOOKUP($E165,'NEA Backsheet'!$D$5:$CB$183,I$9,FALSE))="","",(VLOOKUP($E165,'NEA Backsheet'!$D$5:$CB$183,I$9,FALSE))),"")</f>
        <v>2484.9776028902411</v>
      </c>
      <c r="J165" s="109">
        <f ca="1">IFERROR(IF((VLOOKUP($E165,'NEA Backsheet'!$D$5:$CB$183,J$9,FALSE))="","",(VLOOKUP($E165,'NEA Backsheet'!$D$5:$CB$183,J$9,FALSE))),"")</f>
        <v>2447.7541695060922</v>
      </c>
      <c r="K165" s="181">
        <f ca="1">IFERROR(IF((VLOOKUP($E165,'NEA Backsheet'!$D$5:$CB$183,K$9,FALSE))="","",(VLOOKUP($E165,'NEA Backsheet'!$D$5:$CB$183,K$9,FALSE))),"")</f>
        <v>2385.2920694033228</v>
      </c>
      <c r="L165" s="109">
        <f ca="1">IFERROR(IF((VLOOKUP($E165,'NEA Backsheet'!$D$5:$CB$183,L$9,FALSE))="","",(VLOOKUP($E165,'NEA Backsheet'!$D$5:$CB$183,L$9,FALSE))),"")</f>
        <v>2413.7962496086739</v>
      </c>
      <c r="M165" s="110">
        <f ca="1">IFERROR(IF((VLOOKUP($E165,'NEA Backsheet'!$D$5:$CB$183,M$9,FALSE))="","",(VLOOKUP($E165,'NEA Backsheet'!$D$5:$CB$183,M$9,FALSE))),"")</f>
        <v>0</v>
      </c>
      <c r="N165" s="109">
        <f ca="1">IFERROR(IF((VLOOKUP($E165,'NEA Backsheet'!$D$5:$CB$183,N$9,FALSE))="","",(VLOOKUP($E165,'NEA Backsheet'!$D$5:$CB$183,N$9,FALSE))),"")</f>
        <v>0</v>
      </c>
      <c r="O165" s="92"/>
      <c r="Q165" s="107">
        <f ca="1">IFERROR(IF((VLOOKUP($E165,'DTOC Backsheet'!$D$5:$AF$183,Q$9,FALSE))="","",(VLOOKUP($E165,'DTOC Backsheet'!$D$5:$AF$183,Q$9,FALSE))),"")</f>
        <v>902.03845122678956</v>
      </c>
      <c r="R165" s="108">
        <f ca="1">IFERROR(IF((VLOOKUP($E165,'DTOC Backsheet'!$D$5:$AF$183,R$9,FALSE))="","",(VLOOKUP($E165,'DTOC Backsheet'!$D$5:$AF$183,R$9,FALSE))),"")</f>
        <v>1000.1989154782189</v>
      </c>
      <c r="S165" s="108">
        <f ca="1">IFERROR(IF((VLOOKUP($E165,'DTOC Backsheet'!$D$5:$AF$183,S$9,FALSE))="","",(VLOOKUP($E165,'DTOC Backsheet'!$D$5:$AF$183,S$9,FALSE))),"")</f>
        <v>833.71530870817378</v>
      </c>
      <c r="T165" s="109">
        <f ca="1">IFERROR(IF((VLOOKUP($E165,'DTOC Backsheet'!$D$5:$AF$183,T$9,FALSE))="","",(VLOOKUP($E165,'DTOC Backsheet'!$D$5:$AF$183,T$9,FALSE))),"")</f>
        <v>655.1578804603248</v>
      </c>
      <c r="U165" s="181">
        <f ca="1">IFERROR(IF((VLOOKUP($E165,'DTOC Backsheet'!$D$5:$AF$183,U$9,FALSE))="","",(VLOOKUP($E165,'DTOC Backsheet'!$D$5:$AF$183,U$9,FALSE))),"")</f>
        <v>803.43271377984433</v>
      </c>
      <c r="V165" s="109">
        <f ca="1">IFERROR(IF((VLOOKUP($E165,'DTOC Backsheet'!$D$5:$AF$183,V$9,FALSE))="","",(VLOOKUP($E165,'DTOC Backsheet'!$D$5:$AF$183,V$9,FALSE))),"")</f>
        <v>818.14209261023836</v>
      </c>
      <c r="W165" s="110">
        <f ca="1">IFERROR(IF((VLOOKUP($E165,'DTOC Backsheet'!$D$5:$AF$183,W$9,FALSE))="","",(VLOOKUP($E165,'DTOC Backsheet'!$D$5:$AF$183,W$9,FALSE))),"")</f>
        <v>0</v>
      </c>
      <c r="X165" s="109">
        <f ca="1">IFERROR(IF((VLOOKUP($E165,'DTOC Backsheet'!$D$5:$AF$183,X$9,FALSE))="","",(VLOOKUP($E165,'DTOC Backsheet'!$D$5:$AF$183,X$9,FALSE))),"")</f>
        <v>0</v>
      </c>
      <c r="Y165" s="92"/>
    </row>
    <row r="166" spans="1:25" ht="30" customHeight="1" x14ac:dyDescent="0.3">
      <c r="A166" s="171">
        <v>154</v>
      </c>
      <c r="B166" s="97" t="str">
        <f ca="1">IFERROR(IF((VLOOKUP($E166,'Org List'!$AJ$10:$AL$188,3,FALSE))="","",(VLOOKUP($E166,'Org List'!$AJ$10:$AL$188,3,FALSE))),"")</f>
        <v>London Commissioning Region</v>
      </c>
      <c r="C166" s="98" t="str">
        <f ca="1">IFERROR(IF((VLOOKUP($E166,'Org List'!$AO$10:$AQ$188,3,FALSE))="","",(VLOOKUP($E166,'Org List'!$AO$10:$AQ$188,3,FALSE))),"")</f>
        <v>London Region</v>
      </c>
      <c r="D166" s="99" t="str">
        <f ca="1">IFERROR(IF((VLOOKUP($E166,'Org List'!$AT$10:$AV$188,3,FALSE))="","",(VLOOKUP($E166,'Org List'!$AT$10:$AV$188,3,FALSE))),"")</f>
        <v>NHS England London</v>
      </c>
      <c r="E166" s="97" t="str">
        <f t="shared" ca="1" si="2"/>
        <v>E09000029</v>
      </c>
      <c r="F166" s="99" t="str">
        <f ca="1">IF(E166="","",VLOOKUP(E166,'Org List'!$J$9:$K$488,2,0))</f>
        <v>Sutton</v>
      </c>
      <c r="G166" s="107">
        <f ca="1">IFERROR(IF((VLOOKUP($E166,'NEA Backsheet'!$D$5:$CB$183,G$9,FALSE))="","",(VLOOKUP($E166,'NEA Backsheet'!$D$5:$CB$183,G$9,FALSE))),"")</f>
        <v>2863.9498239739441</v>
      </c>
      <c r="H166" s="108">
        <f ca="1">IFERROR(IF((VLOOKUP($E166,'NEA Backsheet'!$D$5:$CB$183,H$9,FALSE))="","",(VLOOKUP($E166,'NEA Backsheet'!$D$5:$CB$183,H$9,FALSE))),"")</f>
        <v>2836.1083996598418</v>
      </c>
      <c r="I166" s="108">
        <f ca="1">IFERROR(IF((VLOOKUP($E166,'NEA Backsheet'!$D$5:$CB$183,I$9,FALSE))="","",(VLOOKUP($E166,'NEA Backsheet'!$D$5:$CB$183,I$9,FALSE))),"")</f>
        <v>2885.6100488060624</v>
      </c>
      <c r="J166" s="109">
        <f ca="1">IFERROR(IF((VLOOKUP($E166,'NEA Backsheet'!$D$5:$CB$183,J$9,FALSE))="","",(VLOOKUP($E166,'NEA Backsheet'!$D$5:$CB$183,J$9,FALSE))),"")</f>
        <v>2832.5736600089617</v>
      </c>
      <c r="K166" s="181">
        <f ca="1">IFERROR(IF((VLOOKUP($E166,'NEA Backsheet'!$D$5:$CB$183,K$9,FALSE))="","",(VLOOKUP($E166,'NEA Backsheet'!$D$5:$CB$183,K$9,FALSE))),"")</f>
        <v>2773.7013646913679</v>
      </c>
      <c r="L166" s="109">
        <f ca="1">IFERROR(IF((VLOOKUP($E166,'NEA Backsheet'!$D$5:$CB$183,L$9,FALSE))="","",(VLOOKUP($E166,'NEA Backsheet'!$D$5:$CB$183,L$9,FALSE))),"")</f>
        <v>2926.3920239735121</v>
      </c>
      <c r="M166" s="110">
        <f ca="1">IFERROR(IF((VLOOKUP($E166,'NEA Backsheet'!$D$5:$CB$183,M$9,FALSE))="","",(VLOOKUP($E166,'NEA Backsheet'!$D$5:$CB$183,M$9,FALSE))),"")</f>
        <v>0</v>
      </c>
      <c r="N166" s="109">
        <f ca="1">IFERROR(IF((VLOOKUP($E166,'NEA Backsheet'!$D$5:$CB$183,N$9,FALSE))="","",(VLOOKUP($E166,'NEA Backsheet'!$D$5:$CB$183,N$9,FALSE))),"")</f>
        <v>0</v>
      </c>
      <c r="O166" s="92"/>
      <c r="Q166" s="107">
        <f ca="1">IFERROR(IF((VLOOKUP($E166,'DTOC Backsheet'!$D$5:$AF$183,Q$9,FALSE))="","",(VLOOKUP($E166,'DTOC Backsheet'!$D$5:$AF$183,Q$9,FALSE))),"")</f>
        <v>433.32006624982347</v>
      </c>
      <c r="R166" s="108">
        <f ca="1">IFERROR(IF((VLOOKUP($E166,'DTOC Backsheet'!$D$5:$AF$183,R$9,FALSE))="","",(VLOOKUP($E166,'DTOC Backsheet'!$D$5:$AF$183,R$9,FALSE))),"")</f>
        <v>584.82160052383585</v>
      </c>
      <c r="S166" s="108">
        <f ca="1">IFERROR(IF((VLOOKUP($E166,'DTOC Backsheet'!$D$5:$AF$183,S$9,FALSE))="","",(VLOOKUP($E166,'DTOC Backsheet'!$D$5:$AF$183,S$9,FALSE))),"")</f>
        <v>343.44627473134159</v>
      </c>
      <c r="T166" s="109">
        <f ca="1">IFERROR(IF((VLOOKUP($E166,'DTOC Backsheet'!$D$5:$AF$183,T$9,FALSE))="","",(VLOOKUP($E166,'DTOC Backsheet'!$D$5:$AF$183,T$9,FALSE))),"")</f>
        <v>413.94639234227611</v>
      </c>
      <c r="U166" s="181">
        <f ca="1">IFERROR(IF((VLOOKUP($E166,'DTOC Backsheet'!$D$5:$AF$183,U$9,FALSE))="","",(VLOOKUP($E166,'DTOC Backsheet'!$D$5:$AF$183,U$9,FALSE))),"")</f>
        <v>704.08979924476114</v>
      </c>
      <c r="V166" s="109">
        <f ca="1">IFERROR(IF((VLOOKUP($E166,'DTOC Backsheet'!$D$5:$AF$183,V$9,FALSE))="","",(VLOOKUP($E166,'DTOC Backsheet'!$D$5:$AF$183,V$9,FALSE))),"")</f>
        <v>612.03116904594208</v>
      </c>
      <c r="W166" s="110">
        <f ca="1">IFERROR(IF((VLOOKUP($E166,'DTOC Backsheet'!$D$5:$AF$183,W$9,FALSE))="","",(VLOOKUP($E166,'DTOC Backsheet'!$D$5:$AF$183,W$9,FALSE))),"")</f>
        <v>0</v>
      </c>
      <c r="X166" s="109">
        <f ca="1">IFERROR(IF((VLOOKUP($E166,'DTOC Backsheet'!$D$5:$AF$183,X$9,FALSE))="","",(VLOOKUP($E166,'DTOC Backsheet'!$D$5:$AF$183,X$9,FALSE))),"")</f>
        <v>0</v>
      </c>
      <c r="Y166" s="92"/>
    </row>
    <row r="167" spans="1:25" ht="30" customHeight="1" x14ac:dyDescent="0.3">
      <c r="A167" s="171">
        <v>155</v>
      </c>
      <c r="B167" s="97" t="str">
        <f ca="1">IFERROR(IF((VLOOKUP($E167,'Org List'!$AJ$10:$AL$188,3,FALSE))="","",(VLOOKUP($E167,'Org List'!$AJ$10:$AL$188,3,FALSE))),"")</f>
        <v>South West England Commissioning Region</v>
      </c>
      <c r="C167" s="98" t="str">
        <f ca="1">IFERROR(IF((VLOOKUP($E167,'Org List'!$AO$10:$AQ$188,3,FALSE))="","",(VLOOKUP($E167,'Org List'!$AO$10:$AQ$188,3,FALSE))),"")</f>
        <v>South West Region</v>
      </c>
      <c r="D167" s="99" t="str">
        <f ca="1">IFERROR(IF((VLOOKUP($E167,'Org List'!$AT$10:$AV$188,3,FALSE))="","",(VLOOKUP($E167,'Org List'!$AT$10:$AV$188,3,FALSE))),"")</f>
        <v>NHS England South West (South West North)</v>
      </c>
      <c r="E167" s="97" t="str">
        <f t="shared" ca="1" si="2"/>
        <v>E06000030</v>
      </c>
      <c r="F167" s="99" t="str">
        <f ca="1">IF(E167="","",VLOOKUP(E167,'Org List'!$J$9:$K$488,2,0))</f>
        <v>Swindon</v>
      </c>
      <c r="G167" s="107">
        <f ca="1">IFERROR(IF((VLOOKUP($E167,'NEA Backsheet'!$D$5:$CB$183,G$9,FALSE))="","",(VLOOKUP($E167,'NEA Backsheet'!$D$5:$CB$183,G$9,FALSE))),"")</f>
        <v>2864.1582084335205</v>
      </c>
      <c r="H167" s="108">
        <f ca="1">IFERROR(IF((VLOOKUP($E167,'NEA Backsheet'!$D$5:$CB$183,H$9,FALSE))="","",(VLOOKUP($E167,'NEA Backsheet'!$D$5:$CB$183,H$9,FALSE))),"")</f>
        <v>2976.1906544593185</v>
      </c>
      <c r="I167" s="108">
        <f ca="1">IFERROR(IF((VLOOKUP($E167,'NEA Backsheet'!$D$5:$CB$183,I$9,FALSE))="","",(VLOOKUP($E167,'NEA Backsheet'!$D$5:$CB$183,I$9,FALSE))),"")</f>
        <v>3190.5558091865469</v>
      </c>
      <c r="J167" s="109">
        <f ca="1">IFERROR(IF((VLOOKUP($E167,'NEA Backsheet'!$D$5:$CB$183,J$9,FALSE))="","",(VLOOKUP($E167,'NEA Backsheet'!$D$5:$CB$183,J$9,FALSE))),"")</f>
        <v>3280.4826480244901</v>
      </c>
      <c r="K167" s="181">
        <f ca="1">IFERROR(IF((VLOOKUP($E167,'NEA Backsheet'!$D$5:$CB$183,K$9,FALSE))="","",(VLOOKUP($E167,'NEA Backsheet'!$D$5:$CB$183,K$9,FALSE))),"")</f>
        <v>3336.6646201563412</v>
      </c>
      <c r="L167" s="109">
        <f ca="1">IFERROR(IF((VLOOKUP($E167,'NEA Backsheet'!$D$5:$CB$183,L$9,FALSE))="","",(VLOOKUP($E167,'NEA Backsheet'!$D$5:$CB$183,L$9,FALSE))),"")</f>
        <v>3184.5580580468554</v>
      </c>
      <c r="M167" s="110">
        <f ca="1">IFERROR(IF((VLOOKUP($E167,'NEA Backsheet'!$D$5:$CB$183,M$9,FALSE))="","",(VLOOKUP($E167,'NEA Backsheet'!$D$5:$CB$183,M$9,FALSE))),"")</f>
        <v>0</v>
      </c>
      <c r="N167" s="109">
        <f ca="1">IFERROR(IF((VLOOKUP($E167,'NEA Backsheet'!$D$5:$CB$183,N$9,FALSE))="","",(VLOOKUP($E167,'NEA Backsheet'!$D$5:$CB$183,N$9,FALSE))),"")</f>
        <v>0</v>
      </c>
      <c r="O167" s="92"/>
      <c r="Q167" s="107">
        <f ca="1">IFERROR(IF((VLOOKUP($E167,'DTOC Backsheet'!$D$5:$AF$183,Q$9,FALSE))="","",(VLOOKUP($E167,'DTOC Backsheet'!$D$5:$AF$183,Q$9,FALSE))),"")</f>
        <v>1581.2108730982932</v>
      </c>
      <c r="R167" s="108">
        <f ca="1">IFERROR(IF((VLOOKUP($E167,'DTOC Backsheet'!$D$5:$AF$183,R$9,FALSE))="","",(VLOOKUP($E167,'DTOC Backsheet'!$D$5:$AF$183,R$9,FALSE))),"")</f>
        <v>1466.2137186911448</v>
      </c>
      <c r="S167" s="108">
        <f ca="1">IFERROR(IF((VLOOKUP($E167,'DTOC Backsheet'!$D$5:$AF$183,S$9,FALSE))="","",(VLOOKUP($E167,'DTOC Backsheet'!$D$5:$AF$183,S$9,FALSE))),"")</f>
        <v>1072.5244808993248</v>
      </c>
      <c r="T167" s="109">
        <f ca="1">IFERROR(IF((VLOOKUP($E167,'DTOC Backsheet'!$D$5:$AF$183,T$9,FALSE))="","",(VLOOKUP($E167,'DTOC Backsheet'!$D$5:$AF$183,T$9,FALSE))),"")</f>
        <v>690.18768690685465</v>
      </c>
      <c r="U167" s="181">
        <f ca="1">IFERROR(IF((VLOOKUP($E167,'DTOC Backsheet'!$D$5:$AF$183,U$9,FALSE))="","",(VLOOKUP($E167,'DTOC Backsheet'!$D$5:$AF$183,U$9,FALSE))),"")</f>
        <v>531.36277079969352</v>
      </c>
      <c r="V167" s="109">
        <f ca="1">IFERROR(IF((VLOOKUP($E167,'DTOC Backsheet'!$D$5:$AF$183,V$9,FALSE))="","",(VLOOKUP($E167,'DTOC Backsheet'!$D$5:$AF$183,V$9,FALSE))),"")</f>
        <v>703.03381982728683</v>
      </c>
      <c r="W167" s="110">
        <f ca="1">IFERROR(IF((VLOOKUP($E167,'DTOC Backsheet'!$D$5:$AF$183,W$9,FALSE))="","",(VLOOKUP($E167,'DTOC Backsheet'!$D$5:$AF$183,W$9,FALSE))),"")</f>
        <v>0</v>
      </c>
      <c r="X167" s="109">
        <f ca="1">IFERROR(IF((VLOOKUP($E167,'DTOC Backsheet'!$D$5:$AF$183,X$9,FALSE))="","",(VLOOKUP($E167,'DTOC Backsheet'!$D$5:$AF$183,X$9,FALSE))),"")</f>
        <v>0</v>
      </c>
      <c r="Y167" s="92"/>
    </row>
    <row r="168" spans="1:25" ht="30" customHeight="1" x14ac:dyDescent="0.3">
      <c r="A168" s="171">
        <v>156</v>
      </c>
      <c r="B168" s="97" t="str">
        <f ca="1">IFERROR(IF((VLOOKUP($E168,'Org List'!$AJ$10:$AL$188,3,FALSE))="","",(VLOOKUP($E168,'Org List'!$AJ$10:$AL$188,3,FALSE))),"")</f>
        <v>North of England Commissioning Region</v>
      </c>
      <c r="C168" s="98" t="str">
        <f ca="1">IFERROR(IF((VLOOKUP($E168,'Org List'!$AO$10:$AQ$188,3,FALSE))="","",(VLOOKUP($E168,'Org List'!$AO$10:$AQ$188,3,FALSE))),"")</f>
        <v>North West Region</v>
      </c>
      <c r="D168" s="99" t="str">
        <f ca="1">IFERROR(IF((VLOOKUP($E168,'Org List'!$AT$10:$AV$188,3,FALSE))="","",(VLOOKUP($E168,'Org List'!$AT$10:$AV$188,3,FALSE))),"")</f>
        <v>NHS England North (Greater Manchester)</v>
      </c>
      <c r="E168" s="97" t="str">
        <f t="shared" ca="1" si="2"/>
        <v>E08000008</v>
      </c>
      <c r="F168" s="99" t="str">
        <f ca="1">IF(E168="","",VLOOKUP(E168,'Org List'!$J$9:$K$488,2,0))</f>
        <v>Tameside</v>
      </c>
      <c r="G168" s="107">
        <f ca="1">IFERROR(IF((VLOOKUP($E168,'NEA Backsheet'!$D$5:$CB$183,G$9,FALSE))="","",(VLOOKUP($E168,'NEA Backsheet'!$D$5:$CB$183,G$9,FALSE))),"")</f>
        <v>3127.9570006393769</v>
      </c>
      <c r="H168" s="108">
        <f ca="1">IFERROR(IF((VLOOKUP($E168,'NEA Backsheet'!$D$5:$CB$183,H$9,FALSE))="","",(VLOOKUP($E168,'NEA Backsheet'!$D$5:$CB$183,H$9,FALSE))),"")</f>
        <v>3047.4654939676166</v>
      </c>
      <c r="I168" s="108">
        <f ca="1">IFERROR(IF((VLOOKUP($E168,'NEA Backsheet'!$D$5:$CB$183,I$9,FALSE))="","",(VLOOKUP($E168,'NEA Backsheet'!$D$5:$CB$183,I$9,FALSE))),"")</f>
        <v>3233.849872461562</v>
      </c>
      <c r="J168" s="109">
        <f ca="1">IFERROR(IF((VLOOKUP($E168,'NEA Backsheet'!$D$5:$CB$183,J$9,FALSE))="","",(VLOOKUP($E168,'NEA Backsheet'!$D$5:$CB$183,J$9,FALSE))),"")</f>
        <v>3148.8195254839152</v>
      </c>
      <c r="K168" s="181">
        <f ca="1">IFERROR(IF((VLOOKUP($E168,'NEA Backsheet'!$D$5:$CB$183,K$9,FALSE))="","",(VLOOKUP($E168,'NEA Backsheet'!$D$5:$CB$183,K$9,FALSE))),"")</f>
        <v>3341.4711420606923</v>
      </c>
      <c r="L168" s="109">
        <f ca="1">IFERROR(IF((VLOOKUP($E168,'NEA Backsheet'!$D$5:$CB$183,L$9,FALSE))="","",(VLOOKUP($E168,'NEA Backsheet'!$D$5:$CB$183,L$9,FALSE))),"")</f>
        <v>3217.4951959878172</v>
      </c>
      <c r="M168" s="110">
        <f ca="1">IFERROR(IF((VLOOKUP($E168,'NEA Backsheet'!$D$5:$CB$183,M$9,FALSE))="","",(VLOOKUP($E168,'NEA Backsheet'!$D$5:$CB$183,M$9,FALSE))),"")</f>
        <v>0</v>
      </c>
      <c r="N168" s="109">
        <f ca="1">IFERROR(IF((VLOOKUP($E168,'NEA Backsheet'!$D$5:$CB$183,N$9,FALSE))="","",(VLOOKUP($E168,'NEA Backsheet'!$D$5:$CB$183,N$9,FALSE))),"")</f>
        <v>0</v>
      </c>
      <c r="O168" s="92"/>
      <c r="Q168" s="107">
        <f ca="1">IFERROR(IF((VLOOKUP($E168,'DTOC Backsheet'!$D$5:$AF$183,Q$9,FALSE))="","",(VLOOKUP($E168,'DTOC Backsheet'!$D$5:$AF$183,Q$9,FALSE))),"")</f>
        <v>1314.2359320013297</v>
      </c>
      <c r="R168" s="108">
        <f ca="1">IFERROR(IF((VLOOKUP($E168,'DTOC Backsheet'!$D$5:$AF$183,R$9,FALSE))="","",(VLOOKUP($E168,'DTOC Backsheet'!$D$5:$AF$183,R$9,FALSE))),"")</f>
        <v>1591.0680101333151</v>
      </c>
      <c r="S168" s="108">
        <f ca="1">IFERROR(IF((VLOOKUP($E168,'DTOC Backsheet'!$D$5:$AF$183,S$9,FALSE))="","",(VLOOKUP($E168,'DTOC Backsheet'!$D$5:$AF$183,S$9,FALSE))),"")</f>
        <v>1417.4031660877838</v>
      </c>
      <c r="T168" s="109">
        <f ca="1">IFERROR(IF((VLOOKUP($E168,'DTOC Backsheet'!$D$5:$AF$183,T$9,FALSE))="","",(VLOOKUP($E168,'DTOC Backsheet'!$D$5:$AF$183,T$9,FALSE))),"")</f>
        <v>1474.854298811362</v>
      </c>
      <c r="U168" s="181">
        <f ca="1">IFERROR(IF((VLOOKUP($E168,'DTOC Backsheet'!$D$5:$AF$183,U$9,FALSE))="","",(VLOOKUP($E168,'DTOC Backsheet'!$D$5:$AF$183,U$9,FALSE))),"")</f>
        <v>1552.2368601559147</v>
      </c>
      <c r="V168" s="109">
        <f ca="1">IFERROR(IF((VLOOKUP($E168,'DTOC Backsheet'!$D$5:$AF$183,V$9,FALSE))="","",(VLOOKUP($E168,'DTOC Backsheet'!$D$5:$AF$183,V$9,FALSE))),"")</f>
        <v>1302.8930513790228</v>
      </c>
      <c r="W168" s="110">
        <f ca="1">IFERROR(IF((VLOOKUP($E168,'DTOC Backsheet'!$D$5:$AF$183,W$9,FALSE))="","",(VLOOKUP($E168,'DTOC Backsheet'!$D$5:$AF$183,W$9,FALSE))),"")</f>
        <v>0</v>
      </c>
      <c r="X168" s="109">
        <f ca="1">IFERROR(IF((VLOOKUP($E168,'DTOC Backsheet'!$D$5:$AF$183,X$9,FALSE))="","",(VLOOKUP($E168,'DTOC Backsheet'!$D$5:$AF$183,X$9,FALSE))),"")</f>
        <v>0</v>
      </c>
      <c r="Y168" s="92"/>
    </row>
    <row r="169" spans="1:25" ht="30" customHeight="1" x14ac:dyDescent="0.3">
      <c r="A169" s="171">
        <v>157</v>
      </c>
      <c r="B169" s="97" t="str">
        <f ca="1">IFERROR(IF((VLOOKUP($E169,'Org List'!$AJ$10:$AL$188,3,FALSE))="","",(VLOOKUP($E169,'Org List'!$AJ$10:$AL$188,3,FALSE))),"")</f>
        <v>Midlands and East of England Commissioning Region</v>
      </c>
      <c r="C169" s="98" t="str">
        <f ca="1">IFERROR(IF((VLOOKUP($E169,'Org List'!$AO$10:$AQ$188,3,FALSE))="","",(VLOOKUP($E169,'Org List'!$AO$10:$AQ$188,3,FALSE))),"")</f>
        <v>West Midlands Region</v>
      </c>
      <c r="D169" s="99" t="str">
        <f ca="1">IFERROR(IF((VLOOKUP($E169,'Org List'!$AT$10:$AV$188,3,FALSE))="","",(VLOOKUP($E169,'Org List'!$AT$10:$AV$188,3,FALSE))),"")</f>
        <v>NHS England Midlands And East (North Midlands)</v>
      </c>
      <c r="E169" s="97" t="str">
        <f t="shared" ca="1" si="2"/>
        <v>E06000020</v>
      </c>
      <c r="F169" s="99" t="str">
        <f ca="1">IF(E169="","",VLOOKUP(E169,'Org List'!$J$9:$K$488,2,0))</f>
        <v>Telford and Wrekin</v>
      </c>
      <c r="G169" s="107">
        <f ca="1">IFERROR(IF((VLOOKUP($E169,'NEA Backsheet'!$D$5:$CB$183,G$9,FALSE))="","",(VLOOKUP($E169,'NEA Backsheet'!$D$5:$CB$183,G$9,FALSE))),"")</f>
        <v>2657.4293291584459</v>
      </c>
      <c r="H169" s="108">
        <f ca="1">IFERROR(IF((VLOOKUP($E169,'NEA Backsheet'!$D$5:$CB$183,H$9,FALSE))="","",(VLOOKUP($E169,'NEA Backsheet'!$D$5:$CB$183,H$9,FALSE))),"")</f>
        <v>2659.5145921918734</v>
      </c>
      <c r="I169" s="108">
        <f ca="1">IFERROR(IF((VLOOKUP($E169,'NEA Backsheet'!$D$5:$CB$183,I$9,FALSE))="","",(VLOOKUP($E169,'NEA Backsheet'!$D$5:$CB$183,I$9,FALSE))),"")</f>
        <v>2862.7902141510967</v>
      </c>
      <c r="J169" s="109">
        <f ca="1">IFERROR(IF((VLOOKUP($E169,'NEA Backsheet'!$D$5:$CB$183,J$9,FALSE))="","",(VLOOKUP($E169,'NEA Backsheet'!$D$5:$CB$183,J$9,FALSE))),"")</f>
        <v>2919.3803416239034</v>
      </c>
      <c r="K169" s="181">
        <f ca="1">IFERROR(IF((VLOOKUP($E169,'NEA Backsheet'!$D$5:$CB$183,K$9,FALSE))="","",(VLOOKUP($E169,'NEA Backsheet'!$D$5:$CB$183,K$9,FALSE))),"")</f>
        <v>3123.8399759046515</v>
      </c>
      <c r="L169" s="109">
        <f ca="1">IFERROR(IF((VLOOKUP($E169,'NEA Backsheet'!$D$5:$CB$183,L$9,FALSE))="","",(VLOOKUP($E169,'NEA Backsheet'!$D$5:$CB$183,L$9,FALSE))),"")</f>
        <v>3185.2257801717451</v>
      </c>
      <c r="M169" s="110">
        <f ca="1">IFERROR(IF((VLOOKUP($E169,'NEA Backsheet'!$D$5:$CB$183,M$9,FALSE))="","",(VLOOKUP($E169,'NEA Backsheet'!$D$5:$CB$183,M$9,FALSE))),"")</f>
        <v>0</v>
      </c>
      <c r="N169" s="109">
        <f ca="1">IFERROR(IF((VLOOKUP($E169,'NEA Backsheet'!$D$5:$CB$183,N$9,FALSE))="","",(VLOOKUP($E169,'NEA Backsheet'!$D$5:$CB$183,N$9,FALSE))),"")</f>
        <v>0</v>
      </c>
      <c r="O169" s="92"/>
      <c r="Q169" s="107">
        <f ca="1">IFERROR(IF((VLOOKUP($E169,'DTOC Backsheet'!$D$5:$AF$183,Q$9,FALSE))="","",(VLOOKUP($E169,'DTOC Backsheet'!$D$5:$AF$183,Q$9,FALSE))),"")</f>
        <v>657.6861539369005</v>
      </c>
      <c r="R169" s="108">
        <f ca="1">IFERROR(IF((VLOOKUP($E169,'DTOC Backsheet'!$D$5:$AF$183,R$9,FALSE))="","",(VLOOKUP($E169,'DTOC Backsheet'!$D$5:$AF$183,R$9,FALSE))),"")</f>
        <v>631.14276655828121</v>
      </c>
      <c r="S169" s="108">
        <f ca="1">IFERROR(IF((VLOOKUP($E169,'DTOC Backsheet'!$D$5:$AF$183,S$9,FALSE))="","",(VLOOKUP($E169,'DTOC Backsheet'!$D$5:$AF$183,S$9,FALSE))),"")</f>
        <v>477.04365649907464</v>
      </c>
      <c r="T169" s="109">
        <f ca="1">IFERROR(IF((VLOOKUP($E169,'DTOC Backsheet'!$D$5:$AF$183,T$9,FALSE))="","",(VLOOKUP($E169,'DTOC Backsheet'!$D$5:$AF$183,T$9,FALSE))),"")</f>
        <v>428.96611307267619</v>
      </c>
      <c r="U169" s="181">
        <f ca="1">IFERROR(IF((VLOOKUP($E169,'DTOC Backsheet'!$D$5:$AF$183,U$9,FALSE))="","",(VLOOKUP($E169,'DTOC Backsheet'!$D$5:$AF$183,U$9,FALSE))),"")</f>
        <v>320.25552277343633</v>
      </c>
      <c r="V169" s="109">
        <f ca="1">IFERROR(IF((VLOOKUP($E169,'DTOC Backsheet'!$D$5:$AF$183,V$9,FALSE))="","",(VLOOKUP($E169,'DTOC Backsheet'!$D$5:$AF$183,V$9,FALSE))),"")</f>
        <v>534.00404829423894</v>
      </c>
      <c r="W169" s="110">
        <f ca="1">IFERROR(IF((VLOOKUP($E169,'DTOC Backsheet'!$D$5:$AF$183,W$9,FALSE))="","",(VLOOKUP($E169,'DTOC Backsheet'!$D$5:$AF$183,W$9,FALSE))),"")</f>
        <v>0</v>
      </c>
      <c r="X169" s="109">
        <f ca="1">IFERROR(IF((VLOOKUP($E169,'DTOC Backsheet'!$D$5:$AF$183,X$9,FALSE))="","",(VLOOKUP($E169,'DTOC Backsheet'!$D$5:$AF$183,X$9,FALSE))),"")</f>
        <v>0</v>
      </c>
      <c r="Y169" s="92"/>
    </row>
    <row r="170" spans="1:25" ht="30" customHeight="1" x14ac:dyDescent="0.3">
      <c r="A170" s="171">
        <v>158</v>
      </c>
      <c r="B170" s="97" t="str">
        <f ca="1">IFERROR(IF((VLOOKUP($E170,'Org List'!$AJ$10:$AL$188,3,FALSE))="","",(VLOOKUP($E170,'Org List'!$AJ$10:$AL$188,3,FALSE))),"")</f>
        <v>Midlands and East of England Commissioning Region</v>
      </c>
      <c r="C170" s="98" t="str">
        <f ca="1">IFERROR(IF((VLOOKUP($E170,'Org List'!$AO$10:$AQ$188,3,FALSE))="","",(VLOOKUP($E170,'Org List'!$AO$10:$AQ$188,3,FALSE))),"")</f>
        <v>East Region</v>
      </c>
      <c r="D170" s="99" t="str">
        <f ca="1">IFERROR(IF((VLOOKUP($E170,'Org List'!$AT$10:$AV$188,3,FALSE))="","",(VLOOKUP($E170,'Org List'!$AT$10:$AV$188,3,FALSE))),"")</f>
        <v>NHS England Midlands And East (East)</v>
      </c>
      <c r="E170" s="97" t="str">
        <f t="shared" ca="1" si="2"/>
        <v>E06000034</v>
      </c>
      <c r="F170" s="99" t="str">
        <f ca="1">IF(E170="","",VLOOKUP(E170,'Org List'!$J$9:$K$488,2,0))</f>
        <v>Thurrock</v>
      </c>
      <c r="G170" s="107">
        <f ca="1">IFERROR(IF((VLOOKUP($E170,'NEA Backsheet'!$D$5:$CB$183,G$9,FALSE))="","",(VLOOKUP($E170,'NEA Backsheet'!$D$5:$CB$183,G$9,FALSE))),"")</f>
        <v>2308.634725138947</v>
      </c>
      <c r="H170" s="108">
        <f ca="1">IFERROR(IF((VLOOKUP($E170,'NEA Backsheet'!$D$5:$CB$183,H$9,FALSE))="","",(VLOOKUP($E170,'NEA Backsheet'!$D$5:$CB$183,H$9,FALSE))),"")</f>
        <v>2461.0537615353956</v>
      </c>
      <c r="I170" s="108">
        <f ca="1">IFERROR(IF((VLOOKUP($E170,'NEA Backsheet'!$D$5:$CB$183,I$9,FALSE))="","",(VLOOKUP($E170,'NEA Backsheet'!$D$5:$CB$183,I$9,FALSE))),"")</f>
        <v>2535.5196941735139</v>
      </c>
      <c r="J170" s="109">
        <f ca="1">IFERROR(IF((VLOOKUP($E170,'NEA Backsheet'!$D$5:$CB$183,J$9,FALSE))="","",(VLOOKUP($E170,'NEA Backsheet'!$D$5:$CB$183,J$9,FALSE))),"")</f>
        <v>2665.7541883653989</v>
      </c>
      <c r="K170" s="181">
        <f ca="1">IFERROR(IF((VLOOKUP($E170,'NEA Backsheet'!$D$5:$CB$183,K$9,FALSE))="","",(VLOOKUP($E170,'NEA Backsheet'!$D$5:$CB$183,K$9,FALSE))),"")</f>
        <v>2890.2169992487143</v>
      </c>
      <c r="L170" s="109">
        <f ca="1">IFERROR(IF((VLOOKUP($E170,'NEA Backsheet'!$D$5:$CB$183,L$9,FALSE))="","",(VLOOKUP($E170,'NEA Backsheet'!$D$5:$CB$183,L$9,FALSE))),"")</f>
        <v>2954.9485310480577</v>
      </c>
      <c r="M170" s="110">
        <f ca="1">IFERROR(IF((VLOOKUP($E170,'NEA Backsheet'!$D$5:$CB$183,M$9,FALSE))="","",(VLOOKUP($E170,'NEA Backsheet'!$D$5:$CB$183,M$9,FALSE))),"")</f>
        <v>0</v>
      </c>
      <c r="N170" s="109">
        <f ca="1">IFERROR(IF((VLOOKUP($E170,'NEA Backsheet'!$D$5:$CB$183,N$9,FALSE))="","",(VLOOKUP($E170,'NEA Backsheet'!$D$5:$CB$183,N$9,FALSE))),"")</f>
        <v>0</v>
      </c>
      <c r="O170" s="92"/>
      <c r="Q170" s="107">
        <f ca="1">IFERROR(IF((VLOOKUP($E170,'DTOC Backsheet'!$D$5:$AF$183,Q$9,FALSE))="","",(VLOOKUP($E170,'DTOC Backsheet'!$D$5:$AF$183,Q$9,FALSE))),"")</f>
        <v>752.52802383005417</v>
      </c>
      <c r="R170" s="108">
        <f ca="1">IFERROR(IF((VLOOKUP($E170,'DTOC Backsheet'!$D$5:$AF$183,R$9,FALSE))="","",(VLOOKUP($E170,'DTOC Backsheet'!$D$5:$AF$183,R$9,FALSE))),"")</f>
        <v>758.79909069530447</v>
      </c>
      <c r="S170" s="108">
        <f ca="1">IFERROR(IF((VLOOKUP($E170,'DTOC Backsheet'!$D$5:$AF$183,S$9,FALSE))="","",(VLOOKUP($E170,'DTOC Backsheet'!$D$5:$AF$183,S$9,FALSE))),"")</f>
        <v>600.45465234773064</v>
      </c>
      <c r="T170" s="109">
        <f ca="1">IFERROR(IF((VLOOKUP($E170,'DTOC Backsheet'!$D$5:$AF$183,T$9,FALSE))="","",(VLOOKUP($E170,'DTOC Backsheet'!$D$5:$AF$183,T$9,FALSE))),"")</f>
        <v>586.81022851002695</v>
      </c>
      <c r="U170" s="181">
        <f ca="1">IFERROR(IF((VLOOKUP($E170,'DTOC Backsheet'!$D$5:$AF$183,U$9,FALSE))="","",(VLOOKUP($E170,'DTOC Backsheet'!$D$5:$AF$183,U$9,FALSE))),"")</f>
        <v>298.44377539809824</v>
      </c>
      <c r="V170" s="109">
        <f ca="1">IFERROR(IF((VLOOKUP($E170,'DTOC Backsheet'!$D$5:$AF$183,V$9,FALSE))="","",(VLOOKUP($E170,'DTOC Backsheet'!$D$5:$AF$183,V$9,FALSE))),"")</f>
        <v>636.42166130347698</v>
      </c>
      <c r="W170" s="110">
        <f ca="1">IFERROR(IF((VLOOKUP($E170,'DTOC Backsheet'!$D$5:$AF$183,W$9,FALSE))="","",(VLOOKUP($E170,'DTOC Backsheet'!$D$5:$AF$183,W$9,FALSE))),"")</f>
        <v>0</v>
      </c>
      <c r="X170" s="109">
        <f ca="1">IFERROR(IF((VLOOKUP($E170,'DTOC Backsheet'!$D$5:$AF$183,X$9,FALSE))="","",(VLOOKUP($E170,'DTOC Backsheet'!$D$5:$AF$183,X$9,FALSE))),"")</f>
        <v>0</v>
      </c>
      <c r="Y170" s="92"/>
    </row>
    <row r="171" spans="1:25" ht="30" customHeight="1" x14ac:dyDescent="0.3">
      <c r="A171" s="171">
        <v>159</v>
      </c>
      <c r="B171" s="97" t="str">
        <f ca="1">IFERROR(IF((VLOOKUP($E171,'Org List'!$AJ$10:$AL$188,3,FALSE))="","",(VLOOKUP($E171,'Org List'!$AJ$10:$AL$188,3,FALSE))),"")</f>
        <v>South West England Commissioning Region</v>
      </c>
      <c r="C171" s="98" t="str">
        <f ca="1">IFERROR(IF((VLOOKUP($E171,'Org List'!$AO$10:$AQ$188,3,FALSE))="","",(VLOOKUP($E171,'Org List'!$AO$10:$AQ$188,3,FALSE))),"")</f>
        <v>South West Region</v>
      </c>
      <c r="D171" s="99" t="str">
        <f ca="1">IFERROR(IF((VLOOKUP($E171,'Org List'!$AT$10:$AV$188,3,FALSE))="","",(VLOOKUP($E171,'Org List'!$AT$10:$AV$188,3,FALSE))),"")</f>
        <v>NHS England South West (South West South)</v>
      </c>
      <c r="E171" s="97" t="str">
        <f t="shared" ca="1" si="2"/>
        <v>E06000027</v>
      </c>
      <c r="F171" s="99" t="str">
        <f ca="1">IF(E171="","",VLOOKUP(E171,'Org List'!$J$9:$K$488,2,0))</f>
        <v>Torbay</v>
      </c>
      <c r="G171" s="107">
        <f ca="1">IFERROR(IF((VLOOKUP($E171,'NEA Backsheet'!$D$5:$CB$183,G$9,FALSE))="","",(VLOOKUP($E171,'NEA Backsheet'!$D$5:$CB$183,G$9,FALSE))),"")</f>
        <v>3325.4007233352263</v>
      </c>
      <c r="H171" s="108">
        <f ca="1">IFERROR(IF((VLOOKUP($E171,'NEA Backsheet'!$D$5:$CB$183,H$9,FALSE))="","",(VLOOKUP($E171,'NEA Backsheet'!$D$5:$CB$183,H$9,FALSE))),"")</f>
        <v>3295.4973365490041</v>
      </c>
      <c r="I171" s="108">
        <f ca="1">IFERROR(IF((VLOOKUP($E171,'NEA Backsheet'!$D$5:$CB$183,I$9,FALSE))="","",(VLOOKUP($E171,'NEA Backsheet'!$D$5:$CB$183,I$9,FALSE))),"")</f>
        <v>3526.4379501630756</v>
      </c>
      <c r="J171" s="109">
        <f ca="1">IFERROR(IF((VLOOKUP($E171,'NEA Backsheet'!$D$5:$CB$183,J$9,FALSE))="","",(VLOOKUP($E171,'NEA Backsheet'!$D$5:$CB$183,J$9,FALSE))),"")</f>
        <v>3435.660922511538</v>
      </c>
      <c r="K171" s="181">
        <f ca="1">IFERROR(IF((VLOOKUP($E171,'NEA Backsheet'!$D$5:$CB$183,K$9,FALSE))="","",(VLOOKUP($E171,'NEA Backsheet'!$D$5:$CB$183,K$9,FALSE))),"")</f>
        <v>3468.7099401684873</v>
      </c>
      <c r="L171" s="109">
        <f ca="1">IFERROR(IF((VLOOKUP($E171,'NEA Backsheet'!$D$5:$CB$183,L$9,FALSE))="","",(VLOOKUP($E171,'NEA Backsheet'!$D$5:$CB$183,L$9,FALSE))),"")</f>
        <v>3403.330361760175</v>
      </c>
      <c r="M171" s="110">
        <f ca="1">IFERROR(IF((VLOOKUP($E171,'NEA Backsheet'!$D$5:$CB$183,M$9,FALSE))="","",(VLOOKUP($E171,'NEA Backsheet'!$D$5:$CB$183,M$9,FALSE))),"")</f>
        <v>0</v>
      </c>
      <c r="N171" s="109">
        <f ca="1">IFERROR(IF((VLOOKUP($E171,'NEA Backsheet'!$D$5:$CB$183,N$9,FALSE))="","",(VLOOKUP($E171,'NEA Backsheet'!$D$5:$CB$183,N$9,FALSE))),"")</f>
        <v>0</v>
      </c>
      <c r="O171" s="92"/>
      <c r="Q171" s="107">
        <f ca="1">IFERROR(IF((VLOOKUP($E171,'DTOC Backsheet'!$D$5:$AF$183,Q$9,FALSE))="","",(VLOOKUP($E171,'DTOC Backsheet'!$D$5:$AF$183,Q$9,FALSE))),"")</f>
        <v>557.22480196667584</v>
      </c>
      <c r="R171" s="108">
        <f ca="1">IFERROR(IF((VLOOKUP($E171,'DTOC Backsheet'!$D$5:$AF$183,R$9,FALSE))="","",(VLOOKUP($E171,'DTOC Backsheet'!$D$5:$AF$183,R$9,FALSE))),"")</f>
        <v>871.34662660475271</v>
      </c>
      <c r="S171" s="108">
        <f ca="1">IFERROR(IF((VLOOKUP($E171,'DTOC Backsheet'!$D$5:$AF$183,S$9,FALSE))="","",(VLOOKUP($E171,'DTOC Backsheet'!$D$5:$AF$183,S$9,FALSE))),"")</f>
        <v>802.14877538013297</v>
      </c>
      <c r="T171" s="109">
        <f ca="1">IFERROR(IF((VLOOKUP($E171,'DTOC Backsheet'!$D$5:$AF$183,T$9,FALSE))="","",(VLOOKUP($E171,'DTOC Backsheet'!$D$5:$AF$183,T$9,FALSE))),"")</f>
        <v>634.14007185715548</v>
      </c>
      <c r="U171" s="181">
        <f ca="1">IFERROR(IF((VLOOKUP($E171,'DTOC Backsheet'!$D$5:$AF$183,U$9,FALSE))="","",(VLOOKUP($E171,'DTOC Backsheet'!$D$5:$AF$183,U$9,FALSE))),"")</f>
        <v>926.68033423251927</v>
      </c>
      <c r="V171" s="109">
        <f ca="1">IFERROR(IF((VLOOKUP($E171,'DTOC Backsheet'!$D$5:$AF$183,V$9,FALSE))="","",(VLOOKUP($E171,'DTOC Backsheet'!$D$5:$AF$183,V$9,FALSE))),"")</f>
        <v>677.74855817397986</v>
      </c>
      <c r="W171" s="110">
        <f ca="1">IFERROR(IF((VLOOKUP($E171,'DTOC Backsheet'!$D$5:$AF$183,W$9,FALSE))="","",(VLOOKUP($E171,'DTOC Backsheet'!$D$5:$AF$183,W$9,FALSE))),"")</f>
        <v>0</v>
      </c>
      <c r="X171" s="109">
        <f ca="1">IFERROR(IF((VLOOKUP($E171,'DTOC Backsheet'!$D$5:$AF$183,X$9,FALSE))="","",(VLOOKUP($E171,'DTOC Backsheet'!$D$5:$AF$183,X$9,FALSE))),"")</f>
        <v>0</v>
      </c>
      <c r="Y171" s="92"/>
    </row>
    <row r="172" spans="1:25" ht="30" customHeight="1" x14ac:dyDescent="0.3">
      <c r="A172" s="171">
        <v>160</v>
      </c>
      <c r="B172" s="97" t="str">
        <f ca="1">IFERROR(IF((VLOOKUP($E172,'Org List'!$AJ$10:$AL$188,3,FALSE))="","",(VLOOKUP($E172,'Org List'!$AJ$10:$AL$188,3,FALSE))),"")</f>
        <v>London Commissioning Region</v>
      </c>
      <c r="C172" s="98" t="str">
        <f ca="1">IFERROR(IF((VLOOKUP($E172,'Org List'!$AO$10:$AQ$188,3,FALSE))="","",(VLOOKUP($E172,'Org List'!$AO$10:$AQ$188,3,FALSE))),"")</f>
        <v>London Region</v>
      </c>
      <c r="D172" s="99" t="str">
        <f ca="1">IFERROR(IF((VLOOKUP($E172,'Org List'!$AT$10:$AV$188,3,FALSE))="","",(VLOOKUP($E172,'Org List'!$AT$10:$AV$188,3,FALSE))),"")</f>
        <v>NHS England London</v>
      </c>
      <c r="E172" s="97" t="str">
        <f t="shared" ca="1" si="2"/>
        <v>E09000030</v>
      </c>
      <c r="F172" s="99" t="str">
        <f ca="1">IF(E172="","",VLOOKUP(E172,'Org List'!$J$9:$K$488,2,0))</f>
        <v>Tower Hamlets</v>
      </c>
      <c r="G172" s="107">
        <f ca="1">IFERROR(IF((VLOOKUP($E172,'NEA Backsheet'!$D$5:$CB$183,G$9,FALSE))="","",(VLOOKUP($E172,'NEA Backsheet'!$D$5:$CB$183,G$9,FALSE))),"")</f>
        <v>1798.7241296473603</v>
      </c>
      <c r="H172" s="108">
        <f ca="1">IFERROR(IF((VLOOKUP($E172,'NEA Backsheet'!$D$5:$CB$183,H$9,FALSE))="","",(VLOOKUP($E172,'NEA Backsheet'!$D$5:$CB$183,H$9,FALSE))),"")</f>
        <v>1911.2155584780348</v>
      </c>
      <c r="I172" s="108">
        <f ca="1">IFERROR(IF((VLOOKUP($E172,'NEA Backsheet'!$D$5:$CB$183,I$9,FALSE))="","",(VLOOKUP($E172,'NEA Backsheet'!$D$5:$CB$183,I$9,FALSE))),"")</f>
        <v>2049.1690351552174</v>
      </c>
      <c r="J172" s="109">
        <f ca="1">IFERROR(IF((VLOOKUP($E172,'NEA Backsheet'!$D$5:$CB$183,J$9,FALSE))="","",(VLOOKUP($E172,'NEA Backsheet'!$D$5:$CB$183,J$9,FALSE))),"")</f>
        <v>1920.9733201586828</v>
      </c>
      <c r="K172" s="181">
        <f ca="1">IFERROR(IF((VLOOKUP($E172,'NEA Backsheet'!$D$5:$CB$183,K$9,FALSE))="","",(VLOOKUP($E172,'NEA Backsheet'!$D$5:$CB$183,K$9,FALSE))),"")</f>
        <v>2023.878832142743</v>
      </c>
      <c r="L172" s="109">
        <f ca="1">IFERROR(IF((VLOOKUP($E172,'NEA Backsheet'!$D$5:$CB$183,L$9,FALSE))="","",(VLOOKUP($E172,'NEA Backsheet'!$D$5:$CB$183,L$9,FALSE))),"")</f>
        <v>2131.7053666726188</v>
      </c>
      <c r="M172" s="110">
        <f ca="1">IFERROR(IF((VLOOKUP($E172,'NEA Backsheet'!$D$5:$CB$183,M$9,FALSE))="","",(VLOOKUP($E172,'NEA Backsheet'!$D$5:$CB$183,M$9,FALSE))),"")</f>
        <v>0</v>
      </c>
      <c r="N172" s="109">
        <f ca="1">IFERROR(IF((VLOOKUP($E172,'NEA Backsheet'!$D$5:$CB$183,N$9,FALSE))="","",(VLOOKUP($E172,'NEA Backsheet'!$D$5:$CB$183,N$9,FALSE))),"")</f>
        <v>0</v>
      </c>
      <c r="O172" s="92"/>
      <c r="Q172" s="107">
        <f ca="1">IFERROR(IF((VLOOKUP($E172,'DTOC Backsheet'!$D$5:$AF$183,Q$9,FALSE))="","",(VLOOKUP($E172,'DTOC Backsheet'!$D$5:$AF$183,Q$9,FALSE))),"")</f>
        <v>533.05838596432648</v>
      </c>
      <c r="R172" s="108">
        <f ca="1">IFERROR(IF((VLOOKUP($E172,'DTOC Backsheet'!$D$5:$AF$183,R$9,FALSE))="","",(VLOOKUP($E172,'DTOC Backsheet'!$D$5:$AF$183,R$9,FALSE))),"")</f>
        <v>711.71851845667697</v>
      </c>
      <c r="S172" s="108">
        <f ca="1">IFERROR(IF((VLOOKUP($E172,'DTOC Backsheet'!$D$5:$AF$183,S$9,FALSE))="","",(VLOOKUP($E172,'DTOC Backsheet'!$D$5:$AF$183,S$9,FALSE))),"")</f>
        <v>511.76944494304166</v>
      </c>
      <c r="T172" s="109">
        <f ca="1">IFERROR(IF((VLOOKUP($E172,'DTOC Backsheet'!$D$5:$AF$183,T$9,FALSE))="","",(VLOOKUP($E172,'DTOC Backsheet'!$D$5:$AF$183,T$9,FALSE))),"")</f>
        <v>466.67983804277674</v>
      </c>
      <c r="U172" s="181">
        <f ca="1">IFERROR(IF((VLOOKUP($E172,'DTOC Backsheet'!$D$5:$AF$183,U$9,FALSE))="","",(VLOOKUP($E172,'DTOC Backsheet'!$D$5:$AF$183,U$9,FALSE))),"")</f>
        <v>632.15757974178746</v>
      </c>
      <c r="V172" s="109">
        <f ca="1">IFERROR(IF((VLOOKUP($E172,'DTOC Backsheet'!$D$5:$AF$183,V$9,FALSE))="","",(VLOOKUP($E172,'DTOC Backsheet'!$D$5:$AF$183,V$9,FALSE))),"")</f>
        <v>500.10145089824192</v>
      </c>
      <c r="W172" s="110">
        <f ca="1">IFERROR(IF((VLOOKUP($E172,'DTOC Backsheet'!$D$5:$AF$183,W$9,FALSE))="","",(VLOOKUP($E172,'DTOC Backsheet'!$D$5:$AF$183,W$9,FALSE))),"")</f>
        <v>0</v>
      </c>
      <c r="X172" s="109">
        <f ca="1">IFERROR(IF((VLOOKUP($E172,'DTOC Backsheet'!$D$5:$AF$183,X$9,FALSE))="","",(VLOOKUP($E172,'DTOC Backsheet'!$D$5:$AF$183,X$9,FALSE))),"")</f>
        <v>0</v>
      </c>
      <c r="Y172" s="92"/>
    </row>
    <row r="173" spans="1:25" ht="30" customHeight="1" x14ac:dyDescent="0.3">
      <c r="A173" s="171">
        <v>161</v>
      </c>
      <c r="B173" s="97" t="str">
        <f ca="1">IFERROR(IF((VLOOKUP($E173,'Org List'!$AJ$10:$AL$188,3,FALSE))="","",(VLOOKUP($E173,'Org List'!$AJ$10:$AL$188,3,FALSE))),"")</f>
        <v>North of England Commissioning Region</v>
      </c>
      <c r="C173" s="98" t="str">
        <f ca="1">IFERROR(IF((VLOOKUP($E173,'Org List'!$AO$10:$AQ$188,3,FALSE))="","",(VLOOKUP($E173,'Org List'!$AO$10:$AQ$188,3,FALSE))),"")</f>
        <v>North West Region</v>
      </c>
      <c r="D173" s="99" t="str">
        <f ca="1">IFERROR(IF((VLOOKUP($E173,'Org List'!$AT$10:$AV$188,3,FALSE))="","",(VLOOKUP($E173,'Org List'!$AT$10:$AV$188,3,FALSE))),"")</f>
        <v>NHS England North (Greater Manchester)</v>
      </c>
      <c r="E173" s="97" t="str">
        <f t="shared" ca="1" si="2"/>
        <v>E08000009</v>
      </c>
      <c r="F173" s="99" t="str">
        <f ca="1">IF(E173="","",VLOOKUP(E173,'Org List'!$J$9:$K$488,2,0))</f>
        <v>Trafford</v>
      </c>
      <c r="G173" s="107">
        <f ca="1">IFERROR(IF((VLOOKUP($E173,'NEA Backsheet'!$D$5:$CB$183,G$9,FALSE))="","",(VLOOKUP($E173,'NEA Backsheet'!$D$5:$CB$183,G$9,FALSE))),"")</f>
        <v>2861.2326938479318</v>
      </c>
      <c r="H173" s="108">
        <f ca="1">IFERROR(IF((VLOOKUP($E173,'NEA Backsheet'!$D$5:$CB$183,H$9,FALSE))="","",(VLOOKUP($E173,'NEA Backsheet'!$D$5:$CB$183,H$9,FALSE))),"")</f>
        <v>2901.6978539954866</v>
      </c>
      <c r="I173" s="108">
        <f ca="1">IFERROR(IF((VLOOKUP($E173,'NEA Backsheet'!$D$5:$CB$183,I$9,FALSE))="","",(VLOOKUP($E173,'NEA Backsheet'!$D$5:$CB$183,I$9,FALSE))),"")</f>
        <v>3078.0292781337025</v>
      </c>
      <c r="J173" s="109">
        <f ca="1">IFERROR(IF((VLOOKUP($E173,'NEA Backsheet'!$D$5:$CB$183,J$9,FALSE))="","",(VLOOKUP($E173,'NEA Backsheet'!$D$5:$CB$183,J$9,FALSE))),"")</f>
        <v>3031.4047395706089</v>
      </c>
      <c r="K173" s="181">
        <f ca="1">IFERROR(IF((VLOOKUP($E173,'NEA Backsheet'!$D$5:$CB$183,K$9,FALSE))="","",(VLOOKUP($E173,'NEA Backsheet'!$D$5:$CB$183,K$9,FALSE))),"")</f>
        <v>3004.7804013015789</v>
      </c>
      <c r="L173" s="109">
        <f ca="1">IFERROR(IF((VLOOKUP($E173,'NEA Backsheet'!$D$5:$CB$183,L$9,FALSE))="","",(VLOOKUP($E173,'NEA Backsheet'!$D$5:$CB$183,L$9,FALSE))),"")</f>
        <v>3066.5804976441054</v>
      </c>
      <c r="M173" s="110">
        <f ca="1">IFERROR(IF((VLOOKUP($E173,'NEA Backsheet'!$D$5:$CB$183,M$9,FALSE))="","",(VLOOKUP($E173,'NEA Backsheet'!$D$5:$CB$183,M$9,FALSE))),"")</f>
        <v>0</v>
      </c>
      <c r="N173" s="109">
        <f ca="1">IFERROR(IF((VLOOKUP($E173,'NEA Backsheet'!$D$5:$CB$183,N$9,FALSE))="","",(VLOOKUP($E173,'NEA Backsheet'!$D$5:$CB$183,N$9,FALSE))),"")</f>
        <v>0</v>
      </c>
      <c r="O173" s="92"/>
      <c r="Q173" s="107">
        <f ca="1">IFERROR(IF((VLOOKUP($E173,'DTOC Backsheet'!$D$5:$AF$183,Q$9,FALSE))="","",(VLOOKUP($E173,'DTOC Backsheet'!$D$5:$AF$183,Q$9,FALSE))),"")</f>
        <v>2284.112960172587</v>
      </c>
      <c r="R173" s="108">
        <f ca="1">IFERROR(IF((VLOOKUP($E173,'DTOC Backsheet'!$D$5:$AF$183,R$9,FALSE))="","",(VLOOKUP($E173,'DTOC Backsheet'!$D$5:$AF$183,R$9,FALSE))),"")</f>
        <v>2547.6644555771163</v>
      </c>
      <c r="S173" s="108">
        <f ca="1">IFERROR(IF((VLOOKUP($E173,'DTOC Backsheet'!$D$5:$AF$183,S$9,FALSE))="","",(VLOOKUP($E173,'DTOC Backsheet'!$D$5:$AF$183,S$9,FALSE))),"")</f>
        <v>2242.9677900039474</v>
      </c>
      <c r="T173" s="109">
        <f ca="1">IFERROR(IF((VLOOKUP($E173,'DTOC Backsheet'!$D$5:$AF$183,T$9,FALSE))="","",(VLOOKUP($E173,'DTOC Backsheet'!$D$5:$AF$183,T$9,FALSE))),"")</f>
        <v>1543.9964610915633</v>
      </c>
      <c r="U173" s="181">
        <f ca="1">IFERROR(IF((VLOOKUP($E173,'DTOC Backsheet'!$D$5:$AF$183,U$9,FALSE))="","",(VLOOKUP($E173,'DTOC Backsheet'!$D$5:$AF$183,U$9,FALSE))),"")</f>
        <v>1471.5784387489227</v>
      </c>
      <c r="V173" s="109">
        <f ca="1">IFERROR(IF((VLOOKUP($E173,'DTOC Backsheet'!$D$5:$AF$183,V$9,FALSE))="","",(VLOOKUP($E173,'DTOC Backsheet'!$D$5:$AF$183,V$9,FALSE))),"")</f>
        <v>1555.60545703962</v>
      </c>
      <c r="W173" s="110">
        <f ca="1">IFERROR(IF((VLOOKUP($E173,'DTOC Backsheet'!$D$5:$AF$183,W$9,FALSE))="","",(VLOOKUP($E173,'DTOC Backsheet'!$D$5:$AF$183,W$9,FALSE))),"")</f>
        <v>0</v>
      </c>
      <c r="X173" s="109">
        <f ca="1">IFERROR(IF((VLOOKUP($E173,'DTOC Backsheet'!$D$5:$AF$183,X$9,FALSE))="","",(VLOOKUP($E173,'DTOC Backsheet'!$D$5:$AF$183,X$9,FALSE))),"")</f>
        <v>0</v>
      </c>
      <c r="Y173" s="92"/>
    </row>
    <row r="174" spans="1:25" ht="30" customHeight="1" x14ac:dyDescent="0.3">
      <c r="A174" s="171">
        <v>162</v>
      </c>
      <c r="B174" s="97" t="str">
        <f ca="1">IFERROR(IF((VLOOKUP($E174,'Org List'!$AJ$10:$AL$188,3,FALSE))="","",(VLOOKUP($E174,'Org List'!$AJ$10:$AL$188,3,FALSE))),"")</f>
        <v>North of England Commissioning Region</v>
      </c>
      <c r="C174" s="98" t="str">
        <f ca="1">IFERROR(IF((VLOOKUP($E174,'Org List'!$AO$10:$AQ$188,3,FALSE))="","",(VLOOKUP($E174,'Org List'!$AO$10:$AQ$188,3,FALSE))),"")</f>
        <v>Yorkshire and The Humber Region</v>
      </c>
      <c r="D174" s="99" t="str">
        <f ca="1">IFERROR(IF((VLOOKUP($E174,'Org List'!$AT$10:$AV$188,3,FALSE))="","",(VLOOKUP($E174,'Org List'!$AT$10:$AV$188,3,FALSE))),"")</f>
        <v>NHS England North (Yorkshire And Humber)</v>
      </c>
      <c r="E174" s="97" t="str">
        <f t="shared" ca="1" si="2"/>
        <v>E08000036</v>
      </c>
      <c r="F174" s="99" t="str">
        <f ca="1">IF(E174="","",VLOOKUP(E174,'Org List'!$J$9:$K$488,2,0))</f>
        <v>Wakefield</v>
      </c>
      <c r="G174" s="107">
        <f ca="1">IFERROR(IF((VLOOKUP($E174,'NEA Backsheet'!$D$5:$CB$183,G$9,FALSE))="","",(VLOOKUP($E174,'NEA Backsheet'!$D$5:$CB$183,G$9,FALSE))),"")</f>
        <v>3173.9092801652441</v>
      </c>
      <c r="H174" s="108">
        <f ca="1">IFERROR(IF((VLOOKUP($E174,'NEA Backsheet'!$D$5:$CB$183,H$9,FALSE))="","",(VLOOKUP($E174,'NEA Backsheet'!$D$5:$CB$183,H$9,FALSE))),"")</f>
        <v>2947.4869336178076</v>
      </c>
      <c r="I174" s="108">
        <f ca="1">IFERROR(IF((VLOOKUP($E174,'NEA Backsheet'!$D$5:$CB$183,I$9,FALSE))="","",(VLOOKUP($E174,'NEA Backsheet'!$D$5:$CB$183,I$9,FALSE))),"")</f>
        <v>2929.0096125418977</v>
      </c>
      <c r="J174" s="109">
        <f ca="1">IFERROR(IF((VLOOKUP($E174,'NEA Backsheet'!$D$5:$CB$183,J$9,FALSE))="","",(VLOOKUP($E174,'NEA Backsheet'!$D$5:$CB$183,J$9,FALSE))),"")</f>
        <v>2915.5124622526237</v>
      </c>
      <c r="K174" s="181">
        <f ca="1">IFERROR(IF((VLOOKUP($E174,'NEA Backsheet'!$D$5:$CB$183,K$9,FALSE))="","",(VLOOKUP($E174,'NEA Backsheet'!$D$5:$CB$183,K$9,FALSE))),"")</f>
        <v>2970.9076125064194</v>
      </c>
      <c r="L174" s="109">
        <f ca="1">IFERROR(IF((VLOOKUP($E174,'NEA Backsheet'!$D$5:$CB$183,L$9,FALSE))="","",(VLOOKUP($E174,'NEA Backsheet'!$D$5:$CB$183,L$9,FALSE))),"")</f>
        <v>2856.5606410031869</v>
      </c>
      <c r="M174" s="110">
        <f ca="1">IFERROR(IF((VLOOKUP($E174,'NEA Backsheet'!$D$5:$CB$183,M$9,FALSE))="","",(VLOOKUP($E174,'NEA Backsheet'!$D$5:$CB$183,M$9,FALSE))),"")</f>
        <v>0</v>
      </c>
      <c r="N174" s="109">
        <f ca="1">IFERROR(IF((VLOOKUP($E174,'NEA Backsheet'!$D$5:$CB$183,N$9,FALSE))="","",(VLOOKUP($E174,'NEA Backsheet'!$D$5:$CB$183,N$9,FALSE))),"")</f>
        <v>0</v>
      </c>
      <c r="O174" s="92"/>
      <c r="Q174" s="107">
        <f ca="1">IFERROR(IF((VLOOKUP($E174,'DTOC Backsheet'!$D$5:$AF$183,Q$9,FALSE))="","",(VLOOKUP($E174,'DTOC Backsheet'!$D$5:$AF$183,Q$9,FALSE))),"")</f>
        <v>889.83507399192274</v>
      </c>
      <c r="R174" s="108">
        <f ca="1">IFERROR(IF((VLOOKUP($E174,'DTOC Backsheet'!$D$5:$AF$183,R$9,FALSE))="","",(VLOOKUP($E174,'DTOC Backsheet'!$D$5:$AF$183,R$9,FALSE))),"")</f>
        <v>924.75970737615694</v>
      </c>
      <c r="S174" s="108">
        <f ca="1">IFERROR(IF((VLOOKUP($E174,'DTOC Backsheet'!$D$5:$AF$183,S$9,FALSE))="","",(VLOOKUP($E174,'DTOC Backsheet'!$D$5:$AF$183,S$9,FALSE))),"")</f>
        <v>854.91044060768854</v>
      </c>
      <c r="T174" s="109">
        <f ca="1">IFERROR(IF((VLOOKUP($E174,'DTOC Backsheet'!$D$5:$AF$183,T$9,FALSE))="","",(VLOOKUP($E174,'DTOC Backsheet'!$D$5:$AF$183,T$9,FALSE))),"")</f>
        <v>1030.4877905274907</v>
      </c>
      <c r="U174" s="181">
        <f ca="1">IFERROR(IF((VLOOKUP($E174,'DTOC Backsheet'!$D$5:$AF$183,U$9,FALSE))="","",(VLOOKUP($E174,'DTOC Backsheet'!$D$5:$AF$183,U$9,FALSE))),"")</f>
        <v>1012.6695578382543</v>
      </c>
      <c r="V174" s="109">
        <f ca="1">IFERROR(IF((VLOOKUP($E174,'DTOC Backsheet'!$D$5:$AF$183,V$9,FALSE))="","",(VLOOKUP($E174,'DTOC Backsheet'!$D$5:$AF$183,V$9,FALSE))),"")</f>
        <v>1063.5257636387826</v>
      </c>
      <c r="W174" s="110">
        <f ca="1">IFERROR(IF((VLOOKUP($E174,'DTOC Backsheet'!$D$5:$AF$183,W$9,FALSE))="","",(VLOOKUP($E174,'DTOC Backsheet'!$D$5:$AF$183,W$9,FALSE))),"")</f>
        <v>0</v>
      </c>
      <c r="X174" s="109">
        <f ca="1">IFERROR(IF((VLOOKUP($E174,'DTOC Backsheet'!$D$5:$AF$183,X$9,FALSE))="","",(VLOOKUP($E174,'DTOC Backsheet'!$D$5:$AF$183,X$9,FALSE))),"")</f>
        <v>0</v>
      </c>
      <c r="Y174" s="92"/>
    </row>
    <row r="175" spans="1:25" ht="30" customHeight="1" x14ac:dyDescent="0.3">
      <c r="A175" s="171">
        <v>163</v>
      </c>
      <c r="B175" s="97" t="str">
        <f ca="1">IFERROR(IF((VLOOKUP($E175,'Org List'!$AJ$10:$AL$188,3,FALSE))="","",(VLOOKUP($E175,'Org List'!$AJ$10:$AL$188,3,FALSE))),"")</f>
        <v>Midlands and East of England Commissioning Region</v>
      </c>
      <c r="C175" s="98" t="str">
        <f ca="1">IFERROR(IF((VLOOKUP($E175,'Org List'!$AO$10:$AQ$188,3,FALSE))="","",(VLOOKUP($E175,'Org List'!$AO$10:$AQ$188,3,FALSE))),"")</f>
        <v>West Midlands Region</v>
      </c>
      <c r="D175" s="99" t="str">
        <f ca="1">IFERROR(IF((VLOOKUP($E175,'Org List'!$AT$10:$AV$188,3,FALSE))="","",(VLOOKUP($E175,'Org List'!$AT$10:$AV$188,3,FALSE))),"")</f>
        <v>NHS England Midlands And East (West Midlands)</v>
      </c>
      <c r="E175" s="97" t="str">
        <f t="shared" ca="1" si="2"/>
        <v>E08000030</v>
      </c>
      <c r="F175" s="99" t="str">
        <f ca="1">IF(E175="","",VLOOKUP(E175,'Org List'!$J$9:$K$488,2,0))</f>
        <v>Walsall</v>
      </c>
      <c r="G175" s="107">
        <f ca="1">IFERROR(IF((VLOOKUP($E175,'NEA Backsheet'!$D$5:$CB$183,G$9,FALSE))="","",(VLOOKUP($E175,'NEA Backsheet'!$D$5:$CB$183,G$9,FALSE))),"")</f>
        <v>3029.6712320891802</v>
      </c>
      <c r="H175" s="108">
        <f ca="1">IFERROR(IF((VLOOKUP($E175,'NEA Backsheet'!$D$5:$CB$183,H$9,FALSE))="","",(VLOOKUP($E175,'NEA Backsheet'!$D$5:$CB$183,H$9,FALSE))),"")</f>
        <v>3134.2651592939237</v>
      </c>
      <c r="I175" s="108">
        <f ca="1">IFERROR(IF((VLOOKUP($E175,'NEA Backsheet'!$D$5:$CB$183,I$9,FALSE))="","",(VLOOKUP($E175,'NEA Backsheet'!$D$5:$CB$183,I$9,FALSE))),"")</f>
        <v>3210.8997871668666</v>
      </c>
      <c r="J175" s="109">
        <f ca="1">IFERROR(IF((VLOOKUP($E175,'NEA Backsheet'!$D$5:$CB$183,J$9,FALSE))="","",(VLOOKUP($E175,'NEA Backsheet'!$D$5:$CB$183,J$9,FALSE))),"")</f>
        <v>3161.2643928190014</v>
      </c>
      <c r="K175" s="181">
        <f ca="1">IFERROR(IF((VLOOKUP($E175,'NEA Backsheet'!$D$5:$CB$183,K$9,FALSE))="","",(VLOOKUP($E175,'NEA Backsheet'!$D$5:$CB$183,K$9,FALSE))),"")</f>
        <v>3093.5722512571801</v>
      </c>
      <c r="L175" s="109">
        <f ca="1">IFERROR(IF((VLOOKUP($E175,'NEA Backsheet'!$D$5:$CB$183,L$9,FALSE))="","",(VLOOKUP($E175,'NEA Backsheet'!$D$5:$CB$183,L$9,FALSE))),"")</f>
        <v>3111.18170451896</v>
      </c>
      <c r="M175" s="110">
        <f ca="1">IFERROR(IF((VLOOKUP($E175,'NEA Backsheet'!$D$5:$CB$183,M$9,FALSE))="","",(VLOOKUP($E175,'NEA Backsheet'!$D$5:$CB$183,M$9,FALSE))),"")</f>
        <v>0</v>
      </c>
      <c r="N175" s="109">
        <f ca="1">IFERROR(IF((VLOOKUP($E175,'NEA Backsheet'!$D$5:$CB$183,N$9,FALSE))="","",(VLOOKUP($E175,'NEA Backsheet'!$D$5:$CB$183,N$9,FALSE))),"")</f>
        <v>0</v>
      </c>
      <c r="O175" s="92"/>
      <c r="Q175" s="107">
        <f ca="1">IFERROR(IF((VLOOKUP($E175,'DTOC Backsheet'!$D$5:$AF$183,Q$9,FALSE))="","",(VLOOKUP($E175,'DTOC Backsheet'!$D$5:$AF$183,Q$9,FALSE))),"")</f>
        <v>849.20731308564018</v>
      </c>
      <c r="R175" s="108">
        <f ca="1">IFERROR(IF((VLOOKUP($E175,'DTOC Backsheet'!$D$5:$AF$183,R$9,FALSE))="","",(VLOOKUP($E175,'DTOC Backsheet'!$D$5:$AF$183,R$9,FALSE))),"")</f>
        <v>858.54952775104869</v>
      </c>
      <c r="S175" s="108">
        <f ca="1">IFERROR(IF((VLOOKUP($E175,'DTOC Backsheet'!$D$5:$AF$183,S$9,FALSE))="","",(VLOOKUP($E175,'DTOC Backsheet'!$D$5:$AF$183,S$9,FALSE))),"")</f>
        <v>889.84594688016739</v>
      </c>
      <c r="T175" s="109">
        <f ca="1">IFERROR(IF((VLOOKUP($E175,'DTOC Backsheet'!$D$5:$AF$183,T$9,FALSE))="","",(VLOOKUP($E175,'DTOC Backsheet'!$D$5:$AF$183,T$9,FALSE))),"")</f>
        <v>720.13622967783033</v>
      </c>
      <c r="U175" s="181">
        <f ca="1">IFERROR(IF((VLOOKUP($E175,'DTOC Backsheet'!$D$5:$AF$183,U$9,FALSE))="","",(VLOOKUP($E175,'DTOC Backsheet'!$D$5:$AF$183,U$9,FALSE))),"")</f>
        <v>1017.866970629905</v>
      </c>
      <c r="V175" s="109">
        <f ca="1">IFERROR(IF((VLOOKUP($E175,'DTOC Backsheet'!$D$5:$AF$183,V$9,FALSE))="","",(VLOOKUP($E175,'DTOC Backsheet'!$D$5:$AF$183,V$9,FALSE))),"")</f>
        <v>939.71265112998537</v>
      </c>
      <c r="W175" s="110">
        <f ca="1">IFERROR(IF((VLOOKUP($E175,'DTOC Backsheet'!$D$5:$AF$183,W$9,FALSE))="","",(VLOOKUP($E175,'DTOC Backsheet'!$D$5:$AF$183,W$9,FALSE))),"")</f>
        <v>0</v>
      </c>
      <c r="X175" s="109">
        <f ca="1">IFERROR(IF((VLOOKUP($E175,'DTOC Backsheet'!$D$5:$AF$183,X$9,FALSE))="","",(VLOOKUP($E175,'DTOC Backsheet'!$D$5:$AF$183,X$9,FALSE))),"")</f>
        <v>0</v>
      </c>
      <c r="Y175" s="92"/>
    </row>
    <row r="176" spans="1:25" ht="30" customHeight="1" x14ac:dyDescent="0.3">
      <c r="A176" s="171">
        <v>164</v>
      </c>
      <c r="B176" s="97" t="str">
        <f ca="1">IFERROR(IF((VLOOKUP($E176,'Org List'!$AJ$10:$AL$188,3,FALSE))="","",(VLOOKUP($E176,'Org List'!$AJ$10:$AL$188,3,FALSE))),"")</f>
        <v>London Commissioning Region</v>
      </c>
      <c r="C176" s="98" t="str">
        <f ca="1">IFERROR(IF((VLOOKUP($E176,'Org List'!$AO$10:$AQ$188,3,FALSE))="","",(VLOOKUP($E176,'Org List'!$AO$10:$AQ$188,3,FALSE))),"")</f>
        <v>London Region</v>
      </c>
      <c r="D176" s="99" t="str">
        <f ca="1">IFERROR(IF((VLOOKUP($E176,'Org List'!$AT$10:$AV$188,3,FALSE))="","",(VLOOKUP($E176,'Org List'!$AT$10:$AV$188,3,FALSE))),"")</f>
        <v>NHS England London</v>
      </c>
      <c r="E176" s="97" t="str">
        <f t="shared" ca="1" si="2"/>
        <v>E09000031</v>
      </c>
      <c r="F176" s="99" t="str">
        <f ca="1">IF(E176="","",VLOOKUP(E176,'Org List'!$J$9:$K$488,2,0))</f>
        <v>Waltham Forest</v>
      </c>
      <c r="G176" s="107">
        <f ca="1">IFERROR(IF((VLOOKUP($E176,'NEA Backsheet'!$D$5:$CB$183,G$9,FALSE))="","",(VLOOKUP($E176,'NEA Backsheet'!$D$5:$CB$183,G$9,FALSE))),"")</f>
        <v>1992.3158047513377</v>
      </c>
      <c r="H176" s="108">
        <f ca="1">IFERROR(IF((VLOOKUP($E176,'NEA Backsheet'!$D$5:$CB$183,H$9,FALSE))="","",(VLOOKUP($E176,'NEA Backsheet'!$D$5:$CB$183,H$9,FALSE))),"")</f>
        <v>2299.7596833169723</v>
      </c>
      <c r="I176" s="108">
        <f ca="1">IFERROR(IF((VLOOKUP($E176,'NEA Backsheet'!$D$5:$CB$183,I$9,FALSE))="","",(VLOOKUP($E176,'NEA Backsheet'!$D$5:$CB$183,I$9,FALSE))),"")</f>
        <v>2448.4270851239826</v>
      </c>
      <c r="J176" s="109">
        <f ca="1">IFERROR(IF((VLOOKUP($E176,'NEA Backsheet'!$D$5:$CB$183,J$9,FALSE))="","",(VLOOKUP($E176,'NEA Backsheet'!$D$5:$CB$183,J$9,FALSE))),"")</f>
        <v>2633.2554651526484</v>
      </c>
      <c r="K176" s="181">
        <f ca="1">IFERROR(IF((VLOOKUP($E176,'NEA Backsheet'!$D$5:$CB$183,K$9,FALSE))="","",(VLOOKUP($E176,'NEA Backsheet'!$D$5:$CB$183,K$9,FALSE))),"")</f>
        <v>2633.5647728908511</v>
      </c>
      <c r="L176" s="109">
        <f ca="1">IFERROR(IF((VLOOKUP($E176,'NEA Backsheet'!$D$5:$CB$183,L$9,FALSE))="","",(VLOOKUP($E176,'NEA Backsheet'!$D$5:$CB$183,L$9,FALSE))),"")</f>
        <v>2567.0559243468538</v>
      </c>
      <c r="M176" s="110">
        <f ca="1">IFERROR(IF((VLOOKUP($E176,'NEA Backsheet'!$D$5:$CB$183,M$9,FALSE))="","",(VLOOKUP($E176,'NEA Backsheet'!$D$5:$CB$183,M$9,FALSE))),"")</f>
        <v>0</v>
      </c>
      <c r="N176" s="109">
        <f ca="1">IFERROR(IF((VLOOKUP($E176,'NEA Backsheet'!$D$5:$CB$183,N$9,FALSE))="","",(VLOOKUP($E176,'NEA Backsheet'!$D$5:$CB$183,N$9,FALSE))),"")</f>
        <v>0</v>
      </c>
      <c r="O176" s="92"/>
      <c r="Q176" s="107">
        <f ca="1">IFERROR(IF((VLOOKUP($E176,'DTOC Backsheet'!$D$5:$AF$183,Q$9,FALSE))="","",(VLOOKUP($E176,'DTOC Backsheet'!$D$5:$AF$183,Q$9,FALSE))),"")</f>
        <v>718.72125114995401</v>
      </c>
      <c r="R176" s="108">
        <f ca="1">IFERROR(IF((VLOOKUP($E176,'DTOC Backsheet'!$D$5:$AF$183,R$9,FALSE))="","",(VLOOKUP($E176,'DTOC Backsheet'!$D$5:$AF$183,R$9,FALSE))),"")</f>
        <v>543.83241337013192</v>
      </c>
      <c r="S176" s="108">
        <f ca="1">IFERROR(IF((VLOOKUP($E176,'DTOC Backsheet'!$D$5:$AF$183,S$9,FALSE))="","",(VLOOKUP($E176,'DTOC Backsheet'!$D$5:$AF$183,S$9,FALSE))),"")</f>
        <v>332.04921803127877</v>
      </c>
      <c r="T176" s="109">
        <f ca="1">IFERROR(IF((VLOOKUP($E176,'DTOC Backsheet'!$D$5:$AF$183,T$9,FALSE))="","",(VLOOKUP($E176,'DTOC Backsheet'!$D$5:$AF$183,T$9,FALSE))),"")</f>
        <v>423.94586991226163</v>
      </c>
      <c r="U176" s="181">
        <f ca="1">IFERROR(IF((VLOOKUP($E176,'DTOC Backsheet'!$D$5:$AF$183,U$9,FALSE))="","",(VLOOKUP($E176,'DTOC Backsheet'!$D$5:$AF$183,U$9,FALSE))),"")</f>
        <v>820.54039337857103</v>
      </c>
      <c r="V176" s="109">
        <f ca="1">IFERROR(IF((VLOOKUP($E176,'DTOC Backsheet'!$D$5:$AF$183,V$9,FALSE))="","",(VLOOKUP($E176,'DTOC Backsheet'!$D$5:$AF$183,V$9,FALSE))),"")</f>
        <v>992.66524601258152</v>
      </c>
      <c r="W176" s="110">
        <f ca="1">IFERROR(IF((VLOOKUP($E176,'DTOC Backsheet'!$D$5:$AF$183,W$9,FALSE))="","",(VLOOKUP($E176,'DTOC Backsheet'!$D$5:$AF$183,W$9,FALSE))),"")</f>
        <v>0</v>
      </c>
      <c r="X176" s="109">
        <f ca="1">IFERROR(IF((VLOOKUP($E176,'DTOC Backsheet'!$D$5:$AF$183,X$9,FALSE))="","",(VLOOKUP($E176,'DTOC Backsheet'!$D$5:$AF$183,X$9,FALSE))),"")</f>
        <v>0</v>
      </c>
      <c r="Y176" s="92"/>
    </row>
    <row r="177" spans="1:28" ht="30" customHeight="1" x14ac:dyDescent="0.3">
      <c r="A177" s="171">
        <v>165</v>
      </c>
      <c r="B177" s="97" t="str">
        <f ca="1">IFERROR(IF((VLOOKUP($E177,'Org List'!$AJ$10:$AL$188,3,FALSE))="","",(VLOOKUP($E177,'Org List'!$AJ$10:$AL$188,3,FALSE))),"")</f>
        <v>London Commissioning Region</v>
      </c>
      <c r="C177" s="98" t="str">
        <f ca="1">IFERROR(IF((VLOOKUP($E177,'Org List'!$AO$10:$AQ$188,3,FALSE))="","",(VLOOKUP($E177,'Org List'!$AO$10:$AQ$188,3,FALSE))),"")</f>
        <v>London Region</v>
      </c>
      <c r="D177" s="99" t="str">
        <f ca="1">IFERROR(IF((VLOOKUP($E177,'Org List'!$AT$10:$AV$188,3,FALSE))="","",(VLOOKUP($E177,'Org List'!$AT$10:$AV$188,3,FALSE))),"")</f>
        <v>NHS England London</v>
      </c>
      <c r="E177" s="97" t="str">
        <f t="shared" ca="1" si="2"/>
        <v>E09000032</v>
      </c>
      <c r="F177" s="99" t="str">
        <f ca="1">IF(E177="","",VLOOKUP(E177,'Org List'!$J$9:$K$488,2,0))</f>
        <v>Wandsworth</v>
      </c>
      <c r="G177" s="107">
        <f ca="1">IFERROR(IF((VLOOKUP($E177,'NEA Backsheet'!$D$5:$CB$183,G$9,FALSE))="","",(VLOOKUP($E177,'NEA Backsheet'!$D$5:$CB$183,G$9,FALSE))),"")</f>
        <v>2104.5799098222037</v>
      </c>
      <c r="H177" s="108">
        <f ca="1">IFERROR(IF((VLOOKUP($E177,'NEA Backsheet'!$D$5:$CB$183,H$9,FALSE))="","",(VLOOKUP($E177,'NEA Backsheet'!$D$5:$CB$183,H$9,FALSE))),"")</f>
        <v>2093.3755584657943</v>
      </c>
      <c r="I177" s="108">
        <f ca="1">IFERROR(IF((VLOOKUP($E177,'NEA Backsheet'!$D$5:$CB$183,I$9,FALSE))="","",(VLOOKUP($E177,'NEA Backsheet'!$D$5:$CB$183,I$9,FALSE))),"")</f>
        <v>2191.8228072356824</v>
      </c>
      <c r="J177" s="109">
        <f ca="1">IFERROR(IF((VLOOKUP($E177,'NEA Backsheet'!$D$5:$CB$183,J$9,FALSE))="","",(VLOOKUP($E177,'NEA Backsheet'!$D$5:$CB$183,J$9,FALSE))),"")</f>
        <v>2155.0593129332333</v>
      </c>
      <c r="K177" s="181">
        <f ca="1">IFERROR(IF((VLOOKUP($E177,'NEA Backsheet'!$D$5:$CB$183,K$9,FALSE))="","",(VLOOKUP($E177,'NEA Backsheet'!$D$5:$CB$183,K$9,FALSE))),"")</f>
        <v>2125.2487411079642</v>
      </c>
      <c r="L177" s="109">
        <f ca="1">IFERROR(IF((VLOOKUP($E177,'NEA Backsheet'!$D$5:$CB$183,L$9,FALSE))="","",(VLOOKUP($E177,'NEA Backsheet'!$D$5:$CB$183,L$9,FALSE))),"")</f>
        <v>2208.3230274965977</v>
      </c>
      <c r="M177" s="110">
        <f ca="1">IFERROR(IF((VLOOKUP($E177,'NEA Backsheet'!$D$5:$CB$183,M$9,FALSE))="","",(VLOOKUP($E177,'NEA Backsheet'!$D$5:$CB$183,M$9,FALSE))),"")</f>
        <v>0</v>
      </c>
      <c r="N177" s="109">
        <f ca="1">IFERROR(IF((VLOOKUP($E177,'NEA Backsheet'!$D$5:$CB$183,N$9,FALSE))="","",(VLOOKUP($E177,'NEA Backsheet'!$D$5:$CB$183,N$9,FALSE))),"")</f>
        <v>0</v>
      </c>
      <c r="O177" s="92"/>
      <c r="Q177" s="107">
        <f ca="1">IFERROR(IF((VLOOKUP($E177,'DTOC Backsheet'!$D$5:$AF$183,Q$9,FALSE))="","",(VLOOKUP($E177,'DTOC Backsheet'!$D$5:$AF$183,Q$9,FALSE))),"")</f>
        <v>435.7549627648537</v>
      </c>
      <c r="R177" s="108">
        <f ca="1">IFERROR(IF((VLOOKUP($E177,'DTOC Backsheet'!$D$5:$AF$183,R$9,FALSE))="","",(VLOOKUP($E177,'DTOC Backsheet'!$D$5:$AF$183,R$9,FALSE))),"")</f>
        <v>461.50062634972602</v>
      </c>
      <c r="S177" s="108">
        <f ca="1">IFERROR(IF((VLOOKUP($E177,'DTOC Backsheet'!$D$5:$AF$183,S$9,FALSE))="","",(VLOOKUP($E177,'DTOC Backsheet'!$D$5:$AF$183,S$9,FALSE))),"")</f>
        <v>461.88488998532108</v>
      </c>
      <c r="T177" s="109">
        <f ca="1">IFERROR(IF((VLOOKUP($E177,'DTOC Backsheet'!$D$5:$AF$183,T$9,FALSE))="","",(VLOOKUP($E177,'DTOC Backsheet'!$D$5:$AF$183,T$9,FALSE))),"")</f>
        <v>394.2160874649025</v>
      </c>
      <c r="U177" s="181">
        <f ca="1">IFERROR(IF((VLOOKUP($E177,'DTOC Backsheet'!$D$5:$AF$183,U$9,FALSE))="","",(VLOOKUP($E177,'DTOC Backsheet'!$D$5:$AF$183,U$9,FALSE))),"")</f>
        <v>496.674181694911</v>
      </c>
      <c r="V177" s="109">
        <f ca="1">IFERROR(IF((VLOOKUP($E177,'DTOC Backsheet'!$D$5:$AF$183,V$9,FALSE))="","",(VLOOKUP($E177,'DTOC Backsheet'!$D$5:$AF$183,V$9,FALSE))),"")</f>
        <v>337.84509138296477</v>
      </c>
      <c r="W177" s="110">
        <f ca="1">IFERROR(IF((VLOOKUP($E177,'DTOC Backsheet'!$D$5:$AF$183,W$9,FALSE))="","",(VLOOKUP($E177,'DTOC Backsheet'!$D$5:$AF$183,W$9,FALSE))),"")</f>
        <v>0</v>
      </c>
      <c r="X177" s="109">
        <f ca="1">IFERROR(IF((VLOOKUP($E177,'DTOC Backsheet'!$D$5:$AF$183,X$9,FALSE))="","",(VLOOKUP($E177,'DTOC Backsheet'!$D$5:$AF$183,X$9,FALSE))),"")</f>
        <v>0</v>
      </c>
      <c r="Y177" s="92"/>
    </row>
    <row r="178" spans="1:28" ht="30" customHeight="1" x14ac:dyDescent="0.3">
      <c r="A178" s="171">
        <v>166</v>
      </c>
      <c r="B178" s="97" t="str">
        <f ca="1">IFERROR(IF((VLOOKUP($E178,'Org List'!$AJ$10:$AL$188,3,FALSE))="","",(VLOOKUP($E178,'Org List'!$AJ$10:$AL$188,3,FALSE))),"")</f>
        <v>North of England Commissioning Region</v>
      </c>
      <c r="C178" s="98" t="str">
        <f ca="1">IFERROR(IF((VLOOKUP($E178,'Org List'!$AO$10:$AQ$188,3,FALSE))="","",(VLOOKUP($E178,'Org List'!$AO$10:$AQ$188,3,FALSE))),"")</f>
        <v>North West Region</v>
      </c>
      <c r="D178" s="99" t="str">
        <f ca="1">IFERROR(IF((VLOOKUP($E178,'Org List'!$AT$10:$AV$188,3,FALSE))="","",(VLOOKUP($E178,'Org List'!$AT$10:$AV$188,3,FALSE))),"")</f>
        <v>NHS England North (Cheshire And Merseyside)</v>
      </c>
      <c r="E178" s="97" t="str">
        <f t="shared" ca="1" si="2"/>
        <v>E06000007</v>
      </c>
      <c r="F178" s="99" t="str">
        <f ca="1">IF(E178="","",VLOOKUP(E178,'Org List'!$J$9:$K$488,2,0))</f>
        <v>Warrington</v>
      </c>
      <c r="G178" s="107">
        <f ca="1">IFERROR(IF((VLOOKUP($E178,'NEA Backsheet'!$D$5:$CB$183,G$9,FALSE))="","",(VLOOKUP($E178,'NEA Backsheet'!$D$5:$CB$183,G$9,FALSE))),"")</f>
        <v>3280.9008745277465</v>
      </c>
      <c r="H178" s="108">
        <f ca="1">IFERROR(IF((VLOOKUP($E178,'NEA Backsheet'!$D$5:$CB$183,H$9,FALSE))="","",(VLOOKUP($E178,'NEA Backsheet'!$D$5:$CB$183,H$9,FALSE))),"")</f>
        <v>3193.4837038891365</v>
      </c>
      <c r="I178" s="108">
        <f ca="1">IFERROR(IF((VLOOKUP($E178,'NEA Backsheet'!$D$5:$CB$183,I$9,FALSE))="","",(VLOOKUP($E178,'NEA Backsheet'!$D$5:$CB$183,I$9,FALSE))),"")</f>
        <v>3107.5850430353139</v>
      </c>
      <c r="J178" s="109">
        <f ca="1">IFERROR(IF((VLOOKUP($E178,'NEA Backsheet'!$D$5:$CB$183,J$9,FALSE))="","",(VLOOKUP($E178,'NEA Backsheet'!$D$5:$CB$183,J$9,FALSE))),"")</f>
        <v>2763.2538641430924</v>
      </c>
      <c r="K178" s="181">
        <f ca="1">IFERROR(IF((VLOOKUP($E178,'NEA Backsheet'!$D$5:$CB$183,K$9,FALSE))="","",(VLOOKUP($E178,'NEA Backsheet'!$D$5:$CB$183,K$9,FALSE))),"")</f>
        <v>3027.6421914434122</v>
      </c>
      <c r="L178" s="109">
        <f ca="1">IFERROR(IF((VLOOKUP($E178,'NEA Backsheet'!$D$5:$CB$183,L$9,FALSE))="","",(VLOOKUP($E178,'NEA Backsheet'!$D$5:$CB$183,L$9,FALSE))),"")</f>
        <v>3035.6175876489292</v>
      </c>
      <c r="M178" s="110">
        <f ca="1">IFERROR(IF((VLOOKUP($E178,'NEA Backsheet'!$D$5:$CB$183,M$9,FALSE))="","",(VLOOKUP($E178,'NEA Backsheet'!$D$5:$CB$183,M$9,FALSE))),"")</f>
        <v>0</v>
      </c>
      <c r="N178" s="109">
        <f ca="1">IFERROR(IF((VLOOKUP($E178,'NEA Backsheet'!$D$5:$CB$183,N$9,FALSE))="","",(VLOOKUP($E178,'NEA Backsheet'!$D$5:$CB$183,N$9,FALSE))),"")</f>
        <v>0</v>
      </c>
      <c r="O178" s="92"/>
      <c r="Q178" s="107">
        <f ca="1">IFERROR(IF((VLOOKUP($E178,'DTOC Backsheet'!$D$5:$AF$183,Q$9,FALSE))="","",(VLOOKUP($E178,'DTOC Backsheet'!$D$5:$AF$183,Q$9,FALSE))),"")</f>
        <v>1110.5187267505967</v>
      </c>
      <c r="R178" s="108">
        <f ca="1">IFERROR(IF((VLOOKUP($E178,'DTOC Backsheet'!$D$5:$AF$183,R$9,FALSE))="","",(VLOOKUP($E178,'DTOC Backsheet'!$D$5:$AF$183,R$9,FALSE))),"")</f>
        <v>1129.9058512765209</v>
      </c>
      <c r="S178" s="108">
        <f ca="1">IFERROR(IF((VLOOKUP($E178,'DTOC Backsheet'!$D$5:$AF$183,S$9,FALSE))="","",(VLOOKUP($E178,'DTOC Backsheet'!$D$5:$AF$183,S$9,FALSE))),"")</f>
        <v>1566.722000751251</v>
      </c>
      <c r="T178" s="109">
        <f ca="1">IFERROR(IF((VLOOKUP($E178,'DTOC Backsheet'!$D$5:$AF$183,T$9,FALSE))="","",(VLOOKUP($E178,'DTOC Backsheet'!$D$5:$AF$183,T$9,FALSE))),"")</f>
        <v>1253.8339449049358</v>
      </c>
      <c r="U178" s="181">
        <f ca="1">IFERROR(IF((VLOOKUP($E178,'DTOC Backsheet'!$D$5:$AF$183,U$9,FALSE))="","",(VLOOKUP($E178,'DTOC Backsheet'!$D$5:$AF$183,U$9,FALSE))),"")</f>
        <v>1235.7758468026084</v>
      </c>
      <c r="V178" s="109">
        <f ca="1">IFERROR(IF((VLOOKUP($E178,'DTOC Backsheet'!$D$5:$AF$183,V$9,FALSE))="","",(VLOOKUP($E178,'DTOC Backsheet'!$D$5:$AF$183,V$9,FALSE))),"")</f>
        <v>916.74944699482353</v>
      </c>
      <c r="W178" s="110">
        <f ca="1">IFERROR(IF((VLOOKUP($E178,'DTOC Backsheet'!$D$5:$AF$183,W$9,FALSE))="","",(VLOOKUP($E178,'DTOC Backsheet'!$D$5:$AF$183,W$9,FALSE))),"")</f>
        <v>0</v>
      </c>
      <c r="X178" s="109">
        <f ca="1">IFERROR(IF((VLOOKUP($E178,'DTOC Backsheet'!$D$5:$AF$183,X$9,FALSE))="","",(VLOOKUP($E178,'DTOC Backsheet'!$D$5:$AF$183,X$9,FALSE))),"")</f>
        <v>0</v>
      </c>
      <c r="Y178" s="92"/>
    </row>
    <row r="179" spans="1:28" ht="30" customHeight="1" x14ac:dyDescent="0.3">
      <c r="A179" s="171">
        <v>167</v>
      </c>
      <c r="B179" s="97" t="str">
        <f ca="1">IFERROR(IF((VLOOKUP($E179,'Org List'!$AJ$10:$AL$188,3,FALSE))="","",(VLOOKUP($E179,'Org List'!$AJ$10:$AL$188,3,FALSE))),"")</f>
        <v>Midlands and East of England Commissioning Region</v>
      </c>
      <c r="C179" s="98" t="str">
        <f ca="1">IFERROR(IF((VLOOKUP($E179,'Org List'!$AO$10:$AQ$188,3,FALSE))="","",(VLOOKUP($E179,'Org List'!$AO$10:$AQ$188,3,FALSE))),"")</f>
        <v>West Midlands Region</v>
      </c>
      <c r="D179" s="99" t="str">
        <f ca="1">IFERROR(IF((VLOOKUP($E179,'Org List'!$AT$10:$AV$188,3,FALSE))="","",(VLOOKUP($E179,'Org List'!$AT$10:$AV$188,3,FALSE))),"")</f>
        <v>NHS England Midlands And East (West Midlands)</v>
      </c>
      <c r="E179" s="97" t="str">
        <f t="shared" ca="1" si="2"/>
        <v>E10000031</v>
      </c>
      <c r="F179" s="99" t="str">
        <f ca="1">IF(E179="","",VLOOKUP(E179,'Org List'!$J$9:$K$488,2,0))</f>
        <v>Warwickshire</v>
      </c>
      <c r="G179" s="107">
        <f ca="1">IFERROR(IF((VLOOKUP($E179,'NEA Backsheet'!$D$5:$CB$183,G$9,FALSE))="","",(VLOOKUP($E179,'NEA Backsheet'!$D$5:$CB$183,G$9,FALSE))),"")</f>
        <v>2552.373645903956</v>
      </c>
      <c r="H179" s="108">
        <f ca="1">IFERROR(IF((VLOOKUP($E179,'NEA Backsheet'!$D$5:$CB$183,H$9,FALSE))="","",(VLOOKUP($E179,'NEA Backsheet'!$D$5:$CB$183,H$9,FALSE))),"")</f>
        <v>2537.8030751157562</v>
      </c>
      <c r="I179" s="108">
        <f ca="1">IFERROR(IF((VLOOKUP($E179,'NEA Backsheet'!$D$5:$CB$183,I$9,FALSE))="","",(VLOOKUP($E179,'NEA Backsheet'!$D$5:$CB$183,I$9,FALSE))),"")</f>
        <v>2613.0701587268532</v>
      </c>
      <c r="J179" s="109">
        <f ca="1">IFERROR(IF((VLOOKUP($E179,'NEA Backsheet'!$D$5:$CB$183,J$9,FALSE))="","",(VLOOKUP($E179,'NEA Backsheet'!$D$5:$CB$183,J$9,FALSE))),"")</f>
        <v>2523.9959577877726</v>
      </c>
      <c r="K179" s="181">
        <f ca="1">IFERROR(IF((VLOOKUP($E179,'NEA Backsheet'!$D$5:$CB$183,K$9,FALSE))="","",(VLOOKUP($E179,'NEA Backsheet'!$D$5:$CB$183,K$9,FALSE))),"")</f>
        <v>2660.8535283096248</v>
      </c>
      <c r="L179" s="109">
        <f ca="1">IFERROR(IF((VLOOKUP($E179,'NEA Backsheet'!$D$5:$CB$183,L$9,FALSE))="","",(VLOOKUP($E179,'NEA Backsheet'!$D$5:$CB$183,L$9,FALSE))),"")</f>
        <v>2647.7179782217854</v>
      </c>
      <c r="M179" s="110">
        <f ca="1">IFERROR(IF((VLOOKUP($E179,'NEA Backsheet'!$D$5:$CB$183,M$9,FALSE))="","",(VLOOKUP($E179,'NEA Backsheet'!$D$5:$CB$183,M$9,FALSE))),"")</f>
        <v>0</v>
      </c>
      <c r="N179" s="109">
        <f ca="1">IFERROR(IF((VLOOKUP($E179,'NEA Backsheet'!$D$5:$CB$183,N$9,FALSE))="","",(VLOOKUP($E179,'NEA Backsheet'!$D$5:$CB$183,N$9,FALSE))),"")</f>
        <v>0</v>
      </c>
      <c r="O179" s="92"/>
      <c r="Q179" s="107">
        <f ca="1">IFERROR(IF((VLOOKUP($E179,'DTOC Backsheet'!$D$5:$AF$183,Q$9,FALSE))="","",(VLOOKUP($E179,'DTOC Backsheet'!$D$5:$AF$183,Q$9,FALSE))),"")</f>
        <v>1637.9348647087572</v>
      </c>
      <c r="R179" s="108">
        <f ca="1">IFERROR(IF((VLOOKUP($E179,'DTOC Backsheet'!$D$5:$AF$183,R$9,FALSE))="","",(VLOOKUP($E179,'DTOC Backsheet'!$D$5:$AF$183,R$9,FALSE))),"")</f>
        <v>1431.9989336650819</v>
      </c>
      <c r="S179" s="108">
        <f ca="1">IFERROR(IF((VLOOKUP($E179,'DTOC Backsheet'!$D$5:$AF$183,S$9,FALSE))="","",(VLOOKUP($E179,'DTOC Backsheet'!$D$5:$AF$183,S$9,FALSE))),"")</f>
        <v>1140.3119029635225</v>
      </c>
      <c r="T179" s="109">
        <f ca="1">IFERROR(IF((VLOOKUP($E179,'DTOC Backsheet'!$D$5:$AF$183,T$9,FALSE))="","",(VLOOKUP($E179,'DTOC Backsheet'!$D$5:$AF$183,T$9,FALSE))),"")</f>
        <v>1078.5096931610071</v>
      </c>
      <c r="U179" s="181">
        <f ca="1">IFERROR(IF((VLOOKUP($E179,'DTOC Backsheet'!$D$5:$AF$183,U$9,FALSE))="","",(VLOOKUP($E179,'DTOC Backsheet'!$D$5:$AF$183,U$9,FALSE))),"")</f>
        <v>834.78120641898249</v>
      </c>
      <c r="V179" s="109">
        <f ca="1">IFERROR(IF((VLOOKUP($E179,'DTOC Backsheet'!$D$5:$AF$183,V$9,FALSE))="","",(VLOOKUP($E179,'DTOC Backsheet'!$D$5:$AF$183,V$9,FALSE))),"")</f>
        <v>909.63748753901939</v>
      </c>
      <c r="W179" s="110">
        <f ca="1">IFERROR(IF((VLOOKUP($E179,'DTOC Backsheet'!$D$5:$AF$183,W$9,FALSE))="","",(VLOOKUP($E179,'DTOC Backsheet'!$D$5:$AF$183,W$9,FALSE))),"")</f>
        <v>0</v>
      </c>
      <c r="X179" s="109">
        <f ca="1">IFERROR(IF((VLOOKUP($E179,'DTOC Backsheet'!$D$5:$AF$183,X$9,FALSE))="","",(VLOOKUP($E179,'DTOC Backsheet'!$D$5:$AF$183,X$9,FALSE))),"")</f>
        <v>0</v>
      </c>
      <c r="Y179" s="92"/>
    </row>
    <row r="180" spans="1:28" ht="30" customHeight="1" x14ac:dyDescent="0.3">
      <c r="A180" s="171">
        <v>168</v>
      </c>
      <c r="B180" s="97" t="str">
        <f ca="1">IFERROR(IF((VLOOKUP($E180,'Org List'!$AJ$10:$AL$188,3,FALSE))="","",(VLOOKUP($E180,'Org List'!$AJ$10:$AL$188,3,FALSE))),"")</f>
        <v>South East England Commissioning Region</v>
      </c>
      <c r="C180" s="98" t="str">
        <f ca="1">IFERROR(IF((VLOOKUP($E180,'Org List'!$AO$10:$AQ$188,3,FALSE))="","",(VLOOKUP($E180,'Org List'!$AO$10:$AQ$188,3,FALSE))),"")</f>
        <v>South East Region</v>
      </c>
      <c r="D180" s="99" t="str">
        <f ca="1">IFERROR(IF((VLOOKUP($E180,'Org List'!$AT$10:$AV$188,3,FALSE))="","",(VLOOKUP($E180,'Org List'!$AT$10:$AV$188,3,FALSE))),"")</f>
        <v>NHS England South East (Hampshire, Isle of Wight and Thames Valley)</v>
      </c>
      <c r="E180" s="97" t="str">
        <f t="shared" ca="1" si="2"/>
        <v>E06000037</v>
      </c>
      <c r="F180" s="99" t="str">
        <f ca="1">IF(E180="","",VLOOKUP(E180,'Org List'!$J$9:$K$488,2,0))</f>
        <v>West Berkshire</v>
      </c>
      <c r="G180" s="107">
        <f ca="1">IFERROR(IF((VLOOKUP($E180,'NEA Backsheet'!$D$5:$CB$183,G$9,FALSE))="","",(VLOOKUP($E180,'NEA Backsheet'!$D$5:$CB$183,G$9,FALSE))),"")</f>
        <v>2191.3544812756418</v>
      </c>
      <c r="H180" s="108">
        <f ca="1">IFERROR(IF((VLOOKUP($E180,'NEA Backsheet'!$D$5:$CB$183,H$9,FALSE))="","",(VLOOKUP($E180,'NEA Backsheet'!$D$5:$CB$183,H$9,FALSE))),"")</f>
        <v>2131.6854162021909</v>
      </c>
      <c r="I180" s="108">
        <f ca="1">IFERROR(IF((VLOOKUP($E180,'NEA Backsheet'!$D$5:$CB$183,I$9,FALSE))="","",(VLOOKUP($E180,'NEA Backsheet'!$D$5:$CB$183,I$9,FALSE))),"")</f>
        <v>2222.9484294015956</v>
      </c>
      <c r="J180" s="109">
        <f ca="1">IFERROR(IF((VLOOKUP($E180,'NEA Backsheet'!$D$5:$CB$183,J$9,FALSE))="","",(VLOOKUP($E180,'NEA Backsheet'!$D$5:$CB$183,J$9,FALSE))),"")</f>
        <v>2187.8648927151048</v>
      </c>
      <c r="K180" s="181">
        <f ca="1">IFERROR(IF((VLOOKUP($E180,'NEA Backsheet'!$D$5:$CB$183,K$9,FALSE))="","",(VLOOKUP($E180,'NEA Backsheet'!$D$5:$CB$183,K$9,FALSE))),"")</f>
        <v>2173.6740067446099</v>
      </c>
      <c r="L180" s="109">
        <f ca="1">IFERROR(IF((VLOOKUP($E180,'NEA Backsheet'!$D$5:$CB$183,L$9,FALSE))="","",(VLOOKUP($E180,'NEA Backsheet'!$D$5:$CB$183,L$9,FALSE))),"")</f>
        <v>2162.7163179491486</v>
      </c>
      <c r="M180" s="110">
        <f ca="1">IFERROR(IF((VLOOKUP($E180,'NEA Backsheet'!$D$5:$CB$183,M$9,FALSE))="","",(VLOOKUP($E180,'NEA Backsheet'!$D$5:$CB$183,M$9,FALSE))),"")</f>
        <v>0</v>
      </c>
      <c r="N180" s="109">
        <f ca="1">IFERROR(IF((VLOOKUP($E180,'NEA Backsheet'!$D$5:$CB$183,N$9,FALSE))="","",(VLOOKUP($E180,'NEA Backsheet'!$D$5:$CB$183,N$9,FALSE))),"")</f>
        <v>0</v>
      </c>
      <c r="O180" s="92"/>
      <c r="Q180" s="107">
        <f ca="1">IFERROR(IF((VLOOKUP($E180,'DTOC Backsheet'!$D$5:$AF$183,Q$9,FALSE))="","",(VLOOKUP($E180,'DTOC Backsheet'!$D$5:$AF$183,Q$9,FALSE))),"")</f>
        <v>2041.0325799010459</v>
      </c>
      <c r="R180" s="108">
        <f ca="1">IFERROR(IF((VLOOKUP($E180,'DTOC Backsheet'!$D$5:$AF$183,R$9,FALSE))="","",(VLOOKUP($E180,'DTOC Backsheet'!$D$5:$AF$183,R$9,FALSE))),"")</f>
        <v>1696.2415330567399</v>
      </c>
      <c r="S180" s="108">
        <f ca="1">IFERROR(IF((VLOOKUP($E180,'DTOC Backsheet'!$D$5:$AF$183,S$9,FALSE))="","",(VLOOKUP($E180,'DTOC Backsheet'!$D$5:$AF$183,S$9,FALSE))),"")</f>
        <v>1547.8917209393314</v>
      </c>
      <c r="T180" s="109">
        <f ca="1">IFERROR(IF((VLOOKUP($E180,'DTOC Backsheet'!$D$5:$AF$183,T$9,FALSE))="","",(VLOOKUP($E180,'DTOC Backsheet'!$D$5:$AF$183,T$9,FALSE))),"")</f>
        <v>1370.8747934382272</v>
      </c>
      <c r="U180" s="181">
        <f ca="1">IFERROR(IF((VLOOKUP($E180,'DTOC Backsheet'!$D$5:$AF$183,U$9,FALSE))="","",(VLOOKUP($E180,'DTOC Backsheet'!$D$5:$AF$183,U$9,FALSE))),"")</f>
        <v>921.46065124975189</v>
      </c>
      <c r="V180" s="109">
        <f ca="1">IFERROR(IF((VLOOKUP($E180,'DTOC Backsheet'!$D$5:$AF$183,V$9,FALSE))="","",(VLOOKUP($E180,'DTOC Backsheet'!$D$5:$AF$183,V$9,FALSE))),"")</f>
        <v>883.47060685612166</v>
      </c>
      <c r="W180" s="110">
        <f ca="1">IFERROR(IF((VLOOKUP($E180,'DTOC Backsheet'!$D$5:$AF$183,W$9,FALSE))="","",(VLOOKUP($E180,'DTOC Backsheet'!$D$5:$AF$183,W$9,FALSE))),"")</f>
        <v>0</v>
      </c>
      <c r="X180" s="109">
        <f ca="1">IFERROR(IF((VLOOKUP($E180,'DTOC Backsheet'!$D$5:$AF$183,X$9,FALSE))="","",(VLOOKUP($E180,'DTOC Backsheet'!$D$5:$AF$183,X$9,FALSE))),"")</f>
        <v>0</v>
      </c>
      <c r="Y180" s="92"/>
    </row>
    <row r="181" spans="1:28" ht="30" customHeight="1" x14ac:dyDescent="0.3">
      <c r="A181" s="171">
        <v>169</v>
      </c>
      <c r="B181" s="97" t="str">
        <f ca="1">IFERROR(IF((VLOOKUP($E181,'Org List'!$AJ$10:$AL$188,3,FALSE))="","",(VLOOKUP($E181,'Org List'!$AJ$10:$AL$188,3,FALSE))),"")</f>
        <v>South East England Commissioning Region</v>
      </c>
      <c r="C181" s="98" t="str">
        <f ca="1">IFERROR(IF((VLOOKUP($E181,'Org List'!$AO$10:$AQ$188,3,FALSE))="","",(VLOOKUP($E181,'Org List'!$AO$10:$AQ$188,3,FALSE))),"")</f>
        <v>South East Region</v>
      </c>
      <c r="D181" s="99" t="str">
        <f ca="1">IFERROR(IF((VLOOKUP($E181,'Org List'!$AT$10:$AV$188,3,FALSE))="","",(VLOOKUP($E181,'Org List'!$AT$10:$AV$188,3,FALSE))),"")</f>
        <v>NHS England South East (Kent, Surrey and Sussex)</v>
      </c>
      <c r="E181" s="97" t="str">
        <f t="shared" ca="1" si="2"/>
        <v>E10000032</v>
      </c>
      <c r="F181" s="99" t="str">
        <f ca="1">IF(E181="","",VLOOKUP(E181,'Org List'!$J$9:$K$488,2,0))</f>
        <v>West Sussex</v>
      </c>
      <c r="G181" s="107">
        <f ca="1">IFERROR(IF((VLOOKUP($E181,'NEA Backsheet'!$D$5:$CB$183,G$9,FALSE))="","",(VLOOKUP($E181,'NEA Backsheet'!$D$5:$CB$183,G$9,FALSE))),"")</f>
        <v>2650.0068043975707</v>
      </c>
      <c r="H181" s="108">
        <f ca="1">IFERROR(IF((VLOOKUP($E181,'NEA Backsheet'!$D$5:$CB$183,H$9,FALSE))="","",(VLOOKUP($E181,'NEA Backsheet'!$D$5:$CB$183,H$9,FALSE))),"")</f>
        <v>2625.3727463992836</v>
      </c>
      <c r="I181" s="108">
        <f ca="1">IFERROR(IF((VLOOKUP($E181,'NEA Backsheet'!$D$5:$CB$183,I$9,FALSE))="","",(VLOOKUP($E181,'NEA Backsheet'!$D$5:$CB$183,I$9,FALSE))),"")</f>
        <v>2746.2262350674173</v>
      </c>
      <c r="J181" s="109">
        <f ca="1">IFERROR(IF((VLOOKUP($E181,'NEA Backsheet'!$D$5:$CB$183,J$9,FALSE))="","",(VLOOKUP($E181,'NEA Backsheet'!$D$5:$CB$183,J$9,FALSE))),"")</f>
        <v>2746.2366728462571</v>
      </c>
      <c r="K181" s="181">
        <f ca="1">IFERROR(IF((VLOOKUP($E181,'NEA Backsheet'!$D$5:$CB$183,K$9,FALSE))="","",(VLOOKUP($E181,'NEA Backsheet'!$D$5:$CB$183,K$9,FALSE))),"")</f>
        <v>2773.7662166010118</v>
      </c>
      <c r="L181" s="109">
        <f ca="1">IFERROR(IF((VLOOKUP($E181,'NEA Backsheet'!$D$5:$CB$183,L$9,FALSE))="","",(VLOOKUP($E181,'NEA Backsheet'!$D$5:$CB$183,L$9,FALSE))),"")</f>
        <v>2716.929029523812</v>
      </c>
      <c r="M181" s="110">
        <f ca="1">IFERROR(IF((VLOOKUP($E181,'NEA Backsheet'!$D$5:$CB$183,M$9,FALSE))="","",(VLOOKUP($E181,'NEA Backsheet'!$D$5:$CB$183,M$9,FALSE))),"")</f>
        <v>0</v>
      </c>
      <c r="N181" s="109">
        <f ca="1">IFERROR(IF((VLOOKUP($E181,'NEA Backsheet'!$D$5:$CB$183,N$9,FALSE))="","",(VLOOKUP($E181,'NEA Backsheet'!$D$5:$CB$183,N$9,FALSE))),"")</f>
        <v>0</v>
      </c>
      <c r="O181" s="92"/>
      <c r="Q181" s="107">
        <f ca="1">IFERROR(IF((VLOOKUP($E181,'DTOC Backsheet'!$D$5:$AF$183,Q$9,FALSE))="","",(VLOOKUP($E181,'DTOC Backsheet'!$D$5:$AF$183,Q$9,FALSE))),"")</f>
        <v>1299.8621648367182</v>
      </c>
      <c r="R181" s="108">
        <f ca="1">IFERROR(IF((VLOOKUP($E181,'DTOC Backsheet'!$D$5:$AF$183,R$9,FALSE))="","",(VLOOKUP($E181,'DTOC Backsheet'!$D$5:$AF$183,R$9,FALSE))),"")</f>
        <v>1571.9982564440884</v>
      </c>
      <c r="S181" s="108">
        <f ca="1">IFERROR(IF((VLOOKUP($E181,'DTOC Backsheet'!$D$5:$AF$183,S$9,FALSE))="","",(VLOOKUP($E181,'DTOC Backsheet'!$D$5:$AF$183,S$9,FALSE))),"")</f>
        <v>1363.6256538334667</v>
      </c>
      <c r="T181" s="109">
        <f ca="1">IFERROR(IF((VLOOKUP($E181,'DTOC Backsheet'!$D$5:$AF$183,T$9,FALSE))="","",(VLOOKUP($E181,'DTOC Backsheet'!$D$5:$AF$183,T$9,FALSE))),"")</f>
        <v>1207.9166122519512</v>
      </c>
      <c r="U181" s="181">
        <f ca="1">IFERROR(IF((VLOOKUP($E181,'DTOC Backsheet'!$D$5:$AF$183,U$9,FALSE))="","",(VLOOKUP($E181,'DTOC Backsheet'!$D$5:$AF$183,U$9,FALSE))),"")</f>
        <v>1102.0178729094907</v>
      </c>
      <c r="V181" s="109">
        <f ca="1">IFERROR(IF((VLOOKUP($E181,'DTOC Backsheet'!$D$5:$AF$183,V$9,FALSE))="","",(VLOOKUP($E181,'DTOC Backsheet'!$D$5:$AF$183,V$9,FALSE))),"")</f>
        <v>1188.078831879259</v>
      </c>
      <c r="W181" s="110">
        <f ca="1">IFERROR(IF((VLOOKUP($E181,'DTOC Backsheet'!$D$5:$AF$183,W$9,FALSE))="","",(VLOOKUP($E181,'DTOC Backsheet'!$D$5:$AF$183,W$9,FALSE))),"")</f>
        <v>0</v>
      </c>
      <c r="X181" s="109">
        <f ca="1">IFERROR(IF((VLOOKUP($E181,'DTOC Backsheet'!$D$5:$AF$183,X$9,FALSE))="","",(VLOOKUP($E181,'DTOC Backsheet'!$D$5:$AF$183,X$9,FALSE))),"")</f>
        <v>0</v>
      </c>
      <c r="Y181" s="92"/>
    </row>
    <row r="182" spans="1:28" ht="30" customHeight="1" x14ac:dyDescent="0.3">
      <c r="A182" s="171">
        <v>170</v>
      </c>
      <c r="B182" s="97" t="str">
        <f ca="1">IFERROR(IF((VLOOKUP($E182,'Org List'!$AJ$10:$AL$188,3,FALSE))="","",(VLOOKUP($E182,'Org List'!$AJ$10:$AL$188,3,FALSE))),"")</f>
        <v>London Commissioning Region</v>
      </c>
      <c r="C182" s="98" t="str">
        <f ca="1">IFERROR(IF((VLOOKUP($E182,'Org List'!$AO$10:$AQ$188,3,FALSE))="","",(VLOOKUP($E182,'Org List'!$AO$10:$AQ$188,3,FALSE))),"")</f>
        <v>London Region</v>
      </c>
      <c r="D182" s="99" t="str">
        <f ca="1">IFERROR(IF((VLOOKUP($E182,'Org List'!$AT$10:$AV$188,3,FALSE))="","",(VLOOKUP($E182,'Org List'!$AT$10:$AV$188,3,FALSE))),"")</f>
        <v>NHS England London</v>
      </c>
      <c r="E182" s="97" t="str">
        <f t="shared" ca="1" si="2"/>
        <v>E09000033</v>
      </c>
      <c r="F182" s="99" t="str">
        <f ca="1">IF(E182="","",VLOOKUP(E182,'Org List'!$J$9:$K$488,2,0))</f>
        <v>Westminster</v>
      </c>
      <c r="G182" s="107">
        <f ca="1">IFERROR(IF((VLOOKUP($E182,'NEA Backsheet'!$D$5:$CB$183,G$9,FALSE))="","",(VLOOKUP($E182,'NEA Backsheet'!$D$5:$CB$183,G$9,FALSE))),"")</f>
        <v>1613.3847967068675</v>
      </c>
      <c r="H182" s="108">
        <f ca="1">IFERROR(IF((VLOOKUP($E182,'NEA Backsheet'!$D$5:$CB$183,H$9,FALSE))="","",(VLOOKUP($E182,'NEA Backsheet'!$D$5:$CB$183,H$9,FALSE))),"")</f>
        <v>1553.8757549047205</v>
      </c>
      <c r="I182" s="108">
        <f ca="1">IFERROR(IF((VLOOKUP($E182,'NEA Backsheet'!$D$5:$CB$183,I$9,FALSE))="","",(VLOOKUP($E182,'NEA Backsheet'!$D$5:$CB$183,I$9,FALSE))),"")</f>
        <v>1655.4242920289191</v>
      </c>
      <c r="J182" s="109">
        <f ca="1">IFERROR(IF((VLOOKUP($E182,'NEA Backsheet'!$D$5:$CB$183,J$9,FALSE))="","",(VLOOKUP($E182,'NEA Backsheet'!$D$5:$CB$183,J$9,FALSE))),"")</f>
        <v>1640.1353702021459</v>
      </c>
      <c r="K182" s="181">
        <f ca="1">IFERROR(IF((VLOOKUP($E182,'NEA Backsheet'!$D$5:$CB$183,K$9,FALSE))="","",(VLOOKUP($E182,'NEA Backsheet'!$D$5:$CB$183,K$9,FALSE))),"")</f>
        <v>1605.7664621404251</v>
      </c>
      <c r="L182" s="109">
        <f ca="1">IFERROR(IF((VLOOKUP($E182,'NEA Backsheet'!$D$5:$CB$183,L$9,FALSE))="","",(VLOOKUP($E182,'NEA Backsheet'!$D$5:$CB$183,L$9,FALSE))),"")</f>
        <v>1677.0606010178726</v>
      </c>
      <c r="M182" s="110">
        <f ca="1">IFERROR(IF((VLOOKUP($E182,'NEA Backsheet'!$D$5:$CB$183,M$9,FALSE))="","",(VLOOKUP($E182,'NEA Backsheet'!$D$5:$CB$183,M$9,FALSE))),"")</f>
        <v>0</v>
      </c>
      <c r="N182" s="109">
        <f ca="1">IFERROR(IF((VLOOKUP($E182,'NEA Backsheet'!$D$5:$CB$183,N$9,FALSE))="","",(VLOOKUP($E182,'NEA Backsheet'!$D$5:$CB$183,N$9,FALSE))),"")</f>
        <v>0</v>
      </c>
      <c r="O182" s="92"/>
      <c r="Q182" s="107">
        <f ca="1">IFERROR(IF((VLOOKUP($E182,'DTOC Backsheet'!$D$5:$AF$183,Q$9,FALSE))="","",(VLOOKUP($E182,'DTOC Backsheet'!$D$5:$AF$183,Q$9,FALSE))),"")</f>
        <v>277.01108545266015</v>
      </c>
      <c r="R182" s="108">
        <f ca="1">IFERROR(IF((VLOOKUP($E182,'DTOC Backsheet'!$D$5:$AF$183,R$9,FALSE))="","",(VLOOKUP($E182,'DTOC Backsheet'!$D$5:$AF$183,R$9,FALSE))),"")</f>
        <v>413.26246925577692</v>
      </c>
      <c r="S182" s="108">
        <f ca="1">IFERROR(IF((VLOOKUP($E182,'DTOC Backsheet'!$D$5:$AF$183,S$9,FALSE))="","",(VLOOKUP($E182,'DTOC Backsheet'!$D$5:$AF$183,S$9,FALSE))),"")</f>
        <v>494.41219049145673</v>
      </c>
      <c r="T182" s="109">
        <f ca="1">IFERROR(IF((VLOOKUP($E182,'DTOC Backsheet'!$D$5:$AF$183,T$9,FALSE))="","",(VLOOKUP($E182,'DTOC Backsheet'!$D$5:$AF$183,T$9,FALSE))),"")</f>
        <v>665.62343854086191</v>
      </c>
      <c r="U182" s="181">
        <f ca="1">IFERROR(IF((VLOOKUP($E182,'DTOC Backsheet'!$D$5:$AF$183,U$9,FALSE))="","",(VLOOKUP($E182,'DTOC Backsheet'!$D$5:$AF$183,U$9,FALSE))),"")</f>
        <v>799.4394265561242</v>
      </c>
      <c r="V182" s="109">
        <f ca="1">IFERROR(IF((VLOOKUP($E182,'DTOC Backsheet'!$D$5:$AF$183,V$9,FALSE))="","",(VLOOKUP($E182,'DTOC Backsheet'!$D$5:$AF$183,V$9,FALSE))),"")</f>
        <v>619.20756077911039</v>
      </c>
      <c r="W182" s="110">
        <f ca="1">IFERROR(IF((VLOOKUP($E182,'DTOC Backsheet'!$D$5:$AF$183,W$9,FALSE))="","",(VLOOKUP($E182,'DTOC Backsheet'!$D$5:$AF$183,W$9,FALSE))),"")</f>
        <v>0</v>
      </c>
      <c r="X182" s="109">
        <f ca="1">IFERROR(IF((VLOOKUP($E182,'DTOC Backsheet'!$D$5:$AF$183,X$9,FALSE))="","",(VLOOKUP($E182,'DTOC Backsheet'!$D$5:$AF$183,X$9,FALSE))),"")</f>
        <v>0</v>
      </c>
      <c r="Y182" s="92"/>
    </row>
    <row r="183" spans="1:28" ht="30" customHeight="1" x14ac:dyDescent="0.3">
      <c r="A183" s="171">
        <v>171</v>
      </c>
      <c r="B183" s="97" t="str">
        <f ca="1">IFERROR(IF((VLOOKUP($E183,'Org List'!$AJ$10:$AL$188,3,FALSE))="","",(VLOOKUP($E183,'Org List'!$AJ$10:$AL$188,3,FALSE))),"")</f>
        <v>North of England Commissioning Region</v>
      </c>
      <c r="C183" s="98" t="str">
        <f ca="1">IFERROR(IF((VLOOKUP($E183,'Org List'!$AO$10:$AQ$188,3,FALSE))="","",(VLOOKUP($E183,'Org List'!$AO$10:$AQ$188,3,FALSE))),"")</f>
        <v>North West Region</v>
      </c>
      <c r="D183" s="99" t="str">
        <f ca="1">IFERROR(IF((VLOOKUP($E183,'Org List'!$AT$10:$AV$188,3,FALSE))="","",(VLOOKUP($E183,'Org List'!$AT$10:$AV$188,3,FALSE))),"")</f>
        <v>NHS England North (Greater Manchester)</v>
      </c>
      <c r="E183" s="97" t="str">
        <f t="shared" ca="1" si="2"/>
        <v>E08000010</v>
      </c>
      <c r="F183" s="99" t="str">
        <f ca="1">IF(E183="","",VLOOKUP(E183,'Org List'!$J$9:$K$488,2,0))</f>
        <v>Wigan</v>
      </c>
      <c r="G183" s="107">
        <f ca="1">IFERROR(IF((VLOOKUP($E183,'NEA Backsheet'!$D$5:$CB$183,G$9,FALSE))="","",(VLOOKUP($E183,'NEA Backsheet'!$D$5:$CB$183,G$9,FALSE))),"")</f>
        <v>2678.1627624708026</v>
      </c>
      <c r="H183" s="108">
        <f ca="1">IFERROR(IF((VLOOKUP($E183,'NEA Backsheet'!$D$5:$CB$183,H$9,FALSE))="","",(VLOOKUP($E183,'NEA Backsheet'!$D$5:$CB$183,H$9,FALSE))),"")</f>
        <v>2839.8791976529619</v>
      </c>
      <c r="I183" s="108">
        <f ca="1">IFERROR(IF((VLOOKUP($E183,'NEA Backsheet'!$D$5:$CB$183,I$9,FALSE))="","",(VLOOKUP($E183,'NEA Backsheet'!$D$5:$CB$183,I$9,FALSE))),"")</f>
        <v>3123.8790180491305</v>
      </c>
      <c r="J183" s="109">
        <f ca="1">IFERROR(IF((VLOOKUP($E183,'NEA Backsheet'!$D$5:$CB$183,J$9,FALSE))="","",(VLOOKUP($E183,'NEA Backsheet'!$D$5:$CB$183,J$9,FALSE))),"")</f>
        <v>3091.2788458111841</v>
      </c>
      <c r="K183" s="181">
        <f ca="1">IFERROR(IF((VLOOKUP($E183,'NEA Backsheet'!$D$5:$CB$183,K$9,FALSE))="","",(VLOOKUP($E183,'NEA Backsheet'!$D$5:$CB$183,K$9,FALSE))),"")</f>
        <v>3283.6967166858153</v>
      </c>
      <c r="L183" s="109">
        <f ca="1">IFERROR(IF((VLOOKUP($E183,'NEA Backsheet'!$D$5:$CB$183,L$9,FALSE))="","",(VLOOKUP($E183,'NEA Backsheet'!$D$5:$CB$183,L$9,FALSE))),"")</f>
        <v>3087.3816188368851</v>
      </c>
      <c r="M183" s="110">
        <f ca="1">IFERROR(IF((VLOOKUP($E183,'NEA Backsheet'!$D$5:$CB$183,M$9,FALSE))="","",(VLOOKUP($E183,'NEA Backsheet'!$D$5:$CB$183,M$9,FALSE))),"")</f>
        <v>0</v>
      </c>
      <c r="N183" s="109">
        <f ca="1">IFERROR(IF((VLOOKUP($E183,'NEA Backsheet'!$D$5:$CB$183,N$9,FALSE))="","",(VLOOKUP($E183,'NEA Backsheet'!$D$5:$CB$183,N$9,FALSE))),"")</f>
        <v>0</v>
      </c>
      <c r="O183" s="92"/>
      <c r="Q183" s="107">
        <f ca="1">IFERROR(IF((VLOOKUP($E183,'DTOC Backsheet'!$D$5:$AF$183,Q$9,FALSE))="","",(VLOOKUP($E183,'DTOC Backsheet'!$D$5:$AF$183,Q$9,FALSE))),"")</f>
        <v>423.26969996959934</v>
      </c>
      <c r="R183" s="108">
        <f ca="1">IFERROR(IF((VLOOKUP($E183,'DTOC Backsheet'!$D$5:$AF$183,R$9,FALSE))="","",(VLOOKUP($E183,'DTOC Backsheet'!$D$5:$AF$183,R$9,FALSE))),"")</f>
        <v>623.60176791101208</v>
      </c>
      <c r="S183" s="108">
        <f ca="1">IFERROR(IF((VLOOKUP($E183,'DTOC Backsheet'!$D$5:$AF$183,S$9,FALSE))="","",(VLOOKUP($E183,'DTOC Backsheet'!$D$5:$AF$183,S$9,FALSE))),"")</f>
        <v>539.80528034796976</v>
      </c>
      <c r="T183" s="109">
        <f ca="1">IFERROR(IF((VLOOKUP($E183,'DTOC Backsheet'!$D$5:$AF$183,T$9,FALSE))="","",(VLOOKUP($E183,'DTOC Backsheet'!$D$5:$AF$183,T$9,FALSE))),"")</f>
        <v>568.16548280592519</v>
      </c>
      <c r="U183" s="181">
        <f ca="1">IFERROR(IF((VLOOKUP($E183,'DTOC Backsheet'!$D$5:$AF$183,U$9,FALSE))="","",(VLOOKUP($E183,'DTOC Backsheet'!$D$5:$AF$183,U$9,FALSE))),"")</f>
        <v>382.01550588113849</v>
      </c>
      <c r="V183" s="109">
        <f ca="1">IFERROR(IF((VLOOKUP($E183,'DTOC Backsheet'!$D$5:$AF$183,V$9,FALSE))="","",(VLOOKUP($E183,'DTOC Backsheet'!$D$5:$AF$183,V$9,FALSE))),"")</f>
        <v>394.45141248154181</v>
      </c>
      <c r="W183" s="110">
        <f ca="1">IFERROR(IF((VLOOKUP($E183,'DTOC Backsheet'!$D$5:$AF$183,W$9,FALSE))="","",(VLOOKUP($E183,'DTOC Backsheet'!$D$5:$AF$183,W$9,FALSE))),"")</f>
        <v>0</v>
      </c>
      <c r="X183" s="109">
        <f ca="1">IFERROR(IF((VLOOKUP($E183,'DTOC Backsheet'!$D$5:$AF$183,X$9,FALSE))="","",(VLOOKUP($E183,'DTOC Backsheet'!$D$5:$AF$183,X$9,FALSE))),"")</f>
        <v>0</v>
      </c>
      <c r="Y183" s="92"/>
    </row>
    <row r="184" spans="1:28" ht="30" customHeight="1" x14ac:dyDescent="0.3">
      <c r="A184" s="171">
        <v>172</v>
      </c>
      <c r="B184" s="97" t="str">
        <f ca="1">IFERROR(IF((VLOOKUP($E184,'Org List'!$AJ$10:$AL$188,3,FALSE))="","",(VLOOKUP($E184,'Org List'!$AJ$10:$AL$188,3,FALSE))),"")</f>
        <v>South West England Commissioning Region</v>
      </c>
      <c r="C184" s="98" t="str">
        <f ca="1">IFERROR(IF((VLOOKUP($E184,'Org List'!$AO$10:$AQ$188,3,FALSE))="","",(VLOOKUP($E184,'Org List'!$AO$10:$AQ$188,3,FALSE))),"")</f>
        <v>South West Region</v>
      </c>
      <c r="D184" s="99" t="str">
        <f ca="1">IFERROR(IF((VLOOKUP($E184,'Org List'!$AT$10:$AV$188,3,FALSE))="","",(VLOOKUP($E184,'Org List'!$AT$10:$AV$188,3,FALSE))),"")</f>
        <v>NHS England South West (South West North)</v>
      </c>
      <c r="E184" s="97" t="str">
        <f t="shared" ca="1" si="2"/>
        <v>E06000054</v>
      </c>
      <c r="F184" s="99" t="str">
        <f ca="1">IF(E184="","",VLOOKUP(E184,'Org List'!$J$9:$K$488,2,0))</f>
        <v>Wiltshire</v>
      </c>
      <c r="G184" s="107">
        <f ca="1">IFERROR(IF((VLOOKUP($E184,'NEA Backsheet'!$D$5:$CB$183,G$9,FALSE))="","",(VLOOKUP($E184,'NEA Backsheet'!$D$5:$CB$183,G$9,FALSE))),"")</f>
        <v>2291.6054388212378</v>
      </c>
      <c r="H184" s="108">
        <f ca="1">IFERROR(IF((VLOOKUP($E184,'NEA Backsheet'!$D$5:$CB$183,H$9,FALSE))="","",(VLOOKUP($E184,'NEA Backsheet'!$D$5:$CB$183,H$9,FALSE))),"")</f>
        <v>2351.5355452786885</v>
      </c>
      <c r="I184" s="108">
        <f ca="1">IFERROR(IF((VLOOKUP($E184,'NEA Backsheet'!$D$5:$CB$183,I$9,FALSE))="","",(VLOOKUP($E184,'NEA Backsheet'!$D$5:$CB$183,I$9,FALSE))),"")</f>
        <v>2520.7380629058389</v>
      </c>
      <c r="J184" s="109">
        <f ca="1">IFERROR(IF((VLOOKUP($E184,'NEA Backsheet'!$D$5:$CB$183,J$9,FALSE))="","",(VLOOKUP($E184,'NEA Backsheet'!$D$5:$CB$183,J$9,FALSE))),"")</f>
        <v>2507.7207261512422</v>
      </c>
      <c r="K184" s="181">
        <f ca="1">IFERROR(IF((VLOOKUP($E184,'NEA Backsheet'!$D$5:$CB$183,K$9,FALSE))="","",(VLOOKUP($E184,'NEA Backsheet'!$D$5:$CB$183,K$9,FALSE))),"")</f>
        <v>2526.1498407004397</v>
      </c>
      <c r="L184" s="109">
        <f ca="1">IFERROR(IF((VLOOKUP($E184,'NEA Backsheet'!$D$5:$CB$183,L$9,FALSE))="","",(VLOOKUP($E184,'NEA Backsheet'!$D$5:$CB$183,L$9,FALSE))),"")</f>
        <v>2520.6634047800785</v>
      </c>
      <c r="M184" s="110">
        <f ca="1">IFERROR(IF((VLOOKUP($E184,'NEA Backsheet'!$D$5:$CB$183,M$9,FALSE))="","",(VLOOKUP($E184,'NEA Backsheet'!$D$5:$CB$183,M$9,FALSE))),"")</f>
        <v>0</v>
      </c>
      <c r="N184" s="109">
        <f ca="1">IFERROR(IF((VLOOKUP($E184,'NEA Backsheet'!$D$5:$CB$183,N$9,FALSE))="","",(VLOOKUP($E184,'NEA Backsheet'!$D$5:$CB$183,N$9,FALSE))),"")</f>
        <v>0</v>
      </c>
      <c r="O184" s="92"/>
      <c r="Q184" s="107">
        <f ca="1">IFERROR(IF((VLOOKUP($E184,'DTOC Backsheet'!$D$5:$AF$183,Q$9,FALSE))="","",(VLOOKUP($E184,'DTOC Backsheet'!$D$5:$AF$183,Q$9,FALSE))),"")</f>
        <v>1984.3973302326058</v>
      </c>
      <c r="R184" s="108">
        <f ca="1">IFERROR(IF((VLOOKUP($E184,'DTOC Backsheet'!$D$5:$AF$183,R$9,FALSE))="","",(VLOOKUP($E184,'DTOC Backsheet'!$D$5:$AF$183,R$9,FALSE))),"")</f>
        <v>1728.0238496488632</v>
      </c>
      <c r="S184" s="108">
        <f ca="1">IFERROR(IF((VLOOKUP($E184,'DTOC Backsheet'!$D$5:$AF$183,S$9,FALSE))="","",(VLOOKUP($E184,'DTOC Backsheet'!$D$5:$AF$183,S$9,FALSE))),"")</f>
        <v>1413.7678449772825</v>
      </c>
      <c r="T184" s="109">
        <f ca="1">IFERROR(IF((VLOOKUP($E184,'DTOC Backsheet'!$D$5:$AF$183,T$9,FALSE))="","",(VLOOKUP($E184,'DTOC Backsheet'!$D$5:$AF$183,T$9,FALSE))),"")</f>
        <v>1352.8734984690459</v>
      </c>
      <c r="U184" s="181">
        <f ca="1">IFERROR(IF((VLOOKUP($E184,'DTOC Backsheet'!$D$5:$AF$183,U$9,FALSE))="","",(VLOOKUP($E184,'DTOC Backsheet'!$D$5:$AF$183,U$9,FALSE))),"")</f>
        <v>1160.9891992889382</v>
      </c>
      <c r="V184" s="109">
        <f ca="1">IFERROR(IF((VLOOKUP($E184,'DTOC Backsheet'!$D$5:$AF$183,V$9,FALSE))="","",(VLOOKUP($E184,'DTOC Backsheet'!$D$5:$AF$183,V$9,FALSE))),"")</f>
        <v>1392.8812474348852</v>
      </c>
      <c r="W184" s="110">
        <f ca="1">IFERROR(IF((VLOOKUP($E184,'DTOC Backsheet'!$D$5:$AF$183,W$9,FALSE))="","",(VLOOKUP($E184,'DTOC Backsheet'!$D$5:$AF$183,W$9,FALSE))),"")</f>
        <v>0</v>
      </c>
      <c r="X184" s="109">
        <f ca="1">IFERROR(IF((VLOOKUP($E184,'DTOC Backsheet'!$D$5:$AF$183,X$9,FALSE))="","",(VLOOKUP($E184,'DTOC Backsheet'!$D$5:$AF$183,X$9,FALSE))),"")</f>
        <v>0</v>
      </c>
      <c r="Y184" s="92"/>
    </row>
    <row r="185" spans="1:28" ht="30" customHeight="1" x14ac:dyDescent="0.3">
      <c r="A185" s="171">
        <v>173</v>
      </c>
      <c r="B185" s="97" t="str">
        <f ca="1">IFERROR(IF((VLOOKUP($E185,'Org List'!$AJ$10:$AL$188,3,FALSE))="","",(VLOOKUP($E185,'Org List'!$AJ$10:$AL$188,3,FALSE))),"")</f>
        <v>South East England Commissioning Region</v>
      </c>
      <c r="C185" s="98" t="str">
        <f ca="1">IFERROR(IF((VLOOKUP($E185,'Org List'!$AO$10:$AQ$188,3,FALSE))="","",(VLOOKUP($E185,'Org List'!$AO$10:$AQ$188,3,FALSE))),"")</f>
        <v>South East Region</v>
      </c>
      <c r="D185" s="99" t="str">
        <f ca="1">IFERROR(IF((VLOOKUP($E185,'Org List'!$AT$10:$AV$188,3,FALSE))="","",(VLOOKUP($E185,'Org List'!$AT$10:$AV$188,3,FALSE))),"")</f>
        <v>NHS England South East (Hampshire, Isle of Wight and Thames Valley)</v>
      </c>
      <c r="E185" s="97" t="str">
        <f t="shared" ca="1" si="2"/>
        <v>E06000040</v>
      </c>
      <c r="F185" s="99" t="str">
        <f ca="1">IF(E185="","",VLOOKUP(E185,'Org List'!$J$9:$K$488,2,0))</f>
        <v>Windsor and Maidenhead</v>
      </c>
      <c r="G185" s="107">
        <f ca="1">IFERROR(IF((VLOOKUP($E185,'NEA Backsheet'!$D$5:$CB$183,G$9,FALSE))="","",(VLOOKUP($E185,'NEA Backsheet'!$D$5:$CB$183,G$9,FALSE))),"")</f>
        <v>2780.5906807368592</v>
      </c>
      <c r="H185" s="108">
        <f ca="1">IFERROR(IF((VLOOKUP($E185,'NEA Backsheet'!$D$5:$CB$183,H$9,FALSE))="","",(VLOOKUP($E185,'NEA Backsheet'!$D$5:$CB$183,H$9,FALSE))),"")</f>
        <v>2682.2117803698939</v>
      </c>
      <c r="I185" s="108">
        <f ca="1">IFERROR(IF((VLOOKUP($E185,'NEA Backsheet'!$D$5:$CB$183,I$9,FALSE))="","",(VLOOKUP($E185,'NEA Backsheet'!$D$5:$CB$183,I$9,FALSE))),"")</f>
        <v>2830.8473586898681</v>
      </c>
      <c r="J185" s="109">
        <f ca="1">IFERROR(IF((VLOOKUP($E185,'NEA Backsheet'!$D$5:$CB$183,J$9,FALSE))="","",(VLOOKUP($E185,'NEA Backsheet'!$D$5:$CB$183,J$9,FALSE))),"")</f>
        <v>2800.4727847451736</v>
      </c>
      <c r="K185" s="181">
        <f ca="1">IFERROR(IF((VLOOKUP($E185,'NEA Backsheet'!$D$5:$CB$183,K$9,FALSE))="","",(VLOOKUP($E185,'NEA Backsheet'!$D$5:$CB$183,K$9,FALSE))),"")</f>
        <v>2908.5746018594859</v>
      </c>
      <c r="L185" s="109">
        <f ca="1">IFERROR(IF((VLOOKUP($E185,'NEA Backsheet'!$D$5:$CB$183,L$9,FALSE))="","",(VLOOKUP($E185,'NEA Backsheet'!$D$5:$CB$183,L$9,FALSE))),"")</f>
        <v>2878.3181341026666</v>
      </c>
      <c r="M185" s="110">
        <f ca="1">IFERROR(IF((VLOOKUP($E185,'NEA Backsheet'!$D$5:$CB$183,M$9,FALSE))="","",(VLOOKUP($E185,'NEA Backsheet'!$D$5:$CB$183,M$9,FALSE))),"")</f>
        <v>0</v>
      </c>
      <c r="N185" s="109">
        <f ca="1">IFERROR(IF((VLOOKUP($E185,'NEA Backsheet'!$D$5:$CB$183,N$9,FALSE))="","",(VLOOKUP($E185,'NEA Backsheet'!$D$5:$CB$183,N$9,FALSE))),"")</f>
        <v>0</v>
      </c>
      <c r="O185" s="92"/>
      <c r="Q185" s="107">
        <f ca="1">IFERROR(IF((VLOOKUP($E185,'DTOC Backsheet'!$D$5:$AF$183,Q$9,FALSE))="","",(VLOOKUP($E185,'DTOC Backsheet'!$D$5:$AF$183,Q$9,FALSE))),"")</f>
        <v>915.46619684250538</v>
      </c>
      <c r="R185" s="108">
        <f ca="1">IFERROR(IF((VLOOKUP($E185,'DTOC Backsheet'!$D$5:$AF$183,R$9,FALSE))="","",(VLOOKUP($E185,'DTOC Backsheet'!$D$5:$AF$183,R$9,FALSE))),"")</f>
        <v>1239.3339551594293</v>
      </c>
      <c r="S185" s="108">
        <f ca="1">IFERROR(IF((VLOOKUP($E185,'DTOC Backsheet'!$D$5:$AF$183,S$9,FALSE))="","",(VLOOKUP($E185,'DTOC Backsheet'!$D$5:$AF$183,S$9,FALSE))),"")</f>
        <v>1243.6521919369884</v>
      </c>
      <c r="T185" s="109">
        <f ca="1">IFERROR(IF((VLOOKUP($E185,'DTOC Backsheet'!$D$5:$AF$183,T$9,FALSE))="","",(VLOOKUP($E185,'DTOC Backsheet'!$D$5:$AF$183,T$9,FALSE))),"")</f>
        <v>903.04926097493126</v>
      </c>
      <c r="U185" s="181">
        <f ca="1">IFERROR(IF((VLOOKUP($E185,'DTOC Backsheet'!$D$5:$AF$183,U$9,FALSE))="","",(VLOOKUP($E185,'DTOC Backsheet'!$D$5:$AF$183,U$9,FALSE))),"")</f>
        <v>1051.4011930548627</v>
      </c>
      <c r="V185" s="109">
        <f ca="1">IFERROR(IF((VLOOKUP($E185,'DTOC Backsheet'!$D$5:$AF$183,V$9,FALSE))="","",(VLOOKUP($E185,'DTOC Backsheet'!$D$5:$AF$183,V$9,FALSE))),"")</f>
        <v>1316.1921415928798</v>
      </c>
      <c r="W185" s="110">
        <f ca="1">IFERROR(IF((VLOOKUP($E185,'DTOC Backsheet'!$D$5:$AF$183,W$9,FALSE))="","",(VLOOKUP($E185,'DTOC Backsheet'!$D$5:$AF$183,W$9,FALSE))),"")</f>
        <v>0</v>
      </c>
      <c r="X185" s="109">
        <f ca="1">IFERROR(IF((VLOOKUP($E185,'DTOC Backsheet'!$D$5:$AF$183,X$9,FALSE))="","",(VLOOKUP($E185,'DTOC Backsheet'!$D$5:$AF$183,X$9,FALSE))),"")</f>
        <v>0</v>
      </c>
      <c r="Y185" s="92"/>
    </row>
    <row r="186" spans="1:28" ht="30" customHeight="1" x14ac:dyDescent="0.3">
      <c r="A186" s="171">
        <v>174</v>
      </c>
      <c r="B186" s="97" t="str">
        <f ca="1">IFERROR(IF((VLOOKUP($E186,'Org List'!$AJ$10:$AL$188,3,FALSE))="","",(VLOOKUP($E186,'Org List'!$AJ$10:$AL$188,3,FALSE))),"")</f>
        <v>North of England Commissioning Region</v>
      </c>
      <c r="C186" s="98" t="str">
        <f ca="1">IFERROR(IF((VLOOKUP($E186,'Org List'!$AO$10:$AQ$188,3,FALSE))="","",(VLOOKUP($E186,'Org List'!$AO$10:$AQ$188,3,FALSE))),"")</f>
        <v>North West Region</v>
      </c>
      <c r="D186" s="99" t="str">
        <f ca="1">IFERROR(IF((VLOOKUP($E186,'Org List'!$AT$10:$AV$188,3,FALSE))="","",(VLOOKUP($E186,'Org List'!$AT$10:$AV$188,3,FALSE))),"")</f>
        <v>NHS England North (Cheshire And Merseyside)</v>
      </c>
      <c r="E186" s="97" t="str">
        <f t="shared" ca="1" si="2"/>
        <v>E08000015</v>
      </c>
      <c r="F186" s="99" t="str">
        <f ca="1">IF(E186="","",VLOOKUP(E186,'Org List'!$J$9:$K$488,2,0))</f>
        <v>Wirral</v>
      </c>
      <c r="G186" s="107">
        <f ca="1">IFERROR(IF((VLOOKUP($E186,'NEA Backsheet'!$D$5:$CB$183,G$9,FALSE))="","",(VLOOKUP($E186,'NEA Backsheet'!$D$5:$CB$183,G$9,FALSE))),"")</f>
        <v>3627.1392049087649</v>
      </c>
      <c r="H186" s="108">
        <f ca="1">IFERROR(IF((VLOOKUP($E186,'NEA Backsheet'!$D$5:$CB$183,H$9,FALSE))="","",(VLOOKUP($E186,'NEA Backsheet'!$D$5:$CB$183,H$9,FALSE))),"")</f>
        <v>3671.6329493131757</v>
      </c>
      <c r="I186" s="108">
        <f ca="1">IFERROR(IF((VLOOKUP($E186,'NEA Backsheet'!$D$5:$CB$183,I$9,FALSE))="","",(VLOOKUP($E186,'NEA Backsheet'!$D$5:$CB$183,I$9,FALSE))),"")</f>
        <v>3888.6543944834521</v>
      </c>
      <c r="J186" s="109">
        <f ca="1">IFERROR(IF((VLOOKUP($E186,'NEA Backsheet'!$D$5:$CB$183,J$9,FALSE))="","",(VLOOKUP($E186,'NEA Backsheet'!$D$5:$CB$183,J$9,FALSE))),"")</f>
        <v>3911.741538484212</v>
      </c>
      <c r="K186" s="181">
        <f ca="1">IFERROR(IF((VLOOKUP($E186,'NEA Backsheet'!$D$5:$CB$183,K$9,FALSE))="","",(VLOOKUP($E186,'NEA Backsheet'!$D$5:$CB$183,K$9,FALSE))),"")</f>
        <v>3804.7026588059857</v>
      </c>
      <c r="L186" s="109">
        <f ca="1">IFERROR(IF((VLOOKUP($E186,'NEA Backsheet'!$D$5:$CB$183,L$9,FALSE))="","",(VLOOKUP($E186,'NEA Backsheet'!$D$5:$CB$183,L$9,FALSE))),"")</f>
        <v>3795.1704126791606</v>
      </c>
      <c r="M186" s="110">
        <f ca="1">IFERROR(IF((VLOOKUP($E186,'NEA Backsheet'!$D$5:$CB$183,M$9,FALSE))="","",(VLOOKUP($E186,'NEA Backsheet'!$D$5:$CB$183,M$9,FALSE))),"")</f>
        <v>0</v>
      </c>
      <c r="N186" s="109">
        <f ca="1">IFERROR(IF((VLOOKUP($E186,'NEA Backsheet'!$D$5:$CB$183,N$9,FALSE))="","",(VLOOKUP($E186,'NEA Backsheet'!$D$5:$CB$183,N$9,FALSE))),"")</f>
        <v>0</v>
      </c>
      <c r="O186" s="92"/>
      <c r="Q186" s="107">
        <f ca="1">IFERROR(IF((VLOOKUP($E186,'DTOC Backsheet'!$D$5:$AF$183,Q$9,FALSE))="","",(VLOOKUP($E186,'DTOC Backsheet'!$D$5:$AF$183,Q$9,FALSE))),"")</f>
        <v>1275.6282096514956</v>
      </c>
      <c r="R186" s="108">
        <f ca="1">IFERROR(IF((VLOOKUP($E186,'DTOC Backsheet'!$D$5:$AF$183,R$9,FALSE))="","",(VLOOKUP($E186,'DTOC Backsheet'!$D$5:$AF$183,R$9,FALSE))),"")</f>
        <v>1032.5767376220158</v>
      </c>
      <c r="S186" s="108">
        <f ca="1">IFERROR(IF((VLOOKUP($E186,'DTOC Backsheet'!$D$5:$AF$183,S$9,FALSE))="","",(VLOOKUP($E186,'DTOC Backsheet'!$D$5:$AF$183,S$9,FALSE))),"")</f>
        <v>651.14273393704184</v>
      </c>
      <c r="T186" s="109">
        <f ca="1">IFERROR(IF((VLOOKUP($E186,'DTOC Backsheet'!$D$5:$AF$183,T$9,FALSE))="","",(VLOOKUP($E186,'DTOC Backsheet'!$D$5:$AF$183,T$9,FALSE))),"")</f>
        <v>477.54646374057569</v>
      </c>
      <c r="U186" s="181">
        <f ca="1">IFERROR(IF((VLOOKUP($E186,'DTOC Backsheet'!$D$5:$AF$183,U$9,FALSE))="","",(VLOOKUP($E186,'DTOC Backsheet'!$D$5:$AF$183,U$9,FALSE))),"")</f>
        <v>612.53083804358141</v>
      </c>
      <c r="V186" s="109">
        <f ca="1">IFERROR(IF((VLOOKUP($E186,'DTOC Backsheet'!$D$5:$AF$183,V$9,FALSE))="","",(VLOOKUP($E186,'DTOC Backsheet'!$D$5:$AF$183,V$9,FALSE))),"")</f>
        <v>721.61704750938259</v>
      </c>
      <c r="W186" s="110">
        <f ca="1">IFERROR(IF((VLOOKUP($E186,'DTOC Backsheet'!$D$5:$AF$183,W$9,FALSE))="","",(VLOOKUP($E186,'DTOC Backsheet'!$D$5:$AF$183,W$9,FALSE))),"")</f>
        <v>0</v>
      </c>
      <c r="X186" s="109">
        <f ca="1">IFERROR(IF((VLOOKUP($E186,'DTOC Backsheet'!$D$5:$AF$183,X$9,FALSE))="","",(VLOOKUP($E186,'DTOC Backsheet'!$D$5:$AF$183,X$9,FALSE))),"")</f>
        <v>0</v>
      </c>
      <c r="Y186" s="92"/>
    </row>
    <row r="187" spans="1:28" ht="30" customHeight="1" x14ac:dyDescent="0.3">
      <c r="A187" s="171">
        <v>175</v>
      </c>
      <c r="B187" s="97" t="str">
        <f ca="1">IFERROR(IF((VLOOKUP($E187,'Org List'!$AJ$10:$AL$188,3,FALSE))="","",(VLOOKUP($E187,'Org List'!$AJ$10:$AL$188,3,FALSE))),"")</f>
        <v>South East England Commissioning Region</v>
      </c>
      <c r="C187" s="98" t="str">
        <f ca="1">IFERROR(IF((VLOOKUP($E187,'Org List'!$AO$10:$AQ$188,3,FALSE))="","",(VLOOKUP($E187,'Org List'!$AO$10:$AQ$188,3,FALSE))),"")</f>
        <v>South East Region</v>
      </c>
      <c r="D187" s="99" t="str">
        <f ca="1">IFERROR(IF((VLOOKUP($E187,'Org List'!$AT$10:$AV$188,3,FALSE))="","",(VLOOKUP($E187,'Org List'!$AT$10:$AV$188,3,FALSE))),"")</f>
        <v>NHS England South East (Hampshire, Isle of Wight and Thames Valley)</v>
      </c>
      <c r="E187" s="97" t="str">
        <f t="shared" ca="1" si="2"/>
        <v>E06000041</v>
      </c>
      <c r="F187" s="99" t="str">
        <f ca="1">IF(E187="","",VLOOKUP(E187,'Org List'!$J$9:$K$488,2,0))</f>
        <v>Wokingham</v>
      </c>
      <c r="G187" s="107">
        <f ca="1">IFERROR(IF((VLOOKUP($E187,'NEA Backsheet'!$D$5:$CB$183,G$9,FALSE))="","",(VLOOKUP($E187,'NEA Backsheet'!$D$5:$CB$183,G$9,FALSE))),"")</f>
        <v>2232.0288510991854</v>
      </c>
      <c r="H187" s="108">
        <f ca="1">IFERROR(IF((VLOOKUP($E187,'NEA Backsheet'!$D$5:$CB$183,H$9,FALSE))="","",(VLOOKUP($E187,'NEA Backsheet'!$D$5:$CB$183,H$9,FALSE))),"")</f>
        <v>2168.9035883830279</v>
      </c>
      <c r="I187" s="108">
        <f ca="1">IFERROR(IF((VLOOKUP($E187,'NEA Backsheet'!$D$5:$CB$183,I$9,FALSE))="","",(VLOOKUP($E187,'NEA Backsheet'!$D$5:$CB$183,I$9,FALSE))),"")</f>
        <v>2263.2372673686737</v>
      </c>
      <c r="J187" s="109">
        <f ca="1">IFERROR(IF((VLOOKUP($E187,'NEA Backsheet'!$D$5:$CB$183,J$9,FALSE))="","",(VLOOKUP($E187,'NEA Backsheet'!$D$5:$CB$183,J$9,FALSE))),"")</f>
        <v>2234.6392314337054</v>
      </c>
      <c r="K187" s="181">
        <f ca="1">IFERROR(IF((VLOOKUP($E187,'NEA Backsheet'!$D$5:$CB$183,K$9,FALSE))="","",(VLOOKUP($E187,'NEA Backsheet'!$D$5:$CB$183,K$9,FALSE))),"")</f>
        <v>2222.9019476138219</v>
      </c>
      <c r="L187" s="109">
        <f ca="1">IFERROR(IF((VLOOKUP($E187,'NEA Backsheet'!$D$5:$CB$183,L$9,FALSE))="","",(VLOOKUP($E187,'NEA Backsheet'!$D$5:$CB$183,L$9,FALSE))),"")</f>
        <v>2211.4996935572026</v>
      </c>
      <c r="M187" s="110">
        <f ca="1">IFERROR(IF((VLOOKUP($E187,'NEA Backsheet'!$D$5:$CB$183,M$9,FALSE))="","",(VLOOKUP($E187,'NEA Backsheet'!$D$5:$CB$183,M$9,FALSE))),"")</f>
        <v>0</v>
      </c>
      <c r="N187" s="109">
        <f ca="1">IFERROR(IF((VLOOKUP($E187,'NEA Backsheet'!$D$5:$CB$183,N$9,FALSE))="","",(VLOOKUP($E187,'NEA Backsheet'!$D$5:$CB$183,N$9,FALSE))),"")</f>
        <v>0</v>
      </c>
      <c r="O187" s="92"/>
      <c r="Q187" s="107">
        <f ca="1">IFERROR(IF((VLOOKUP($E187,'DTOC Backsheet'!$D$5:$AF$183,Q$9,FALSE))="","",(VLOOKUP($E187,'DTOC Backsheet'!$D$5:$AF$183,Q$9,FALSE))),"")</f>
        <v>589.1762618983513</v>
      </c>
      <c r="R187" s="108">
        <f ca="1">IFERROR(IF((VLOOKUP($E187,'DTOC Backsheet'!$D$5:$AF$183,R$9,FALSE))="","",(VLOOKUP($E187,'DTOC Backsheet'!$D$5:$AF$183,R$9,FALSE))),"")</f>
        <v>779.23312057523879</v>
      </c>
      <c r="S187" s="108">
        <f ca="1">IFERROR(IF((VLOOKUP($E187,'DTOC Backsheet'!$D$5:$AF$183,S$9,FALSE))="","",(VLOOKUP($E187,'DTOC Backsheet'!$D$5:$AF$183,S$9,FALSE))),"")</f>
        <v>663.61519821346553</v>
      </c>
      <c r="T187" s="109">
        <f ca="1">IFERROR(IF((VLOOKUP($E187,'DTOC Backsheet'!$D$5:$AF$183,T$9,FALSE))="","",(VLOOKUP($E187,'DTOC Backsheet'!$D$5:$AF$183,T$9,FALSE))),"")</f>
        <v>886.20266804768039</v>
      </c>
      <c r="U187" s="181">
        <f ca="1">IFERROR(IF((VLOOKUP($E187,'DTOC Backsheet'!$D$5:$AF$183,U$9,FALSE))="","",(VLOOKUP($E187,'DTOC Backsheet'!$D$5:$AF$183,U$9,FALSE))),"")</f>
        <v>731.53149891380201</v>
      </c>
      <c r="V187" s="109">
        <f ca="1">IFERROR(IF((VLOOKUP($E187,'DTOC Backsheet'!$D$5:$AF$183,V$9,FALSE))="","",(VLOOKUP($E187,'DTOC Backsheet'!$D$5:$AF$183,V$9,FALSE))),"")</f>
        <v>466.38092325572489</v>
      </c>
      <c r="W187" s="110">
        <f ca="1">IFERROR(IF((VLOOKUP($E187,'DTOC Backsheet'!$D$5:$AF$183,W$9,FALSE))="","",(VLOOKUP($E187,'DTOC Backsheet'!$D$5:$AF$183,W$9,FALSE))),"")</f>
        <v>0</v>
      </c>
      <c r="X187" s="109">
        <f ca="1">IFERROR(IF((VLOOKUP($E187,'DTOC Backsheet'!$D$5:$AF$183,X$9,FALSE))="","",(VLOOKUP($E187,'DTOC Backsheet'!$D$5:$AF$183,X$9,FALSE))),"")</f>
        <v>0</v>
      </c>
      <c r="Y187" s="92"/>
    </row>
    <row r="188" spans="1:28" ht="30" customHeight="1" x14ac:dyDescent="0.3">
      <c r="A188" s="171">
        <v>176</v>
      </c>
      <c r="B188" s="97" t="str">
        <f ca="1">IFERROR(IF((VLOOKUP($E188,'Org List'!$AJ$10:$AL$188,3,FALSE))="","",(VLOOKUP($E188,'Org List'!$AJ$10:$AL$188,3,FALSE))),"")</f>
        <v>Midlands and East of England Commissioning Region</v>
      </c>
      <c r="C188" s="98" t="str">
        <f ca="1">IFERROR(IF((VLOOKUP($E188,'Org List'!$AO$10:$AQ$188,3,FALSE))="","",(VLOOKUP($E188,'Org List'!$AO$10:$AQ$188,3,FALSE))),"")</f>
        <v>West Midlands Region</v>
      </c>
      <c r="D188" s="99" t="str">
        <f ca="1">IFERROR(IF((VLOOKUP($E188,'Org List'!$AT$10:$AV$188,3,FALSE))="","",(VLOOKUP($E188,'Org List'!$AT$10:$AV$188,3,FALSE))),"")</f>
        <v>NHS England Midlands And East (West Midlands)</v>
      </c>
      <c r="E188" s="97" t="str">
        <f t="shared" ca="1" si="2"/>
        <v>E08000031</v>
      </c>
      <c r="F188" s="99" t="str">
        <f ca="1">IF(E188="","",VLOOKUP(E188,'Org List'!$J$9:$K$488,2,0))</f>
        <v>Wolverhampton</v>
      </c>
      <c r="G188" s="107">
        <f ca="1">IFERROR(IF((VLOOKUP($E188,'NEA Backsheet'!$D$5:$CB$183,G$9,FALSE))="","",(VLOOKUP($E188,'NEA Backsheet'!$D$5:$CB$183,G$9,FALSE))),"")</f>
        <v>2840.2652025877746</v>
      </c>
      <c r="H188" s="108">
        <f ca="1">IFERROR(IF((VLOOKUP($E188,'NEA Backsheet'!$D$5:$CB$183,H$9,FALSE))="","",(VLOOKUP($E188,'NEA Backsheet'!$D$5:$CB$183,H$9,FALSE))),"")</f>
        <v>2694.5354475488721</v>
      </c>
      <c r="I188" s="108">
        <f ca="1">IFERROR(IF((VLOOKUP($E188,'NEA Backsheet'!$D$5:$CB$183,I$9,FALSE))="","",(VLOOKUP($E188,'NEA Backsheet'!$D$5:$CB$183,I$9,FALSE))),"")</f>
        <v>2791.5107388497008</v>
      </c>
      <c r="J188" s="109">
        <f ca="1">IFERROR(IF((VLOOKUP($E188,'NEA Backsheet'!$D$5:$CB$183,J$9,FALSE))="","",(VLOOKUP($E188,'NEA Backsheet'!$D$5:$CB$183,J$9,FALSE))),"")</f>
        <v>2724.84613096983</v>
      </c>
      <c r="K188" s="181">
        <f ca="1">IFERROR(IF((VLOOKUP($E188,'NEA Backsheet'!$D$5:$CB$183,K$9,FALSE))="","",(VLOOKUP($E188,'NEA Backsheet'!$D$5:$CB$183,K$9,FALSE))),"")</f>
        <v>2703.1523871193617</v>
      </c>
      <c r="L188" s="109">
        <f ca="1">IFERROR(IF((VLOOKUP($E188,'NEA Backsheet'!$D$5:$CB$183,L$9,FALSE))="","",(VLOOKUP($E188,'NEA Backsheet'!$D$5:$CB$183,L$9,FALSE))),"")</f>
        <v>2731.0803192082512</v>
      </c>
      <c r="M188" s="110">
        <f ca="1">IFERROR(IF((VLOOKUP($E188,'NEA Backsheet'!$D$5:$CB$183,M$9,FALSE))="","",(VLOOKUP($E188,'NEA Backsheet'!$D$5:$CB$183,M$9,FALSE))),"")</f>
        <v>0</v>
      </c>
      <c r="N188" s="109">
        <f ca="1">IFERROR(IF((VLOOKUP($E188,'NEA Backsheet'!$D$5:$CB$183,N$9,FALSE))="","",(VLOOKUP($E188,'NEA Backsheet'!$D$5:$CB$183,N$9,FALSE))),"")</f>
        <v>0</v>
      </c>
      <c r="O188" s="92"/>
      <c r="Q188" s="107">
        <f ca="1">IFERROR(IF((VLOOKUP($E188,'DTOC Backsheet'!$D$5:$AF$183,Q$9,FALSE))="","",(VLOOKUP($E188,'DTOC Backsheet'!$D$5:$AF$183,Q$9,FALSE))),"")</f>
        <v>1068.3814146671002</v>
      </c>
      <c r="R188" s="108">
        <f ca="1">IFERROR(IF((VLOOKUP($E188,'DTOC Backsheet'!$D$5:$AF$183,R$9,FALSE))="","",(VLOOKUP($E188,'DTOC Backsheet'!$D$5:$AF$183,R$9,FALSE))),"")</f>
        <v>1044.3615983186128</v>
      </c>
      <c r="S188" s="108">
        <f ca="1">IFERROR(IF((VLOOKUP($E188,'DTOC Backsheet'!$D$5:$AF$183,S$9,FALSE))="","",(VLOOKUP($E188,'DTOC Backsheet'!$D$5:$AF$183,S$9,FALSE))),"")</f>
        <v>784.64733405059178</v>
      </c>
      <c r="T188" s="109">
        <f ca="1">IFERROR(IF((VLOOKUP($E188,'DTOC Backsheet'!$D$5:$AF$183,T$9,FALSE))="","",(VLOOKUP($E188,'DTOC Backsheet'!$D$5:$AF$183,T$9,FALSE))),"")</f>
        <v>669.78427790609362</v>
      </c>
      <c r="U188" s="181">
        <f ca="1">IFERROR(IF((VLOOKUP($E188,'DTOC Backsheet'!$D$5:$AF$183,U$9,FALSE))="","",(VLOOKUP($E188,'DTOC Backsheet'!$D$5:$AF$183,U$9,FALSE))),"")</f>
        <v>585.4373755468315</v>
      </c>
      <c r="V188" s="109">
        <f ca="1">IFERROR(IF((VLOOKUP($E188,'DTOC Backsheet'!$D$5:$AF$183,V$9,FALSE))="","",(VLOOKUP($E188,'DTOC Backsheet'!$D$5:$AF$183,V$9,FALSE))),"")</f>
        <v>712.20727613412487</v>
      </c>
      <c r="W188" s="110">
        <f ca="1">IFERROR(IF((VLOOKUP($E188,'DTOC Backsheet'!$D$5:$AF$183,W$9,FALSE))="","",(VLOOKUP($E188,'DTOC Backsheet'!$D$5:$AF$183,W$9,FALSE))),"")</f>
        <v>0</v>
      </c>
      <c r="X188" s="109">
        <f ca="1">IFERROR(IF((VLOOKUP($E188,'DTOC Backsheet'!$D$5:$AF$183,X$9,FALSE))="","",(VLOOKUP($E188,'DTOC Backsheet'!$D$5:$AF$183,X$9,FALSE))),"")</f>
        <v>0</v>
      </c>
      <c r="Y188" s="92"/>
    </row>
    <row r="189" spans="1:28" ht="30" customHeight="1" x14ac:dyDescent="0.3">
      <c r="A189" s="171">
        <v>177</v>
      </c>
      <c r="B189" s="97" t="str">
        <f ca="1">IFERROR(IF((VLOOKUP($E189,'Org List'!$AJ$10:$AL$188,3,FALSE))="","",(VLOOKUP($E189,'Org List'!$AJ$10:$AL$188,3,FALSE))),"")</f>
        <v>Midlands and East of England Commissioning Region</v>
      </c>
      <c r="C189" s="98" t="str">
        <f ca="1">IFERROR(IF((VLOOKUP($E189,'Org List'!$AO$10:$AQ$188,3,FALSE))="","",(VLOOKUP($E189,'Org List'!$AO$10:$AQ$188,3,FALSE))),"")</f>
        <v>West Midlands Region</v>
      </c>
      <c r="D189" s="99" t="str">
        <f ca="1">IFERROR(IF((VLOOKUP($E189,'Org List'!$AT$10:$AV$188,3,FALSE))="","",(VLOOKUP($E189,'Org List'!$AT$10:$AV$188,3,FALSE))),"")</f>
        <v>NHS England Midlands And East (West Midlands)</v>
      </c>
      <c r="E189" s="97" t="str">
        <f t="shared" ca="1" si="2"/>
        <v>E10000034</v>
      </c>
      <c r="F189" s="99" t="str">
        <f ca="1">IF(E189="","",VLOOKUP(E189,'Org List'!$J$9:$K$488,2,0))</f>
        <v>Worcestershire</v>
      </c>
      <c r="G189" s="107">
        <f ca="1">IFERROR(IF((VLOOKUP($E189,'NEA Backsheet'!$D$5:$CB$183,G$9,FALSE))="","",(VLOOKUP($E189,'NEA Backsheet'!$D$5:$CB$183,G$9,FALSE))),"")</f>
        <v>2380.8110011955378</v>
      </c>
      <c r="H189" s="108">
        <f ca="1">IFERROR(IF((VLOOKUP($E189,'NEA Backsheet'!$D$5:$CB$183,H$9,FALSE))="","",(VLOOKUP($E189,'NEA Backsheet'!$D$5:$CB$183,H$9,FALSE))),"")</f>
        <v>2181.7063169758071</v>
      </c>
      <c r="I189" s="108">
        <f ca="1">IFERROR(IF((VLOOKUP($E189,'NEA Backsheet'!$D$5:$CB$183,I$9,FALSE))="","",(VLOOKUP($E189,'NEA Backsheet'!$D$5:$CB$183,I$9,FALSE))),"")</f>
        <v>2293.1725887729572</v>
      </c>
      <c r="J189" s="109">
        <f ca="1">IFERROR(IF((VLOOKUP($E189,'NEA Backsheet'!$D$5:$CB$183,J$9,FALSE))="","",(VLOOKUP($E189,'NEA Backsheet'!$D$5:$CB$183,J$9,FALSE))),"")</f>
        <v>2210.0518351861642</v>
      </c>
      <c r="K189" s="181">
        <f ca="1">IFERROR(IF((VLOOKUP($E189,'NEA Backsheet'!$D$5:$CB$183,K$9,FALSE))="","",(VLOOKUP($E189,'NEA Backsheet'!$D$5:$CB$183,K$9,FALSE))),"")</f>
        <v>2435.3445007293294</v>
      </c>
      <c r="L189" s="109">
        <f ca="1">IFERROR(IF((VLOOKUP($E189,'NEA Backsheet'!$D$5:$CB$183,L$9,FALSE))="","",(VLOOKUP($E189,'NEA Backsheet'!$D$5:$CB$183,L$9,FALSE))),"")</f>
        <v>2488.8221375176449</v>
      </c>
      <c r="M189" s="110">
        <f ca="1">IFERROR(IF((VLOOKUP($E189,'NEA Backsheet'!$D$5:$CB$183,M$9,FALSE))="","",(VLOOKUP($E189,'NEA Backsheet'!$D$5:$CB$183,M$9,FALSE))),"")</f>
        <v>0</v>
      </c>
      <c r="N189" s="109">
        <f ca="1">IFERROR(IF((VLOOKUP($E189,'NEA Backsheet'!$D$5:$CB$183,N$9,FALSE))="","",(VLOOKUP($E189,'NEA Backsheet'!$D$5:$CB$183,N$9,FALSE))),"")</f>
        <v>0</v>
      </c>
      <c r="O189" s="92"/>
      <c r="Q189" s="107">
        <f ca="1">IFERROR(IF((VLOOKUP($E189,'DTOC Backsheet'!$D$5:$AF$183,Q$9,FALSE))="","",(VLOOKUP($E189,'DTOC Backsheet'!$D$5:$AF$183,Q$9,FALSE))),"")</f>
        <v>1558.2310916526667</v>
      </c>
      <c r="R189" s="108">
        <f ca="1">IFERROR(IF((VLOOKUP($E189,'DTOC Backsheet'!$D$5:$AF$183,R$9,FALSE))="","",(VLOOKUP($E189,'DTOC Backsheet'!$D$5:$AF$183,R$9,FALSE))),"")</f>
        <v>1611.0488893414108</v>
      </c>
      <c r="S189" s="108">
        <f ca="1">IFERROR(IF((VLOOKUP($E189,'DTOC Backsheet'!$D$5:$AF$183,S$9,FALSE))="","",(VLOOKUP($E189,'DTOC Backsheet'!$D$5:$AF$183,S$9,FALSE))),"")</f>
        <v>1476.3528992516417</v>
      </c>
      <c r="T189" s="109">
        <f ca="1">IFERROR(IF((VLOOKUP($E189,'DTOC Backsheet'!$D$5:$AF$183,T$9,FALSE))="","",(VLOOKUP($E189,'DTOC Backsheet'!$D$5:$AF$183,T$9,FALSE))),"")</f>
        <v>1466.9554038799695</v>
      </c>
      <c r="U189" s="181">
        <f ca="1">IFERROR(IF((VLOOKUP($E189,'DTOC Backsheet'!$D$5:$AF$183,U$9,FALSE))="","",(VLOOKUP($E189,'DTOC Backsheet'!$D$5:$AF$183,U$9,FALSE))),"")</f>
        <v>1251.0958289263681</v>
      </c>
      <c r="V189" s="109">
        <f ca="1">IFERROR(IF((VLOOKUP($E189,'DTOC Backsheet'!$D$5:$AF$183,V$9,FALSE))="","",(VLOOKUP($E189,'DTOC Backsheet'!$D$5:$AF$183,V$9,FALSE))),"")</f>
        <v>1174.6234966807842</v>
      </c>
      <c r="W189" s="110">
        <f ca="1">IFERROR(IF((VLOOKUP($E189,'DTOC Backsheet'!$D$5:$AF$183,W$9,FALSE))="","",(VLOOKUP($E189,'DTOC Backsheet'!$D$5:$AF$183,W$9,FALSE))),"")</f>
        <v>0</v>
      </c>
      <c r="X189" s="109">
        <f ca="1">IFERROR(IF((VLOOKUP($E189,'DTOC Backsheet'!$D$5:$AF$183,X$9,FALSE))="","",(VLOOKUP($E189,'DTOC Backsheet'!$D$5:$AF$183,X$9,FALSE))),"")</f>
        <v>0</v>
      </c>
      <c r="Y189" s="92"/>
    </row>
    <row r="190" spans="1:28" ht="30" customHeight="1" thickBot="1" x14ac:dyDescent="0.35">
      <c r="A190" s="171">
        <v>178</v>
      </c>
      <c r="B190" s="100" t="str">
        <f ca="1">IFERROR(IF((VLOOKUP($E190,'Org List'!$AJ$10:$AL$188,3,FALSE))="","",(VLOOKUP($E190,'Org List'!$AJ$10:$AL$188,3,FALSE))),"")</f>
        <v>North of England Commissioning Region</v>
      </c>
      <c r="C190" s="101" t="str">
        <f ca="1">IFERROR(IF((VLOOKUP($E190,'Org List'!$AO$10:$AQ$188,3,FALSE))="","",(VLOOKUP($E190,'Org List'!$AO$10:$AQ$188,3,FALSE))),"")</f>
        <v>Yorkshire and The Humber Region</v>
      </c>
      <c r="D190" s="102" t="str">
        <f ca="1">IFERROR(IF((VLOOKUP($E190,'Org List'!$AT$10:$AV$188,3,FALSE))="","",(VLOOKUP($E190,'Org List'!$AT$10:$AV$188,3,FALSE))),"")</f>
        <v>NHS England North (Yorkshire And Humber)</v>
      </c>
      <c r="E190" s="100" t="str">
        <f t="shared" ca="1" si="2"/>
        <v>E06000014</v>
      </c>
      <c r="F190" s="102" t="str">
        <f ca="1">IF(E190="","",VLOOKUP(E190,'Org List'!$J$9:$K$488,2,0))</f>
        <v>York</v>
      </c>
      <c r="G190" s="111">
        <f ca="1">IFERROR(IF((VLOOKUP($E190,'NEA Backsheet'!$D$5:$CB$183,G$9,FALSE))="","",(VLOOKUP($E190,'NEA Backsheet'!$D$5:$CB$183,G$9,FALSE))),"")</f>
        <v>2724.0126055868686</v>
      </c>
      <c r="H190" s="112">
        <f ca="1">IFERROR(IF((VLOOKUP($E190,'NEA Backsheet'!$D$5:$CB$183,H$9,FALSE))="","",(VLOOKUP($E190,'NEA Backsheet'!$D$5:$CB$183,H$9,FALSE))),"")</f>
        <v>2647.2298484536136</v>
      </c>
      <c r="I190" s="112">
        <f ca="1">IFERROR(IF((VLOOKUP($E190,'NEA Backsheet'!$D$5:$CB$183,I$9,FALSE))="","",(VLOOKUP($E190,'NEA Backsheet'!$D$5:$CB$183,I$9,FALSE))),"")</f>
        <v>2869.6344708693414</v>
      </c>
      <c r="J190" s="113">
        <f ca="1">IFERROR(IF((VLOOKUP($E190,'NEA Backsheet'!$D$5:$CB$183,J$9,FALSE))="","",(VLOOKUP($E190,'NEA Backsheet'!$D$5:$CB$183,J$9,FALSE))),"")</f>
        <v>2838.5894658029001</v>
      </c>
      <c r="K190" s="182">
        <f ca="1">IFERROR(IF((VLOOKUP($E190,'NEA Backsheet'!$D$5:$CB$183,K$9,FALSE))="","",(VLOOKUP($E190,'NEA Backsheet'!$D$5:$CB$183,K$9,FALSE))),"")</f>
        <v>2869.3107007523317</v>
      </c>
      <c r="L190" s="113">
        <f ca="1">IFERROR(IF((VLOOKUP($E190,'NEA Backsheet'!$D$5:$CB$183,L$9,FALSE))="","",(VLOOKUP($E190,'NEA Backsheet'!$D$5:$CB$183,L$9,FALSE))),"")</f>
        <v>2819.83491576088</v>
      </c>
      <c r="M190" s="114">
        <f ca="1">IFERROR(IF((VLOOKUP($E190,'NEA Backsheet'!$D$5:$CB$183,M$9,FALSE))="","",(VLOOKUP($E190,'NEA Backsheet'!$D$5:$CB$183,M$9,FALSE))),"")</f>
        <v>0</v>
      </c>
      <c r="N190" s="113">
        <f ca="1">IFERROR(IF((VLOOKUP($E190,'NEA Backsheet'!$D$5:$CB$183,N$9,FALSE))="","",(VLOOKUP($E190,'NEA Backsheet'!$D$5:$CB$183,N$9,FALSE))),"")</f>
        <v>0</v>
      </c>
      <c r="O190" s="93"/>
      <c r="Q190" s="111">
        <f ca="1">IFERROR(IF((VLOOKUP($E190,'DTOC Backsheet'!$D$5:$AF$183,Q$9,FALSE))="","",(VLOOKUP($E190,'DTOC Backsheet'!$D$5:$AF$183,Q$9,FALSE))),"")</f>
        <v>1104.0614312597954</v>
      </c>
      <c r="R190" s="112">
        <f ca="1">IFERROR(IF((VLOOKUP($E190,'DTOC Backsheet'!$D$5:$AF$183,R$9,FALSE))="","",(VLOOKUP($E190,'DTOC Backsheet'!$D$5:$AF$183,R$9,FALSE))),"")</f>
        <v>1072.0174319356324</v>
      </c>
      <c r="S190" s="112">
        <f ca="1">IFERROR(IF((VLOOKUP($E190,'DTOC Backsheet'!$D$5:$AF$183,S$9,FALSE))="","",(VLOOKUP($E190,'DTOC Backsheet'!$D$5:$AF$183,S$9,FALSE))),"")</f>
        <v>1424.5014245014245</v>
      </c>
      <c r="T190" s="113">
        <f ca="1">IFERROR(IF((VLOOKUP($E190,'DTOC Backsheet'!$D$5:$AF$183,T$9,FALSE))="","",(VLOOKUP($E190,'DTOC Backsheet'!$D$5:$AF$183,T$9,FALSE))),"")</f>
        <v>1312.7877201546603</v>
      </c>
      <c r="U190" s="182">
        <f ca="1">IFERROR(IF((VLOOKUP($E190,'DTOC Backsheet'!$D$5:$AF$183,U$9,FALSE))="","",(VLOOKUP($E190,'DTOC Backsheet'!$D$5:$AF$183,U$9,FALSE))),"")</f>
        <v>1615.0247516175757</v>
      </c>
      <c r="V190" s="113">
        <f ca="1">IFERROR(IF((VLOOKUP($E190,'DTOC Backsheet'!$D$5:$AF$183,V$9,FALSE))="","",(VLOOKUP($E190,'DTOC Backsheet'!$D$5:$AF$183,V$9,FALSE))),"")</f>
        <v>1500.7431869377401</v>
      </c>
      <c r="W190" s="114">
        <f ca="1">IFERROR(IF((VLOOKUP($E190,'DTOC Backsheet'!$D$5:$AF$183,W$9,FALSE))="","",(VLOOKUP($E190,'DTOC Backsheet'!$D$5:$AF$183,W$9,FALSE))),"")</f>
        <v>0</v>
      </c>
      <c r="X190" s="113">
        <f ca="1">IFERROR(IF((VLOOKUP($E190,'DTOC Backsheet'!$D$5:$AF$183,X$9,FALSE))="","",(VLOOKUP($E190,'DTOC Backsheet'!$D$5:$AF$183,X$9,FALSE))),"")</f>
        <v>0</v>
      </c>
      <c r="Y190" s="93"/>
    </row>
    <row r="192" spans="1:28" s="168" customFormat="1" x14ac:dyDescent="0.3">
      <c r="A192" s="36"/>
      <c r="B192" s="36"/>
      <c r="C192" s="36"/>
      <c r="D192" s="36"/>
      <c r="E192" s="37" t="s">
        <v>1098</v>
      </c>
      <c r="F192" s="36"/>
      <c r="G192" s="36"/>
      <c r="H192" s="36"/>
      <c r="I192" s="36"/>
      <c r="J192" s="36"/>
      <c r="K192" s="36"/>
      <c r="L192" s="36"/>
      <c r="M192" s="36"/>
      <c r="N192" s="36"/>
      <c r="O192" s="36"/>
      <c r="P192" s="36"/>
      <c r="Q192" s="36"/>
      <c r="R192" s="36"/>
      <c r="S192" s="36"/>
      <c r="T192" s="36"/>
      <c r="U192" s="36"/>
      <c r="V192" s="36"/>
      <c r="W192" s="36"/>
      <c r="X192" s="36"/>
      <c r="Y192" s="36"/>
      <c r="Z192" s="36"/>
      <c r="AB192" s="1"/>
    </row>
    <row r="194" spans="5:17" x14ac:dyDescent="0.3">
      <c r="E194" s="263" t="s">
        <v>1099</v>
      </c>
      <c r="F194" s="263"/>
      <c r="G194" s="263"/>
      <c r="H194" s="263"/>
      <c r="I194" s="263"/>
      <c r="J194" s="263"/>
      <c r="K194" s="263"/>
      <c r="L194" s="263"/>
      <c r="M194" s="263"/>
      <c r="N194" s="263"/>
      <c r="O194" s="263"/>
      <c r="P194" s="263"/>
      <c r="Q194" s="263"/>
    </row>
    <row r="195" spans="5:17" x14ac:dyDescent="0.3">
      <c r="E195" s="263" t="s">
        <v>1100</v>
      </c>
      <c r="F195" s="263"/>
      <c r="G195" s="263"/>
    </row>
  </sheetData>
  <sheetProtection algorithmName="SHA-512" hashValue="P/AQc7M3iFGFCsuaEeAfyyXAsW+EVoRsa9NuYNmivPIakv3ThTSnJf4CmplF+WVjJIBvBw/jTBCBqqiV5kWT9A==" saltValue="2Z7vHk3igfzwY0gDTThinQ==" spinCount="100000" sheet="1" objects="1" scenarios="1"/>
  <autoFilter ref="B11:Y190"/>
  <mergeCells count="8">
    <mergeCell ref="E194:Q194"/>
    <mergeCell ref="E195:G195"/>
    <mergeCell ref="B1:R1"/>
    <mergeCell ref="B2:R2"/>
    <mergeCell ref="Q10:T10"/>
    <mergeCell ref="U10:X10"/>
    <mergeCell ref="K10:N10"/>
    <mergeCell ref="G10:J10"/>
  </mergeCells>
  <hyperlinks>
    <hyperlink ref="E6" location="Contents!A1" display="&lt;&lt; Contents"/>
  </hyperlink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Drop Down 1">
              <controlPr defaultSize="0" autoLine="0" autoPict="0">
                <anchor moveWithCells="1" sizeWithCells="1">
                  <from>
                    <xdr:col>5</xdr:col>
                    <xdr:colOff>1219200</xdr:colOff>
                    <xdr:row>2</xdr:row>
                    <xdr:rowOff>114300</xdr:rowOff>
                  </from>
                  <to>
                    <xdr:col>8</xdr:col>
                    <xdr:colOff>106680</xdr:colOff>
                    <xdr:row>4</xdr:row>
                    <xdr:rowOff>83820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'A1_NEA and DTOC Trends'!$G$12:$L$12</xm:f>
              <xm:sqref>O12</xm:sqref>
            </x14:sparkline>
            <x14:sparkline>
              <xm:f>'A1_NEA and DTOC Trends'!$G$13:$L$13</xm:f>
              <xm:sqref>O13</xm:sqref>
            </x14:sparkline>
            <x14:sparkline>
              <xm:f>'A1_NEA and DTOC Trends'!$G$14:$L$14</xm:f>
              <xm:sqref>O14</xm:sqref>
            </x14:sparkline>
            <x14:sparkline>
              <xm:f>'A1_NEA and DTOC Trends'!$G$15:$L$15</xm:f>
              <xm:sqref>O15</xm:sqref>
            </x14:sparkline>
            <x14:sparkline>
              <xm:f>'A1_NEA and DTOC Trends'!$G$16:$L$16</xm:f>
              <xm:sqref>O16</xm:sqref>
            </x14:sparkline>
            <x14:sparkline>
              <xm:f>'A1_NEA and DTOC Trends'!$G$17:$L$17</xm:f>
              <xm:sqref>O17</xm:sqref>
            </x14:sparkline>
            <x14:sparkline>
              <xm:f>'A1_NEA and DTOC Trends'!$G$18:$L$18</xm:f>
              <xm:sqref>O18</xm:sqref>
            </x14:sparkline>
            <x14:sparkline>
              <xm:f>'A1_NEA and DTOC Trends'!$G$19:$L$19</xm:f>
              <xm:sqref>O19</xm:sqref>
            </x14:sparkline>
            <x14:sparkline>
              <xm:f>'A1_NEA and DTOC Trends'!$G$20:$L$20</xm:f>
              <xm:sqref>O20</xm:sqref>
            </x14:sparkline>
            <x14:sparkline>
              <xm:f>'A1_NEA and DTOC Trends'!$G$21:$L$21</xm:f>
              <xm:sqref>O21</xm:sqref>
            </x14:sparkline>
            <x14:sparkline>
              <xm:f>'A1_NEA and DTOC Trends'!$G$22:$L$22</xm:f>
              <xm:sqref>O22</xm:sqref>
            </x14:sparkline>
            <x14:sparkline>
              <xm:f>'A1_NEA and DTOC Trends'!$G$23:$L$23</xm:f>
              <xm:sqref>O23</xm:sqref>
            </x14:sparkline>
            <x14:sparkline>
              <xm:f>'A1_NEA and DTOC Trends'!$G$24:$L$24</xm:f>
              <xm:sqref>O24</xm:sqref>
            </x14:sparkline>
            <x14:sparkline>
              <xm:f>'A1_NEA and DTOC Trends'!$G$25:$L$25</xm:f>
              <xm:sqref>O25</xm:sqref>
            </x14:sparkline>
            <x14:sparkline>
              <xm:f>'A1_NEA and DTOC Trends'!$G$26:$L$26</xm:f>
              <xm:sqref>O26</xm:sqref>
            </x14:sparkline>
            <x14:sparkline>
              <xm:f>'A1_NEA and DTOC Trends'!$G$27:$L$27</xm:f>
              <xm:sqref>O27</xm:sqref>
            </x14:sparkline>
            <x14:sparkline>
              <xm:f>'A1_NEA and DTOC Trends'!$G$28:$L$28</xm:f>
              <xm:sqref>O28</xm:sqref>
            </x14:sparkline>
            <x14:sparkline>
              <xm:f>'A1_NEA and DTOC Trends'!$G$29:$L$29</xm:f>
              <xm:sqref>O29</xm:sqref>
            </x14:sparkline>
            <x14:sparkline>
              <xm:f>'A1_NEA and DTOC Trends'!$G$30:$L$30</xm:f>
              <xm:sqref>O30</xm:sqref>
            </x14:sparkline>
            <x14:sparkline>
              <xm:f>'A1_NEA and DTOC Trends'!$G$31:$L$31</xm:f>
              <xm:sqref>O31</xm:sqref>
            </x14:sparkline>
            <x14:sparkline>
              <xm:f>'A1_NEA and DTOC Trends'!$G$32:$L$32</xm:f>
              <xm:sqref>O32</xm:sqref>
            </x14:sparkline>
            <x14:sparkline>
              <xm:f>'A1_NEA and DTOC Trends'!$G$33:$L$33</xm:f>
              <xm:sqref>O33</xm:sqref>
            </x14:sparkline>
            <x14:sparkline>
              <xm:f>'A1_NEA and DTOC Trends'!$G$34:$L$34</xm:f>
              <xm:sqref>O34</xm:sqref>
            </x14:sparkline>
            <x14:sparkline>
              <xm:f>'A1_NEA and DTOC Trends'!$G$35:$L$35</xm:f>
              <xm:sqref>O35</xm:sqref>
            </x14:sparkline>
            <x14:sparkline>
              <xm:f>'A1_NEA and DTOC Trends'!$G$36:$L$36</xm:f>
              <xm:sqref>O36</xm:sqref>
            </x14:sparkline>
            <x14:sparkline>
              <xm:f>'A1_NEA and DTOC Trends'!$G$37:$L$37</xm:f>
              <xm:sqref>O37</xm:sqref>
            </x14:sparkline>
            <x14:sparkline>
              <xm:f>'A1_NEA and DTOC Trends'!$G$38:$L$38</xm:f>
              <xm:sqref>O38</xm:sqref>
            </x14:sparkline>
            <x14:sparkline>
              <xm:f>'A1_NEA and DTOC Trends'!$G$39:$L$39</xm:f>
              <xm:sqref>O39</xm:sqref>
            </x14:sparkline>
            <x14:sparkline>
              <xm:f>'A1_NEA and DTOC Trends'!$G$40:$L$40</xm:f>
              <xm:sqref>O40</xm:sqref>
            </x14:sparkline>
            <x14:sparkline>
              <xm:f>'A1_NEA and DTOC Trends'!$G$41:$L$41</xm:f>
              <xm:sqref>O41</xm:sqref>
            </x14:sparkline>
            <x14:sparkline>
              <xm:f>'A1_NEA and DTOC Trends'!$G$42:$L$42</xm:f>
              <xm:sqref>O42</xm:sqref>
            </x14:sparkline>
            <x14:sparkline>
              <xm:f>'A1_NEA and DTOC Trends'!$G$43:$L$43</xm:f>
              <xm:sqref>O43</xm:sqref>
            </x14:sparkline>
            <x14:sparkline>
              <xm:f>'A1_NEA and DTOC Trends'!$G$44:$L$44</xm:f>
              <xm:sqref>O44</xm:sqref>
            </x14:sparkline>
            <x14:sparkline>
              <xm:f>'A1_NEA and DTOC Trends'!$G$45:$L$45</xm:f>
              <xm:sqref>O45</xm:sqref>
            </x14:sparkline>
            <x14:sparkline>
              <xm:f>'A1_NEA and DTOC Trends'!$G$46:$L$46</xm:f>
              <xm:sqref>O46</xm:sqref>
            </x14:sparkline>
            <x14:sparkline>
              <xm:f>'A1_NEA and DTOC Trends'!$G$47:$L$47</xm:f>
              <xm:sqref>O47</xm:sqref>
            </x14:sparkline>
            <x14:sparkline>
              <xm:f>'A1_NEA and DTOC Trends'!$G$48:$L$48</xm:f>
              <xm:sqref>O48</xm:sqref>
            </x14:sparkline>
            <x14:sparkline>
              <xm:f>'A1_NEA and DTOC Trends'!$G$49:$L$49</xm:f>
              <xm:sqref>O49</xm:sqref>
            </x14:sparkline>
            <x14:sparkline>
              <xm:f>'A1_NEA and DTOC Trends'!$G$50:$L$50</xm:f>
              <xm:sqref>O50</xm:sqref>
            </x14:sparkline>
            <x14:sparkline>
              <xm:f>'A1_NEA and DTOC Trends'!$G$51:$L$51</xm:f>
              <xm:sqref>O51</xm:sqref>
            </x14:sparkline>
            <x14:sparkline>
              <xm:f>'A1_NEA and DTOC Trends'!$G$52:$L$52</xm:f>
              <xm:sqref>O52</xm:sqref>
            </x14:sparkline>
            <x14:sparkline>
              <xm:f>'A1_NEA and DTOC Trends'!$G$53:$L$53</xm:f>
              <xm:sqref>O53</xm:sqref>
            </x14:sparkline>
            <x14:sparkline>
              <xm:f>'A1_NEA and DTOC Trends'!$G$54:$L$54</xm:f>
              <xm:sqref>O54</xm:sqref>
            </x14:sparkline>
            <x14:sparkline>
              <xm:f>'A1_NEA and DTOC Trends'!$G$55:$L$55</xm:f>
              <xm:sqref>O55</xm:sqref>
            </x14:sparkline>
            <x14:sparkline>
              <xm:f>'A1_NEA and DTOC Trends'!$G$56:$L$56</xm:f>
              <xm:sqref>O56</xm:sqref>
            </x14:sparkline>
            <x14:sparkline>
              <xm:f>'A1_NEA and DTOC Trends'!$G$57:$L$57</xm:f>
              <xm:sqref>O57</xm:sqref>
            </x14:sparkline>
            <x14:sparkline>
              <xm:f>'A1_NEA and DTOC Trends'!$G$58:$L$58</xm:f>
              <xm:sqref>O58</xm:sqref>
            </x14:sparkline>
            <x14:sparkline>
              <xm:f>'A1_NEA and DTOC Trends'!$G$59:$L$59</xm:f>
              <xm:sqref>O59</xm:sqref>
            </x14:sparkline>
            <x14:sparkline>
              <xm:f>'A1_NEA and DTOC Trends'!$G$60:$L$60</xm:f>
              <xm:sqref>O60</xm:sqref>
            </x14:sparkline>
            <x14:sparkline>
              <xm:f>'A1_NEA and DTOC Trends'!$G$61:$L$61</xm:f>
              <xm:sqref>O61</xm:sqref>
            </x14:sparkline>
            <x14:sparkline>
              <xm:f>'A1_NEA and DTOC Trends'!$G$62:$L$62</xm:f>
              <xm:sqref>O62</xm:sqref>
            </x14:sparkline>
            <x14:sparkline>
              <xm:f>'A1_NEA and DTOC Trends'!$G$63:$L$63</xm:f>
              <xm:sqref>O63</xm:sqref>
            </x14:sparkline>
            <x14:sparkline>
              <xm:f>'A1_NEA and DTOC Trends'!$G$64:$L$64</xm:f>
              <xm:sqref>O64</xm:sqref>
            </x14:sparkline>
            <x14:sparkline>
              <xm:f>'A1_NEA and DTOC Trends'!$G$65:$L$65</xm:f>
              <xm:sqref>O65</xm:sqref>
            </x14:sparkline>
            <x14:sparkline>
              <xm:f>'A1_NEA and DTOC Trends'!$G$66:$L$66</xm:f>
              <xm:sqref>O66</xm:sqref>
            </x14:sparkline>
            <x14:sparkline>
              <xm:f>'A1_NEA and DTOC Trends'!$G$67:$L$67</xm:f>
              <xm:sqref>O67</xm:sqref>
            </x14:sparkline>
            <x14:sparkline>
              <xm:f>'A1_NEA and DTOC Trends'!$G$68:$L$68</xm:f>
              <xm:sqref>O68</xm:sqref>
            </x14:sparkline>
            <x14:sparkline>
              <xm:f>'A1_NEA and DTOC Trends'!$G$69:$L$69</xm:f>
              <xm:sqref>O69</xm:sqref>
            </x14:sparkline>
            <x14:sparkline>
              <xm:f>'A1_NEA and DTOC Trends'!$G$70:$L$70</xm:f>
              <xm:sqref>O70</xm:sqref>
            </x14:sparkline>
            <x14:sparkline>
              <xm:f>'A1_NEA and DTOC Trends'!$G$71:$L$71</xm:f>
              <xm:sqref>O71</xm:sqref>
            </x14:sparkline>
            <x14:sparkline>
              <xm:f>'A1_NEA and DTOC Trends'!$G$72:$L$72</xm:f>
              <xm:sqref>O72</xm:sqref>
            </x14:sparkline>
            <x14:sparkline>
              <xm:f>'A1_NEA and DTOC Trends'!$G$73:$L$73</xm:f>
              <xm:sqref>O73</xm:sqref>
            </x14:sparkline>
            <x14:sparkline>
              <xm:f>'A1_NEA and DTOC Trends'!$G$74:$L$74</xm:f>
              <xm:sqref>O74</xm:sqref>
            </x14:sparkline>
            <x14:sparkline>
              <xm:f>'A1_NEA and DTOC Trends'!$G$75:$L$75</xm:f>
              <xm:sqref>O75</xm:sqref>
            </x14:sparkline>
            <x14:sparkline>
              <xm:f>'A1_NEA and DTOC Trends'!$G$76:$L$76</xm:f>
              <xm:sqref>O76</xm:sqref>
            </x14:sparkline>
            <x14:sparkline>
              <xm:f>'A1_NEA and DTOC Trends'!$G$77:$L$77</xm:f>
              <xm:sqref>O77</xm:sqref>
            </x14:sparkline>
            <x14:sparkline>
              <xm:f>'A1_NEA and DTOC Trends'!$G$78:$L$78</xm:f>
              <xm:sqref>O78</xm:sqref>
            </x14:sparkline>
            <x14:sparkline>
              <xm:f>'A1_NEA and DTOC Trends'!$G$79:$L$79</xm:f>
              <xm:sqref>O79</xm:sqref>
            </x14:sparkline>
            <x14:sparkline>
              <xm:f>'A1_NEA and DTOC Trends'!$G$80:$L$80</xm:f>
              <xm:sqref>O80</xm:sqref>
            </x14:sparkline>
            <x14:sparkline>
              <xm:f>'A1_NEA and DTOC Trends'!$G$81:$L$81</xm:f>
              <xm:sqref>O81</xm:sqref>
            </x14:sparkline>
            <x14:sparkline>
              <xm:f>'A1_NEA and DTOC Trends'!$G$82:$L$82</xm:f>
              <xm:sqref>O82</xm:sqref>
            </x14:sparkline>
            <x14:sparkline>
              <xm:f>'A1_NEA and DTOC Trends'!$G$83:$L$83</xm:f>
              <xm:sqref>O83</xm:sqref>
            </x14:sparkline>
            <x14:sparkline>
              <xm:f>'A1_NEA and DTOC Trends'!$G$84:$L$84</xm:f>
              <xm:sqref>O84</xm:sqref>
            </x14:sparkline>
            <x14:sparkline>
              <xm:f>'A1_NEA and DTOC Trends'!$G$85:$L$85</xm:f>
              <xm:sqref>O85</xm:sqref>
            </x14:sparkline>
            <x14:sparkline>
              <xm:f>'A1_NEA and DTOC Trends'!$G$86:$L$86</xm:f>
              <xm:sqref>O86</xm:sqref>
            </x14:sparkline>
            <x14:sparkline>
              <xm:f>'A1_NEA and DTOC Trends'!$G$87:$L$87</xm:f>
              <xm:sqref>O87</xm:sqref>
            </x14:sparkline>
            <x14:sparkline>
              <xm:f>'A1_NEA and DTOC Trends'!$G$88:$L$88</xm:f>
              <xm:sqref>O88</xm:sqref>
            </x14:sparkline>
            <x14:sparkline>
              <xm:f>'A1_NEA and DTOC Trends'!$G$89:$L$89</xm:f>
              <xm:sqref>O89</xm:sqref>
            </x14:sparkline>
            <x14:sparkline>
              <xm:f>'A1_NEA and DTOC Trends'!$G$90:$L$90</xm:f>
              <xm:sqref>O90</xm:sqref>
            </x14:sparkline>
            <x14:sparkline>
              <xm:f>'A1_NEA and DTOC Trends'!$G$91:$L$91</xm:f>
              <xm:sqref>O91</xm:sqref>
            </x14:sparkline>
            <x14:sparkline>
              <xm:f>'A1_NEA and DTOC Trends'!$G$92:$L$92</xm:f>
              <xm:sqref>O92</xm:sqref>
            </x14:sparkline>
            <x14:sparkline>
              <xm:f>'A1_NEA and DTOC Trends'!$G$93:$L$93</xm:f>
              <xm:sqref>O93</xm:sqref>
            </x14:sparkline>
            <x14:sparkline>
              <xm:f>'A1_NEA and DTOC Trends'!$G$94:$L$94</xm:f>
              <xm:sqref>O94</xm:sqref>
            </x14:sparkline>
            <x14:sparkline>
              <xm:f>'A1_NEA and DTOC Trends'!$G$95:$L$95</xm:f>
              <xm:sqref>O95</xm:sqref>
            </x14:sparkline>
            <x14:sparkline>
              <xm:f>'A1_NEA and DTOC Trends'!$G$96:$L$96</xm:f>
              <xm:sqref>O96</xm:sqref>
            </x14:sparkline>
            <x14:sparkline>
              <xm:f>'A1_NEA and DTOC Trends'!$G$97:$L$97</xm:f>
              <xm:sqref>O97</xm:sqref>
            </x14:sparkline>
            <x14:sparkline>
              <xm:f>'A1_NEA and DTOC Trends'!$G$98:$L$98</xm:f>
              <xm:sqref>O98</xm:sqref>
            </x14:sparkline>
            <x14:sparkline>
              <xm:f>'A1_NEA and DTOC Trends'!$G$99:$L$99</xm:f>
              <xm:sqref>O99</xm:sqref>
            </x14:sparkline>
            <x14:sparkline>
              <xm:f>'A1_NEA and DTOC Trends'!$G$100:$L$100</xm:f>
              <xm:sqref>O100</xm:sqref>
            </x14:sparkline>
            <x14:sparkline>
              <xm:f>'A1_NEA and DTOC Trends'!$G$101:$L$101</xm:f>
              <xm:sqref>O101</xm:sqref>
            </x14:sparkline>
            <x14:sparkline>
              <xm:f>'A1_NEA and DTOC Trends'!$G$102:$L$102</xm:f>
              <xm:sqref>O102</xm:sqref>
            </x14:sparkline>
            <x14:sparkline>
              <xm:f>'A1_NEA and DTOC Trends'!$G$103:$L$103</xm:f>
              <xm:sqref>O103</xm:sqref>
            </x14:sparkline>
            <x14:sparkline>
              <xm:f>'A1_NEA and DTOC Trends'!$G$104:$L$104</xm:f>
              <xm:sqref>O104</xm:sqref>
            </x14:sparkline>
            <x14:sparkline>
              <xm:f>'A1_NEA and DTOC Trends'!$G$105:$L$105</xm:f>
              <xm:sqref>O105</xm:sqref>
            </x14:sparkline>
            <x14:sparkline>
              <xm:f>'A1_NEA and DTOC Trends'!$G$106:$L$106</xm:f>
              <xm:sqref>O106</xm:sqref>
            </x14:sparkline>
            <x14:sparkline>
              <xm:f>'A1_NEA and DTOC Trends'!$G$107:$L$107</xm:f>
              <xm:sqref>O107</xm:sqref>
            </x14:sparkline>
            <x14:sparkline>
              <xm:f>'A1_NEA and DTOC Trends'!$G$108:$L$108</xm:f>
              <xm:sqref>O108</xm:sqref>
            </x14:sparkline>
            <x14:sparkline>
              <xm:f>'A1_NEA and DTOC Trends'!$G$109:$L$109</xm:f>
              <xm:sqref>O109</xm:sqref>
            </x14:sparkline>
            <x14:sparkline>
              <xm:f>'A1_NEA and DTOC Trends'!$G$110:$L$110</xm:f>
              <xm:sqref>O110</xm:sqref>
            </x14:sparkline>
            <x14:sparkline>
              <xm:f>'A1_NEA and DTOC Trends'!$G$111:$L$111</xm:f>
              <xm:sqref>O111</xm:sqref>
            </x14:sparkline>
            <x14:sparkline>
              <xm:f>'A1_NEA and DTOC Trends'!$G$112:$L$112</xm:f>
              <xm:sqref>O112</xm:sqref>
            </x14:sparkline>
            <x14:sparkline>
              <xm:f>'A1_NEA and DTOC Trends'!$G$113:$L$113</xm:f>
              <xm:sqref>O113</xm:sqref>
            </x14:sparkline>
            <x14:sparkline>
              <xm:f>'A1_NEA and DTOC Trends'!$G$114:$L$114</xm:f>
              <xm:sqref>O114</xm:sqref>
            </x14:sparkline>
            <x14:sparkline>
              <xm:f>'A1_NEA and DTOC Trends'!$G$115:$L$115</xm:f>
              <xm:sqref>O115</xm:sqref>
            </x14:sparkline>
            <x14:sparkline>
              <xm:f>'A1_NEA and DTOC Trends'!$G$116:$L$116</xm:f>
              <xm:sqref>O116</xm:sqref>
            </x14:sparkline>
            <x14:sparkline>
              <xm:f>'A1_NEA and DTOC Trends'!$G$117:$L$117</xm:f>
              <xm:sqref>O117</xm:sqref>
            </x14:sparkline>
            <x14:sparkline>
              <xm:f>'A1_NEA and DTOC Trends'!$G$118:$L$118</xm:f>
              <xm:sqref>O118</xm:sqref>
            </x14:sparkline>
            <x14:sparkline>
              <xm:f>'A1_NEA and DTOC Trends'!$G$119:$L$119</xm:f>
              <xm:sqref>O119</xm:sqref>
            </x14:sparkline>
            <x14:sparkline>
              <xm:f>'A1_NEA and DTOC Trends'!$G$120:$L$120</xm:f>
              <xm:sqref>O120</xm:sqref>
            </x14:sparkline>
            <x14:sparkline>
              <xm:f>'A1_NEA and DTOC Trends'!$G$121:$L$121</xm:f>
              <xm:sqref>O121</xm:sqref>
            </x14:sparkline>
            <x14:sparkline>
              <xm:f>'A1_NEA and DTOC Trends'!$G$122:$L$122</xm:f>
              <xm:sqref>O122</xm:sqref>
            </x14:sparkline>
            <x14:sparkline>
              <xm:f>'A1_NEA and DTOC Trends'!$G$123:$L$123</xm:f>
              <xm:sqref>O123</xm:sqref>
            </x14:sparkline>
            <x14:sparkline>
              <xm:f>'A1_NEA and DTOC Trends'!$G$124:$L$124</xm:f>
              <xm:sqref>O124</xm:sqref>
            </x14:sparkline>
            <x14:sparkline>
              <xm:f>'A1_NEA and DTOC Trends'!$G$125:$L$125</xm:f>
              <xm:sqref>O125</xm:sqref>
            </x14:sparkline>
            <x14:sparkline>
              <xm:f>'A1_NEA and DTOC Trends'!$G$126:$L$126</xm:f>
              <xm:sqref>O126</xm:sqref>
            </x14:sparkline>
            <x14:sparkline>
              <xm:f>'A1_NEA and DTOC Trends'!$G$127:$L$127</xm:f>
              <xm:sqref>O127</xm:sqref>
            </x14:sparkline>
            <x14:sparkline>
              <xm:f>'A1_NEA and DTOC Trends'!$G$128:$L$128</xm:f>
              <xm:sqref>O128</xm:sqref>
            </x14:sparkline>
            <x14:sparkline>
              <xm:f>'A1_NEA and DTOC Trends'!$G$129:$L$129</xm:f>
              <xm:sqref>O129</xm:sqref>
            </x14:sparkline>
            <x14:sparkline>
              <xm:f>'A1_NEA and DTOC Trends'!$G$130:$L$130</xm:f>
              <xm:sqref>O130</xm:sqref>
            </x14:sparkline>
            <x14:sparkline>
              <xm:f>'A1_NEA and DTOC Trends'!$G$131:$L$131</xm:f>
              <xm:sqref>O131</xm:sqref>
            </x14:sparkline>
            <x14:sparkline>
              <xm:f>'A1_NEA and DTOC Trends'!$G$132:$L$132</xm:f>
              <xm:sqref>O132</xm:sqref>
            </x14:sparkline>
            <x14:sparkline>
              <xm:f>'A1_NEA and DTOC Trends'!$G$133:$L$133</xm:f>
              <xm:sqref>O133</xm:sqref>
            </x14:sparkline>
            <x14:sparkline>
              <xm:f>'A1_NEA and DTOC Trends'!$G$134:$L$134</xm:f>
              <xm:sqref>O134</xm:sqref>
            </x14:sparkline>
            <x14:sparkline>
              <xm:f>'A1_NEA and DTOC Trends'!$G$135:$L$135</xm:f>
              <xm:sqref>O135</xm:sqref>
            </x14:sparkline>
            <x14:sparkline>
              <xm:f>'A1_NEA and DTOC Trends'!$G$136:$L$136</xm:f>
              <xm:sqref>O136</xm:sqref>
            </x14:sparkline>
            <x14:sparkline>
              <xm:f>'A1_NEA and DTOC Trends'!$G$137:$L$137</xm:f>
              <xm:sqref>O137</xm:sqref>
            </x14:sparkline>
            <x14:sparkline>
              <xm:f>'A1_NEA and DTOC Trends'!$G$138:$L$138</xm:f>
              <xm:sqref>O138</xm:sqref>
            </x14:sparkline>
            <x14:sparkline>
              <xm:f>'A1_NEA and DTOC Trends'!$G$139:$L$139</xm:f>
              <xm:sqref>O139</xm:sqref>
            </x14:sparkline>
            <x14:sparkline>
              <xm:f>'A1_NEA and DTOC Trends'!$G$140:$L$140</xm:f>
              <xm:sqref>O140</xm:sqref>
            </x14:sparkline>
            <x14:sparkline>
              <xm:f>'A1_NEA and DTOC Trends'!$G$141:$L$141</xm:f>
              <xm:sqref>O141</xm:sqref>
            </x14:sparkline>
            <x14:sparkline>
              <xm:f>'A1_NEA and DTOC Trends'!$G$142:$L$142</xm:f>
              <xm:sqref>O142</xm:sqref>
            </x14:sparkline>
            <x14:sparkline>
              <xm:f>'A1_NEA and DTOC Trends'!$G$143:$L$143</xm:f>
              <xm:sqref>O143</xm:sqref>
            </x14:sparkline>
            <x14:sparkline>
              <xm:f>'A1_NEA and DTOC Trends'!$G$144:$L$144</xm:f>
              <xm:sqref>O144</xm:sqref>
            </x14:sparkline>
            <x14:sparkline>
              <xm:f>'A1_NEA and DTOC Trends'!$G$145:$L$145</xm:f>
              <xm:sqref>O145</xm:sqref>
            </x14:sparkline>
            <x14:sparkline>
              <xm:f>'A1_NEA and DTOC Trends'!$G$146:$L$146</xm:f>
              <xm:sqref>O146</xm:sqref>
            </x14:sparkline>
            <x14:sparkline>
              <xm:f>'A1_NEA and DTOC Trends'!$G$147:$L$147</xm:f>
              <xm:sqref>O147</xm:sqref>
            </x14:sparkline>
            <x14:sparkline>
              <xm:f>'A1_NEA and DTOC Trends'!$G$148:$L$148</xm:f>
              <xm:sqref>O148</xm:sqref>
            </x14:sparkline>
            <x14:sparkline>
              <xm:f>'A1_NEA and DTOC Trends'!$G$149:$L$149</xm:f>
              <xm:sqref>O149</xm:sqref>
            </x14:sparkline>
            <x14:sparkline>
              <xm:f>'A1_NEA and DTOC Trends'!$G$150:$L$150</xm:f>
              <xm:sqref>O150</xm:sqref>
            </x14:sparkline>
            <x14:sparkline>
              <xm:f>'A1_NEA and DTOC Trends'!$G$151:$L$151</xm:f>
              <xm:sqref>O151</xm:sqref>
            </x14:sparkline>
            <x14:sparkline>
              <xm:f>'A1_NEA and DTOC Trends'!$G$152:$L$152</xm:f>
              <xm:sqref>O152</xm:sqref>
            </x14:sparkline>
            <x14:sparkline>
              <xm:f>'A1_NEA and DTOC Trends'!$G$153:$L$153</xm:f>
              <xm:sqref>O153</xm:sqref>
            </x14:sparkline>
            <x14:sparkline>
              <xm:f>'A1_NEA and DTOC Trends'!$G$154:$L$154</xm:f>
              <xm:sqref>O154</xm:sqref>
            </x14:sparkline>
            <x14:sparkline>
              <xm:f>'A1_NEA and DTOC Trends'!$G$155:$L$155</xm:f>
              <xm:sqref>O155</xm:sqref>
            </x14:sparkline>
            <x14:sparkline>
              <xm:f>'A1_NEA and DTOC Trends'!$G$156:$L$156</xm:f>
              <xm:sqref>O156</xm:sqref>
            </x14:sparkline>
            <x14:sparkline>
              <xm:f>'A1_NEA and DTOC Trends'!$G$157:$L$157</xm:f>
              <xm:sqref>O157</xm:sqref>
            </x14:sparkline>
            <x14:sparkline>
              <xm:f>'A1_NEA and DTOC Trends'!$G$158:$L$158</xm:f>
              <xm:sqref>O158</xm:sqref>
            </x14:sparkline>
            <x14:sparkline>
              <xm:f>'A1_NEA and DTOC Trends'!$G$159:$L$159</xm:f>
              <xm:sqref>O159</xm:sqref>
            </x14:sparkline>
            <x14:sparkline>
              <xm:f>'A1_NEA and DTOC Trends'!$G$160:$L$160</xm:f>
              <xm:sqref>O160</xm:sqref>
            </x14:sparkline>
            <x14:sparkline>
              <xm:f>'A1_NEA and DTOC Trends'!$G$161:$L$161</xm:f>
              <xm:sqref>O161</xm:sqref>
            </x14:sparkline>
            <x14:sparkline>
              <xm:f>'A1_NEA and DTOC Trends'!$G$162:$L$162</xm:f>
              <xm:sqref>O162</xm:sqref>
            </x14:sparkline>
            <x14:sparkline>
              <xm:f>'A1_NEA and DTOC Trends'!$G$163:$L$163</xm:f>
              <xm:sqref>O163</xm:sqref>
            </x14:sparkline>
            <x14:sparkline>
              <xm:f>'A1_NEA and DTOC Trends'!$G$164:$L$164</xm:f>
              <xm:sqref>O164</xm:sqref>
            </x14:sparkline>
            <x14:sparkline>
              <xm:f>'A1_NEA and DTOC Trends'!$G$165:$L$165</xm:f>
              <xm:sqref>O165</xm:sqref>
            </x14:sparkline>
            <x14:sparkline>
              <xm:f>'A1_NEA and DTOC Trends'!$G$166:$L$166</xm:f>
              <xm:sqref>O166</xm:sqref>
            </x14:sparkline>
            <x14:sparkline>
              <xm:f>'A1_NEA and DTOC Trends'!$G$167:$L$167</xm:f>
              <xm:sqref>O167</xm:sqref>
            </x14:sparkline>
            <x14:sparkline>
              <xm:f>'A1_NEA and DTOC Trends'!$G$168:$L$168</xm:f>
              <xm:sqref>O168</xm:sqref>
            </x14:sparkline>
            <x14:sparkline>
              <xm:f>'A1_NEA and DTOC Trends'!$G$169:$L$169</xm:f>
              <xm:sqref>O169</xm:sqref>
            </x14:sparkline>
            <x14:sparkline>
              <xm:f>'A1_NEA and DTOC Trends'!$G$170:$L$170</xm:f>
              <xm:sqref>O170</xm:sqref>
            </x14:sparkline>
            <x14:sparkline>
              <xm:f>'A1_NEA and DTOC Trends'!$G$171:$L$171</xm:f>
              <xm:sqref>O171</xm:sqref>
            </x14:sparkline>
            <x14:sparkline>
              <xm:f>'A1_NEA and DTOC Trends'!$G$172:$L$172</xm:f>
              <xm:sqref>O172</xm:sqref>
            </x14:sparkline>
            <x14:sparkline>
              <xm:f>'A1_NEA and DTOC Trends'!$G$173:$L$173</xm:f>
              <xm:sqref>O173</xm:sqref>
            </x14:sparkline>
            <x14:sparkline>
              <xm:f>'A1_NEA and DTOC Trends'!$G$174:$L$174</xm:f>
              <xm:sqref>O174</xm:sqref>
            </x14:sparkline>
            <x14:sparkline>
              <xm:f>'A1_NEA and DTOC Trends'!$G$175:$L$175</xm:f>
              <xm:sqref>O175</xm:sqref>
            </x14:sparkline>
            <x14:sparkline>
              <xm:f>'A1_NEA and DTOC Trends'!$G$176:$L$176</xm:f>
              <xm:sqref>O176</xm:sqref>
            </x14:sparkline>
            <x14:sparkline>
              <xm:f>'A1_NEA and DTOC Trends'!$G$177:$L$177</xm:f>
              <xm:sqref>O177</xm:sqref>
            </x14:sparkline>
            <x14:sparkline>
              <xm:f>'A1_NEA and DTOC Trends'!$G$178:$L$178</xm:f>
              <xm:sqref>O178</xm:sqref>
            </x14:sparkline>
            <x14:sparkline>
              <xm:f>'A1_NEA and DTOC Trends'!$G$179:$L$179</xm:f>
              <xm:sqref>O179</xm:sqref>
            </x14:sparkline>
            <x14:sparkline>
              <xm:f>'A1_NEA and DTOC Trends'!$G$180:$L$180</xm:f>
              <xm:sqref>O180</xm:sqref>
            </x14:sparkline>
            <x14:sparkline>
              <xm:f>'A1_NEA and DTOC Trends'!$G$181:$L$181</xm:f>
              <xm:sqref>O181</xm:sqref>
            </x14:sparkline>
            <x14:sparkline>
              <xm:f>'A1_NEA and DTOC Trends'!$G$182:$L$182</xm:f>
              <xm:sqref>O182</xm:sqref>
            </x14:sparkline>
            <x14:sparkline>
              <xm:f>'A1_NEA and DTOC Trends'!$G$183:$L$183</xm:f>
              <xm:sqref>O183</xm:sqref>
            </x14:sparkline>
            <x14:sparkline>
              <xm:f>'A1_NEA and DTOC Trends'!$G$184:$L$184</xm:f>
              <xm:sqref>O184</xm:sqref>
            </x14:sparkline>
            <x14:sparkline>
              <xm:f>'A1_NEA and DTOC Trends'!$G$185:$L$185</xm:f>
              <xm:sqref>O185</xm:sqref>
            </x14:sparkline>
            <x14:sparkline>
              <xm:f>'A1_NEA and DTOC Trends'!$G$186:$L$186</xm:f>
              <xm:sqref>O186</xm:sqref>
            </x14:sparkline>
            <x14:sparkline>
              <xm:f>'A1_NEA and DTOC Trends'!$G$187:$L$187</xm:f>
              <xm:sqref>O187</xm:sqref>
            </x14:sparkline>
            <x14:sparkline>
              <xm:f>'A1_NEA and DTOC Trends'!$G$188:$L$188</xm:f>
              <xm:sqref>O188</xm:sqref>
            </x14:sparkline>
            <x14:sparkline>
              <xm:f>'A1_NEA and DTOC Trends'!$G$189:$L$189</xm:f>
              <xm:sqref>O189</xm:sqref>
            </x14:sparkline>
            <x14:sparkline>
              <xm:f>'A1_NEA and DTOC Trends'!$G$190:$L$190</xm:f>
              <xm:sqref>O190</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'A1_NEA and DTOC Trends'!$Q$12:$V$12</xm:f>
              <xm:sqref>Y12</xm:sqref>
            </x14:sparkline>
            <x14:sparkline>
              <xm:f>'A1_NEA and DTOC Trends'!$Q$13:$V$13</xm:f>
              <xm:sqref>Y13</xm:sqref>
            </x14:sparkline>
            <x14:sparkline>
              <xm:f>'A1_NEA and DTOC Trends'!$Q$14:$V$14</xm:f>
              <xm:sqref>Y14</xm:sqref>
            </x14:sparkline>
            <x14:sparkline>
              <xm:f>'A1_NEA and DTOC Trends'!$Q$15:$V$15</xm:f>
              <xm:sqref>Y15</xm:sqref>
            </x14:sparkline>
            <x14:sparkline>
              <xm:f>'A1_NEA and DTOC Trends'!$Q$16:$V$16</xm:f>
              <xm:sqref>Y16</xm:sqref>
            </x14:sparkline>
            <x14:sparkline>
              <xm:f>'A1_NEA and DTOC Trends'!$Q$17:$V$17</xm:f>
              <xm:sqref>Y17</xm:sqref>
            </x14:sparkline>
            <x14:sparkline>
              <xm:f>'A1_NEA and DTOC Trends'!$Q$18:$V$18</xm:f>
              <xm:sqref>Y18</xm:sqref>
            </x14:sparkline>
            <x14:sparkline>
              <xm:f>'A1_NEA and DTOC Trends'!$Q$19:$V$19</xm:f>
              <xm:sqref>Y19</xm:sqref>
            </x14:sparkline>
            <x14:sparkline>
              <xm:f>'A1_NEA and DTOC Trends'!$Q$20:$V$20</xm:f>
              <xm:sqref>Y20</xm:sqref>
            </x14:sparkline>
            <x14:sparkline>
              <xm:f>'A1_NEA and DTOC Trends'!$Q$21:$V$21</xm:f>
              <xm:sqref>Y21</xm:sqref>
            </x14:sparkline>
            <x14:sparkline>
              <xm:f>'A1_NEA and DTOC Trends'!$Q$22:$V$22</xm:f>
              <xm:sqref>Y22</xm:sqref>
            </x14:sparkline>
            <x14:sparkline>
              <xm:f>'A1_NEA and DTOC Trends'!$Q$23:$V$23</xm:f>
              <xm:sqref>Y23</xm:sqref>
            </x14:sparkline>
            <x14:sparkline>
              <xm:f>'A1_NEA and DTOC Trends'!$Q$24:$V$24</xm:f>
              <xm:sqref>Y24</xm:sqref>
            </x14:sparkline>
            <x14:sparkline>
              <xm:f>'A1_NEA and DTOC Trends'!$Q$25:$V$25</xm:f>
              <xm:sqref>Y25</xm:sqref>
            </x14:sparkline>
            <x14:sparkline>
              <xm:f>'A1_NEA and DTOC Trends'!$Q$26:$V$26</xm:f>
              <xm:sqref>Y26</xm:sqref>
            </x14:sparkline>
            <x14:sparkline>
              <xm:f>'A1_NEA and DTOC Trends'!$Q$27:$V$27</xm:f>
              <xm:sqref>Y27</xm:sqref>
            </x14:sparkline>
            <x14:sparkline>
              <xm:f>'A1_NEA and DTOC Trends'!$Q$28:$V$28</xm:f>
              <xm:sqref>Y28</xm:sqref>
            </x14:sparkline>
            <x14:sparkline>
              <xm:f>'A1_NEA and DTOC Trends'!$Q$29:$V$29</xm:f>
              <xm:sqref>Y29</xm:sqref>
            </x14:sparkline>
            <x14:sparkline>
              <xm:f>'A1_NEA and DTOC Trends'!$Q$30:$V$30</xm:f>
              <xm:sqref>Y30</xm:sqref>
            </x14:sparkline>
            <x14:sparkline>
              <xm:f>'A1_NEA and DTOC Trends'!$Q$31:$V$31</xm:f>
              <xm:sqref>Y31</xm:sqref>
            </x14:sparkline>
            <x14:sparkline>
              <xm:f>'A1_NEA and DTOC Trends'!$Q$32:$V$32</xm:f>
              <xm:sqref>Y32</xm:sqref>
            </x14:sparkline>
            <x14:sparkline>
              <xm:f>'A1_NEA and DTOC Trends'!$Q$33:$V$33</xm:f>
              <xm:sqref>Y33</xm:sqref>
            </x14:sparkline>
            <x14:sparkline>
              <xm:f>'A1_NEA and DTOC Trends'!$Q$34:$V$34</xm:f>
              <xm:sqref>Y34</xm:sqref>
            </x14:sparkline>
            <x14:sparkline>
              <xm:f>'A1_NEA and DTOC Trends'!$Q$35:$V$35</xm:f>
              <xm:sqref>Y35</xm:sqref>
            </x14:sparkline>
            <x14:sparkline>
              <xm:f>'A1_NEA and DTOC Trends'!$Q$36:$V$36</xm:f>
              <xm:sqref>Y36</xm:sqref>
            </x14:sparkline>
            <x14:sparkline>
              <xm:f>'A1_NEA and DTOC Trends'!$Q$37:$V$37</xm:f>
              <xm:sqref>Y37</xm:sqref>
            </x14:sparkline>
            <x14:sparkline>
              <xm:f>'A1_NEA and DTOC Trends'!$Q$38:$V$38</xm:f>
              <xm:sqref>Y38</xm:sqref>
            </x14:sparkline>
            <x14:sparkline>
              <xm:f>'A1_NEA and DTOC Trends'!$Q$39:$V$39</xm:f>
              <xm:sqref>Y39</xm:sqref>
            </x14:sparkline>
            <x14:sparkline>
              <xm:f>'A1_NEA and DTOC Trends'!$Q$40:$V$40</xm:f>
              <xm:sqref>Y40</xm:sqref>
            </x14:sparkline>
            <x14:sparkline>
              <xm:f>'A1_NEA and DTOC Trends'!$Q$41:$V$41</xm:f>
              <xm:sqref>Y41</xm:sqref>
            </x14:sparkline>
            <x14:sparkline>
              <xm:f>'A1_NEA and DTOC Trends'!$Q$42:$V$42</xm:f>
              <xm:sqref>Y42</xm:sqref>
            </x14:sparkline>
            <x14:sparkline>
              <xm:f>'A1_NEA and DTOC Trends'!$Q$43:$V$43</xm:f>
              <xm:sqref>Y43</xm:sqref>
            </x14:sparkline>
            <x14:sparkline>
              <xm:f>'A1_NEA and DTOC Trends'!$Q$44:$V$44</xm:f>
              <xm:sqref>Y44</xm:sqref>
            </x14:sparkline>
            <x14:sparkline>
              <xm:f>'A1_NEA and DTOC Trends'!$Q$45:$V$45</xm:f>
              <xm:sqref>Y45</xm:sqref>
            </x14:sparkline>
            <x14:sparkline>
              <xm:f>'A1_NEA and DTOC Trends'!$Q$46:$V$46</xm:f>
              <xm:sqref>Y46</xm:sqref>
            </x14:sparkline>
            <x14:sparkline>
              <xm:f>'A1_NEA and DTOC Trends'!$Q$47:$V$47</xm:f>
              <xm:sqref>Y47</xm:sqref>
            </x14:sparkline>
            <x14:sparkline>
              <xm:f>'A1_NEA and DTOC Trends'!$Q$48:$V$48</xm:f>
              <xm:sqref>Y48</xm:sqref>
            </x14:sparkline>
            <x14:sparkline>
              <xm:f>'A1_NEA and DTOC Trends'!$Q$49:$V$49</xm:f>
              <xm:sqref>Y49</xm:sqref>
            </x14:sparkline>
            <x14:sparkline>
              <xm:f>'A1_NEA and DTOC Trends'!$Q$50:$V$50</xm:f>
              <xm:sqref>Y50</xm:sqref>
            </x14:sparkline>
            <x14:sparkline>
              <xm:f>'A1_NEA and DTOC Trends'!$Q$51:$V$51</xm:f>
              <xm:sqref>Y51</xm:sqref>
            </x14:sparkline>
            <x14:sparkline>
              <xm:f>'A1_NEA and DTOC Trends'!$Q$52:$V$52</xm:f>
              <xm:sqref>Y52</xm:sqref>
            </x14:sparkline>
            <x14:sparkline>
              <xm:f>'A1_NEA and DTOC Trends'!$Q$53:$V$53</xm:f>
              <xm:sqref>Y53</xm:sqref>
            </x14:sparkline>
            <x14:sparkline>
              <xm:f>'A1_NEA and DTOC Trends'!$Q$54:$V$54</xm:f>
              <xm:sqref>Y54</xm:sqref>
            </x14:sparkline>
            <x14:sparkline>
              <xm:f>'A1_NEA and DTOC Trends'!$Q$55:$V$55</xm:f>
              <xm:sqref>Y55</xm:sqref>
            </x14:sparkline>
            <x14:sparkline>
              <xm:f>'A1_NEA and DTOC Trends'!$Q$56:$V$56</xm:f>
              <xm:sqref>Y56</xm:sqref>
            </x14:sparkline>
            <x14:sparkline>
              <xm:f>'A1_NEA and DTOC Trends'!$Q$57:$V$57</xm:f>
              <xm:sqref>Y57</xm:sqref>
            </x14:sparkline>
            <x14:sparkline>
              <xm:f>'A1_NEA and DTOC Trends'!$Q$58:$V$58</xm:f>
              <xm:sqref>Y58</xm:sqref>
            </x14:sparkline>
            <x14:sparkline>
              <xm:f>'A1_NEA and DTOC Trends'!$Q$59:$V$59</xm:f>
              <xm:sqref>Y59</xm:sqref>
            </x14:sparkline>
            <x14:sparkline>
              <xm:f>'A1_NEA and DTOC Trends'!$Q$60:$V$60</xm:f>
              <xm:sqref>Y60</xm:sqref>
            </x14:sparkline>
            <x14:sparkline>
              <xm:f>'A1_NEA and DTOC Trends'!$Q$61:$V$61</xm:f>
              <xm:sqref>Y61</xm:sqref>
            </x14:sparkline>
            <x14:sparkline>
              <xm:f>'A1_NEA and DTOC Trends'!$Q$62:$V$62</xm:f>
              <xm:sqref>Y62</xm:sqref>
            </x14:sparkline>
            <x14:sparkline>
              <xm:f>'A1_NEA and DTOC Trends'!$Q$63:$V$63</xm:f>
              <xm:sqref>Y63</xm:sqref>
            </x14:sparkline>
            <x14:sparkline>
              <xm:f>'A1_NEA and DTOC Trends'!$Q$64:$V$64</xm:f>
              <xm:sqref>Y64</xm:sqref>
            </x14:sparkline>
            <x14:sparkline>
              <xm:f>'A1_NEA and DTOC Trends'!$Q$65:$V$65</xm:f>
              <xm:sqref>Y65</xm:sqref>
            </x14:sparkline>
            <x14:sparkline>
              <xm:f>'A1_NEA and DTOC Trends'!$Q$66:$V$66</xm:f>
              <xm:sqref>Y66</xm:sqref>
            </x14:sparkline>
            <x14:sparkline>
              <xm:f>'A1_NEA and DTOC Trends'!$Q$67:$V$67</xm:f>
              <xm:sqref>Y67</xm:sqref>
            </x14:sparkline>
            <x14:sparkline>
              <xm:f>'A1_NEA and DTOC Trends'!$Q$68:$V$68</xm:f>
              <xm:sqref>Y68</xm:sqref>
            </x14:sparkline>
            <x14:sparkline>
              <xm:f>'A1_NEA and DTOC Trends'!$Q$69:$V$69</xm:f>
              <xm:sqref>Y69</xm:sqref>
            </x14:sparkline>
            <x14:sparkline>
              <xm:f>'A1_NEA and DTOC Trends'!$Q$70:$V$70</xm:f>
              <xm:sqref>Y70</xm:sqref>
            </x14:sparkline>
            <x14:sparkline>
              <xm:f>'A1_NEA and DTOC Trends'!$Q$71:$V$71</xm:f>
              <xm:sqref>Y71</xm:sqref>
            </x14:sparkline>
            <x14:sparkline>
              <xm:f>'A1_NEA and DTOC Trends'!$Q$72:$V$72</xm:f>
              <xm:sqref>Y72</xm:sqref>
            </x14:sparkline>
            <x14:sparkline>
              <xm:f>'A1_NEA and DTOC Trends'!$Q$73:$V$73</xm:f>
              <xm:sqref>Y73</xm:sqref>
            </x14:sparkline>
            <x14:sparkline>
              <xm:f>'A1_NEA and DTOC Trends'!$Q$74:$V$74</xm:f>
              <xm:sqref>Y74</xm:sqref>
            </x14:sparkline>
            <x14:sparkline>
              <xm:f>'A1_NEA and DTOC Trends'!$Q$75:$V$75</xm:f>
              <xm:sqref>Y75</xm:sqref>
            </x14:sparkline>
            <x14:sparkline>
              <xm:f>'A1_NEA and DTOC Trends'!$Q$76:$V$76</xm:f>
              <xm:sqref>Y76</xm:sqref>
            </x14:sparkline>
            <x14:sparkline>
              <xm:f>'A1_NEA and DTOC Trends'!$Q$77:$V$77</xm:f>
              <xm:sqref>Y77</xm:sqref>
            </x14:sparkline>
            <x14:sparkline>
              <xm:f>'A1_NEA and DTOC Trends'!$Q$78:$V$78</xm:f>
              <xm:sqref>Y78</xm:sqref>
            </x14:sparkline>
            <x14:sparkline>
              <xm:f>'A1_NEA and DTOC Trends'!$Q$79:$V$79</xm:f>
              <xm:sqref>Y79</xm:sqref>
            </x14:sparkline>
            <x14:sparkline>
              <xm:f>'A1_NEA and DTOC Trends'!$Q$80:$V$80</xm:f>
              <xm:sqref>Y80</xm:sqref>
            </x14:sparkline>
            <x14:sparkline>
              <xm:f>'A1_NEA and DTOC Trends'!$Q$81:$V$81</xm:f>
              <xm:sqref>Y81</xm:sqref>
            </x14:sparkline>
            <x14:sparkline>
              <xm:f>'A1_NEA and DTOC Trends'!$Q$82:$V$82</xm:f>
              <xm:sqref>Y82</xm:sqref>
            </x14:sparkline>
            <x14:sparkline>
              <xm:f>'A1_NEA and DTOC Trends'!$Q$83:$V$83</xm:f>
              <xm:sqref>Y83</xm:sqref>
            </x14:sparkline>
            <x14:sparkline>
              <xm:f>'A1_NEA and DTOC Trends'!$Q$84:$V$84</xm:f>
              <xm:sqref>Y84</xm:sqref>
            </x14:sparkline>
            <x14:sparkline>
              <xm:f>'A1_NEA and DTOC Trends'!$Q$85:$V$85</xm:f>
              <xm:sqref>Y85</xm:sqref>
            </x14:sparkline>
            <x14:sparkline>
              <xm:f>'A1_NEA and DTOC Trends'!$Q$86:$V$86</xm:f>
              <xm:sqref>Y86</xm:sqref>
            </x14:sparkline>
            <x14:sparkline>
              <xm:f>'A1_NEA and DTOC Trends'!$Q$87:$V$87</xm:f>
              <xm:sqref>Y87</xm:sqref>
            </x14:sparkline>
            <x14:sparkline>
              <xm:f>'A1_NEA and DTOC Trends'!$Q$88:$V$88</xm:f>
              <xm:sqref>Y88</xm:sqref>
            </x14:sparkline>
            <x14:sparkline>
              <xm:f>'A1_NEA and DTOC Trends'!$Q$89:$V$89</xm:f>
              <xm:sqref>Y89</xm:sqref>
            </x14:sparkline>
            <x14:sparkline>
              <xm:f>'A1_NEA and DTOC Trends'!$Q$90:$V$90</xm:f>
              <xm:sqref>Y90</xm:sqref>
            </x14:sparkline>
            <x14:sparkline>
              <xm:f>'A1_NEA and DTOC Trends'!$Q$91:$V$91</xm:f>
              <xm:sqref>Y91</xm:sqref>
            </x14:sparkline>
            <x14:sparkline>
              <xm:f>'A1_NEA and DTOC Trends'!$Q$92:$V$92</xm:f>
              <xm:sqref>Y92</xm:sqref>
            </x14:sparkline>
            <x14:sparkline>
              <xm:f>'A1_NEA and DTOC Trends'!$Q$93:$V$93</xm:f>
              <xm:sqref>Y93</xm:sqref>
            </x14:sparkline>
            <x14:sparkline>
              <xm:f>'A1_NEA and DTOC Trends'!$Q$94:$V$94</xm:f>
              <xm:sqref>Y94</xm:sqref>
            </x14:sparkline>
            <x14:sparkline>
              <xm:f>'A1_NEA and DTOC Trends'!$Q$95:$V$95</xm:f>
              <xm:sqref>Y95</xm:sqref>
            </x14:sparkline>
            <x14:sparkline>
              <xm:f>'A1_NEA and DTOC Trends'!$Q$96:$V$96</xm:f>
              <xm:sqref>Y96</xm:sqref>
            </x14:sparkline>
            <x14:sparkline>
              <xm:f>'A1_NEA and DTOC Trends'!$Q$97:$V$97</xm:f>
              <xm:sqref>Y97</xm:sqref>
            </x14:sparkline>
            <x14:sparkline>
              <xm:f>'A1_NEA and DTOC Trends'!$Q$98:$V$98</xm:f>
              <xm:sqref>Y98</xm:sqref>
            </x14:sparkline>
            <x14:sparkline>
              <xm:f>'A1_NEA and DTOC Trends'!$Q$99:$V$99</xm:f>
              <xm:sqref>Y99</xm:sqref>
            </x14:sparkline>
            <x14:sparkline>
              <xm:f>'A1_NEA and DTOC Trends'!$Q$100:$V$100</xm:f>
              <xm:sqref>Y100</xm:sqref>
            </x14:sparkline>
            <x14:sparkline>
              <xm:f>'A1_NEA and DTOC Trends'!$Q$101:$V$101</xm:f>
              <xm:sqref>Y101</xm:sqref>
            </x14:sparkline>
            <x14:sparkline>
              <xm:f>'A1_NEA and DTOC Trends'!$Q$102:$V$102</xm:f>
              <xm:sqref>Y102</xm:sqref>
            </x14:sparkline>
            <x14:sparkline>
              <xm:f>'A1_NEA and DTOC Trends'!$Q$103:$V$103</xm:f>
              <xm:sqref>Y103</xm:sqref>
            </x14:sparkline>
            <x14:sparkline>
              <xm:f>'A1_NEA and DTOC Trends'!$Q$104:$V$104</xm:f>
              <xm:sqref>Y104</xm:sqref>
            </x14:sparkline>
            <x14:sparkline>
              <xm:f>'A1_NEA and DTOC Trends'!$Q$105:$V$105</xm:f>
              <xm:sqref>Y105</xm:sqref>
            </x14:sparkline>
            <x14:sparkline>
              <xm:f>'A1_NEA and DTOC Trends'!$Q$106:$V$106</xm:f>
              <xm:sqref>Y106</xm:sqref>
            </x14:sparkline>
            <x14:sparkline>
              <xm:f>'A1_NEA and DTOC Trends'!$Q$107:$V$107</xm:f>
              <xm:sqref>Y107</xm:sqref>
            </x14:sparkline>
            <x14:sparkline>
              <xm:f>'A1_NEA and DTOC Trends'!$Q$108:$V$108</xm:f>
              <xm:sqref>Y108</xm:sqref>
            </x14:sparkline>
            <x14:sparkline>
              <xm:f>'A1_NEA and DTOC Trends'!$Q$109:$V$109</xm:f>
              <xm:sqref>Y109</xm:sqref>
            </x14:sparkline>
            <x14:sparkline>
              <xm:f>'A1_NEA and DTOC Trends'!$Q$110:$V$110</xm:f>
              <xm:sqref>Y110</xm:sqref>
            </x14:sparkline>
            <x14:sparkline>
              <xm:f>'A1_NEA and DTOC Trends'!$Q$111:$V$111</xm:f>
              <xm:sqref>Y111</xm:sqref>
            </x14:sparkline>
            <x14:sparkline>
              <xm:f>'A1_NEA and DTOC Trends'!$Q$112:$V$112</xm:f>
              <xm:sqref>Y112</xm:sqref>
            </x14:sparkline>
            <x14:sparkline>
              <xm:f>'A1_NEA and DTOC Trends'!$Q$113:$V$113</xm:f>
              <xm:sqref>Y113</xm:sqref>
            </x14:sparkline>
            <x14:sparkline>
              <xm:f>'A1_NEA and DTOC Trends'!$Q$114:$V$114</xm:f>
              <xm:sqref>Y114</xm:sqref>
            </x14:sparkline>
            <x14:sparkline>
              <xm:f>'A1_NEA and DTOC Trends'!$Q$115:$V$115</xm:f>
              <xm:sqref>Y115</xm:sqref>
            </x14:sparkline>
            <x14:sparkline>
              <xm:f>'A1_NEA and DTOC Trends'!$Q$116:$V$116</xm:f>
              <xm:sqref>Y116</xm:sqref>
            </x14:sparkline>
            <x14:sparkline>
              <xm:f>'A1_NEA and DTOC Trends'!$Q$117:$V$117</xm:f>
              <xm:sqref>Y117</xm:sqref>
            </x14:sparkline>
            <x14:sparkline>
              <xm:f>'A1_NEA and DTOC Trends'!$Q$118:$V$118</xm:f>
              <xm:sqref>Y118</xm:sqref>
            </x14:sparkline>
            <x14:sparkline>
              <xm:f>'A1_NEA and DTOC Trends'!$Q$119:$V$119</xm:f>
              <xm:sqref>Y119</xm:sqref>
            </x14:sparkline>
            <x14:sparkline>
              <xm:f>'A1_NEA and DTOC Trends'!$Q$120:$V$120</xm:f>
              <xm:sqref>Y120</xm:sqref>
            </x14:sparkline>
            <x14:sparkline>
              <xm:f>'A1_NEA and DTOC Trends'!$Q$121:$V$121</xm:f>
              <xm:sqref>Y121</xm:sqref>
            </x14:sparkline>
            <x14:sparkline>
              <xm:f>'A1_NEA and DTOC Trends'!$Q$122:$V$122</xm:f>
              <xm:sqref>Y122</xm:sqref>
            </x14:sparkline>
            <x14:sparkline>
              <xm:f>'A1_NEA and DTOC Trends'!$Q$123:$V$123</xm:f>
              <xm:sqref>Y123</xm:sqref>
            </x14:sparkline>
            <x14:sparkline>
              <xm:f>'A1_NEA and DTOC Trends'!$Q$124:$V$124</xm:f>
              <xm:sqref>Y124</xm:sqref>
            </x14:sparkline>
            <x14:sparkline>
              <xm:f>'A1_NEA and DTOC Trends'!$Q$125:$V$125</xm:f>
              <xm:sqref>Y125</xm:sqref>
            </x14:sparkline>
            <x14:sparkline>
              <xm:f>'A1_NEA and DTOC Trends'!$Q$126:$V$126</xm:f>
              <xm:sqref>Y126</xm:sqref>
            </x14:sparkline>
            <x14:sparkline>
              <xm:f>'A1_NEA and DTOC Trends'!$Q$127:$V$127</xm:f>
              <xm:sqref>Y127</xm:sqref>
            </x14:sparkline>
            <x14:sparkline>
              <xm:f>'A1_NEA and DTOC Trends'!$Q$128:$V$128</xm:f>
              <xm:sqref>Y128</xm:sqref>
            </x14:sparkline>
            <x14:sparkline>
              <xm:f>'A1_NEA and DTOC Trends'!$Q$129:$V$129</xm:f>
              <xm:sqref>Y129</xm:sqref>
            </x14:sparkline>
            <x14:sparkline>
              <xm:f>'A1_NEA and DTOC Trends'!$Q$130:$V$130</xm:f>
              <xm:sqref>Y130</xm:sqref>
            </x14:sparkline>
            <x14:sparkline>
              <xm:f>'A1_NEA and DTOC Trends'!$Q$131:$V$131</xm:f>
              <xm:sqref>Y131</xm:sqref>
            </x14:sparkline>
            <x14:sparkline>
              <xm:f>'A1_NEA and DTOC Trends'!$Q$132:$V$132</xm:f>
              <xm:sqref>Y132</xm:sqref>
            </x14:sparkline>
            <x14:sparkline>
              <xm:f>'A1_NEA and DTOC Trends'!$Q$133:$V$133</xm:f>
              <xm:sqref>Y133</xm:sqref>
            </x14:sparkline>
            <x14:sparkline>
              <xm:f>'A1_NEA and DTOC Trends'!$Q$134:$V$134</xm:f>
              <xm:sqref>Y134</xm:sqref>
            </x14:sparkline>
            <x14:sparkline>
              <xm:f>'A1_NEA and DTOC Trends'!$Q$135:$V$135</xm:f>
              <xm:sqref>Y135</xm:sqref>
            </x14:sparkline>
            <x14:sparkline>
              <xm:f>'A1_NEA and DTOC Trends'!$Q$136:$V$136</xm:f>
              <xm:sqref>Y136</xm:sqref>
            </x14:sparkline>
            <x14:sparkline>
              <xm:f>'A1_NEA and DTOC Trends'!$Q$137:$V$137</xm:f>
              <xm:sqref>Y137</xm:sqref>
            </x14:sparkline>
            <x14:sparkline>
              <xm:f>'A1_NEA and DTOC Trends'!$Q$138:$V$138</xm:f>
              <xm:sqref>Y138</xm:sqref>
            </x14:sparkline>
            <x14:sparkline>
              <xm:f>'A1_NEA and DTOC Trends'!$Q$139:$V$139</xm:f>
              <xm:sqref>Y139</xm:sqref>
            </x14:sparkline>
            <x14:sparkline>
              <xm:f>'A1_NEA and DTOC Trends'!$Q$140:$V$140</xm:f>
              <xm:sqref>Y140</xm:sqref>
            </x14:sparkline>
            <x14:sparkline>
              <xm:f>'A1_NEA and DTOC Trends'!$Q$141:$V$141</xm:f>
              <xm:sqref>Y141</xm:sqref>
            </x14:sparkline>
            <x14:sparkline>
              <xm:f>'A1_NEA and DTOC Trends'!$Q$142:$V$142</xm:f>
              <xm:sqref>Y142</xm:sqref>
            </x14:sparkline>
            <x14:sparkline>
              <xm:f>'A1_NEA and DTOC Trends'!$Q$143:$V$143</xm:f>
              <xm:sqref>Y143</xm:sqref>
            </x14:sparkline>
            <x14:sparkline>
              <xm:f>'A1_NEA and DTOC Trends'!$Q$144:$V$144</xm:f>
              <xm:sqref>Y144</xm:sqref>
            </x14:sparkline>
            <x14:sparkline>
              <xm:f>'A1_NEA and DTOC Trends'!$Q$145:$V$145</xm:f>
              <xm:sqref>Y145</xm:sqref>
            </x14:sparkline>
            <x14:sparkline>
              <xm:f>'A1_NEA and DTOC Trends'!$Q$146:$V$146</xm:f>
              <xm:sqref>Y146</xm:sqref>
            </x14:sparkline>
            <x14:sparkline>
              <xm:f>'A1_NEA and DTOC Trends'!$Q$147:$V$147</xm:f>
              <xm:sqref>Y147</xm:sqref>
            </x14:sparkline>
            <x14:sparkline>
              <xm:f>'A1_NEA and DTOC Trends'!$Q$148:$V$148</xm:f>
              <xm:sqref>Y148</xm:sqref>
            </x14:sparkline>
            <x14:sparkline>
              <xm:f>'A1_NEA and DTOC Trends'!$Q$149:$V$149</xm:f>
              <xm:sqref>Y149</xm:sqref>
            </x14:sparkline>
            <x14:sparkline>
              <xm:f>'A1_NEA and DTOC Trends'!$Q$150:$V$150</xm:f>
              <xm:sqref>Y150</xm:sqref>
            </x14:sparkline>
            <x14:sparkline>
              <xm:f>'A1_NEA and DTOC Trends'!$Q$151:$V$151</xm:f>
              <xm:sqref>Y151</xm:sqref>
            </x14:sparkline>
            <x14:sparkline>
              <xm:f>'A1_NEA and DTOC Trends'!$Q$152:$V$152</xm:f>
              <xm:sqref>Y152</xm:sqref>
            </x14:sparkline>
            <x14:sparkline>
              <xm:f>'A1_NEA and DTOC Trends'!$Q$153:$V$153</xm:f>
              <xm:sqref>Y153</xm:sqref>
            </x14:sparkline>
            <x14:sparkline>
              <xm:f>'A1_NEA and DTOC Trends'!$Q$154:$V$154</xm:f>
              <xm:sqref>Y154</xm:sqref>
            </x14:sparkline>
            <x14:sparkline>
              <xm:f>'A1_NEA and DTOC Trends'!$Q$155:$V$155</xm:f>
              <xm:sqref>Y155</xm:sqref>
            </x14:sparkline>
            <x14:sparkline>
              <xm:f>'A1_NEA and DTOC Trends'!$Q$156:$V$156</xm:f>
              <xm:sqref>Y156</xm:sqref>
            </x14:sparkline>
            <x14:sparkline>
              <xm:f>'A1_NEA and DTOC Trends'!$Q$157:$V$157</xm:f>
              <xm:sqref>Y157</xm:sqref>
            </x14:sparkline>
            <x14:sparkline>
              <xm:f>'A1_NEA and DTOC Trends'!$Q$158:$V$158</xm:f>
              <xm:sqref>Y158</xm:sqref>
            </x14:sparkline>
            <x14:sparkline>
              <xm:f>'A1_NEA and DTOC Trends'!$Q$159:$V$159</xm:f>
              <xm:sqref>Y159</xm:sqref>
            </x14:sparkline>
            <x14:sparkline>
              <xm:f>'A1_NEA and DTOC Trends'!$Q$160:$V$160</xm:f>
              <xm:sqref>Y160</xm:sqref>
            </x14:sparkline>
            <x14:sparkline>
              <xm:f>'A1_NEA and DTOC Trends'!$Q$161:$V$161</xm:f>
              <xm:sqref>Y161</xm:sqref>
            </x14:sparkline>
            <x14:sparkline>
              <xm:f>'A1_NEA and DTOC Trends'!$Q$162:$V$162</xm:f>
              <xm:sqref>Y162</xm:sqref>
            </x14:sparkline>
            <x14:sparkline>
              <xm:f>'A1_NEA and DTOC Trends'!$Q$163:$V$163</xm:f>
              <xm:sqref>Y163</xm:sqref>
            </x14:sparkline>
            <x14:sparkline>
              <xm:f>'A1_NEA and DTOC Trends'!$Q$164:$V$164</xm:f>
              <xm:sqref>Y164</xm:sqref>
            </x14:sparkline>
            <x14:sparkline>
              <xm:f>'A1_NEA and DTOC Trends'!$Q$165:$V$165</xm:f>
              <xm:sqref>Y165</xm:sqref>
            </x14:sparkline>
            <x14:sparkline>
              <xm:f>'A1_NEA and DTOC Trends'!$Q$166:$V$166</xm:f>
              <xm:sqref>Y166</xm:sqref>
            </x14:sparkline>
            <x14:sparkline>
              <xm:f>'A1_NEA and DTOC Trends'!$Q$167:$V$167</xm:f>
              <xm:sqref>Y167</xm:sqref>
            </x14:sparkline>
            <x14:sparkline>
              <xm:f>'A1_NEA and DTOC Trends'!$Q$168:$V$168</xm:f>
              <xm:sqref>Y168</xm:sqref>
            </x14:sparkline>
            <x14:sparkline>
              <xm:f>'A1_NEA and DTOC Trends'!$Q$169:$V$169</xm:f>
              <xm:sqref>Y169</xm:sqref>
            </x14:sparkline>
            <x14:sparkline>
              <xm:f>'A1_NEA and DTOC Trends'!$Q$170:$V$170</xm:f>
              <xm:sqref>Y170</xm:sqref>
            </x14:sparkline>
            <x14:sparkline>
              <xm:f>'A1_NEA and DTOC Trends'!$Q$171:$V$171</xm:f>
              <xm:sqref>Y171</xm:sqref>
            </x14:sparkline>
            <x14:sparkline>
              <xm:f>'A1_NEA and DTOC Trends'!$Q$172:$V$172</xm:f>
              <xm:sqref>Y172</xm:sqref>
            </x14:sparkline>
            <x14:sparkline>
              <xm:f>'A1_NEA and DTOC Trends'!$Q$173:$V$173</xm:f>
              <xm:sqref>Y173</xm:sqref>
            </x14:sparkline>
            <x14:sparkline>
              <xm:f>'A1_NEA and DTOC Trends'!$Q$174:$V$174</xm:f>
              <xm:sqref>Y174</xm:sqref>
            </x14:sparkline>
            <x14:sparkline>
              <xm:f>'A1_NEA and DTOC Trends'!$Q$175:$V$175</xm:f>
              <xm:sqref>Y175</xm:sqref>
            </x14:sparkline>
            <x14:sparkline>
              <xm:f>'A1_NEA and DTOC Trends'!$Q$176:$V$176</xm:f>
              <xm:sqref>Y176</xm:sqref>
            </x14:sparkline>
            <x14:sparkline>
              <xm:f>'A1_NEA and DTOC Trends'!$Q$177:$V$177</xm:f>
              <xm:sqref>Y177</xm:sqref>
            </x14:sparkline>
            <x14:sparkline>
              <xm:f>'A1_NEA and DTOC Trends'!$Q$178:$V$178</xm:f>
              <xm:sqref>Y178</xm:sqref>
            </x14:sparkline>
            <x14:sparkline>
              <xm:f>'A1_NEA and DTOC Trends'!$Q$179:$V$179</xm:f>
              <xm:sqref>Y179</xm:sqref>
            </x14:sparkline>
            <x14:sparkline>
              <xm:f>'A1_NEA and DTOC Trends'!$Q$180:$V$180</xm:f>
              <xm:sqref>Y180</xm:sqref>
            </x14:sparkline>
            <x14:sparkline>
              <xm:f>'A1_NEA and DTOC Trends'!$Q$181:$V$181</xm:f>
              <xm:sqref>Y181</xm:sqref>
            </x14:sparkline>
            <x14:sparkline>
              <xm:f>'A1_NEA and DTOC Trends'!$Q$182:$V$182</xm:f>
              <xm:sqref>Y182</xm:sqref>
            </x14:sparkline>
            <x14:sparkline>
              <xm:f>'A1_NEA and DTOC Trends'!$Q$183:$V$183</xm:f>
              <xm:sqref>Y183</xm:sqref>
            </x14:sparkline>
            <x14:sparkline>
              <xm:f>'A1_NEA and DTOC Trends'!$Q$184:$V$184</xm:f>
              <xm:sqref>Y184</xm:sqref>
            </x14:sparkline>
            <x14:sparkline>
              <xm:f>'A1_NEA and DTOC Trends'!$Q$185:$V$185</xm:f>
              <xm:sqref>Y185</xm:sqref>
            </x14:sparkline>
            <x14:sparkline>
              <xm:f>'A1_NEA and DTOC Trends'!$Q$186:$V$186</xm:f>
              <xm:sqref>Y186</xm:sqref>
            </x14:sparkline>
            <x14:sparkline>
              <xm:f>'A1_NEA and DTOC Trends'!$Q$187:$V$187</xm:f>
              <xm:sqref>Y187</xm:sqref>
            </x14:sparkline>
            <x14:sparkline>
              <xm:f>'A1_NEA and DTOC Trends'!$Q$188:$V$188</xm:f>
              <xm:sqref>Y188</xm:sqref>
            </x14:sparkline>
            <x14:sparkline>
              <xm:f>'A1_NEA and DTOC Trends'!$Q$189:$V$189</xm:f>
              <xm:sqref>Y189</xm:sqref>
            </x14:sparkline>
            <x14:sparkline>
              <xm:f>'A1_NEA and DTOC Trends'!$Q$190:$V$190</xm:f>
              <xm:sqref>Y190</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U191"/>
  <sheetViews>
    <sheetView showGridLines="0" zoomScale="70" zoomScaleNormal="70" workbookViewId="0"/>
  </sheetViews>
  <sheetFormatPr defaultColWidth="9.109375" defaultRowHeight="14.4" outlineLevelCol="1" x14ac:dyDescent="0.3"/>
  <cols>
    <col min="1" max="1" width="4.6640625" style="172" customWidth="1"/>
    <col min="2" max="4" width="25.6640625" style="172" hidden="1" customWidth="1" outlineLevel="1"/>
    <col min="5" max="5" width="25.6640625" style="172" customWidth="1" collapsed="1"/>
    <col min="6" max="6" width="50.6640625" style="172" customWidth="1"/>
    <col min="7" max="18" width="17.6640625" style="172" customWidth="1"/>
    <col min="19" max="20" width="4.6640625" style="172" customWidth="1"/>
    <col min="21" max="21" width="9.109375" style="1" hidden="1" customWidth="1"/>
    <col min="22" max="22" width="4.6640625" style="172" customWidth="1"/>
    <col min="23" max="16384" width="9.109375" style="172"/>
  </cols>
  <sheetData>
    <row r="1" spans="1:21" ht="21" x14ac:dyDescent="0.4">
      <c r="A1" s="36"/>
      <c r="B1" s="254" t="s">
        <v>1137</v>
      </c>
      <c r="C1" s="254"/>
      <c r="D1" s="254"/>
      <c r="E1" s="254"/>
      <c r="F1" s="254"/>
      <c r="G1" s="254"/>
      <c r="H1" s="254"/>
      <c r="I1" s="254"/>
      <c r="J1" s="254"/>
      <c r="K1" s="254"/>
      <c r="L1" s="254"/>
      <c r="M1" s="36"/>
      <c r="N1" s="36"/>
      <c r="O1" s="36"/>
      <c r="P1" s="36"/>
      <c r="Q1" s="36"/>
      <c r="R1" s="36"/>
      <c r="S1" s="36"/>
    </row>
    <row r="2" spans="1:21" x14ac:dyDescent="0.3">
      <c r="A2" s="36"/>
      <c r="B2" s="250"/>
      <c r="C2" s="250"/>
      <c r="D2" s="250"/>
      <c r="E2" s="250"/>
      <c r="F2" s="250"/>
      <c r="G2" s="250"/>
      <c r="H2" s="250"/>
      <c r="I2" s="250"/>
      <c r="J2" s="250"/>
      <c r="K2" s="250"/>
      <c r="L2" s="250"/>
      <c r="M2" s="36"/>
      <c r="N2" s="36"/>
      <c r="O2" s="36"/>
      <c r="P2" s="36"/>
      <c r="Q2" s="36"/>
      <c r="R2" s="36"/>
      <c r="S2" s="36"/>
    </row>
    <row r="3" spans="1:21" x14ac:dyDescent="0.3">
      <c r="A3" s="36"/>
      <c r="B3" s="36"/>
      <c r="C3" s="36"/>
      <c r="D3" s="36"/>
      <c r="E3" s="36"/>
      <c r="F3" s="36"/>
      <c r="G3" s="36"/>
      <c r="H3" s="36"/>
      <c r="I3" s="36"/>
      <c r="J3" s="36"/>
      <c r="K3" s="36"/>
      <c r="L3" s="36"/>
      <c r="M3" s="36"/>
      <c r="N3" s="36"/>
      <c r="O3" s="36"/>
      <c r="P3" s="36"/>
      <c r="Q3" s="36"/>
      <c r="R3" s="36"/>
      <c r="S3" s="36"/>
    </row>
    <row r="4" spans="1:21" x14ac:dyDescent="0.3">
      <c r="A4" s="36"/>
      <c r="B4" s="36"/>
      <c r="C4" s="36"/>
      <c r="D4" s="36"/>
      <c r="E4" s="37" t="s">
        <v>1016</v>
      </c>
      <c r="F4" s="36"/>
      <c r="G4" s="38" t="str">
        <f ca="1">'Org List'!J7</f>
        <v>HWB</v>
      </c>
      <c r="H4" s="36"/>
      <c r="I4" s="36"/>
      <c r="J4" s="36"/>
      <c r="K4" s="36"/>
      <c r="L4" s="36"/>
      <c r="M4" s="36"/>
      <c r="N4" s="36"/>
      <c r="O4" s="36"/>
      <c r="P4" s="36"/>
      <c r="Q4" s="176"/>
      <c r="R4" s="176"/>
      <c r="S4" s="36"/>
      <c r="U4" s="1">
        <f ca="1">MATCH($G$4, 'Comms by AT'!$B:$B, 0)</f>
        <v>4</v>
      </c>
    </row>
    <row r="5" spans="1:21" x14ac:dyDescent="0.3">
      <c r="A5" s="36"/>
      <c r="B5" s="36"/>
      <c r="C5" s="36"/>
      <c r="D5" s="36"/>
      <c r="E5" s="36"/>
      <c r="F5" s="36"/>
      <c r="G5" s="36"/>
      <c r="H5" s="36"/>
      <c r="I5" s="36"/>
      <c r="J5" s="36"/>
      <c r="K5" s="36"/>
      <c r="L5" s="36"/>
      <c r="M5" s="36"/>
      <c r="N5" s="36"/>
      <c r="O5" s="36"/>
      <c r="P5" s="36"/>
      <c r="Q5" s="36"/>
      <c r="R5" s="36"/>
      <c r="S5" s="36"/>
      <c r="U5" s="1">
        <f ca="1">COUNTIF('Comms by AT'!$C:$C, $G$4)</f>
        <v>179</v>
      </c>
    </row>
    <row r="6" spans="1:21" ht="20.100000000000001" customHeight="1" x14ac:dyDescent="0.3">
      <c r="E6" s="214" t="s">
        <v>1733</v>
      </c>
    </row>
    <row r="7" spans="1:21" x14ac:dyDescent="0.3">
      <c r="A7" s="36"/>
      <c r="B7" s="36"/>
      <c r="C7" s="36"/>
      <c r="D7" s="36"/>
      <c r="E7" s="37" t="s">
        <v>1017</v>
      </c>
      <c r="F7" s="36"/>
      <c r="G7" s="36"/>
      <c r="H7" s="36"/>
      <c r="I7" s="36"/>
      <c r="J7" s="36"/>
      <c r="K7" s="36"/>
      <c r="L7" s="36"/>
      <c r="M7" s="36"/>
      <c r="N7" s="36"/>
      <c r="O7" s="36"/>
      <c r="P7" s="36"/>
      <c r="Q7" s="36"/>
      <c r="R7" s="36"/>
      <c r="S7" s="36"/>
    </row>
    <row r="9" spans="1:21" s="1" customFormat="1" hidden="1" x14ac:dyDescent="0.3">
      <c r="G9" s="1">
        <v>5</v>
      </c>
      <c r="H9" s="1">
        <v>6</v>
      </c>
      <c r="I9" s="1">
        <v>11</v>
      </c>
      <c r="J9" s="1">
        <v>12</v>
      </c>
      <c r="K9" s="1">
        <v>17</v>
      </c>
      <c r="L9" s="1">
        <v>18</v>
      </c>
      <c r="M9" s="1">
        <v>23</v>
      </c>
      <c r="N9" s="1">
        <v>24</v>
      </c>
      <c r="O9" s="1">
        <v>29</v>
      </c>
      <c r="P9" s="1">
        <v>30</v>
      </c>
      <c r="Q9" s="1">
        <v>35</v>
      </c>
      <c r="R9" s="1">
        <v>36</v>
      </c>
    </row>
    <row r="10" spans="1:21" ht="15" thickBot="1" x14ac:dyDescent="0.35"/>
    <row r="11" spans="1:21" ht="15" customHeight="1" x14ac:dyDescent="0.3">
      <c r="B11" s="203"/>
      <c r="C11" s="204"/>
      <c r="D11" s="205"/>
      <c r="E11" s="198"/>
      <c r="F11" s="200"/>
      <c r="G11" s="286" t="s">
        <v>1140</v>
      </c>
      <c r="H11" s="287"/>
      <c r="I11" s="287"/>
      <c r="J11" s="288"/>
      <c r="K11" s="286" t="s">
        <v>1139</v>
      </c>
      <c r="L11" s="287"/>
      <c r="M11" s="287"/>
      <c r="N11" s="288"/>
      <c r="O11" s="286" t="s">
        <v>1138</v>
      </c>
      <c r="P11" s="287"/>
      <c r="Q11" s="287"/>
      <c r="R11" s="288"/>
    </row>
    <row r="12" spans="1:21" ht="15" thickBot="1" x14ac:dyDescent="0.35">
      <c r="B12" s="206" t="s">
        <v>1031</v>
      </c>
      <c r="C12" s="207" t="s">
        <v>1117</v>
      </c>
      <c r="D12" s="208" t="s">
        <v>1033</v>
      </c>
      <c r="E12" s="199" t="s">
        <v>195</v>
      </c>
      <c r="F12" s="201" t="s">
        <v>1018</v>
      </c>
      <c r="G12" s="86" t="s">
        <v>878</v>
      </c>
      <c r="H12" s="87" t="s">
        <v>879</v>
      </c>
      <c r="I12" s="85" t="s">
        <v>881</v>
      </c>
      <c r="J12" s="88" t="s">
        <v>882</v>
      </c>
      <c r="K12" s="86" t="s">
        <v>878</v>
      </c>
      <c r="L12" s="87" t="s">
        <v>879</v>
      </c>
      <c r="M12" s="85" t="s">
        <v>881</v>
      </c>
      <c r="N12" s="88" t="s">
        <v>882</v>
      </c>
      <c r="O12" s="86" t="s">
        <v>878</v>
      </c>
      <c r="P12" s="87" t="s">
        <v>879</v>
      </c>
      <c r="Q12" s="85" t="s">
        <v>881</v>
      </c>
      <c r="R12" s="88" t="s">
        <v>882</v>
      </c>
    </row>
    <row r="13" spans="1:21" ht="15" customHeight="1" x14ac:dyDescent="0.3">
      <c r="A13" s="56">
        <v>0</v>
      </c>
      <c r="B13" s="94" t="str">
        <f ca="1">IFERROR(IF((VLOOKUP($E13,'Org List'!$AJ$10:$AL$188,3,FALSE))="","",(VLOOKUP($E13,'Org List'!$AJ$10:$AL$188,3,FALSE))),"")</f>
        <v/>
      </c>
      <c r="C13" s="95" t="str">
        <f ca="1">IFERROR(IF((VLOOKUP($E13,'Org List'!$AO$10:$AQ$188,3,FALSE))="","",(VLOOKUP($E13,'Org List'!$AO$10:$AQ$188,3,FALSE))),"")</f>
        <v/>
      </c>
      <c r="D13" s="115" t="str">
        <f ca="1">IFERROR(IF((VLOOKUP($E13,'Org List'!$AT$10:$AV$188,3,FALSE))="","",(VLOOKUP($E13,'Org List'!$AT$10:$AV$188,3,FALSE))),"")</f>
        <v/>
      </c>
      <c r="E13" s="94" t="str">
        <f t="shared" ref="E13:E44" ca="1" si="0">IF($A13&gt;$U$5-1,"",INDIRECT("'Comms by AT'!D"&amp;$A13+$U$4))</f>
        <v>HWB</v>
      </c>
      <c r="F13" s="96" t="str">
        <f ca="1">IF(E13="","",VLOOKUP(E13,'Org List'!$J$9:$K$488,2,0))</f>
        <v>Health and Wellbeing Board</v>
      </c>
      <c r="G13" s="118">
        <f ca="1">IFERROR(IF((VLOOKUP($E13,'NEA Backsheet'!$D$5:$CB$183,G$9,FALSE))="","",(VLOOKUP($E13,'NEA Backsheet'!$D$5:$CB$183,G$9,FALSE))),"")</f>
        <v>490459</v>
      </c>
      <c r="H13" s="119">
        <f ca="1">IFERROR(IF((VLOOKUP($E13,'NEA Backsheet'!$D$5:$CB$183,H$9,FALSE))="","",(VLOOKUP($E13,'NEA Backsheet'!$D$5:$CB$183,H$9,FALSE))),"")</f>
        <v>475255.00000000023</v>
      </c>
      <c r="I13" s="119">
        <f ca="1">IFERROR(IF((VLOOKUP($E13,'NEA Backsheet'!$D$5:$CB$183,I$9,FALSE))="","",(VLOOKUP($E13,'NEA Backsheet'!$D$5:$CB$183,I$9,FALSE))),"")</f>
        <v>509290.00000000023</v>
      </c>
      <c r="J13" s="120">
        <f ca="1">IFERROR(IF((VLOOKUP($E13,'NEA Backsheet'!$D$5:$CB$183,J$9,FALSE))="","",(VLOOKUP($E13,'NEA Backsheet'!$D$5:$CB$183,J$9,FALSE))),"")</f>
        <v>512964.00000000006</v>
      </c>
      <c r="K13" s="118">
        <f ca="1">IFERROR(IF((VLOOKUP($E13,'NEA Backsheet'!$D$5:$CB$183,K$9,FALSE))="","",(VLOOKUP($E13,'NEA Backsheet'!$D$5:$CB$183,K$9,FALSE))),"")</f>
        <v>1044040.0000000007</v>
      </c>
      <c r="L13" s="119">
        <f ca="1">IFERROR(IF((VLOOKUP($E13,'NEA Backsheet'!$D$5:$CB$183,L$9,FALSE))="","",(VLOOKUP($E13,'NEA Backsheet'!$D$5:$CB$183,L$9,FALSE))),"")</f>
        <v>1050701.0000000007</v>
      </c>
      <c r="M13" s="119">
        <f ca="1">IFERROR(IF((VLOOKUP($E13,'NEA Backsheet'!$D$5:$CB$183,M$9,FALSE))="","",(VLOOKUP($E13,'NEA Backsheet'!$D$5:$CB$183,M$9,FALSE))),"")</f>
        <v>1032481.0000000006</v>
      </c>
      <c r="N13" s="121">
        <f ca="1">IFERROR(IF((VLOOKUP($E13,'NEA Backsheet'!$D$5:$CB$183,N$9,FALSE))="","",(VLOOKUP($E13,'NEA Backsheet'!$D$5:$CB$183,N$9,FALSE))),"")</f>
        <v>1022476.0000000001</v>
      </c>
      <c r="O13" s="118">
        <f ca="1">IFERROR(IF((VLOOKUP($E13,'NEA Backsheet'!$D$5:$CB$183,O$9,FALSE))="","",(VLOOKUP($E13,'NEA Backsheet'!$D$5:$CB$183,O$9,FALSE))),"")</f>
        <v>1534499.0000000002</v>
      </c>
      <c r="P13" s="122">
        <f ca="1">IFERROR(IF((VLOOKUP($E13,'NEA Backsheet'!$D$5:$CB$183,P$9,FALSE))="","",(VLOOKUP($E13,'NEA Backsheet'!$D$5:$CB$183,P$9,FALSE))),"")</f>
        <v>1525956.0000000002</v>
      </c>
      <c r="Q13" s="119">
        <f ca="1">IFERROR(IF((VLOOKUP($E13,'NEA Backsheet'!$D$5:$CB$183,Q$9,FALSE))="","",(VLOOKUP($E13,'NEA Backsheet'!$D$5:$CB$183,Q$9,FALSE))),"")</f>
        <v>1541770.9999999988</v>
      </c>
      <c r="R13" s="121">
        <f ca="1">IFERROR(IF((VLOOKUP($E13,'NEA Backsheet'!$D$5:$CB$183,R$9,FALSE))="","",(VLOOKUP($E13,'NEA Backsheet'!$D$5:$CB$183,R$9,FALSE))),"")</f>
        <v>1535439.9999999998</v>
      </c>
    </row>
    <row r="14" spans="1:21" ht="15" customHeight="1" x14ac:dyDescent="0.3">
      <c r="A14" s="56">
        <v>1</v>
      </c>
      <c r="B14" s="97" t="str">
        <f ca="1">IFERROR(IF((VLOOKUP($E14,'Org List'!$AJ$10:$AL$188,3,FALSE))="","",(VLOOKUP($E14,'Org List'!$AJ$10:$AL$188,3,FALSE))),"")</f>
        <v>North of England Commissioning Region</v>
      </c>
      <c r="C14" s="98" t="str">
        <f ca="1">IFERROR(IF((VLOOKUP($E14,'Org List'!$AO$10:$AQ$188,3,FALSE))="","",(VLOOKUP($E14,'Org List'!$AO$10:$AQ$188,3,FALSE))),"")</f>
        <v/>
      </c>
      <c r="D14" s="116" t="str">
        <f ca="1">IFERROR(IF((VLOOKUP($E14,'Org List'!$AT$10:$AV$188,3,FALSE))="","",(VLOOKUP($E14,'Org List'!$AT$10:$AV$188,3,FALSE))),"")</f>
        <v/>
      </c>
      <c r="E14" s="97" t="str">
        <f t="shared" ca="1" si="0"/>
        <v>Y54</v>
      </c>
      <c r="F14" s="99" t="str">
        <f ca="1">IF(E14="","",VLOOKUP(E14,'Org List'!$J$9:$K$488,2,0))</f>
        <v>North of England Commissioning Region</v>
      </c>
      <c r="G14" s="123">
        <f ca="1">IFERROR(IF((VLOOKUP($E14,'NEA Backsheet'!$D$5:$CB$183,G$9,FALSE))="","",(VLOOKUP($E14,'NEA Backsheet'!$D$5:$CB$183,G$9,FALSE))),"")</f>
        <v>157290.64369378873</v>
      </c>
      <c r="H14" s="124">
        <f ca="1">IFERROR(IF((VLOOKUP($E14,'NEA Backsheet'!$D$5:$CB$183,H$9,FALSE))="","",(VLOOKUP($E14,'NEA Backsheet'!$D$5:$CB$183,H$9,FALSE))),"")</f>
        <v>150856.26106452083</v>
      </c>
      <c r="I14" s="124">
        <f ca="1">IFERROR(IF((VLOOKUP($E14,'NEA Backsheet'!$D$5:$CB$183,I$9,FALSE))="","",(VLOOKUP($E14,'NEA Backsheet'!$D$5:$CB$183,I$9,FALSE))),"")</f>
        <v>160270.34804536277</v>
      </c>
      <c r="J14" s="125">
        <f ca="1">IFERROR(IF((VLOOKUP($E14,'NEA Backsheet'!$D$5:$CB$183,J$9,FALSE))="","",(VLOOKUP($E14,'NEA Backsheet'!$D$5:$CB$183,J$9,FALSE))),"")</f>
        <v>160262.58313358057</v>
      </c>
      <c r="K14" s="123">
        <f ca="1">IFERROR(IF((VLOOKUP($E14,'NEA Backsheet'!$D$5:$CB$183,K$9,FALSE))="","",(VLOOKUP($E14,'NEA Backsheet'!$D$5:$CB$183,K$9,FALSE))),"")</f>
        <v>325099.4318786331</v>
      </c>
      <c r="L14" s="124">
        <f ca="1">IFERROR(IF((VLOOKUP($E14,'NEA Backsheet'!$D$5:$CB$183,L$9,FALSE))="","",(VLOOKUP($E14,'NEA Backsheet'!$D$5:$CB$183,L$9,FALSE))),"")</f>
        <v>324393.93237570423</v>
      </c>
      <c r="M14" s="124">
        <f ca="1">IFERROR(IF((VLOOKUP($E14,'NEA Backsheet'!$D$5:$CB$183,M$9,FALSE))="","",(VLOOKUP($E14,'NEA Backsheet'!$D$5:$CB$183,M$9,FALSE))),"")</f>
        <v>319799.55185967049</v>
      </c>
      <c r="N14" s="126">
        <f ca="1">IFERROR(IF((VLOOKUP($E14,'NEA Backsheet'!$D$5:$CB$183,N$9,FALSE))="","",(VLOOKUP($E14,'NEA Backsheet'!$D$5:$CB$183,N$9,FALSE))),"")</f>
        <v>315417.65129226312</v>
      </c>
      <c r="O14" s="123">
        <f ca="1">IFERROR(IF((VLOOKUP($E14,'NEA Backsheet'!$D$5:$CB$183,O$9,FALSE))="","",(VLOOKUP($E14,'NEA Backsheet'!$D$5:$CB$183,O$9,FALSE))),"")</f>
        <v>482390.07557242183</v>
      </c>
      <c r="P14" s="127">
        <f ca="1">IFERROR(IF((VLOOKUP($E14,'NEA Backsheet'!$D$5:$CB$183,P$9,FALSE))="","",(VLOOKUP($E14,'NEA Backsheet'!$D$5:$CB$183,P$9,FALSE))),"")</f>
        <v>475250.19344022498</v>
      </c>
      <c r="Q14" s="124">
        <f ca="1">IFERROR(IF((VLOOKUP($E14,'NEA Backsheet'!$D$5:$CB$183,Q$9,FALSE))="","",(VLOOKUP($E14,'NEA Backsheet'!$D$5:$CB$183,Q$9,FALSE))),"")</f>
        <v>480069.89990503312</v>
      </c>
      <c r="R14" s="126">
        <f ca="1">IFERROR(IF((VLOOKUP($E14,'NEA Backsheet'!$D$5:$CB$183,R$9,FALSE))="","",(VLOOKUP($E14,'NEA Backsheet'!$D$5:$CB$183,R$9,FALSE))),"")</f>
        <v>475680.23442584358</v>
      </c>
    </row>
    <row r="15" spans="1:21" ht="15" customHeight="1" x14ac:dyDescent="0.3">
      <c r="A15" s="56">
        <v>2</v>
      </c>
      <c r="B15" s="97" t="str">
        <f ca="1">IFERROR(IF((VLOOKUP($E15,'Org List'!$AJ$10:$AL$188,3,FALSE))="","",(VLOOKUP($E15,'Org List'!$AJ$10:$AL$188,3,FALSE))),"")</f>
        <v>Midlands and East of England Commissioning Region</v>
      </c>
      <c r="C15" s="98" t="str">
        <f ca="1">IFERROR(IF((VLOOKUP($E15,'Org List'!$AO$10:$AQ$188,3,FALSE))="","",(VLOOKUP($E15,'Org List'!$AO$10:$AQ$188,3,FALSE))),"")</f>
        <v/>
      </c>
      <c r="D15" s="116" t="str">
        <f ca="1">IFERROR(IF((VLOOKUP($E15,'Org List'!$AT$10:$AV$188,3,FALSE))="","",(VLOOKUP($E15,'Org List'!$AT$10:$AV$188,3,FALSE))),"")</f>
        <v/>
      </c>
      <c r="E15" s="97" t="str">
        <f t="shared" ca="1" si="0"/>
        <v>Y55</v>
      </c>
      <c r="F15" s="99" t="str">
        <f ca="1">IF(E15="","",VLOOKUP(E15,'Org List'!$J$9:$K$488,2,0))</f>
        <v>Midlands and East of England Commissioning Region</v>
      </c>
      <c r="G15" s="123">
        <f ca="1">IFERROR(IF((VLOOKUP($E15,'NEA Backsheet'!$D$5:$CB$183,G$9,FALSE))="","",(VLOOKUP($E15,'NEA Backsheet'!$D$5:$CB$183,G$9,FALSE))),"")</f>
        <v>143386.92590441284</v>
      </c>
      <c r="H15" s="124">
        <f ca="1">IFERROR(IF((VLOOKUP($E15,'NEA Backsheet'!$D$5:$CB$183,H$9,FALSE))="","",(VLOOKUP($E15,'NEA Backsheet'!$D$5:$CB$183,H$9,FALSE))),"")</f>
        <v>139511.77377904672</v>
      </c>
      <c r="I15" s="124">
        <f ca="1">IFERROR(IF((VLOOKUP($E15,'NEA Backsheet'!$D$5:$CB$183,I$9,FALSE))="","",(VLOOKUP($E15,'NEA Backsheet'!$D$5:$CB$183,I$9,FALSE))),"")</f>
        <v>150936.49191334788</v>
      </c>
      <c r="J15" s="125">
        <f ca="1">IFERROR(IF((VLOOKUP($E15,'NEA Backsheet'!$D$5:$CB$183,J$9,FALSE))="","",(VLOOKUP($E15,'NEA Backsheet'!$D$5:$CB$183,J$9,FALSE))),"")</f>
        <v>152253.86195782135</v>
      </c>
      <c r="K15" s="123">
        <f ca="1">IFERROR(IF((VLOOKUP($E15,'NEA Backsheet'!$D$5:$CB$183,K$9,FALSE))="","",(VLOOKUP($E15,'NEA Backsheet'!$D$5:$CB$183,K$9,FALSE))),"")</f>
        <v>322905.13589815336</v>
      </c>
      <c r="L15" s="124">
        <f ca="1">IFERROR(IF((VLOOKUP($E15,'NEA Backsheet'!$D$5:$CB$183,L$9,FALSE))="","",(VLOOKUP($E15,'NEA Backsheet'!$D$5:$CB$183,L$9,FALSE))),"")</f>
        <v>327712.03768126282</v>
      </c>
      <c r="M15" s="124">
        <f ca="1">IFERROR(IF((VLOOKUP($E15,'NEA Backsheet'!$D$5:$CB$183,M$9,FALSE))="","",(VLOOKUP($E15,'NEA Backsheet'!$D$5:$CB$183,M$9,FALSE))),"")</f>
        <v>323165.91818502598</v>
      </c>
      <c r="N15" s="126">
        <f ca="1">IFERROR(IF((VLOOKUP($E15,'NEA Backsheet'!$D$5:$CB$183,N$9,FALSE))="","",(VLOOKUP($E15,'NEA Backsheet'!$D$5:$CB$183,N$9,FALSE))),"")</f>
        <v>320777.67707975645</v>
      </c>
      <c r="O15" s="123">
        <f ca="1">IFERROR(IF((VLOOKUP($E15,'NEA Backsheet'!$D$5:$CB$183,O$9,FALSE))="","",(VLOOKUP($E15,'NEA Backsheet'!$D$5:$CB$183,O$9,FALSE))),"")</f>
        <v>466292.06180256623</v>
      </c>
      <c r="P15" s="127">
        <f ca="1">IFERROR(IF((VLOOKUP($E15,'NEA Backsheet'!$D$5:$CB$183,P$9,FALSE))="","",(VLOOKUP($E15,'NEA Backsheet'!$D$5:$CB$183,P$9,FALSE))),"")</f>
        <v>467223.81146030972</v>
      </c>
      <c r="Q15" s="124">
        <f ca="1">IFERROR(IF((VLOOKUP($E15,'NEA Backsheet'!$D$5:$CB$183,Q$9,FALSE))="","",(VLOOKUP($E15,'NEA Backsheet'!$D$5:$CB$183,Q$9,FALSE))),"")</f>
        <v>474102.41009837372</v>
      </c>
      <c r="R15" s="126">
        <f ca="1">IFERROR(IF((VLOOKUP($E15,'NEA Backsheet'!$D$5:$CB$183,R$9,FALSE))="","",(VLOOKUP($E15,'NEA Backsheet'!$D$5:$CB$183,R$9,FALSE))),"")</f>
        <v>473031.53903757769</v>
      </c>
    </row>
    <row r="16" spans="1:21" ht="15" customHeight="1" x14ac:dyDescent="0.3">
      <c r="A16" s="56">
        <v>3</v>
      </c>
      <c r="B16" s="97" t="str">
        <f ca="1">IFERROR(IF((VLOOKUP($E16,'Org List'!$AJ$10:$AL$188,3,FALSE))="","",(VLOOKUP($E16,'Org List'!$AJ$10:$AL$188,3,FALSE))),"")</f>
        <v>London Commissioning Region</v>
      </c>
      <c r="C16" s="98" t="str">
        <f ca="1">IFERROR(IF((VLOOKUP($E16,'Org List'!$AO$10:$AQ$188,3,FALSE))="","",(VLOOKUP($E16,'Org List'!$AO$10:$AQ$188,3,FALSE))),"")</f>
        <v/>
      </c>
      <c r="D16" s="116" t="str">
        <f ca="1">IFERROR(IF((VLOOKUP($E16,'Org List'!$AT$10:$AV$188,3,FALSE))="","",(VLOOKUP($E16,'Org List'!$AT$10:$AV$188,3,FALSE))),"")</f>
        <v/>
      </c>
      <c r="E16" s="97" t="str">
        <f t="shared" ca="1" si="0"/>
        <v>Y56</v>
      </c>
      <c r="F16" s="99" t="str">
        <f ca="1">IF(E16="","",VLOOKUP(E16,'Org List'!$J$9:$K$488,2,0))</f>
        <v>London Commissioning Region</v>
      </c>
      <c r="G16" s="123">
        <f ca="1">IFERROR(IF((VLOOKUP($E16,'NEA Backsheet'!$D$5:$CB$183,G$9,FALSE))="","",(VLOOKUP($E16,'NEA Backsheet'!$D$5:$CB$183,G$9,FALSE))),"")</f>
        <v>64757.785485875436</v>
      </c>
      <c r="H16" s="124">
        <f ca="1">IFERROR(IF((VLOOKUP($E16,'NEA Backsheet'!$D$5:$CB$183,H$9,FALSE))="","",(VLOOKUP($E16,'NEA Backsheet'!$D$5:$CB$183,H$9,FALSE))),"")</f>
        <v>62994.69764235161</v>
      </c>
      <c r="I16" s="124">
        <f ca="1">IFERROR(IF((VLOOKUP($E16,'NEA Backsheet'!$D$5:$CB$183,I$9,FALSE))="","",(VLOOKUP($E16,'NEA Backsheet'!$D$5:$CB$183,I$9,FALSE))),"")</f>
        <v>68326.432314749327</v>
      </c>
      <c r="J16" s="125">
        <f ca="1">IFERROR(IF((VLOOKUP($E16,'NEA Backsheet'!$D$5:$CB$183,J$9,FALSE))="","",(VLOOKUP($E16,'NEA Backsheet'!$D$5:$CB$183,J$9,FALSE))),"")</f>
        <v>70468.887421320251</v>
      </c>
      <c r="K16" s="123">
        <f ca="1">IFERROR(IF((VLOOKUP($E16,'NEA Backsheet'!$D$5:$CB$183,K$9,FALSE))="","",(VLOOKUP($E16,'NEA Backsheet'!$D$5:$CB$183,K$9,FALSE))),"")</f>
        <v>139201.8285866316</v>
      </c>
      <c r="L16" s="124">
        <f ca="1">IFERROR(IF((VLOOKUP($E16,'NEA Backsheet'!$D$5:$CB$183,L$9,FALSE))="","",(VLOOKUP($E16,'NEA Backsheet'!$D$5:$CB$183,L$9,FALSE))),"")</f>
        <v>138798.02056166244</v>
      </c>
      <c r="M16" s="124">
        <f ca="1">IFERROR(IF((VLOOKUP($E16,'NEA Backsheet'!$D$5:$CB$183,M$9,FALSE))="","",(VLOOKUP($E16,'NEA Backsheet'!$D$5:$CB$183,M$9,FALSE))),"")</f>
        <v>135388.93606538075</v>
      </c>
      <c r="N16" s="126">
        <f ca="1">IFERROR(IF((VLOOKUP($E16,'NEA Backsheet'!$D$5:$CB$183,N$9,FALSE))="","",(VLOOKUP($E16,'NEA Backsheet'!$D$5:$CB$183,N$9,FALSE))),"")</f>
        <v>134998.51173238899</v>
      </c>
      <c r="O16" s="123">
        <f ca="1">IFERROR(IF((VLOOKUP($E16,'NEA Backsheet'!$D$5:$CB$183,O$9,FALSE))="","",(VLOOKUP($E16,'NEA Backsheet'!$D$5:$CB$183,O$9,FALSE))),"")</f>
        <v>203959.61407250696</v>
      </c>
      <c r="P16" s="127">
        <f ca="1">IFERROR(IF((VLOOKUP($E16,'NEA Backsheet'!$D$5:$CB$183,P$9,FALSE))="","",(VLOOKUP($E16,'NEA Backsheet'!$D$5:$CB$183,P$9,FALSE))),"")</f>
        <v>201792.71820401406</v>
      </c>
      <c r="Q16" s="124">
        <f ca="1">IFERROR(IF((VLOOKUP($E16,'NEA Backsheet'!$D$5:$CB$183,Q$9,FALSE))="","",(VLOOKUP($E16,'NEA Backsheet'!$D$5:$CB$183,Q$9,FALSE))),"")</f>
        <v>203715.36838013006</v>
      </c>
      <c r="R16" s="126">
        <f ca="1">IFERROR(IF((VLOOKUP($E16,'NEA Backsheet'!$D$5:$CB$183,R$9,FALSE))="","",(VLOOKUP($E16,'NEA Backsheet'!$D$5:$CB$183,R$9,FALSE))),"")</f>
        <v>205467.39915370921</v>
      </c>
    </row>
    <row r="17" spans="1:18" ht="15" customHeight="1" x14ac:dyDescent="0.3">
      <c r="A17" s="56">
        <v>4</v>
      </c>
      <c r="B17" s="97" t="str">
        <f ca="1">IFERROR(IF((VLOOKUP($E17,'Org List'!$AJ$10:$AL$188,3,FALSE))="","",(VLOOKUP($E17,'Org List'!$AJ$10:$AL$188,3,FALSE))),"")</f>
        <v>South West England Commissioning Region</v>
      </c>
      <c r="C17" s="98" t="str">
        <f ca="1">IFERROR(IF((VLOOKUP($E17,'Org List'!$AO$10:$AQ$188,3,FALSE))="","",(VLOOKUP($E17,'Org List'!$AO$10:$AQ$188,3,FALSE))),"")</f>
        <v/>
      </c>
      <c r="D17" s="116" t="str">
        <f ca="1">IFERROR(IF((VLOOKUP($E17,'Org List'!$AT$10:$AV$188,3,FALSE))="","",(VLOOKUP($E17,'Org List'!$AT$10:$AV$188,3,FALSE))),"")</f>
        <v/>
      </c>
      <c r="E17" s="97" t="str">
        <f t="shared" ca="1" si="0"/>
        <v>Y58</v>
      </c>
      <c r="F17" s="99" t="str">
        <f ca="1">IF(E17="","",VLOOKUP(E17,'Org List'!$J$9:$K$488,2,0))</f>
        <v>South West England Commissioning Region</v>
      </c>
      <c r="G17" s="123">
        <f ca="1">IFERROR(IF((VLOOKUP($E17,'NEA Backsheet'!$D$5:$CB$183,G$9,FALSE))="","",(VLOOKUP($E17,'NEA Backsheet'!$D$5:$CB$183,G$9,FALSE))),"")</f>
        <v>49145.013644608072</v>
      </c>
      <c r="H17" s="124">
        <f ca="1">IFERROR(IF((VLOOKUP($E17,'NEA Backsheet'!$D$5:$CB$183,H$9,FALSE))="","",(VLOOKUP($E17,'NEA Backsheet'!$D$5:$CB$183,H$9,FALSE))),"")</f>
        <v>47212.566963183643</v>
      </c>
      <c r="I17" s="124">
        <f ca="1">IFERROR(IF((VLOOKUP($E17,'NEA Backsheet'!$D$5:$CB$183,I$9,FALSE))="","",(VLOOKUP($E17,'NEA Backsheet'!$D$5:$CB$183,I$9,FALSE))),"")</f>
        <v>49645.126639195063</v>
      </c>
      <c r="J17" s="125">
        <f ca="1">IFERROR(IF((VLOOKUP($E17,'NEA Backsheet'!$D$5:$CB$183,J$9,FALSE))="","",(VLOOKUP($E17,'NEA Backsheet'!$D$5:$CB$183,J$9,FALSE))),"")</f>
        <v>50410.338381201451</v>
      </c>
      <c r="K17" s="123">
        <f ca="1">IFERROR(IF((VLOOKUP($E17,'NEA Backsheet'!$D$5:$CB$183,K$9,FALSE))="","",(VLOOKUP($E17,'NEA Backsheet'!$D$5:$CB$183,K$9,FALSE))),"")</f>
        <v>107341.59880577322</v>
      </c>
      <c r="L17" s="124">
        <f ca="1">IFERROR(IF((VLOOKUP($E17,'NEA Backsheet'!$D$5:$CB$183,L$9,FALSE))="","",(VLOOKUP($E17,'NEA Backsheet'!$D$5:$CB$183,L$9,FALSE))),"")</f>
        <v>109588.2324379862</v>
      </c>
      <c r="M17" s="124">
        <f ca="1">IFERROR(IF((VLOOKUP($E17,'NEA Backsheet'!$D$5:$CB$183,M$9,FALSE))="","",(VLOOKUP($E17,'NEA Backsheet'!$D$5:$CB$183,M$9,FALSE))),"")</f>
        <v>106476.16203171614</v>
      </c>
      <c r="N17" s="126">
        <f ca="1">IFERROR(IF((VLOOKUP($E17,'NEA Backsheet'!$D$5:$CB$183,N$9,FALSE))="","",(VLOOKUP($E17,'NEA Backsheet'!$D$5:$CB$183,N$9,FALSE))),"")</f>
        <v>104902.00235174209</v>
      </c>
      <c r="O17" s="123">
        <f ca="1">IFERROR(IF((VLOOKUP($E17,'NEA Backsheet'!$D$5:$CB$183,O$9,FALSE))="","",(VLOOKUP($E17,'NEA Backsheet'!$D$5:$CB$183,O$9,FALSE))),"")</f>
        <v>156486.61245038128</v>
      </c>
      <c r="P17" s="127">
        <f ca="1">IFERROR(IF((VLOOKUP($E17,'NEA Backsheet'!$D$5:$CB$183,P$9,FALSE))="","",(VLOOKUP($E17,'NEA Backsheet'!$D$5:$CB$183,P$9,FALSE))),"")</f>
        <v>156800.79940116982</v>
      </c>
      <c r="Q17" s="124">
        <f ca="1">IFERROR(IF((VLOOKUP($E17,'NEA Backsheet'!$D$5:$CB$183,Q$9,FALSE))="","",(VLOOKUP($E17,'NEA Backsheet'!$D$5:$CB$183,Q$9,FALSE))),"")</f>
        <v>156121.28867091125</v>
      </c>
      <c r="R17" s="126">
        <f ca="1">IFERROR(IF((VLOOKUP($E17,'NEA Backsheet'!$D$5:$CB$183,R$9,FALSE))="","",(VLOOKUP($E17,'NEA Backsheet'!$D$5:$CB$183,R$9,FALSE))),"")</f>
        <v>155312.34073294359</v>
      </c>
    </row>
    <row r="18" spans="1:18" ht="15" customHeight="1" x14ac:dyDescent="0.3">
      <c r="A18" s="56">
        <v>5</v>
      </c>
      <c r="B18" s="97" t="str">
        <f ca="1">IFERROR(IF((VLOOKUP($E18,'Org List'!$AJ$10:$AL$188,3,FALSE))="","",(VLOOKUP($E18,'Org List'!$AJ$10:$AL$188,3,FALSE))),"")</f>
        <v>South East England Commissioning Region</v>
      </c>
      <c r="C18" s="98" t="str">
        <f ca="1">IFERROR(IF((VLOOKUP($E18,'Org List'!$AO$10:$AQ$188,3,FALSE))="","",(VLOOKUP($E18,'Org List'!$AO$10:$AQ$188,3,FALSE))),"")</f>
        <v/>
      </c>
      <c r="D18" s="116" t="str">
        <f ca="1">IFERROR(IF((VLOOKUP($E18,'Org List'!$AT$10:$AV$188,3,FALSE))="","",(VLOOKUP($E18,'Org List'!$AT$10:$AV$188,3,FALSE))),"")</f>
        <v/>
      </c>
      <c r="E18" s="97" t="str">
        <f t="shared" ca="1" si="0"/>
        <v>Y59</v>
      </c>
      <c r="F18" s="99" t="str">
        <f ca="1">IF(E18="","",VLOOKUP(E18,'Org List'!$J$9:$K$488,2,0))</f>
        <v>South East England Commissioning Region</v>
      </c>
      <c r="G18" s="123">
        <f ca="1">IFERROR(IF((VLOOKUP($E18,'NEA Backsheet'!$D$5:$CB$183,G$9,FALSE))="","",(VLOOKUP($E18,'NEA Backsheet'!$D$5:$CB$183,G$9,FALSE))),"")</f>
        <v>75878.631271314938</v>
      </c>
      <c r="H18" s="124">
        <f ca="1">IFERROR(IF((VLOOKUP($E18,'NEA Backsheet'!$D$5:$CB$183,H$9,FALSE))="","",(VLOOKUP($E18,'NEA Backsheet'!$D$5:$CB$183,H$9,FALSE))),"")</f>
        <v>74679.700550897222</v>
      </c>
      <c r="I18" s="124">
        <f ca="1">IFERROR(IF((VLOOKUP($E18,'NEA Backsheet'!$D$5:$CB$183,I$9,FALSE))="","",(VLOOKUP($E18,'NEA Backsheet'!$D$5:$CB$183,I$9,FALSE))),"")</f>
        <v>80111.601087345014</v>
      </c>
      <c r="J18" s="125">
        <f ca="1">IFERROR(IF((VLOOKUP($E18,'NEA Backsheet'!$D$5:$CB$183,J$9,FALSE))="","",(VLOOKUP($E18,'NEA Backsheet'!$D$5:$CB$183,J$9,FALSE))),"")</f>
        <v>79568.329106076329</v>
      </c>
      <c r="K18" s="123">
        <f ca="1">IFERROR(IF((VLOOKUP($E18,'NEA Backsheet'!$D$5:$CB$183,K$9,FALSE))="","",(VLOOKUP($E18,'NEA Backsheet'!$D$5:$CB$183,K$9,FALSE))),"")</f>
        <v>149492.00483080861</v>
      </c>
      <c r="L18" s="124">
        <f ca="1">IFERROR(IF((VLOOKUP($E18,'NEA Backsheet'!$D$5:$CB$183,L$9,FALSE))="","",(VLOOKUP($E18,'NEA Backsheet'!$D$5:$CB$183,L$9,FALSE))),"")</f>
        <v>150208.77694338429</v>
      </c>
      <c r="M18" s="124">
        <f ca="1">IFERROR(IF((VLOOKUP($E18,'NEA Backsheet'!$D$5:$CB$183,M$9,FALSE))="","",(VLOOKUP($E18,'NEA Backsheet'!$D$5:$CB$183,M$9,FALSE))),"")</f>
        <v>147650.43185820666</v>
      </c>
      <c r="N18" s="126">
        <f ca="1">IFERROR(IF((VLOOKUP($E18,'NEA Backsheet'!$D$5:$CB$183,N$9,FALSE))="","",(VLOOKUP($E18,'NEA Backsheet'!$D$5:$CB$183,N$9,FALSE))),"")</f>
        <v>146380.15754384952</v>
      </c>
      <c r="O18" s="123">
        <f ca="1">IFERROR(IF((VLOOKUP($E18,'NEA Backsheet'!$D$5:$CB$183,O$9,FALSE))="","",(VLOOKUP($E18,'NEA Backsheet'!$D$5:$CB$183,O$9,FALSE))),"")</f>
        <v>225370.63610212356</v>
      </c>
      <c r="P18" s="127">
        <f ca="1">IFERROR(IF((VLOOKUP($E18,'NEA Backsheet'!$D$5:$CB$183,P$9,FALSE))="","",(VLOOKUP($E18,'NEA Backsheet'!$D$5:$CB$183,P$9,FALSE))),"")</f>
        <v>224888.47749428148</v>
      </c>
      <c r="Q18" s="124">
        <f ca="1">IFERROR(IF((VLOOKUP($E18,'NEA Backsheet'!$D$5:$CB$183,Q$9,FALSE))="","",(VLOOKUP($E18,'NEA Backsheet'!$D$5:$CB$183,Q$9,FALSE))),"")</f>
        <v>227762.03294555165</v>
      </c>
      <c r="R18" s="126">
        <f ca="1">IFERROR(IF((VLOOKUP($E18,'NEA Backsheet'!$D$5:$CB$183,R$9,FALSE))="","",(VLOOKUP($E18,'NEA Backsheet'!$D$5:$CB$183,R$9,FALSE))),"")</f>
        <v>225948.48664992579</v>
      </c>
    </row>
    <row r="19" spans="1:18" ht="15" customHeight="1" x14ac:dyDescent="0.3">
      <c r="A19" s="56">
        <v>6</v>
      </c>
      <c r="B19" s="97" t="str">
        <f ca="1">IFERROR(IF((VLOOKUP($E19,'Org List'!$AJ$10:$AL$188,3,FALSE))="","",(VLOOKUP($E19,'Org List'!$AJ$10:$AL$188,3,FALSE))),"")</f>
        <v/>
      </c>
      <c r="C19" s="98" t="str">
        <f ca="1">IFERROR(IF((VLOOKUP($E19,'Org List'!$AO$10:$AQ$188,3,FALSE))="","",(VLOOKUP($E19,'Org List'!$AO$10:$AQ$188,3,FALSE))),"")</f>
        <v>North East Region</v>
      </c>
      <c r="D19" s="116" t="str">
        <f ca="1">IFERROR(IF((VLOOKUP($E19,'Org List'!$AT$10:$AV$188,3,FALSE))="","",(VLOOKUP($E19,'Org List'!$AT$10:$AV$188,3,FALSE))),"")</f>
        <v/>
      </c>
      <c r="E19" s="97" t="str">
        <f t="shared" ca="1" si="0"/>
        <v>E12000001</v>
      </c>
      <c r="F19" s="99" t="str">
        <f ca="1">IF(E19="","",VLOOKUP(E19,'Org List'!$J$9:$K$488,2,0))</f>
        <v>North East Region</v>
      </c>
      <c r="G19" s="123">
        <f ca="1">IFERROR(IF((VLOOKUP($E19,'NEA Backsheet'!$D$5:$CB$183,G$9,FALSE))="","",(VLOOKUP($E19,'NEA Backsheet'!$D$5:$CB$183,G$9,FALSE))),"")</f>
        <v>28272.664584138111</v>
      </c>
      <c r="H19" s="124">
        <f ca="1">IFERROR(IF((VLOOKUP($E19,'NEA Backsheet'!$D$5:$CB$183,H$9,FALSE))="","",(VLOOKUP($E19,'NEA Backsheet'!$D$5:$CB$183,H$9,FALSE))),"")</f>
        <v>27905.731147915121</v>
      </c>
      <c r="I19" s="124">
        <f ca="1">IFERROR(IF((VLOOKUP($E19,'NEA Backsheet'!$D$5:$CB$183,I$9,FALSE))="","",(VLOOKUP($E19,'NEA Backsheet'!$D$5:$CB$183,I$9,FALSE))),"")</f>
        <v>28987.310347103037</v>
      </c>
      <c r="J19" s="125">
        <f ca="1">IFERROR(IF((VLOOKUP($E19,'NEA Backsheet'!$D$5:$CB$183,J$9,FALSE))="","",(VLOOKUP($E19,'NEA Backsheet'!$D$5:$CB$183,J$9,FALSE))),"")</f>
        <v>28979.727928411452</v>
      </c>
      <c r="K19" s="123">
        <f ca="1">IFERROR(IF((VLOOKUP($E19,'NEA Backsheet'!$D$5:$CB$183,K$9,FALSE))="","",(VLOOKUP($E19,'NEA Backsheet'!$D$5:$CB$183,K$9,FALSE))),"")</f>
        <v>57029.058638274422</v>
      </c>
      <c r="L19" s="124">
        <f ca="1">IFERROR(IF((VLOOKUP($E19,'NEA Backsheet'!$D$5:$CB$183,L$9,FALSE))="","",(VLOOKUP($E19,'NEA Backsheet'!$D$5:$CB$183,L$9,FALSE))),"")</f>
        <v>56842.686265884207</v>
      </c>
      <c r="M19" s="124">
        <f ca="1">IFERROR(IF((VLOOKUP($E19,'NEA Backsheet'!$D$5:$CB$183,M$9,FALSE))="","",(VLOOKUP($E19,'NEA Backsheet'!$D$5:$CB$183,M$9,FALSE))),"")</f>
        <v>55126.576181126489</v>
      </c>
      <c r="N19" s="126">
        <f ca="1">IFERROR(IF((VLOOKUP($E19,'NEA Backsheet'!$D$5:$CB$183,N$9,FALSE))="","",(VLOOKUP($E19,'NEA Backsheet'!$D$5:$CB$183,N$9,FALSE))),"")</f>
        <v>54793.028207336582</v>
      </c>
      <c r="O19" s="123">
        <f ca="1">IFERROR(IF((VLOOKUP($E19,'NEA Backsheet'!$D$5:$CB$183,O$9,FALSE))="","",(VLOOKUP($E19,'NEA Backsheet'!$D$5:$CB$183,O$9,FALSE))),"")</f>
        <v>85301.723222412533</v>
      </c>
      <c r="P19" s="127">
        <f ca="1">IFERROR(IF((VLOOKUP($E19,'NEA Backsheet'!$D$5:$CB$183,P$9,FALSE))="","",(VLOOKUP($E19,'NEA Backsheet'!$D$5:$CB$183,P$9,FALSE))),"")</f>
        <v>84748.41741379934</v>
      </c>
      <c r="Q19" s="124">
        <f ca="1">IFERROR(IF((VLOOKUP($E19,'NEA Backsheet'!$D$5:$CB$183,Q$9,FALSE))="","",(VLOOKUP($E19,'NEA Backsheet'!$D$5:$CB$183,Q$9,FALSE))),"")</f>
        <v>84113.88652822953</v>
      </c>
      <c r="R19" s="126">
        <f ca="1">IFERROR(IF((VLOOKUP($E19,'NEA Backsheet'!$D$5:$CB$183,R$9,FALSE))="","",(VLOOKUP($E19,'NEA Backsheet'!$D$5:$CB$183,R$9,FALSE))),"")</f>
        <v>83772.75613574803</v>
      </c>
    </row>
    <row r="20" spans="1:18" ht="15" customHeight="1" x14ac:dyDescent="0.3">
      <c r="A20" s="56">
        <v>7</v>
      </c>
      <c r="B20" s="97" t="str">
        <f ca="1">IFERROR(IF((VLOOKUP($E20,'Org List'!$AJ$10:$AL$188,3,FALSE))="","",(VLOOKUP($E20,'Org List'!$AJ$10:$AL$188,3,FALSE))),"")</f>
        <v/>
      </c>
      <c r="C20" s="98" t="str">
        <f ca="1">IFERROR(IF((VLOOKUP($E20,'Org List'!$AO$10:$AQ$188,3,FALSE))="","",(VLOOKUP($E20,'Org List'!$AO$10:$AQ$188,3,FALSE))),"")</f>
        <v>North West Region</v>
      </c>
      <c r="D20" s="116" t="str">
        <f ca="1">IFERROR(IF((VLOOKUP($E20,'Org List'!$AT$10:$AV$188,3,FALSE))="","",(VLOOKUP($E20,'Org List'!$AT$10:$AV$188,3,FALSE))),"")</f>
        <v/>
      </c>
      <c r="E20" s="97" t="str">
        <f t="shared" ca="1" si="0"/>
        <v>E12000002</v>
      </c>
      <c r="F20" s="99" t="str">
        <f ca="1">IF(E20="","",VLOOKUP(E20,'Org List'!$J$9:$K$488,2,0))</f>
        <v>North West Region</v>
      </c>
      <c r="G20" s="123">
        <f ca="1">IFERROR(IF((VLOOKUP($E20,'NEA Backsheet'!$D$5:$CB$183,G$9,FALSE))="","",(VLOOKUP($E20,'NEA Backsheet'!$D$5:$CB$183,G$9,FALSE))),"")</f>
        <v>84167.255024125931</v>
      </c>
      <c r="H20" s="124">
        <f ca="1">IFERROR(IF((VLOOKUP($E20,'NEA Backsheet'!$D$5:$CB$183,H$9,FALSE))="","",(VLOOKUP($E20,'NEA Backsheet'!$D$5:$CB$183,H$9,FALSE))),"")</f>
        <v>79008.163819063891</v>
      </c>
      <c r="I20" s="124">
        <f ca="1">IFERROR(IF((VLOOKUP($E20,'NEA Backsheet'!$D$5:$CB$183,I$9,FALSE))="","",(VLOOKUP($E20,'NEA Backsheet'!$D$5:$CB$183,I$9,FALSE))),"")</f>
        <v>84583.689480086163</v>
      </c>
      <c r="J20" s="125">
        <f ca="1">IFERROR(IF((VLOOKUP($E20,'NEA Backsheet'!$D$5:$CB$183,J$9,FALSE))="","",(VLOOKUP($E20,'NEA Backsheet'!$D$5:$CB$183,J$9,FALSE))),"")</f>
        <v>85532.712430132015</v>
      </c>
      <c r="K20" s="123">
        <f ca="1">IFERROR(IF((VLOOKUP($E20,'NEA Backsheet'!$D$5:$CB$183,K$9,FALSE))="","",(VLOOKUP($E20,'NEA Backsheet'!$D$5:$CB$183,K$9,FALSE))),"")</f>
        <v>156710.67340206372</v>
      </c>
      <c r="L20" s="124">
        <f ca="1">IFERROR(IF((VLOOKUP($E20,'NEA Backsheet'!$D$5:$CB$183,L$9,FALSE))="","",(VLOOKUP($E20,'NEA Backsheet'!$D$5:$CB$183,L$9,FALSE))),"")</f>
        <v>156201.76682645109</v>
      </c>
      <c r="M20" s="124">
        <f ca="1">IFERROR(IF((VLOOKUP($E20,'NEA Backsheet'!$D$5:$CB$183,M$9,FALSE))="","",(VLOOKUP($E20,'NEA Backsheet'!$D$5:$CB$183,M$9,FALSE))),"")</f>
        <v>155190.89897163899</v>
      </c>
      <c r="N20" s="126">
        <f ca="1">IFERROR(IF((VLOOKUP($E20,'NEA Backsheet'!$D$5:$CB$183,N$9,FALSE))="","",(VLOOKUP($E20,'NEA Backsheet'!$D$5:$CB$183,N$9,FALSE))),"")</f>
        <v>151896.47589748199</v>
      </c>
      <c r="O20" s="123">
        <f ca="1">IFERROR(IF((VLOOKUP($E20,'NEA Backsheet'!$D$5:$CB$183,O$9,FALSE))="","",(VLOOKUP($E20,'NEA Backsheet'!$D$5:$CB$183,O$9,FALSE))),"")</f>
        <v>240877.9284261897</v>
      </c>
      <c r="P20" s="127">
        <f ca="1">IFERROR(IF((VLOOKUP($E20,'NEA Backsheet'!$D$5:$CB$183,P$9,FALSE))="","",(VLOOKUP($E20,'NEA Backsheet'!$D$5:$CB$183,P$9,FALSE))),"")</f>
        <v>235209.93064551495</v>
      </c>
      <c r="Q20" s="124">
        <f ca="1">IFERROR(IF((VLOOKUP($E20,'NEA Backsheet'!$D$5:$CB$183,Q$9,FALSE))="","",(VLOOKUP($E20,'NEA Backsheet'!$D$5:$CB$183,Q$9,FALSE))),"")</f>
        <v>239774.58845172517</v>
      </c>
      <c r="R20" s="126">
        <f ca="1">IFERROR(IF((VLOOKUP($E20,'NEA Backsheet'!$D$5:$CB$183,R$9,FALSE))="","",(VLOOKUP($E20,'NEA Backsheet'!$D$5:$CB$183,R$9,FALSE))),"")</f>
        <v>237429.18832761404</v>
      </c>
    </row>
    <row r="21" spans="1:18" ht="15" customHeight="1" x14ac:dyDescent="0.3">
      <c r="A21" s="56">
        <v>8</v>
      </c>
      <c r="B21" s="97" t="str">
        <f ca="1">IFERROR(IF((VLOOKUP($E21,'Org List'!$AJ$10:$AL$188,3,FALSE))="","",(VLOOKUP($E21,'Org List'!$AJ$10:$AL$188,3,FALSE))),"")</f>
        <v/>
      </c>
      <c r="C21" s="98" t="str">
        <f ca="1">IFERROR(IF((VLOOKUP($E21,'Org List'!$AO$10:$AQ$188,3,FALSE))="","",(VLOOKUP($E21,'Org List'!$AO$10:$AQ$188,3,FALSE))),"")</f>
        <v>Yorkshire and The Humber Region</v>
      </c>
      <c r="D21" s="116" t="str">
        <f ca="1">IFERROR(IF((VLOOKUP($E21,'Org List'!$AT$10:$AV$188,3,FALSE))="","",(VLOOKUP($E21,'Org List'!$AT$10:$AV$188,3,FALSE))),"")</f>
        <v/>
      </c>
      <c r="E21" s="97" t="str">
        <f t="shared" ca="1" si="0"/>
        <v>E12000003</v>
      </c>
      <c r="F21" s="99" t="str">
        <f ca="1">IF(E21="","",VLOOKUP(E21,'Org List'!$J$9:$K$488,2,0))</f>
        <v>Yorkshire and The Humber Region</v>
      </c>
      <c r="G21" s="123">
        <f ca="1">IFERROR(IF((VLOOKUP($E21,'NEA Backsheet'!$D$5:$CB$183,G$9,FALSE))="","",(VLOOKUP($E21,'NEA Backsheet'!$D$5:$CB$183,G$9,FALSE))),"")</f>
        <v>44850.724085524635</v>
      </c>
      <c r="H21" s="124">
        <f ca="1">IFERROR(IF((VLOOKUP($E21,'NEA Backsheet'!$D$5:$CB$183,H$9,FALSE))="","",(VLOOKUP($E21,'NEA Backsheet'!$D$5:$CB$183,H$9,FALSE))),"")</f>
        <v>43942.366097541788</v>
      </c>
      <c r="I21" s="124">
        <f ca="1">IFERROR(IF((VLOOKUP($E21,'NEA Backsheet'!$D$5:$CB$183,I$9,FALSE))="","",(VLOOKUP($E21,'NEA Backsheet'!$D$5:$CB$183,I$9,FALSE))),"")</f>
        <v>46699.348218173545</v>
      </c>
      <c r="J21" s="125">
        <f ca="1">IFERROR(IF((VLOOKUP($E21,'NEA Backsheet'!$D$5:$CB$183,J$9,FALSE))="","",(VLOOKUP($E21,'NEA Backsheet'!$D$5:$CB$183,J$9,FALSE))),"")</f>
        <v>45750.142775037137</v>
      </c>
      <c r="K21" s="123">
        <f ca="1">IFERROR(IF((VLOOKUP($E21,'NEA Backsheet'!$D$5:$CB$183,K$9,FALSE))="","",(VLOOKUP($E21,'NEA Backsheet'!$D$5:$CB$183,K$9,FALSE))),"")</f>
        <v>111359.69983829498</v>
      </c>
      <c r="L21" s="124">
        <f ca="1">IFERROR(IF((VLOOKUP($E21,'NEA Backsheet'!$D$5:$CB$183,L$9,FALSE))="","",(VLOOKUP($E21,'NEA Backsheet'!$D$5:$CB$183,L$9,FALSE))),"")</f>
        <v>111349.47928336893</v>
      </c>
      <c r="M21" s="124">
        <f ca="1">IFERROR(IF((VLOOKUP($E21,'NEA Backsheet'!$D$5:$CB$183,M$9,FALSE))="","",(VLOOKUP($E21,'NEA Backsheet'!$D$5:$CB$183,M$9,FALSE))),"")</f>
        <v>109482.07670690498</v>
      </c>
      <c r="N21" s="126">
        <f ca="1">IFERROR(IF((VLOOKUP($E21,'NEA Backsheet'!$D$5:$CB$183,N$9,FALSE))="","",(VLOOKUP($E21,'NEA Backsheet'!$D$5:$CB$183,N$9,FALSE))),"")</f>
        <v>108728.14718744445</v>
      </c>
      <c r="O21" s="123">
        <f ca="1">IFERROR(IF((VLOOKUP($E21,'NEA Backsheet'!$D$5:$CB$183,O$9,FALSE))="","",(VLOOKUP($E21,'NEA Backsheet'!$D$5:$CB$183,O$9,FALSE))),"")</f>
        <v>156210.42392381965</v>
      </c>
      <c r="P21" s="127">
        <f ca="1">IFERROR(IF((VLOOKUP($E21,'NEA Backsheet'!$D$5:$CB$183,P$9,FALSE))="","",(VLOOKUP($E21,'NEA Backsheet'!$D$5:$CB$183,P$9,FALSE))),"")</f>
        <v>155291.84538091073</v>
      </c>
      <c r="Q21" s="124">
        <f ca="1">IFERROR(IF((VLOOKUP($E21,'NEA Backsheet'!$D$5:$CB$183,Q$9,FALSE))="","",(VLOOKUP($E21,'NEA Backsheet'!$D$5:$CB$183,Q$9,FALSE))),"")</f>
        <v>156181.42492507849</v>
      </c>
      <c r="R21" s="126">
        <f ca="1">IFERROR(IF((VLOOKUP($E21,'NEA Backsheet'!$D$5:$CB$183,R$9,FALSE))="","",(VLOOKUP($E21,'NEA Backsheet'!$D$5:$CB$183,R$9,FALSE))),"")</f>
        <v>154478.28996248162</v>
      </c>
    </row>
    <row r="22" spans="1:18" ht="15" customHeight="1" x14ac:dyDescent="0.3">
      <c r="A22" s="56">
        <v>9</v>
      </c>
      <c r="B22" s="97" t="str">
        <f ca="1">IFERROR(IF((VLOOKUP($E22,'Org List'!$AJ$10:$AL$188,3,FALSE))="","",(VLOOKUP($E22,'Org List'!$AJ$10:$AL$188,3,FALSE))),"")</f>
        <v/>
      </c>
      <c r="C22" s="98" t="str">
        <f ca="1">IFERROR(IF((VLOOKUP($E22,'Org List'!$AO$10:$AQ$188,3,FALSE))="","",(VLOOKUP($E22,'Org List'!$AO$10:$AQ$188,3,FALSE))),"")</f>
        <v>East Midlands Region</v>
      </c>
      <c r="D22" s="116" t="str">
        <f ca="1">IFERROR(IF((VLOOKUP($E22,'Org List'!$AT$10:$AV$188,3,FALSE))="","",(VLOOKUP($E22,'Org List'!$AT$10:$AV$188,3,FALSE))),"")</f>
        <v/>
      </c>
      <c r="E22" s="97" t="str">
        <f t="shared" ca="1" si="0"/>
        <v>E12000004</v>
      </c>
      <c r="F22" s="99" t="str">
        <f ca="1">IF(E22="","",VLOOKUP(E22,'Org List'!$J$9:$K$488,2,0))</f>
        <v>East Midlands Region</v>
      </c>
      <c r="G22" s="123">
        <f ca="1">IFERROR(IF((VLOOKUP($E22,'NEA Backsheet'!$D$5:$CB$183,G$9,FALSE))="","",(VLOOKUP($E22,'NEA Backsheet'!$D$5:$CB$183,G$9,FALSE))),"")</f>
        <v>36989.971826921595</v>
      </c>
      <c r="H22" s="124">
        <f ca="1">IFERROR(IF((VLOOKUP($E22,'NEA Backsheet'!$D$5:$CB$183,H$9,FALSE))="","",(VLOOKUP($E22,'NEA Backsheet'!$D$5:$CB$183,H$9,FALSE))),"")</f>
        <v>35381.410727590046</v>
      </c>
      <c r="I22" s="124">
        <f ca="1">IFERROR(IF((VLOOKUP($E22,'NEA Backsheet'!$D$5:$CB$183,I$9,FALSE))="","",(VLOOKUP($E22,'NEA Backsheet'!$D$5:$CB$183,I$9,FALSE))),"")</f>
        <v>37354.04396939755</v>
      </c>
      <c r="J22" s="125">
        <f ca="1">IFERROR(IF((VLOOKUP($E22,'NEA Backsheet'!$D$5:$CB$183,J$9,FALSE))="","",(VLOOKUP($E22,'NEA Backsheet'!$D$5:$CB$183,J$9,FALSE))),"")</f>
        <v>37363.482801396545</v>
      </c>
      <c r="K22" s="123">
        <f ca="1">IFERROR(IF((VLOOKUP($E22,'NEA Backsheet'!$D$5:$CB$183,K$9,FALSE))="","",(VLOOKUP($E22,'NEA Backsheet'!$D$5:$CB$183,K$9,FALSE))),"")</f>
        <v>91434.991013854364</v>
      </c>
      <c r="L22" s="124">
        <f ca="1">IFERROR(IF((VLOOKUP($E22,'NEA Backsheet'!$D$5:$CB$183,L$9,FALSE))="","",(VLOOKUP($E22,'NEA Backsheet'!$D$5:$CB$183,L$9,FALSE))),"")</f>
        <v>93122.892945127096</v>
      </c>
      <c r="M22" s="124">
        <f ca="1">IFERROR(IF((VLOOKUP($E22,'NEA Backsheet'!$D$5:$CB$183,M$9,FALSE))="","",(VLOOKUP($E22,'NEA Backsheet'!$D$5:$CB$183,M$9,FALSE))),"")</f>
        <v>90661.450809744172</v>
      </c>
      <c r="N22" s="126">
        <f ca="1">IFERROR(IF((VLOOKUP($E22,'NEA Backsheet'!$D$5:$CB$183,N$9,FALSE))="","",(VLOOKUP($E22,'NEA Backsheet'!$D$5:$CB$183,N$9,FALSE))),"")</f>
        <v>89797.52516186588</v>
      </c>
      <c r="O22" s="123">
        <f ca="1">IFERROR(IF((VLOOKUP($E22,'NEA Backsheet'!$D$5:$CB$183,O$9,FALSE))="","",(VLOOKUP($E22,'NEA Backsheet'!$D$5:$CB$183,O$9,FALSE))),"")</f>
        <v>128424.96284077597</v>
      </c>
      <c r="P22" s="127">
        <f ca="1">IFERROR(IF((VLOOKUP($E22,'NEA Backsheet'!$D$5:$CB$183,P$9,FALSE))="","",(VLOOKUP($E22,'NEA Backsheet'!$D$5:$CB$183,P$9,FALSE))),"")</f>
        <v>128504.30367271716</v>
      </c>
      <c r="Q22" s="124">
        <f ca="1">IFERROR(IF((VLOOKUP($E22,'NEA Backsheet'!$D$5:$CB$183,Q$9,FALSE))="","",(VLOOKUP($E22,'NEA Backsheet'!$D$5:$CB$183,Q$9,FALSE))),"")</f>
        <v>128015.49477914172</v>
      </c>
      <c r="R22" s="126">
        <f ca="1">IFERROR(IF((VLOOKUP($E22,'NEA Backsheet'!$D$5:$CB$183,R$9,FALSE))="","",(VLOOKUP($E22,'NEA Backsheet'!$D$5:$CB$183,R$9,FALSE))),"")</f>
        <v>127161.00796326243</v>
      </c>
    </row>
    <row r="23" spans="1:18" ht="15" customHeight="1" x14ac:dyDescent="0.3">
      <c r="A23" s="56">
        <v>10</v>
      </c>
      <c r="B23" s="97" t="str">
        <f ca="1">IFERROR(IF((VLOOKUP($E23,'Org List'!$AJ$10:$AL$188,3,FALSE))="","",(VLOOKUP($E23,'Org List'!$AJ$10:$AL$188,3,FALSE))),"")</f>
        <v/>
      </c>
      <c r="C23" s="98" t="str">
        <f ca="1">IFERROR(IF((VLOOKUP($E23,'Org List'!$AO$10:$AQ$188,3,FALSE))="","",(VLOOKUP($E23,'Org List'!$AO$10:$AQ$188,3,FALSE))),"")</f>
        <v>West Midlands Region</v>
      </c>
      <c r="D23" s="116" t="str">
        <f ca="1">IFERROR(IF((VLOOKUP($E23,'Org List'!$AT$10:$AV$188,3,FALSE))="","",(VLOOKUP($E23,'Org List'!$AT$10:$AV$188,3,FALSE))),"")</f>
        <v/>
      </c>
      <c r="E23" s="97" t="str">
        <f t="shared" ca="1" si="0"/>
        <v>E12000005</v>
      </c>
      <c r="F23" s="99" t="str">
        <f ca="1">IF(E23="","",VLOOKUP(E23,'Org List'!$J$9:$K$488,2,0))</f>
        <v>West Midlands Region</v>
      </c>
      <c r="G23" s="123">
        <f ca="1">IFERROR(IF((VLOOKUP($E23,'NEA Backsheet'!$D$5:$CB$183,G$9,FALSE))="","",(VLOOKUP($E23,'NEA Backsheet'!$D$5:$CB$183,G$9,FALSE))),"")</f>
        <v>54833.316536203434</v>
      </c>
      <c r="H23" s="124">
        <f ca="1">IFERROR(IF((VLOOKUP($E23,'NEA Backsheet'!$D$5:$CB$183,H$9,FALSE))="","",(VLOOKUP($E23,'NEA Backsheet'!$D$5:$CB$183,H$9,FALSE))),"")</f>
        <v>54536.267514046245</v>
      </c>
      <c r="I23" s="124">
        <f ca="1">IFERROR(IF((VLOOKUP($E23,'NEA Backsheet'!$D$5:$CB$183,I$9,FALSE))="","",(VLOOKUP($E23,'NEA Backsheet'!$D$5:$CB$183,I$9,FALSE))),"")</f>
        <v>59556.694165412562</v>
      </c>
      <c r="J23" s="125">
        <f ca="1">IFERROR(IF((VLOOKUP($E23,'NEA Backsheet'!$D$5:$CB$183,J$9,FALSE))="","",(VLOOKUP($E23,'NEA Backsheet'!$D$5:$CB$183,J$9,FALSE))),"")</f>
        <v>60599.710931855858</v>
      </c>
      <c r="K23" s="123">
        <f ca="1">IFERROR(IF((VLOOKUP($E23,'NEA Backsheet'!$D$5:$CB$183,K$9,FALSE))="","",(VLOOKUP($E23,'NEA Backsheet'!$D$5:$CB$183,K$9,FALSE))),"")</f>
        <v>112518.74154841137</v>
      </c>
      <c r="L23" s="124">
        <f ca="1">IFERROR(IF((VLOOKUP($E23,'NEA Backsheet'!$D$5:$CB$183,L$9,FALSE))="","",(VLOOKUP($E23,'NEA Backsheet'!$D$5:$CB$183,L$9,FALSE))),"")</f>
        <v>114066.6693116792</v>
      </c>
      <c r="M23" s="124">
        <f ca="1">IFERROR(IF((VLOOKUP($E23,'NEA Backsheet'!$D$5:$CB$183,M$9,FALSE))="","",(VLOOKUP($E23,'NEA Backsheet'!$D$5:$CB$183,M$9,FALSE))),"")</f>
        <v>114336.0145116881</v>
      </c>
      <c r="N23" s="126">
        <f ca="1">IFERROR(IF((VLOOKUP($E23,'NEA Backsheet'!$D$5:$CB$183,N$9,FALSE))="","",(VLOOKUP($E23,'NEA Backsheet'!$D$5:$CB$183,N$9,FALSE))),"")</f>
        <v>115052.99439817044</v>
      </c>
      <c r="O23" s="123">
        <f ca="1">IFERROR(IF((VLOOKUP($E23,'NEA Backsheet'!$D$5:$CB$183,O$9,FALSE))="","",(VLOOKUP($E23,'NEA Backsheet'!$D$5:$CB$183,O$9,FALSE))),"")</f>
        <v>167352.05808461478</v>
      </c>
      <c r="P23" s="127">
        <f ca="1">IFERROR(IF((VLOOKUP($E23,'NEA Backsheet'!$D$5:$CB$183,P$9,FALSE))="","",(VLOOKUP($E23,'NEA Backsheet'!$D$5:$CB$183,P$9,FALSE))),"")</f>
        <v>168602.93682572542</v>
      </c>
      <c r="Q23" s="124">
        <f ca="1">IFERROR(IF((VLOOKUP($E23,'NEA Backsheet'!$D$5:$CB$183,Q$9,FALSE))="","",(VLOOKUP($E23,'NEA Backsheet'!$D$5:$CB$183,Q$9,FALSE))),"")</f>
        <v>173892.70867710066</v>
      </c>
      <c r="R23" s="126">
        <f ca="1">IFERROR(IF((VLOOKUP($E23,'NEA Backsheet'!$D$5:$CB$183,R$9,FALSE))="","",(VLOOKUP($E23,'NEA Backsheet'!$D$5:$CB$183,R$9,FALSE))),"")</f>
        <v>175652.70533002634</v>
      </c>
    </row>
    <row r="24" spans="1:18" ht="15" customHeight="1" x14ac:dyDescent="0.3">
      <c r="A24" s="56">
        <v>11</v>
      </c>
      <c r="B24" s="97" t="str">
        <f ca="1">IFERROR(IF((VLOOKUP($E24,'Org List'!$AJ$10:$AL$188,3,FALSE))="","",(VLOOKUP($E24,'Org List'!$AJ$10:$AL$188,3,FALSE))),"")</f>
        <v/>
      </c>
      <c r="C24" s="98" t="str">
        <f ca="1">IFERROR(IF((VLOOKUP($E24,'Org List'!$AO$10:$AQ$188,3,FALSE))="","",(VLOOKUP($E24,'Org List'!$AO$10:$AQ$188,3,FALSE))),"")</f>
        <v>East Region</v>
      </c>
      <c r="D24" s="116" t="str">
        <f ca="1">IFERROR(IF((VLOOKUP($E24,'Org List'!$AT$10:$AV$188,3,FALSE))="","",(VLOOKUP($E24,'Org List'!$AT$10:$AV$188,3,FALSE))),"")</f>
        <v/>
      </c>
      <c r="E24" s="97" t="str">
        <f t="shared" ca="1" si="0"/>
        <v>E12000006</v>
      </c>
      <c r="F24" s="99" t="str">
        <f ca="1">IF(E24="","",VLOOKUP(E24,'Org List'!$J$9:$K$488,2,0))</f>
        <v>East Region</v>
      </c>
      <c r="G24" s="123">
        <f ca="1">IFERROR(IF((VLOOKUP($E24,'NEA Backsheet'!$D$5:$CB$183,G$9,FALSE))="","",(VLOOKUP($E24,'NEA Backsheet'!$D$5:$CB$183,G$9,FALSE))),"")</f>
        <v>49384.146556783235</v>
      </c>
      <c r="H24" s="124">
        <f ca="1">IFERROR(IF((VLOOKUP($E24,'NEA Backsheet'!$D$5:$CB$183,H$9,FALSE))="","",(VLOOKUP($E24,'NEA Backsheet'!$D$5:$CB$183,H$9,FALSE))),"")</f>
        <v>47655.927959123037</v>
      </c>
      <c r="I24" s="124">
        <f ca="1">IFERROR(IF((VLOOKUP($E24,'NEA Backsheet'!$D$5:$CB$183,I$9,FALSE))="","",(VLOOKUP($E24,'NEA Backsheet'!$D$5:$CB$183,I$9,FALSE))),"")</f>
        <v>51828.843479471259</v>
      </c>
      <c r="J24" s="125">
        <f ca="1">IFERROR(IF((VLOOKUP($E24,'NEA Backsheet'!$D$5:$CB$183,J$9,FALSE))="","",(VLOOKUP($E24,'NEA Backsheet'!$D$5:$CB$183,J$9,FALSE))),"")</f>
        <v>52634.218478911534</v>
      </c>
      <c r="K24" s="123">
        <f ca="1">IFERROR(IF((VLOOKUP($E24,'NEA Backsheet'!$D$5:$CB$183,K$9,FALSE))="","",(VLOOKUP($E24,'NEA Backsheet'!$D$5:$CB$183,K$9,FALSE))),"")</f>
        <v>113933.41116238259</v>
      </c>
      <c r="L24" s="124">
        <f ca="1">IFERROR(IF((VLOOKUP($E24,'NEA Backsheet'!$D$5:$CB$183,L$9,FALSE))="","",(VLOOKUP($E24,'NEA Backsheet'!$D$5:$CB$183,L$9,FALSE))),"")</f>
        <v>115512.60191577356</v>
      </c>
      <c r="M24" s="124">
        <f ca="1">IFERROR(IF((VLOOKUP($E24,'NEA Backsheet'!$D$5:$CB$183,M$9,FALSE))="","",(VLOOKUP($E24,'NEA Backsheet'!$D$5:$CB$183,M$9,FALSE))),"")</f>
        <v>113235.34855733876</v>
      </c>
      <c r="N24" s="126">
        <f ca="1">IFERROR(IF((VLOOKUP($E24,'NEA Backsheet'!$D$5:$CB$183,N$9,FALSE))="","",(VLOOKUP($E24,'NEA Backsheet'!$D$5:$CB$183,N$9,FALSE))),"")</f>
        <v>111695.13032983692</v>
      </c>
      <c r="O24" s="123">
        <f ca="1">IFERROR(IF((VLOOKUP($E24,'NEA Backsheet'!$D$5:$CB$183,O$9,FALSE))="","",(VLOOKUP($E24,'NEA Backsheet'!$D$5:$CB$183,O$9,FALSE))),"")</f>
        <v>163317.55771916584</v>
      </c>
      <c r="P24" s="127">
        <f ca="1">IFERROR(IF((VLOOKUP($E24,'NEA Backsheet'!$D$5:$CB$183,P$9,FALSE))="","",(VLOOKUP($E24,'NEA Backsheet'!$D$5:$CB$183,P$9,FALSE))),"")</f>
        <v>163168.5298748966</v>
      </c>
      <c r="Q24" s="124">
        <f ca="1">IFERROR(IF((VLOOKUP($E24,'NEA Backsheet'!$D$5:$CB$183,Q$9,FALSE))="","",(VLOOKUP($E24,'NEA Backsheet'!$D$5:$CB$183,Q$9,FALSE))),"")</f>
        <v>165064.19203681001</v>
      </c>
      <c r="R24" s="126">
        <f ca="1">IFERROR(IF((VLOOKUP($E24,'NEA Backsheet'!$D$5:$CB$183,R$9,FALSE))="","",(VLOOKUP($E24,'NEA Backsheet'!$D$5:$CB$183,R$9,FALSE))),"")</f>
        <v>164329.34880874847</v>
      </c>
    </row>
    <row r="25" spans="1:18" ht="15" customHeight="1" x14ac:dyDescent="0.3">
      <c r="A25" s="56">
        <v>12</v>
      </c>
      <c r="B25" s="97" t="str">
        <f ca="1">IFERROR(IF((VLOOKUP($E25,'Org List'!$AJ$10:$AL$188,3,FALSE))="","",(VLOOKUP($E25,'Org List'!$AJ$10:$AL$188,3,FALSE))),"")</f>
        <v/>
      </c>
      <c r="C25" s="98" t="str">
        <f ca="1">IFERROR(IF((VLOOKUP($E25,'Org List'!$AO$10:$AQ$188,3,FALSE))="","",(VLOOKUP($E25,'Org List'!$AO$10:$AQ$188,3,FALSE))),"")</f>
        <v>London Region</v>
      </c>
      <c r="D25" s="116" t="str">
        <f ca="1">IFERROR(IF((VLOOKUP($E25,'Org List'!$AT$10:$AV$188,3,FALSE))="","",(VLOOKUP($E25,'Org List'!$AT$10:$AV$188,3,FALSE))),"")</f>
        <v/>
      </c>
      <c r="E25" s="97" t="str">
        <f t="shared" ca="1" si="0"/>
        <v>E12000007</v>
      </c>
      <c r="F25" s="99" t="str">
        <f ca="1">IF(E25="","",VLOOKUP(E25,'Org List'!$J$9:$K$488,2,0))</f>
        <v>London Region</v>
      </c>
      <c r="G25" s="123">
        <f ca="1">IFERROR(IF((VLOOKUP($E25,'NEA Backsheet'!$D$5:$CB$183,G$9,FALSE))="","",(VLOOKUP($E25,'NEA Backsheet'!$D$5:$CB$183,G$9,FALSE))),"")</f>
        <v>64757.785485875436</v>
      </c>
      <c r="H25" s="124">
        <f ca="1">IFERROR(IF((VLOOKUP($E25,'NEA Backsheet'!$D$5:$CB$183,H$9,FALSE))="","",(VLOOKUP($E25,'NEA Backsheet'!$D$5:$CB$183,H$9,FALSE))),"")</f>
        <v>62994.69764235161</v>
      </c>
      <c r="I25" s="124">
        <f ca="1">IFERROR(IF((VLOOKUP($E25,'NEA Backsheet'!$D$5:$CB$183,I$9,FALSE))="","",(VLOOKUP($E25,'NEA Backsheet'!$D$5:$CB$183,I$9,FALSE))),"")</f>
        <v>68326.432314749327</v>
      </c>
      <c r="J25" s="125">
        <f ca="1">IFERROR(IF((VLOOKUP($E25,'NEA Backsheet'!$D$5:$CB$183,J$9,FALSE))="","",(VLOOKUP($E25,'NEA Backsheet'!$D$5:$CB$183,J$9,FALSE))),"")</f>
        <v>70468.887421320251</v>
      </c>
      <c r="K25" s="123">
        <f ca="1">IFERROR(IF((VLOOKUP($E25,'NEA Backsheet'!$D$5:$CB$183,K$9,FALSE))="","",(VLOOKUP($E25,'NEA Backsheet'!$D$5:$CB$183,K$9,FALSE))),"")</f>
        <v>139201.8285866316</v>
      </c>
      <c r="L25" s="124">
        <f ca="1">IFERROR(IF((VLOOKUP($E25,'NEA Backsheet'!$D$5:$CB$183,L$9,FALSE))="","",(VLOOKUP($E25,'NEA Backsheet'!$D$5:$CB$183,L$9,FALSE))),"")</f>
        <v>138798.02056166244</v>
      </c>
      <c r="M25" s="124">
        <f ca="1">IFERROR(IF((VLOOKUP($E25,'NEA Backsheet'!$D$5:$CB$183,M$9,FALSE))="","",(VLOOKUP($E25,'NEA Backsheet'!$D$5:$CB$183,M$9,FALSE))),"")</f>
        <v>135388.93606538075</v>
      </c>
      <c r="N25" s="126">
        <f ca="1">IFERROR(IF((VLOOKUP($E25,'NEA Backsheet'!$D$5:$CB$183,N$9,FALSE))="","",(VLOOKUP($E25,'NEA Backsheet'!$D$5:$CB$183,N$9,FALSE))),"")</f>
        <v>134998.51173238899</v>
      </c>
      <c r="O25" s="123">
        <f ca="1">IFERROR(IF((VLOOKUP($E25,'NEA Backsheet'!$D$5:$CB$183,O$9,FALSE))="","",(VLOOKUP($E25,'NEA Backsheet'!$D$5:$CB$183,O$9,FALSE))),"")</f>
        <v>203959.61407250696</v>
      </c>
      <c r="P25" s="127">
        <f ca="1">IFERROR(IF((VLOOKUP($E25,'NEA Backsheet'!$D$5:$CB$183,P$9,FALSE))="","",(VLOOKUP($E25,'NEA Backsheet'!$D$5:$CB$183,P$9,FALSE))),"")</f>
        <v>201792.71820401406</v>
      </c>
      <c r="Q25" s="124">
        <f ca="1">IFERROR(IF((VLOOKUP($E25,'NEA Backsheet'!$D$5:$CB$183,Q$9,FALSE))="","",(VLOOKUP($E25,'NEA Backsheet'!$D$5:$CB$183,Q$9,FALSE))),"")</f>
        <v>203715.36838013006</v>
      </c>
      <c r="R25" s="126">
        <f ca="1">IFERROR(IF((VLOOKUP($E25,'NEA Backsheet'!$D$5:$CB$183,R$9,FALSE))="","",(VLOOKUP($E25,'NEA Backsheet'!$D$5:$CB$183,R$9,FALSE))),"")</f>
        <v>205467.39915370921</v>
      </c>
    </row>
    <row r="26" spans="1:18" ht="15" customHeight="1" x14ac:dyDescent="0.3">
      <c r="A26" s="56">
        <v>13</v>
      </c>
      <c r="B26" s="97" t="str">
        <f ca="1">IFERROR(IF((VLOOKUP($E26,'Org List'!$AJ$10:$AL$188,3,FALSE))="","",(VLOOKUP($E26,'Org List'!$AJ$10:$AL$188,3,FALSE))),"")</f>
        <v/>
      </c>
      <c r="C26" s="98" t="str">
        <f ca="1">IFERROR(IF((VLOOKUP($E26,'Org List'!$AO$10:$AQ$188,3,FALSE))="","",(VLOOKUP($E26,'Org List'!$AO$10:$AQ$188,3,FALSE))),"")</f>
        <v>South East Region</v>
      </c>
      <c r="D26" s="116" t="str">
        <f ca="1">IFERROR(IF((VLOOKUP($E26,'Org List'!$AT$10:$AV$188,3,FALSE))="","",(VLOOKUP($E26,'Org List'!$AT$10:$AV$188,3,FALSE))),"")</f>
        <v/>
      </c>
      <c r="E26" s="97" t="str">
        <f t="shared" ca="1" si="0"/>
        <v>E12000008</v>
      </c>
      <c r="F26" s="99" t="str">
        <f ca="1">IF(E26="","",VLOOKUP(E26,'Org List'!$J$9:$K$488,2,0))</f>
        <v>South East Region</v>
      </c>
      <c r="G26" s="123">
        <f ca="1">IFERROR(IF((VLOOKUP($E26,'NEA Backsheet'!$D$5:$CB$183,G$9,FALSE))="","",(VLOOKUP($E26,'NEA Backsheet'!$D$5:$CB$183,G$9,FALSE))),"")</f>
        <v>78058.122255819544</v>
      </c>
      <c r="H26" s="124">
        <f ca="1">IFERROR(IF((VLOOKUP($E26,'NEA Backsheet'!$D$5:$CB$183,H$9,FALSE))="","",(VLOOKUP($E26,'NEA Backsheet'!$D$5:$CB$183,H$9,FALSE))),"")</f>
        <v>76617.868129184615</v>
      </c>
      <c r="I26" s="124">
        <f ca="1">IFERROR(IF((VLOOKUP($E26,'NEA Backsheet'!$D$5:$CB$183,I$9,FALSE))="","",(VLOOKUP($E26,'NEA Backsheet'!$D$5:$CB$183,I$9,FALSE))),"")</f>
        <v>82308.511386411526</v>
      </c>
      <c r="J26" s="125">
        <f ca="1">IFERROR(IF((VLOOKUP($E26,'NEA Backsheet'!$D$5:$CB$183,J$9,FALSE))="","",(VLOOKUP($E26,'NEA Backsheet'!$D$5:$CB$183,J$9,FALSE))),"")</f>
        <v>81224.778851733747</v>
      </c>
      <c r="K26" s="123">
        <f ca="1">IFERROR(IF((VLOOKUP($E26,'NEA Backsheet'!$D$5:$CB$183,K$9,FALSE))="","",(VLOOKUP($E26,'NEA Backsheet'!$D$5:$CB$183,K$9,FALSE))),"")</f>
        <v>154509.99700431369</v>
      </c>
      <c r="L26" s="124">
        <f ca="1">IFERROR(IF((VLOOKUP($E26,'NEA Backsheet'!$D$5:$CB$183,L$9,FALSE))="","",(VLOOKUP($E26,'NEA Backsheet'!$D$5:$CB$183,L$9,FALSE))),"")</f>
        <v>155218.65045206735</v>
      </c>
      <c r="M26" s="124">
        <f ca="1">IFERROR(IF((VLOOKUP($E26,'NEA Backsheet'!$D$5:$CB$183,M$9,FALSE))="","",(VLOOKUP($E26,'NEA Backsheet'!$D$5:$CB$183,M$9,FALSE))),"")</f>
        <v>152583.53616446164</v>
      </c>
      <c r="N26" s="126">
        <f ca="1">IFERROR(IF((VLOOKUP($E26,'NEA Backsheet'!$D$5:$CB$183,N$9,FALSE))="","",(VLOOKUP($E26,'NEA Backsheet'!$D$5:$CB$183,N$9,FALSE))),"")</f>
        <v>150612.18473373263</v>
      </c>
      <c r="O26" s="123">
        <f ca="1">IFERROR(IF((VLOOKUP($E26,'NEA Backsheet'!$D$5:$CB$183,O$9,FALSE))="","",(VLOOKUP($E26,'NEA Backsheet'!$D$5:$CB$183,O$9,FALSE))),"")</f>
        <v>232568.11926013327</v>
      </c>
      <c r="P26" s="127">
        <f ca="1">IFERROR(IF((VLOOKUP($E26,'NEA Backsheet'!$D$5:$CB$183,P$9,FALSE))="","",(VLOOKUP($E26,'NEA Backsheet'!$D$5:$CB$183,P$9,FALSE))),"")</f>
        <v>231836.5185812519</v>
      </c>
      <c r="Q26" s="124">
        <f ca="1">IFERROR(IF((VLOOKUP($E26,'NEA Backsheet'!$D$5:$CB$183,Q$9,FALSE))="","",(VLOOKUP($E26,'NEA Backsheet'!$D$5:$CB$183,Q$9,FALSE))),"")</f>
        <v>234892.0475508731</v>
      </c>
      <c r="R26" s="126">
        <f ca="1">IFERROR(IF((VLOOKUP($E26,'NEA Backsheet'!$D$5:$CB$183,R$9,FALSE))="","",(VLOOKUP($E26,'NEA Backsheet'!$D$5:$CB$183,R$9,FALSE))),"")</f>
        <v>231836.96358546635</v>
      </c>
    </row>
    <row r="27" spans="1:18" ht="15" customHeight="1" x14ac:dyDescent="0.3">
      <c r="A27" s="56">
        <v>14</v>
      </c>
      <c r="B27" s="97" t="str">
        <f ca="1">IFERROR(IF((VLOOKUP($E27,'Org List'!$AJ$10:$AL$188,3,FALSE))="","",(VLOOKUP($E27,'Org List'!$AJ$10:$AL$188,3,FALSE))),"")</f>
        <v/>
      </c>
      <c r="C27" s="98" t="str">
        <f ca="1">IFERROR(IF((VLOOKUP($E27,'Org List'!$AO$10:$AQ$188,3,FALSE))="","",(VLOOKUP($E27,'Org List'!$AO$10:$AQ$188,3,FALSE))),"")</f>
        <v>South West Region</v>
      </c>
      <c r="D27" s="116" t="str">
        <f ca="1">IFERROR(IF((VLOOKUP($E27,'Org List'!$AT$10:$AV$188,3,FALSE))="","",(VLOOKUP($E27,'Org List'!$AT$10:$AV$188,3,FALSE))),"")</f>
        <v/>
      </c>
      <c r="E27" s="97" t="str">
        <f t="shared" ca="1" si="0"/>
        <v>E12000009</v>
      </c>
      <c r="F27" s="99" t="str">
        <f ca="1">IF(E27="","",VLOOKUP(E27,'Org List'!$J$9:$K$488,2,0))</f>
        <v>South West Region</v>
      </c>
      <c r="G27" s="123">
        <f ca="1">IFERROR(IF((VLOOKUP($E27,'NEA Backsheet'!$D$5:$CB$183,G$9,FALSE))="","",(VLOOKUP($E27,'NEA Backsheet'!$D$5:$CB$183,G$9,FALSE))),"")</f>
        <v>49145.013644608072</v>
      </c>
      <c r="H27" s="124">
        <f ca="1">IFERROR(IF((VLOOKUP($E27,'NEA Backsheet'!$D$5:$CB$183,H$9,FALSE))="","",(VLOOKUP($E27,'NEA Backsheet'!$D$5:$CB$183,H$9,FALSE))),"")</f>
        <v>47212.566963183643</v>
      </c>
      <c r="I27" s="124">
        <f ca="1">IFERROR(IF((VLOOKUP($E27,'NEA Backsheet'!$D$5:$CB$183,I$9,FALSE))="","",(VLOOKUP($E27,'NEA Backsheet'!$D$5:$CB$183,I$9,FALSE))),"")</f>
        <v>49645.126639195063</v>
      </c>
      <c r="J27" s="125">
        <f ca="1">IFERROR(IF((VLOOKUP($E27,'NEA Backsheet'!$D$5:$CB$183,J$9,FALSE))="","",(VLOOKUP($E27,'NEA Backsheet'!$D$5:$CB$183,J$9,FALSE))),"")</f>
        <v>50410.338381201451</v>
      </c>
      <c r="K27" s="123">
        <f ca="1">IFERROR(IF((VLOOKUP($E27,'NEA Backsheet'!$D$5:$CB$183,K$9,FALSE))="","",(VLOOKUP($E27,'NEA Backsheet'!$D$5:$CB$183,K$9,FALSE))),"")</f>
        <v>107341.59880577322</v>
      </c>
      <c r="L27" s="124">
        <f ca="1">IFERROR(IF((VLOOKUP($E27,'NEA Backsheet'!$D$5:$CB$183,L$9,FALSE))="","",(VLOOKUP($E27,'NEA Backsheet'!$D$5:$CB$183,L$9,FALSE))),"")</f>
        <v>109588.2324379862</v>
      </c>
      <c r="M27" s="124">
        <f ca="1">IFERROR(IF((VLOOKUP($E27,'NEA Backsheet'!$D$5:$CB$183,M$9,FALSE))="","",(VLOOKUP($E27,'NEA Backsheet'!$D$5:$CB$183,M$9,FALSE))),"")</f>
        <v>106476.16203171614</v>
      </c>
      <c r="N27" s="126">
        <f ca="1">IFERROR(IF((VLOOKUP($E27,'NEA Backsheet'!$D$5:$CB$183,N$9,FALSE))="","",(VLOOKUP($E27,'NEA Backsheet'!$D$5:$CB$183,N$9,FALSE))),"")</f>
        <v>104902.00235174209</v>
      </c>
      <c r="O27" s="123">
        <f ca="1">IFERROR(IF((VLOOKUP($E27,'NEA Backsheet'!$D$5:$CB$183,O$9,FALSE))="","",(VLOOKUP($E27,'NEA Backsheet'!$D$5:$CB$183,O$9,FALSE))),"")</f>
        <v>156486.61245038128</v>
      </c>
      <c r="P27" s="127">
        <f ca="1">IFERROR(IF((VLOOKUP($E27,'NEA Backsheet'!$D$5:$CB$183,P$9,FALSE))="","",(VLOOKUP($E27,'NEA Backsheet'!$D$5:$CB$183,P$9,FALSE))),"")</f>
        <v>156800.79940116982</v>
      </c>
      <c r="Q27" s="124">
        <f ca="1">IFERROR(IF((VLOOKUP($E27,'NEA Backsheet'!$D$5:$CB$183,Q$9,FALSE))="","",(VLOOKUP($E27,'NEA Backsheet'!$D$5:$CB$183,Q$9,FALSE))),"")</f>
        <v>156121.28867091125</v>
      </c>
      <c r="R27" s="126">
        <f ca="1">IFERROR(IF((VLOOKUP($E27,'NEA Backsheet'!$D$5:$CB$183,R$9,FALSE))="","",(VLOOKUP($E27,'NEA Backsheet'!$D$5:$CB$183,R$9,FALSE))),"")</f>
        <v>155312.34073294359</v>
      </c>
    </row>
    <row r="28" spans="1:18" ht="15" customHeight="1" x14ac:dyDescent="0.3">
      <c r="A28" s="56">
        <v>15</v>
      </c>
      <c r="B28" s="97" t="str">
        <f ca="1">IFERROR(IF((VLOOKUP($E28,'Org List'!$AJ$10:$AL$188,3,FALSE))="","",(VLOOKUP($E28,'Org List'!$AJ$10:$AL$188,3,FALSE))),"")</f>
        <v>NHS England North (Yorkshire And Humber)</v>
      </c>
      <c r="C28" s="98" t="str">
        <f ca="1">IFERROR(IF((VLOOKUP($E28,'Org List'!$AO$10:$AQ$188,3,FALSE))="","",(VLOOKUP($E28,'Org List'!$AO$10:$AQ$188,3,FALSE))),"")</f>
        <v/>
      </c>
      <c r="D28" s="116" t="str">
        <f ca="1">IFERROR(IF((VLOOKUP($E28,'Org List'!$AT$10:$AV$188,3,FALSE))="","",(VLOOKUP($E28,'Org List'!$AT$10:$AV$188,3,FALSE))),"")</f>
        <v>NHS England North (Yorkshire And Humber)</v>
      </c>
      <c r="E28" s="97" t="str">
        <f t="shared" ca="1" si="0"/>
        <v>Q72</v>
      </c>
      <c r="F28" s="99" t="str">
        <f ca="1">IF(E28="","",VLOOKUP(E28,'Org List'!$J$9:$K$488,2,0))</f>
        <v>NHS England North (Yorkshire And Humber)</v>
      </c>
      <c r="G28" s="123">
        <f ca="1">IFERROR(IF((VLOOKUP($E28,'NEA Backsheet'!$D$5:$CB$183,G$9,FALSE))="","",(VLOOKUP($E28,'NEA Backsheet'!$D$5:$CB$183,G$9,FALSE))),"")</f>
        <v>44850.724085524635</v>
      </c>
      <c r="H28" s="124">
        <f ca="1">IFERROR(IF((VLOOKUP($E28,'NEA Backsheet'!$D$5:$CB$183,H$9,FALSE))="","",(VLOOKUP($E28,'NEA Backsheet'!$D$5:$CB$183,H$9,FALSE))),"")</f>
        <v>43942.366097541788</v>
      </c>
      <c r="I28" s="124">
        <f ca="1">IFERROR(IF((VLOOKUP($E28,'NEA Backsheet'!$D$5:$CB$183,I$9,FALSE))="","",(VLOOKUP($E28,'NEA Backsheet'!$D$5:$CB$183,I$9,FALSE))),"")</f>
        <v>46699.348218173545</v>
      </c>
      <c r="J28" s="125">
        <f ca="1">IFERROR(IF((VLOOKUP($E28,'NEA Backsheet'!$D$5:$CB$183,J$9,FALSE))="","",(VLOOKUP($E28,'NEA Backsheet'!$D$5:$CB$183,J$9,FALSE))),"")</f>
        <v>45750.142775037137</v>
      </c>
      <c r="K28" s="123">
        <f ca="1">IFERROR(IF((VLOOKUP($E28,'NEA Backsheet'!$D$5:$CB$183,K$9,FALSE))="","",(VLOOKUP($E28,'NEA Backsheet'!$D$5:$CB$183,K$9,FALSE))),"")</f>
        <v>111359.69983829498</v>
      </c>
      <c r="L28" s="124">
        <f ca="1">IFERROR(IF((VLOOKUP($E28,'NEA Backsheet'!$D$5:$CB$183,L$9,FALSE))="","",(VLOOKUP($E28,'NEA Backsheet'!$D$5:$CB$183,L$9,FALSE))),"")</f>
        <v>111349.47928336893</v>
      </c>
      <c r="M28" s="124">
        <f ca="1">IFERROR(IF((VLOOKUP($E28,'NEA Backsheet'!$D$5:$CB$183,M$9,FALSE))="","",(VLOOKUP($E28,'NEA Backsheet'!$D$5:$CB$183,M$9,FALSE))),"")</f>
        <v>109482.07670690498</v>
      </c>
      <c r="N28" s="126">
        <f ca="1">IFERROR(IF((VLOOKUP($E28,'NEA Backsheet'!$D$5:$CB$183,N$9,FALSE))="","",(VLOOKUP($E28,'NEA Backsheet'!$D$5:$CB$183,N$9,FALSE))),"")</f>
        <v>108728.14718744445</v>
      </c>
      <c r="O28" s="123">
        <f ca="1">IFERROR(IF((VLOOKUP($E28,'NEA Backsheet'!$D$5:$CB$183,O$9,FALSE))="","",(VLOOKUP($E28,'NEA Backsheet'!$D$5:$CB$183,O$9,FALSE))),"")</f>
        <v>156210.42392381965</v>
      </c>
      <c r="P28" s="127">
        <f ca="1">IFERROR(IF((VLOOKUP($E28,'NEA Backsheet'!$D$5:$CB$183,P$9,FALSE))="","",(VLOOKUP($E28,'NEA Backsheet'!$D$5:$CB$183,P$9,FALSE))),"")</f>
        <v>155291.84538091073</v>
      </c>
      <c r="Q28" s="124">
        <f ca="1">IFERROR(IF((VLOOKUP($E28,'NEA Backsheet'!$D$5:$CB$183,Q$9,FALSE))="","",(VLOOKUP($E28,'NEA Backsheet'!$D$5:$CB$183,Q$9,FALSE))),"")</f>
        <v>156181.42492507849</v>
      </c>
      <c r="R28" s="126">
        <f ca="1">IFERROR(IF((VLOOKUP($E28,'NEA Backsheet'!$D$5:$CB$183,R$9,FALSE))="","",(VLOOKUP($E28,'NEA Backsheet'!$D$5:$CB$183,R$9,FALSE))),"")</f>
        <v>154478.28996248162</v>
      </c>
    </row>
    <row r="29" spans="1:18" ht="15" customHeight="1" x14ac:dyDescent="0.3">
      <c r="A29" s="56">
        <v>16</v>
      </c>
      <c r="B29" s="97" t="str">
        <f ca="1">IFERROR(IF((VLOOKUP($E29,'Org List'!$AJ$10:$AL$188,3,FALSE))="","",(VLOOKUP($E29,'Org List'!$AJ$10:$AL$188,3,FALSE))),"")</f>
        <v>NHS England North (Cumbria And North East)</v>
      </c>
      <c r="C29" s="98" t="str">
        <f ca="1">IFERROR(IF((VLOOKUP($E29,'Org List'!$AO$10:$AQ$188,3,FALSE))="","",(VLOOKUP($E29,'Org List'!$AO$10:$AQ$188,3,FALSE))),"")</f>
        <v/>
      </c>
      <c r="D29" s="116" t="str">
        <f ca="1">IFERROR(IF((VLOOKUP($E29,'Org List'!$AT$10:$AV$188,3,FALSE))="","",(VLOOKUP($E29,'Org List'!$AT$10:$AV$188,3,FALSE))),"")</f>
        <v>NHS England North (Cumbria And North East)</v>
      </c>
      <c r="E29" s="97" t="str">
        <f t="shared" ca="1" si="0"/>
        <v>Q74</v>
      </c>
      <c r="F29" s="99" t="str">
        <f ca="1">IF(E29="","",VLOOKUP(E29,'Org List'!$J$9:$K$488,2,0))</f>
        <v>NHS England North (Cumbria And North East)</v>
      </c>
      <c r="G29" s="123">
        <f ca="1">IFERROR(IF((VLOOKUP($E29,'NEA Backsheet'!$D$5:$CB$183,G$9,FALSE))="","",(VLOOKUP($E29,'NEA Backsheet'!$D$5:$CB$183,G$9,FALSE))),"")</f>
        <v>32579.236675266373</v>
      </c>
      <c r="H29" s="124">
        <f ca="1">IFERROR(IF((VLOOKUP($E29,'NEA Backsheet'!$D$5:$CB$183,H$9,FALSE))="","",(VLOOKUP($E29,'NEA Backsheet'!$D$5:$CB$183,H$9,FALSE))),"")</f>
        <v>32018.769555431038</v>
      </c>
      <c r="I29" s="124">
        <f ca="1">IFERROR(IF((VLOOKUP($E29,'NEA Backsheet'!$D$5:$CB$183,I$9,FALSE))="","",(VLOOKUP($E29,'NEA Backsheet'!$D$5:$CB$183,I$9,FALSE))),"")</f>
        <v>33344.432741460645</v>
      </c>
      <c r="J29" s="125">
        <f ca="1">IFERROR(IF((VLOOKUP($E29,'NEA Backsheet'!$D$5:$CB$183,J$9,FALSE))="","",(VLOOKUP($E29,'NEA Backsheet'!$D$5:$CB$183,J$9,FALSE))),"")</f>
        <v>33180.223668529914</v>
      </c>
      <c r="K29" s="123">
        <f ca="1">IFERROR(IF((VLOOKUP($E29,'NEA Backsheet'!$D$5:$CB$183,K$9,FALSE))="","",(VLOOKUP($E29,'NEA Backsheet'!$D$5:$CB$183,K$9,FALSE))),"")</f>
        <v>67529.968141872334</v>
      </c>
      <c r="L29" s="124">
        <f ca="1">IFERROR(IF((VLOOKUP($E29,'NEA Backsheet'!$D$5:$CB$183,L$9,FALSE))="","",(VLOOKUP($E29,'NEA Backsheet'!$D$5:$CB$183,L$9,FALSE))),"")</f>
        <v>67225.76092306379</v>
      </c>
      <c r="M29" s="124">
        <f ca="1">IFERROR(IF((VLOOKUP($E29,'NEA Backsheet'!$D$5:$CB$183,M$9,FALSE))="","",(VLOOKUP($E29,'NEA Backsheet'!$D$5:$CB$183,M$9,FALSE))),"")</f>
        <v>65342.773817860732</v>
      </c>
      <c r="N29" s="126">
        <f ca="1">IFERROR(IF((VLOOKUP($E29,'NEA Backsheet'!$D$5:$CB$183,N$9,FALSE))="","",(VLOOKUP($E29,'NEA Backsheet'!$D$5:$CB$183,N$9,FALSE))),"")</f>
        <v>64676.832792162357</v>
      </c>
      <c r="O29" s="123">
        <f ca="1">IFERROR(IF((VLOOKUP($E29,'NEA Backsheet'!$D$5:$CB$183,O$9,FALSE))="","",(VLOOKUP($E29,'NEA Backsheet'!$D$5:$CB$183,O$9,FALSE))),"")</f>
        <v>100109.2048171387</v>
      </c>
      <c r="P29" s="127">
        <f ca="1">IFERROR(IF((VLOOKUP($E29,'NEA Backsheet'!$D$5:$CB$183,P$9,FALSE))="","",(VLOOKUP($E29,'NEA Backsheet'!$D$5:$CB$183,P$9,FALSE))),"")</f>
        <v>99244.530478494838</v>
      </c>
      <c r="Q29" s="124">
        <f ca="1">IFERROR(IF((VLOOKUP($E29,'NEA Backsheet'!$D$5:$CB$183,Q$9,FALSE))="","",(VLOOKUP($E29,'NEA Backsheet'!$D$5:$CB$183,Q$9,FALSE))),"")</f>
        <v>98687.206559321377</v>
      </c>
      <c r="R29" s="126">
        <f ca="1">IFERROR(IF((VLOOKUP($E29,'NEA Backsheet'!$D$5:$CB$183,R$9,FALSE))="","",(VLOOKUP($E29,'NEA Backsheet'!$D$5:$CB$183,R$9,FALSE))),"")</f>
        <v>97857.056460692285</v>
      </c>
    </row>
    <row r="30" spans="1:18" ht="15" customHeight="1" x14ac:dyDescent="0.3">
      <c r="A30" s="56">
        <v>17</v>
      </c>
      <c r="B30" s="97" t="str">
        <f ca="1">IFERROR(IF((VLOOKUP($E30,'Org List'!$AJ$10:$AL$188,3,FALSE))="","",(VLOOKUP($E30,'Org List'!$AJ$10:$AL$188,3,FALSE))),"")</f>
        <v>NHS England North (Cheshire And Merseyside)</v>
      </c>
      <c r="C30" s="98" t="str">
        <f ca="1">IFERROR(IF((VLOOKUP($E30,'Org List'!$AO$10:$AQ$188,3,FALSE))="","",(VLOOKUP($E30,'Org List'!$AO$10:$AQ$188,3,FALSE))),"")</f>
        <v/>
      </c>
      <c r="D30" s="116" t="str">
        <f ca="1">IFERROR(IF((VLOOKUP($E30,'Org List'!$AT$10:$AV$188,3,FALSE))="","",(VLOOKUP($E30,'Org List'!$AT$10:$AV$188,3,FALSE))),"")</f>
        <v>NHS England North (Cheshire And Merseyside)</v>
      </c>
      <c r="E30" s="97" t="str">
        <f t="shared" ca="1" si="0"/>
        <v>Q75</v>
      </c>
      <c r="F30" s="99" t="str">
        <f ca="1">IF(E30="","",VLOOKUP(E30,'Org List'!$J$9:$K$488,2,0))</f>
        <v>NHS England North (Cheshire And Merseyside)</v>
      </c>
      <c r="G30" s="123">
        <f ca="1">IFERROR(IF((VLOOKUP($E30,'NEA Backsheet'!$D$5:$CB$183,G$9,FALSE))="","",(VLOOKUP($E30,'NEA Backsheet'!$D$5:$CB$183,G$9,FALSE))),"")</f>
        <v>31301.177428744137</v>
      </c>
      <c r="H30" s="124">
        <f ca="1">IFERROR(IF((VLOOKUP($E30,'NEA Backsheet'!$D$5:$CB$183,H$9,FALSE))="","",(VLOOKUP($E30,'NEA Backsheet'!$D$5:$CB$183,H$9,FALSE))),"")</f>
        <v>29500.75636839007</v>
      </c>
      <c r="I30" s="124">
        <f ca="1">IFERROR(IF((VLOOKUP($E30,'NEA Backsheet'!$D$5:$CB$183,I$9,FALSE))="","",(VLOOKUP($E30,'NEA Backsheet'!$D$5:$CB$183,I$9,FALSE))),"")</f>
        <v>32396.75991354994</v>
      </c>
      <c r="J30" s="125">
        <f ca="1">IFERROR(IF((VLOOKUP($E30,'NEA Backsheet'!$D$5:$CB$183,J$9,FALSE))="","",(VLOOKUP($E30,'NEA Backsheet'!$D$5:$CB$183,J$9,FALSE))),"")</f>
        <v>34215.062189695549</v>
      </c>
      <c r="K30" s="123">
        <f ca="1">IFERROR(IF((VLOOKUP($E30,'NEA Backsheet'!$D$5:$CB$183,K$9,FALSE))="","",(VLOOKUP($E30,'NEA Backsheet'!$D$5:$CB$183,K$9,FALSE))),"")</f>
        <v>54519.333891960698</v>
      </c>
      <c r="L30" s="124">
        <f ca="1">IFERROR(IF((VLOOKUP($E30,'NEA Backsheet'!$D$5:$CB$183,L$9,FALSE))="","",(VLOOKUP($E30,'NEA Backsheet'!$D$5:$CB$183,L$9,FALSE))),"")</f>
        <v>55873.696510200833</v>
      </c>
      <c r="M30" s="124">
        <f ca="1">IFERROR(IF((VLOOKUP($E30,'NEA Backsheet'!$D$5:$CB$183,M$9,FALSE))="","",(VLOOKUP($E30,'NEA Backsheet'!$D$5:$CB$183,M$9,FALSE))),"")</f>
        <v>55175.856533552316</v>
      </c>
      <c r="N30" s="126">
        <f ca="1">IFERROR(IF((VLOOKUP($E30,'NEA Backsheet'!$D$5:$CB$183,N$9,FALSE))="","",(VLOOKUP($E30,'NEA Backsheet'!$D$5:$CB$183,N$9,FALSE))),"")</f>
        <v>54484.879861306137</v>
      </c>
      <c r="O30" s="123">
        <f ca="1">IFERROR(IF((VLOOKUP($E30,'NEA Backsheet'!$D$5:$CB$183,O$9,FALSE))="","",(VLOOKUP($E30,'NEA Backsheet'!$D$5:$CB$183,O$9,FALSE))),"")</f>
        <v>85820.511320704856</v>
      </c>
      <c r="P30" s="127">
        <f ca="1">IFERROR(IF((VLOOKUP($E30,'NEA Backsheet'!$D$5:$CB$183,P$9,FALSE))="","",(VLOOKUP($E30,'NEA Backsheet'!$D$5:$CB$183,P$9,FALSE))),"")</f>
        <v>85374.452878590906</v>
      </c>
      <c r="Q30" s="124">
        <f ca="1">IFERROR(IF((VLOOKUP($E30,'NEA Backsheet'!$D$5:$CB$183,Q$9,FALSE))="","",(VLOOKUP($E30,'NEA Backsheet'!$D$5:$CB$183,Q$9,FALSE))),"")</f>
        <v>87572.616447102264</v>
      </c>
      <c r="R30" s="126">
        <f ca="1">IFERROR(IF((VLOOKUP($E30,'NEA Backsheet'!$D$5:$CB$183,R$9,FALSE))="","",(VLOOKUP($E30,'NEA Backsheet'!$D$5:$CB$183,R$9,FALSE))),"")</f>
        <v>88699.942051001679</v>
      </c>
    </row>
    <row r="31" spans="1:18" ht="15" customHeight="1" x14ac:dyDescent="0.3">
      <c r="A31" s="56">
        <v>18</v>
      </c>
      <c r="B31" s="97" t="str">
        <f ca="1">IFERROR(IF((VLOOKUP($E31,'Org List'!$AJ$10:$AL$188,3,FALSE))="","",(VLOOKUP($E31,'Org List'!$AJ$10:$AL$188,3,FALSE))),"")</f>
        <v>NHS England North (Greater Manchester)</v>
      </c>
      <c r="C31" s="98" t="str">
        <f ca="1">IFERROR(IF((VLOOKUP($E31,'Org List'!$AO$10:$AQ$188,3,FALSE))="","",(VLOOKUP($E31,'Org List'!$AO$10:$AQ$188,3,FALSE))),"")</f>
        <v/>
      </c>
      <c r="D31" s="116" t="str">
        <f ca="1">IFERROR(IF((VLOOKUP($E31,'Org List'!$AT$10:$AV$188,3,FALSE))="","",(VLOOKUP($E31,'Org List'!$AT$10:$AV$188,3,FALSE))),"")</f>
        <v>NHS England North (Greater Manchester)</v>
      </c>
      <c r="E31" s="97" t="str">
        <f t="shared" ca="1" si="0"/>
        <v>Q83</v>
      </c>
      <c r="F31" s="99" t="str">
        <f ca="1">IF(E31="","",VLOOKUP(E31,'Org List'!$J$9:$K$488,2,0))</f>
        <v>NHS England North (Greater Manchester)</v>
      </c>
      <c r="G31" s="123">
        <f ca="1">IFERROR(IF((VLOOKUP($E31,'NEA Backsheet'!$D$5:$CB$183,G$9,FALSE))="","",(VLOOKUP($E31,'NEA Backsheet'!$D$5:$CB$183,G$9,FALSE))),"")</f>
        <v>33944.643869778731</v>
      </c>
      <c r="H31" s="124">
        <f ca="1">IFERROR(IF((VLOOKUP($E31,'NEA Backsheet'!$D$5:$CB$183,H$9,FALSE))="","",(VLOOKUP($E31,'NEA Backsheet'!$D$5:$CB$183,H$9,FALSE))),"")</f>
        <v>32028.017127194922</v>
      </c>
      <c r="I31" s="124">
        <f ca="1">IFERROR(IF((VLOOKUP($E31,'NEA Backsheet'!$D$5:$CB$183,I$9,FALSE))="","",(VLOOKUP($E31,'NEA Backsheet'!$D$5:$CB$183,I$9,FALSE))),"")</f>
        <v>33833.625295891172</v>
      </c>
      <c r="J31" s="125">
        <f ca="1">IFERROR(IF((VLOOKUP($E31,'NEA Backsheet'!$D$5:$CB$183,J$9,FALSE))="","",(VLOOKUP($E31,'NEA Backsheet'!$D$5:$CB$183,J$9,FALSE))),"")</f>
        <v>33196.315812603643</v>
      </c>
      <c r="K31" s="123">
        <f ca="1">IFERROR(IF((VLOOKUP($E31,'NEA Backsheet'!$D$5:$CB$183,K$9,FALSE))="","",(VLOOKUP($E31,'NEA Backsheet'!$D$5:$CB$183,K$9,FALSE))),"")</f>
        <v>59759.672996232526</v>
      </c>
      <c r="L31" s="124">
        <f ca="1">IFERROR(IF((VLOOKUP($E31,'NEA Backsheet'!$D$5:$CB$183,L$9,FALSE))="","",(VLOOKUP($E31,'NEA Backsheet'!$D$5:$CB$183,L$9,FALSE))),"")</f>
        <v>58174.62722214104</v>
      </c>
      <c r="M31" s="124">
        <f ca="1">IFERROR(IF((VLOOKUP($E31,'NEA Backsheet'!$D$5:$CB$183,M$9,FALSE))="","",(VLOOKUP($E31,'NEA Backsheet'!$D$5:$CB$183,M$9,FALSE))),"")</f>
        <v>58844.327856032301</v>
      </c>
      <c r="N31" s="126">
        <f ca="1">IFERROR(IF((VLOOKUP($E31,'NEA Backsheet'!$D$5:$CB$183,N$9,FALSE))="","",(VLOOKUP($E31,'NEA Backsheet'!$D$5:$CB$183,N$9,FALSE))),"")</f>
        <v>57362.32448055</v>
      </c>
      <c r="O31" s="123">
        <f ca="1">IFERROR(IF((VLOOKUP($E31,'NEA Backsheet'!$D$5:$CB$183,O$9,FALSE))="","",(VLOOKUP($E31,'NEA Backsheet'!$D$5:$CB$183,O$9,FALSE))),"")</f>
        <v>93704.316866011242</v>
      </c>
      <c r="P31" s="127">
        <f ca="1">IFERROR(IF((VLOOKUP($E31,'NEA Backsheet'!$D$5:$CB$183,P$9,FALSE))="","",(VLOOKUP($E31,'NEA Backsheet'!$D$5:$CB$183,P$9,FALSE))),"")</f>
        <v>90202.644349335955</v>
      </c>
      <c r="Q31" s="124">
        <f ca="1">IFERROR(IF((VLOOKUP($E31,'NEA Backsheet'!$D$5:$CB$183,Q$9,FALSE))="","",(VLOOKUP($E31,'NEA Backsheet'!$D$5:$CB$183,Q$9,FALSE))),"")</f>
        <v>92677.953151923488</v>
      </c>
      <c r="R31" s="126">
        <f ca="1">IFERROR(IF((VLOOKUP($E31,'NEA Backsheet'!$D$5:$CB$183,R$9,FALSE))="","",(VLOOKUP($E31,'NEA Backsheet'!$D$5:$CB$183,R$9,FALSE))),"")</f>
        <v>90558.640293153643</v>
      </c>
    </row>
    <row r="32" spans="1:18" ht="15" customHeight="1" x14ac:dyDescent="0.3">
      <c r="A32" s="56">
        <v>19</v>
      </c>
      <c r="B32" s="97" t="str">
        <f ca="1">IFERROR(IF((VLOOKUP($E32,'Org List'!$AJ$10:$AL$188,3,FALSE))="","",(VLOOKUP($E32,'Org List'!$AJ$10:$AL$188,3,FALSE))),"")</f>
        <v>NHS England North (Lancashire)</v>
      </c>
      <c r="C32" s="98" t="str">
        <f ca="1">IFERROR(IF((VLOOKUP($E32,'Org List'!$AO$10:$AQ$188,3,FALSE))="","",(VLOOKUP($E32,'Org List'!$AO$10:$AQ$188,3,FALSE))),"")</f>
        <v/>
      </c>
      <c r="D32" s="116" t="str">
        <f ca="1">IFERROR(IF((VLOOKUP($E32,'Org List'!$AT$10:$AV$188,3,FALSE))="","",(VLOOKUP($E32,'Org List'!$AT$10:$AV$188,3,FALSE))),"")</f>
        <v>NHS England North (Lancashire)</v>
      </c>
      <c r="E32" s="97" t="str">
        <f t="shared" ca="1" si="0"/>
        <v>Q84</v>
      </c>
      <c r="F32" s="99" t="str">
        <f ca="1">IF(E32="","",VLOOKUP(E32,'Org List'!$J$9:$K$488,2,0))</f>
        <v>NHS England North (Lancashire)</v>
      </c>
      <c r="G32" s="123">
        <f ca="1">IFERROR(IF((VLOOKUP($E32,'NEA Backsheet'!$D$5:$CB$183,G$9,FALSE))="","",(VLOOKUP($E32,'NEA Backsheet'!$D$5:$CB$183,G$9,FALSE))),"")</f>
        <v>14614.861634474819</v>
      </c>
      <c r="H32" s="124">
        <f ca="1">IFERROR(IF((VLOOKUP($E32,'NEA Backsheet'!$D$5:$CB$183,H$9,FALSE))="","",(VLOOKUP($E32,'NEA Backsheet'!$D$5:$CB$183,H$9,FALSE))),"")</f>
        <v>13366.35191596298</v>
      </c>
      <c r="I32" s="124">
        <f ca="1">IFERROR(IF((VLOOKUP($E32,'NEA Backsheet'!$D$5:$CB$183,I$9,FALSE))="","",(VLOOKUP($E32,'NEA Backsheet'!$D$5:$CB$183,I$9,FALSE))),"")</f>
        <v>13996.181876287434</v>
      </c>
      <c r="J32" s="125">
        <f ca="1">IFERROR(IF((VLOOKUP($E32,'NEA Backsheet'!$D$5:$CB$183,J$9,FALSE))="","",(VLOOKUP($E32,'NEA Backsheet'!$D$5:$CB$183,J$9,FALSE))),"")</f>
        <v>13920.838687714355</v>
      </c>
      <c r="K32" s="123">
        <f ca="1">IFERROR(IF((VLOOKUP($E32,'NEA Backsheet'!$D$5:$CB$183,K$9,FALSE))="","",(VLOOKUP($E32,'NEA Backsheet'!$D$5:$CB$183,K$9,FALSE))),"")</f>
        <v>31930.757010272609</v>
      </c>
      <c r="L32" s="124">
        <f ca="1">IFERROR(IF((VLOOKUP($E32,'NEA Backsheet'!$D$5:$CB$183,L$9,FALSE))="","",(VLOOKUP($E32,'NEA Backsheet'!$D$5:$CB$183,L$9,FALSE))),"")</f>
        <v>31770.368436929639</v>
      </c>
      <c r="M32" s="124">
        <f ca="1">IFERROR(IF((VLOOKUP($E32,'NEA Backsheet'!$D$5:$CB$183,M$9,FALSE))="","",(VLOOKUP($E32,'NEA Backsheet'!$D$5:$CB$183,M$9,FALSE))),"")</f>
        <v>30954.516945320131</v>
      </c>
      <c r="N32" s="126">
        <f ca="1">IFERROR(IF((VLOOKUP($E32,'NEA Backsheet'!$D$5:$CB$183,N$9,FALSE))="","",(VLOOKUP($E32,'NEA Backsheet'!$D$5:$CB$183,N$9,FALSE))),"")</f>
        <v>30165.466970800091</v>
      </c>
      <c r="O32" s="123">
        <f ca="1">IFERROR(IF((VLOOKUP($E32,'NEA Backsheet'!$D$5:$CB$183,O$9,FALSE))="","",(VLOOKUP($E32,'NEA Backsheet'!$D$5:$CB$183,O$9,FALSE))),"")</f>
        <v>46545.618644747432</v>
      </c>
      <c r="P32" s="127">
        <f ca="1">IFERROR(IF((VLOOKUP($E32,'NEA Backsheet'!$D$5:$CB$183,P$9,FALSE))="","",(VLOOKUP($E32,'NEA Backsheet'!$D$5:$CB$183,P$9,FALSE))),"")</f>
        <v>45136.720352892618</v>
      </c>
      <c r="Q32" s="124">
        <f ca="1">IFERROR(IF((VLOOKUP($E32,'NEA Backsheet'!$D$5:$CB$183,Q$9,FALSE))="","",(VLOOKUP($E32,'NEA Backsheet'!$D$5:$CB$183,Q$9,FALSE))),"")</f>
        <v>44950.69882160757</v>
      </c>
      <c r="R32" s="126">
        <f ca="1">IFERROR(IF((VLOOKUP($E32,'NEA Backsheet'!$D$5:$CB$183,R$9,FALSE))="","",(VLOOKUP($E32,'NEA Backsheet'!$D$5:$CB$183,R$9,FALSE))),"")</f>
        <v>44086.305658514444</v>
      </c>
    </row>
    <row r="33" spans="1:18" ht="15" customHeight="1" x14ac:dyDescent="0.3">
      <c r="A33" s="56">
        <v>20</v>
      </c>
      <c r="B33" s="97" t="str">
        <f ca="1">IFERROR(IF((VLOOKUP($E33,'Org List'!$AJ$10:$AL$188,3,FALSE))="","",(VLOOKUP($E33,'Org List'!$AJ$10:$AL$188,3,FALSE))),"")</f>
        <v>NHS England Midlands And East (North Midlands)</v>
      </c>
      <c r="C33" s="98" t="str">
        <f ca="1">IFERROR(IF((VLOOKUP($E33,'Org List'!$AO$10:$AQ$188,3,FALSE))="","",(VLOOKUP($E33,'Org List'!$AO$10:$AQ$188,3,FALSE))),"")</f>
        <v/>
      </c>
      <c r="D33" s="116" t="str">
        <f ca="1">IFERROR(IF((VLOOKUP($E33,'Org List'!$AT$10:$AV$188,3,FALSE))="","",(VLOOKUP($E33,'Org List'!$AT$10:$AV$188,3,FALSE))),"")</f>
        <v>NHS England Midlands And East (North Midlands)</v>
      </c>
      <c r="E33" s="97" t="str">
        <f t="shared" ca="1" si="0"/>
        <v>Q76</v>
      </c>
      <c r="F33" s="99" t="str">
        <f ca="1">IF(E33="","",VLOOKUP(E33,'Org List'!$J$9:$K$488,2,0))</f>
        <v>NHS England Midlands And East (North Midlands)</v>
      </c>
      <c r="G33" s="123">
        <f ca="1">IFERROR(IF((VLOOKUP($E33,'NEA Backsheet'!$D$5:$CB$183,G$9,FALSE))="","",(VLOOKUP($E33,'NEA Backsheet'!$D$5:$CB$183,G$9,FALSE))),"")</f>
        <v>31985.002315150607</v>
      </c>
      <c r="H33" s="124">
        <f ca="1">IFERROR(IF((VLOOKUP($E33,'NEA Backsheet'!$D$5:$CB$183,H$9,FALSE))="","",(VLOOKUP($E33,'NEA Backsheet'!$D$5:$CB$183,H$9,FALSE))),"")</f>
        <v>31892.937592935927</v>
      </c>
      <c r="I33" s="124">
        <f ca="1">IFERROR(IF((VLOOKUP($E33,'NEA Backsheet'!$D$5:$CB$183,I$9,FALSE))="","",(VLOOKUP($E33,'NEA Backsheet'!$D$5:$CB$183,I$9,FALSE))),"")</f>
        <v>34826.758202998441</v>
      </c>
      <c r="J33" s="125">
        <f ca="1">IFERROR(IF((VLOOKUP($E33,'NEA Backsheet'!$D$5:$CB$183,J$9,FALSE))="","",(VLOOKUP($E33,'NEA Backsheet'!$D$5:$CB$183,J$9,FALSE))),"")</f>
        <v>35972.437972276457</v>
      </c>
      <c r="K33" s="123">
        <f ca="1">IFERROR(IF((VLOOKUP($E33,'NEA Backsheet'!$D$5:$CB$183,K$9,FALSE))="","",(VLOOKUP($E33,'NEA Backsheet'!$D$5:$CB$183,K$9,FALSE))),"")</f>
        <v>74112.964434904323</v>
      </c>
      <c r="L33" s="124">
        <f ca="1">IFERROR(IF((VLOOKUP($E33,'NEA Backsheet'!$D$5:$CB$183,L$9,FALSE))="","",(VLOOKUP($E33,'NEA Backsheet'!$D$5:$CB$183,L$9,FALSE))),"")</f>
        <v>75835.874450262665</v>
      </c>
      <c r="M33" s="124">
        <f ca="1">IFERROR(IF((VLOOKUP($E33,'NEA Backsheet'!$D$5:$CB$183,M$9,FALSE))="","",(VLOOKUP($E33,'NEA Backsheet'!$D$5:$CB$183,M$9,FALSE))),"")</f>
        <v>74207.383044126429</v>
      </c>
      <c r="N33" s="126">
        <f ca="1">IFERROR(IF((VLOOKUP($E33,'NEA Backsheet'!$D$5:$CB$183,N$9,FALSE))="","",(VLOOKUP($E33,'NEA Backsheet'!$D$5:$CB$183,N$9,FALSE))),"")</f>
        <v>74848.119698795155</v>
      </c>
      <c r="O33" s="123">
        <f ca="1">IFERROR(IF((VLOOKUP($E33,'NEA Backsheet'!$D$5:$CB$183,O$9,FALSE))="","",(VLOOKUP($E33,'NEA Backsheet'!$D$5:$CB$183,O$9,FALSE))),"")</f>
        <v>106097.96675005494</v>
      </c>
      <c r="P33" s="127">
        <f ca="1">IFERROR(IF((VLOOKUP($E33,'NEA Backsheet'!$D$5:$CB$183,P$9,FALSE))="","",(VLOOKUP($E33,'NEA Backsheet'!$D$5:$CB$183,P$9,FALSE))),"")</f>
        <v>107728.8120431986</v>
      </c>
      <c r="Q33" s="124">
        <f ca="1">IFERROR(IF((VLOOKUP($E33,'NEA Backsheet'!$D$5:$CB$183,Q$9,FALSE))="","",(VLOOKUP($E33,'NEA Backsheet'!$D$5:$CB$183,Q$9,FALSE))),"")</f>
        <v>109034.14124712486</v>
      </c>
      <c r="R33" s="126">
        <f ca="1">IFERROR(IF((VLOOKUP($E33,'NEA Backsheet'!$D$5:$CB$183,R$9,FALSE))="","",(VLOOKUP($E33,'NEA Backsheet'!$D$5:$CB$183,R$9,FALSE))),"")</f>
        <v>110820.55767107161</v>
      </c>
    </row>
    <row r="34" spans="1:18" ht="15" customHeight="1" x14ac:dyDescent="0.3">
      <c r="A34" s="56">
        <v>21</v>
      </c>
      <c r="B34" s="97" t="str">
        <f ca="1">IFERROR(IF((VLOOKUP($E34,'Org List'!$AJ$10:$AL$188,3,FALSE))="","",(VLOOKUP($E34,'Org List'!$AJ$10:$AL$188,3,FALSE))),"")</f>
        <v>NHS England Midlands And East (West Midlands)</v>
      </c>
      <c r="C34" s="98" t="str">
        <f ca="1">IFERROR(IF((VLOOKUP($E34,'Org List'!$AO$10:$AQ$188,3,FALSE))="","",(VLOOKUP($E34,'Org List'!$AO$10:$AQ$188,3,FALSE))),"")</f>
        <v/>
      </c>
      <c r="D34" s="116" t="str">
        <f ca="1">IFERROR(IF((VLOOKUP($E34,'Org List'!$AT$10:$AV$188,3,FALSE))="","",(VLOOKUP($E34,'Org List'!$AT$10:$AV$188,3,FALSE))),"")</f>
        <v>NHS England Midlands And East (West Midlands)</v>
      </c>
      <c r="E34" s="97" t="str">
        <f t="shared" ca="1" si="0"/>
        <v>Q77</v>
      </c>
      <c r="F34" s="99" t="str">
        <f ca="1">IF(E34="","",VLOOKUP(E34,'Org List'!$J$9:$K$488,2,0))</f>
        <v>NHS England Midlands And East (West Midlands)</v>
      </c>
      <c r="G34" s="123">
        <f ca="1">IFERROR(IF((VLOOKUP($E34,'NEA Backsheet'!$D$5:$CB$183,G$9,FALSE))="","",(VLOOKUP($E34,'NEA Backsheet'!$D$5:$CB$183,G$9,FALSE))),"")</f>
        <v>38265.377843287424</v>
      </c>
      <c r="H34" s="124">
        <f ca="1">IFERROR(IF((VLOOKUP($E34,'NEA Backsheet'!$D$5:$CB$183,H$9,FALSE))="","",(VLOOKUP($E34,'NEA Backsheet'!$D$5:$CB$183,H$9,FALSE))),"")</f>
        <v>37880.951600832479</v>
      </c>
      <c r="I34" s="124">
        <f ca="1">IFERROR(IF((VLOOKUP($E34,'NEA Backsheet'!$D$5:$CB$183,I$9,FALSE))="","",(VLOOKUP($E34,'NEA Backsheet'!$D$5:$CB$183,I$9,FALSE))),"")</f>
        <v>40534.613928599785</v>
      </c>
      <c r="J34" s="125">
        <f ca="1">IFERROR(IF((VLOOKUP($E34,'NEA Backsheet'!$D$5:$CB$183,J$9,FALSE))="","",(VLOOKUP($E34,'NEA Backsheet'!$D$5:$CB$183,J$9,FALSE))),"")</f>
        <v>41051.381030716861</v>
      </c>
      <c r="K34" s="123">
        <f ca="1">IFERROR(IF((VLOOKUP($E34,'NEA Backsheet'!$D$5:$CB$183,K$9,FALSE))="","",(VLOOKUP($E34,'NEA Backsheet'!$D$5:$CB$183,K$9,FALSE))),"")</f>
        <v>81622.203171860092</v>
      </c>
      <c r="L34" s="124">
        <f ca="1">IFERROR(IF((VLOOKUP($E34,'NEA Backsheet'!$D$5:$CB$183,L$9,FALSE))="","",(VLOOKUP($E34,'NEA Backsheet'!$D$5:$CB$183,L$9,FALSE))),"")</f>
        <v>82373.673282469506</v>
      </c>
      <c r="M34" s="124">
        <f ca="1">IFERROR(IF((VLOOKUP($E34,'NEA Backsheet'!$D$5:$CB$183,M$9,FALSE))="","",(VLOOKUP($E34,'NEA Backsheet'!$D$5:$CB$183,M$9,FALSE))),"")</f>
        <v>82921.019639232734</v>
      </c>
      <c r="N34" s="126">
        <f ca="1">IFERROR(IF((VLOOKUP($E34,'NEA Backsheet'!$D$5:$CB$183,N$9,FALSE))="","",(VLOOKUP($E34,'NEA Backsheet'!$D$5:$CB$183,N$9,FALSE))),"")</f>
        <v>83056.309347627976</v>
      </c>
      <c r="O34" s="123">
        <f ca="1">IFERROR(IF((VLOOKUP($E34,'NEA Backsheet'!$D$5:$CB$183,O$9,FALSE))="","",(VLOOKUP($E34,'NEA Backsheet'!$D$5:$CB$183,O$9,FALSE))),"")</f>
        <v>119887.5810151475</v>
      </c>
      <c r="P34" s="127">
        <f ca="1">IFERROR(IF((VLOOKUP($E34,'NEA Backsheet'!$D$5:$CB$183,P$9,FALSE))="","",(VLOOKUP($E34,'NEA Backsheet'!$D$5:$CB$183,P$9,FALSE))),"")</f>
        <v>120254.62488330196</v>
      </c>
      <c r="Q34" s="124">
        <f ca="1">IFERROR(IF((VLOOKUP($E34,'NEA Backsheet'!$D$5:$CB$183,Q$9,FALSE))="","",(VLOOKUP($E34,'NEA Backsheet'!$D$5:$CB$183,Q$9,FALSE))),"")</f>
        <v>123455.63356783251</v>
      </c>
      <c r="R34" s="126">
        <f ca="1">IFERROR(IF((VLOOKUP($E34,'NEA Backsheet'!$D$5:$CB$183,R$9,FALSE))="","",(VLOOKUP($E34,'NEA Backsheet'!$D$5:$CB$183,R$9,FALSE))),"")</f>
        <v>124107.69037834482</v>
      </c>
    </row>
    <row r="35" spans="1:18" ht="15" customHeight="1" x14ac:dyDescent="0.3">
      <c r="A35" s="56">
        <v>22</v>
      </c>
      <c r="B35" s="97" t="str">
        <f ca="1">IFERROR(IF((VLOOKUP($E35,'Org List'!$AJ$10:$AL$188,3,FALSE))="","",(VLOOKUP($E35,'Org List'!$AJ$10:$AL$188,3,FALSE))),"")</f>
        <v>NHS England Midlands And East (Central Midlands)</v>
      </c>
      <c r="C35" s="98" t="str">
        <f ca="1">IFERROR(IF((VLOOKUP($E35,'Org List'!$AO$10:$AQ$188,3,FALSE))="","",(VLOOKUP($E35,'Org List'!$AO$10:$AQ$188,3,FALSE))),"")</f>
        <v/>
      </c>
      <c r="D35" s="116" t="str">
        <f ca="1">IFERROR(IF((VLOOKUP($E35,'Org List'!$AT$10:$AV$188,3,FALSE))="","",(VLOOKUP($E35,'Org List'!$AT$10:$AV$188,3,FALSE))),"")</f>
        <v>NHS England Midlands And East (Central Midlands)</v>
      </c>
      <c r="E35" s="97" t="str">
        <f t="shared" ca="1" si="0"/>
        <v>Q78</v>
      </c>
      <c r="F35" s="99" t="str">
        <f ca="1">IF(E35="","",VLOOKUP(E35,'Org List'!$J$9:$K$488,2,0))</f>
        <v>NHS England Midlands And East (Central Midlands)</v>
      </c>
      <c r="G35" s="123">
        <f ca="1">IFERROR(IF((VLOOKUP($E35,'NEA Backsheet'!$D$5:$CB$183,G$9,FALSE))="","",(VLOOKUP($E35,'NEA Backsheet'!$D$5:$CB$183,G$9,FALSE))),"")</f>
        <v>39403.988321555553</v>
      </c>
      <c r="H35" s="124">
        <f ca="1">IFERROR(IF((VLOOKUP($E35,'NEA Backsheet'!$D$5:$CB$183,H$9,FALSE))="","",(VLOOKUP($E35,'NEA Backsheet'!$D$5:$CB$183,H$9,FALSE))),"")</f>
        <v>36578.991497186129</v>
      </c>
      <c r="I35" s="124">
        <f ca="1">IFERROR(IF((VLOOKUP($E35,'NEA Backsheet'!$D$5:$CB$183,I$9,FALSE))="","",(VLOOKUP($E35,'NEA Backsheet'!$D$5:$CB$183,I$9,FALSE))),"")</f>
        <v>39524.595443745391</v>
      </c>
      <c r="J35" s="125">
        <f ca="1">IFERROR(IF((VLOOKUP($E35,'NEA Backsheet'!$D$5:$CB$183,J$9,FALSE))="","",(VLOOKUP($E35,'NEA Backsheet'!$D$5:$CB$183,J$9,FALSE))),"")</f>
        <v>38345.370224273167</v>
      </c>
      <c r="K35" s="123">
        <f ca="1">IFERROR(IF((VLOOKUP($E35,'NEA Backsheet'!$D$5:$CB$183,K$9,FALSE))="","",(VLOOKUP($E35,'NEA Backsheet'!$D$5:$CB$183,K$9,FALSE))),"")</f>
        <v>85768.84362301878</v>
      </c>
      <c r="L35" s="124">
        <f ca="1">IFERROR(IF((VLOOKUP($E35,'NEA Backsheet'!$D$5:$CB$183,L$9,FALSE))="","",(VLOOKUP($E35,'NEA Backsheet'!$D$5:$CB$183,L$9,FALSE))),"")</f>
        <v>86581.401337483738</v>
      </c>
      <c r="M35" s="124">
        <f ca="1">IFERROR(IF((VLOOKUP($E35,'NEA Backsheet'!$D$5:$CB$183,M$9,FALSE))="","",(VLOOKUP($E35,'NEA Backsheet'!$D$5:$CB$183,M$9,FALSE))),"")</f>
        <v>84813.675077101812</v>
      </c>
      <c r="N35" s="126">
        <f ca="1">IFERROR(IF((VLOOKUP($E35,'NEA Backsheet'!$D$5:$CB$183,N$9,FALSE))="","",(VLOOKUP($E35,'NEA Backsheet'!$D$5:$CB$183,N$9,FALSE))),"")</f>
        <v>82587.792947255788</v>
      </c>
      <c r="O35" s="123">
        <f ca="1">IFERROR(IF((VLOOKUP($E35,'NEA Backsheet'!$D$5:$CB$183,O$9,FALSE))="","",(VLOOKUP($E35,'NEA Backsheet'!$D$5:$CB$183,O$9,FALSE))),"")</f>
        <v>125172.83194457433</v>
      </c>
      <c r="P35" s="127">
        <f ca="1">IFERROR(IF((VLOOKUP($E35,'NEA Backsheet'!$D$5:$CB$183,P$9,FALSE))="","",(VLOOKUP($E35,'NEA Backsheet'!$D$5:$CB$183,P$9,FALSE))),"")</f>
        <v>123160.39283466988</v>
      </c>
      <c r="Q35" s="124">
        <f ca="1">IFERROR(IF((VLOOKUP($E35,'NEA Backsheet'!$D$5:$CB$183,Q$9,FALSE))="","",(VLOOKUP($E35,'NEA Backsheet'!$D$5:$CB$183,Q$9,FALSE))),"")</f>
        <v>124338.27052084719</v>
      </c>
      <c r="R35" s="126">
        <f ca="1">IFERROR(IF((VLOOKUP($E35,'NEA Backsheet'!$D$5:$CB$183,R$9,FALSE))="","",(VLOOKUP($E35,'NEA Backsheet'!$D$5:$CB$183,R$9,FALSE))),"")</f>
        <v>120933.16317152893</v>
      </c>
    </row>
    <row r="36" spans="1:18" ht="15" customHeight="1" x14ac:dyDescent="0.3">
      <c r="A36" s="56">
        <v>23</v>
      </c>
      <c r="B36" s="97" t="str">
        <f ca="1">IFERROR(IF((VLOOKUP($E36,'Org List'!$AJ$10:$AL$188,3,FALSE))="","",(VLOOKUP($E36,'Org List'!$AJ$10:$AL$188,3,FALSE))),"")</f>
        <v>NHS England Midlands And East (East)</v>
      </c>
      <c r="C36" s="98" t="str">
        <f ca="1">IFERROR(IF((VLOOKUP($E36,'Org List'!$AO$10:$AQ$188,3,FALSE))="","",(VLOOKUP($E36,'Org List'!$AO$10:$AQ$188,3,FALSE))),"")</f>
        <v/>
      </c>
      <c r="D36" s="116" t="str">
        <f ca="1">IFERROR(IF((VLOOKUP($E36,'Org List'!$AT$10:$AV$188,3,FALSE))="","",(VLOOKUP($E36,'Org List'!$AT$10:$AV$188,3,FALSE))),"")</f>
        <v>NHS England Midlands And East (East)</v>
      </c>
      <c r="E36" s="97" t="str">
        <f t="shared" ca="1" si="0"/>
        <v>Q79</v>
      </c>
      <c r="F36" s="99" t="str">
        <f ca="1">IF(E36="","",VLOOKUP(E36,'Org List'!$J$9:$K$488,2,0))</f>
        <v>NHS England Midlands And East (East)</v>
      </c>
      <c r="G36" s="123">
        <f ca="1">IFERROR(IF((VLOOKUP($E36,'NEA Backsheet'!$D$5:$CB$183,G$9,FALSE))="","",(VLOOKUP($E36,'NEA Backsheet'!$D$5:$CB$183,G$9,FALSE))),"")</f>
        <v>33732.55742441929</v>
      </c>
      <c r="H36" s="124">
        <f ca="1">IFERROR(IF((VLOOKUP($E36,'NEA Backsheet'!$D$5:$CB$183,H$9,FALSE))="","",(VLOOKUP($E36,'NEA Backsheet'!$D$5:$CB$183,H$9,FALSE))),"")</f>
        <v>33158.893088092191</v>
      </c>
      <c r="I36" s="124">
        <f ca="1">IFERROR(IF((VLOOKUP($E36,'NEA Backsheet'!$D$5:$CB$183,I$9,FALSE))="","",(VLOOKUP($E36,'NEA Backsheet'!$D$5:$CB$183,I$9,FALSE))),"")</f>
        <v>36050.52433800423</v>
      </c>
      <c r="J36" s="125">
        <f ca="1">IFERROR(IF((VLOOKUP($E36,'NEA Backsheet'!$D$5:$CB$183,J$9,FALSE))="","",(VLOOKUP($E36,'NEA Backsheet'!$D$5:$CB$183,J$9,FALSE))),"")</f>
        <v>36884.672730554877</v>
      </c>
      <c r="K36" s="123">
        <f ca="1">IFERROR(IF((VLOOKUP($E36,'NEA Backsheet'!$D$5:$CB$183,K$9,FALSE))="","",(VLOOKUP($E36,'NEA Backsheet'!$D$5:$CB$183,K$9,FALSE))),"")</f>
        <v>81401.12466837019</v>
      </c>
      <c r="L36" s="124">
        <f ca="1">IFERROR(IF((VLOOKUP($E36,'NEA Backsheet'!$D$5:$CB$183,L$9,FALSE))="","",(VLOOKUP($E36,'NEA Backsheet'!$D$5:$CB$183,L$9,FALSE))),"")</f>
        <v>82921.088611046987</v>
      </c>
      <c r="M36" s="124">
        <f ca="1">IFERROR(IF((VLOOKUP($E36,'NEA Backsheet'!$D$5:$CB$183,M$9,FALSE))="","",(VLOOKUP($E36,'NEA Backsheet'!$D$5:$CB$183,M$9,FALSE))),"")</f>
        <v>81223.840424565016</v>
      </c>
      <c r="N36" s="126">
        <f ca="1">IFERROR(IF((VLOOKUP($E36,'NEA Backsheet'!$D$5:$CB$183,N$9,FALSE))="","",(VLOOKUP($E36,'NEA Backsheet'!$D$5:$CB$183,N$9,FALSE))),"")</f>
        <v>80285.455086077447</v>
      </c>
      <c r="O36" s="123">
        <f ca="1">IFERROR(IF((VLOOKUP($E36,'NEA Backsheet'!$D$5:$CB$183,O$9,FALSE))="","",(VLOOKUP($E36,'NEA Backsheet'!$D$5:$CB$183,O$9,FALSE))),"")</f>
        <v>115133.68209278949</v>
      </c>
      <c r="P36" s="127">
        <f ca="1">IFERROR(IF((VLOOKUP($E36,'NEA Backsheet'!$D$5:$CB$183,P$9,FALSE))="","",(VLOOKUP($E36,'NEA Backsheet'!$D$5:$CB$183,P$9,FALSE))),"")</f>
        <v>116079.9816991392</v>
      </c>
      <c r="Q36" s="124">
        <f ca="1">IFERROR(IF((VLOOKUP($E36,'NEA Backsheet'!$D$5:$CB$183,Q$9,FALSE))="","",(VLOOKUP($E36,'NEA Backsheet'!$D$5:$CB$183,Q$9,FALSE))),"")</f>
        <v>117274.36476256924</v>
      </c>
      <c r="R36" s="126">
        <f ca="1">IFERROR(IF((VLOOKUP($E36,'NEA Backsheet'!$D$5:$CB$183,R$9,FALSE))="","",(VLOOKUP($E36,'NEA Backsheet'!$D$5:$CB$183,R$9,FALSE))),"")</f>
        <v>117170.12781663233</v>
      </c>
    </row>
    <row r="37" spans="1:18" ht="15" customHeight="1" x14ac:dyDescent="0.3">
      <c r="A37" s="56">
        <v>24</v>
      </c>
      <c r="B37" s="97" t="str">
        <f ca="1">IFERROR(IF((VLOOKUP($E37,'Org List'!$AJ$10:$AL$188,3,FALSE))="","",(VLOOKUP($E37,'Org List'!$AJ$10:$AL$188,3,FALSE))),"")</f>
        <v>NHS England South West (South West South)</v>
      </c>
      <c r="C37" s="98" t="str">
        <f ca="1">IFERROR(IF((VLOOKUP($E37,'Org List'!$AO$10:$AQ$188,3,FALSE))="","",(VLOOKUP($E37,'Org List'!$AO$10:$AQ$188,3,FALSE))),"")</f>
        <v/>
      </c>
      <c r="D37" s="116" t="str">
        <f ca="1">IFERROR(IF((VLOOKUP($E37,'Org List'!$AT$10:$AV$188,3,FALSE))="","",(VLOOKUP($E37,'Org List'!$AT$10:$AV$188,3,FALSE))),"")</f>
        <v>NHS England South West (South West South)</v>
      </c>
      <c r="E37" s="97" t="str">
        <f t="shared" ca="1" si="0"/>
        <v>Q85</v>
      </c>
      <c r="F37" s="99" t="str">
        <f ca="1">IF(E37="","",VLOOKUP(E37,'Org List'!$J$9:$K$488,2,0))</f>
        <v>NHS England South West (South West South)</v>
      </c>
      <c r="G37" s="123">
        <f ca="1">IFERROR(IF((VLOOKUP($E37,'NEA Backsheet'!$D$5:$CB$183,G$9,FALSE))="","",(VLOOKUP($E37,'NEA Backsheet'!$D$5:$CB$183,G$9,FALSE))),"")</f>
        <v>29080.621811518307</v>
      </c>
      <c r="H37" s="124">
        <f ca="1">IFERROR(IF((VLOOKUP($E37,'NEA Backsheet'!$D$5:$CB$183,H$9,FALSE))="","",(VLOOKUP($E37,'NEA Backsheet'!$D$5:$CB$183,H$9,FALSE))),"")</f>
        <v>27730.088944291099</v>
      </c>
      <c r="I37" s="124">
        <f ca="1">IFERROR(IF((VLOOKUP($E37,'NEA Backsheet'!$D$5:$CB$183,I$9,FALSE))="","",(VLOOKUP($E37,'NEA Backsheet'!$D$5:$CB$183,I$9,FALSE))),"")</f>
        <v>29086.946815475174</v>
      </c>
      <c r="J37" s="125">
        <f ca="1">IFERROR(IF((VLOOKUP($E37,'NEA Backsheet'!$D$5:$CB$183,J$9,FALSE))="","",(VLOOKUP($E37,'NEA Backsheet'!$D$5:$CB$183,J$9,FALSE))),"")</f>
        <v>28377.053053669366</v>
      </c>
      <c r="K37" s="123">
        <f ca="1">IFERROR(IF((VLOOKUP($E37,'NEA Backsheet'!$D$5:$CB$183,K$9,FALSE))="","",(VLOOKUP($E37,'NEA Backsheet'!$D$5:$CB$183,K$9,FALSE))),"")</f>
        <v>63609.0431986642</v>
      </c>
      <c r="L37" s="124">
        <f ca="1">IFERROR(IF((VLOOKUP($E37,'NEA Backsheet'!$D$5:$CB$183,L$9,FALSE))="","",(VLOOKUP($E37,'NEA Backsheet'!$D$5:$CB$183,L$9,FALSE))),"")</f>
        <v>64475.649884029917</v>
      </c>
      <c r="M37" s="124">
        <f ca="1">IFERROR(IF((VLOOKUP($E37,'NEA Backsheet'!$D$5:$CB$183,M$9,FALSE))="","",(VLOOKUP($E37,'NEA Backsheet'!$D$5:$CB$183,M$9,FALSE))),"")</f>
        <v>62548.695855872509</v>
      </c>
      <c r="N37" s="126">
        <f ca="1">IFERROR(IF((VLOOKUP($E37,'NEA Backsheet'!$D$5:$CB$183,N$9,FALSE))="","",(VLOOKUP($E37,'NEA Backsheet'!$D$5:$CB$183,N$9,FALSE))),"")</f>
        <v>61179.402115448145</v>
      </c>
      <c r="O37" s="123">
        <f ca="1">IFERROR(IF((VLOOKUP($E37,'NEA Backsheet'!$D$5:$CB$183,O$9,FALSE))="","",(VLOOKUP($E37,'NEA Backsheet'!$D$5:$CB$183,O$9,FALSE))),"")</f>
        <v>92689.665010182478</v>
      </c>
      <c r="P37" s="127">
        <f ca="1">IFERROR(IF((VLOOKUP($E37,'NEA Backsheet'!$D$5:$CB$183,P$9,FALSE))="","",(VLOOKUP($E37,'NEA Backsheet'!$D$5:$CB$183,P$9,FALSE))),"")</f>
        <v>92205.738828321017</v>
      </c>
      <c r="Q37" s="124">
        <f ca="1">IFERROR(IF((VLOOKUP($E37,'NEA Backsheet'!$D$5:$CB$183,Q$9,FALSE))="","",(VLOOKUP($E37,'NEA Backsheet'!$D$5:$CB$183,Q$9,FALSE))),"")</f>
        <v>91635.642671347698</v>
      </c>
      <c r="R37" s="126">
        <f ca="1">IFERROR(IF((VLOOKUP($E37,'NEA Backsheet'!$D$5:$CB$183,R$9,FALSE))="","",(VLOOKUP($E37,'NEA Backsheet'!$D$5:$CB$183,R$9,FALSE))),"")</f>
        <v>89556.455169117515</v>
      </c>
    </row>
    <row r="38" spans="1:18" ht="15" customHeight="1" x14ac:dyDescent="0.3">
      <c r="A38" s="56">
        <v>25</v>
      </c>
      <c r="B38" s="97" t="str">
        <f ca="1">IFERROR(IF((VLOOKUP($E38,'Org List'!$AJ$10:$AL$188,3,FALSE))="","",(VLOOKUP($E38,'Org List'!$AJ$10:$AL$188,3,FALSE))),"")</f>
        <v>NHS England South West (South West North)</v>
      </c>
      <c r="C38" s="98" t="str">
        <f ca="1">IFERROR(IF((VLOOKUP($E38,'Org List'!$AO$10:$AQ$188,3,FALSE))="","",(VLOOKUP($E38,'Org List'!$AO$10:$AQ$188,3,FALSE))),"")</f>
        <v/>
      </c>
      <c r="D38" s="116" t="str">
        <f ca="1">IFERROR(IF((VLOOKUP($E38,'Org List'!$AT$10:$AV$188,3,FALSE))="","",(VLOOKUP($E38,'Org List'!$AT$10:$AV$188,3,FALSE))),"")</f>
        <v>NHS England South West (South West North)</v>
      </c>
      <c r="E38" s="97" t="str">
        <f t="shared" ca="1" si="0"/>
        <v>Q86</v>
      </c>
      <c r="F38" s="99" t="str">
        <f ca="1">IF(E38="","",VLOOKUP(E38,'Org List'!$J$9:$K$488,2,0))</f>
        <v>NHS England South West (South West North)</v>
      </c>
      <c r="G38" s="123">
        <f ca="1">IFERROR(IF((VLOOKUP($E38,'NEA Backsheet'!$D$5:$CB$183,G$9,FALSE))="","",(VLOOKUP($E38,'NEA Backsheet'!$D$5:$CB$183,G$9,FALSE))),"")</f>
        <v>20064.391833089769</v>
      </c>
      <c r="H38" s="124">
        <f ca="1">IFERROR(IF((VLOOKUP($E38,'NEA Backsheet'!$D$5:$CB$183,H$9,FALSE))="","",(VLOOKUP($E38,'NEA Backsheet'!$D$5:$CB$183,H$9,FALSE))),"")</f>
        <v>19482.478018892547</v>
      </c>
      <c r="I38" s="124">
        <f ca="1">IFERROR(IF((VLOOKUP($E38,'NEA Backsheet'!$D$5:$CB$183,I$9,FALSE))="","",(VLOOKUP($E38,'NEA Backsheet'!$D$5:$CB$183,I$9,FALSE))),"")</f>
        <v>20558.179823719889</v>
      </c>
      <c r="J38" s="125">
        <f ca="1">IFERROR(IF((VLOOKUP($E38,'NEA Backsheet'!$D$5:$CB$183,J$9,FALSE))="","",(VLOOKUP($E38,'NEA Backsheet'!$D$5:$CB$183,J$9,FALSE))),"")</f>
        <v>22033.285327532089</v>
      </c>
      <c r="K38" s="123">
        <f ca="1">IFERROR(IF((VLOOKUP($E38,'NEA Backsheet'!$D$5:$CB$183,K$9,FALSE))="","",(VLOOKUP($E38,'NEA Backsheet'!$D$5:$CB$183,K$9,FALSE))),"")</f>
        <v>43732.555607109025</v>
      </c>
      <c r="L38" s="124">
        <f ca="1">IFERROR(IF((VLOOKUP($E38,'NEA Backsheet'!$D$5:$CB$183,L$9,FALSE))="","",(VLOOKUP($E38,'NEA Backsheet'!$D$5:$CB$183,L$9,FALSE))),"")</f>
        <v>45112.582553956294</v>
      </c>
      <c r="M38" s="124">
        <f ca="1">IFERROR(IF((VLOOKUP($E38,'NEA Backsheet'!$D$5:$CB$183,M$9,FALSE))="","",(VLOOKUP($E38,'NEA Backsheet'!$D$5:$CB$183,M$9,FALSE))),"")</f>
        <v>43927.466175843656</v>
      </c>
      <c r="N38" s="126">
        <f ca="1">IFERROR(IF((VLOOKUP($E38,'NEA Backsheet'!$D$5:$CB$183,N$9,FALSE))="","",(VLOOKUP($E38,'NEA Backsheet'!$D$5:$CB$183,N$9,FALSE))),"")</f>
        <v>43722.600236293947</v>
      </c>
      <c r="O38" s="123">
        <f ca="1">IFERROR(IF((VLOOKUP($E38,'NEA Backsheet'!$D$5:$CB$183,O$9,FALSE))="","",(VLOOKUP($E38,'NEA Backsheet'!$D$5:$CB$183,O$9,FALSE))),"")</f>
        <v>63796.947440198797</v>
      </c>
      <c r="P38" s="127">
        <f ca="1">IFERROR(IF((VLOOKUP($E38,'NEA Backsheet'!$D$5:$CB$183,P$9,FALSE))="","",(VLOOKUP($E38,'NEA Backsheet'!$D$5:$CB$183,P$9,FALSE))),"")</f>
        <v>64595.06057284883</v>
      </c>
      <c r="Q38" s="124">
        <f ca="1">IFERROR(IF((VLOOKUP($E38,'NEA Backsheet'!$D$5:$CB$183,Q$9,FALSE))="","",(VLOOKUP($E38,'NEA Backsheet'!$D$5:$CB$183,Q$9,FALSE))),"")</f>
        <v>64485.645999563538</v>
      </c>
      <c r="R38" s="126">
        <f ca="1">IFERROR(IF((VLOOKUP($E38,'NEA Backsheet'!$D$5:$CB$183,R$9,FALSE))="","",(VLOOKUP($E38,'NEA Backsheet'!$D$5:$CB$183,R$9,FALSE))),"")</f>
        <v>65755.885563826028</v>
      </c>
    </row>
    <row r="39" spans="1:18" ht="15" customHeight="1" x14ac:dyDescent="0.3">
      <c r="A39" s="56">
        <v>26</v>
      </c>
      <c r="B39" s="97" t="str">
        <f ca="1">IFERROR(IF((VLOOKUP($E39,'Org List'!$AJ$10:$AL$188,3,FALSE))="","",(VLOOKUP($E39,'Org List'!$AJ$10:$AL$188,3,FALSE))),"")</f>
        <v>NHS England South East (Hampshire, Isle of Wight and Thames Valley)</v>
      </c>
      <c r="C39" s="98" t="str">
        <f ca="1">IFERROR(IF((VLOOKUP($E39,'Org List'!$AO$10:$AQ$188,3,FALSE))="","",(VLOOKUP($E39,'Org List'!$AO$10:$AQ$188,3,FALSE))),"")</f>
        <v/>
      </c>
      <c r="D39" s="116" t="str">
        <f ca="1">IFERROR(IF((VLOOKUP($E39,'Org List'!$AT$10:$AV$188,3,FALSE))="","",(VLOOKUP($E39,'Org List'!$AT$10:$AV$188,3,FALSE))),"")</f>
        <v>NHS England South East (Hampshire, Isle of Wight and Thames Valley)</v>
      </c>
      <c r="E39" s="97" t="str">
        <f t="shared" ca="1" si="0"/>
        <v>Q87</v>
      </c>
      <c r="F39" s="99" t="str">
        <f ca="1">IF(E39="","",VLOOKUP(E39,'Org List'!$J$9:$K$488,2,0))</f>
        <v>NHS England South East (Hampshire, Isle of Wight and Thames Valley)</v>
      </c>
      <c r="G39" s="123">
        <f ca="1">IFERROR(IF((VLOOKUP($E39,'NEA Backsheet'!$D$5:$CB$183,G$9,FALSE))="","",(VLOOKUP($E39,'NEA Backsheet'!$D$5:$CB$183,G$9,FALSE))),"")</f>
        <v>34387.687506616901</v>
      </c>
      <c r="H39" s="124">
        <f ca="1">IFERROR(IF((VLOOKUP($E39,'NEA Backsheet'!$D$5:$CB$183,H$9,FALSE))="","",(VLOOKUP($E39,'NEA Backsheet'!$D$5:$CB$183,H$9,FALSE))),"")</f>
        <v>34129.732907628662</v>
      </c>
      <c r="I39" s="124">
        <f ca="1">IFERROR(IF((VLOOKUP($E39,'NEA Backsheet'!$D$5:$CB$183,I$9,FALSE))="","",(VLOOKUP($E39,'NEA Backsheet'!$D$5:$CB$183,I$9,FALSE))),"")</f>
        <v>37819.123238093714</v>
      </c>
      <c r="J39" s="125">
        <f ca="1">IFERROR(IF((VLOOKUP($E39,'NEA Backsheet'!$D$5:$CB$183,J$9,FALSE))="","",(VLOOKUP($E39,'NEA Backsheet'!$D$5:$CB$183,J$9,FALSE))),"")</f>
        <v>36567.196954510349</v>
      </c>
      <c r="K39" s="123">
        <f ca="1">IFERROR(IF((VLOOKUP($E39,'NEA Backsheet'!$D$5:$CB$183,K$9,FALSE))="","",(VLOOKUP($E39,'NEA Backsheet'!$D$5:$CB$183,K$9,FALSE))),"")</f>
        <v>67352.991835827983</v>
      </c>
      <c r="L39" s="124">
        <f ca="1">IFERROR(IF((VLOOKUP($E39,'NEA Backsheet'!$D$5:$CB$183,L$9,FALSE))="","",(VLOOKUP($E39,'NEA Backsheet'!$D$5:$CB$183,L$9,FALSE))),"")</f>
        <v>67605.693175801469</v>
      </c>
      <c r="M39" s="124">
        <f ca="1">IFERROR(IF((VLOOKUP($E39,'NEA Backsheet'!$D$5:$CB$183,M$9,FALSE))="","",(VLOOKUP($E39,'NEA Backsheet'!$D$5:$CB$183,M$9,FALSE))),"")</f>
        <v>66746.409410978624</v>
      </c>
      <c r="N39" s="126">
        <f ca="1">IFERROR(IF((VLOOKUP($E39,'NEA Backsheet'!$D$5:$CB$183,N$9,FALSE))="","",(VLOOKUP($E39,'NEA Backsheet'!$D$5:$CB$183,N$9,FALSE))),"")</f>
        <v>66728.0186613072</v>
      </c>
      <c r="O39" s="123">
        <f ca="1">IFERROR(IF((VLOOKUP($E39,'NEA Backsheet'!$D$5:$CB$183,O$9,FALSE))="","",(VLOOKUP($E39,'NEA Backsheet'!$D$5:$CB$183,O$9,FALSE))),"")</f>
        <v>101740.67934244487</v>
      </c>
      <c r="P39" s="127">
        <f ca="1">IFERROR(IF((VLOOKUP($E39,'NEA Backsheet'!$D$5:$CB$183,P$9,FALSE))="","",(VLOOKUP($E39,'NEA Backsheet'!$D$5:$CB$183,P$9,FALSE))),"")</f>
        <v>101735.42608343015</v>
      </c>
      <c r="Q39" s="124">
        <f ca="1">IFERROR(IF((VLOOKUP($E39,'NEA Backsheet'!$D$5:$CB$183,Q$9,FALSE))="","",(VLOOKUP($E39,'NEA Backsheet'!$D$5:$CB$183,Q$9,FALSE))),"")</f>
        <v>104565.53264907232</v>
      </c>
      <c r="R39" s="126">
        <f ca="1">IFERROR(IF((VLOOKUP($E39,'NEA Backsheet'!$D$5:$CB$183,R$9,FALSE))="","",(VLOOKUP($E39,'NEA Backsheet'!$D$5:$CB$183,R$9,FALSE))),"")</f>
        <v>103295.21561581756</v>
      </c>
    </row>
    <row r="40" spans="1:18" ht="15" customHeight="1" x14ac:dyDescent="0.3">
      <c r="A40" s="56">
        <v>27</v>
      </c>
      <c r="B40" s="97" t="str">
        <f ca="1">IFERROR(IF((VLOOKUP($E40,'Org List'!$AJ$10:$AL$188,3,FALSE))="","",(VLOOKUP($E40,'Org List'!$AJ$10:$AL$188,3,FALSE))),"")</f>
        <v>NHS England South East (Kent, Surrey and Sussex)</v>
      </c>
      <c r="C40" s="98" t="str">
        <f ca="1">IFERROR(IF((VLOOKUP($E40,'Org List'!$AO$10:$AQ$188,3,FALSE))="","",(VLOOKUP($E40,'Org List'!$AO$10:$AQ$188,3,FALSE))),"")</f>
        <v/>
      </c>
      <c r="D40" s="116" t="str">
        <f ca="1">IFERROR(IF((VLOOKUP($E40,'Org List'!$AT$10:$AV$188,3,FALSE))="","",(VLOOKUP($E40,'Org List'!$AT$10:$AV$188,3,FALSE))),"")</f>
        <v>NHS England South East (Kent, Surrey and Sussex)</v>
      </c>
      <c r="E40" s="97" t="str">
        <f t="shared" ca="1" si="0"/>
        <v>Q88</v>
      </c>
      <c r="F40" s="99" t="str">
        <f ca="1">IF(E40="","",VLOOKUP(E40,'Org List'!$J$9:$K$488,2,0))</f>
        <v>NHS England South East (Kent, Surrey and Sussex)</v>
      </c>
      <c r="G40" s="123">
        <f ca="1">IFERROR(IF((VLOOKUP($E40,'NEA Backsheet'!$D$5:$CB$183,G$9,FALSE))="","",(VLOOKUP($E40,'NEA Backsheet'!$D$5:$CB$183,G$9,FALSE))),"")</f>
        <v>41490.943764698051</v>
      </c>
      <c r="H40" s="124">
        <f ca="1">IFERROR(IF((VLOOKUP($E40,'NEA Backsheet'!$D$5:$CB$183,H$9,FALSE))="","",(VLOOKUP($E40,'NEA Backsheet'!$D$5:$CB$183,H$9,FALSE))),"")</f>
        <v>40549.967643268559</v>
      </c>
      <c r="I40" s="124">
        <f ca="1">IFERROR(IF((VLOOKUP($E40,'NEA Backsheet'!$D$5:$CB$183,I$9,FALSE))="","",(VLOOKUP($E40,'NEA Backsheet'!$D$5:$CB$183,I$9,FALSE))),"")</f>
        <v>42292.4778492513</v>
      </c>
      <c r="J40" s="125">
        <f ca="1">IFERROR(IF((VLOOKUP($E40,'NEA Backsheet'!$D$5:$CB$183,J$9,FALSE))="","",(VLOOKUP($E40,'NEA Backsheet'!$D$5:$CB$183,J$9,FALSE))),"")</f>
        <v>43001.13215156598</v>
      </c>
      <c r="K40" s="123">
        <f ca="1">IFERROR(IF((VLOOKUP($E40,'NEA Backsheet'!$D$5:$CB$183,K$9,FALSE))="","",(VLOOKUP($E40,'NEA Backsheet'!$D$5:$CB$183,K$9,FALSE))),"")</f>
        <v>82139.012994980643</v>
      </c>
      <c r="L40" s="124">
        <f ca="1">IFERROR(IF((VLOOKUP($E40,'NEA Backsheet'!$D$5:$CB$183,L$9,FALSE))="","",(VLOOKUP($E40,'NEA Backsheet'!$D$5:$CB$183,L$9,FALSE))),"")</f>
        <v>82603.083767582764</v>
      </c>
      <c r="M40" s="124">
        <f ca="1">IFERROR(IF((VLOOKUP($E40,'NEA Backsheet'!$D$5:$CB$183,M$9,FALSE))="","",(VLOOKUP($E40,'NEA Backsheet'!$D$5:$CB$183,M$9,FALSE))),"")</f>
        <v>80904.022447228024</v>
      </c>
      <c r="N40" s="126">
        <f ca="1">IFERROR(IF((VLOOKUP($E40,'NEA Backsheet'!$D$5:$CB$183,N$9,FALSE))="","",(VLOOKUP($E40,'NEA Backsheet'!$D$5:$CB$183,N$9,FALSE))),"")</f>
        <v>79652.138882542291</v>
      </c>
      <c r="O40" s="123">
        <f ca="1">IFERROR(IF((VLOOKUP($E40,'NEA Backsheet'!$D$5:$CB$183,O$9,FALSE))="","",(VLOOKUP($E40,'NEA Backsheet'!$D$5:$CB$183,O$9,FALSE))),"")</f>
        <v>123629.95675967869</v>
      </c>
      <c r="P40" s="127">
        <f ca="1">IFERROR(IF((VLOOKUP($E40,'NEA Backsheet'!$D$5:$CB$183,P$9,FALSE))="","",(VLOOKUP($E40,'NEA Backsheet'!$D$5:$CB$183,P$9,FALSE))),"")</f>
        <v>123153.05141085133</v>
      </c>
      <c r="Q40" s="124">
        <f ca="1">IFERROR(IF((VLOOKUP($E40,'NEA Backsheet'!$D$5:$CB$183,Q$9,FALSE))="","",(VLOOKUP($E40,'NEA Backsheet'!$D$5:$CB$183,Q$9,FALSE))),"")</f>
        <v>123196.50029647931</v>
      </c>
      <c r="R40" s="126">
        <f ca="1">IFERROR(IF((VLOOKUP($E40,'NEA Backsheet'!$D$5:$CB$183,R$9,FALSE))="","",(VLOOKUP($E40,'NEA Backsheet'!$D$5:$CB$183,R$9,FALSE))),"")</f>
        <v>122653.27103410826</v>
      </c>
    </row>
    <row r="41" spans="1:18" ht="15" customHeight="1" x14ac:dyDescent="0.3">
      <c r="A41" s="56">
        <v>28</v>
      </c>
      <c r="B41" s="97" t="str">
        <f ca="1">IFERROR(IF((VLOOKUP($E41,'Org List'!$AJ$10:$AL$188,3,FALSE))="","",(VLOOKUP($E41,'Org List'!$AJ$10:$AL$188,3,FALSE))),"")</f>
        <v>NHS England London</v>
      </c>
      <c r="C41" s="98" t="str">
        <f ca="1">IFERROR(IF((VLOOKUP($E41,'Org List'!$AO$10:$AQ$188,3,FALSE))="","",(VLOOKUP($E41,'Org List'!$AO$10:$AQ$188,3,FALSE))),"")</f>
        <v/>
      </c>
      <c r="D41" s="116" t="str">
        <f ca="1">IFERROR(IF((VLOOKUP($E41,'Org List'!$AT$10:$AV$188,3,FALSE))="","",(VLOOKUP($E41,'Org List'!$AT$10:$AV$188,3,FALSE))),"")</f>
        <v>NHS England London</v>
      </c>
      <c r="E41" s="97" t="str">
        <f t="shared" ca="1" si="0"/>
        <v>Q71</v>
      </c>
      <c r="F41" s="99" t="str">
        <f ca="1">IF(E41="","",VLOOKUP(E41,'Org List'!$J$9:$K$488,2,0))</f>
        <v>NHS England London</v>
      </c>
      <c r="G41" s="123">
        <f ca="1">IFERROR(IF((VLOOKUP($E41,'NEA Backsheet'!$D$5:$CB$183,G$9,FALSE))="","",(VLOOKUP($E41,'NEA Backsheet'!$D$5:$CB$183,G$9,FALSE))),"")</f>
        <v>64757.785485875436</v>
      </c>
      <c r="H41" s="124">
        <f ca="1">IFERROR(IF((VLOOKUP($E41,'NEA Backsheet'!$D$5:$CB$183,H$9,FALSE))="","",(VLOOKUP($E41,'NEA Backsheet'!$D$5:$CB$183,H$9,FALSE))),"")</f>
        <v>62994.69764235161</v>
      </c>
      <c r="I41" s="124">
        <f ca="1">IFERROR(IF((VLOOKUP($E41,'NEA Backsheet'!$D$5:$CB$183,I$9,FALSE))="","",(VLOOKUP($E41,'NEA Backsheet'!$D$5:$CB$183,I$9,FALSE))),"")</f>
        <v>68326.432314749327</v>
      </c>
      <c r="J41" s="125">
        <f ca="1">IFERROR(IF((VLOOKUP($E41,'NEA Backsheet'!$D$5:$CB$183,J$9,FALSE))="","",(VLOOKUP($E41,'NEA Backsheet'!$D$5:$CB$183,J$9,FALSE))),"")</f>
        <v>70468.887421320251</v>
      </c>
      <c r="K41" s="123">
        <f ca="1">IFERROR(IF((VLOOKUP($E41,'NEA Backsheet'!$D$5:$CB$183,K$9,FALSE))="","",(VLOOKUP($E41,'NEA Backsheet'!$D$5:$CB$183,K$9,FALSE))),"")</f>
        <v>139201.8285866316</v>
      </c>
      <c r="L41" s="124">
        <f ca="1">IFERROR(IF((VLOOKUP($E41,'NEA Backsheet'!$D$5:$CB$183,L$9,FALSE))="","",(VLOOKUP($E41,'NEA Backsheet'!$D$5:$CB$183,L$9,FALSE))),"")</f>
        <v>138798.02056166244</v>
      </c>
      <c r="M41" s="124">
        <f ca="1">IFERROR(IF((VLOOKUP($E41,'NEA Backsheet'!$D$5:$CB$183,M$9,FALSE))="","",(VLOOKUP($E41,'NEA Backsheet'!$D$5:$CB$183,M$9,FALSE))),"")</f>
        <v>135388.93606538075</v>
      </c>
      <c r="N41" s="126">
        <f ca="1">IFERROR(IF((VLOOKUP($E41,'NEA Backsheet'!$D$5:$CB$183,N$9,FALSE))="","",(VLOOKUP($E41,'NEA Backsheet'!$D$5:$CB$183,N$9,FALSE))),"")</f>
        <v>134998.51173238899</v>
      </c>
      <c r="O41" s="123">
        <f ca="1">IFERROR(IF((VLOOKUP($E41,'NEA Backsheet'!$D$5:$CB$183,O$9,FALSE))="","",(VLOOKUP($E41,'NEA Backsheet'!$D$5:$CB$183,O$9,FALSE))),"")</f>
        <v>203959.61407250696</v>
      </c>
      <c r="P41" s="127">
        <f ca="1">IFERROR(IF((VLOOKUP($E41,'NEA Backsheet'!$D$5:$CB$183,P$9,FALSE))="","",(VLOOKUP($E41,'NEA Backsheet'!$D$5:$CB$183,P$9,FALSE))),"")</f>
        <v>201792.71820401406</v>
      </c>
      <c r="Q41" s="124">
        <f ca="1">IFERROR(IF((VLOOKUP($E41,'NEA Backsheet'!$D$5:$CB$183,Q$9,FALSE))="","",(VLOOKUP($E41,'NEA Backsheet'!$D$5:$CB$183,Q$9,FALSE))),"")</f>
        <v>203715.36838013006</v>
      </c>
      <c r="R41" s="126">
        <f ca="1">IFERROR(IF((VLOOKUP($E41,'NEA Backsheet'!$D$5:$CB$183,R$9,FALSE))="","",(VLOOKUP($E41,'NEA Backsheet'!$D$5:$CB$183,R$9,FALSE))),"")</f>
        <v>205467.39915370921</v>
      </c>
    </row>
    <row r="42" spans="1:18" ht="15" customHeight="1" x14ac:dyDescent="0.3">
      <c r="A42" s="56">
        <v>29</v>
      </c>
      <c r="B42" s="97" t="str">
        <f ca="1">IFERROR(IF((VLOOKUP($E42,'Org List'!$AJ$10:$AL$188,3,FALSE))="","",(VLOOKUP($E42,'Org List'!$AJ$10:$AL$188,3,FALSE))),"")</f>
        <v>London Commissioning Region</v>
      </c>
      <c r="C42" s="98" t="str">
        <f ca="1">IFERROR(IF((VLOOKUP($E42,'Org List'!$AO$10:$AQ$188,3,FALSE))="","",(VLOOKUP($E42,'Org List'!$AO$10:$AQ$188,3,FALSE))),"")</f>
        <v>London Region</v>
      </c>
      <c r="D42" s="116" t="str">
        <f ca="1">IFERROR(IF((VLOOKUP($E42,'Org List'!$AT$10:$AV$188,3,FALSE))="","",(VLOOKUP($E42,'Org List'!$AT$10:$AV$188,3,FALSE))),"")</f>
        <v>NHS England London</v>
      </c>
      <c r="E42" s="97" t="str">
        <f t="shared" ca="1" si="0"/>
        <v>E09000002</v>
      </c>
      <c r="F42" s="99" t="str">
        <f ca="1">IF(E42="","",VLOOKUP(E42,'Org List'!$J$9:$K$488,2,0))</f>
        <v>Barking and Dagenham</v>
      </c>
      <c r="G42" s="123">
        <f ca="1">IFERROR(IF((VLOOKUP($E42,'NEA Backsheet'!$D$5:$CB$183,G$9,FALSE))="","",(VLOOKUP($E42,'NEA Backsheet'!$D$5:$CB$183,G$9,FALSE))),"")</f>
        <v>1744.2928227673924</v>
      </c>
      <c r="H42" s="124">
        <f ca="1">IFERROR(IF((VLOOKUP($E42,'NEA Backsheet'!$D$5:$CB$183,H$9,FALSE))="","",(VLOOKUP($E42,'NEA Backsheet'!$D$5:$CB$183,H$9,FALSE))),"")</f>
        <v>1695.4569389581027</v>
      </c>
      <c r="I42" s="124">
        <f ca="1">IFERROR(IF((VLOOKUP($E42,'NEA Backsheet'!$D$5:$CB$183,I$9,FALSE))="","",(VLOOKUP($E42,'NEA Backsheet'!$D$5:$CB$183,I$9,FALSE))),"")</f>
        <v>2039.0179723928027</v>
      </c>
      <c r="J42" s="125">
        <f ca="1">IFERROR(IF((VLOOKUP($E42,'NEA Backsheet'!$D$5:$CB$183,J$9,FALSE))="","",(VLOOKUP($E42,'NEA Backsheet'!$D$5:$CB$183,J$9,FALSE))),"")</f>
        <v>1851.6728631395451</v>
      </c>
      <c r="K42" s="123">
        <f ca="1">IFERROR(IF((VLOOKUP($E42,'NEA Backsheet'!$D$5:$CB$183,K$9,FALSE))="","",(VLOOKUP($E42,'NEA Backsheet'!$D$5:$CB$183,K$9,FALSE))),"")</f>
        <v>3505.5216633939035</v>
      </c>
      <c r="L42" s="124">
        <f ca="1">IFERROR(IF((VLOOKUP($E42,'NEA Backsheet'!$D$5:$CB$183,L$9,FALSE))="","",(VLOOKUP($E42,'NEA Backsheet'!$D$5:$CB$183,L$9,FALSE))),"")</f>
        <v>3487.6747555832726</v>
      </c>
      <c r="M42" s="124">
        <f ca="1">IFERROR(IF((VLOOKUP($E42,'NEA Backsheet'!$D$5:$CB$183,M$9,FALSE))="","",(VLOOKUP($E42,'NEA Backsheet'!$D$5:$CB$183,M$9,FALSE))),"")</f>
        <v>3620.4815192225792</v>
      </c>
      <c r="N42" s="126">
        <f ca="1">IFERROR(IF((VLOOKUP($E42,'NEA Backsheet'!$D$5:$CB$183,N$9,FALSE))="","",(VLOOKUP($E42,'NEA Backsheet'!$D$5:$CB$183,N$9,FALSE))),"")</f>
        <v>3429.774513652178</v>
      </c>
      <c r="O42" s="123">
        <f ca="1">IFERROR(IF((VLOOKUP($E42,'NEA Backsheet'!$D$5:$CB$183,O$9,FALSE))="","",(VLOOKUP($E42,'NEA Backsheet'!$D$5:$CB$183,O$9,FALSE))),"")</f>
        <v>5249.8144861612964</v>
      </c>
      <c r="P42" s="127">
        <f ca="1">IFERROR(IF((VLOOKUP($E42,'NEA Backsheet'!$D$5:$CB$183,P$9,FALSE))="","",(VLOOKUP($E42,'NEA Backsheet'!$D$5:$CB$183,P$9,FALSE))),"")</f>
        <v>5183.1316945413755</v>
      </c>
      <c r="Q42" s="124">
        <f ca="1">IFERROR(IF((VLOOKUP($E42,'NEA Backsheet'!$D$5:$CB$183,Q$9,FALSE))="","",(VLOOKUP($E42,'NEA Backsheet'!$D$5:$CB$183,Q$9,FALSE))),"")</f>
        <v>5659.4994916153819</v>
      </c>
      <c r="R42" s="126">
        <f ca="1">IFERROR(IF((VLOOKUP($E42,'NEA Backsheet'!$D$5:$CB$183,R$9,FALSE))="","",(VLOOKUP($E42,'NEA Backsheet'!$D$5:$CB$183,R$9,FALSE))),"")</f>
        <v>5281.4473767917234</v>
      </c>
    </row>
    <row r="43" spans="1:18" ht="15" customHeight="1" x14ac:dyDescent="0.3">
      <c r="A43" s="56">
        <v>30</v>
      </c>
      <c r="B43" s="97" t="str">
        <f ca="1">IFERROR(IF((VLOOKUP($E43,'Org List'!$AJ$10:$AL$188,3,FALSE))="","",(VLOOKUP($E43,'Org List'!$AJ$10:$AL$188,3,FALSE))),"")</f>
        <v>London Commissioning Region</v>
      </c>
      <c r="C43" s="98" t="str">
        <f ca="1">IFERROR(IF((VLOOKUP($E43,'Org List'!$AO$10:$AQ$188,3,FALSE))="","",(VLOOKUP($E43,'Org List'!$AO$10:$AQ$188,3,FALSE))),"")</f>
        <v>London Region</v>
      </c>
      <c r="D43" s="116" t="str">
        <f ca="1">IFERROR(IF((VLOOKUP($E43,'Org List'!$AT$10:$AV$188,3,FALSE))="","",(VLOOKUP($E43,'Org List'!$AT$10:$AV$188,3,FALSE))),"")</f>
        <v>NHS England London</v>
      </c>
      <c r="E43" s="97" t="str">
        <f t="shared" ca="1" si="0"/>
        <v>E09000003</v>
      </c>
      <c r="F43" s="99" t="str">
        <f ca="1">IF(E43="","",VLOOKUP(E43,'Org List'!$J$9:$K$488,2,0))</f>
        <v>Barnet</v>
      </c>
      <c r="G43" s="123">
        <f ca="1">IFERROR(IF((VLOOKUP($E43,'NEA Backsheet'!$D$5:$CB$183,G$9,FALSE))="","",(VLOOKUP($E43,'NEA Backsheet'!$D$5:$CB$183,G$9,FALSE))),"")</f>
        <v>2686.6601731501432</v>
      </c>
      <c r="H43" s="124">
        <f ca="1">IFERROR(IF((VLOOKUP($E43,'NEA Backsheet'!$D$5:$CB$183,H$9,FALSE))="","",(VLOOKUP($E43,'NEA Backsheet'!$D$5:$CB$183,H$9,FALSE))),"")</f>
        <v>2540.3742846478822</v>
      </c>
      <c r="I43" s="124">
        <f ca="1">IFERROR(IF((VLOOKUP($E43,'NEA Backsheet'!$D$5:$CB$183,I$9,FALSE))="","",(VLOOKUP($E43,'NEA Backsheet'!$D$5:$CB$183,I$9,FALSE))),"")</f>
        <v>2898.1783591855547</v>
      </c>
      <c r="J43" s="125">
        <f ca="1">IFERROR(IF((VLOOKUP($E43,'NEA Backsheet'!$D$5:$CB$183,J$9,FALSE))="","",(VLOOKUP($E43,'NEA Backsheet'!$D$5:$CB$183,J$9,FALSE))),"")</f>
        <v>2779.5601735326718</v>
      </c>
      <c r="K43" s="123">
        <f ca="1">IFERROR(IF((VLOOKUP($E43,'NEA Backsheet'!$D$5:$CB$183,K$9,FALSE))="","",(VLOOKUP($E43,'NEA Backsheet'!$D$5:$CB$183,K$9,FALSE))),"")</f>
        <v>5526.848108552088</v>
      </c>
      <c r="L43" s="124">
        <f ca="1">IFERROR(IF((VLOOKUP($E43,'NEA Backsheet'!$D$5:$CB$183,L$9,FALSE))="","",(VLOOKUP($E43,'NEA Backsheet'!$D$5:$CB$183,L$9,FALSE))),"")</f>
        <v>5343.7254151400921</v>
      </c>
      <c r="M43" s="124">
        <f ca="1">IFERROR(IF((VLOOKUP($E43,'NEA Backsheet'!$D$5:$CB$183,M$9,FALSE))="","",(VLOOKUP($E43,'NEA Backsheet'!$D$5:$CB$183,M$9,FALSE))),"")</f>
        <v>5260.4776515706844</v>
      </c>
      <c r="N43" s="126">
        <f ca="1">IFERROR(IF((VLOOKUP($E43,'NEA Backsheet'!$D$5:$CB$183,N$9,FALSE))="","",(VLOOKUP($E43,'NEA Backsheet'!$D$5:$CB$183,N$9,FALSE))),"")</f>
        <v>5395.9356219988113</v>
      </c>
      <c r="O43" s="123">
        <f ca="1">IFERROR(IF((VLOOKUP($E43,'NEA Backsheet'!$D$5:$CB$183,O$9,FALSE))="","",(VLOOKUP($E43,'NEA Backsheet'!$D$5:$CB$183,O$9,FALSE))),"")</f>
        <v>8213.5082817022303</v>
      </c>
      <c r="P43" s="127">
        <f ca="1">IFERROR(IF((VLOOKUP($E43,'NEA Backsheet'!$D$5:$CB$183,P$9,FALSE))="","",(VLOOKUP($E43,'NEA Backsheet'!$D$5:$CB$183,P$9,FALSE))),"")</f>
        <v>7884.0996997879738</v>
      </c>
      <c r="Q43" s="124">
        <f ca="1">IFERROR(IF((VLOOKUP($E43,'NEA Backsheet'!$D$5:$CB$183,Q$9,FALSE))="","",(VLOOKUP($E43,'NEA Backsheet'!$D$5:$CB$183,Q$9,FALSE))),"")</f>
        <v>8158.6560107562391</v>
      </c>
      <c r="R43" s="126">
        <f ca="1">IFERROR(IF((VLOOKUP($E43,'NEA Backsheet'!$D$5:$CB$183,R$9,FALSE))="","",(VLOOKUP($E43,'NEA Backsheet'!$D$5:$CB$183,R$9,FALSE))),"")</f>
        <v>8175.4957955314831</v>
      </c>
    </row>
    <row r="44" spans="1:18" ht="15" customHeight="1" x14ac:dyDescent="0.3">
      <c r="A44" s="56">
        <v>31</v>
      </c>
      <c r="B44" s="97" t="str">
        <f ca="1">IFERROR(IF((VLOOKUP($E44,'Org List'!$AJ$10:$AL$188,3,FALSE))="","",(VLOOKUP($E44,'Org List'!$AJ$10:$AL$188,3,FALSE))),"")</f>
        <v>North of England Commissioning Region</v>
      </c>
      <c r="C44" s="98" t="str">
        <f ca="1">IFERROR(IF((VLOOKUP($E44,'Org List'!$AO$10:$AQ$188,3,FALSE))="","",(VLOOKUP($E44,'Org List'!$AO$10:$AQ$188,3,FALSE))),"")</f>
        <v>Yorkshire and The Humber Region</v>
      </c>
      <c r="D44" s="116" t="str">
        <f ca="1">IFERROR(IF((VLOOKUP($E44,'Org List'!$AT$10:$AV$188,3,FALSE))="","",(VLOOKUP($E44,'Org List'!$AT$10:$AV$188,3,FALSE))),"")</f>
        <v>NHS England North (Yorkshire And Humber)</v>
      </c>
      <c r="E44" s="97" t="str">
        <f t="shared" ca="1" si="0"/>
        <v>E08000016</v>
      </c>
      <c r="F44" s="99" t="str">
        <f ca="1">IF(E44="","",VLOOKUP(E44,'Org List'!$J$9:$K$488,2,0))</f>
        <v>Barnsley</v>
      </c>
      <c r="G44" s="123">
        <f ca="1">IFERROR(IF((VLOOKUP($E44,'NEA Backsheet'!$D$5:$CB$183,G$9,FALSE))="","",(VLOOKUP($E44,'NEA Backsheet'!$D$5:$CB$183,G$9,FALSE))),"")</f>
        <v>1992.4455398838779</v>
      </c>
      <c r="H44" s="124">
        <f ca="1">IFERROR(IF((VLOOKUP($E44,'NEA Backsheet'!$D$5:$CB$183,H$9,FALSE))="","",(VLOOKUP($E44,'NEA Backsheet'!$D$5:$CB$183,H$9,FALSE))),"")</f>
        <v>2178.4310054266393</v>
      </c>
      <c r="I44" s="124">
        <f ca="1">IFERROR(IF((VLOOKUP($E44,'NEA Backsheet'!$D$5:$CB$183,I$9,FALSE))="","",(VLOOKUP($E44,'NEA Backsheet'!$D$5:$CB$183,I$9,FALSE))),"")</f>
        <v>2282.5609042281435</v>
      </c>
      <c r="J44" s="125">
        <f ca="1">IFERROR(IF((VLOOKUP($E44,'NEA Backsheet'!$D$5:$CB$183,J$9,FALSE))="","",(VLOOKUP($E44,'NEA Backsheet'!$D$5:$CB$183,J$9,FALSE))),"")</f>
        <v>2314.0535564094703</v>
      </c>
      <c r="K44" s="123">
        <f ca="1">IFERROR(IF((VLOOKUP($E44,'NEA Backsheet'!$D$5:$CB$183,K$9,FALSE))="","",(VLOOKUP($E44,'NEA Backsheet'!$D$5:$CB$183,K$9,FALSE))),"")</f>
        <v>5977.9267699066195</v>
      </c>
      <c r="L44" s="124">
        <f ca="1">IFERROR(IF((VLOOKUP($E44,'NEA Backsheet'!$D$5:$CB$183,L$9,FALSE))="","",(VLOOKUP($E44,'NEA Backsheet'!$D$5:$CB$183,L$9,FALSE))),"")</f>
        <v>6414.1772557224731</v>
      </c>
      <c r="M44" s="124">
        <f ca="1">IFERROR(IF((VLOOKUP($E44,'NEA Backsheet'!$D$5:$CB$183,M$9,FALSE))="","",(VLOOKUP($E44,'NEA Backsheet'!$D$5:$CB$183,M$9,FALSE))),"")</f>
        <v>6163.6060467659654</v>
      </c>
      <c r="N44" s="126">
        <f ca="1">IFERROR(IF((VLOOKUP($E44,'NEA Backsheet'!$D$5:$CB$183,N$9,FALSE))="","",(VLOOKUP($E44,'NEA Backsheet'!$D$5:$CB$183,N$9,FALSE))),"")</f>
        <v>6184.316556161386</v>
      </c>
      <c r="O44" s="123">
        <f ca="1">IFERROR(IF((VLOOKUP($E44,'NEA Backsheet'!$D$5:$CB$183,O$9,FALSE))="","",(VLOOKUP($E44,'NEA Backsheet'!$D$5:$CB$183,O$9,FALSE))),"")</f>
        <v>7970.3723097904976</v>
      </c>
      <c r="P44" s="127">
        <f ca="1">IFERROR(IF((VLOOKUP($E44,'NEA Backsheet'!$D$5:$CB$183,P$9,FALSE))="","",(VLOOKUP($E44,'NEA Backsheet'!$D$5:$CB$183,P$9,FALSE))),"")</f>
        <v>8592.6082611491129</v>
      </c>
      <c r="Q44" s="124">
        <f ca="1">IFERROR(IF((VLOOKUP($E44,'NEA Backsheet'!$D$5:$CB$183,Q$9,FALSE))="","",(VLOOKUP($E44,'NEA Backsheet'!$D$5:$CB$183,Q$9,FALSE))),"")</f>
        <v>8446.1669509941094</v>
      </c>
      <c r="R44" s="126">
        <f ca="1">IFERROR(IF((VLOOKUP($E44,'NEA Backsheet'!$D$5:$CB$183,R$9,FALSE))="","",(VLOOKUP($E44,'NEA Backsheet'!$D$5:$CB$183,R$9,FALSE))),"")</f>
        <v>8498.3701125708558</v>
      </c>
    </row>
    <row r="45" spans="1:18" ht="15" customHeight="1" x14ac:dyDescent="0.3">
      <c r="A45" s="56">
        <v>32</v>
      </c>
      <c r="B45" s="97" t="str">
        <f ca="1">IFERROR(IF((VLOOKUP($E45,'Org List'!$AJ$10:$AL$188,3,FALSE))="","",(VLOOKUP($E45,'Org List'!$AJ$10:$AL$188,3,FALSE))),"")</f>
        <v>South West England Commissioning Region</v>
      </c>
      <c r="C45" s="98" t="str">
        <f ca="1">IFERROR(IF((VLOOKUP($E45,'Org List'!$AO$10:$AQ$188,3,FALSE))="","",(VLOOKUP($E45,'Org List'!$AO$10:$AQ$188,3,FALSE))),"")</f>
        <v>South West Region</v>
      </c>
      <c r="D45" s="116" t="str">
        <f ca="1">IFERROR(IF((VLOOKUP($E45,'Org List'!$AT$10:$AV$188,3,FALSE))="","",(VLOOKUP($E45,'Org List'!$AT$10:$AV$188,3,FALSE))),"")</f>
        <v>NHS England South West (South West North)</v>
      </c>
      <c r="E45" s="97" t="str">
        <f t="shared" ref="E45:E76" ca="1" si="1">IF($A45&gt;$U$5-1,"",INDIRECT("'Comms by AT'!D"&amp;$A45+$U$4))</f>
        <v>E06000022</v>
      </c>
      <c r="F45" s="99" t="str">
        <f ca="1">IF(E45="","",VLOOKUP(E45,'Org List'!$J$9:$K$488,2,0))</f>
        <v>Bath and North East Somerset</v>
      </c>
      <c r="G45" s="123">
        <f ca="1">IFERROR(IF((VLOOKUP($E45,'NEA Backsheet'!$D$5:$CB$183,G$9,FALSE))="","",(VLOOKUP($E45,'NEA Backsheet'!$D$5:$CB$183,G$9,FALSE))),"")</f>
        <v>1446.1684747819797</v>
      </c>
      <c r="H45" s="124">
        <f ca="1">IFERROR(IF((VLOOKUP($E45,'NEA Backsheet'!$D$5:$CB$183,H$9,FALSE))="","",(VLOOKUP($E45,'NEA Backsheet'!$D$5:$CB$183,H$9,FALSE))),"")</f>
        <v>1333.9960465780466</v>
      </c>
      <c r="I45" s="124">
        <f ca="1">IFERROR(IF((VLOOKUP($E45,'NEA Backsheet'!$D$5:$CB$183,I$9,FALSE))="","",(VLOOKUP($E45,'NEA Backsheet'!$D$5:$CB$183,I$9,FALSE))),"")</f>
        <v>1424.6074524862152</v>
      </c>
      <c r="J45" s="125">
        <f ca="1">IFERROR(IF((VLOOKUP($E45,'NEA Backsheet'!$D$5:$CB$183,J$9,FALSE))="","",(VLOOKUP($E45,'NEA Backsheet'!$D$5:$CB$183,J$9,FALSE))),"")</f>
        <v>1464.9020973028489</v>
      </c>
      <c r="K45" s="123">
        <f ca="1">IFERROR(IF((VLOOKUP($E45,'NEA Backsheet'!$D$5:$CB$183,K$9,FALSE))="","",(VLOOKUP($E45,'NEA Backsheet'!$D$5:$CB$183,K$9,FALSE))),"")</f>
        <v>3167.8190833973249</v>
      </c>
      <c r="L45" s="124">
        <f ca="1">IFERROR(IF((VLOOKUP($E45,'NEA Backsheet'!$D$5:$CB$183,L$9,FALSE))="","",(VLOOKUP($E45,'NEA Backsheet'!$D$5:$CB$183,L$9,FALSE))),"")</f>
        <v>3102.4910194111872</v>
      </c>
      <c r="M45" s="124">
        <f ca="1">IFERROR(IF((VLOOKUP($E45,'NEA Backsheet'!$D$5:$CB$183,M$9,FALSE))="","",(VLOOKUP($E45,'NEA Backsheet'!$D$5:$CB$183,M$9,FALSE))),"")</f>
        <v>3121.9280117829703</v>
      </c>
      <c r="N45" s="126">
        <f ca="1">IFERROR(IF((VLOOKUP($E45,'NEA Backsheet'!$D$5:$CB$183,N$9,FALSE))="","",(VLOOKUP($E45,'NEA Backsheet'!$D$5:$CB$183,N$9,FALSE))),"")</f>
        <v>2981.299627839674</v>
      </c>
      <c r="O45" s="123">
        <f ca="1">IFERROR(IF((VLOOKUP($E45,'NEA Backsheet'!$D$5:$CB$183,O$9,FALSE))="","",(VLOOKUP($E45,'NEA Backsheet'!$D$5:$CB$183,O$9,FALSE))),"")</f>
        <v>4613.9875581793049</v>
      </c>
      <c r="P45" s="127">
        <f ca="1">IFERROR(IF((VLOOKUP($E45,'NEA Backsheet'!$D$5:$CB$183,P$9,FALSE))="","",(VLOOKUP($E45,'NEA Backsheet'!$D$5:$CB$183,P$9,FALSE))),"")</f>
        <v>4436.487065989234</v>
      </c>
      <c r="Q45" s="124">
        <f ca="1">IFERROR(IF((VLOOKUP($E45,'NEA Backsheet'!$D$5:$CB$183,Q$9,FALSE))="","",(VLOOKUP($E45,'NEA Backsheet'!$D$5:$CB$183,Q$9,FALSE))),"")</f>
        <v>4546.5354642691855</v>
      </c>
      <c r="R45" s="126">
        <f ca="1">IFERROR(IF((VLOOKUP($E45,'NEA Backsheet'!$D$5:$CB$183,R$9,FALSE))="","",(VLOOKUP($E45,'NEA Backsheet'!$D$5:$CB$183,R$9,FALSE))),"")</f>
        <v>4446.2017251425232</v>
      </c>
    </row>
    <row r="46" spans="1:18" ht="15" customHeight="1" x14ac:dyDescent="0.3">
      <c r="A46" s="56">
        <v>33</v>
      </c>
      <c r="B46" s="97" t="str">
        <f ca="1">IFERROR(IF((VLOOKUP($E46,'Org List'!$AJ$10:$AL$188,3,FALSE))="","",(VLOOKUP($E46,'Org List'!$AJ$10:$AL$188,3,FALSE))),"")</f>
        <v>Midlands and East of England Commissioning Region</v>
      </c>
      <c r="C46" s="98" t="str">
        <f ca="1">IFERROR(IF((VLOOKUP($E46,'Org List'!$AO$10:$AQ$188,3,FALSE))="","",(VLOOKUP($E46,'Org List'!$AO$10:$AQ$188,3,FALSE))),"")</f>
        <v>East Region</v>
      </c>
      <c r="D46" s="116" t="str">
        <f ca="1">IFERROR(IF((VLOOKUP($E46,'Org List'!$AT$10:$AV$188,3,FALSE))="","",(VLOOKUP($E46,'Org List'!$AT$10:$AV$188,3,FALSE))),"")</f>
        <v>NHS England Midlands And East (Central Midlands)</v>
      </c>
      <c r="E46" s="97" t="str">
        <f t="shared" ca="1" si="1"/>
        <v>E06000055</v>
      </c>
      <c r="F46" s="99" t="str">
        <f ca="1">IF(E46="","",VLOOKUP(E46,'Org List'!$J$9:$K$488,2,0))</f>
        <v>Bedford</v>
      </c>
      <c r="G46" s="123">
        <f ca="1">IFERROR(IF((VLOOKUP($E46,'NEA Backsheet'!$D$5:$CB$183,G$9,FALSE))="","",(VLOOKUP($E46,'NEA Backsheet'!$D$5:$CB$183,G$9,FALSE))),"")</f>
        <v>1520.914327754035</v>
      </c>
      <c r="H46" s="124">
        <f ca="1">IFERROR(IF((VLOOKUP($E46,'NEA Backsheet'!$D$5:$CB$183,H$9,FALSE))="","",(VLOOKUP($E46,'NEA Backsheet'!$D$5:$CB$183,H$9,FALSE))),"")</f>
        <v>1498.0346959432877</v>
      </c>
      <c r="I46" s="124">
        <f ca="1">IFERROR(IF((VLOOKUP($E46,'NEA Backsheet'!$D$5:$CB$183,I$9,FALSE))="","",(VLOOKUP($E46,'NEA Backsheet'!$D$5:$CB$183,I$9,FALSE))),"")</f>
        <v>1544.8924284742582</v>
      </c>
      <c r="J46" s="125">
        <f ca="1">IFERROR(IF((VLOOKUP($E46,'NEA Backsheet'!$D$5:$CB$183,J$9,FALSE))="","",(VLOOKUP($E46,'NEA Backsheet'!$D$5:$CB$183,J$9,FALSE))),"")</f>
        <v>1516.9968243873861</v>
      </c>
      <c r="K46" s="123">
        <f ca="1">IFERROR(IF((VLOOKUP($E46,'NEA Backsheet'!$D$5:$CB$183,K$9,FALSE))="","",(VLOOKUP($E46,'NEA Backsheet'!$D$5:$CB$183,K$9,FALSE))),"")</f>
        <v>3312.5493608863981</v>
      </c>
      <c r="L46" s="124">
        <f ca="1">IFERROR(IF((VLOOKUP($E46,'NEA Backsheet'!$D$5:$CB$183,L$9,FALSE))="","",(VLOOKUP($E46,'NEA Backsheet'!$D$5:$CB$183,L$9,FALSE))),"")</f>
        <v>3331.4607908645166</v>
      </c>
      <c r="M46" s="124">
        <f ca="1">IFERROR(IF((VLOOKUP($E46,'NEA Backsheet'!$D$5:$CB$183,M$9,FALSE))="","",(VLOOKUP($E46,'NEA Backsheet'!$D$5:$CB$183,M$9,FALSE))),"")</f>
        <v>3221.4455100593905</v>
      </c>
      <c r="N46" s="126">
        <f ca="1">IFERROR(IF((VLOOKUP($E46,'NEA Backsheet'!$D$5:$CB$183,N$9,FALSE))="","",(VLOOKUP($E46,'NEA Backsheet'!$D$5:$CB$183,N$9,FALSE))),"")</f>
        <v>3186.9499647211678</v>
      </c>
      <c r="O46" s="123">
        <f ca="1">IFERROR(IF((VLOOKUP($E46,'NEA Backsheet'!$D$5:$CB$183,O$9,FALSE))="","",(VLOOKUP($E46,'NEA Backsheet'!$D$5:$CB$183,O$9,FALSE))),"")</f>
        <v>4833.4636886404332</v>
      </c>
      <c r="P46" s="127">
        <f ca="1">IFERROR(IF((VLOOKUP($E46,'NEA Backsheet'!$D$5:$CB$183,P$9,FALSE))="","",(VLOOKUP($E46,'NEA Backsheet'!$D$5:$CB$183,P$9,FALSE))),"")</f>
        <v>4829.4954868078039</v>
      </c>
      <c r="Q46" s="124">
        <f ca="1">IFERROR(IF((VLOOKUP($E46,'NEA Backsheet'!$D$5:$CB$183,Q$9,FALSE))="","",(VLOOKUP($E46,'NEA Backsheet'!$D$5:$CB$183,Q$9,FALSE))),"")</f>
        <v>4766.3379385336484</v>
      </c>
      <c r="R46" s="126">
        <f ca="1">IFERROR(IF((VLOOKUP($E46,'NEA Backsheet'!$D$5:$CB$183,R$9,FALSE))="","",(VLOOKUP($E46,'NEA Backsheet'!$D$5:$CB$183,R$9,FALSE))),"")</f>
        <v>4703.9467891085542</v>
      </c>
    </row>
    <row r="47" spans="1:18" ht="15" customHeight="1" x14ac:dyDescent="0.3">
      <c r="A47" s="56">
        <v>34</v>
      </c>
      <c r="B47" s="97" t="str">
        <f ca="1">IFERROR(IF((VLOOKUP($E47,'Org List'!$AJ$10:$AL$188,3,FALSE))="","",(VLOOKUP($E47,'Org List'!$AJ$10:$AL$188,3,FALSE))),"")</f>
        <v>London Commissioning Region</v>
      </c>
      <c r="C47" s="98" t="str">
        <f ca="1">IFERROR(IF((VLOOKUP($E47,'Org List'!$AO$10:$AQ$188,3,FALSE))="","",(VLOOKUP($E47,'Org List'!$AO$10:$AQ$188,3,FALSE))),"")</f>
        <v>London Region</v>
      </c>
      <c r="D47" s="116" t="str">
        <f ca="1">IFERROR(IF((VLOOKUP($E47,'Org List'!$AT$10:$AV$188,3,FALSE))="","",(VLOOKUP($E47,'Org List'!$AT$10:$AV$188,3,FALSE))),"")</f>
        <v>NHS England London</v>
      </c>
      <c r="E47" s="97" t="str">
        <f t="shared" ca="1" si="1"/>
        <v>E09000004</v>
      </c>
      <c r="F47" s="99" t="str">
        <f ca="1">IF(E47="","",VLOOKUP(E47,'Org List'!$J$9:$K$488,2,0))</f>
        <v>Bexley</v>
      </c>
      <c r="G47" s="123">
        <f ca="1">IFERROR(IF((VLOOKUP($E47,'NEA Backsheet'!$D$5:$CB$183,G$9,FALSE))="","",(VLOOKUP($E47,'NEA Backsheet'!$D$5:$CB$183,G$9,FALSE))),"")</f>
        <v>2504.1587689165281</v>
      </c>
      <c r="H47" s="124">
        <f ca="1">IFERROR(IF((VLOOKUP($E47,'NEA Backsheet'!$D$5:$CB$183,H$9,FALSE))="","",(VLOOKUP($E47,'NEA Backsheet'!$D$5:$CB$183,H$9,FALSE))),"")</f>
        <v>2267.0872745411634</v>
      </c>
      <c r="I47" s="124">
        <f ca="1">IFERROR(IF((VLOOKUP($E47,'NEA Backsheet'!$D$5:$CB$183,I$9,FALSE))="","",(VLOOKUP($E47,'NEA Backsheet'!$D$5:$CB$183,I$9,FALSE))),"")</f>
        <v>2517.6916025906999</v>
      </c>
      <c r="J47" s="125">
        <f ca="1">IFERROR(IF((VLOOKUP($E47,'NEA Backsheet'!$D$5:$CB$183,J$9,FALSE))="","",(VLOOKUP($E47,'NEA Backsheet'!$D$5:$CB$183,J$9,FALSE))),"")</f>
        <v>2345.6775781423676</v>
      </c>
      <c r="K47" s="123">
        <f ca="1">IFERROR(IF((VLOOKUP($E47,'NEA Backsheet'!$D$5:$CB$183,K$9,FALSE))="","",(VLOOKUP($E47,'NEA Backsheet'!$D$5:$CB$183,K$9,FALSE))),"")</f>
        <v>4301.0292181628565</v>
      </c>
      <c r="L47" s="124">
        <f ca="1">IFERROR(IF((VLOOKUP($E47,'NEA Backsheet'!$D$5:$CB$183,L$9,FALSE))="","",(VLOOKUP($E47,'NEA Backsheet'!$D$5:$CB$183,L$9,FALSE))),"")</f>
        <v>4307.2014898122161</v>
      </c>
      <c r="M47" s="124">
        <f ca="1">IFERROR(IF((VLOOKUP($E47,'NEA Backsheet'!$D$5:$CB$183,M$9,FALSE))="","",(VLOOKUP($E47,'NEA Backsheet'!$D$5:$CB$183,M$9,FALSE))),"")</f>
        <v>4244.7478164264385</v>
      </c>
      <c r="N47" s="126">
        <f ca="1">IFERROR(IF((VLOOKUP($E47,'NEA Backsheet'!$D$5:$CB$183,N$9,FALSE))="","",(VLOOKUP($E47,'NEA Backsheet'!$D$5:$CB$183,N$9,FALSE))),"")</f>
        <v>4042.1382493444144</v>
      </c>
      <c r="O47" s="123">
        <f ca="1">IFERROR(IF((VLOOKUP($E47,'NEA Backsheet'!$D$5:$CB$183,O$9,FALSE))="","",(VLOOKUP($E47,'NEA Backsheet'!$D$5:$CB$183,O$9,FALSE))),"")</f>
        <v>6805.1879870793846</v>
      </c>
      <c r="P47" s="127">
        <f ca="1">IFERROR(IF((VLOOKUP($E47,'NEA Backsheet'!$D$5:$CB$183,P$9,FALSE))="","",(VLOOKUP($E47,'NEA Backsheet'!$D$5:$CB$183,P$9,FALSE))),"")</f>
        <v>6574.2887643533795</v>
      </c>
      <c r="Q47" s="124">
        <f ca="1">IFERROR(IF((VLOOKUP($E47,'NEA Backsheet'!$D$5:$CB$183,Q$9,FALSE))="","",(VLOOKUP($E47,'NEA Backsheet'!$D$5:$CB$183,Q$9,FALSE))),"")</f>
        <v>6762.4394190171388</v>
      </c>
      <c r="R47" s="126">
        <f ca="1">IFERROR(IF((VLOOKUP($E47,'NEA Backsheet'!$D$5:$CB$183,R$9,FALSE))="","",(VLOOKUP($E47,'NEA Backsheet'!$D$5:$CB$183,R$9,FALSE))),"")</f>
        <v>6387.8158274867819</v>
      </c>
    </row>
    <row r="48" spans="1:18" ht="15" customHeight="1" x14ac:dyDescent="0.3">
      <c r="A48" s="56">
        <v>35</v>
      </c>
      <c r="B48" s="97" t="str">
        <f ca="1">IFERROR(IF((VLOOKUP($E48,'Org List'!$AJ$10:$AL$188,3,FALSE))="","",(VLOOKUP($E48,'Org List'!$AJ$10:$AL$188,3,FALSE))),"")</f>
        <v>Midlands and East of England Commissioning Region</v>
      </c>
      <c r="C48" s="98" t="str">
        <f ca="1">IFERROR(IF((VLOOKUP($E48,'Org List'!$AO$10:$AQ$188,3,FALSE))="","",(VLOOKUP($E48,'Org List'!$AO$10:$AQ$188,3,FALSE))),"")</f>
        <v>West Midlands Region</v>
      </c>
      <c r="D48" s="116" t="str">
        <f ca="1">IFERROR(IF((VLOOKUP($E48,'Org List'!$AT$10:$AV$188,3,FALSE))="","",(VLOOKUP($E48,'Org List'!$AT$10:$AV$188,3,FALSE))),"")</f>
        <v>NHS England Midlands And East (West Midlands)</v>
      </c>
      <c r="E48" s="97" t="str">
        <f t="shared" ca="1" si="1"/>
        <v>E08000025</v>
      </c>
      <c r="F48" s="99" t="str">
        <f ca="1">IF(E48="","",VLOOKUP(E48,'Org List'!$J$9:$K$488,2,0))</f>
        <v>Birmingham</v>
      </c>
      <c r="G48" s="123">
        <f ca="1">IFERROR(IF((VLOOKUP($E48,'NEA Backsheet'!$D$5:$CB$183,G$9,FALSE))="","",(VLOOKUP($E48,'NEA Backsheet'!$D$5:$CB$183,G$9,FALSE))),"")</f>
        <v>12788.86793835812</v>
      </c>
      <c r="H48" s="124">
        <f ca="1">IFERROR(IF((VLOOKUP($E48,'NEA Backsheet'!$D$5:$CB$183,H$9,FALSE))="","",(VLOOKUP($E48,'NEA Backsheet'!$D$5:$CB$183,H$9,FALSE))),"")</f>
        <v>13984.823924085202</v>
      </c>
      <c r="I48" s="124">
        <f ca="1">IFERROR(IF((VLOOKUP($E48,'NEA Backsheet'!$D$5:$CB$183,I$9,FALSE))="","",(VLOOKUP($E48,'NEA Backsheet'!$D$5:$CB$183,I$9,FALSE))),"")</f>
        <v>14828.988903613101</v>
      </c>
      <c r="J48" s="125">
        <f ca="1">IFERROR(IF((VLOOKUP($E48,'NEA Backsheet'!$D$5:$CB$183,J$9,FALSE))="","",(VLOOKUP($E48,'NEA Backsheet'!$D$5:$CB$183,J$9,FALSE))),"")</f>
        <v>14914.656719523435</v>
      </c>
      <c r="K48" s="123">
        <f ca="1">IFERROR(IF((VLOOKUP($E48,'NEA Backsheet'!$D$5:$CB$183,K$9,FALSE))="","",(VLOOKUP($E48,'NEA Backsheet'!$D$5:$CB$183,K$9,FALSE))),"")</f>
        <v>24071.956297485041</v>
      </c>
      <c r="L48" s="124">
        <f ca="1">IFERROR(IF((VLOOKUP($E48,'NEA Backsheet'!$D$5:$CB$183,L$9,FALSE))="","",(VLOOKUP($E48,'NEA Backsheet'!$D$5:$CB$183,L$9,FALSE))),"")</f>
        <v>24379.466437454874</v>
      </c>
      <c r="M48" s="124">
        <f ca="1">IFERROR(IF((VLOOKUP($E48,'NEA Backsheet'!$D$5:$CB$183,M$9,FALSE))="","",(VLOOKUP($E48,'NEA Backsheet'!$D$5:$CB$183,M$9,FALSE))),"")</f>
        <v>24598.226143173735</v>
      </c>
      <c r="N48" s="126">
        <f ca="1">IFERROR(IF((VLOOKUP($E48,'NEA Backsheet'!$D$5:$CB$183,N$9,FALSE))="","",(VLOOKUP($E48,'NEA Backsheet'!$D$5:$CB$183,N$9,FALSE))),"")</f>
        <v>24484.577581136138</v>
      </c>
      <c r="O48" s="123">
        <f ca="1">IFERROR(IF((VLOOKUP($E48,'NEA Backsheet'!$D$5:$CB$183,O$9,FALSE))="","",(VLOOKUP($E48,'NEA Backsheet'!$D$5:$CB$183,O$9,FALSE))),"")</f>
        <v>36860.82423584316</v>
      </c>
      <c r="P48" s="127">
        <f ca="1">IFERROR(IF((VLOOKUP($E48,'NEA Backsheet'!$D$5:$CB$183,P$9,FALSE))="","",(VLOOKUP($E48,'NEA Backsheet'!$D$5:$CB$183,P$9,FALSE))),"")</f>
        <v>38364.290361540072</v>
      </c>
      <c r="Q48" s="124">
        <f ca="1">IFERROR(IF((VLOOKUP($E48,'NEA Backsheet'!$D$5:$CB$183,Q$9,FALSE))="","",(VLOOKUP($E48,'NEA Backsheet'!$D$5:$CB$183,Q$9,FALSE))),"")</f>
        <v>39427.215046786834</v>
      </c>
      <c r="R48" s="126">
        <f ca="1">IFERROR(IF((VLOOKUP($E48,'NEA Backsheet'!$D$5:$CB$183,R$9,FALSE))="","",(VLOOKUP($E48,'NEA Backsheet'!$D$5:$CB$183,R$9,FALSE))),"")</f>
        <v>39399.234300659577</v>
      </c>
    </row>
    <row r="49" spans="1:18" ht="15" customHeight="1" x14ac:dyDescent="0.3">
      <c r="A49" s="56">
        <v>36</v>
      </c>
      <c r="B49" s="97" t="str">
        <f ca="1">IFERROR(IF((VLOOKUP($E49,'Org List'!$AJ$10:$AL$188,3,FALSE))="","",(VLOOKUP($E49,'Org List'!$AJ$10:$AL$188,3,FALSE))),"")</f>
        <v>North of England Commissioning Region</v>
      </c>
      <c r="C49" s="98" t="str">
        <f ca="1">IFERROR(IF((VLOOKUP($E49,'Org List'!$AO$10:$AQ$188,3,FALSE))="","",(VLOOKUP($E49,'Org List'!$AO$10:$AQ$188,3,FALSE))),"")</f>
        <v>North West Region</v>
      </c>
      <c r="D49" s="116" t="str">
        <f ca="1">IFERROR(IF((VLOOKUP($E49,'Org List'!$AT$10:$AV$188,3,FALSE))="","",(VLOOKUP($E49,'Org List'!$AT$10:$AV$188,3,FALSE))),"")</f>
        <v>NHS England North (Lancashire)</v>
      </c>
      <c r="E49" s="97" t="str">
        <f t="shared" ca="1" si="1"/>
        <v>E06000008</v>
      </c>
      <c r="F49" s="99" t="str">
        <f ca="1">IF(E49="","",VLOOKUP(E49,'Org List'!$J$9:$K$488,2,0))</f>
        <v>Blackburn with Darwen</v>
      </c>
      <c r="G49" s="123">
        <f ca="1">IFERROR(IF((VLOOKUP($E49,'NEA Backsheet'!$D$5:$CB$183,G$9,FALSE))="","",(VLOOKUP($E49,'NEA Backsheet'!$D$5:$CB$183,G$9,FALSE))),"")</f>
        <v>1500.3293831495223</v>
      </c>
      <c r="H49" s="124">
        <f ca="1">IFERROR(IF((VLOOKUP($E49,'NEA Backsheet'!$D$5:$CB$183,H$9,FALSE))="","",(VLOOKUP($E49,'NEA Backsheet'!$D$5:$CB$183,H$9,FALSE))),"")</f>
        <v>1378.0959348388074</v>
      </c>
      <c r="I49" s="124">
        <f ca="1">IFERROR(IF((VLOOKUP($E49,'NEA Backsheet'!$D$5:$CB$183,I$9,FALSE))="","",(VLOOKUP($E49,'NEA Backsheet'!$D$5:$CB$183,I$9,FALSE))),"")</f>
        <v>1468.8040636530709</v>
      </c>
      <c r="J49" s="125">
        <f ca="1">IFERROR(IF((VLOOKUP($E49,'NEA Backsheet'!$D$5:$CB$183,J$9,FALSE))="","",(VLOOKUP($E49,'NEA Backsheet'!$D$5:$CB$183,J$9,FALSE))),"")</f>
        <v>1541.4883613091561</v>
      </c>
      <c r="K49" s="123">
        <f ca="1">IFERROR(IF((VLOOKUP($E49,'NEA Backsheet'!$D$5:$CB$183,K$9,FALSE))="","",(VLOOKUP($E49,'NEA Backsheet'!$D$5:$CB$183,K$9,FALSE))),"")</f>
        <v>3182.3336906598397</v>
      </c>
      <c r="L49" s="124">
        <f ca="1">IFERROR(IF((VLOOKUP($E49,'NEA Backsheet'!$D$5:$CB$183,L$9,FALSE))="","",(VLOOKUP($E49,'NEA Backsheet'!$D$5:$CB$183,L$9,FALSE))),"")</f>
        <v>3122.1696520921541</v>
      </c>
      <c r="M49" s="124">
        <f ca="1">IFERROR(IF((VLOOKUP($E49,'NEA Backsheet'!$D$5:$CB$183,M$9,FALSE))="","",(VLOOKUP($E49,'NEA Backsheet'!$D$5:$CB$183,M$9,FALSE))),"")</f>
        <v>3039.26641017882</v>
      </c>
      <c r="N49" s="126">
        <f ca="1">IFERROR(IF((VLOOKUP($E49,'NEA Backsheet'!$D$5:$CB$183,N$9,FALSE))="","",(VLOOKUP($E49,'NEA Backsheet'!$D$5:$CB$183,N$9,FALSE))),"")</f>
        <v>2992.5453406473034</v>
      </c>
      <c r="O49" s="123">
        <f ca="1">IFERROR(IF((VLOOKUP($E49,'NEA Backsheet'!$D$5:$CB$183,O$9,FALSE))="","",(VLOOKUP($E49,'NEA Backsheet'!$D$5:$CB$183,O$9,FALSE))),"")</f>
        <v>4682.6630738093618</v>
      </c>
      <c r="P49" s="127">
        <f ca="1">IFERROR(IF((VLOOKUP($E49,'NEA Backsheet'!$D$5:$CB$183,P$9,FALSE))="","",(VLOOKUP($E49,'NEA Backsheet'!$D$5:$CB$183,P$9,FALSE))),"")</f>
        <v>4500.2655869309619</v>
      </c>
      <c r="Q49" s="124">
        <f ca="1">IFERROR(IF((VLOOKUP($E49,'NEA Backsheet'!$D$5:$CB$183,Q$9,FALSE))="","",(VLOOKUP($E49,'NEA Backsheet'!$D$5:$CB$183,Q$9,FALSE))),"")</f>
        <v>4508.0704738318909</v>
      </c>
      <c r="R49" s="126">
        <f ca="1">IFERROR(IF((VLOOKUP($E49,'NEA Backsheet'!$D$5:$CB$183,R$9,FALSE))="","",(VLOOKUP($E49,'NEA Backsheet'!$D$5:$CB$183,R$9,FALSE))),"")</f>
        <v>4534.0337019564595</v>
      </c>
    </row>
    <row r="50" spans="1:18" ht="15" customHeight="1" x14ac:dyDescent="0.3">
      <c r="A50" s="56">
        <v>37</v>
      </c>
      <c r="B50" s="97" t="str">
        <f ca="1">IFERROR(IF((VLOOKUP($E50,'Org List'!$AJ$10:$AL$188,3,FALSE))="","",(VLOOKUP($E50,'Org List'!$AJ$10:$AL$188,3,FALSE))),"")</f>
        <v>North of England Commissioning Region</v>
      </c>
      <c r="C50" s="98" t="str">
        <f ca="1">IFERROR(IF((VLOOKUP($E50,'Org List'!$AO$10:$AQ$188,3,FALSE))="","",(VLOOKUP($E50,'Org List'!$AO$10:$AQ$188,3,FALSE))),"")</f>
        <v>North West Region</v>
      </c>
      <c r="D50" s="116" t="str">
        <f ca="1">IFERROR(IF((VLOOKUP($E50,'Org List'!$AT$10:$AV$188,3,FALSE))="","",(VLOOKUP($E50,'Org List'!$AT$10:$AV$188,3,FALSE))),"")</f>
        <v>NHS England North (Lancashire)</v>
      </c>
      <c r="E50" s="97" t="str">
        <f t="shared" ca="1" si="1"/>
        <v>E06000009</v>
      </c>
      <c r="F50" s="99" t="str">
        <f ca="1">IF(E50="","",VLOOKUP(E50,'Org List'!$J$9:$K$488,2,0))</f>
        <v>Blackpool</v>
      </c>
      <c r="G50" s="123">
        <f ca="1">IFERROR(IF((VLOOKUP($E50,'NEA Backsheet'!$D$5:$CB$183,G$9,FALSE))="","",(VLOOKUP($E50,'NEA Backsheet'!$D$5:$CB$183,G$9,FALSE))),"")</f>
        <v>1535.5687558559707</v>
      </c>
      <c r="H50" s="124">
        <f ca="1">IFERROR(IF((VLOOKUP($E50,'NEA Backsheet'!$D$5:$CB$183,H$9,FALSE))="","",(VLOOKUP($E50,'NEA Backsheet'!$D$5:$CB$183,H$9,FALSE))),"")</f>
        <v>1212.0287940977378</v>
      </c>
      <c r="I50" s="124">
        <f ca="1">IFERROR(IF((VLOOKUP($E50,'NEA Backsheet'!$D$5:$CB$183,I$9,FALSE))="","",(VLOOKUP($E50,'NEA Backsheet'!$D$5:$CB$183,I$9,FALSE))),"")</f>
        <v>1295.8902044243241</v>
      </c>
      <c r="J50" s="125">
        <f ca="1">IFERROR(IF((VLOOKUP($E50,'NEA Backsheet'!$D$5:$CB$183,J$9,FALSE))="","",(VLOOKUP($E50,'NEA Backsheet'!$D$5:$CB$183,J$9,FALSE))),"")</f>
        <v>1199.5739945883588</v>
      </c>
      <c r="K50" s="123">
        <f ca="1">IFERROR(IF((VLOOKUP($E50,'NEA Backsheet'!$D$5:$CB$183,K$9,FALSE))="","",(VLOOKUP($E50,'NEA Backsheet'!$D$5:$CB$183,K$9,FALSE))),"")</f>
        <v>3578.0016596790902</v>
      </c>
      <c r="L50" s="124">
        <f ca="1">IFERROR(IF((VLOOKUP($E50,'NEA Backsheet'!$D$5:$CB$183,L$9,FALSE))="","",(VLOOKUP($E50,'NEA Backsheet'!$D$5:$CB$183,L$9,FALSE))),"")</f>
        <v>3506.786781975361</v>
      </c>
      <c r="M50" s="124">
        <f ca="1">IFERROR(IF((VLOOKUP($E50,'NEA Backsheet'!$D$5:$CB$183,M$9,FALSE))="","",(VLOOKUP($E50,'NEA Backsheet'!$D$5:$CB$183,M$9,FALSE))),"")</f>
        <v>3550.8901388834347</v>
      </c>
      <c r="N50" s="126">
        <f ca="1">IFERROR(IF((VLOOKUP($E50,'NEA Backsheet'!$D$5:$CB$183,N$9,FALSE))="","",(VLOOKUP($E50,'NEA Backsheet'!$D$5:$CB$183,N$9,FALSE))),"")</f>
        <v>3486.8954091226678</v>
      </c>
      <c r="O50" s="123">
        <f ca="1">IFERROR(IF((VLOOKUP($E50,'NEA Backsheet'!$D$5:$CB$183,O$9,FALSE))="","",(VLOOKUP($E50,'NEA Backsheet'!$D$5:$CB$183,O$9,FALSE))),"")</f>
        <v>5113.5704155350613</v>
      </c>
      <c r="P50" s="127">
        <f ca="1">IFERROR(IF((VLOOKUP($E50,'NEA Backsheet'!$D$5:$CB$183,P$9,FALSE))="","",(VLOOKUP($E50,'NEA Backsheet'!$D$5:$CB$183,P$9,FALSE))),"")</f>
        <v>4718.8155760730988</v>
      </c>
      <c r="Q50" s="124">
        <f ca="1">IFERROR(IF((VLOOKUP($E50,'NEA Backsheet'!$D$5:$CB$183,Q$9,FALSE))="","",(VLOOKUP($E50,'NEA Backsheet'!$D$5:$CB$183,Q$9,FALSE))),"")</f>
        <v>4846.7803433077588</v>
      </c>
      <c r="R50" s="126">
        <f ca="1">IFERROR(IF((VLOOKUP($E50,'NEA Backsheet'!$D$5:$CB$183,R$9,FALSE))="","",(VLOOKUP($E50,'NEA Backsheet'!$D$5:$CB$183,R$9,FALSE))),"")</f>
        <v>4686.4694037110266</v>
      </c>
    </row>
    <row r="51" spans="1:18" ht="15" customHeight="1" x14ac:dyDescent="0.3">
      <c r="A51" s="56">
        <v>38</v>
      </c>
      <c r="B51" s="97" t="str">
        <f ca="1">IFERROR(IF((VLOOKUP($E51,'Org List'!$AJ$10:$AL$188,3,FALSE))="","",(VLOOKUP($E51,'Org List'!$AJ$10:$AL$188,3,FALSE))),"")</f>
        <v>North of England Commissioning Region</v>
      </c>
      <c r="C51" s="98" t="str">
        <f ca="1">IFERROR(IF((VLOOKUP($E51,'Org List'!$AO$10:$AQ$188,3,FALSE))="","",(VLOOKUP($E51,'Org List'!$AO$10:$AQ$188,3,FALSE))),"")</f>
        <v>North West Region</v>
      </c>
      <c r="D51" s="116" t="str">
        <f ca="1">IFERROR(IF((VLOOKUP($E51,'Org List'!$AT$10:$AV$188,3,FALSE))="","",(VLOOKUP($E51,'Org List'!$AT$10:$AV$188,3,FALSE))),"")</f>
        <v>NHS England North (Greater Manchester)</v>
      </c>
      <c r="E51" s="97" t="str">
        <f t="shared" ca="1" si="1"/>
        <v>E08000001</v>
      </c>
      <c r="F51" s="99" t="str">
        <f ca="1">IF(E51="","",VLOOKUP(E51,'Org List'!$J$9:$K$488,2,0))</f>
        <v>Bolton</v>
      </c>
      <c r="G51" s="123">
        <f ca="1">IFERROR(IF((VLOOKUP($E51,'NEA Backsheet'!$D$5:$CB$183,G$9,FALSE))="","",(VLOOKUP($E51,'NEA Backsheet'!$D$5:$CB$183,G$9,FALSE))),"")</f>
        <v>3139.6289268835021</v>
      </c>
      <c r="H51" s="124">
        <f ca="1">IFERROR(IF((VLOOKUP($E51,'NEA Backsheet'!$D$5:$CB$183,H$9,FALSE))="","",(VLOOKUP($E51,'NEA Backsheet'!$D$5:$CB$183,H$9,FALSE))),"")</f>
        <v>2596.8043480755823</v>
      </c>
      <c r="I51" s="124">
        <f ca="1">IFERROR(IF((VLOOKUP($E51,'NEA Backsheet'!$D$5:$CB$183,I$9,FALSE))="","",(VLOOKUP($E51,'NEA Backsheet'!$D$5:$CB$183,I$9,FALSE))),"")</f>
        <v>2298.778478900681</v>
      </c>
      <c r="J51" s="125">
        <f ca="1">IFERROR(IF((VLOOKUP($E51,'NEA Backsheet'!$D$5:$CB$183,J$9,FALSE))="","",(VLOOKUP($E51,'NEA Backsheet'!$D$5:$CB$183,J$9,FALSE))),"")</f>
        <v>2163.0556039051589</v>
      </c>
      <c r="K51" s="123">
        <f ca="1">IFERROR(IF((VLOOKUP($E51,'NEA Backsheet'!$D$5:$CB$183,K$9,FALSE))="","",(VLOOKUP($E51,'NEA Backsheet'!$D$5:$CB$183,K$9,FALSE))),"")</f>
        <v>6124.426985540591</v>
      </c>
      <c r="L51" s="124">
        <f ca="1">IFERROR(IF((VLOOKUP($E51,'NEA Backsheet'!$D$5:$CB$183,L$9,FALSE))="","",(VLOOKUP($E51,'NEA Backsheet'!$D$5:$CB$183,L$9,FALSE))),"")</f>
        <v>5709.1070877837255</v>
      </c>
      <c r="M51" s="124">
        <f ca="1">IFERROR(IF((VLOOKUP($E51,'NEA Backsheet'!$D$5:$CB$183,M$9,FALSE))="","",(VLOOKUP($E51,'NEA Backsheet'!$D$5:$CB$183,M$9,FALSE))),"")</f>
        <v>5789.2146312617979</v>
      </c>
      <c r="N51" s="126">
        <f ca="1">IFERROR(IF((VLOOKUP($E51,'NEA Backsheet'!$D$5:$CB$183,N$9,FALSE))="","",(VLOOKUP($E51,'NEA Backsheet'!$D$5:$CB$183,N$9,FALSE))),"")</f>
        <v>5448.9580897847345</v>
      </c>
      <c r="O51" s="123">
        <f ca="1">IFERROR(IF((VLOOKUP($E51,'NEA Backsheet'!$D$5:$CB$183,O$9,FALSE))="","",(VLOOKUP($E51,'NEA Backsheet'!$D$5:$CB$183,O$9,FALSE))),"")</f>
        <v>9264.0559124240935</v>
      </c>
      <c r="P51" s="127">
        <f ca="1">IFERROR(IF((VLOOKUP($E51,'NEA Backsheet'!$D$5:$CB$183,P$9,FALSE))="","",(VLOOKUP($E51,'NEA Backsheet'!$D$5:$CB$183,P$9,FALSE))),"")</f>
        <v>8305.9114358593069</v>
      </c>
      <c r="Q51" s="124">
        <f ca="1">IFERROR(IF((VLOOKUP($E51,'NEA Backsheet'!$D$5:$CB$183,Q$9,FALSE))="","",(VLOOKUP($E51,'NEA Backsheet'!$D$5:$CB$183,Q$9,FALSE))),"")</f>
        <v>8087.9931101624788</v>
      </c>
      <c r="R51" s="126">
        <f ca="1">IFERROR(IF((VLOOKUP($E51,'NEA Backsheet'!$D$5:$CB$183,R$9,FALSE))="","",(VLOOKUP($E51,'NEA Backsheet'!$D$5:$CB$183,R$9,FALSE))),"")</f>
        <v>7612.0136936898934</v>
      </c>
    </row>
    <row r="52" spans="1:18" ht="15" customHeight="1" x14ac:dyDescent="0.3">
      <c r="A52" s="56">
        <v>39</v>
      </c>
      <c r="B52" s="97" t="str">
        <f ca="1">IFERROR(IF((VLOOKUP($E52,'Org List'!$AJ$10:$AL$188,3,FALSE))="","",(VLOOKUP($E52,'Org List'!$AJ$10:$AL$188,3,FALSE))),"")</f>
        <v>South West England Commissioning Region</v>
      </c>
      <c r="C52" s="98" t="str">
        <f ca="1">IFERROR(IF((VLOOKUP($E52,'Org List'!$AO$10:$AQ$188,3,FALSE))="","",(VLOOKUP($E52,'Org List'!$AO$10:$AQ$188,3,FALSE))),"")</f>
        <v>South West Region</v>
      </c>
      <c r="D52" s="116" t="str">
        <f ca="1">IFERROR(IF((VLOOKUP($E52,'Org List'!$AT$10:$AV$188,3,FALSE))="","",(VLOOKUP($E52,'Org List'!$AT$10:$AV$188,3,FALSE))),"")</f>
        <v>NHS England South West (South West South)</v>
      </c>
      <c r="E52" s="97" t="str">
        <f t="shared" ca="1" si="1"/>
        <v>E06000028 &amp; E06000029</v>
      </c>
      <c r="F52" s="99" t="str">
        <f ca="1">IF(E52="","",VLOOKUP(E52,'Org List'!$J$9:$K$488,2,0))</f>
        <v>Bournemouth &amp; Poole</v>
      </c>
      <c r="G52" s="123">
        <f ca="1">IFERROR(IF((VLOOKUP($E52,'NEA Backsheet'!$D$5:$CB$183,G$9,FALSE))="","",(VLOOKUP($E52,'NEA Backsheet'!$D$5:$CB$183,G$9,FALSE))),"")</f>
        <v>3820.4250148636302</v>
      </c>
      <c r="H52" s="124">
        <f ca="1">IFERROR(IF((VLOOKUP($E52,'NEA Backsheet'!$D$5:$CB$183,H$9,FALSE))="","",(VLOOKUP($E52,'NEA Backsheet'!$D$5:$CB$183,H$9,FALSE))),"")</f>
        <v>3696.427146982559</v>
      </c>
      <c r="I52" s="124">
        <f ca="1">IFERROR(IF((VLOOKUP($E52,'NEA Backsheet'!$D$5:$CB$183,I$9,FALSE))="","",(VLOOKUP($E52,'NEA Backsheet'!$D$5:$CB$183,I$9,FALSE))),"")</f>
        <v>3858.6845800462652</v>
      </c>
      <c r="J52" s="125">
        <f ca="1">IFERROR(IF((VLOOKUP($E52,'NEA Backsheet'!$D$5:$CB$183,J$9,FALSE))="","",(VLOOKUP($E52,'NEA Backsheet'!$D$5:$CB$183,J$9,FALSE))),"")</f>
        <v>3916.7653657452056</v>
      </c>
      <c r="K52" s="123">
        <f ca="1">IFERROR(IF((VLOOKUP($E52,'NEA Backsheet'!$D$5:$CB$183,K$9,FALSE))="","",(VLOOKUP($E52,'NEA Backsheet'!$D$5:$CB$183,K$9,FALSE))),"")</f>
        <v>7342.1488461327099</v>
      </c>
      <c r="L52" s="124">
        <f ca="1">IFERROR(IF((VLOOKUP($E52,'NEA Backsheet'!$D$5:$CB$183,L$9,FALSE))="","",(VLOOKUP($E52,'NEA Backsheet'!$D$5:$CB$183,L$9,FALSE))),"")</f>
        <v>7550.9630994788995</v>
      </c>
      <c r="M52" s="124">
        <f ca="1">IFERROR(IF((VLOOKUP($E52,'NEA Backsheet'!$D$5:$CB$183,M$9,FALSE))="","",(VLOOKUP($E52,'NEA Backsheet'!$D$5:$CB$183,M$9,FALSE))),"")</f>
        <v>7183.5790820022694</v>
      </c>
      <c r="N52" s="126">
        <f ca="1">IFERROR(IF((VLOOKUP($E52,'NEA Backsheet'!$D$5:$CB$183,N$9,FALSE))="","",(VLOOKUP($E52,'NEA Backsheet'!$D$5:$CB$183,N$9,FALSE))),"")</f>
        <v>7018.5558972386134</v>
      </c>
      <c r="O52" s="123">
        <f ca="1">IFERROR(IF((VLOOKUP($E52,'NEA Backsheet'!$D$5:$CB$183,O$9,FALSE))="","",(VLOOKUP($E52,'NEA Backsheet'!$D$5:$CB$183,O$9,FALSE))),"")</f>
        <v>11162.573860996341</v>
      </c>
      <c r="P52" s="127">
        <f ca="1">IFERROR(IF((VLOOKUP($E52,'NEA Backsheet'!$D$5:$CB$183,P$9,FALSE))="","",(VLOOKUP($E52,'NEA Backsheet'!$D$5:$CB$183,P$9,FALSE))),"")</f>
        <v>11247.390246461458</v>
      </c>
      <c r="Q52" s="124">
        <f ca="1">IFERROR(IF((VLOOKUP($E52,'NEA Backsheet'!$D$5:$CB$183,Q$9,FALSE))="","",(VLOOKUP($E52,'NEA Backsheet'!$D$5:$CB$183,Q$9,FALSE))),"")</f>
        <v>11042.263662048535</v>
      </c>
      <c r="R52" s="126">
        <f ca="1">IFERROR(IF((VLOOKUP($E52,'NEA Backsheet'!$D$5:$CB$183,R$9,FALSE))="","",(VLOOKUP($E52,'NEA Backsheet'!$D$5:$CB$183,R$9,FALSE))),"")</f>
        <v>10935.32126298382</v>
      </c>
    </row>
    <row r="53" spans="1:18" ht="15" customHeight="1" x14ac:dyDescent="0.3">
      <c r="A53" s="56">
        <v>40</v>
      </c>
      <c r="B53" s="97" t="str">
        <f ca="1">IFERROR(IF((VLOOKUP($E53,'Org List'!$AJ$10:$AL$188,3,FALSE))="","",(VLOOKUP($E53,'Org List'!$AJ$10:$AL$188,3,FALSE))),"")</f>
        <v>South East England Commissioning Region</v>
      </c>
      <c r="C53" s="98" t="str">
        <f ca="1">IFERROR(IF((VLOOKUP($E53,'Org List'!$AO$10:$AQ$188,3,FALSE))="","",(VLOOKUP($E53,'Org List'!$AO$10:$AQ$188,3,FALSE))),"")</f>
        <v>South East Region</v>
      </c>
      <c r="D53" s="116" t="str">
        <f ca="1">IFERROR(IF((VLOOKUP($E53,'Org List'!$AT$10:$AV$188,3,FALSE))="","",(VLOOKUP($E53,'Org List'!$AT$10:$AV$188,3,FALSE))),"")</f>
        <v>NHS England South East (Hampshire, Isle of Wight and Thames Valley)</v>
      </c>
      <c r="E53" s="97" t="str">
        <f t="shared" ca="1" si="1"/>
        <v>E06000036</v>
      </c>
      <c r="F53" s="99" t="str">
        <f ca="1">IF(E53="","",VLOOKUP(E53,'Org List'!$J$9:$K$488,2,0))</f>
        <v>Bracknell Forest</v>
      </c>
      <c r="G53" s="123">
        <f ca="1">IFERROR(IF((VLOOKUP($E53,'NEA Backsheet'!$D$5:$CB$183,G$9,FALSE))="","",(VLOOKUP($E53,'NEA Backsheet'!$D$5:$CB$183,G$9,FALSE))),"")</f>
        <v>1277.6152801988442</v>
      </c>
      <c r="H53" s="124">
        <f ca="1">IFERROR(IF((VLOOKUP($E53,'NEA Backsheet'!$D$5:$CB$183,H$9,FALSE))="","",(VLOOKUP($E53,'NEA Backsheet'!$D$5:$CB$183,H$9,FALSE))),"")</f>
        <v>1293.0785821558088</v>
      </c>
      <c r="I53" s="124">
        <f ca="1">IFERROR(IF((VLOOKUP($E53,'NEA Backsheet'!$D$5:$CB$183,I$9,FALSE))="","",(VLOOKUP($E53,'NEA Backsheet'!$D$5:$CB$183,I$9,FALSE))),"")</f>
        <v>1410.8640778587178</v>
      </c>
      <c r="J53" s="125">
        <f ca="1">IFERROR(IF((VLOOKUP($E53,'NEA Backsheet'!$D$5:$CB$183,J$9,FALSE))="","",(VLOOKUP($E53,'NEA Backsheet'!$D$5:$CB$183,J$9,FALSE))),"")</f>
        <v>1321.8740105893808</v>
      </c>
      <c r="K53" s="123">
        <f ca="1">IFERROR(IF((VLOOKUP($E53,'NEA Backsheet'!$D$5:$CB$183,K$9,FALSE))="","",(VLOOKUP($E53,'NEA Backsheet'!$D$5:$CB$183,K$9,FALSE))),"")</f>
        <v>1969.2642472347079</v>
      </c>
      <c r="L53" s="124">
        <f ca="1">IFERROR(IF((VLOOKUP($E53,'NEA Backsheet'!$D$5:$CB$183,L$9,FALSE))="","",(VLOOKUP($E53,'NEA Backsheet'!$D$5:$CB$183,L$9,FALSE))),"")</f>
        <v>1928.0849303910582</v>
      </c>
      <c r="M53" s="124">
        <f ca="1">IFERROR(IF((VLOOKUP($E53,'NEA Backsheet'!$D$5:$CB$183,M$9,FALSE))="","",(VLOOKUP($E53,'NEA Backsheet'!$D$5:$CB$183,M$9,FALSE))),"")</f>
        <v>1933.9462781239233</v>
      </c>
      <c r="N53" s="126">
        <f ca="1">IFERROR(IF((VLOOKUP($E53,'NEA Backsheet'!$D$5:$CB$183,N$9,FALSE))="","",(VLOOKUP($E53,'NEA Backsheet'!$D$5:$CB$183,N$9,FALSE))),"")</f>
        <v>1989.2497362237641</v>
      </c>
      <c r="O53" s="123">
        <f ca="1">IFERROR(IF((VLOOKUP($E53,'NEA Backsheet'!$D$5:$CB$183,O$9,FALSE))="","",(VLOOKUP($E53,'NEA Backsheet'!$D$5:$CB$183,O$9,FALSE))),"")</f>
        <v>3246.8795274335521</v>
      </c>
      <c r="P53" s="127">
        <f ca="1">IFERROR(IF((VLOOKUP($E53,'NEA Backsheet'!$D$5:$CB$183,P$9,FALSE))="","",(VLOOKUP($E53,'NEA Backsheet'!$D$5:$CB$183,P$9,FALSE))),"")</f>
        <v>3221.163512546867</v>
      </c>
      <c r="Q53" s="124">
        <f ca="1">IFERROR(IF((VLOOKUP($E53,'NEA Backsheet'!$D$5:$CB$183,Q$9,FALSE))="","",(VLOOKUP($E53,'NEA Backsheet'!$D$5:$CB$183,Q$9,FALSE))),"")</f>
        <v>3344.8103559826413</v>
      </c>
      <c r="R53" s="126">
        <f ca="1">IFERROR(IF((VLOOKUP($E53,'NEA Backsheet'!$D$5:$CB$183,R$9,FALSE))="","",(VLOOKUP($E53,'NEA Backsheet'!$D$5:$CB$183,R$9,FALSE))),"")</f>
        <v>3311.1237468131449</v>
      </c>
    </row>
    <row r="54" spans="1:18" ht="15" customHeight="1" x14ac:dyDescent="0.3">
      <c r="A54" s="56">
        <v>41</v>
      </c>
      <c r="B54" s="97" t="str">
        <f ca="1">IFERROR(IF((VLOOKUP($E54,'Org List'!$AJ$10:$AL$188,3,FALSE))="","",(VLOOKUP($E54,'Org List'!$AJ$10:$AL$188,3,FALSE))),"")</f>
        <v>North of England Commissioning Region</v>
      </c>
      <c r="C54" s="98" t="str">
        <f ca="1">IFERROR(IF((VLOOKUP($E54,'Org List'!$AO$10:$AQ$188,3,FALSE))="","",(VLOOKUP($E54,'Org List'!$AO$10:$AQ$188,3,FALSE))),"")</f>
        <v>Yorkshire and The Humber Region</v>
      </c>
      <c r="D54" s="116" t="str">
        <f ca="1">IFERROR(IF((VLOOKUP($E54,'Org List'!$AT$10:$AV$188,3,FALSE))="","",(VLOOKUP($E54,'Org List'!$AT$10:$AV$188,3,FALSE))),"")</f>
        <v>NHS England North (Yorkshire And Humber)</v>
      </c>
      <c r="E54" s="97" t="str">
        <f t="shared" ca="1" si="1"/>
        <v>E08000032</v>
      </c>
      <c r="F54" s="99" t="str">
        <f ca="1">IF(E54="","",VLOOKUP(E54,'Org List'!$J$9:$K$488,2,0))</f>
        <v>Bradford</v>
      </c>
      <c r="G54" s="123">
        <f ca="1">IFERROR(IF((VLOOKUP($E54,'NEA Backsheet'!$D$5:$CB$183,G$9,FALSE))="","",(VLOOKUP($E54,'NEA Backsheet'!$D$5:$CB$183,G$9,FALSE))),"")</f>
        <v>7610.716751126869</v>
      </c>
      <c r="H54" s="124">
        <f ca="1">IFERROR(IF((VLOOKUP($E54,'NEA Backsheet'!$D$5:$CB$183,H$9,FALSE))="","",(VLOOKUP($E54,'NEA Backsheet'!$D$5:$CB$183,H$9,FALSE))),"")</f>
        <v>7863.5768078766923</v>
      </c>
      <c r="I54" s="124">
        <f ca="1">IFERROR(IF((VLOOKUP($E54,'NEA Backsheet'!$D$5:$CB$183,I$9,FALSE))="","",(VLOOKUP($E54,'NEA Backsheet'!$D$5:$CB$183,I$9,FALSE))),"")</f>
        <v>8163.1075691340338</v>
      </c>
      <c r="J54" s="125">
        <f ca="1">IFERROR(IF((VLOOKUP($E54,'NEA Backsheet'!$D$5:$CB$183,J$9,FALSE))="","",(VLOOKUP($E54,'NEA Backsheet'!$D$5:$CB$183,J$9,FALSE))),"")</f>
        <v>7548.8587311349711</v>
      </c>
      <c r="K54" s="123">
        <f ca="1">IFERROR(IF((VLOOKUP($E54,'NEA Backsheet'!$D$5:$CB$183,K$9,FALSE))="","",(VLOOKUP($E54,'NEA Backsheet'!$D$5:$CB$183,K$9,FALSE))),"")</f>
        <v>13231.497697900657</v>
      </c>
      <c r="L54" s="124">
        <f ca="1">IFERROR(IF((VLOOKUP($E54,'NEA Backsheet'!$D$5:$CB$183,L$9,FALSE))="","",(VLOOKUP($E54,'NEA Backsheet'!$D$5:$CB$183,L$9,FALSE))),"")</f>
        <v>13080.014706537335</v>
      </c>
      <c r="M54" s="124">
        <f ca="1">IFERROR(IF((VLOOKUP($E54,'NEA Backsheet'!$D$5:$CB$183,M$9,FALSE))="","",(VLOOKUP($E54,'NEA Backsheet'!$D$5:$CB$183,M$9,FALSE))),"")</f>
        <v>12612.317762074443</v>
      </c>
      <c r="N54" s="126">
        <f ca="1">IFERROR(IF((VLOOKUP($E54,'NEA Backsheet'!$D$5:$CB$183,N$9,FALSE))="","",(VLOOKUP($E54,'NEA Backsheet'!$D$5:$CB$183,N$9,FALSE))),"")</f>
        <v>12662.75392496016</v>
      </c>
      <c r="O54" s="123">
        <f ca="1">IFERROR(IF((VLOOKUP($E54,'NEA Backsheet'!$D$5:$CB$183,O$9,FALSE))="","",(VLOOKUP($E54,'NEA Backsheet'!$D$5:$CB$183,O$9,FALSE))),"")</f>
        <v>20842.214449027524</v>
      </c>
      <c r="P54" s="127">
        <f ca="1">IFERROR(IF((VLOOKUP($E54,'NEA Backsheet'!$D$5:$CB$183,P$9,FALSE))="","",(VLOOKUP($E54,'NEA Backsheet'!$D$5:$CB$183,P$9,FALSE))),"")</f>
        <v>20943.591514414027</v>
      </c>
      <c r="Q54" s="124">
        <f ca="1">IFERROR(IF((VLOOKUP($E54,'NEA Backsheet'!$D$5:$CB$183,Q$9,FALSE))="","",(VLOOKUP($E54,'NEA Backsheet'!$D$5:$CB$183,Q$9,FALSE))),"")</f>
        <v>20775.425331208477</v>
      </c>
      <c r="R54" s="126">
        <f ca="1">IFERROR(IF((VLOOKUP($E54,'NEA Backsheet'!$D$5:$CB$183,R$9,FALSE))="","",(VLOOKUP($E54,'NEA Backsheet'!$D$5:$CB$183,R$9,FALSE))),"")</f>
        <v>20211.612656095131</v>
      </c>
    </row>
    <row r="55" spans="1:18" ht="15" customHeight="1" x14ac:dyDescent="0.3">
      <c r="A55" s="56">
        <v>42</v>
      </c>
      <c r="B55" s="97" t="str">
        <f ca="1">IFERROR(IF((VLOOKUP($E55,'Org List'!$AJ$10:$AL$188,3,FALSE))="","",(VLOOKUP($E55,'Org List'!$AJ$10:$AL$188,3,FALSE))),"")</f>
        <v>London Commissioning Region</v>
      </c>
      <c r="C55" s="98" t="str">
        <f ca="1">IFERROR(IF((VLOOKUP($E55,'Org List'!$AO$10:$AQ$188,3,FALSE))="","",(VLOOKUP($E55,'Org List'!$AO$10:$AQ$188,3,FALSE))),"")</f>
        <v>London Region</v>
      </c>
      <c r="D55" s="116" t="str">
        <f ca="1">IFERROR(IF((VLOOKUP($E55,'Org List'!$AT$10:$AV$188,3,FALSE))="","",(VLOOKUP($E55,'Org List'!$AT$10:$AV$188,3,FALSE))),"")</f>
        <v>NHS England London</v>
      </c>
      <c r="E55" s="97" t="str">
        <f t="shared" ca="1" si="1"/>
        <v>E09000005</v>
      </c>
      <c r="F55" s="99" t="str">
        <f ca="1">IF(E55="","",VLOOKUP(E55,'Org List'!$J$9:$K$488,2,0))</f>
        <v>Brent</v>
      </c>
      <c r="G55" s="123">
        <f ca="1">IFERROR(IF((VLOOKUP($E55,'NEA Backsheet'!$D$5:$CB$183,G$9,FALSE))="","",(VLOOKUP($E55,'NEA Backsheet'!$D$5:$CB$183,G$9,FALSE))),"")</f>
        <v>2340.4875152876643</v>
      </c>
      <c r="H55" s="124">
        <f ca="1">IFERROR(IF((VLOOKUP($E55,'NEA Backsheet'!$D$5:$CB$183,H$9,FALSE))="","",(VLOOKUP($E55,'NEA Backsheet'!$D$5:$CB$183,H$9,FALSE))),"")</f>
        <v>2655.7245148630891</v>
      </c>
      <c r="I55" s="124">
        <f ca="1">IFERROR(IF((VLOOKUP($E55,'NEA Backsheet'!$D$5:$CB$183,I$9,FALSE))="","",(VLOOKUP($E55,'NEA Backsheet'!$D$5:$CB$183,I$9,FALSE))),"")</f>
        <v>2877.6229066476235</v>
      </c>
      <c r="J55" s="125">
        <f ca="1">IFERROR(IF((VLOOKUP($E55,'NEA Backsheet'!$D$5:$CB$183,J$9,FALSE))="","",(VLOOKUP($E55,'NEA Backsheet'!$D$5:$CB$183,J$9,FALSE))),"")</f>
        <v>3029.8085145760069</v>
      </c>
      <c r="K55" s="123">
        <f ca="1">IFERROR(IF((VLOOKUP($E55,'NEA Backsheet'!$D$5:$CB$183,K$9,FALSE))="","",(VLOOKUP($E55,'NEA Backsheet'!$D$5:$CB$183,K$9,FALSE))),"")</f>
        <v>5480.3644812224338</v>
      </c>
      <c r="L55" s="124">
        <f ca="1">IFERROR(IF((VLOOKUP($E55,'NEA Backsheet'!$D$5:$CB$183,L$9,FALSE))="","",(VLOOKUP($E55,'NEA Backsheet'!$D$5:$CB$183,L$9,FALSE))),"")</f>
        <v>5453.6521861614146</v>
      </c>
      <c r="M55" s="124">
        <f ca="1">IFERROR(IF((VLOOKUP($E55,'NEA Backsheet'!$D$5:$CB$183,M$9,FALSE))="","",(VLOOKUP($E55,'NEA Backsheet'!$D$5:$CB$183,M$9,FALSE))),"")</f>
        <v>5246.7362697470726</v>
      </c>
      <c r="N55" s="126">
        <f ca="1">IFERROR(IF((VLOOKUP($E55,'NEA Backsheet'!$D$5:$CB$183,N$9,FALSE))="","",(VLOOKUP($E55,'NEA Backsheet'!$D$5:$CB$183,N$9,FALSE))),"")</f>
        <v>5387.7511857019053</v>
      </c>
      <c r="O55" s="123">
        <f ca="1">IFERROR(IF((VLOOKUP($E55,'NEA Backsheet'!$D$5:$CB$183,O$9,FALSE))="","",(VLOOKUP($E55,'NEA Backsheet'!$D$5:$CB$183,O$9,FALSE))),"")</f>
        <v>7820.8519965100986</v>
      </c>
      <c r="P55" s="127">
        <f ca="1">IFERROR(IF((VLOOKUP($E55,'NEA Backsheet'!$D$5:$CB$183,P$9,FALSE))="","",(VLOOKUP($E55,'NEA Backsheet'!$D$5:$CB$183,P$9,FALSE))),"")</f>
        <v>8109.3767010245037</v>
      </c>
      <c r="Q55" s="124">
        <f ca="1">IFERROR(IF((VLOOKUP($E55,'NEA Backsheet'!$D$5:$CB$183,Q$9,FALSE))="","",(VLOOKUP($E55,'NEA Backsheet'!$D$5:$CB$183,Q$9,FALSE))),"")</f>
        <v>8124.3591763946961</v>
      </c>
      <c r="R55" s="126">
        <f ca="1">IFERROR(IF((VLOOKUP($E55,'NEA Backsheet'!$D$5:$CB$183,R$9,FALSE))="","",(VLOOKUP($E55,'NEA Backsheet'!$D$5:$CB$183,R$9,FALSE))),"")</f>
        <v>8417.5597002779123</v>
      </c>
    </row>
    <row r="56" spans="1:18" ht="15" customHeight="1" x14ac:dyDescent="0.3">
      <c r="A56" s="56">
        <v>43</v>
      </c>
      <c r="B56" s="97" t="str">
        <f ca="1">IFERROR(IF((VLOOKUP($E56,'Org List'!$AJ$10:$AL$188,3,FALSE))="","",(VLOOKUP($E56,'Org List'!$AJ$10:$AL$188,3,FALSE))),"")</f>
        <v>South East England Commissioning Region</v>
      </c>
      <c r="C56" s="98" t="str">
        <f ca="1">IFERROR(IF((VLOOKUP($E56,'Org List'!$AO$10:$AQ$188,3,FALSE))="","",(VLOOKUP($E56,'Org List'!$AO$10:$AQ$188,3,FALSE))),"")</f>
        <v>South East Region</v>
      </c>
      <c r="D56" s="116" t="str">
        <f ca="1">IFERROR(IF((VLOOKUP($E56,'Org List'!$AT$10:$AV$188,3,FALSE))="","",(VLOOKUP($E56,'Org List'!$AT$10:$AV$188,3,FALSE))),"")</f>
        <v>NHS England South East (Kent, Surrey and Sussex)</v>
      </c>
      <c r="E56" s="97" t="str">
        <f t="shared" ca="1" si="1"/>
        <v>E06000043</v>
      </c>
      <c r="F56" s="99" t="str">
        <f ca="1">IF(E56="","",VLOOKUP(E56,'Org List'!$J$9:$K$488,2,0))</f>
        <v>Brighton and Hove</v>
      </c>
      <c r="G56" s="123">
        <f ca="1">IFERROR(IF((VLOOKUP($E56,'NEA Backsheet'!$D$5:$CB$183,G$9,FALSE))="","",(VLOOKUP($E56,'NEA Backsheet'!$D$5:$CB$183,G$9,FALSE))),"")</f>
        <v>1792.3656657886822</v>
      </c>
      <c r="H56" s="124">
        <f ca="1">IFERROR(IF((VLOOKUP($E56,'NEA Backsheet'!$D$5:$CB$183,H$9,FALSE))="","",(VLOOKUP($E56,'NEA Backsheet'!$D$5:$CB$183,H$9,FALSE))),"")</f>
        <v>1503.5363761771237</v>
      </c>
      <c r="I56" s="124">
        <f ca="1">IFERROR(IF((VLOOKUP($E56,'NEA Backsheet'!$D$5:$CB$183,I$9,FALSE))="","",(VLOOKUP($E56,'NEA Backsheet'!$D$5:$CB$183,I$9,FALSE))),"")</f>
        <v>1460.2363321810928</v>
      </c>
      <c r="J56" s="125">
        <f ca="1">IFERROR(IF((VLOOKUP($E56,'NEA Backsheet'!$D$5:$CB$183,J$9,FALSE))="","",(VLOOKUP($E56,'NEA Backsheet'!$D$5:$CB$183,J$9,FALSE))),"")</f>
        <v>1466.0275454318423</v>
      </c>
      <c r="K56" s="123">
        <f ca="1">IFERROR(IF((VLOOKUP($E56,'NEA Backsheet'!$D$5:$CB$183,K$9,FALSE))="","",(VLOOKUP($E56,'NEA Backsheet'!$D$5:$CB$183,K$9,FALSE))),"")</f>
        <v>4085.4133494654402</v>
      </c>
      <c r="L56" s="124">
        <f ca="1">IFERROR(IF((VLOOKUP($E56,'NEA Backsheet'!$D$5:$CB$183,L$9,FALSE))="","",(VLOOKUP($E56,'NEA Backsheet'!$D$5:$CB$183,L$9,FALSE))),"")</f>
        <v>4092.4976813356034</v>
      </c>
      <c r="M56" s="124">
        <f ca="1">IFERROR(IF((VLOOKUP($E56,'NEA Backsheet'!$D$5:$CB$183,M$9,FALSE))="","",(VLOOKUP($E56,'NEA Backsheet'!$D$5:$CB$183,M$9,FALSE))),"")</f>
        <v>4193.1631757667601</v>
      </c>
      <c r="N56" s="126">
        <f ca="1">IFERROR(IF((VLOOKUP($E56,'NEA Backsheet'!$D$5:$CB$183,N$9,FALSE))="","",(VLOOKUP($E56,'NEA Backsheet'!$D$5:$CB$183,N$9,FALSE))),"")</f>
        <v>3868.7533414418158</v>
      </c>
      <c r="O56" s="123">
        <f ca="1">IFERROR(IF((VLOOKUP($E56,'NEA Backsheet'!$D$5:$CB$183,O$9,FALSE))="","",(VLOOKUP($E56,'NEA Backsheet'!$D$5:$CB$183,O$9,FALSE))),"")</f>
        <v>5877.779015254122</v>
      </c>
      <c r="P56" s="127">
        <f ca="1">IFERROR(IF((VLOOKUP($E56,'NEA Backsheet'!$D$5:$CB$183,P$9,FALSE))="","",(VLOOKUP($E56,'NEA Backsheet'!$D$5:$CB$183,P$9,FALSE))),"")</f>
        <v>5596.0340575127266</v>
      </c>
      <c r="Q56" s="124">
        <f ca="1">IFERROR(IF((VLOOKUP($E56,'NEA Backsheet'!$D$5:$CB$183,Q$9,FALSE))="","",(VLOOKUP($E56,'NEA Backsheet'!$D$5:$CB$183,Q$9,FALSE))),"")</f>
        <v>5653.3995079478527</v>
      </c>
      <c r="R56" s="126">
        <f ca="1">IFERROR(IF((VLOOKUP($E56,'NEA Backsheet'!$D$5:$CB$183,R$9,FALSE))="","",(VLOOKUP($E56,'NEA Backsheet'!$D$5:$CB$183,R$9,FALSE))),"")</f>
        <v>5334.7808868736583</v>
      </c>
    </row>
    <row r="57" spans="1:18" ht="15" customHeight="1" x14ac:dyDescent="0.3">
      <c r="A57" s="56">
        <v>44</v>
      </c>
      <c r="B57" s="97" t="str">
        <f ca="1">IFERROR(IF((VLOOKUP($E57,'Org List'!$AJ$10:$AL$188,3,FALSE))="","",(VLOOKUP($E57,'Org List'!$AJ$10:$AL$188,3,FALSE))),"")</f>
        <v>South West England Commissioning Region</v>
      </c>
      <c r="C57" s="98" t="str">
        <f ca="1">IFERROR(IF((VLOOKUP($E57,'Org List'!$AO$10:$AQ$188,3,FALSE))="","",(VLOOKUP($E57,'Org List'!$AO$10:$AQ$188,3,FALSE))),"")</f>
        <v>South West Region</v>
      </c>
      <c r="D57" s="116" t="str">
        <f ca="1">IFERROR(IF((VLOOKUP($E57,'Org List'!$AT$10:$AV$188,3,FALSE))="","",(VLOOKUP($E57,'Org List'!$AT$10:$AV$188,3,FALSE))),"")</f>
        <v>NHS England South West (South West North)</v>
      </c>
      <c r="E57" s="97" t="str">
        <f t="shared" ca="1" si="1"/>
        <v>E06000023</v>
      </c>
      <c r="F57" s="99" t="str">
        <f ca="1">IF(E57="","",VLOOKUP(E57,'Org List'!$J$9:$K$488,2,0))</f>
        <v>Bristol, City of</v>
      </c>
      <c r="G57" s="123">
        <f ca="1">IFERROR(IF((VLOOKUP($E57,'NEA Backsheet'!$D$5:$CB$183,G$9,FALSE))="","",(VLOOKUP($E57,'NEA Backsheet'!$D$5:$CB$183,G$9,FALSE))),"")</f>
        <v>4106.085374467677</v>
      </c>
      <c r="H57" s="124">
        <f ca="1">IFERROR(IF((VLOOKUP($E57,'NEA Backsheet'!$D$5:$CB$183,H$9,FALSE))="","",(VLOOKUP($E57,'NEA Backsheet'!$D$5:$CB$183,H$9,FALSE))),"")</f>
        <v>4002.8432730488389</v>
      </c>
      <c r="I57" s="124">
        <f ca="1">IFERROR(IF((VLOOKUP($E57,'NEA Backsheet'!$D$5:$CB$183,I$9,FALSE))="","",(VLOOKUP($E57,'NEA Backsheet'!$D$5:$CB$183,I$9,FALSE))),"")</f>
        <v>4226.8909634169831</v>
      </c>
      <c r="J57" s="125">
        <f ca="1">IFERROR(IF((VLOOKUP($E57,'NEA Backsheet'!$D$5:$CB$183,J$9,FALSE))="","",(VLOOKUP($E57,'NEA Backsheet'!$D$5:$CB$183,J$9,FALSE))),"")</f>
        <v>4772.4427161043841</v>
      </c>
      <c r="K57" s="123">
        <f ca="1">IFERROR(IF((VLOOKUP($E57,'NEA Backsheet'!$D$5:$CB$183,K$9,FALSE))="","",(VLOOKUP($E57,'NEA Backsheet'!$D$5:$CB$183,K$9,FALSE))),"")</f>
        <v>7883.0965969689969</v>
      </c>
      <c r="L57" s="124">
        <f ca="1">IFERROR(IF((VLOOKUP($E57,'NEA Backsheet'!$D$5:$CB$183,L$9,FALSE))="","",(VLOOKUP($E57,'NEA Backsheet'!$D$5:$CB$183,L$9,FALSE))),"")</f>
        <v>8154.7616651396856</v>
      </c>
      <c r="M57" s="124">
        <f ca="1">IFERROR(IF((VLOOKUP($E57,'NEA Backsheet'!$D$5:$CB$183,M$9,FALSE))="","",(VLOOKUP($E57,'NEA Backsheet'!$D$5:$CB$183,M$9,FALSE))),"")</f>
        <v>7981.6738616876355</v>
      </c>
      <c r="N57" s="126">
        <f ca="1">IFERROR(IF((VLOOKUP($E57,'NEA Backsheet'!$D$5:$CB$183,N$9,FALSE))="","",(VLOOKUP($E57,'NEA Backsheet'!$D$5:$CB$183,N$9,FALSE))),"")</f>
        <v>8003.6668787130166</v>
      </c>
      <c r="O57" s="123">
        <f ca="1">IFERROR(IF((VLOOKUP($E57,'NEA Backsheet'!$D$5:$CB$183,O$9,FALSE))="","",(VLOOKUP($E57,'NEA Backsheet'!$D$5:$CB$183,O$9,FALSE))),"")</f>
        <v>11989.181971436674</v>
      </c>
      <c r="P57" s="127">
        <f ca="1">IFERROR(IF((VLOOKUP($E57,'NEA Backsheet'!$D$5:$CB$183,P$9,FALSE))="","",(VLOOKUP($E57,'NEA Backsheet'!$D$5:$CB$183,P$9,FALSE))),"")</f>
        <v>12157.604938188524</v>
      </c>
      <c r="Q57" s="124">
        <f ca="1">IFERROR(IF((VLOOKUP($E57,'NEA Backsheet'!$D$5:$CB$183,Q$9,FALSE))="","",(VLOOKUP($E57,'NEA Backsheet'!$D$5:$CB$183,Q$9,FALSE))),"")</f>
        <v>12208.564825104619</v>
      </c>
      <c r="R57" s="126">
        <f ca="1">IFERROR(IF((VLOOKUP($E57,'NEA Backsheet'!$D$5:$CB$183,R$9,FALSE))="","",(VLOOKUP($E57,'NEA Backsheet'!$D$5:$CB$183,R$9,FALSE))),"")</f>
        <v>12776.109594817401</v>
      </c>
    </row>
    <row r="58" spans="1:18" ht="15" customHeight="1" x14ac:dyDescent="0.3">
      <c r="A58" s="56">
        <v>45</v>
      </c>
      <c r="B58" s="97" t="str">
        <f ca="1">IFERROR(IF((VLOOKUP($E58,'Org List'!$AJ$10:$AL$188,3,FALSE))="","",(VLOOKUP($E58,'Org List'!$AJ$10:$AL$188,3,FALSE))),"")</f>
        <v>London Commissioning Region</v>
      </c>
      <c r="C58" s="98" t="str">
        <f ca="1">IFERROR(IF((VLOOKUP($E58,'Org List'!$AO$10:$AQ$188,3,FALSE))="","",(VLOOKUP($E58,'Org List'!$AO$10:$AQ$188,3,FALSE))),"")</f>
        <v>London Region</v>
      </c>
      <c r="D58" s="116" t="str">
        <f ca="1">IFERROR(IF((VLOOKUP($E58,'Org List'!$AT$10:$AV$188,3,FALSE))="","",(VLOOKUP($E58,'Org List'!$AT$10:$AV$188,3,FALSE))),"")</f>
        <v>NHS England London</v>
      </c>
      <c r="E58" s="97" t="str">
        <f t="shared" ca="1" si="1"/>
        <v>E09000006</v>
      </c>
      <c r="F58" s="99" t="str">
        <f ca="1">IF(E58="","",VLOOKUP(E58,'Org List'!$J$9:$K$488,2,0))</f>
        <v>Bromley</v>
      </c>
      <c r="G58" s="123">
        <f ca="1">IFERROR(IF((VLOOKUP($E58,'NEA Backsheet'!$D$5:$CB$183,G$9,FALSE))="","",(VLOOKUP($E58,'NEA Backsheet'!$D$5:$CB$183,G$9,FALSE))),"")</f>
        <v>1730.7550769702348</v>
      </c>
      <c r="H58" s="124">
        <f ca="1">IFERROR(IF((VLOOKUP($E58,'NEA Backsheet'!$D$5:$CB$183,H$9,FALSE))="","",(VLOOKUP($E58,'NEA Backsheet'!$D$5:$CB$183,H$9,FALSE))),"")</f>
        <v>1356.3247455433075</v>
      </c>
      <c r="I58" s="124">
        <f ca="1">IFERROR(IF((VLOOKUP($E58,'NEA Backsheet'!$D$5:$CB$183,I$9,FALSE))="","",(VLOOKUP($E58,'NEA Backsheet'!$D$5:$CB$183,I$9,FALSE))),"")</f>
        <v>1551.192669956125</v>
      </c>
      <c r="J58" s="125">
        <f ca="1">IFERROR(IF((VLOOKUP($E58,'NEA Backsheet'!$D$5:$CB$183,J$9,FALSE))="","",(VLOOKUP($E58,'NEA Backsheet'!$D$5:$CB$183,J$9,FALSE))),"")</f>
        <v>1599.9244247344745</v>
      </c>
      <c r="K58" s="123">
        <f ca="1">IFERROR(IF((VLOOKUP($E58,'NEA Backsheet'!$D$5:$CB$183,K$9,FALSE))="","",(VLOOKUP($E58,'NEA Backsheet'!$D$5:$CB$183,K$9,FALSE))),"")</f>
        <v>5403.6333662557017</v>
      </c>
      <c r="L58" s="124">
        <f ca="1">IFERROR(IF((VLOOKUP($E58,'NEA Backsheet'!$D$5:$CB$183,L$9,FALSE))="","",(VLOOKUP($E58,'NEA Backsheet'!$D$5:$CB$183,L$9,FALSE))),"")</f>
        <v>5206.4184550534274</v>
      </c>
      <c r="M58" s="124">
        <f ca="1">IFERROR(IF((VLOOKUP($E58,'NEA Backsheet'!$D$5:$CB$183,M$9,FALSE))="","",(VLOOKUP($E58,'NEA Backsheet'!$D$5:$CB$183,M$9,FALSE))),"")</f>
        <v>5207.8588072802286</v>
      </c>
      <c r="N58" s="126">
        <f ca="1">IFERROR(IF((VLOOKUP($E58,'NEA Backsheet'!$D$5:$CB$183,N$9,FALSE))="","",(VLOOKUP($E58,'NEA Backsheet'!$D$5:$CB$183,N$9,FALSE))),"")</f>
        <v>5245.9629688834484</v>
      </c>
      <c r="O58" s="123">
        <f ca="1">IFERROR(IF((VLOOKUP($E58,'NEA Backsheet'!$D$5:$CB$183,O$9,FALSE))="","",(VLOOKUP($E58,'NEA Backsheet'!$D$5:$CB$183,O$9,FALSE))),"")</f>
        <v>7134.3884432259365</v>
      </c>
      <c r="P58" s="127">
        <f ca="1">IFERROR(IF((VLOOKUP($E58,'NEA Backsheet'!$D$5:$CB$183,P$9,FALSE))="","",(VLOOKUP($E58,'NEA Backsheet'!$D$5:$CB$183,P$9,FALSE))),"")</f>
        <v>6562.7432005967348</v>
      </c>
      <c r="Q58" s="124">
        <f ca="1">IFERROR(IF((VLOOKUP($E58,'NEA Backsheet'!$D$5:$CB$183,Q$9,FALSE))="","",(VLOOKUP($E58,'NEA Backsheet'!$D$5:$CB$183,Q$9,FALSE))),"")</f>
        <v>6759.0514772363531</v>
      </c>
      <c r="R58" s="126">
        <f ca="1">IFERROR(IF((VLOOKUP($E58,'NEA Backsheet'!$D$5:$CB$183,R$9,FALSE))="","",(VLOOKUP($E58,'NEA Backsheet'!$D$5:$CB$183,R$9,FALSE))),"")</f>
        <v>6845.8873936179225</v>
      </c>
    </row>
    <row r="59" spans="1:18" ht="15" customHeight="1" x14ac:dyDescent="0.3">
      <c r="A59" s="56">
        <v>46</v>
      </c>
      <c r="B59" s="97" t="str">
        <f ca="1">IFERROR(IF((VLOOKUP($E59,'Org List'!$AJ$10:$AL$188,3,FALSE))="","",(VLOOKUP($E59,'Org List'!$AJ$10:$AL$188,3,FALSE))),"")</f>
        <v>South East England Commissioning Region</v>
      </c>
      <c r="C59" s="98" t="str">
        <f ca="1">IFERROR(IF((VLOOKUP($E59,'Org List'!$AO$10:$AQ$188,3,FALSE))="","",(VLOOKUP($E59,'Org List'!$AO$10:$AQ$188,3,FALSE))),"")</f>
        <v>South East Region</v>
      </c>
      <c r="D59" s="116" t="str">
        <f ca="1">IFERROR(IF((VLOOKUP($E59,'Org List'!$AT$10:$AV$188,3,FALSE))="","",(VLOOKUP($E59,'Org List'!$AT$10:$AV$188,3,FALSE))),"")</f>
        <v>NHS England South East (Hampshire, Isle of Wight and Thames Valley)</v>
      </c>
      <c r="E59" s="97" t="str">
        <f t="shared" ca="1" si="1"/>
        <v>E10000002</v>
      </c>
      <c r="F59" s="99" t="str">
        <f ca="1">IF(E59="","",VLOOKUP(E59,'Org List'!$J$9:$K$488,2,0))</f>
        <v>Buckinghamshire</v>
      </c>
      <c r="G59" s="123">
        <f ca="1">IFERROR(IF((VLOOKUP($E59,'NEA Backsheet'!$D$5:$CB$183,G$9,FALSE))="","",(VLOOKUP($E59,'NEA Backsheet'!$D$5:$CB$183,G$9,FALSE))),"")</f>
        <v>4640.0490697328732</v>
      </c>
      <c r="H59" s="124">
        <f ca="1">IFERROR(IF((VLOOKUP($E59,'NEA Backsheet'!$D$5:$CB$183,H$9,FALSE))="","",(VLOOKUP($E59,'NEA Backsheet'!$D$5:$CB$183,H$9,FALSE))),"")</f>
        <v>4952.2373167749374</v>
      </c>
      <c r="I59" s="124">
        <f ca="1">IFERROR(IF((VLOOKUP($E59,'NEA Backsheet'!$D$5:$CB$183,I$9,FALSE))="","",(VLOOKUP($E59,'NEA Backsheet'!$D$5:$CB$183,I$9,FALSE))),"")</f>
        <v>6016.7221887506876</v>
      </c>
      <c r="J59" s="125">
        <f ca="1">IFERROR(IF((VLOOKUP($E59,'NEA Backsheet'!$D$5:$CB$183,J$9,FALSE))="","",(VLOOKUP($E59,'NEA Backsheet'!$D$5:$CB$183,J$9,FALSE))),"")</f>
        <v>5517.8827119679454</v>
      </c>
      <c r="K59" s="123">
        <f ca="1">IFERROR(IF((VLOOKUP($E59,'NEA Backsheet'!$D$5:$CB$183,K$9,FALSE))="","",(VLOOKUP($E59,'NEA Backsheet'!$D$5:$CB$183,K$9,FALSE))),"")</f>
        <v>8071.5315435262692</v>
      </c>
      <c r="L59" s="124">
        <f ca="1">IFERROR(IF((VLOOKUP($E59,'NEA Backsheet'!$D$5:$CB$183,L$9,FALSE))="","",(VLOOKUP($E59,'NEA Backsheet'!$D$5:$CB$183,L$9,FALSE))),"")</f>
        <v>8177.9243362420684</v>
      </c>
      <c r="M59" s="124">
        <f ca="1">IFERROR(IF((VLOOKUP($E59,'NEA Backsheet'!$D$5:$CB$183,M$9,FALSE))="","",(VLOOKUP($E59,'NEA Backsheet'!$D$5:$CB$183,M$9,FALSE))),"")</f>
        <v>8090.3138269485407</v>
      </c>
      <c r="N59" s="126">
        <f ca="1">IFERROR(IF((VLOOKUP($E59,'NEA Backsheet'!$D$5:$CB$183,N$9,FALSE))="","",(VLOOKUP($E59,'NEA Backsheet'!$D$5:$CB$183,N$9,FALSE))),"")</f>
        <v>8092.8862389230671</v>
      </c>
      <c r="O59" s="123">
        <f ca="1">IFERROR(IF((VLOOKUP($E59,'NEA Backsheet'!$D$5:$CB$183,O$9,FALSE))="","",(VLOOKUP($E59,'NEA Backsheet'!$D$5:$CB$183,O$9,FALSE))),"")</f>
        <v>12711.580613259142</v>
      </c>
      <c r="P59" s="127">
        <f ca="1">IFERROR(IF((VLOOKUP($E59,'NEA Backsheet'!$D$5:$CB$183,P$9,FALSE))="","",(VLOOKUP($E59,'NEA Backsheet'!$D$5:$CB$183,P$9,FALSE))),"")</f>
        <v>13130.161653017007</v>
      </c>
      <c r="Q59" s="124">
        <f ca="1">IFERROR(IF((VLOOKUP($E59,'NEA Backsheet'!$D$5:$CB$183,Q$9,FALSE))="","",(VLOOKUP($E59,'NEA Backsheet'!$D$5:$CB$183,Q$9,FALSE))),"")</f>
        <v>14107.036015699228</v>
      </c>
      <c r="R59" s="126">
        <f ca="1">IFERROR(IF((VLOOKUP($E59,'NEA Backsheet'!$D$5:$CB$183,R$9,FALSE))="","",(VLOOKUP($E59,'NEA Backsheet'!$D$5:$CB$183,R$9,FALSE))),"")</f>
        <v>13610.768950891012</v>
      </c>
    </row>
    <row r="60" spans="1:18" ht="15" customHeight="1" x14ac:dyDescent="0.3">
      <c r="A60" s="56">
        <v>47</v>
      </c>
      <c r="B60" s="97" t="str">
        <f ca="1">IFERROR(IF((VLOOKUP($E60,'Org List'!$AJ$10:$AL$188,3,FALSE))="","",(VLOOKUP($E60,'Org List'!$AJ$10:$AL$188,3,FALSE))),"")</f>
        <v>North of England Commissioning Region</v>
      </c>
      <c r="C60" s="98" t="str">
        <f ca="1">IFERROR(IF((VLOOKUP($E60,'Org List'!$AO$10:$AQ$188,3,FALSE))="","",(VLOOKUP($E60,'Org List'!$AO$10:$AQ$188,3,FALSE))),"")</f>
        <v>North West Region</v>
      </c>
      <c r="D60" s="116" t="str">
        <f ca="1">IFERROR(IF((VLOOKUP($E60,'Org List'!$AT$10:$AV$188,3,FALSE))="","",(VLOOKUP($E60,'Org List'!$AT$10:$AV$188,3,FALSE))),"")</f>
        <v>NHS England North (Greater Manchester)</v>
      </c>
      <c r="E60" s="97" t="str">
        <f t="shared" ca="1" si="1"/>
        <v>E08000002</v>
      </c>
      <c r="F60" s="99" t="str">
        <f ca="1">IF(E60="","",VLOOKUP(E60,'Org List'!$J$9:$K$488,2,0))</f>
        <v>Bury</v>
      </c>
      <c r="G60" s="123">
        <f ca="1">IFERROR(IF((VLOOKUP($E60,'NEA Backsheet'!$D$5:$CB$183,G$9,FALSE))="","",(VLOOKUP($E60,'NEA Backsheet'!$D$5:$CB$183,G$9,FALSE))),"")</f>
        <v>2205.3571486801361</v>
      </c>
      <c r="H60" s="124">
        <f ca="1">IFERROR(IF((VLOOKUP($E60,'NEA Backsheet'!$D$5:$CB$183,H$9,FALSE))="","",(VLOOKUP($E60,'NEA Backsheet'!$D$5:$CB$183,H$9,FALSE))),"")</f>
        <v>2022.9385302172363</v>
      </c>
      <c r="I60" s="124">
        <f ca="1">IFERROR(IF((VLOOKUP($E60,'NEA Backsheet'!$D$5:$CB$183,I$9,FALSE))="","",(VLOOKUP($E60,'NEA Backsheet'!$D$5:$CB$183,I$9,FALSE))),"")</f>
        <v>2231.0117120140571</v>
      </c>
      <c r="J60" s="125">
        <f ca="1">IFERROR(IF((VLOOKUP($E60,'NEA Backsheet'!$D$5:$CB$183,J$9,FALSE))="","",(VLOOKUP($E60,'NEA Backsheet'!$D$5:$CB$183,J$9,FALSE))),"")</f>
        <v>2106.839968843613</v>
      </c>
      <c r="K60" s="123">
        <f ca="1">IFERROR(IF((VLOOKUP($E60,'NEA Backsheet'!$D$5:$CB$183,K$9,FALSE))="","",(VLOOKUP($E60,'NEA Backsheet'!$D$5:$CB$183,K$9,FALSE))),"")</f>
        <v>3691.7291093178092</v>
      </c>
      <c r="L60" s="124">
        <f ca="1">IFERROR(IF((VLOOKUP($E60,'NEA Backsheet'!$D$5:$CB$183,L$9,FALSE))="","",(VLOOKUP($E60,'NEA Backsheet'!$D$5:$CB$183,L$9,FALSE))),"")</f>
        <v>3623.1643700229051</v>
      </c>
      <c r="M60" s="124">
        <f ca="1">IFERROR(IF((VLOOKUP($E60,'NEA Backsheet'!$D$5:$CB$183,M$9,FALSE))="","",(VLOOKUP($E60,'NEA Backsheet'!$D$5:$CB$183,M$9,FALSE))),"")</f>
        <v>3700.3596129175471</v>
      </c>
      <c r="N60" s="126">
        <f ca="1">IFERROR(IF((VLOOKUP($E60,'NEA Backsheet'!$D$5:$CB$183,N$9,FALSE))="","",(VLOOKUP($E60,'NEA Backsheet'!$D$5:$CB$183,N$9,FALSE))),"")</f>
        <v>3552.3230453431811</v>
      </c>
      <c r="O60" s="123">
        <f ca="1">IFERROR(IF((VLOOKUP($E60,'NEA Backsheet'!$D$5:$CB$183,O$9,FALSE))="","",(VLOOKUP($E60,'NEA Backsheet'!$D$5:$CB$183,O$9,FALSE))),"")</f>
        <v>5897.0862579979457</v>
      </c>
      <c r="P60" s="127">
        <f ca="1">IFERROR(IF((VLOOKUP($E60,'NEA Backsheet'!$D$5:$CB$183,P$9,FALSE))="","",(VLOOKUP($E60,'NEA Backsheet'!$D$5:$CB$183,P$9,FALSE))),"")</f>
        <v>5646.102900240141</v>
      </c>
      <c r="Q60" s="124">
        <f ca="1">IFERROR(IF((VLOOKUP($E60,'NEA Backsheet'!$D$5:$CB$183,Q$9,FALSE))="","",(VLOOKUP($E60,'NEA Backsheet'!$D$5:$CB$183,Q$9,FALSE))),"")</f>
        <v>5931.3713249316042</v>
      </c>
      <c r="R60" s="126">
        <f ca="1">IFERROR(IF((VLOOKUP($E60,'NEA Backsheet'!$D$5:$CB$183,R$9,FALSE))="","",(VLOOKUP($E60,'NEA Backsheet'!$D$5:$CB$183,R$9,FALSE))),"")</f>
        <v>5659.1630141867936</v>
      </c>
    </row>
    <row r="61" spans="1:18" ht="15" customHeight="1" x14ac:dyDescent="0.3">
      <c r="A61" s="56">
        <v>48</v>
      </c>
      <c r="B61" s="97" t="str">
        <f ca="1">IFERROR(IF((VLOOKUP($E61,'Org List'!$AJ$10:$AL$188,3,FALSE))="","",(VLOOKUP($E61,'Org List'!$AJ$10:$AL$188,3,FALSE))),"")</f>
        <v>North of England Commissioning Region</v>
      </c>
      <c r="C61" s="98" t="str">
        <f ca="1">IFERROR(IF((VLOOKUP($E61,'Org List'!$AO$10:$AQ$188,3,FALSE))="","",(VLOOKUP($E61,'Org List'!$AO$10:$AQ$188,3,FALSE))),"")</f>
        <v>Yorkshire and The Humber Region</v>
      </c>
      <c r="D61" s="116" t="str">
        <f ca="1">IFERROR(IF((VLOOKUP($E61,'Org List'!$AT$10:$AV$188,3,FALSE))="","",(VLOOKUP($E61,'Org List'!$AT$10:$AV$188,3,FALSE))),"")</f>
        <v>NHS England North (Yorkshire And Humber)</v>
      </c>
      <c r="E61" s="97" t="str">
        <f t="shared" ca="1" si="1"/>
        <v>E08000033</v>
      </c>
      <c r="F61" s="99" t="str">
        <f ca="1">IF(E61="","",VLOOKUP(E61,'Org List'!$J$9:$K$488,2,0))</f>
        <v>Calderdale</v>
      </c>
      <c r="G61" s="123">
        <f ca="1">IFERROR(IF((VLOOKUP($E61,'NEA Backsheet'!$D$5:$CB$183,G$9,FALSE))="","",(VLOOKUP($E61,'NEA Backsheet'!$D$5:$CB$183,G$9,FALSE))),"")</f>
        <v>2363.0710381873346</v>
      </c>
      <c r="H61" s="124">
        <f ca="1">IFERROR(IF((VLOOKUP($E61,'NEA Backsheet'!$D$5:$CB$183,H$9,FALSE))="","",(VLOOKUP($E61,'NEA Backsheet'!$D$5:$CB$183,H$9,FALSE))),"")</f>
        <v>2284.6909774829624</v>
      </c>
      <c r="I61" s="124">
        <f ca="1">IFERROR(IF((VLOOKUP($E61,'NEA Backsheet'!$D$5:$CB$183,I$9,FALSE))="","",(VLOOKUP($E61,'NEA Backsheet'!$D$5:$CB$183,I$9,FALSE))),"")</f>
        <v>2416.3443872587923</v>
      </c>
      <c r="J61" s="125">
        <f ca="1">IFERROR(IF((VLOOKUP($E61,'NEA Backsheet'!$D$5:$CB$183,J$9,FALSE))="","",(VLOOKUP($E61,'NEA Backsheet'!$D$5:$CB$183,J$9,FALSE))),"")</f>
        <v>2382.1858658793813</v>
      </c>
      <c r="K61" s="123">
        <f ca="1">IFERROR(IF((VLOOKUP($E61,'NEA Backsheet'!$D$5:$CB$183,K$9,FALSE))="","",(VLOOKUP($E61,'NEA Backsheet'!$D$5:$CB$183,K$9,FALSE))),"")</f>
        <v>4839.1238397242487</v>
      </c>
      <c r="L61" s="124">
        <f ca="1">IFERROR(IF((VLOOKUP($E61,'NEA Backsheet'!$D$5:$CB$183,L$9,FALSE))="","",(VLOOKUP($E61,'NEA Backsheet'!$D$5:$CB$183,L$9,FALSE))),"")</f>
        <v>4906.2928137219587</v>
      </c>
      <c r="M61" s="124">
        <f ca="1">IFERROR(IF((VLOOKUP($E61,'NEA Backsheet'!$D$5:$CB$183,M$9,FALSE))="","",(VLOOKUP($E61,'NEA Backsheet'!$D$5:$CB$183,M$9,FALSE))),"")</f>
        <v>4747.1764828549549</v>
      </c>
      <c r="N61" s="126">
        <f ca="1">IFERROR(IF((VLOOKUP($E61,'NEA Backsheet'!$D$5:$CB$183,N$9,FALSE))="","",(VLOOKUP($E61,'NEA Backsheet'!$D$5:$CB$183,N$9,FALSE))),"")</f>
        <v>4813.3934416901129</v>
      </c>
      <c r="O61" s="123">
        <f ca="1">IFERROR(IF((VLOOKUP($E61,'NEA Backsheet'!$D$5:$CB$183,O$9,FALSE))="","",(VLOOKUP($E61,'NEA Backsheet'!$D$5:$CB$183,O$9,FALSE))),"")</f>
        <v>7202.1948779115828</v>
      </c>
      <c r="P61" s="127">
        <f ca="1">IFERROR(IF((VLOOKUP($E61,'NEA Backsheet'!$D$5:$CB$183,P$9,FALSE))="","",(VLOOKUP($E61,'NEA Backsheet'!$D$5:$CB$183,P$9,FALSE))),"")</f>
        <v>7190.9837912049206</v>
      </c>
      <c r="Q61" s="124">
        <f ca="1">IFERROR(IF((VLOOKUP($E61,'NEA Backsheet'!$D$5:$CB$183,Q$9,FALSE))="","",(VLOOKUP($E61,'NEA Backsheet'!$D$5:$CB$183,Q$9,FALSE))),"")</f>
        <v>7163.5208701137472</v>
      </c>
      <c r="R61" s="126">
        <f ca="1">IFERROR(IF((VLOOKUP($E61,'NEA Backsheet'!$D$5:$CB$183,R$9,FALSE))="","",(VLOOKUP($E61,'NEA Backsheet'!$D$5:$CB$183,R$9,FALSE))),"")</f>
        <v>7195.5793075694946</v>
      </c>
    </row>
    <row r="62" spans="1:18" ht="15" customHeight="1" x14ac:dyDescent="0.3">
      <c r="A62" s="56">
        <v>49</v>
      </c>
      <c r="B62" s="97" t="str">
        <f ca="1">IFERROR(IF((VLOOKUP($E62,'Org List'!$AJ$10:$AL$188,3,FALSE))="","",(VLOOKUP($E62,'Org List'!$AJ$10:$AL$188,3,FALSE))),"")</f>
        <v>Midlands and East of England Commissioning Region</v>
      </c>
      <c r="C62" s="98" t="str">
        <f ca="1">IFERROR(IF((VLOOKUP($E62,'Org List'!$AO$10:$AQ$188,3,FALSE))="","",(VLOOKUP($E62,'Org List'!$AO$10:$AQ$188,3,FALSE))),"")</f>
        <v>East Region</v>
      </c>
      <c r="D62" s="116" t="str">
        <f ca="1">IFERROR(IF((VLOOKUP($E62,'Org List'!$AT$10:$AV$188,3,FALSE))="","",(VLOOKUP($E62,'Org List'!$AT$10:$AV$188,3,FALSE))),"")</f>
        <v>NHS England Midlands And East (East)</v>
      </c>
      <c r="E62" s="97" t="str">
        <f t="shared" ca="1" si="1"/>
        <v>E10000003</v>
      </c>
      <c r="F62" s="99" t="str">
        <f ca="1">IF(E62="","",VLOOKUP(E62,'Org List'!$J$9:$K$488,2,0))</f>
        <v>Cambridgeshire</v>
      </c>
      <c r="G62" s="123">
        <f ca="1">IFERROR(IF((VLOOKUP($E62,'NEA Backsheet'!$D$5:$CB$183,G$9,FALSE))="","",(VLOOKUP($E62,'NEA Backsheet'!$D$5:$CB$183,G$9,FALSE))),"")</f>
        <v>4625.0322495702585</v>
      </c>
      <c r="H62" s="124">
        <f ca="1">IFERROR(IF((VLOOKUP($E62,'NEA Backsheet'!$D$5:$CB$183,H$9,FALSE))="","",(VLOOKUP($E62,'NEA Backsheet'!$D$5:$CB$183,H$9,FALSE))),"")</f>
        <v>4334.9347942429031</v>
      </c>
      <c r="I62" s="124">
        <f ca="1">IFERROR(IF((VLOOKUP($E62,'NEA Backsheet'!$D$5:$CB$183,I$9,FALSE))="","",(VLOOKUP($E62,'NEA Backsheet'!$D$5:$CB$183,I$9,FALSE))),"")</f>
        <v>4783.7559322795023</v>
      </c>
      <c r="J62" s="125">
        <f ca="1">IFERROR(IF((VLOOKUP($E62,'NEA Backsheet'!$D$5:$CB$183,J$9,FALSE))="","",(VLOOKUP($E62,'NEA Backsheet'!$D$5:$CB$183,J$9,FALSE))),"")</f>
        <v>4942.6452954633278</v>
      </c>
      <c r="K62" s="123">
        <f ca="1">IFERROR(IF((VLOOKUP($E62,'NEA Backsheet'!$D$5:$CB$183,K$9,FALSE))="","",(VLOOKUP($E62,'NEA Backsheet'!$D$5:$CB$183,K$9,FALSE))),"")</f>
        <v>11628.642320401688</v>
      </c>
      <c r="L62" s="124">
        <f ca="1">IFERROR(IF((VLOOKUP($E62,'NEA Backsheet'!$D$5:$CB$183,L$9,FALSE))="","",(VLOOKUP($E62,'NEA Backsheet'!$D$5:$CB$183,L$9,FALSE))),"")</f>
        <v>11685.519996141593</v>
      </c>
      <c r="M62" s="124">
        <f ca="1">IFERROR(IF((VLOOKUP($E62,'NEA Backsheet'!$D$5:$CB$183,M$9,FALSE))="","",(VLOOKUP($E62,'NEA Backsheet'!$D$5:$CB$183,M$9,FALSE))),"")</f>
        <v>11651.531884015367</v>
      </c>
      <c r="N62" s="126">
        <f ca="1">IFERROR(IF((VLOOKUP($E62,'NEA Backsheet'!$D$5:$CB$183,N$9,FALSE))="","",(VLOOKUP($E62,'NEA Backsheet'!$D$5:$CB$183,N$9,FALSE))),"")</f>
        <v>11340.603341840906</v>
      </c>
      <c r="O62" s="123">
        <f ca="1">IFERROR(IF((VLOOKUP($E62,'NEA Backsheet'!$D$5:$CB$183,O$9,FALSE))="","",(VLOOKUP($E62,'NEA Backsheet'!$D$5:$CB$183,O$9,FALSE))),"")</f>
        <v>16253.674569971947</v>
      </c>
      <c r="P62" s="127">
        <f ca="1">IFERROR(IF((VLOOKUP($E62,'NEA Backsheet'!$D$5:$CB$183,P$9,FALSE))="","",(VLOOKUP($E62,'NEA Backsheet'!$D$5:$CB$183,P$9,FALSE))),"")</f>
        <v>16020.454790384496</v>
      </c>
      <c r="Q62" s="124">
        <f ca="1">IFERROR(IF((VLOOKUP($E62,'NEA Backsheet'!$D$5:$CB$183,Q$9,FALSE))="","",(VLOOKUP($E62,'NEA Backsheet'!$D$5:$CB$183,Q$9,FALSE))),"")</f>
        <v>16435.287816294869</v>
      </c>
      <c r="R62" s="126">
        <f ca="1">IFERROR(IF((VLOOKUP($E62,'NEA Backsheet'!$D$5:$CB$183,R$9,FALSE))="","",(VLOOKUP($E62,'NEA Backsheet'!$D$5:$CB$183,R$9,FALSE))),"")</f>
        <v>16283.248637304234</v>
      </c>
    </row>
    <row r="63" spans="1:18" ht="15" customHeight="1" x14ac:dyDescent="0.3">
      <c r="A63" s="56">
        <v>50</v>
      </c>
      <c r="B63" s="97" t="str">
        <f ca="1">IFERROR(IF((VLOOKUP($E63,'Org List'!$AJ$10:$AL$188,3,FALSE))="","",(VLOOKUP($E63,'Org List'!$AJ$10:$AL$188,3,FALSE))),"")</f>
        <v>London Commissioning Region</v>
      </c>
      <c r="C63" s="98" t="str">
        <f ca="1">IFERROR(IF((VLOOKUP($E63,'Org List'!$AO$10:$AQ$188,3,FALSE))="","",(VLOOKUP($E63,'Org List'!$AO$10:$AQ$188,3,FALSE))),"")</f>
        <v>London Region</v>
      </c>
      <c r="D63" s="116" t="str">
        <f ca="1">IFERROR(IF((VLOOKUP($E63,'Org List'!$AT$10:$AV$188,3,FALSE))="","",(VLOOKUP($E63,'Org List'!$AT$10:$AV$188,3,FALSE))),"")</f>
        <v>NHS England London</v>
      </c>
      <c r="E63" s="97" t="str">
        <f t="shared" ca="1" si="1"/>
        <v>E09000007</v>
      </c>
      <c r="F63" s="99" t="str">
        <f ca="1">IF(E63="","",VLOOKUP(E63,'Org List'!$J$9:$K$488,2,0))</f>
        <v>Camden</v>
      </c>
      <c r="G63" s="123">
        <f ca="1">IFERROR(IF((VLOOKUP($E63,'NEA Backsheet'!$D$5:$CB$183,G$9,FALSE))="","",(VLOOKUP($E63,'NEA Backsheet'!$D$5:$CB$183,G$9,FALSE))),"")</f>
        <v>1226.3906205363653</v>
      </c>
      <c r="H63" s="124">
        <f ca="1">IFERROR(IF((VLOOKUP($E63,'NEA Backsheet'!$D$5:$CB$183,H$9,FALSE))="","",(VLOOKUP($E63,'NEA Backsheet'!$D$5:$CB$183,H$9,FALSE))),"")</f>
        <v>1183.3709833223122</v>
      </c>
      <c r="I63" s="124">
        <f ca="1">IFERROR(IF((VLOOKUP($E63,'NEA Backsheet'!$D$5:$CB$183,I$9,FALSE))="","",(VLOOKUP($E63,'NEA Backsheet'!$D$5:$CB$183,I$9,FALSE))),"")</f>
        <v>1433.2491252223751</v>
      </c>
      <c r="J63" s="125">
        <f ca="1">IFERROR(IF((VLOOKUP($E63,'NEA Backsheet'!$D$5:$CB$183,J$9,FALSE))="","",(VLOOKUP($E63,'NEA Backsheet'!$D$5:$CB$183,J$9,FALSE))),"")</f>
        <v>1429.6569673742731</v>
      </c>
      <c r="K63" s="123">
        <f ca="1">IFERROR(IF((VLOOKUP($E63,'NEA Backsheet'!$D$5:$CB$183,K$9,FALSE))="","",(VLOOKUP($E63,'NEA Backsheet'!$D$5:$CB$183,K$9,FALSE))),"")</f>
        <v>3149.1593729040342</v>
      </c>
      <c r="L63" s="124">
        <f ca="1">IFERROR(IF((VLOOKUP($E63,'NEA Backsheet'!$D$5:$CB$183,L$9,FALSE))="","",(VLOOKUP($E63,'NEA Backsheet'!$D$5:$CB$183,L$9,FALSE))),"")</f>
        <v>3032.5960762017821</v>
      </c>
      <c r="M63" s="124">
        <f ca="1">IFERROR(IF((VLOOKUP($E63,'NEA Backsheet'!$D$5:$CB$183,M$9,FALSE))="","",(VLOOKUP($E63,'NEA Backsheet'!$D$5:$CB$183,M$9,FALSE))),"")</f>
        <v>2906.9033343992719</v>
      </c>
      <c r="N63" s="126">
        <f ca="1">IFERROR(IF((VLOOKUP($E63,'NEA Backsheet'!$D$5:$CB$183,N$9,FALSE))="","",(VLOOKUP($E63,'NEA Backsheet'!$D$5:$CB$183,N$9,FALSE))),"")</f>
        <v>2932.2821308484786</v>
      </c>
      <c r="O63" s="123">
        <f ca="1">IFERROR(IF((VLOOKUP($E63,'NEA Backsheet'!$D$5:$CB$183,O$9,FALSE))="","",(VLOOKUP($E63,'NEA Backsheet'!$D$5:$CB$183,O$9,FALSE))),"")</f>
        <v>4375.5499934403997</v>
      </c>
      <c r="P63" s="127">
        <f ca="1">IFERROR(IF((VLOOKUP($E63,'NEA Backsheet'!$D$5:$CB$183,P$9,FALSE))="","",(VLOOKUP($E63,'NEA Backsheet'!$D$5:$CB$183,P$9,FALSE))),"")</f>
        <v>4215.9670595240941</v>
      </c>
      <c r="Q63" s="124">
        <f ca="1">IFERROR(IF((VLOOKUP($E63,'NEA Backsheet'!$D$5:$CB$183,Q$9,FALSE))="","",(VLOOKUP($E63,'NEA Backsheet'!$D$5:$CB$183,Q$9,FALSE))),"")</f>
        <v>4340.1524596216468</v>
      </c>
      <c r="R63" s="126">
        <f ca="1">IFERROR(IF((VLOOKUP($E63,'NEA Backsheet'!$D$5:$CB$183,R$9,FALSE))="","",(VLOOKUP($E63,'NEA Backsheet'!$D$5:$CB$183,R$9,FALSE))),"")</f>
        <v>4361.9390982227515</v>
      </c>
    </row>
    <row r="64" spans="1:18" ht="15" customHeight="1" x14ac:dyDescent="0.3">
      <c r="A64" s="56">
        <v>51</v>
      </c>
      <c r="B64" s="97" t="str">
        <f ca="1">IFERROR(IF((VLOOKUP($E64,'Org List'!$AJ$10:$AL$188,3,FALSE))="","",(VLOOKUP($E64,'Org List'!$AJ$10:$AL$188,3,FALSE))),"")</f>
        <v>Midlands and East of England Commissioning Region</v>
      </c>
      <c r="C64" s="98" t="str">
        <f ca="1">IFERROR(IF((VLOOKUP($E64,'Org List'!$AO$10:$AQ$188,3,FALSE))="","",(VLOOKUP($E64,'Org List'!$AO$10:$AQ$188,3,FALSE))),"")</f>
        <v>East Region</v>
      </c>
      <c r="D64" s="116" t="str">
        <f ca="1">IFERROR(IF((VLOOKUP($E64,'Org List'!$AT$10:$AV$188,3,FALSE))="","",(VLOOKUP($E64,'Org List'!$AT$10:$AV$188,3,FALSE))),"")</f>
        <v>NHS England Midlands And East (Central Midlands)</v>
      </c>
      <c r="E64" s="97" t="str">
        <f t="shared" ca="1" si="1"/>
        <v>E06000056</v>
      </c>
      <c r="F64" s="99" t="str">
        <f ca="1">IF(E64="","",VLOOKUP(E64,'Org List'!$J$9:$K$488,2,0))</f>
        <v>Central Bedfordshire</v>
      </c>
      <c r="G64" s="123">
        <f ca="1">IFERROR(IF((VLOOKUP($E64,'NEA Backsheet'!$D$5:$CB$183,G$9,FALSE))="","",(VLOOKUP($E64,'NEA Backsheet'!$D$5:$CB$183,G$9,FALSE))),"")</f>
        <v>2366.4366744736753</v>
      </c>
      <c r="H64" s="124">
        <f ca="1">IFERROR(IF((VLOOKUP($E64,'NEA Backsheet'!$D$5:$CB$183,H$9,FALSE))="","",(VLOOKUP($E64,'NEA Backsheet'!$D$5:$CB$183,H$9,FALSE))),"")</f>
        <v>2336.4198819743492</v>
      </c>
      <c r="I64" s="124">
        <f ca="1">IFERROR(IF((VLOOKUP($E64,'NEA Backsheet'!$D$5:$CB$183,I$9,FALSE))="","",(VLOOKUP($E64,'NEA Backsheet'!$D$5:$CB$183,I$9,FALSE))),"")</f>
        <v>2411.2401412520048</v>
      </c>
      <c r="J64" s="125">
        <f ca="1">IFERROR(IF((VLOOKUP($E64,'NEA Backsheet'!$D$5:$CB$183,J$9,FALSE))="","",(VLOOKUP($E64,'NEA Backsheet'!$D$5:$CB$183,J$9,FALSE))),"")</f>
        <v>2363.4886258172082</v>
      </c>
      <c r="K64" s="123">
        <f ca="1">IFERROR(IF((VLOOKUP($E64,'NEA Backsheet'!$D$5:$CB$183,K$9,FALSE))="","",(VLOOKUP($E64,'NEA Backsheet'!$D$5:$CB$183,K$9,FALSE))),"")</f>
        <v>5107.5703478368632</v>
      </c>
      <c r="L64" s="124">
        <f ca="1">IFERROR(IF((VLOOKUP($E64,'NEA Backsheet'!$D$5:$CB$183,L$9,FALSE))="","",(VLOOKUP($E64,'NEA Backsheet'!$D$5:$CB$183,L$9,FALSE))),"")</f>
        <v>5131.0055157606648</v>
      </c>
      <c r="M64" s="124">
        <f ca="1">IFERROR(IF((VLOOKUP($E64,'NEA Backsheet'!$D$5:$CB$183,M$9,FALSE))="","",(VLOOKUP($E64,'NEA Backsheet'!$D$5:$CB$183,M$9,FALSE))),"")</f>
        <v>4961.0182389363426</v>
      </c>
      <c r="N64" s="126">
        <f ca="1">IFERROR(IF((VLOOKUP($E64,'NEA Backsheet'!$D$5:$CB$183,N$9,FALSE))="","",(VLOOKUP($E64,'NEA Backsheet'!$D$5:$CB$183,N$9,FALSE))),"")</f>
        <v>4910.138132816196</v>
      </c>
      <c r="O64" s="123">
        <f ca="1">IFERROR(IF((VLOOKUP($E64,'NEA Backsheet'!$D$5:$CB$183,O$9,FALSE))="","",(VLOOKUP($E64,'NEA Backsheet'!$D$5:$CB$183,O$9,FALSE))),"")</f>
        <v>7474.0070223105386</v>
      </c>
      <c r="P64" s="127">
        <f ca="1">IFERROR(IF((VLOOKUP($E64,'NEA Backsheet'!$D$5:$CB$183,P$9,FALSE))="","",(VLOOKUP($E64,'NEA Backsheet'!$D$5:$CB$183,P$9,FALSE))),"")</f>
        <v>7467.4253977350145</v>
      </c>
      <c r="Q64" s="124">
        <f ca="1">IFERROR(IF((VLOOKUP($E64,'NEA Backsheet'!$D$5:$CB$183,Q$9,FALSE))="","",(VLOOKUP($E64,'NEA Backsheet'!$D$5:$CB$183,Q$9,FALSE))),"")</f>
        <v>7372.2583801883475</v>
      </c>
      <c r="R64" s="126">
        <f ca="1">IFERROR(IF((VLOOKUP($E64,'NEA Backsheet'!$D$5:$CB$183,R$9,FALSE))="","",(VLOOKUP($E64,'NEA Backsheet'!$D$5:$CB$183,R$9,FALSE))),"")</f>
        <v>7273.6267586334043</v>
      </c>
    </row>
    <row r="65" spans="1:18" ht="15" customHeight="1" x14ac:dyDescent="0.3">
      <c r="A65" s="56">
        <v>52</v>
      </c>
      <c r="B65" s="97" t="str">
        <f ca="1">IFERROR(IF((VLOOKUP($E65,'Org List'!$AJ$10:$AL$188,3,FALSE))="","",(VLOOKUP($E65,'Org List'!$AJ$10:$AL$188,3,FALSE))),"")</f>
        <v>North of England Commissioning Region</v>
      </c>
      <c r="C65" s="98" t="str">
        <f ca="1">IFERROR(IF((VLOOKUP($E65,'Org List'!$AO$10:$AQ$188,3,FALSE))="","",(VLOOKUP($E65,'Org List'!$AO$10:$AQ$188,3,FALSE))),"")</f>
        <v>North West Region</v>
      </c>
      <c r="D65" s="116" t="str">
        <f ca="1">IFERROR(IF((VLOOKUP($E65,'Org List'!$AT$10:$AV$188,3,FALSE))="","",(VLOOKUP($E65,'Org List'!$AT$10:$AV$188,3,FALSE))),"")</f>
        <v>NHS England North (Cheshire And Merseyside)</v>
      </c>
      <c r="E65" s="97" t="str">
        <f t="shared" ca="1" si="1"/>
        <v>E06000049</v>
      </c>
      <c r="F65" s="99" t="str">
        <f ca="1">IF(E65="","",VLOOKUP(E65,'Org List'!$J$9:$K$488,2,0))</f>
        <v>Cheshire East</v>
      </c>
      <c r="G65" s="123">
        <f ca="1">IFERROR(IF((VLOOKUP($E65,'NEA Backsheet'!$D$5:$CB$183,G$9,FALSE))="","",(VLOOKUP($E65,'NEA Backsheet'!$D$5:$CB$183,G$9,FALSE))),"")</f>
        <v>4064.9141554075231</v>
      </c>
      <c r="H65" s="124">
        <f ca="1">IFERROR(IF((VLOOKUP($E65,'NEA Backsheet'!$D$5:$CB$183,H$9,FALSE))="","",(VLOOKUP($E65,'NEA Backsheet'!$D$5:$CB$183,H$9,FALSE))),"")</f>
        <v>3699.2429077240322</v>
      </c>
      <c r="I65" s="124">
        <f ca="1">IFERROR(IF((VLOOKUP($E65,'NEA Backsheet'!$D$5:$CB$183,I$9,FALSE))="","",(VLOOKUP($E65,'NEA Backsheet'!$D$5:$CB$183,I$9,FALSE))),"")</f>
        <v>3921.1043384248533</v>
      </c>
      <c r="J65" s="125">
        <f ca="1">IFERROR(IF((VLOOKUP($E65,'NEA Backsheet'!$D$5:$CB$183,J$9,FALSE))="","",(VLOOKUP($E65,'NEA Backsheet'!$D$5:$CB$183,J$9,FALSE))),"")</f>
        <v>3890.042111089007</v>
      </c>
      <c r="K65" s="123">
        <f ca="1">IFERROR(IF((VLOOKUP($E65,'NEA Backsheet'!$D$5:$CB$183,K$9,FALSE))="","",(VLOOKUP($E65,'NEA Backsheet'!$D$5:$CB$183,K$9,FALSE))),"")</f>
        <v>7113.5909320714918</v>
      </c>
      <c r="L65" s="124">
        <f ca="1">IFERROR(IF((VLOOKUP($E65,'NEA Backsheet'!$D$5:$CB$183,L$9,FALSE))="","",(VLOOKUP($E65,'NEA Backsheet'!$D$5:$CB$183,L$9,FALSE))),"")</f>
        <v>7268.2989484237996</v>
      </c>
      <c r="M65" s="124">
        <f ca="1">IFERROR(IF((VLOOKUP($E65,'NEA Backsheet'!$D$5:$CB$183,M$9,FALSE))="","",(VLOOKUP($E65,'NEA Backsheet'!$D$5:$CB$183,M$9,FALSE))),"")</f>
        <v>7122.1055875720613</v>
      </c>
      <c r="N65" s="126">
        <f ca="1">IFERROR(IF((VLOOKUP($E65,'NEA Backsheet'!$D$5:$CB$183,N$9,FALSE))="","",(VLOOKUP($E65,'NEA Backsheet'!$D$5:$CB$183,N$9,FALSE))),"")</f>
        <v>7085.8626926756951</v>
      </c>
      <c r="O65" s="123">
        <f ca="1">IFERROR(IF((VLOOKUP($E65,'NEA Backsheet'!$D$5:$CB$183,O$9,FALSE))="","",(VLOOKUP($E65,'NEA Backsheet'!$D$5:$CB$183,O$9,FALSE))),"")</f>
        <v>11178.505087479014</v>
      </c>
      <c r="P65" s="127">
        <f ca="1">IFERROR(IF((VLOOKUP($E65,'NEA Backsheet'!$D$5:$CB$183,P$9,FALSE))="","",(VLOOKUP($E65,'NEA Backsheet'!$D$5:$CB$183,P$9,FALSE))),"")</f>
        <v>10967.541856147833</v>
      </c>
      <c r="Q65" s="124">
        <f ca="1">IFERROR(IF((VLOOKUP($E65,'NEA Backsheet'!$D$5:$CB$183,Q$9,FALSE))="","",(VLOOKUP($E65,'NEA Backsheet'!$D$5:$CB$183,Q$9,FALSE))),"")</f>
        <v>11043.209925996915</v>
      </c>
      <c r="R65" s="126">
        <f ca="1">IFERROR(IF((VLOOKUP($E65,'NEA Backsheet'!$D$5:$CB$183,R$9,FALSE))="","",(VLOOKUP($E65,'NEA Backsheet'!$D$5:$CB$183,R$9,FALSE))),"")</f>
        <v>10975.904803764703</v>
      </c>
    </row>
    <row r="66" spans="1:18" ht="15" customHeight="1" x14ac:dyDescent="0.3">
      <c r="A66" s="56">
        <v>53</v>
      </c>
      <c r="B66" s="97" t="str">
        <f ca="1">IFERROR(IF((VLOOKUP($E66,'Org List'!$AJ$10:$AL$188,3,FALSE))="","",(VLOOKUP($E66,'Org List'!$AJ$10:$AL$188,3,FALSE))),"")</f>
        <v>North of England Commissioning Region</v>
      </c>
      <c r="C66" s="98" t="str">
        <f ca="1">IFERROR(IF((VLOOKUP($E66,'Org List'!$AO$10:$AQ$188,3,FALSE))="","",(VLOOKUP($E66,'Org List'!$AO$10:$AQ$188,3,FALSE))),"")</f>
        <v>North West Region</v>
      </c>
      <c r="D66" s="116" t="str">
        <f ca="1">IFERROR(IF((VLOOKUP($E66,'Org List'!$AT$10:$AV$188,3,FALSE))="","",(VLOOKUP($E66,'Org List'!$AT$10:$AV$188,3,FALSE))),"")</f>
        <v>NHS England North (Cheshire And Merseyside)</v>
      </c>
      <c r="E66" s="97" t="str">
        <f t="shared" ca="1" si="1"/>
        <v>E06000050</v>
      </c>
      <c r="F66" s="99" t="str">
        <f ca="1">IF(E66="","",VLOOKUP(E66,'Org List'!$J$9:$K$488,2,0))</f>
        <v>Cheshire West and Chester</v>
      </c>
      <c r="G66" s="123">
        <f ca="1">IFERROR(IF((VLOOKUP($E66,'NEA Backsheet'!$D$5:$CB$183,G$9,FALSE))="","",(VLOOKUP($E66,'NEA Backsheet'!$D$5:$CB$183,G$9,FALSE))),"")</f>
        <v>3600.5686415175364</v>
      </c>
      <c r="H66" s="124">
        <f ca="1">IFERROR(IF((VLOOKUP($E66,'NEA Backsheet'!$D$5:$CB$183,H$9,FALSE))="","",(VLOOKUP($E66,'NEA Backsheet'!$D$5:$CB$183,H$9,FALSE))),"")</f>
        <v>3446.5545776008453</v>
      </c>
      <c r="I66" s="124">
        <f ca="1">IFERROR(IF((VLOOKUP($E66,'NEA Backsheet'!$D$5:$CB$183,I$9,FALSE))="","",(VLOOKUP($E66,'NEA Backsheet'!$D$5:$CB$183,I$9,FALSE))),"")</f>
        <v>3578.6295616837619</v>
      </c>
      <c r="J66" s="125">
        <f ca="1">IFERROR(IF((VLOOKUP($E66,'NEA Backsheet'!$D$5:$CB$183,J$9,FALSE))="","",(VLOOKUP($E66,'NEA Backsheet'!$D$5:$CB$183,J$9,FALSE))),"")</f>
        <v>3833.1387854611371</v>
      </c>
      <c r="K66" s="123">
        <f ca="1">IFERROR(IF((VLOOKUP($E66,'NEA Backsheet'!$D$5:$CB$183,K$9,FALSE))="","",(VLOOKUP($E66,'NEA Backsheet'!$D$5:$CB$183,K$9,FALSE))),"")</f>
        <v>7197.3025286500215</v>
      </c>
      <c r="L66" s="124">
        <f ca="1">IFERROR(IF((VLOOKUP($E66,'NEA Backsheet'!$D$5:$CB$183,L$9,FALSE))="","",(VLOOKUP($E66,'NEA Backsheet'!$D$5:$CB$183,L$9,FALSE))),"")</f>
        <v>7355.8352318896914</v>
      </c>
      <c r="M66" s="124">
        <f ca="1">IFERROR(IF((VLOOKUP($E66,'NEA Backsheet'!$D$5:$CB$183,M$9,FALSE))="","",(VLOOKUP($E66,'NEA Backsheet'!$D$5:$CB$183,M$9,FALSE))),"")</f>
        <v>7101.6927350062397</v>
      </c>
      <c r="N66" s="126">
        <f ca="1">IFERROR(IF((VLOOKUP($E66,'NEA Backsheet'!$D$5:$CB$183,N$9,FALSE))="","",(VLOOKUP($E66,'NEA Backsheet'!$D$5:$CB$183,N$9,FALSE))),"")</f>
        <v>7014.3483572053628</v>
      </c>
      <c r="O66" s="123">
        <f ca="1">IFERROR(IF((VLOOKUP($E66,'NEA Backsheet'!$D$5:$CB$183,O$9,FALSE))="","",(VLOOKUP($E66,'NEA Backsheet'!$D$5:$CB$183,O$9,FALSE))),"")</f>
        <v>10797.871170167558</v>
      </c>
      <c r="P66" s="127">
        <f ca="1">IFERROR(IF((VLOOKUP($E66,'NEA Backsheet'!$D$5:$CB$183,P$9,FALSE))="","",(VLOOKUP($E66,'NEA Backsheet'!$D$5:$CB$183,P$9,FALSE))),"")</f>
        <v>10802.389809490536</v>
      </c>
      <c r="Q66" s="124">
        <f ca="1">IFERROR(IF((VLOOKUP($E66,'NEA Backsheet'!$D$5:$CB$183,Q$9,FALSE))="","",(VLOOKUP($E66,'NEA Backsheet'!$D$5:$CB$183,Q$9,FALSE))),"")</f>
        <v>10680.322296690001</v>
      </c>
      <c r="R66" s="126">
        <f ca="1">IFERROR(IF((VLOOKUP($E66,'NEA Backsheet'!$D$5:$CB$183,R$9,FALSE))="","",(VLOOKUP($E66,'NEA Backsheet'!$D$5:$CB$183,R$9,FALSE))),"")</f>
        <v>10847.487142666499</v>
      </c>
    </row>
    <row r="67" spans="1:18" ht="15" customHeight="1" x14ac:dyDescent="0.3">
      <c r="A67" s="56">
        <v>54</v>
      </c>
      <c r="B67" s="97" t="str">
        <f ca="1">IFERROR(IF((VLOOKUP($E67,'Org List'!$AJ$10:$AL$188,3,FALSE))="","",(VLOOKUP($E67,'Org List'!$AJ$10:$AL$188,3,FALSE))),"")</f>
        <v>London Commissioning Region</v>
      </c>
      <c r="C67" s="98" t="str">
        <f ca="1">IFERROR(IF((VLOOKUP($E67,'Org List'!$AO$10:$AQ$188,3,FALSE))="","",(VLOOKUP($E67,'Org List'!$AO$10:$AQ$188,3,FALSE))),"")</f>
        <v>London Region</v>
      </c>
      <c r="D67" s="116" t="str">
        <f ca="1">IFERROR(IF((VLOOKUP($E67,'Org List'!$AT$10:$AV$188,3,FALSE))="","",(VLOOKUP($E67,'Org List'!$AT$10:$AV$188,3,FALSE))),"")</f>
        <v>NHS England London</v>
      </c>
      <c r="E67" s="97" t="str">
        <f t="shared" ca="1" si="1"/>
        <v>E09000001</v>
      </c>
      <c r="F67" s="99" t="str">
        <f ca="1">IF(E67="","",VLOOKUP(E67,'Org List'!$J$9:$K$488,2,0))</f>
        <v>City of London</v>
      </c>
      <c r="G67" s="123">
        <f ca="1">IFERROR(IF((VLOOKUP($E67,'NEA Backsheet'!$D$5:$CB$183,G$9,FALSE))="","",(VLOOKUP($E67,'NEA Backsheet'!$D$5:$CB$183,G$9,FALSE))),"")</f>
        <v>41.26503095502197</v>
      </c>
      <c r="H67" s="124">
        <f ca="1">IFERROR(IF((VLOOKUP($E67,'NEA Backsheet'!$D$5:$CB$183,H$9,FALSE))="","",(VLOOKUP($E67,'NEA Backsheet'!$D$5:$CB$183,H$9,FALSE))),"")</f>
        <v>39.282250161205759</v>
      </c>
      <c r="I67" s="124">
        <f ca="1">IFERROR(IF((VLOOKUP($E67,'NEA Backsheet'!$D$5:$CB$183,I$9,FALSE))="","",(VLOOKUP($E67,'NEA Backsheet'!$D$5:$CB$183,I$9,FALSE))),"")</f>
        <v>41.522906216219297</v>
      </c>
      <c r="J67" s="125">
        <f ca="1">IFERROR(IF((VLOOKUP($E67,'NEA Backsheet'!$D$5:$CB$183,J$9,FALSE))="","",(VLOOKUP($E67,'NEA Backsheet'!$D$5:$CB$183,J$9,FALSE))),"")</f>
        <v>44.014401830321162</v>
      </c>
      <c r="K67" s="123">
        <f ca="1">IFERROR(IF((VLOOKUP($E67,'NEA Backsheet'!$D$5:$CB$183,K$9,FALSE))="","",(VLOOKUP($E67,'NEA Backsheet'!$D$5:$CB$183,K$9,FALSE))),"")</f>
        <v>106.72249488540099</v>
      </c>
      <c r="L67" s="124">
        <f ca="1">IFERROR(IF((VLOOKUP($E67,'NEA Backsheet'!$D$5:$CB$183,L$9,FALSE))="","",(VLOOKUP($E67,'NEA Backsheet'!$D$5:$CB$183,L$9,FALSE))),"")</f>
        <v>106.24810528044812</v>
      </c>
      <c r="M67" s="124">
        <f ca="1">IFERROR(IF((VLOOKUP($E67,'NEA Backsheet'!$D$5:$CB$183,M$9,FALSE))="","",(VLOOKUP($E67,'NEA Backsheet'!$D$5:$CB$183,M$9,FALSE))),"")</f>
        <v>105.07947697952157</v>
      </c>
      <c r="N67" s="126">
        <f ca="1">IFERROR(IF((VLOOKUP($E67,'NEA Backsheet'!$D$5:$CB$183,N$9,FALSE))="","",(VLOOKUP($E67,'NEA Backsheet'!$D$5:$CB$183,N$9,FALSE))),"")</f>
        <v>101.41900899300069</v>
      </c>
      <c r="O67" s="123">
        <f ca="1">IFERROR(IF((VLOOKUP($E67,'NEA Backsheet'!$D$5:$CB$183,O$9,FALSE))="","",(VLOOKUP($E67,'NEA Backsheet'!$D$5:$CB$183,O$9,FALSE))),"")</f>
        <v>147.98752584042296</v>
      </c>
      <c r="P67" s="127">
        <f ca="1">IFERROR(IF((VLOOKUP($E67,'NEA Backsheet'!$D$5:$CB$183,P$9,FALSE))="","",(VLOOKUP($E67,'NEA Backsheet'!$D$5:$CB$183,P$9,FALSE))),"")</f>
        <v>145.53035544165388</v>
      </c>
      <c r="Q67" s="124">
        <f ca="1">IFERROR(IF((VLOOKUP($E67,'NEA Backsheet'!$D$5:$CB$183,Q$9,FALSE))="","",(VLOOKUP($E67,'NEA Backsheet'!$D$5:$CB$183,Q$9,FALSE))),"")</f>
        <v>146.60238319574086</v>
      </c>
      <c r="R67" s="126">
        <f ca="1">IFERROR(IF((VLOOKUP($E67,'NEA Backsheet'!$D$5:$CB$183,R$9,FALSE))="","",(VLOOKUP($E67,'NEA Backsheet'!$D$5:$CB$183,R$9,FALSE))),"")</f>
        <v>145.43341082332185</v>
      </c>
    </row>
    <row r="68" spans="1:18" ht="15" customHeight="1" x14ac:dyDescent="0.3">
      <c r="A68" s="56">
        <v>55</v>
      </c>
      <c r="B68" s="97" t="str">
        <f ca="1">IFERROR(IF((VLOOKUP($E68,'Org List'!$AJ$10:$AL$188,3,FALSE))="","",(VLOOKUP($E68,'Org List'!$AJ$10:$AL$188,3,FALSE))),"")</f>
        <v>South West England Commissioning Region</v>
      </c>
      <c r="C68" s="98" t="str">
        <f ca="1">IFERROR(IF((VLOOKUP($E68,'Org List'!$AO$10:$AQ$188,3,FALSE))="","",(VLOOKUP($E68,'Org List'!$AO$10:$AQ$188,3,FALSE))),"")</f>
        <v>South West Region</v>
      </c>
      <c r="D68" s="116" t="str">
        <f ca="1">IFERROR(IF((VLOOKUP($E68,'Org List'!$AT$10:$AV$188,3,FALSE))="","",(VLOOKUP($E68,'Org List'!$AT$10:$AV$188,3,FALSE))),"")</f>
        <v>NHS England South West (South West South)</v>
      </c>
      <c r="E68" s="97" t="str">
        <f t="shared" ca="1" si="1"/>
        <v>E06000052</v>
      </c>
      <c r="F68" s="99" t="str">
        <f ca="1">IF(E68="","",VLOOKUP(E68,'Org List'!$J$9:$K$488,2,0))</f>
        <v>Cornwall &amp; Scilly</v>
      </c>
      <c r="G68" s="123">
        <f ca="1">IFERROR(IF((VLOOKUP($E68,'NEA Backsheet'!$D$5:$CB$183,G$9,FALSE))="","",(VLOOKUP($E68,'NEA Backsheet'!$D$5:$CB$183,G$9,FALSE))),"")</f>
        <v>4174.9147600747492</v>
      </c>
      <c r="H68" s="124">
        <f ca="1">IFERROR(IF((VLOOKUP($E68,'NEA Backsheet'!$D$5:$CB$183,H$9,FALSE))="","",(VLOOKUP($E68,'NEA Backsheet'!$D$5:$CB$183,H$9,FALSE))),"")</f>
        <v>4134.1246173626969</v>
      </c>
      <c r="I68" s="124">
        <f ca="1">IFERROR(IF((VLOOKUP($E68,'NEA Backsheet'!$D$5:$CB$183,I$9,FALSE))="","",(VLOOKUP($E68,'NEA Backsheet'!$D$5:$CB$183,I$9,FALSE))),"")</f>
        <v>4493.0721074451594</v>
      </c>
      <c r="J68" s="125">
        <f ca="1">IFERROR(IF((VLOOKUP($E68,'NEA Backsheet'!$D$5:$CB$183,J$9,FALSE))="","",(VLOOKUP($E68,'NEA Backsheet'!$D$5:$CB$183,J$9,FALSE))),"")</f>
        <v>4169.200761357024</v>
      </c>
      <c r="K68" s="123">
        <f ca="1">IFERROR(IF((VLOOKUP($E68,'NEA Backsheet'!$D$5:$CB$183,K$9,FALSE))="","",(VLOOKUP($E68,'NEA Backsheet'!$D$5:$CB$183,K$9,FALSE))),"")</f>
        <v>11291.090772365871</v>
      </c>
      <c r="L68" s="124">
        <f ca="1">IFERROR(IF((VLOOKUP($E68,'NEA Backsheet'!$D$5:$CB$183,L$9,FALSE))="","",(VLOOKUP($E68,'NEA Backsheet'!$D$5:$CB$183,L$9,FALSE))),"")</f>
        <v>11353.163521358278</v>
      </c>
      <c r="M68" s="124">
        <f ca="1">IFERROR(IF((VLOOKUP($E68,'NEA Backsheet'!$D$5:$CB$183,M$9,FALSE))="","",(VLOOKUP($E68,'NEA Backsheet'!$D$5:$CB$183,M$9,FALSE))),"")</f>
        <v>11166.45430687222</v>
      </c>
      <c r="N68" s="126">
        <f ca="1">IFERROR(IF((VLOOKUP($E68,'NEA Backsheet'!$D$5:$CB$183,N$9,FALSE))="","",(VLOOKUP($E68,'NEA Backsheet'!$D$5:$CB$183,N$9,FALSE))),"")</f>
        <v>10953.629997233496</v>
      </c>
      <c r="O68" s="123">
        <f ca="1">IFERROR(IF((VLOOKUP($E68,'NEA Backsheet'!$D$5:$CB$183,O$9,FALSE))="","",(VLOOKUP($E68,'NEA Backsheet'!$D$5:$CB$183,O$9,FALSE))),"")</f>
        <v>15466.00553244062</v>
      </c>
      <c r="P68" s="127">
        <f ca="1">IFERROR(IF((VLOOKUP($E68,'NEA Backsheet'!$D$5:$CB$183,P$9,FALSE))="","",(VLOOKUP($E68,'NEA Backsheet'!$D$5:$CB$183,P$9,FALSE))),"")</f>
        <v>15487.288138720975</v>
      </c>
      <c r="Q68" s="124">
        <f ca="1">IFERROR(IF((VLOOKUP($E68,'NEA Backsheet'!$D$5:$CB$183,Q$9,FALSE))="","",(VLOOKUP($E68,'NEA Backsheet'!$D$5:$CB$183,Q$9,FALSE))),"")</f>
        <v>15659.526414317379</v>
      </c>
      <c r="R68" s="126">
        <f ca="1">IFERROR(IF((VLOOKUP($E68,'NEA Backsheet'!$D$5:$CB$183,R$9,FALSE))="","",(VLOOKUP($E68,'NEA Backsheet'!$D$5:$CB$183,R$9,FALSE))),"")</f>
        <v>15122.83075859052</v>
      </c>
    </row>
    <row r="69" spans="1:18" ht="15" customHeight="1" x14ac:dyDescent="0.3">
      <c r="A69" s="56">
        <v>56</v>
      </c>
      <c r="B69" s="97" t="str">
        <f ca="1">IFERROR(IF((VLOOKUP($E69,'Org List'!$AJ$10:$AL$188,3,FALSE))="","",(VLOOKUP($E69,'Org List'!$AJ$10:$AL$188,3,FALSE))),"")</f>
        <v>North of England Commissioning Region</v>
      </c>
      <c r="C69" s="98" t="str">
        <f ca="1">IFERROR(IF((VLOOKUP($E69,'Org List'!$AO$10:$AQ$188,3,FALSE))="","",(VLOOKUP($E69,'Org List'!$AO$10:$AQ$188,3,FALSE))),"")</f>
        <v>North East Region</v>
      </c>
      <c r="D69" s="116" t="str">
        <f ca="1">IFERROR(IF((VLOOKUP($E69,'Org List'!$AT$10:$AV$188,3,FALSE))="","",(VLOOKUP($E69,'Org List'!$AT$10:$AV$188,3,FALSE))),"")</f>
        <v>NHS England North (Cumbria And North East)</v>
      </c>
      <c r="E69" s="97" t="str">
        <f t="shared" ca="1" si="1"/>
        <v>E06000047</v>
      </c>
      <c r="F69" s="99" t="str">
        <f ca="1">IF(E69="","",VLOOKUP(E69,'Org List'!$J$9:$K$488,2,0))</f>
        <v>County Durham</v>
      </c>
      <c r="G69" s="123">
        <f ca="1">IFERROR(IF((VLOOKUP($E69,'NEA Backsheet'!$D$5:$CB$183,G$9,FALSE))="","",(VLOOKUP($E69,'NEA Backsheet'!$D$5:$CB$183,G$9,FALSE))),"")</f>
        <v>5803.4431043653221</v>
      </c>
      <c r="H69" s="124">
        <f ca="1">IFERROR(IF((VLOOKUP($E69,'NEA Backsheet'!$D$5:$CB$183,H$9,FALSE))="","",(VLOOKUP($E69,'NEA Backsheet'!$D$5:$CB$183,H$9,FALSE))),"")</f>
        <v>5395.3746706756301</v>
      </c>
      <c r="I69" s="124">
        <f ca="1">IFERROR(IF((VLOOKUP($E69,'NEA Backsheet'!$D$5:$CB$183,I$9,FALSE))="","",(VLOOKUP($E69,'NEA Backsheet'!$D$5:$CB$183,I$9,FALSE))),"")</f>
        <v>5743.6035596833826</v>
      </c>
      <c r="J69" s="125">
        <f ca="1">IFERROR(IF((VLOOKUP($E69,'NEA Backsheet'!$D$5:$CB$183,J$9,FALSE))="","",(VLOOKUP($E69,'NEA Backsheet'!$D$5:$CB$183,J$9,FALSE))),"")</f>
        <v>5652.944575541731</v>
      </c>
      <c r="K69" s="123">
        <f ca="1">IFERROR(IF((VLOOKUP($E69,'NEA Backsheet'!$D$5:$CB$183,K$9,FALSE))="","",(VLOOKUP($E69,'NEA Backsheet'!$D$5:$CB$183,K$9,FALSE))),"")</f>
        <v>10723.805649621387</v>
      </c>
      <c r="L69" s="124">
        <f ca="1">IFERROR(IF((VLOOKUP($E69,'NEA Backsheet'!$D$5:$CB$183,L$9,FALSE))="","",(VLOOKUP($E69,'NEA Backsheet'!$D$5:$CB$183,L$9,FALSE))),"")</f>
        <v>10662.877366268174</v>
      </c>
      <c r="M69" s="124">
        <f ca="1">IFERROR(IF((VLOOKUP($E69,'NEA Backsheet'!$D$5:$CB$183,M$9,FALSE))="","",(VLOOKUP($E69,'NEA Backsheet'!$D$5:$CB$183,M$9,FALSE))),"")</f>
        <v>10462.015588939466</v>
      </c>
      <c r="N69" s="126">
        <f ca="1">IFERROR(IF((VLOOKUP($E69,'NEA Backsheet'!$D$5:$CB$183,N$9,FALSE))="","",(VLOOKUP($E69,'NEA Backsheet'!$D$5:$CB$183,N$9,FALSE))),"")</f>
        <v>10219.665815798124</v>
      </c>
      <c r="O69" s="123">
        <f ca="1">IFERROR(IF((VLOOKUP($E69,'NEA Backsheet'!$D$5:$CB$183,O$9,FALSE))="","",(VLOOKUP($E69,'NEA Backsheet'!$D$5:$CB$183,O$9,FALSE))),"")</f>
        <v>16527.248753986707</v>
      </c>
      <c r="P69" s="127">
        <f ca="1">IFERROR(IF((VLOOKUP($E69,'NEA Backsheet'!$D$5:$CB$183,P$9,FALSE))="","",(VLOOKUP($E69,'NEA Backsheet'!$D$5:$CB$183,P$9,FALSE))),"")</f>
        <v>16058.252036943804</v>
      </c>
      <c r="Q69" s="124">
        <f ca="1">IFERROR(IF((VLOOKUP($E69,'NEA Backsheet'!$D$5:$CB$183,Q$9,FALSE))="","",(VLOOKUP($E69,'NEA Backsheet'!$D$5:$CB$183,Q$9,FALSE))),"")</f>
        <v>16205.619148622849</v>
      </c>
      <c r="R69" s="126">
        <f ca="1">IFERROR(IF((VLOOKUP($E69,'NEA Backsheet'!$D$5:$CB$183,R$9,FALSE))="","",(VLOOKUP($E69,'NEA Backsheet'!$D$5:$CB$183,R$9,FALSE))),"")</f>
        <v>15872.610391339855</v>
      </c>
    </row>
    <row r="70" spans="1:18" ht="15" customHeight="1" x14ac:dyDescent="0.3">
      <c r="A70" s="56">
        <v>57</v>
      </c>
      <c r="B70" s="97" t="str">
        <f ca="1">IFERROR(IF((VLOOKUP($E70,'Org List'!$AJ$10:$AL$188,3,FALSE))="","",(VLOOKUP($E70,'Org List'!$AJ$10:$AL$188,3,FALSE))),"")</f>
        <v>Midlands and East of England Commissioning Region</v>
      </c>
      <c r="C70" s="98" t="str">
        <f ca="1">IFERROR(IF((VLOOKUP($E70,'Org List'!$AO$10:$AQ$188,3,FALSE))="","",(VLOOKUP($E70,'Org List'!$AO$10:$AQ$188,3,FALSE))),"")</f>
        <v>West Midlands Region</v>
      </c>
      <c r="D70" s="116" t="str">
        <f ca="1">IFERROR(IF((VLOOKUP($E70,'Org List'!$AT$10:$AV$188,3,FALSE))="","",(VLOOKUP($E70,'Org List'!$AT$10:$AV$188,3,FALSE))),"")</f>
        <v>NHS England Midlands And East (West Midlands)</v>
      </c>
      <c r="E70" s="97" t="str">
        <f t="shared" ca="1" si="1"/>
        <v>E08000026</v>
      </c>
      <c r="F70" s="99" t="str">
        <f ca="1">IF(E70="","",VLOOKUP(E70,'Org List'!$J$9:$K$488,2,0))</f>
        <v>Coventry</v>
      </c>
      <c r="G70" s="123">
        <f ca="1">IFERROR(IF((VLOOKUP($E70,'NEA Backsheet'!$D$5:$CB$183,G$9,FALSE))="","",(VLOOKUP($E70,'NEA Backsheet'!$D$5:$CB$183,G$9,FALSE))),"")</f>
        <v>3266.890272762088</v>
      </c>
      <c r="H70" s="124">
        <f ca="1">IFERROR(IF((VLOOKUP($E70,'NEA Backsheet'!$D$5:$CB$183,H$9,FALSE))="","",(VLOOKUP($E70,'NEA Backsheet'!$D$5:$CB$183,H$9,FALSE))),"")</f>
        <v>3065.6844613370176</v>
      </c>
      <c r="I70" s="124">
        <f ca="1">IFERROR(IF((VLOOKUP($E70,'NEA Backsheet'!$D$5:$CB$183,I$9,FALSE))="","",(VLOOKUP($E70,'NEA Backsheet'!$D$5:$CB$183,I$9,FALSE))),"")</f>
        <v>3268.7592371418013</v>
      </c>
      <c r="J70" s="125">
        <f ca="1">IFERROR(IF((VLOOKUP($E70,'NEA Backsheet'!$D$5:$CB$183,J$9,FALSE))="","",(VLOOKUP($E70,'NEA Backsheet'!$D$5:$CB$183,J$9,FALSE))),"")</f>
        <v>3192.8851618059298</v>
      </c>
      <c r="K70" s="123">
        <f ca="1">IFERROR(IF((VLOOKUP($E70,'NEA Backsheet'!$D$5:$CB$183,K$9,FALSE))="","",(VLOOKUP($E70,'NEA Backsheet'!$D$5:$CB$183,K$9,FALSE))),"")</f>
        <v>6246.6490980753906</v>
      </c>
      <c r="L70" s="124">
        <f ca="1">IFERROR(IF((VLOOKUP($E70,'NEA Backsheet'!$D$5:$CB$183,L$9,FALSE))="","",(VLOOKUP($E70,'NEA Backsheet'!$D$5:$CB$183,L$9,FALSE))),"")</f>
        <v>6328.448034907914</v>
      </c>
      <c r="M70" s="124">
        <f ca="1">IFERROR(IF((VLOOKUP($E70,'NEA Backsheet'!$D$5:$CB$183,M$9,FALSE))="","",(VLOOKUP($E70,'NEA Backsheet'!$D$5:$CB$183,M$9,FALSE))),"")</f>
        <v>6314.352010908593</v>
      </c>
      <c r="N70" s="126">
        <f ca="1">IFERROR(IF((VLOOKUP($E70,'NEA Backsheet'!$D$5:$CB$183,N$9,FALSE))="","",(VLOOKUP($E70,'NEA Backsheet'!$D$5:$CB$183,N$9,FALSE))),"")</f>
        <v>6471.7287497766483</v>
      </c>
      <c r="O70" s="123">
        <f ca="1">IFERROR(IF((VLOOKUP($E70,'NEA Backsheet'!$D$5:$CB$183,O$9,FALSE))="","",(VLOOKUP($E70,'NEA Backsheet'!$D$5:$CB$183,O$9,FALSE))),"")</f>
        <v>9513.5393708374795</v>
      </c>
      <c r="P70" s="127">
        <f ca="1">IFERROR(IF((VLOOKUP($E70,'NEA Backsheet'!$D$5:$CB$183,P$9,FALSE))="","",(VLOOKUP($E70,'NEA Backsheet'!$D$5:$CB$183,P$9,FALSE))),"")</f>
        <v>9394.1324962449326</v>
      </c>
      <c r="Q70" s="124">
        <f ca="1">IFERROR(IF((VLOOKUP($E70,'NEA Backsheet'!$D$5:$CB$183,Q$9,FALSE))="","",(VLOOKUP($E70,'NEA Backsheet'!$D$5:$CB$183,Q$9,FALSE))),"")</f>
        <v>9583.1112480503944</v>
      </c>
      <c r="R70" s="126">
        <f ca="1">IFERROR(IF((VLOOKUP($E70,'NEA Backsheet'!$D$5:$CB$183,R$9,FALSE))="","",(VLOOKUP($E70,'NEA Backsheet'!$D$5:$CB$183,R$9,FALSE))),"")</f>
        <v>9664.613911582579</v>
      </c>
    </row>
    <row r="71" spans="1:18" ht="15" customHeight="1" x14ac:dyDescent="0.3">
      <c r="A71" s="56">
        <v>58</v>
      </c>
      <c r="B71" s="97" t="str">
        <f ca="1">IFERROR(IF((VLOOKUP($E71,'Org List'!$AJ$10:$AL$188,3,FALSE))="","",(VLOOKUP($E71,'Org List'!$AJ$10:$AL$188,3,FALSE))),"")</f>
        <v>London Commissioning Region</v>
      </c>
      <c r="C71" s="98" t="str">
        <f ca="1">IFERROR(IF((VLOOKUP($E71,'Org List'!$AO$10:$AQ$188,3,FALSE))="","",(VLOOKUP($E71,'Org List'!$AO$10:$AQ$188,3,FALSE))),"")</f>
        <v>London Region</v>
      </c>
      <c r="D71" s="116" t="str">
        <f ca="1">IFERROR(IF((VLOOKUP($E71,'Org List'!$AT$10:$AV$188,3,FALSE))="","",(VLOOKUP($E71,'Org List'!$AT$10:$AV$188,3,FALSE))),"")</f>
        <v>NHS England London</v>
      </c>
      <c r="E71" s="97" t="str">
        <f t="shared" ca="1" si="1"/>
        <v>E09000008</v>
      </c>
      <c r="F71" s="99" t="str">
        <f ca="1">IF(E71="","",VLOOKUP(E71,'Org List'!$J$9:$K$488,2,0))</f>
        <v>Croydon</v>
      </c>
      <c r="G71" s="123">
        <f ca="1">IFERROR(IF((VLOOKUP($E71,'NEA Backsheet'!$D$5:$CB$183,G$9,FALSE))="","",(VLOOKUP($E71,'NEA Backsheet'!$D$5:$CB$183,G$9,FALSE))),"")</f>
        <v>2778.8436032371192</v>
      </c>
      <c r="H71" s="124">
        <f ca="1">IFERROR(IF((VLOOKUP($E71,'NEA Backsheet'!$D$5:$CB$183,H$9,FALSE))="","",(VLOOKUP($E71,'NEA Backsheet'!$D$5:$CB$183,H$9,FALSE))),"")</f>
        <v>2116.8360792437034</v>
      </c>
      <c r="I71" s="124">
        <f ca="1">IFERROR(IF((VLOOKUP($E71,'NEA Backsheet'!$D$5:$CB$183,I$9,FALSE))="","",(VLOOKUP($E71,'NEA Backsheet'!$D$5:$CB$183,I$9,FALSE))),"")</f>
        <v>1916.400423551511</v>
      </c>
      <c r="J71" s="125">
        <f ca="1">IFERROR(IF((VLOOKUP($E71,'NEA Backsheet'!$D$5:$CB$183,J$9,FALSE))="","",(VLOOKUP($E71,'NEA Backsheet'!$D$5:$CB$183,J$9,FALSE))),"")</f>
        <v>2245.3176395415258</v>
      </c>
      <c r="K71" s="123">
        <f ca="1">IFERROR(IF((VLOOKUP($E71,'NEA Backsheet'!$D$5:$CB$183,K$9,FALSE))="","",(VLOOKUP($E71,'NEA Backsheet'!$D$5:$CB$183,K$9,FALSE))),"")</f>
        <v>7265.6520045511061</v>
      </c>
      <c r="L71" s="124">
        <f ca="1">IFERROR(IF((VLOOKUP($E71,'NEA Backsheet'!$D$5:$CB$183,L$9,FALSE))="","",(VLOOKUP($E71,'NEA Backsheet'!$D$5:$CB$183,L$9,FALSE))),"")</f>
        <v>6993.3980396841453</v>
      </c>
      <c r="M71" s="124">
        <f ca="1">IFERROR(IF((VLOOKUP($E71,'NEA Backsheet'!$D$5:$CB$183,M$9,FALSE))="","",(VLOOKUP($E71,'NEA Backsheet'!$D$5:$CB$183,M$9,FALSE))),"")</f>
        <v>6602.5156801999019</v>
      </c>
      <c r="N71" s="126">
        <f ca="1">IFERROR(IF((VLOOKUP($E71,'NEA Backsheet'!$D$5:$CB$183,N$9,FALSE))="","",(VLOOKUP($E71,'NEA Backsheet'!$D$5:$CB$183,N$9,FALSE))),"")</f>
        <v>6578.2307342860067</v>
      </c>
      <c r="O71" s="123">
        <f ca="1">IFERROR(IF((VLOOKUP($E71,'NEA Backsheet'!$D$5:$CB$183,O$9,FALSE))="","",(VLOOKUP($E71,'NEA Backsheet'!$D$5:$CB$183,O$9,FALSE))),"")</f>
        <v>10044.495607788225</v>
      </c>
      <c r="P71" s="127">
        <f ca="1">IFERROR(IF((VLOOKUP($E71,'NEA Backsheet'!$D$5:$CB$183,P$9,FALSE))="","",(VLOOKUP($E71,'NEA Backsheet'!$D$5:$CB$183,P$9,FALSE))),"")</f>
        <v>9110.2341189278486</v>
      </c>
      <c r="Q71" s="124">
        <f ca="1">IFERROR(IF((VLOOKUP($E71,'NEA Backsheet'!$D$5:$CB$183,Q$9,FALSE))="","",(VLOOKUP($E71,'NEA Backsheet'!$D$5:$CB$183,Q$9,FALSE))),"")</f>
        <v>8518.9161037514132</v>
      </c>
      <c r="R71" s="126">
        <f ca="1">IFERROR(IF((VLOOKUP($E71,'NEA Backsheet'!$D$5:$CB$183,R$9,FALSE))="","",(VLOOKUP($E71,'NEA Backsheet'!$D$5:$CB$183,R$9,FALSE))),"")</f>
        <v>8823.5483738275325</v>
      </c>
    </row>
    <row r="72" spans="1:18" ht="15" customHeight="1" x14ac:dyDescent="0.3">
      <c r="A72" s="56">
        <v>59</v>
      </c>
      <c r="B72" s="97" t="str">
        <f ca="1">IFERROR(IF((VLOOKUP($E72,'Org List'!$AJ$10:$AL$188,3,FALSE))="","",(VLOOKUP($E72,'Org List'!$AJ$10:$AL$188,3,FALSE))),"")</f>
        <v>North of England Commissioning Region</v>
      </c>
      <c r="C72" s="98" t="str">
        <f ca="1">IFERROR(IF((VLOOKUP($E72,'Org List'!$AO$10:$AQ$188,3,FALSE))="","",(VLOOKUP($E72,'Org List'!$AO$10:$AQ$188,3,FALSE))),"")</f>
        <v>North West Region</v>
      </c>
      <c r="D72" s="116" t="str">
        <f ca="1">IFERROR(IF((VLOOKUP($E72,'Org List'!$AT$10:$AV$188,3,FALSE))="","",(VLOOKUP($E72,'Org List'!$AT$10:$AV$188,3,FALSE))),"")</f>
        <v>NHS England North (Cumbria And North East)</v>
      </c>
      <c r="E72" s="97" t="str">
        <f t="shared" ca="1" si="1"/>
        <v>E10000006</v>
      </c>
      <c r="F72" s="99" t="str">
        <f ca="1">IF(E72="","",VLOOKUP(E72,'Org List'!$J$9:$K$488,2,0))</f>
        <v>Cumbria</v>
      </c>
      <c r="G72" s="123">
        <f ca="1">IFERROR(IF((VLOOKUP($E72,'NEA Backsheet'!$D$5:$CB$183,G$9,FALSE))="","",(VLOOKUP($E72,'NEA Backsheet'!$D$5:$CB$183,G$9,FALSE))),"")</f>
        <v>4306.5720911282642</v>
      </c>
      <c r="H72" s="124">
        <f ca="1">IFERROR(IF((VLOOKUP($E72,'NEA Backsheet'!$D$5:$CB$183,H$9,FALSE))="","",(VLOOKUP($E72,'NEA Backsheet'!$D$5:$CB$183,H$9,FALSE))),"")</f>
        <v>4113.0384075159182</v>
      </c>
      <c r="I72" s="124">
        <f ca="1">IFERROR(IF((VLOOKUP($E72,'NEA Backsheet'!$D$5:$CB$183,I$9,FALSE))="","",(VLOOKUP($E72,'NEA Backsheet'!$D$5:$CB$183,I$9,FALSE))),"")</f>
        <v>4357.1223943576033</v>
      </c>
      <c r="J72" s="125">
        <f ca="1">IFERROR(IF((VLOOKUP($E72,'NEA Backsheet'!$D$5:$CB$183,J$9,FALSE))="","",(VLOOKUP($E72,'NEA Backsheet'!$D$5:$CB$183,J$9,FALSE))),"")</f>
        <v>4200.4957401184638</v>
      </c>
      <c r="K72" s="123">
        <f ca="1">IFERROR(IF((VLOOKUP($E72,'NEA Backsheet'!$D$5:$CB$183,K$9,FALSE))="","",(VLOOKUP($E72,'NEA Backsheet'!$D$5:$CB$183,K$9,FALSE))),"")</f>
        <v>10500.909503597912</v>
      </c>
      <c r="L72" s="124">
        <f ca="1">IFERROR(IF((VLOOKUP($E72,'NEA Backsheet'!$D$5:$CB$183,L$9,FALSE))="","",(VLOOKUP($E72,'NEA Backsheet'!$D$5:$CB$183,L$9,FALSE))),"")</f>
        <v>10383.074657179583</v>
      </c>
      <c r="M72" s="124">
        <f ca="1">IFERROR(IF((VLOOKUP($E72,'NEA Backsheet'!$D$5:$CB$183,M$9,FALSE))="","",(VLOOKUP($E72,'NEA Backsheet'!$D$5:$CB$183,M$9,FALSE))),"")</f>
        <v>10216.197636734245</v>
      </c>
      <c r="N72" s="126">
        <f ca="1">IFERROR(IF((VLOOKUP($E72,'NEA Backsheet'!$D$5:$CB$183,N$9,FALSE))="","",(VLOOKUP($E72,'NEA Backsheet'!$D$5:$CB$183,N$9,FALSE))),"")</f>
        <v>9883.8045848257716</v>
      </c>
      <c r="O72" s="123">
        <f ca="1">IFERROR(IF((VLOOKUP($E72,'NEA Backsheet'!$D$5:$CB$183,O$9,FALSE))="","",(VLOOKUP($E72,'NEA Backsheet'!$D$5:$CB$183,O$9,FALSE))),"")</f>
        <v>14807.481594726176</v>
      </c>
      <c r="P72" s="127">
        <f ca="1">IFERROR(IF((VLOOKUP($E72,'NEA Backsheet'!$D$5:$CB$183,P$9,FALSE))="","",(VLOOKUP($E72,'NEA Backsheet'!$D$5:$CB$183,P$9,FALSE))),"")</f>
        <v>14496.113064695501</v>
      </c>
      <c r="Q72" s="124">
        <f ca="1">IFERROR(IF((VLOOKUP($E72,'NEA Backsheet'!$D$5:$CB$183,Q$9,FALSE))="","",(VLOOKUP($E72,'NEA Backsheet'!$D$5:$CB$183,Q$9,FALSE))),"")</f>
        <v>14573.320031091847</v>
      </c>
      <c r="R72" s="126">
        <f ca="1">IFERROR(IF((VLOOKUP($E72,'NEA Backsheet'!$D$5:$CB$183,R$9,FALSE))="","",(VLOOKUP($E72,'NEA Backsheet'!$D$5:$CB$183,R$9,FALSE))),"")</f>
        <v>14084.300324944235</v>
      </c>
    </row>
    <row r="73" spans="1:18" ht="15" customHeight="1" x14ac:dyDescent="0.3">
      <c r="A73" s="56">
        <v>60</v>
      </c>
      <c r="B73" s="97" t="str">
        <f ca="1">IFERROR(IF((VLOOKUP($E73,'Org List'!$AJ$10:$AL$188,3,FALSE))="","",(VLOOKUP($E73,'Org List'!$AJ$10:$AL$188,3,FALSE))),"")</f>
        <v>North of England Commissioning Region</v>
      </c>
      <c r="C73" s="98" t="str">
        <f ca="1">IFERROR(IF((VLOOKUP($E73,'Org List'!$AO$10:$AQ$188,3,FALSE))="","",(VLOOKUP($E73,'Org List'!$AO$10:$AQ$188,3,FALSE))),"")</f>
        <v>North East Region</v>
      </c>
      <c r="D73" s="116" t="str">
        <f ca="1">IFERROR(IF((VLOOKUP($E73,'Org List'!$AT$10:$AV$188,3,FALSE))="","",(VLOOKUP($E73,'Org List'!$AT$10:$AV$188,3,FALSE))),"")</f>
        <v>NHS England North (Cumbria And North East)</v>
      </c>
      <c r="E73" s="97" t="str">
        <f t="shared" ca="1" si="1"/>
        <v>E06000005</v>
      </c>
      <c r="F73" s="99" t="str">
        <f ca="1">IF(E73="","",VLOOKUP(E73,'Org List'!$J$9:$K$488,2,0))</f>
        <v>Darlington</v>
      </c>
      <c r="G73" s="123">
        <f ca="1">IFERROR(IF((VLOOKUP($E73,'NEA Backsheet'!$D$5:$CB$183,G$9,FALSE))="","",(VLOOKUP($E73,'NEA Backsheet'!$D$5:$CB$183,G$9,FALSE))),"")</f>
        <v>1103.6786189232143</v>
      </c>
      <c r="H73" s="124">
        <f ca="1">IFERROR(IF((VLOOKUP($E73,'NEA Backsheet'!$D$5:$CB$183,H$9,FALSE))="","",(VLOOKUP($E73,'NEA Backsheet'!$D$5:$CB$183,H$9,FALSE))),"")</f>
        <v>1182.3167773665491</v>
      </c>
      <c r="I73" s="124">
        <f ca="1">IFERROR(IF((VLOOKUP($E73,'NEA Backsheet'!$D$5:$CB$183,I$9,FALSE))="","",(VLOOKUP($E73,'NEA Backsheet'!$D$5:$CB$183,I$9,FALSE))),"")</f>
        <v>1085.2250174500657</v>
      </c>
      <c r="J73" s="125">
        <f ca="1">IFERROR(IF((VLOOKUP($E73,'NEA Backsheet'!$D$5:$CB$183,J$9,FALSE))="","",(VLOOKUP($E73,'NEA Backsheet'!$D$5:$CB$183,J$9,FALSE))),"")</f>
        <v>995.00662219785613</v>
      </c>
      <c r="K73" s="123">
        <f ca="1">IFERROR(IF((VLOOKUP($E73,'NEA Backsheet'!$D$5:$CB$183,K$9,FALSE))="","",(VLOOKUP($E73,'NEA Backsheet'!$D$5:$CB$183,K$9,FALSE))),"")</f>
        <v>2322.0906580902292</v>
      </c>
      <c r="L73" s="124">
        <f ca="1">IFERROR(IF((VLOOKUP($E73,'NEA Backsheet'!$D$5:$CB$183,L$9,FALSE))="","",(VLOOKUP($E73,'NEA Backsheet'!$D$5:$CB$183,L$9,FALSE))),"")</f>
        <v>2270.1694400063443</v>
      </c>
      <c r="M73" s="124">
        <f ca="1">IFERROR(IF((VLOOKUP($E73,'NEA Backsheet'!$D$5:$CB$183,M$9,FALSE))="","",(VLOOKUP($E73,'NEA Backsheet'!$D$5:$CB$183,M$9,FALSE))),"")</f>
        <v>2183.1389814551521</v>
      </c>
      <c r="N73" s="126">
        <f ca="1">IFERROR(IF((VLOOKUP($E73,'NEA Backsheet'!$D$5:$CB$183,N$9,FALSE))="","",(VLOOKUP($E73,'NEA Backsheet'!$D$5:$CB$183,N$9,FALSE))),"")</f>
        <v>2248.7933952514245</v>
      </c>
      <c r="O73" s="123">
        <f ca="1">IFERROR(IF((VLOOKUP($E73,'NEA Backsheet'!$D$5:$CB$183,O$9,FALSE))="","",(VLOOKUP($E73,'NEA Backsheet'!$D$5:$CB$183,O$9,FALSE))),"")</f>
        <v>3425.7692770134436</v>
      </c>
      <c r="P73" s="127">
        <f ca="1">IFERROR(IF((VLOOKUP($E73,'NEA Backsheet'!$D$5:$CB$183,P$9,FALSE))="","",(VLOOKUP($E73,'NEA Backsheet'!$D$5:$CB$183,P$9,FALSE))),"")</f>
        <v>3452.4862173728934</v>
      </c>
      <c r="Q73" s="124">
        <f ca="1">IFERROR(IF((VLOOKUP($E73,'NEA Backsheet'!$D$5:$CB$183,Q$9,FALSE))="","",(VLOOKUP($E73,'NEA Backsheet'!$D$5:$CB$183,Q$9,FALSE))),"")</f>
        <v>3268.3639989052181</v>
      </c>
      <c r="R73" s="126">
        <f ca="1">IFERROR(IF((VLOOKUP($E73,'NEA Backsheet'!$D$5:$CB$183,R$9,FALSE))="","",(VLOOKUP($E73,'NEA Backsheet'!$D$5:$CB$183,R$9,FALSE))),"")</f>
        <v>3243.8000174492809</v>
      </c>
    </row>
    <row r="74" spans="1:18" ht="15" customHeight="1" x14ac:dyDescent="0.3">
      <c r="A74" s="56">
        <v>61</v>
      </c>
      <c r="B74" s="97" t="str">
        <f ca="1">IFERROR(IF((VLOOKUP($E74,'Org List'!$AJ$10:$AL$188,3,FALSE))="","",(VLOOKUP($E74,'Org List'!$AJ$10:$AL$188,3,FALSE))),"")</f>
        <v>Midlands and East of England Commissioning Region</v>
      </c>
      <c r="C74" s="98" t="str">
        <f ca="1">IFERROR(IF((VLOOKUP($E74,'Org List'!$AO$10:$AQ$188,3,FALSE))="","",(VLOOKUP($E74,'Org List'!$AO$10:$AQ$188,3,FALSE))),"")</f>
        <v>East Midlands Region</v>
      </c>
      <c r="D74" s="116" t="str">
        <f ca="1">IFERROR(IF((VLOOKUP($E74,'Org List'!$AT$10:$AV$188,3,FALSE))="","",(VLOOKUP($E74,'Org List'!$AT$10:$AV$188,3,FALSE))),"")</f>
        <v>NHS England Midlands And East (North Midlands)</v>
      </c>
      <c r="E74" s="97" t="str">
        <f t="shared" ca="1" si="1"/>
        <v>E06000015</v>
      </c>
      <c r="F74" s="99" t="str">
        <f ca="1">IF(E74="","",VLOOKUP(E74,'Org List'!$J$9:$K$488,2,0))</f>
        <v>Derby</v>
      </c>
      <c r="G74" s="123">
        <f ca="1">IFERROR(IF((VLOOKUP($E74,'NEA Backsheet'!$D$5:$CB$183,G$9,FALSE))="","",(VLOOKUP($E74,'NEA Backsheet'!$D$5:$CB$183,G$9,FALSE))),"")</f>
        <v>1252.2417164760911</v>
      </c>
      <c r="H74" s="124">
        <f ca="1">IFERROR(IF((VLOOKUP($E74,'NEA Backsheet'!$D$5:$CB$183,H$9,FALSE))="","",(VLOOKUP($E74,'NEA Backsheet'!$D$5:$CB$183,H$9,FALSE))),"")</f>
        <v>1179.169258200508</v>
      </c>
      <c r="I74" s="124">
        <f ca="1">IFERROR(IF((VLOOKUP($E74,'NEA Backsheet'!$D$5:$CB$183,I$9,FALSE))="","",(VLOOKUP($E74,'NEA Backsheet'!$D$5:$CB$183,I$9,FALSE))),"")</f>
        <v>1189.6796802812426</v>
      </c>
      <c r="J74" s="125">
        <f ca="1">IFERROR(IF((VLOOKUP($E74,'NEA Backsheet'!$D$5:$CB$183,J$9,FALSE))="","",(VLOOKUP($E74,'NEA Backsheet'!$D$5:$CB$183,J$9,FALSE))),"")</f>
        <v>1238.227820368445</v>
      </c>
      <c r="K74" s="123">
        <f ca="1">IFERROR(IF((VLOOKUP($E74,'NEA Backsheet'!$D$5:$CB$183,K$9,FALSE))="","",(VLOOKUP($E74,'NEA Backsheet'!$D$5:$CB$183,K$9,FALSE))),"")</f>
        <v>5665.6179978054961</v>
      </c>
      <c r="L74" s="124">
        <f ca="1">IFERROR(IF((VLOOKUP($E74,'NEA Backsheet'!$D$5:$CB$183,L$9,FALSE))="","",(VLOOKUP($E74,'NEA Backsheet'!$D$5:$CB$183,L$9,FALSE))),"")</f>
        <v>5703.1552195224058</v>
      </c>
      <c r="M74" s="124">
        <f ca="1">IFERROR(IF((VLOOKUP($E74,'NEA Backsheet'!$D$5:$CB$183,M$9,FALSE))="","",(VLOOKUP($E74,'NEA Backsheet'!$D$5:$CB$183,M$9,FALSE))),"")</f>
        <v>5442.3966526622762</v>
      </c>
      <c r="N74" s="126">
        <f ca="1">IFERROR(IF((VLOOKUP($E74,'NEA Backsheet'!$D$5:$CB$183,N$9,FALSE))="","",(VLOOKUP($E74,'NEA Backsheet'!$D$5:$CB$183,N$9,FALSE))),"")</f>
        <v>5404.3589346558083</v>
      </c>
      <c r="O74" s="123">
        <f ca="1">IFERROR(IF((VLOOKUP($E74,'NEA Backsheet'!$D$5:$CB$183,O$9,FALSE))="","",(VLOOKUP($E74,'NEA Backsheet'!$D$5:$CB$183,O$9,FALSE))),"")</f>
        <v>6917.859714281587</v>
      </c>
      <c r="P74" s="127">
        <f ca="1">IFERROR(IF((VLOOKUP($E74,'NEA Backsheet'!$D$5:$CB$183,P$9,FALSE))="","",(VLOOKUP($E74,'NEA Backsheet'!$D$5:$CB$183,P$9,FALSE))),"")</f>
        <v>6882.3244777229138</v>
      </c>
      <c r="Q74" s="124">
        <f ca="1">IFERROR(IF((VLOOKUP($E74,'NEA Backsheet'!$D$5:$CB$183,Q$9,FALSE))="","",(VLOOKUP($E74,'NEA Backsheet'!$D$5:$CB$183,Q$9,FALSE))),"")</f>
        <v>6632.0763329435185</v>
      </c>
      <c r="R74" s="126">
        <f ca="1">IFERROR(IF((VLOOKUP($E74,'NEA Backsheet'!$D$5:$CB$183,R$9,FALSE))="","",(VLOOKUP($E74,'NEA Backsheet'!$D$5:$CB$183,R$9,FALSE))),"")</f>
        <v>6642.5867550242529</v>
      </c>
    </row>
    <row r="75" spans="1:18" ht="15" customHeight="1" x14ac:dyDescent="0.3">
      <c r="A75" s="56">
        <v>62</v>
      </c>
      <c r="B75" s="97" t="str">
        <f ca="1">IFERROR(IF((VLOOKUP($E75,'Org List'!$AJ$10:$AL$188,3,FALSE))="","",(VLOOKUP($E75,'Org List'!$AJ$10:$AL$188,3,FALSE))),"")</f>
        <v>Midlands and East of England Commissioning Region</v>
      </c>
      <c r="C75" s="98" t="str">
        <f ca="1">IFERROR(IF((VLOOKUP($E75,'Org List'!$AO$10:$AQ$188,3,FALSE))="","",(VLOOKUP($E75,'Org List'!$AO$10:$AQ$188,3,FALSE))),"")</f>
        <v>East Midlands Region</v>
      </c>
      <c r="D75" s="116" t="str">
        <f ca="1">IFERROR(IF((VLOOKUP($E75,'Org List'!$AT$10:$AV$188,3,FALSE))="","",(VLOOKUP($E75,'Org List'!$AT$10:$AV$188,3,FALSE))),"")</f>
        <v>NHS England Midlands And East (North Midlands)</v>
      </c>
      <c r="E75" s="97" t="str">
        <f t="shared" ca="1" si="1"/>
        <v>E10000007</v>
      </c>
      <c r="F75" s="99" t="str">
        <f ca="1">IF(E75="","",VLOOKUP(E75,'Org List'!$J$9:$K$488,2,0))</f>
        <v>Derbyshire</v>
      </c>
      <c r="G75" s="123">
        <f ca="1">IFERROR(IF((VLOOKUP($E75,'NEA Backsheet'!$D$5:$CB$183,G$9,FALSE))="","",(VLOOKUP($E75,'NEA Backsheet'!$D$5:$CB$183,G$9,FALSE))),"")</f>
        <v>6303.3743073157257</v>
      </c>
      <c r="H75" s="124">
        <f ca="1">IFERROR(IF((VLOOKUP($E75,'NEA Backsheet'!$D$5:$CB$183,H$9,FALSE))="","",(VLOOKUP($E75,'NEA Backsheet'!$D$5:$CB$183,H$9,FALSE))),"")</f>
        <v>5879.8515827745277</v>
      </c>
      <c r="I75" s="124">
        <f ca="1">IFERROR(IF((VLOOKUP($E75,'NEA Backsheet'!$D$5:$CB$183,I$9,FALSE))="","",(VLOOKUP($E75,'NEA Backsheet'!$D$5:$CB$183,I$9,FALSE))),"")</f>
        <v>6012.4970755735758</v>
      </c>
      <c r="J75" s="125">
        <f ca="1">IFERROR(IF((VLOOKUP($E75,'NEA Backsheet'!$D$5:$CB$183,J$9,FALSE))="","",(VLOOKUP($E75,'NEA Backsheet'!$D$5:$CB$183,J$9,FALSE))),"")</f>
        <v>6280.629707277596</v>
      </c>
      <c r="K75" s="123">
        <f ca="1">IFERROR(IF((VLOOKUP($E75,'NEA Backsheet'!$D$5:$CB$183,K$9,FALSE))="","",(VLOOKUP($E75,'NEA Backsheet'!$D$5:$CB$183,K$9,FALSE))),"")</f>
        <v>17043.183697275861</v>
      </c>
      <c r="L75" s="124">
        <f ca="1">IFERROR(IF((VLOOKUP($E75,'NEA Backsheet'!$D$5:$CB$183,L$9,FALSE))="","",(VLOOKUP($E75,'NEA Backsheet'!$D$5:$CB$183,L$9,FALSE))),"")</f>
        <v>17307.100483726845</v>
      </c>
      <c r="M75" s="124">
        <f ca="1">IFERROR(IF((VLOOKUP($E75,'NEA Backsheet'!$D$5:$CB$183,M$9,FALSE))="","",(VLOOKUP($E75,'NEA Backsheet'!$D$5:$CB$183,M$9,FALSE))),"")</f>
        <v>16426.546426699944</v>
      </c>
      <c r="N75" s="126">
        <f ca="1">IFERROR(IF((VLOOKUP($E75,'NEA Backsheet'!$D$5:$CB$183,N$9,FALSE))="","",(VLOOKUP($E75,'NEA Backsheet'!$D$5:$CB$183,N$9,FALSE))),"")</f>
        <v>16540.550180197937</v>
      </c>
      <c r="O75" s="123">
        <f ca="1">IFERROR(IF((VLOOKUP($E75,'NEA Backsheet'!$D$5:$CB$183,O$9,FALSE))="","",(VLOOKUP($E75,'NEA Backsheet'!$D$5:$CB$183,O$9,FALSE))),"")</f>
        <v>23346.558004591585</v>
      </c>
      <c r="P75" s="127">
        <f ca="1">IFERROR(IF((VLOOKUP($E75,'NEA Backsheet'!$D$5:$CB$183,P$9,FALSE))="","",(VLOOKUP($E75,'NEA Backsheet'!$D$5:$CB$183,P$9,FALSE))),"")</f>
        <v>23186.952066501373</v>
      </c>
      <c r="Q75" s="124">
        <f ca="1">IFERROR(IF((VLOOKUP($E75,'NEA Backsheet'!$D$5:$CB$183,Q$9,FALSE))="","",(VLOOKUP($E75,'NEA Backsheet'!$D$5:$CB$183,Q$9,FALSE))),"")</f>
        <v>22439.043502273518</v>
      </c>
      <c r="R75" s="126">
        <f ca="1">IFERROR(IF((VLOOKUP($E75,'NEA Backsheet'!$D$5:$CB$183,R$9,FALSE))="","",(VLOOKUP($E75,'NEA Backsheet'!$D$5:$CB$183,R$9,FALSE))),"")</f>
        <v>22821.179887475533</v>
      </c>
    </row>
    <row r="76" spans="1:18" ht="15" customHeight="1" x14ac:dyDescent="0.3">
      <c r="A76" s="56">
        <v>63</v>
      </c>
      <c r="B76" s="97" t="str">
        <f ca="1">IFERROR(IF((VLOOKUP($E76,'Org List'!$AJ$10:$AL$188,3,FALSE))="","",(VLOOKUP($E76,'Org List'!$AJ$10:$AL$188,3,FALSE))),"")</f>
        <v>South West England Commissioning Region</v>
      </c>
      <c r="C76" s="98" t="str">
        <f ca="1">IFERROR(IF((VLOOKUP($E76,'Org List'!$AO$10:$AQ$188,3,FALSE))="","",(VLOOKUP($E76,'Org List'!$AO$10:$AQ$188,3,FALSE))),"")</f>
        <v>South West Region</v>
      </c>
      <c r="D76" s="116" t="str">
        <f ca="1">IFERROR(IF((VLOOKUP($E76,'Org List'!$AT$10:$AV$188,3,FALSE))="","",(VLOOKUP($E76,'Org List'!$AT$10:$AV$188,3,FALSE))),"")</f>
        <v>NHS England South West (South West South)</v>
      </c>
      <c r="E76" s="97" t="str">
        <f t="shared" ca="1" si="1"/>
        <v>E10000008</v>
      </c>
      <c r="F76" s="99" t="str">
        <f ca="1">IF(E76="","",VLOOKUP(E76,'Org List'!$J$9:$K$488,2,0))</f>
        <v>Devon</v>
      </c>
      <c r="G76" s="123">
        <f ca="1">IFERROR(IF((VLOOKUP($E76,'NEA Backsheet'!$D$5:$CB$183,G$9,FALSE))="","",(VLOOKUP($E76,'NEA Backsheet'!$D$5:$CB$183,G$9,FALSE))),"")</f>
        <v>6982.7844993691961</v>
      </c>
      <c r="H76" s="124">
        <f ca="1">IFERROR(IF((VLOOKUP($E76,'NEA Backsheet'!$D$5:$CB$183,H$9,FALSE))="","",(VLOOKUP($E76,'NEA Backsheet'!$D$5:$CB$183,H$9,FALSE))),"")</f>
        <v>6378.555410776069</v>
      </c>
      <c r="I76" s="124">
        <f ca="1">IFERROR(IF((VLOOKUP($E76,'NEA Backsheet'!$D$5:$CB$183,I$9,FALSE))="","",(VLOOKUP($E76,'NEA Backsheet'!$D$5:$CB$183,I$9,FALSE))),"")</f>
        <v>6620.2951417006698</v>
      </c>
      <c r="J76" s="125">
        <f ca="1">IFERROR(IF((VLOOKUP($E76,'NEA Backsheet'!$D$5:$CB$183,J$9,FALSE))="","",(VLOOKUP($E76,'NEA Backsheet'!$D$5:$CB$183,J$9,FALSE))),"")</f>
        <v>6257.6186557557767</v>
      </c>
      <c r="K76" s="123">
        <f ca="1">IFERROR(IF((VLOOKUP($E76,'NEA Backsheet'!$D$5:$CB$183,K$9,FALSE))="","",(VLOOKUP($E76,'NEA Backsheet'!$D$5:$CB$183,K$9,FALSE))),"")</f>
        <v>15617.404305144348</v>
      </c>
      <c r="L76" s="124">
        <f ca="1">IFERROR(IF((VLOOKUP($E76,'NEA Backsheet'!$D$5:$CB$183,L$9,FALSE))="","",(VLOOKUP($E76,'NEA Backsheet'!$D$5:$CB$183,L$9,FALSE))),"")</f>
        <v>15607.344936580736</v>
      </c>
      <c r="M76" s="124">
        <f ca="1">IFERROR(IF((VLOOKUP($E76,'NEA Backsheet'!$D$5:$CB$183,M$9,FALSE))="","",(VLOOKUP($E76,'NEA Backsheet'!$D$5:$CB$183,M$9,FALSE))),"")</f>
        <v>15355.725612250211</v>
      </c>
      <c r="N76" s="126">
        <f ca="1">IFERROR(IF((VLOOKUP($E76,'NEA Backsheet'!$D$5:$CB$183,N$9,FALSE))="","",(VLOOKUP($E76,'NEA Backsheet'!$D$5:$CB$183,N$9,FALSE))),"")</f>
        <v>15025.798067280501</v>
      </c>
      <c r="O76" s="123">
        <f ca="1">IFERROR(IF((VLOOKUP($E76,'NEA Backsheet'!$D$5:$CB$183,O$9,FALSE))="","",(VLOOKUP($E76,'NEA Backsheet'!$D$5:$CB$183,O$9,FALSE))),"")</f>
        <v>22600.188804513542</v>
      </c>
      <c r="P76" s="127">
        <f ca="1">IFERROR(IF((VLOOKUP($E76,'NEA Backsheet'!$D$5:$CB$183,P$9,FALSE))="","",(VLOOKUP($E76,'NEA Backsheet'!$D$5:$CB$183,P$9,FALSE))),"")</f>
        <v>21985.900347356805</v>
      </c>
      <c r="Q76" s="124">
        <f ca="1">IFERROR(IF((VLOOKUP($E76,'NEA Backsheet'!$D$5:$CB$183,Q$9,FALSE))="","",(VLOOKUP($E76,'NEA Backsheet'!$D$5:$CB$183,Q$9,FALSE))),"")</f>
        <v>21976.020753950881</v>
      </c>
      <c r="R76" s="126">
        <f ca="1">IFERROR(IF((VLOOKUP($E76,'NEA Backsheet'!$D$5:$CB$183,R$9,FALSE))="","",(VLOOKUP($E76,'NEA Backsheet'!$D$5:$CB$183,R$9,FALSE))),"")</f>
        <v>21283.416723036276</v>
      </c>
    </row>
    <row r="77" spans="1:18" ht="15" customHeight="1" x14ac:dyDescent="0.3">
      <c r="A77" s="56">
        <v>64</v>
      </c>
      <c r="B77" s="97" t="str">
        <f ca="1">IFERROR(IF((VLOOKUP($E77,'Org List'!$AJ$10:$AL$188,3,FALSE))="","",(VLOOKUP($E77,'Org List'!$AJ$10:$AL$188,3,FALSE))),"")</f>
        <v>North of England Commissioning Region</v>
      </c>
      <c r="C77" s="98" t="str">
        <f ca="1">IFERROR(IF((VLOOKUP($E77,'Org List'!$AO$10:$AQ$188,3,FALSE))="","",(VLOOKUP($E77,'Org List'!$AO$10:$AQ$188,3,FALSE))),"")</f>
        <v>Yorkshire and The Humber Region</v>
      </c>
      <c r="D77" s="116" t="str">
        <f ca="1">IFERROR(IF((VLOOKUP($E77,'Org List'!$AT$10:$AV$188,3,FALSE))="","",(VLOOKUP($E77,'Org List'!$AT$10:$AV$188,3,FALSE))),"")</f>
        <v>NHS England North (Yorkshire And Humber)</v>
      </c>
      <c r="E77" s="97" t="str">
        <f t="shared" ref="E77:E108" ca="1" si="2">IF($A77&gt;$U$5-1,"",INDIRECT("'Comms by AT'!D"&amp;$A77+$U$4))</f>
        <v>E08000017</v>
      </c>
      <c r="F77" s="99" t="str">
        <f ca="1">IF(E77="","",VLOOKUP(E77,'Org List'!$J$9:$K$488,2,0))</f>
        <v>Doncaster</v>
      </c>
      <c r="G77" s="123">
        <f ca="1">IFERROR(IF((VLOOKUP($E77,'NEA Backsheet'!$D$5:$CB$183,G$9,FALSE))="","",(VLOOKUP($E77,'NEA Backsheet'!$D$5:$CB$183,G$9,FALSE))),"")</f>
        <v>3154.9711224020866</v>
      </c>
      <c r="H77" s="124">
        <f ca="1">IFERROR(IF((VLOOKUP($E77,'NEA Backsheet'!$D$5:$CB$183,H$9,FALSE))="","",(VLOOKUP($E77,'NEA Backsheet'!$D$5:$CB$183,H$9,FALSE))),"")</f>
        <v>3185.7584367743702</v>
      </c>
      <c r="I77" s="124">
        <f ca="1">IFERROR(IF((VLOOKUP($E77,'NEA Backsheet'!$D$5:$CB$183,I$9,FALSE))="","",(VLOOKUP($E77,'NEA Backsheet'!$D$5:$CB$183,I$9,FALSE))),"")</f>
        <v>3175.3992588963065</v>
      </c>
      <c r="J77" s="125">
        <f ca="1">IFERROR(IF((VLOOKUP($E77,'NEA Backsheet'!$D$5:$CB$183,J$9,FALSE))="","",(VLOOKUP($E77,'NEA Backsheet'!$D$5:$CB$183,J$9,FALSE))),"")</f>
        <v>3338.9910872160171</v>
      </c>
      <c r="K77" s="123">
        <f ca="1">IFERROR(IF((VLOOKUP($E77,'NEA Backsheet'!$D$5:$CB$183,K$9,FALSE))="","",(VLOOKUP($E77,'NEA Backsheet'!$D$5:$CB$183,K$9,FALSE))),"")</f>
        <v>6223.8415565506602</v>
      </c>
      <c r="L77" s="124">
        <f ca="1">IFERROR(IF((VLOOKUP($E77,'NEA Backsheet'!$D$5:$CB$183,L$9,FALSE))="","",(VLOOKUP($E77,'NEA Backsheet'!$D$5:$CB$183,L$9,FALSE))),"")</f>
        <v>6575.9096224904652</v>
      </c>
      <c r="M77" s="124">
        <f ca="1">IFERROR(IF((VLOOKUP($E77,'NEA Backsheet'!$D$5:$CB$183,M$9,FALSE))="","",(VLOOKUP($E77,'NEA Backsheet'!$D$5:$CB$183,M$9,FALSE))),"")</f>
        <v>6097.6037451506672</v>
      </c>
      <c r="N77" s="126">
        <f ca="1">IFERROR(IF((VLOOKUP($E77,'NEA Backsheet'!$D$5:$CB$183,N$9,FALSE))="","",(VLOOKUP($E77,'NEA Backsheet'!$D$5:$CB$183,N$9,FALSE))),"")</f>
        <v>6030.958595760776</v>
      </c>
      <c r="O77" s="123">
        <f ca="1">IFERROR(IF((VLOOKUP($E77,'NEA Backsheet'!$D$5:$CB$183,O$9,FALSE))="","",(VLOOKUP($E77,'NEA Backsheet'!$D$5:$CB$183,O$9,FALSE))),"")</f>
        <v>9378.8126789527469</v>
      </c>
      <c r="P77" s="127">
        <f ca="1">IFERROR(IF((VLOOKUP($E77,'NEA Backsheet'!$D$5:$CB$183,P$9,FALSE))="","",(VLOOKUP($E77,'NEA Backsheet'!$D$5:$CB$183,P$9,FALSE))),"")</f>
        <v>9761.6680592648354</v>
      </c>
      <c r="Q77" s="124">
        <f ca="1">IFERROR(IF((VLOOKUP($E77,'NEA Backsheet'!$D$5:$CB$183,Q$9,FALSE))="","",(VLOOKUP($E77,'NEA Backsheet'!$D$5:$CB$183,Q$9,FALSE))),"")</f>
        <v>9273.0030040469737</v>
      </c>
      <c r="R77" s="126">
        <f ca="1">IFERROR(IF((VLOOKUP($E77,'NEA Backsheet'!$D$5:$CB$183,R$9,FALSE))="","",(VLOOKUP($E77,'NEA Backsheet'!$D$5:$CB$183,R$9,FALSE))),"")</f>
        <v>9369.9496829767922</v>
      </c>
    </row>
    <row r="78" spans="1:18" ht="15" customHeight="1" x14ac:dyDescent="0.3">
      <c r="A78" s="56">
        <v>65</v>
      </c>
      <c r="B78" s="97" t="str">
        <f ca="1">IFERROR(IF((VLOOKUP($E78,'Org List'!$AJ$10:$AL$188,3,FALSE))="","",(VLOOKUP($E78,'Org List'!$AJ$10:$AL$188,3,FALSE))),"")</f>
        <v>South West England Commissioning Region</v>
      </c>
      <c r="C78" s="98" t="str">
        <f ca="1">IFERROR(IF((VLOOKUP($E78,'Org List'!$AO$10:$AQ$188,3,FALSE))="","",(VLOOKUP($E78,'Org List'!$AO$10:$AQ$188,3,FALSE))),"")</f>
        <v>South West Region</v>
      </c>
      <c r="D78" s="116" t="str">
        <f ca="1">IFERROR(IF((VLOOKUP($E78,'Org List'!$AT$10:$AV$188,3,FALSE))="","",(VLOOKUP($E78,'Org List'!$AT$10:$AV$188,3,FALSE))),"")</f>
        <v>NHS England South West (South West South)</v>
      </c>
      <c r="E78" s="97" t="str">
        <f t="shared" ca="1" si="2"/>
        <v>E10000009</v>
      </c>
      <c r="F78" s="99" t="str">
        <f ca="1">IF(E78="","",VLOOKUP(E78,'Org List'!$J$9:$K$488,2,0))</f>
        <v>Dorset</v>
      </c>
      <c r="G78" s="123">
        <f ca="1">IFERROR(IF((VLOOKUP($E78,'NEA Backsheet'!$D$5:$CB$183,G$9,FALSE))="","",(VLOOKUP($E78,'NEA Backsheet'!$D$5:$CB$183,G$9,FALSE))),"")</f>
        <v>4478.940368888786</v>
      </c>
      <c r="H78" s="124">
        <f ca="1">IFERROR(IF((VLOOKUP($E78,'NEA Backsheet'!$D$5:$CB$183,H$9,FALSE))="","",(VLOOKUP($E78,'NEA Backsheet'!$D$5:$CB$183,H$9,FALSE))),"")</f>
        <v>4335.3579049839682</v>
      </c>
      <c r="I78" s="124">
        <f ca="1">IFERROR(IF((VLOOKUP($E78,'NEA Backsheet'!$D$5:$CB$183,I$9,FALSE))="","",(VLOOKUP($E78,'NEA Backsheet'!$D$5:$CB$183,I$9,FALSE))),"")</f>
        <v>4528.5870152211837</v>
      </c>
      <c r="J78" s="125">
        <f ca="1">IFERROR(IF((VLOOKUP($E78,'NEA Backsheet'!$D$5:$CB$183,J$9,FALSE))="","",(VLOOKUP($E78,'NEA Backsheet'!$D$5:$CB$183,J$9,FALSE))),"")</f>
        <v>4590.3654410430718</v>
      </c>
      <c r="K78" s="123">
        <f ca="1">IFERROR(IF((VLOOKUP($E78,'NEA Backsheet'!$D$5:$CB$183,K$9,FALSE))="","",(VLOOKUP($E78,'NEA Backsheet'!$D$5:$CB$183,K$9,FALSE))),"")</f>
        <v>8653.3386056952295</v>
      </c>
      <c r="L78" s="124">
        <f ca="1">IFERROR(IF((VLOOKUP($E78,'NEA Backsheet'!$D$5:$CB$183,L$9,FALSE))="","",(VLOOKUP($E78,'NEA Backsheet'!$D$5:$CB$183,L$9,FALSE))),"")</f>
        <v>8900.6156824531481</v>
      </c>
      <c r="M78" s="124">
        <f ca="1">IFERROR(IF((VLOOKUP($E78,'NEA Backsheet'!$D$5:$CB$183,M$9,FALSE))="","",(VLOOKUP($E78,'NEA Backsheet'!$D$5:$CB$183,M$9,FALSE))),"")</f>
        <v>8470.6636803751499</v>
      </c>
      <c r="N78" s="126">
        <f ca="1">IFERROR(IF((VLOOKUP($E78,'NEA Backsheet'!$D$5:$CB$183,N$9,FALSE))="","",(VLOOKUP($E78,'NEA Backsheet'!$D$5:$CB$183,N$9,FALSE))),"")</f>
        <v>8283.6070784304629</v>
      </c>
      <c r="O78" s="123">
        <f ca="1">IFERROR(IF((VLOOKUP($E78,'NEA Backsheet'!$D$5:$CB$183,O$9,FALSE))="","",(VLOOKUP($E78,'NEA Backsheet'!$D$5:$CB$183,O$9,FALSE))),"")</f>
        <v>13132.278974584016</v>
      </c>
      <c r="P78" s="127">
        <f ca="1">IFERROR(IF((VLOOKUP($E78,'NEA Backsheet'!$D$5:$CB$183,P$9,FALSE))="","",(VLOOKUP($E78,'NEA Backsheet'!$D$5:$CB$183,P$9,FALSE))),"")</f>
        <v>13235.973587437116</v>
      </c>
      <c r="Q78" s="124">
        <f ca="1">IFERROR(IF((VLOOKUP($E78,'NEA Backsheet'!$D$5:$CB$183,Q$9,FALSE))="","",(VLOOKUP($E78,'NEA Backsheet'!$D$5:$CB$183,Q$9,FALSE))),"")</f>
        <v>12999.250695596333</v>
      </c>
      <c r="R78" s="126">
        <f ca="1">IFERROR(IF((VLOOKUP($E78,'NEA Backsheet'!$D$5:$CB$183,R$9,FALSE))="","",(VLOOKUP($E78,'NEA Backsheet'!$D$5:$CB$183,R$9,FALSE))),"")</f>
        <v>12873.972519473535</v>
      </c>
    </row>
    <row r="79" spans="1:18" ht="15" customHeight="1" x14ac:dyDescent="0.3">
      <c r="A79" s="56">
        <v>66</v>
      </c>
      <c r="B79" s="97" t="str">
        <f ca="1">IFERROR(IF((VLOOKUP($E79,'Org List'!$AJ$10:$AL$188,3,FALSE))="","",(VLOOKUP($E79,'Org List'!$AJ$10:$AL$188,3,FALSE))),"")</f>
        <v>Midlands and East of England Commissioning Region</v>
      </c>
      <c r="C79" s="98" t="str">
        <f ca="1">IFERROR(IF((VLOOKUP($E79,'Org List'!$AO$10:$AQ$188,3,FALSE))="","",(VLOOKUP($E79,'Org List'!$AO$10:$AQ$188,3,FALSE))),"")</f>
        <v>West Midlands Region</v>
      </c>
      <c r="D79" s="116" t="str">
        <f ca="1">IFERROR(IF((VLOOKUP($E79,'Org List'!$AT$10:$AV$188,3,FALSE))="","",(VLOOKUP($E79,'Org List'!$AT$10:$AV$188,3,FALSE))),"")</f>
        <v>NHS England Midlands And East (West Midlands)</v>
      </c>
      <c r="E79" s="97" t="str">
        <f t="shared" ca="1" si="2"/>
        <v>E08000027</v>
      </c>
      <c r="F79" s="99" t="str">
        <f ca="1">IF(E79="","",VLOOKUP(E79,'Org List'!$J$9:$K$488,2,0))</f>
        <v>Dudley</v>
      </c>
      <c r="G79" s="123">
        <f ca="1">IFERROR(IF((VLOOKUP($E79,'NEA Backsheet'!$D$5:$CB$183,G$9,FALSE))="","",(VLOOKUP($E79,'NEA Backsheet'!$D$5:$CB$183,G$9,FALSE))),"")</f>
        <v>1937.7886157429834</v>
      </c>
      <c r="H79" s="124">
        <f ca="1">IFERROR(IF((VLOOKUP($E79,'NEA Backsheet'!$D$5:$CB$183,H$9,FALSE))="","",(VLOOKUP($E79,'NEA Backsheet'!$D$5:$CB$183,H$9,FALSE))),"")</f>
        <v>1571.2027868736182</v>
      </c>
      <c r="I79" s="124">
        <f ca="1">IFERROR(IF((VLOOKUP($E79,'NEA Backsheet'!$D$5:$CB$183,I$9,FALSE))="","",(VLOOKUP($E79,'NEA Backsheet'!$D$5:$CB$183,I$9,FALSE))),"")</f>
        <v>1860.2334049625008</v>
      </c>
      <c r="J79" s="125">
        <f ca="1">IFERROR(IF((VLOOKUP($E79,'NEA Backsheet'!$D$5:$CB$183,J$9,FALSE))="","",(VLOOKUP($E79,'NEA Backsheet'!$D$5:$CB$183,J$9,FALSE))),"")</f>
        <v>2098.0295193815914</v>
      </c>
      <c r="K79" s="123">
        <f ca="1">IFERROR(IF((VLOOKUP($E79,'NEA Backsheet'!$D$5:$CB$183,K$9,FALSE))="","",(VLOOKUP($E79,'NEA Backsheet'!$D$5:$CB$183,K$9,FALSE))),"")</f>
        <v>6137.6962810861351</v>
      </c>
      <c r="L79" s="124">
        <f ca="1">IFERROR(IF((VLOOKUP($E79,'NEA Backsheet'!$D$5:$CB$183,L$9,FALSE))="","",(VLOOKUP($E79,'NEA Backsheet'!$D$5:$CB$183,L$9,FALSE))),"")</f>
        <v>6214.0123015876752</v>
      </c>
      <c r="M79" s="124">
        <f ca="1">IFERROR(IF((VLOOKUP($E79,'NEA Backsheet'!$D$5:$CB$183,M$9,FALSE))="","",(VLOOKUP($E79,'NEA Backsheet'!$D$5:$CB$183,M$9,FALSE))),"")</f>
        <v>6014.6795839644783</v>
      </c>
      <c r="N79" s="126">
        <f ca="1">IFERROR(IF((VLOOKUP($E79,'NEA Backsheet'!$D$5:$CB$183,N$9,FALSE))="","",(VLOOKUP($E79,'NEA Backsheet'!$D$5:$CB$183,N$9,FALSE))),"")</f>
        <v>6073.8898244461279</v>
      </c>
      <c r="O79" s="123">
        <f ca="1">IFERROR(IF((VLOOKUP($E79,'NEA Backsheet'!$D$5:$CB$183,O$9,FALSE))="","",(VLOOKUP($E79,'NEA Backsheet'!$D$5:$CB$183,O$9,FALSE))),"")</f>
        <v>8075.484896829119</v>
      </c>
      <c r="P79" s="127">
        <f ca="1">IFERROR(IF((VLOOKUP($E79,'NEA Backsheet'!$D$5:$CB$183,P$9,FALSE))="","",(VLOOKUP($E79,'NEA Backsheet'!$D$5:$CB$183,P$9,FALSE))),"")</f>
        <v>7785.2150884612929</v>
      </c>
      <c r="Q79" s="124">
        <f ca="1">IFERROR(IF((VLOOKUP($E79,'NEA Backsheet'!$D$5:$CB$183,Q$9,FALSE))="","",(VLOOKUP($E79,'NEA Backsheet'!$D$5:$CB$183,Q$9,FALSE))),"")</f>
        <v>7874.9129889269789</v>
      </c>
      <c r="R79" s="126">
        <f ca="1">IFERROR(IF((VLOOKUP($E79,'NEA Backsheet'!$D$5:$CB$183,R$9,FALSE))="","",(VLOOKUP($E79,'NEA Backsheet'!$D$5:$CB$183,R$9,FALSE))),"")</f>
        <v>8171.9193438277198</v>
      </c>
    </row>
    <row r="80" spans="1:18" ht="15" customHeight="1" x14ac:dyDescent="0.3">
      <c r="A80" s="56">
        <v>67</v>
      </c>
      <c r="B80" s="97" t="str">
        <f ca="1">IFERROR(IF((VLOOKUP($E80,'Org List'!$AJ$10:$AL$188,3,FALSE))="","",(VLOOKUP($E80,'Org List'!$AJ$10:$AL$188,3,FALSE))),"")</f>
        <v>London Commissioning Region</v>
      </c>
      <c r="C80" s="98" t="str">
        <f ca="1">IFERROR(IF((VLOOKUP($E80,'Org List'!$AO$10:$AQ$188,3,FALSE))="","",(VLOOKUP($E80,'Org List'!$AO$10:$AQ$188,3,FALSE))),"")</f>
        <v>London Region</v>
      </c>
      <c r="D80" s="116" t="str">
        <f ca="1">IFERROR(IF((VLOOKUP($E80,'Org List'!$AT$10:$AV$188,3,FALSE))="","",(VLOOKUP($E80,'Org List'!$AT$10:$AV$188,3,FALSE))),"")</f>
        <v>NHS England London</v>
      </c>
      <c r="E80" s="97" t="str">
        <f t="shared" ca="1" si="2"/>
        <v>E09000009</v>
      </c>
      <c r="F80" s="99" t="str">
        <f ca="1">IF(E80="","",VLOOKUP(E80,'Org List'!$J$9:$K$488,2,0))</f>
        <v>Ealing</v>
      </c>
      <c r="G80" s="123">
        <f ca="1">IFERROR(IF((VLOOKUP($E80,'NEA Backsheet'!$D$5:$CB$183,G$9,FALSE))="","",(VLOOKUP($E80,'NEA Backsheet'!$D$5:$CB$183,G$9,FALSE))),"")</f>
        <v>2746.2087814968377</v>
      </c>
      <c r="H80" s="124">
        <f ca="1">IFERROR(IF((VLOOKUP($E80,'NEA Backsheet'!$D$5:$CB$183,H$9,FALSE))="","",(VLOOKUP($E80,'NEA Backsheet'!$D$5:$CB$183,H$9,FALSE))),"")</f>
        <v>2815.3502538058642</v>
      </c>
      <c r="I80" s="124">
        <f ca="1">IFERROR(IF((VLOOKUP($E80,'NEA Backsheet'!$D$5:$CB$183,I$9,FALSE))="","",(VLOOKUP($E80,'NEA Backsheet'!$D$5:$CB$183,I$9,FALSE))),"")</f>
        <v>3055.410680777466</v>
      </c>
      <c r="J80" s="125">
        <f ca="1">IFERROR(IF((VLOOKUP($E80,'NEA Backsheet'!$D$5:$CB$183,J$9,FALSE))="","",(VLOOKUP($E80,'NEA Backsheet'!$D$5:$CB$183,J$9,FALSE))),"")</f>
        <v>3308.5402922924923</v>
      </c>
      <c r="K80" s="123">
        <f ca="1">IFERROR(IF((VLOOKUP($E80,'NEA Backsheet'!$D$5:$CB$183,K$9,FALSE))="","",(VLOOKUP($E80,'NEA Backsheet'!$D$5:$CB$183,K$9,FALSE))),"")</f>
        <v>6095.4781592882146</v>
      </c>
      <c r="L80" s="124">
        <f ca="1">IFERROR(IF((VLOOKUP($E80,'NEA Backsheet'!$D$5:$CB$183,L$9,FALSE))="","",(VLOOKUP($E80,'NEA Backsheet'!$D$5:$CB$183,L$9,FALSE))),"")</f>
        <v>6112.6623365570431</v>
      </c>
      <c r="M80" s="124">
        <f ca="1">IFERROR(IF((VLOOKUP($E80,'NEA Backsheet'!$D$5:$CB$183,M$9,FALSE))="","",(VLOOKUP($E80,'NEA Backsheet'!$D$5:$CB$183,M$9,FALSE))),"")</f>
        <v>5866.574186947435</v>
      </c>
      <c r="N80" s="126">
        <f ca="1">IFERROR(IF((VLOOKUP($E80,'NEA Backsheet'!$D$5:$CB$183,N$9,FALSE))="","",(VLOOKUP($E80,'NEA Backsheet'!$D$5:$CB$183,N$9,FALSE))),"")</f>
        <v>5899.0600237029812</v>
      </c>
      <c r="O80" s="123">
        <f ca="1">IFERROR(IF((VLOOKUP($E80,'NEA Backsheet'!$D$5:$CB$183,O$9,FALSE))="","",(VLOOKUP($E80,'NEA Backsheet'!$D$5:$CB$183,O$9,FALSE))),"")</f>
        <v>8841.6869407850518</v>
      </c>
      <c r="P80" s="127">
        <f ca="1">IFERROR(IF((VLOOKUP($E80,'NEA Backsheet'!$D$5:$CB$183,P$9,FALSE))="","",(VLOOKUP($E80,'NEA Backsheet'!$D$5:$CB$183,P$9,FALSE))),"")</f>
        <v>8928.0125903629068</v>
      </c>
      <c r="Q80" s="124">
        <f ca="1">IFERROR(IF((VLOOKUP($E80,'NEA Backsheet'!$D$5:$CB$183,Q$9,FALSE))="","",(VLOOKUP($E80,'NEA Backsheet'!$D$5:$CB$183,Q$9,FALSE))),"")</f>
        <v>8921.9848677249011</v>
      </c>
      <c r="R80" s="126">
        <f ca="1">IFERROR(IF((VLOOKUP($E80,'NEA Backsheet'!$D$5:$CB$183,R$9,FALSE))="","",(VLOOKUP($E80,'NEA Backsheet'!$D$5:$CB$183,R$9,FALSE))),"")</f>
        <v>9207.6003159954744</v>
      </c>
    </row>
    <row r="81" spans="1:18" ht="15" customHeight="1" x14ac:dyDescent="0.3">
      <c r="A81" s="56">
        <v>68</v>
      </c>
      <c r="B81" s="97" t="str">
        <f ca="1">IFERROR(IF((VLOOKUP($E81,'Org List'!$AJ$10:$AL$188,3,FALSE))="","",(VLOOKUP($E81,'Org List'!$AJ$10:$AL$188,3,FALSE))),"")</f>
        <v>North of England Commissioning Region</v>
      </c>
      <c r="C81" s="98" t="str">
        <f ca="1">IFERROR(IF((VLOOKUP($E81,'Org List'!$AO$10:$AQ$188,3,FALSE))="","",(VLOOKUP($E81,'Org List'!$AO$10:$AQ$188,3,FALSE))),"")</f>
        <v>Yorkshire and The Humber Region</v>
      </c>
      <c r="D81" s="116" t="str">
        <f ca="1">IFERROR(IF((VLOOKUP($E81,'Org List'!$AT$10:$AV$188,3,FALSE))="","",(VLOOKUP($E81,'Org List'!$AT$10:$AV$188,3,FALSE))),"")</f>
        <v>NHS England North (Yorkshire And Humber)</v>
      </c>
      <c r="E81" s="97" t="str">
        <f t="shared" ca="1" si="2"/>
        <v>E06000011</v>
      </c>
      <c r="F81" s="99" t="str">
        <f ca="1">IF(E81="","",VLOOKUP(E81,'Org List'!$J$9:$K$488,2,0))</f>
        <v>East Riding of Yorkshire</v>
      </c>
      <c r="G81" s="123">
        <f ca="1">IFERROR(IF((VLOOKUP($E81,'NEA Backsheet'!$D$5:$CB$183,G$9,FALSE))="","",(VLOOKUP($E81,'NEA Backsheet'!$D$5:$CB$183,G$9,FALSE))),"")</f>
        <v>1924.3747242397553</v>
      </c>
      <c r="H81" s="124">
        <f ca="1">IFERROR(IF((VLOOKUP($E81,'NEA Backsheet'!$D$5:$CB$183,H$9,FALSE))="","",(VLOOKUP($E81,'NEA Backsheet'!$D$5:$CB$183,H$9,FALSE))),"")</f>
        <v>1726.9647833372405</v>
      </c>
      <c r="I81" s="124">
        <f ca="1">IFERROR(IF((VLOOKUP($E81,'NEA Backsheet'!$D$5:$CB$183,I$9,FALSE))="","",(VLOOKUP($E81,'NEA Backsheet'!$D$5:$CB$183,I$9,FALSE))),"")</f>
        <v>1927.4840710718527</v>
      </c>
      <c r="J81" s="125">
        <f ca="1">IFERROR(IF((VLOOKUP($E81,'NEA Backsheet'!$D$5:$CB$183,J$9,FALSE))="","",(VLOOKUP($E81,'NEA Backsheet'!$D$5:$CB$183,J$9,FALSE))),"")</f>
        <v>1942.1446538580399</v>
      </c>
      <c r="K81" s="123">
        <f ca="1">IFERROR(IF((VLOOKUP($E81,'NEA Backsheet'!$D$5:$CB$183,K$9,FALSE))="","",(VLOOKUP($E81,'NEA Backsheet'!$D$5:$CB$183,K$9,FALSE))),"")</f>
        <v>6614.1278391345695</v>
      </c>
      <c r="L81" s="124">
        <f ca="1">IFERROR(IF((VLOOKUP($E81,'NEA Backsheet'!$D$5:$CB$183,L$9,FALSE))="","",(VLOOKUP($E81,'NEA Backsheet'!$D$5:$CB$183,L$9,FALSE))),"")</f>
        <v>6673.8658913444779</v>
      </c>
      <c r="M81" s="124">
        <f ca="1">IFERROR(IF((VLOOKUP($E81,'NEA Backsheet'!$D$5:$CB$183,M$9,FALSE))="","",(VLOOKUP($E81,'NEA Backsheet'!$D$5:$CB$183,M$9,FALSE))),"")</f>
        <v>6263.6700704793493</v>
      </c>
      <c r="N81" s="126">
        <f ca="1">IFERROR(IF((VLOOKUP($E81,'NEA Backsheet'!$D$5:$CB$183,N$9,FALSE))="","",(VLOOKUP($E81,'NEA Backsheet'!$D$5:$CB$183,N$9,FALSE))),"")</f>
        <v>6153.2200786575095</v>
      </c>
      <c r="O81" s="123">
        <f ca="1">IFERROR(IF((VLOOKUP($E81,'NEA Backsheet'!$D$5:$CB$183,O$9,FALSE))="","",(VLOOKUP($E81,'NEA Backsheet'!$D$5:$CB$183,O$9,FALSE))),"")</f>
        <v>8538.5025633743244</v>
      </c>
      <c r="P81" s="127">
        <f ca="1">IFERROR(IF((VLOOKUP($E81,'NEA Backsheet'!$D$5:$CB$183,P$9,FALSE))="","",(VLOOKUP($E81,'NEA Backsheet'!$D$5:$CB$183,P$9,FALSE))),"")</f>
        <v>8400.8306746817179</v>
      </c>
      <c r="Q81" s="124">
        <f ca="1">IFERROR(IF((VLOOKUP($E81,'NEA Backsheet'!$D$5:$CB$183,Q$9,FALSE))="","",(VLOOKUP($E81,'NEA Backsheet'!$D$5:$CB$183,Q$9,FALSE))),"")</f>
        <v>8191.154141551202</v>
      </c>
      <c r="R81" s="126">
        <f ca="1">IFERROR(IF((VLOOKUP($E81,'NEA Backsheet'!$D$5:$CB$183,R$9,FALSE))="","",(VLOOKUP($E81,'NEA Backsheet'!$D$5:$CB$183,R$9,FALSE))),"")</f>
        <v>8095.3647325155489</v>
      </c>
    </row>
    <row r="82" spans="1:18" ht="15" customHeight="1" x14ac:dyDescent="0.3">
      <c r="A82" s="56">
        <v>69</v>
      </c>
      <c r="B82" s="97" t="str">
        <f ca="1">IFERROR(IF((VLOOKUP($E82,'Org List'!$AJ$10:$AL$188,3,FALSE))="","",(VLOOKUP($E82,'Org List'!$AJ$10:$AL$188,3,FALSE))),"")</f>
        <v>South East England Commissioning Region</v>
      </c>
      <c r="C82" s="98" t="str">
        <f ca="1">IFERROR(IF((VLOOKUP($E82,'Org List'!$AO$10:$AQ$188,3,FALSE))="","",(VLOOKUP($E82,'Org List'!$AO$10:$AQ$188,3,FALSE))),"")</f>
        <v>South East Region</v>
      </c>
      <c r="D82" s="116" t="str">
        <f ca="1">IFERROR(IF((VLOOKUP($E82,'Org List'!$AT$10:$AV$188,3,FALSE))="","",(VLOOKUP($E82,'Org List'!$AT$10:$AV$188,3,FALSE))),"")</f>
        <v>NHS England South East (Kent, Surrey and Sussex)</v>
      </c>
      <c r="E82" s="97" t="str">
        <f t="shared" ca="1" si="2"/>
        <v>E10000011</v>
      </c>
      <c r="F82" s="99" t="str">
        <f ca="1">IF(E82="","",VLOOKUP(E82,'Org List'!$J$9:$K$488,2,0))</f>
        <v>East Sussex</v>
      </c>
      <c r="G82" s="123">
        <f ca="1">IFERROR(IF((VLOOKUP($E82,'NEA Backsheet'!$D$5:$CB$183,G$9,FALSE))="","",(VLOOKUP($E82,'NEA Backsheet'!$D$5:$CB$183,G$9,FALSE))),"")</f>
        <v>5024.8937848653113</v>
      </c>
      <c r="H82" s="124">
        <f ca="1">IFERROR(IF((VLOOKUP($E82,'NEA Backsheet'!$D$5:$CB$183,H$9,FALSE))="","",(VLOOKUP($E82,'NEA Backsheet'!$D$5:$CB$183,H$9,FALSE))),"")</f>
        <v>5219.1130146386649</v>
      </c>
      <c r="I82" s="124">
        <f ca="1">IFERROR(IF((VLOOKUP($E82,'NEA Backsheet'!$D$5:$CB$183,I$9,FALSE))="","",(VLOOKUP($E82,'NEA Backsheet'!$D$5:$CB$183,I$9,FALSE))),"")</f>
        <v>5761.4505817093923</v>
      </c>
      <c r="J82" s="125">
        <f ca="1">IFERROR(IF((VLOOKUP($E82,'NEA Backsheet'!$D$5:$CB$183,J$9,FALSE))="","",(VLOOKUP($E82,'NEA Backsheet'!$D$5:$CB$183,J$9,FALSE))),"")</f>
        <v>5728.4008000279682</v>
      </c>
      <c r="K82" s="123">
        <f ca="1">IFERROR(IF((VLOOKUP($E82,'NEA Backsheet'!$D$5:$CB$183,K$9,FALSE))="","",(VLOOKUP($E82,'NEA Backsheet'!$D$5:$CB$183,K$9,FALSE))),"")</f>
        <v>10315.558054608515</v>
      </c>
      <c r="L82" s="124">
        <f ca="1">IFERROR(IF((VLOOKUP($E82,'NEA Backsheet'!$D$5:$CB$183,L$9,FALSE))="","",(VLOOKUP($E82,'NEA Backsheet'!$D$5:$CB$183,L$9,FALSE))),"")</f>
        <v>10543.082238505249</v>
      </c>
      <c r="M82" s="124">
        <f ca="1">IFERROR(IF((VLOOKUP($E82,'NEA Backsheet'!$D$5:$CB$183,M$9,FALSE))="","",(VLOOKUP($E82,'NEA Backsheet'!$D$5:$CB$183,M$9,FALSE))),"")</f>
        <v>10104.540800037994</v>
      </c>
      <c r="N82" s="126">
        <f ca="1">IFERROR(IF((VLOOKUP($E82,'NEA Backsheet'!$D$5:$CB$183,N$9,FALSE))="","",(VLOOKUP($E82,'NEA Backsheet'!$D$5:$CB$183,N$9,FALSE))),"")</f>
        <v>10170.60172600499</v>
      </c>
      <c r="O82" s="123">
        <f ca="1">IFERROR(IF((VLOOKUP($E82,'NEA Backsheet'!$D$5:$CB$183,O$9,FALSE))="","",(VLOOKUP($E82,'NEA Backsheet'!$D$5:$CB$183,O$9,FALSE))),"")</f>
        <v>15340.451839473826</v>
      </c>
      <c r="P82" s="127">
        <f ca="1">IFERROR(IF((VLOOKUP($E82,'NEA Backsheet'!$D$5:$CB$183,P$9,FALSE))="","",(VLOOKUP($E82,'NEA Backsheet'!$D$5:$CB$183,P$9,FALSE))),"")</f>
        <v>15762.195253143913</v>
      </c>
      <c r="Q82" s="124">
        <f ca="1">IFERROR(IF((VLOOKUP($E82,'NEA Backsheet'!$D$5:$CB$183,Q$9,FALSE))="","",(VLOOKUP($E82,'NEA Backsheet'!$D$5:$CB$183,Q$9,FALSE))),"")</f>
        <v>15865.991381747386</v>
      </c>
      <c r="R82" s="126">
        <f ca="1">IFERROR(IF((VLOOKUP($E82,'NEA Backsheet'!$D$5:$CB$183,R$9,FALSE))="","",(VLOOKUP($E82,'NEA Backsheet'!$D$5:$CB$183,R$9,FALSE))),"")</f>
        <v>15899.002526032958</v>
      </c>
    </row>
    <row r="83" spans="1:18" ht="15" customHeight="1" x14ac:dyDescent="0.3">
      <c r="A83" s="56">
        <v>70</v>
      </c>
      <c r="B83" s="97" t="str">
        <f ca="1">IFERROR(IF((VLOOKUP($E83,'Org List'!$AJ$10:$AL$188,3,FALSE))="","",(VLOOKUP($E83,'Org List'!$AJ$10:$AL$188,3,FALSE))),"")</f>
        <v>London Commissioning Region</v>
      </c>
      <c r="C83" s="98" t="str">
        <f ca="1">IFERROR(IF((VLOOKUP($E83,'Org List'!$AO$10:$AQ$188,3,FALSE))="","",(VLOOKUP($E83,'Org List'!$AO$10:$AQ$188,3,FALSE))),"")</f>
        <v>London Region</v>
      </c>
      <c r="D83" s="116" t="str">
        <f ca="1">IFERROR(IF((VLOOKUP($E83,'Org List'!$AT$10:$AV$188,3,FALSE))="","",(VLOOKUP($E83,'Org List'!$AT$10:$AV$188,3,FALSE))),"")</f>
        <v>NHS England London</v>
      </c>
      <c r="E83" s="97" t="str">
        <f t="shared" ca="1" si="2"/>
        <v>E09000010</v>
      </c>
      <c r="F83" s="99" t="str">
        <f ca="1">IF(E83="","",VLOOKUP(E83,'Org List'!$J$9:$K$488,2,0))</f>
        <v>Enfield</v>
      </c>
      <c r="G83" s="123">
        <f ca="1">IFERROR(IF((VLOOKUP($E83,'NEA Backsheet'!$D$5:$CB$183,G$9,FALSE))="","",(VLOOKUP($E83,'NEA Backsheet'!$D$5:$CB$183,G$9,FALSE))),"")</f>
        <v>2827.1036181738659</v>
      </c>
      <c r="H83" s="124">
        <f ca="1">IFERROR(IF((VLOOKUP($E83,'NEA Backsheet'!$D$5:$CB$183,H$9,FALSE))="","",(VLOOKUP($E83,'NEA Backsheet'!$D$5:$CB$183,H$9,FALSE))),"")</f>
        <v>2678.7561182415616</v>
      </c>
      <c r="I83" s="124">
        <f ca="1">IFERROR(IF((VLOOKUP($E83,'NEA Backsheet'!$D$5:$CB$183,I$9,FALSE))="","",(VLOOKUP($E83,'NEA Backsheet'!$D$5:$CB$183,I$9,FALSE))),"")</f>
        <v>2769.0153667003578</v>
      </c>
      <c r="J83" s="125">
        <f ca="1">IFERROR(IF((VLOOKUP($E83,'NEA Backsheet'!$D$5:$CB$183,J$9,FALSE))="","",(VLOOKUP($E83,'NEA Backsheet'!$D$5:$CB$183,J$9,FALSE))),"")</f>
        <v>2747.6132451488393</v>
      </c>
      <c r="K83" s="123">
        <f ca="1">IFERROR(IF((VLOOKUP($E83,'NEA Backsheet'!$D$5:$CB$183,K$9,FALSE))="","",(VLOOKUP($E83,'NEA Backsheet'!$D$5:$CB$183,K$9,FALSE))),"")</f>
        <v>5371.2440179976511</v>
      </c>
      <c r="L83" s="124">
        <f ca="1">IFERROR(IF((VLOOKUP($E83,'NEA Backsheet'!$D$5:$CB$183,L$9,FALSE))="","",(VLOOKUP($E83,'NEA Backsheet'!$D$5:$CB$183,L$9,FALSE))),"")</f>
        <v>5450.6469932247446</v>
      </c>
      <c r="M83" s="124">
        <f ca="1">IFERROR(IF((VLOOKUP($E83,'NEA Backsheet'!$D$5:$CB$183,M$9,FALSE))="","",(VLOOKUP($E83,'NEA Backsheet'!$D$5:$CB$183,M$9,FALSE))),"")</f>
        <v>5196.3194215506946</v>
      </c>
      <c r="N83" s="126">
        <f ca="1">IFERROR(IF((VLOOKUP($E83,'NEA Backsheet'!$D$5:$CB$183,N$9,FALSE))="","",(VLOOKUP($E83,'NEA Backsheet'!$D$5:$CB$183,N$9,FALSE))),"")</f>
        <v>5250.7157408111016</v>
      </c>
      <c r="O83" s="123">
        <f ca="1">IFERROR(IF((VLOOKUP($E83,'NEA Backsheet'!$D$5:$CB$183,O$9,FALSE))="","",(VLOOKUP($E83,'NEA Backsheet'!$D$5:$CB$183,O$9,FALSE))),"")</f>
        <v>8198.3476361715166</v>
      </c>
      <c r="P83" s="127">
        <f ca="1">IFERROR(IF((VLOOKUP($E83,'NEA Backsheet'!$D$5:$CB$183,P$9,FALSE))="","",(VLOOKUP($E83,'NEA Backsheet'!$D$5:$CB$183,P$9,FALSE))),"")</f>
        <v>8129.4031114663067</v>
      </c>
      <c r="Q83" s="124">
        <f ca="1">IFERROR(IF((VLOOKUP($E83,'NEA Backsheet'!$D$5:$CB$183,Q$9,FALSE))="","",(VLOOKUP($E83,'NEA Backsheet'!$D$5:$CB$183,Q$9,FALSE))),"")</f>
        <v>7965.3347882510525</v>
      </c>
      <c r="R83" s="126">
        <f ca="1">IFERROR(IF((VLOOKUP($E83,'NEA Backsheet'!$D$5:$CB$183,R$9,FALSE))="","",(VLOOKUP($E83,'NEA Backsheet'!$D$5:$CB$183,R$9,FALSE))),"")</f>
        <v>7998.3289859599408</v>
      </c>
    </row>
    <row r="84" spans="1:18" ht="15" customHeight="1" x14ac:dyDescent="0.3">
      <c r="A84" s="56">
        <v>71</v>
      </c>
      <c r="B84" s="97" t="str">
        <f ca="1">IFERROR(IF((VLOOKUP($E84,'Org List'!$AJ$10:$AL$188,3,FALSE))="","",(VLOOKUP($E84,'Org List'!$AJ$10:$AL$188,3,FALSE))),"")</f>
        <v>Midlands and East of England Commissioning Region</v>
      </c>
      <c r="C84" s="98" t="str">
        <f ca="1">IFERROR(IF((VLOOKUP($E84,'Org List'!$AO$10:$AQ$188,3,FALSE))="","",(VLOOKUP($E84,'Org List'!$AO$10:$AQ$188,3,FALSE))),"")</f>
        <v>East Region</v>
      </c>
      <c r="D84" s="116" t="str">
        <f ca="1">IFERROR(IF((VLOOKUP($E84,'Org List'!$AT$10:$AV$188,3,FALSE))="","",(VLOOKUP($E84,'Org List'!$AT$10:$AV$188,3,FALSE))),"")</f>
        <v>NHS England Midlands And East (East)</v>
      </c>
      <c r="E84" s="97" t="str">
        <f t="shared" ca="1" si="2"/>
        <v>E10000012</v>
      </c>
      <c r="F84" s="99" t="str">
        <f ca="1">IF(E84="","",VLOOKUP(E84,'Org List'!$J$9:$K$488,2,0))</f>
        <v>Essex</v>
      </c>
      <c r="G84" s="123">
        <f ca="1">IFERROR(IF((VLOOKUP($E84,'NEA Backsheet'!$D$5:$CB$183,G$9,FALSE))="","",(VLOOKUP($E84,'NEA Backsheet'!$D$5:$CB$183,G$9,FALSE))),"")</f>
        <v>12166.420209627646</v>
      </c>
      <c r="H84" s="124">
        <f ca="1">IFERROR(IF((VLOOKUP($E84,'NEA Backsheet'!$D$5:$CB$183,H$9,FALSE))="","",(VLOOKUP($E84,'NEA Backsheet'!$D$5:$CB$183,H$9,FALSE))),"")</f>
        <v>12225.111091311614</v>
      </c>
      <c r="I84" s="124">
        <f ca="1">IFERROR(IF((VLOOKUP($E84,'NEA Backsheet'!$D$5:$CB$183,I$9,FALSE))="","",(VLOOKUP($E84,'NEA Backsheet'!$D$5:$CB$183,I$9,FALSE))),"")</f>
        <v>13685.417168029791</v>
      </c>
      <c r="J84" s="125">
        <f ca="1">IFERROR(IF((VLOOKUP($E84,'NEA Backsheet'!$D$5:$CB$183,J$9,FALSE))="","",(VLOOKUP($E84,'NEA Backsheet'!$D$5:$CB$183,J$9,FALSE))),"")</f>
        <v>14017.138450014081</v>
      </c>
      <c r="K84" s="123">
        <f ca="1">IFERROR(IF((VLOOKUP($E84,'NEA Backsheet'!$D$5:$CB$183,K$9,FALSE))="","",(VLOOKUP($E84,'NEA Backsheet'!$D$5:$CB$183,K$9,FALSE))),"")</f>
        <v>27391.453379605573</v>
      </c>
      <c r="L84" s="124">
        <f ca="1">IFERROR(IF((VLOOKUP($E84,'NEA Backsheet'!$D$5:$CB$183,L$9,FALSE))="","",(VLOOKUP($E84,'NEA Backsheet'!$D$5:$CB$183,L$9,FALSE))),"")</f>
        <v>27925.304067575176</v>
      </c>
      <c r="M84" s="124">
        <f ca="1">IFERROR(IF((VLOOKUP($E84,'NEA Backsheet'!$D$5:$CB$183,M$9,FALSE))="","",(VLOOKUP($E84,'NEA Backsheet'!$D$5:$CB$183,M$9,FALSE))),"")</f>
        <v>27543.195677286276</v>
      </c>
      <c r="N84" s="126">
        <f ca="1">IFERROR(IF((VLOOKUP($E84,'NEA Backsheet'!$D$5:$CB$183,N$9,FALSE))="","",(VLOOKUP($E84,'NEA Backsheet'!$D$5:$CB$183,N$9,FALSE))),"")</f>
        <v>27067.711298705701</v>
      </c>
      <c r="O84" s="123">
        <f ca="1">IFERROR(IF((VLOOKUP($E84,'NEA Backsheet'!$D$5:$CB$183,O$9,FALSE))="","",(VLOOKUP($E84,'NEA Backsheet'!$D$5:$CB$183,O$9,FALSE))),"")</f>
        <v>39557.873589233219</v>
      </c>
      <c r="P84" s="127">
        <f ca="1">IFERROR(IF((VLOOKUP($E84,'NEA Backsheet'!$D$5:$CB$183,P$9,FALSE))="","",(VLOOKUP($E84,'NEA Backsheet'!$D$5:$CB$183,P$9,FALSE))),"")</f>
        <v>40150.41515888679</v>
      </c>
      <c r="Q84" s="124">
        <f ca="1">IFERROR(IF((VLOOKUP($E84,'NEA Backsheet'!$D$5:$CB$183,Q$9,FALSE))="","",(VLOOKUP($E84,'NEA Backsheet'!$D$5:$CB$183,Q$9,FALSE))),"")</f>
        <v>41228.612845316064</v>
      </c>
      <c r="R84" s="126">
        <f ca="1">IFERROR(IF((VLOOKUP($E84,'NEA Backsheet'!$D$5:$CB$183,R$9,FALSE))="","",(VLOOKUP($E84,'NEA Backsheet'!$D$5:$CB$183,R$9,FALSE))),"")</f>
        <v>41084.849748719782</v>
      </c>
    </row>
    <row r="85" spans="1:18" ht="15" customHeight="1" x14ac:dyDescent="0.3">
      <c r="A85" s="56">
        <v>72</v>
      </c>
      <c r="B85" s="97" t="str">
        <f ca="1">IFERROR(IF((VLOOKUP($E85,'Org List'!$AJ$10:$AL$188,3,FALSE))="","",(VLOOKUP($E85,'Org List'!$AJ$10:$AL$188,3,FALSE))),"")</f>
        <v>North of England Commissioning Region</v>
      </c>
      <c r="C85" s="98" t="str">
        <f ca="1">IFERROR(IF((VLOOKUP($E85,'Org List'!$AO$10:$AQ$188,3,FALSE))="","",(VLOOKUP($E85,'Org List'!$AO$10:$AQ$188,3,FALSE))),"")</f>
        <v>North East Region</v>
      </c>
      <c r="D85" s="116" t="str">
        <f ca="1">IFERROR(IF((VLOOKUP($E85,'Org List'!$AT$10:$AV$188,3,FALSE))="","",(VLOOKUP($E85,'Org List'!$AT$10:$AV$188,3,FALSE))),"")</f>
        <v>NHS England North (Cumbria And North East)</v>
      </c>
      <c r="E85" s="97" t="str">
        <f t="shared" ca="1" si="2"/>
        <v>E08000037</v>
      </c>
      <c r="F85" s="99" t="str">
        <f ca="1">IF(E85="","",VLOOKUP(E85,'Org List'!$J$9:$K$488,2,0))</f>
        <v>Gateshead</v>
      </c>
      <c r="G85" s="123">
        <f ca="1">IFERROR(IF((VLOOKUP($E85,'NEA Backsheet'!$D$5:$CB$183,G$9,FALSE))="","",(VLOOKUP($E85,'NEA Backsheet'!$D$5:$CB$183,G$9,FALSE))),"")</f>
        <v>1348.9267377608942</v>
      </c>
      <c r="H85" s="124">
        <f ca="1">IFERROR(IF((VLOOKUP($E85,'NEA Backsheet'!$D$5:$CB$183,H$9,FALSE))="","",(VLOOKUP($E85,'NEA Backsheet'!$D$5:$CB$183,H$9,FALSE))),"")</f>
        <v>1229.5562837209923</v>
      </c>
      <c r="I85" s="124">
        <f ca="1">IFERROR(IF((VLOOKUP($E85,'NEA Backsheet'!$D$5:$CB$183,I$9,FALSE))="","",(VLOOKUP($E85,'NEA Backsheet'!$D$5:$CB$183,I$9,FALSE))),"")</f>
        <v>1362.8725763700102</v>
      </c>
      <c r="J85" s="125">
        <f ca="1">IFERROR(IF((VLOOKUP($E85,'NEA Backsheet'!$D$5:$CB$183,J$9,FALSE))="","",(VLOOKUP($E85,'NEA Backsheet'!$D$5:$CB$183,J$9,FALSE))),"")</f>
        <v>1409.3403211207662</v>
      </c>
      <c r="K85" s="123">
        <f ca="1">IFERROR(IF((VLOOKUP($E85,'NEA Backsheet'!$D$5:$CB$183,K$9,FALSE))="","",(VLOOKUP($E85,'NEA Backsheet'!$D$5:$CB$183,K$9,FALSE))),"")</f>
        <v>4140.7858927098778</v>
      </c>
      <c r="L85" s="124">
        <f ca="1">IFERROR(IF((VLOOKUP($E85,'NEA Backsheet'!$D$5:$CB$183,L$9,FALSE))="","",(VLOOKUP($E85,'NEA Backsheet'!$D$5:$CB$183,L$9,FALSE))),"")</f>
        <v>4182.8305311331178</v>
      </c>
      <c r="M85" s="124">
        <f ca="1">IFERROR(IF((VLOOKUP($E85,'NEA Backsheet'!$D$5:$CB$183,M$9,FALSE))="","",(VLOOKUP($E85,'NEA Backsheet'!$D$5:$CB$183,M$9,FALSE))),"")</f>
        <v>4025.3210294576029</v>
      </c>
      <c r="N85" s="126">
        <f ca="1">IFERROR(IF((VLOOKUP($E85,'NEA Backsheet'!$D$5:$CB$183,N$9,FALSE))="","",(VLOOKUP($E85,'NEA Backsheet'!$D$5:$CB$183,N$9,FALSE))),"")</f>
        <v>3996.6184354359148</v>
      </c>
      <c r="O85" s="123">
        <f ca="1">IFERROR(IF((VLOOKUP($E85,'NEA Backsheet'!$D$5:$CB$183,O$9,FALSE))="","",(VLOOKUP($E85,'NEA Backsheet'!$D$5:$CB$183,O$9,FALSE))),"")</f>
        <v>5489.7126304707717</v>
      </c>
      <c r="P85" s="127">
        <f ca="1">IFERROR(IF((VLOOKUP($E85,'NEA Backsheet'!$D$5:$CB$183,P$9,FALSE))="","",(VLOOKUP($E85,'NEA Backsheet'!$D$5:$CB$183,P$9,FALSE))),"")</f>
        <v>5412.3868148541096</v>
      </c>
      <c r="Q85" s="124">
        <f ca="1">IFERROR(IF((VLOOKUP($E85,'NEA Backsheet'!$D$5:$CB$183,Q$9,FALSE))="","",(VLOOKUP($E85,'NEA Backsheet'!$D$5:$CB$183,Q$9,FALSE))),"")</f>
        <v>5388.1936058276133</v>
      </c>
      <c r="R85" s="126">
        <f ca="1">IFERROR(IF((VLOOKUP($E85,'NEA Backsheet'!$D$5:$CB$183,R$9,FALSE))="","",(VLOOKUP($E85,'NEA Backsheet'!$D$5:$CB$183,R$9,FALSE))),"")</f>
        <v>5405.9587565566808</v>
      </c>
    </row>
    <row r="86" spans="1:18" ht="15" customHeight="1" x14ac:dyDescent="0.3">
      <c r="A86" s="56">
        <v>73</v>
      </c>
      <c r="B86" s="97" t="str">
        <f ca="1">IFERROR(IF((VLOOKUP($E86,'Org List'!$AJ$10:$AL$188,3,FALSE))="","",(VLOOKUP($E86,'Org List'!$AJ$10:$AL$188,3,FALSE))),"")</f>
        <v>South West England Commissioning Region</v>
      </c>
      <c r="C86" s="98" t="str">
        <f ca="1">IFERROR(IF((VLOOKUP($E86,'Org List'!$AO$10:$AQ$188,3,FALSE))="","",(VLOOKUP($E86,'Org List'!$AO$10:$AQ$188,3,FALSE))),"")</f>
        <v>South West Region</v>
      </c>
      <c r="D86" s="116" t="str">
        <f ca="1">IFERROR(IF((VLOOKUP($E86,'Org List'!$AT$10:$AV$188,3,FALSE))="","",(VLOOKUP($E86,'Org List'!$AT$10:$AV$188,3,FALSE))),"")</f>
        <v>NHS England South West (South West North)</v>
      </c>
      <c r="E86" s="97" t="str">
        <f t="shared" ca="1" si="2"/>
        <v>E10000013</v>
      </c>
      <c r="F86" s="99" t="str">
        <f ca="1">IF(E86="","",VLOOKUP(E86,'Org List'!$J$9:$K$488,2,0))</f>
        <v>Gloucestershire</v>
      </c>
      <c r="G86" s="123">
        <f ca="1">IFERROR(IF((VLOOKUP($E86,'NEA Backsheet'!$D$5:$CB$183,G$9,FALSE))="","",(VLOOKUP($E86,'NEA Backsheet'!$D$5:$CB$183,G$9,FALSE))),"")</f>
        <v>3665.2810107474515</v>
      </c>
      <c r="H86" s="124">
        <f ca="1">IFERROR(IF((VLOOKUP($E86,'NEA Backsheet'!$D$5:$CB$183,H$9,FALSE))="","",(VLOOKUP($E86,'NEA Backsheet'!$D$5:$CB$183,H$9,FALSE))),"")</f>
        <v>3444.2660990125505</v>
      </c>
      <c r="I86" s="124">
        <f ca="1">IFERROR(IF((VLOOKUP($E86,'NEA Backsheet'!$D$5:$CB$183,I$9,FALSE))="","",(VLOOKUP($E86,'NEA Backsheet'!$D$5:$CB$183,I$9,FALSE))),"")</f>
        <v>3457.8095285706422</v>
      </c>
      <c r="J86" s="125">
        <f ca="1">IFERROR(IF((VLOOKUP($E86,'NEA Backsheet'!$D$5:$CB$183,J$9,FALSE))="","",(VLOOKUP($E86,'NEA Backsheet'!$D$5:$CB$183,J$9,FALSE))),"")</f>
        <v>4135.996296556048</v>
      </c>
      <c r="K86" s="123">
        <f ca="1">IFERROR(IF((VLOOKUP($E86,'NEA Backsheet'!$D$5:$CB$183,K$9,FALSE))="","",(VLOOKUP($E86,'NEA Backsheet'!$D$5:$CB$183,K$9,FALSE))),"")</f>
        <v>11590.431885272383</v>
      </c>
      <c r="L86" s="124">
        <f ca="1">IFERROR(IF((VLOOKUP($E86,'NEA Backsheet'!$D$5:$CB$183,L$9,FALSE))="","",(VLOOKUP($E86,'NEA Backsheet'!$D$5:$CB$183,L$9,FALSE))),"")</f>
        <v>12213.660113899987</v>
      </c>
      <c r="M86" s="124">
        <f ca="1">IFERROR(IF((VLOOKUP($E86,'NEA Backsheet'!$D$5:$CB$183,M$9,FALSE))="","",(VLOOKUP($E86,'NEA Backsheet'!$D$5:$CB$183,M$9,FALSE))),"")</f>
        <v>11663.466264644458</v>
      </c>
      <c r="N86" s="126">
        <f ca="1">IFERROR(IF((VLOOKUP($E86,'NEA Backsheet'!$D$5:$CB$183,N$9,FALSE))="","",(VLOOKUP($E86,'NEA Backsheet'!$D$5:$CB$183,N$9,FALSE))),"")</f>
        <v>11574.251814164383</v>
      </c>
      <c r="O86" s="123">
        <f ca="1">IFERROR(IF((VLOOKUP($E86,'NEA Backsheet'!$D$5:$CB$183,O$9,FALSE))="","",(VLOOKUP($E86,'NEA Backsheet'!$D$5:$CB$183,O$9,FALSE))),"")</f>
        <v>15255.712896019835</v>
      </c>
      <c r="P86" s="127">
        <f ca="1">IFERROR(IF((VLOOKUP($E86,'NEA Backsheet'!$D$5:$CB$183,P$9,FALSE))="","",(VLOOKUP($E86,'NEA Backsheet'!$D$5:$CB$183,P$9,FALSE))),"")</f>
        <v>15657.926212912538</v>
      </c>
      <c r="Q86" s="124">
        <f ca="1">IFERROR(IF((VLOOKUP($E86,'NEA Backsheet'!$D$5:$CB$183,Q$9,FALSE))="","",(VLOOKUP($E86,'NEA Backsheet'!$D$5:$CB$183,Q$9,FALSE))),"")</f>
        <v>15121.2757932151</v>
      </c>
      <c r="R86" s="126">
        <f ca="1">IFERROR(IF((VLOOKUP($E86,'NEA Backsheet'!$D$5:$CB$183,R$9,FALSE))="","",(VLOOKUP($E86,'NEA Backsheet'!$D$5:$CB$183,R$9,FALSE))),"")</f>
        <v>15710.248110720431</v>
      </c>
    </row>
    <row r="87" spans="1:18" ht="15" customHeight="1" x14ac:dyDescent="0.3">
      <c r="A87" s="56">
        <v>74</v>
      </c>
      <c r="B87" s="97" t="str">
        <f ca="1">IFERROR(IF((VLOOKUP($E87,'Org List'!$AJ$10:$AL$188,3,FALSE))="","",(VLOOKUP($E87,'Org List'!$AJ$10:$AL$188,3,FALSE))),"")</f>
        <v>London Commissioning Region</v>
      </c>
      <c r="C87" s="98" t="str">
        <f ca="1">IFERROR(IF((VLOOKUP($E87,'Org List'!$AO$10:$AQ$188,3,FALSE))="","",(VLOOKUP($E87,'Org List'!$AO$10:$AQ$188,3,FALSE))),"")</f>
        <v>London Region</v>
      </c>
      <c r="D87" s="116" t="str">
        <f ca="1">IFERROR(IF((VLOOKUP($E87,'Org List'!$AT$10:$AV$188,3,FALSE))="","",(VLOOKUP($E87,'Org List'!$AT$10:$AV$188,3,FALSE))),"")</f>
        <v>NHS England London</v>
      </c>
      <c r="E87" s="97" t="str">
        <f t="shared" ca="1" si="2"/>
        <v>E09000011</v>
      </c>
      <c r="F87" s="99" t="str">
        <f ca="1">IF(E87="","",VLOOKUP(E87,'Org List'!$J$9:$K$488,2,0))</f>
        <v>Greenwich</v>
      </c>
      <c r="G87" s="123">
        <f ca="1">IFERROR(IF((VLOOKUP($E87,'NEA Backsheet'!$D$5:$CB$183,G$9,FALSE))="","",(VLOOKUP($E87,'NEA Backsheet'!$D$5:$CB$183,G$9,FALSE))),"")</f>
        <v>2940.3094298409892</v>
      </c>
      <c r="H87" s="124">
        <f ca="1">IFERROR(IF((VLOOKUP($E87,'NEA Backsheet'!$D$5:$CB$183,H$9,FALSE))="","",(VLOOKUP($E87,'NEA Backsheet'!$D$5:$CB$183,H$9,FALSE))),"")</f>
        <v>2543.2189216056881</v>
      </c>
      <c r="I87" s="124">
        <f ca="1">IFERROR(IF((VLOOKUP($E87,'NEA Backsheet'!$D$5:$CB$183,I$9,FALSE))="","",(VLOOKUP($E87,'NEA Backsheet'!$D$5:$CB$183,I$9,FALSE))),"")</f>
        <v>2767.0978360210293</v>
      </c>
      <c r="J87" s="125">
        <f ca="1">IFERROR(IF((VLOOKUP($E87,'NEA Backsheet'!$D$5:$CB$183,J$9,FALSE))="","",(VLOOKUP($E87,'NEA Backsheet'!$D$5:$CB$183,J$9,FALSE))),"")</f>
        <v>2679.6710433095832</v>
      </c>
      <c r="K87" s="123">
        <f ca="1">IFERROR(IF((VLOOKUP($E87,'NEA Backsheet'!$D$5:$CB$183,K$9,FALSE))="","",(VLOOKUP($E87,'NEA Backsheet'!$D$5:$CB$183,K$9,FALSE))),"")</f>
        <v>4571.2548932546151</v>
      </c>
      <c r="L87" s="124">
        <f ca="1">IFERROR(IF((VLOOKUP($E87,'NEA Backsheet'!$D$5:$CB$183,L$9,FALSE))="","",(VLOOKUP($E87,'NEA Backsheet'!$D$5:$CB$183,L$9,FALSE))),"")</f>
        <v>4582.8117832530797</v>
      </c>
      <c r="M87" s="124">
        <f ca="1">IFERROR(IF((VLOOKUP($E87,'NEA Backsheet'!$D$5:$CB$183,M$9,FALSE))="","",(VLOOKUP($E87,'NEA Backsheet'!$D$5:$CB$183,M$9,FALSE))),"")</f>
        <v>4526.5579479075077</v>
      </c>
      <c r="N87" s="126">
        <f ca="1">IFERROR(IF((VLOOKUP($E87,'NEA Backsheet'!$D$5:$CB$183,N$9,FALSE))="","",(VLOOKUP($E87,'NEA Backsheet'!$D$5:$CB$183,N$9,FALSE))),"")</f>
        <v>4460.1835583228867</v>
      </c>
      <c r="O87" s="123">
        <f ca="1">IFERROR(IF((VLOOKUP($E87,'NEA Backsheet'!$D$5:$CB$183,O$9,FALSE))="","",(VLOOKUP($E87,'NEA Backsheet'!$D$5:$CB$183,O$9,FALSE))),"")</f>
        <v>7511.5643230956048</v>
      </c>
      <c r="P87" s="127">
        <f ca="1">IFERROR(IF((VLOOKUP($E87,'NEA Backsheet'!$D$5:$CB$183,P$9,FALSE))="","",(VLOOKUP($E87,'NEA Backsheet'!$D$5:$CB$183,P$9,FALSE))),"")</f>
        <v>7126.0307048587674</v>
      </c>
      <c r="Q87" s="124">
        <f ca="1">IFERROR(IF((VLOOKUP($E87,'NEA Backsheet'!$D$5:$CB$183,Q$9,FALSE))="","",(VLOOKUP($E87,'NEA Backsheet'!$D$5:$CB$183,Q$9,FALSE))),"")</f>
        <v>7293.6557839285369</v>
      </c>
      <c r="R87" s="126">
        <f ca="1">IFERROR(IF((VLOOKUP($E87,'NEA Backsheet'!$D$5:$CB$183,R$9,FALSE))="","",(VLOOKUP($E87,'NEA Backsheet'!$D$5:$CB$183,R$9,FALSE))),"")</f>
        <v>7139.8546016324699</v>
      </c>
    </row>
    <row r="88" spans="1:18" ht="15" customHeight="1" x14ac:dyDescent="0.3">
      <c r="A88" s="56">
        <v>75</v>
      </c>
      <c r="B88" s="97" t="str">
        <f ca="1">IFERROR(IF((VLOOKUP($E88,'Org List'!$AJ$10:$AL$188,3,FALSE))="","",(VLOOKUP($E88,'Org List'!$AJ$10:$AL$188,3,FALSE))),"")</f>
        <v>London Commissioning Region</v>
      </c>
      <c r="C88" s="98" t="str">
        <f ca="1">IFERROR(IF((VLOOKUP($E88,'Org List'!$AO$10:$AQ$188,3,FALSE))="","",(VLOOKUP($E88,'Org List'!$AO$10:$AQ$188,3,FALSE))),"")</f>
        <v>London Region</v>
      </c>
      <c r="D88" s="116" t="str">
        <f ca="1">IFERROR(IF((VLOOKUP($E88,'Org List'!$AT$10:$AV$188,3,FALSE))="","",(VLOOKUP($E88,'Org List'!$AT$10:$AV$188,3,FALSE))),"")</f>
        <v>NHS England London</v>
      </c>
      <c r="E88" s="97" t="str">
        <f t="shared" ca="1" si="2"/>
        <v>E09000012</v>
      </c>
      <c r="F88" s="99" t="str">
        <f ca="1">IF(E88="","",VLOOKUP(E88,'Org List'!$J$9:$K$488,2,0))</f>
        <v>Hackney</v>
      </c>
      <c r="G88" s="123">
        <f ca="1">IFERROR(IF((VLOOKUP($E88,'NEA Backsheet'!$D$5:$CB$183,G$9,FALSE))="","",(VLOOKUP($E88,'NEA Backsheet'!$D$5:$CB$183,G$9,FALSE))),"")</f>
        <v>1556.124093724035</v>
      </c>
      <c r="H88" s="124">
        <f ca="1">IFERROR(IF((VLOOKUP($E88,'NEA Backsheet'!$D$5:$CB$183,H$9,FALSE))="","",(VLOOKUP($E88,'NEA Backsheet'!$D$5:$CB$183,H$9,FALSE))),"")</f>
        <v>1461.6041923972189</v>
      </c>
      <c r="I88" s="124">
        <f ca="1">IFERROR(IF((VLOOKUP($E88,'NEA Backsheet'!$D$5:$CB$183,I$9,FALSE))="","",(VLOOKUP($E88,'NEA Backsheet'!$D$5:$CB$183,I$9,FALSE))),"")</f>
        <v>1508.1442609296694</v>
      </c>
      <c r="J88" s="125">
        <f ca="1">IFERROR(IF((VLOOKUP($E88,'NEA Backsheet'!$D$5:$CB$183,J$9,FALSE))="","",(VLOOKUP($E88,'NEA Backsheet'!$D$5:$CB$183,J$9,FALSE))),"")</f>
        <v>1546.650223970033</v>
      </c>
      <c r="K88" s="123">
        <f ca="1">IFERROR(IF((VLOOKUP($E88,'NEA Backsheet'!$D$5:$CB$183,K$9,FALSE))="","",(VLOOKUP($E88,'NEA Backsheet'!$D$5:$CB$183,K$9,FALSE))),"")</f>
        <v>4216.4446349859254</v>
      </c>
      <c r="L88" s="124">
        <f ca="1">IFERROR(IF((VLOOKUP($E88,'NEA Backsheet'!$D$5:$CB$183,L$9,FALSE))="","",(VLOOKUP($E88,'NEA Backsheet'!$D$5:$CB$183,L$9,FALSE))),"")</f>
        <v>4253.9813386619999</v>
      </c>
      <c r="M88" s="124">
        <f ca="1">IFERROR(IF((VLOOKUP($E88,'NEA Backsheet'!$D$5:$CB$183,M$9,FALSE))="","",(VLOOKUP($E88,'NEA Backsheet'!$D$5:$CB$183,M$9,FALSE))),"")</f>
        <v>4187.1446249854907</v>
      </c>
      <c r="N88" s="126">
        <f ca="1">IFERROR(IF((VLOOKUP($E88,'NEA Backsheet'!$D$5:$CB$183,N$9,FALSE))="","",(VLOOKUP($E88,'NEA Backsheet'!$D$5:$CB$183,N$9,FALSE))),"")</f>
        <v>4026.4774326535762</v>
      </c>
      <c r="O88" s="123">
        <f ca="1">IFERROR(IF((VLOOKUP($E88,'NEA Backsheet'!$D$5:$CB$183,O$9,FALSE))="","",(VLOOKUP($E88,'NEA Backsheet'!$D$5:$CB$183,O$9,FALSE))),"")</f>
        <v>5772.5687287099609</v>
      </c>
      <c r="P88" s="127">
        <f ca="1">IFERROR(IF((VLOOKUP($E88,'NEA Backsheet'!$D$5:$CB$183,P$9,FALSE))="","",(VLOOKUP($E88,'NEA Backsheet'!$D$5:$CB$183,P$9,FALSE))),"")</f>
        <v>5715.5855310592187</v>
      </c>
      <c r="Q88" s="124">
        <f ca="1">IFERROR(IF((VLOOKUP($E88,'NEA Backsheet'!$D$5:$CB$183,Q$9,FALSE))="","",(VLOOKUP($E88,'NEA Backsheet'!$D$5:$CB$183,Q$9,FALSE))),"")</f>
        <v>5695.2888859151599</v>
      </c>
      <c r="R88" s="126">
        <f ca="1">IFERROR(IF((VLOOKUP($E88,'NEA Backsheet'!$D$5:$CB$183,R$9,FALSE))="","",(VLOOKUP($E88,'NEA Backsheet'!$D$5:$CB$183,R$9,FALSE))),"")</f>
        <v>5573.1276566236093</v>
      </c>
    </row>
    <row r="89" spans="1:18" ht="15" customHeight="1" x14ac:dyDescent="0.3">
      <c r="A89" s="56">
        <v>76</v>
      </c>
      <c r="B89" s="97" t="str">
        <f ca="1">IFERROR(IF((VLOOKUP($E89,'Org List'!$AJ$10:$AL$188,3,FALSE))="","",(VLOOKUP($E89,'Org List'!$AJ$10:$AL$188,3,FALSE))),"")</f>
        <v>North of England Commissioning Region</v>
      </c>
      <c r="C89" s="98" t="str">
        <f ca="1">IFERROR(IF((VLOOKUP($E89,'Org List'!$AO$10:$AQ$188,3,FALSE))="","",(VLOOKUP($E89,'Org List'!$AO$10:$AQ$188,3,FALSE))),"")</f>
        <v>North West Region</v>
      </c>
      <c r="D89" s="116" t="str">
        <f ca="1">IFERROR(IF((VLOOKUP($E89,'Org List'!$AT$10:$AV$188,3,FALSE))="","",(VLOOKUP($E89,'Org List'!$AT$10:$AV$188,3,FALSE))),"")</f>
        <v>NHS England North (Cheshire And Merseyside)</v>
      </c>
      <c r="E89" s="97" t="str">
        <f t="shared" ca="1" si="2"/>
        <v>E06000006</v>
      </c>
      <c r="F89" s="99" t="str">
        <f ca="1">IF(E89="","",VLOOKUP(E89,'Org List'!$J$9:$K$488,2,0))</f>
        <v>Halton</v>
      </c>
      <c r="G89" s="123">
        <f ca="1">IFERROR(IF((VLOOKUP($E89,'NEA Backsheet'!$D$5:$CB$183,G$9,FALSE))="","",(VLOOKUP($E89,'NEA Backsheet'!$D$5:$CB$183,G$9,FALSE))),"")</f>
        <v>1823.5230155567697</v>
      </c>
      <c r="H89" s="124">
        <f ca="1">IFERROR(IF((VLOOKUP($E89,'NEA Backsheet'!$D$5:$CB$183,H$9,FALSE))="","",(VLOOKUP($E89,'NEA Backsheet'!$D$5:$CB$183,H$9,FALSE))),"")</f>
        <v>1662.4502720677374</v>
      </c>
      <c r="I89" s="124">
        <f ca="1">IFERROR(IF((VLOOKUP($E89,'NEA Backsheet'!$D$5:$CB$183,I$9,FALSE))="","",(VLOOKUP($E89,'NEA Backsheet'!$D$5:$CB$183,I$9,FALSE))),"")</f>
        <v>1907.6595562204875</v>
      </c>
      <c r="J89" s="125">
        <f ca="1">IFERROR(IF((VLOOKUP($E89,'NEA Backsheet'!$D$5:$CB$183,J$9,FALSE))="","",(VLOOKUP($E89,'NEA Backsheet'!$D$5:$CB$183,J$9,FALSE))),"")</f>
        <v>2046.6534096791247</v>
      </c>
      <c r="K89" s="123">
        <f ca="1">IFERROR(IF((VLOOKUP($E89,'NEA Backsheet'!$D$5:$CB$183,K$9,FALSE))="","",(VLOOKUP($E89,'NEA Backsheet'!$D$5:$CB$183,K$9,FALSE))),"")</f>
        <v>2919.5414562442506</v>
      </c>
      <c r="L89" s="124">
        <f ca="1">IFERROR(IF((VLOOKUP($E89,'NEA Backsheet'!$D$5:$CB$183,L$9,FALSE))="","",(VLOOKUP($E89,'NEA Backsheet'!$D$5:$CB$183,L$9,FALSE))),"")</f>
        <v>2924.7735475198569</v>
      </c>
      <c r="M89" s="124">
        <f ca="1">IFERROR(IF((VLOOKUP($E89,'NEA Backsheet'!$D$5:$CB$183,M$9,FALSE))="","",(VLOOKUP($E89,'NEA Backsheet'!$D$5:$CB$183,M$9,FALSE))),"")</f>
        <v>2894.1071619317891</v>
      </c>
      <c r="N89" s="126">
        <f ca="1">IFERROR(IF((VLOOKUP($E89,'NEA Backsheet'!$D$5:$CB$183,N$9,FALSE))="","",(VLOOKUP($E89,'NEA Backsheet'!$D$5:$CB$183,N$9,FALSE))),"")</f>
        <v>2897.3869798317946</v>
      </c>
      <c r="O89" s="123">
        <f ca="1">IFERROR(IF((VLOOKUP($E89,'NEA Backsheet'!$D$5:$CB$183,O$9,FALSE))="","",(VLOOKUP($E89,'NEA Backsheet'!$D$5:$CB$183,O$9,FALSE))),"")</f>
        <v>4743.0644718010208</v>
      </c>
      <c r="P89" s="127">
        <f ca="1">IFERROR(IF((VLOOKUP($E89,'NEA Backsheet'!$D$5:$CB$183,P$9,FALSE))="","",(VLOOKUP($E89,'NEA Backsheet'!$D$5:$CB$183,P$9,FALSE))),"")</f>
        <v>4587.2238195875943</v>
      </c>
      <c r="Q89" s="124">
        <f ca="1">IFERROR(IF((VLOOKUP($E89,'NEA Backsheet'!$D$5:$CB$183,Q$9,FALSE))="","",(VLOOKUP($E89,'NEA Backsheet'!$D$5:$CB$183,Q$9,FALSE))),"")</f>
        <v>4801.7667181522766</v>
      </c>
      <c r="R89" s="126">
        <f ca="1">IFERROR(IF((VLOOKUP($E89,'NEA Backsheet'!$D$5:$CB$183,R$9,FALSE))="","",(VLOOKUP($E89,'NEA Backsheet'!$D$5:$CB$183,R$9,FALSE))),"")</f>
        <v>4944.0403895109193</v>
      </c>
    </row>
    <row r="90" spans="1:18" ht="15" customHeight="1" x14ac:dyDescent="0.3">
      <c r="A90" s="56">
        <v>77</v>
      </c>
      <c r="B90" s="97" t="str">
        <f ca="1">IFERROR(IF((VLOOKUP($E90,'Org List'!$AJ$10:$AL$188,3,FALSE))="","",(VLOOKUP($E90,'Org List'!$AJ$10:$AL$188,3,FALSE))),"")</f>
        <v>London Commissioning Region</v>
      </c>
      <c r="C90" s="98" t="str">
        <f ca="1">IFERROR(IF((VLOOKUP($E90,'Org List'!$AO$10:$AQ$188,3,FALSE))="","",(VLOOKUP($E90,'Org List'!$AO$10:$AQ$188,3,FALSE))),"")</f>
        <v>London Region</v>
      </c>
      <c r="D90" s="116" t="str">
        <f ca="1">IFERROR(IF((VLOOKUP($E90,'Org List'!$AT$10:$AV$188,3,FALSE))="","",(VLOOKUP($E90,'Org List'!$AT$10:$AV$188,3,FALSE))),"")</f>
        <v>NHS England London</v>
      </c>
      <c r="E90" s="97" t="str">
        <f t="shared" ca="1" si="2"/>
        <v>E09000013</v>
      </c>
      <c r="F90" s="99" t="str">
        <f ca="1">IF(E90="","",VLOOKUP(E90,'Org List'!$J$9:$K$488,2,0))</f>
        <v>Hammersmith and Fulham</v>
      </c>
      <c r="G90" s="123">
        <f ca="1">IFERROR(IF((VLOOKUP($E90,'NEA Backsheet'!$D$5:$CB$183,G$9,FALSE))="","",(VLOOKUP($E90,'NEA Backsheet'!$D$5:$CB$183,G$9,FALSE))),"")</f>
        <v>1020.8717171226875</v>
      </c>
      <c r="H90" s="124">
        <f ca="1">IFERROR(IF((VLOOKUP($E90,'NEA Backsheet'!$D$5:$CB$183,H$9,FALSE))="","",(VLOOKUP($E90,'NEA Backsheet'!$D$5:$CB$183,H$9,FALSE))),"")</f>
        <v>1008.1291783992549</v>
      </c>
      <c r="I90" s="124">
        <f ca="1">IFERROR(IF((VLOOKUP($E90,'NEA Backsheet'!$D$5:$CB$183,I$9,FALSE))="","",(VLOOKUP($E90,'NEA Backsheet'!$D$5:$CB$183,I$9,FALSE))),"")</f>
        <v>1168.82539703473</v>
      </c>
      <c r="J90" s="125">
        <f ca="1">IFERROR(IF((VLOOKUP($E90,'NEA Backsheet'!$D$5:$CB$183,J$9,FALSE))="","",(VLOOKUP($E90,'NEA Backsheet'!$D$5:$CB$183,J$9,FALSE))),"")</f>
        <v>1183.9461564704936</v>
      </c>
      <c r="K90" s="123">
        <f ca="1">IFERROR(IF((VLOOKUP($E90,'NEA Backsheet'!$D$5:$CB$183,K$9,FALSE))="","",(VLOOKUP($E90,'NEA Backsheet'!$D$5:$CB$183,K$9,FALSE))),"")</f>
        <v>2958.6397155691388</v>
      </c>
      <c r="L90" s="124">
        <f ca="1">IFERROR(IF((VLOOKUP($E90,'NEA Backsheet'!$D$5:$CB$183,L$9,FALSE))="","",(VLOOKUP($E90,'NEA Backsheet'!$D$5:$CB$183,L$9,FALSE))),"")</f>
        <v>2975.9084053967194</v>
      </c>
      <c r="M90" s="124">
        <f ca="1">IFERROR(IF((VLOOKUP($E90,'NEA Backsheet'!$D$5:$CB$183,M$9,FALSE))="","",(VLOOKUP($E90,'NEA Backsheet'!$D$5:$CB$183,M$9,FALSE))),"")</f>
        <v>2853.5318348660235</v>
      </c>
      <c r="N90" s="126">
        <f ca="1">IFERROR(IF((VLOOKUP($E90,'NEA Backsheet'!$D$5:$CB$183,N$9,FALSE))="","",(VLOOKUP($E90,'NEA Backsheet'!$D$5:$CB$183,N$9,FALSE))),"")</f>
        <v>2823.1920177419415</v>
      </c>
      <c r="O90" s="123">
        <f ca="1">IFERROR(IF((VLOOKUP($E90,'NEA Backsheet'!$D$5:$CB$183,O$9,FALSE))="","",(VLOOKUP($E90,'NEA Backsheet'!$D$5:$CB$183,O$9,FALSE))),"")</f>
        <v>3979.5114326918265</v>
      </c>
      <c r="P90" s="127">
        <f ca="1">IFERROR(IF((VLOOKUP($E90,'NEA Backsheet'!$D$5:$CB$183,P$9,FALSE))="","",(VLOOKUP($E90,'NEA Backsheet'!$D$5:$CB$183,P$9,FALSE))),"")</f>
        <v>3984.0375837959746</v>
      </c>
      <c r="Q90" s="124">
        <f ca="1">IFERROR(IF((VLOOKUP($E90,'NEA Backsheet'!$D$5:$CB$183,Q$9,FALSE))="","",(VLOOKUP($E90,'NEA Backsheet'!$D$5:$CB$183,Q$9,FALSE))),"")</f>
        <v>4022.3572319007535</v>
      </c>
      <c r="R90" s="126">
        <f ca="1">IFERROR(IF((VLOOKUP($E90,'NEA Backsheet'!$D$5:$CB$183,R$9,FALSE))="","",(VLOOKUP($E90,'NEA Backsheet'!$D$5:$CB$183,R$9,FALSE))),"")</f>
        <v>4007.1381742124349</v>
      </c>
    </row>
    <row r="91" spans="1:18" ht="15" customHeight="1" x14ac:dyDescent="0.3">
      <c r="A91" s="56">
        <v>78</v>
      </c>
      <c r="B91" s="97" t="str">
        <f ca="1">IFERROR(IF((VLOOKUP($E91,'Org List'!$AJ$10:$AL$188,3,FALSE))="","",(VLOOKUP($E91,'Org List'!$AJ$10:$AL$188,3,FALSE))),"")</f>
        <v>South East England Commissioning Region</v>
      </c>
      <c r="C91" s="98" t="str">
        <f ca="1">IFERROR(IF((VLOOKUP($E91,'Org List'!$AO$10:$AQ$188,3,FALSE))="","",(VLOOKUP($E91,'Org List'!$AO$10:$AQ$188,3,FALSE))),"")</f>
        <v>South East Region</v>
      </c>
      <c r="D91" s="116" t="str">
        <f ca="1">IFERROR(IF((VLOOKUP($E91,'Org List'!$AT$10:$AV$188,3,FALSE))="","",(VLOOKUP($E91,'Org List'!$AT$10:$AV$188,3,FALSE))),"")</f>
        <v>NHS England South East (Hampshire, Isle of Wight and Thames Valley)</v>
      </c>
      <c r="E91" s="97" t="str">
        <f t="shared" ca="1" si="2"/>
        <v>E10000014</v>
      </c>
      <c r="F91" s="99" t="str">
        <f ca="1">IF(E91="","",VLOOKUP(E91,'Org List'!$J$9:$K$488,2,0))</f>
        <v>Hampshire</v>
      </c>
      <c r="G91" s="123">
        <f ca="1">IFERROR(IF((VLOOKUP($E91,'NEA Backsheet'!$D$5:$CB$183,G$9,FALSE))="","",(VLOOKUP($E91,'NEA Backsheet'!$D$5:$CB$183,G$9,FALSE))),"")</f>
        <v>10560.424105226033</v>
      </c>
      <c r="H91" s="124">
        <f ca="1">IFERROR(IF((VLOOKUP($E91,'NEA Backsheet'!$D$5:$CB$183,H$9,FALSE))="","",(VLOOKUP($E91,'NEA Backsheet'!$D$5:$CB$183,H$9,FALSE))),"")</f>
        <v>10446.199235742883</v>
      </c>
      <c r="I91" s="124">
        <f ca="1">IFERROR(IF((VLOOKUP($E91,'NEA Backsheet'!$D$5:$CB$183,I$9,FALSE))="","",(VLOOKUP($E91,'NEA Backsheet'!$D$5:$CB$183,I$9,FALSE))),"")</f>
        <v>11239.512392951649</v>
      </c>
      <c r="J91" s="125">
        <f ca="1">IFERROR(IF((VLOOKUP($E91,'NEA Backsheet'!$D$5:$CB$183,J$9,FALSE))="","",(VLOOKUP($E91,'NEA Backsheet'!$D$5:$CB$183,J$9,FALSE))),"")</f>
        <v>10929.370634032031</v>
      </c>
      <c r="K91" s="123">
        <f ca="1">IFERROR(IF((VLOOKUP($E91,'NEA Backsheet'!$D$5:$CB$183,K$9,FALSE))="","",(VLOOKUP($E91,'NEA Backsheet'!$D$5:$CB$183,K$9,FALSE))),"")</f>
        <v>23362.332440820031</v>
      </c>
      <c r="L91" s="124">
        <f ca="1">IFERROR(IF((VLOOKUP($E91,'NEA Backsheet'!$D$5:$CB$183,L$9,FALSE))="","",(VLOOKUP($E91,'NEA Backsheet'!$D$5:$CB$183,L$9,FALSE))),"")</f>
        <v>23611.987146010124</v>
      </c>
      <c r="M91" s="124">
        <f ca="1">IFERROR(IF((VLOOKUP($E91,'NEA Backsheet'!$D$5:$CB$183,M$9,FALSE))="","",(VLOOKUP($E91,'NEA Backsheet'!$D$5:$CB$183,M$9,FALSE))),"")</f>
        <v>23401.934901466717</v>
      </c>
      <c r="N91" s="126">
        <f ca="1">IFERROR(IF((VLOOKUP($E91,'NEA Backsheet'!$D$5:$CB$183,N$9,FALSE))="","",(VLOOKUP($E91,'NEA Backsheet'!$D$5:$CB$183,N$9,FALSE))),"")</f>
        <v>23485.420653861594</v>
      </c>
      <c r="O91" s="123">
        <f ca="1">IFERROR(IF((VLOOKUP($E91,'NEA Backsheet'!$D$5:$CB$183,O$9,FALSE))="","",(VLOOKUP($E91,'NEA Backsheet'!$D$5:$CB$183,O$9,FALSE))),"")</f>
        <v>33922.756546046061</v>
      </c>
      <c r="P91" s="127">
        <f ca="1">IFERROR(IF((VLOOKUP($E91,'NEA Backsheet'!$D$5:$CB$183,P$9,FALSE))="","",(VLOOKUP($E91,'NEA Backsheet'!$D$5:$CB$183,P$9,FALSE))),"")</f>
        <v>34058.18638175301</v>
      </c>
      <c r="Q91" s="124">
        <f ca="1">IFERROR(IF((VLOOKUP($E91,'NEA Backsheet'!$D$5:$CB$183,Q$9,FALSE))="","",(VLOOKUP($E91,'NEA Backsheet'!$D$5:$CB$183,Q$9,FALSE))),"")</f>
        <v>34641.447294418365</v>
      </c>
      <c r="R91" s="126">
        <f ca="1">IFERROR(IF((VLOOKUP($E91,'NEA Backsheet'!$D$5:$CB$183,R$9,FALSE))="","",(VLOOKUP($E91,'NEA Backsheet'!$D$5:$CB$183,R$9,FALSE))),"")</f>
        <v>34414.791287893626</v>
      </c>
    </row>
    <row r="92" spans="1:18" ht="15" customHeight="1" x14ac:dyDescent="0.3">
      <c r="A92" s="56">
        <v>79</v>
      </c>
      <c r="B92" s="97" t="str">
        <f ca="1">IFERROR(IF((VLOOKUP($E92,'Org List'!$AJ$10:$AL$188,3,FALSE))="","",(VLOOKUP($E92,'Org List'!$AJ$10:$AL$188,3,FALSE))),"")</f>
        <v>London Commissioning Region</v>
      </c>
      <c r="C92" s="98" t="str">
        <f ca="1">IFERROR(IF((VLOOKUP($E92,'Org List'!$AO$10:$AQ$188,3,FALSE))="","",(VLOOKUP($E92,'Org List'!$AO$10:$AQ$188,3,FALSE))),"")</f>
        <v>London Region</v>
      </c>
      <c r="D92" s="116" t="str">
        <f ca="1">IFERROR(IF((VLOOKUP($E92,'Org List'!$AT$10:$AV$188,3,FALSE))="","",(VLOOKUP($E92,'Org List'!$AT$10:$AV$188,3,FALSE))),"")</f>
        <v>NHS England London</v>
      </c>
      <c r="E92" s="97" t="str">
        <f t="shared" ca="1" si="2"/>
        <v>E09000014</v>
      </c>
      <c r="F92" s="99" t="str">
        <f ca="1">IF(E92="","",VLOOKUP(E92,'Org List'!$J$9:$K$488,2,0))</f>
        <v>Haringey</v>
      </c>
      <c r="G92" s="123">
        <f ca="1">IFERROR(IF((VLOOKUP($E92,'NEA Backsheet'!$D$5:$CB$183,G$9,FALSE))="","",(VLOOKUP($E92,'NEA Backsheet'!$D$5:$CB$183,G$9,FALSE))),"")</f>
        <v>2005.918951919039</v>
      </c>
      <c r="H92" s="124">
        <f ca="1">IFERROR(IF((VLOOKUP($E92,'NEA Backsheet'!$D$5:$CB$183,H$9,FALSE))="","",(VLOOKUP($E92,'NEA Backsheet'!$D$5:$CB$183,H$9,FALSE))),"")</f>
        <v>1794.0836457501564</v>
      </c>
      <c r="I92" s="124">
        <f ca="1">IFERROR(IF((VLOOKUP($E92,'NEA Backsheet'!$D$5:$CB$183,I$9,FALSE))="","",(VLOOKUP($E92,'NEA Backsheet'!$D$5:$CB$183,I$9,FALSE))),"")</f>
        <v>1894.8503950337806</v>
      </c>
      <c r="J92" s="125">
        <f ca="1">IFERROR(IF((VLOOKUP($E92,'NEA Backsheet'!$D$5:$CB$183,J$9,FALSE))="","",(VLOOKUP($E92,'NEA Backsheet'!$D$5:$CB$183,J$9,FALSE))),"")</f>
        <v>1918.7721336896348</v>
      </c>
      <c r="K92" s="123">
        <f ca="1">IFERROR(IF((VLOOKUP($E92,'NEA Backsheet'!$D$5:$CB$183,K$9,FALSE))="","",(VLOOKUP($E92,'NEA Backsheet'!$D$5:$CB$183,K$9,FALSE))),"")</f>
        <v>3963.447287932469</v>
      </c>
      <c r="L92" s="124">
        <f ca="1">IFERROR(IF((VLOOKUP($E92,'NEA Backsheet'!$D$5:$CB$183,L$9,FALSE))="","",(VLOOKUP($E92,'NEA Backsheet'!$D$5:$CB$183,L$9,FALSE))),"")</f>
        <v>4118.402837724565</v>
      </c>
      <c r="M92" s="124">
        <f ca="1">IFERROR(IF((VLOOKUP($E92,'NEA Backsheet'!$D$5:$CB$183,M$9,FALSE))="","",(VLOOKUP($E92,'NEA Backsheet'!$D$5:$CB$183,M$9,FALSE))),"")</f>
        <v>4130.3240447196604</v>
      </c>
      <c r="N92" s="126">
        <f ca="1">IFERROR(IF((VLOOKUP($E92,'NEA Backsheet'!$D$5:$CB$183,N$9,FALSE))="","",(VLOOKUP($E92,'NEA Backsheet'!$D$5:$CB$183,N$9,FALSE))),"")</f>
        <v>3914.9960736501594</v>
      </c>
      <c r="O92" s="123">
        <f ca="1">IFERROR(IF((VLOOKUP($E92,'NEA Backsheet'!$D$5:$CB$183,O$9,FALSE))="","",(VLOOKUP($E92,'NEA Backsheet'!$D$5:$CB$183,O$9,FALSE))),"")</f>
        <v>5969.366239851508</v>
      </c>
      <c r="P92" s="127">
        <f ca="1">IFERROR(IF((VLOOKUP($E92,'NEA Backsheet'!$D$5:$CB$183,P$9,FALSE))="","",(VLOOKUP($E92,'NEA Backsheet'!$D$5:$CB$183,P$9,FALSE))),"")</f>
        <v>5912.4864834747214</v>
      </c>
      <c r="Q92" s="124">
        <f ca="1">IFERROR(IF((VLOOKUP($E92,'NEA Backsheet'!$D$5:$CB$183,Q$9,FALSE))="","",(VLOOKUP($E92,'NEA Backsheet'!$D$5:$CB$183,Q$9,FALSE))),"")</f>
        <v>6025.1744397534412</v>
      </c>
      <c r="R92" s="126">
        <f ca="1">IFERROR(IF((VLOOKUP($E92,'NEA Backsheet'!$D$5:$CB$183,R$9,FALSE))="","",(VLOOKUP($E92,'NEA Backsheet'!$D$5:$CB$183,R$9,FALSE))),"")</f>
        <v>5833.7682073397937</v>
      </c>
    </row>
    <row r="93" spans="1:18" ht="15" customHeight="1" x14ac:dyDescent="0.3">
      <c r="A93" s="56">
        <v>80</v>
      </c>
      <c r="B93" s="97" t="str">
        <f ca="1">IFERROR(IF((VLOOKUP($E93,'Org List'!$AJ$10:$AL$188,3,FALSE))="","",(VLOOKUP($E93,'Org List'!$AJ$10:$AL$188,3,FALSE))),"")</f>
        <v>London Commissioning Region</v>
      </c>
      <c r="C93" s="98" t="str">
        <f ca="1">IFERROR(IF((VLOOKUP($E93,'Org List'!$AO$10:$AQ$188,3,FALSE))="","",(VLOOKUP($E93,'Org List'!$AO$10:$AQ$188,3,FALSE))),"")</f>
        <v>London Region</v>
      </c>
      <c r="D93" s="116" t="str">
        <f ca="1">IFERROR(IF((VLOOKUP($E93,'Org List'!$AT$10:$AV$188,3,FALSE))="","",(VLOOKUP($E93,'Org List'!$AT$10:$AV$188,3,FALSE))),"")</f>
        <v>NHS England London</v>
      </c>
      <c r="E93" s="97" t="str">
        <f t="shared" ca="1" si="2"/>
        <v>E09000015</v>
      </c>
      <c r="F93" s="99" t="str">
        <f ca="1">IF(E93="","",VLOOKUP(E93,'Org List'!$J$9:$K$488,2,0))</f>
        <v>Harrow</v>
      </c>
      <c r="G93" s="123">
        <f ca="1">IFERROR(IF((VLOOKUP($E93,'NEA Backsheet'!$D$5:$CB$183,G$9,FALSE))="","",(VLOOKUP($E93,'NEA Backsheet'!$D$5:$CB$183,G$9,FALSE))),"")</f>
        <v>2142.681250598413</v>
      </c>
      <c r="H93" s="124">
        <f ca="1">IFERROR(IF((VLOOKUP($E93,'NEA Backsheet'!$D$5:$CB$183,H$9,FALSE))="","",(VLOOKUP($E93,'NEA Backsheet'!$D$5:$CB$183,H$9,FALSE))),"")</f>
        <v>2383.6738818566337</v>
      </c>
      <c r="I93" s="124">
        <f ca="1">IFERROR(IF((VLOOKUP($E93,'NEA Backsheet'!$D$5:$CB$183,I$9,FALSE))="","",(VLOOKUP($E93,'NEA Backsheet'!$D$5:$CB$183,I$9,FALSE))),"")</f>
        <v>2478.4427483980417</v>
      </c>
      <c r="J93" s="125">
        <f ca="1">IFERROR(IF((VLOOKUP($E93,'NEA Backsheet'!$D$5:$CB$183,J$9,FALSE))="","",(VLOOKUP($E93,'NEA Backsheet'!$D$5:$CB$183,J$9,FALSE))),"")</f>
        <v>2639.3955397582963</v>
      </c>
      <c r="K93" s="123">
        <f ca="1">IFERROR(IF((VLOOKUP($E93,'NEA Backsheet'!$D$5:$CB$183,K$9,FALSE))="","",(VLOOKUP($E93,'NEA Backsheet'!$D$5:$CB$183,K$9,FALSE))),"")</f>
        <v>4182.7133449445009</v>
      </c>
      <c r="L93" s="124">
        <f ca="1">IFERROR(IF((VLOOKUP($E93,'NEA Backsheet'!$D$5:$CB$183,L$9,FALSE))="","",(VLOOKUP($E93,'NEA Backsheet'!$D$5:$CB$183,L$9,FALSE))),"")</f>
        <v>4348.4527226602786</v>
      </c>
      <c r="M93" s="124">
        <f ca="1">IFERROR(IF((VLOOKUP($E93,'NEA Backsheet'!$D$5:$CB$183,M$9,FALSE))="","",(VLOOKUP($E93,'NEA Backsheet'!$D$5:$CB$183,M$9,FALSE))),"")</f>
        <v>4134.278999395603</v>
      </c>
      <c r="N93" s="126">
        <f ca="1">IFERROR(IF((VLOOKUP($E93,'NEA Backsheet'!$D$5:$CB$183,N$9,FALSE))="","",(VLOOKUP($E93,'NEA Backsheet'!$D$5:$CB$183,N$9,FALSE))),"")</f>
        <v>4191.8294266050088</v>
      </c>
      <c r="O93" s="123">
        <f ca="1">IFERROR(IF((VLOOKUP($E93,'NEA Backsheet'!$D$5:$CB$183,O$9,FALSE))="","",(VLOOKUP($E93,'NEA Backsheet'!$D$5:$CB$183,O$9,FALSE))),"")</f>
        <v>6325.3945955429135</v>
      </c>
      <c r="P93" s="127">
        <f ca="1">IFERROR(IF((VLOOKUP($E93,'NEA Backsheet'!$D$5:$CB$183,P$9,FALSE))="","",(VLOOKUP($E93,'NEA Backsheet'!$D$5:$CB$183,P$9,FALSE))),"")</f>
        <v>6732.1266045169123</v>
      </c>
      <c r="Q93" s="124">
        <f ca="1">IFERROR(IF((VLOOKUP($E93,'NEA Backsheet'!$D$5:$CB$183,Q$9,FALSE))="","",(VLOOKUP($E93,'NEA Backsheet'!$D$5:$CB$183,Q$9,FALSE))),"")</f>
        <v>6612.7217477936447</v>
      </c>
      <c r="R93" s="126">
        <f ca="1">IFERROR(IF((VLOOKUP($E93,'NEA Backsheet'!$D$5:$CB$183,R$9,FALSE))="","",(VLOOKUP($E93,'NEA Backsheet'!$D$5:$CB$183,R$9,FALSE))),"")</f>
        <v>6831.2249663633047</v>
      </c>
    </row>
    <row r="94" spans="1:18" ht="15" customHeight="1" x14ac:dyDescent="0.3">
      <c r="A94" s="56">
        <v>81</v>
      </c>
      <c r="B94" s="97" t="str">
        <f ca="1">IFERROR(IF((VLOOKUP($E94,'Org List'!$AJ$10:$AL$188,3,FALSE))="","",(VLOOKUP($E94,'Org List'!$AJ$10:$AL$188,3,FALSE))),"")</f>
        <v>North of England Commissioning Region</v>
      </c>
      <c r="C94" s="98" t="str">
        <f ca="1">IFERROR(IF((VLOOKUP($E94,'Org List'!$AO$10:$AQ$188,3,FALSE))="","",(VLOOKUP($E94,'Org List'!$AO$10:$AQ$188,3,FALSE))),"")</f>
        <v>North East Region</v>
      </c>
      <c r="D94" s="116" t="str">
        <f ca="1">IFERROR(IF((VLOOKUP($E94,'Org List'!$AT$10:$AV$188,3,FALSE))="","",(VLOOKUP($E94,'Org List'!$AT$10:$AV$188,3,FALSE))),"")</f>
        <v>NHS England North (Cumbria And North East)</v>
      </c>
      <c r="E94" s="97" t="str">
        <f t="shared" ca="1" si="2"/>
        <v>E06000001</v>
      </c>
      <c r="F94" s="99" t="str">
        <f ca="1">IF(E94="","",VLOOKUP(E94,'Org List'!$J$9:$K$488,2,0))</f>
        <v>Hartlepool</v>
      </c>
      <c r="G94" s="123">
        <f ca="1">IFERROR(IF((VLOOKUP($E94,'NEA Backsheet'!$D$5:$CB$183,G$9,FALSE))="","",(VLOOKUP($E94,'NEA Backsheet'!$D$5:$CB$183,G$9,FALSE))),"")</f>
        <v>1208.7473831373313</v>
      </c>
      <c r="H94" s="124">
        <f ca="1">IFERROR(IF((VLOOKUP($E94,'NEA Backsheet'!$D$5:$CB$183,H$9,FALSE))="","",(VLOOKUP($E94,'NEA Backsheet'!$D$5:$CB$183,H$9,FALSE))),"")</f>
        <v>1233.5653558772178</v>
      </c>
      <c r="I94" s="124">
        <f ca="1">IFERROR(IF((VLOOKUP($E94,'NEA Backsheet'!$D$5:$CB$183,I$9,FALSE))="","",(VLOOKUP($E94,'NEA Backsheet'!$D$5:$CB$183,I$9,FALSE))),"")</f>
        <v>1305.9444779349947</v>
      </c>
      <c r="J94" s="125">
        <f ca="1">IFERROR(IF((VLOOKUP($E94,'NEA Backsheet'!$D$5:$CB$183,J$9,FALSE))="","",(VLOOKUP($E94,'NEA Backsheet'!$D$5:$CB$183,J$9,FALSE))),"")</f>
        <v>1230.3905663295116</v>
      </c>
      <c r="K94" s="123">
        <f ca="1">IFERROR(IF((VLOOKUP($E94,'NEA Backsheet'!$D$5:$CB$183,K$9,FALSE))="","",(VLOOKUP($E94,'NEA Backsheet'!$D$5:$CB$183,K$9,FALSE))),"")</f>
        <v>2137.6806880993454</v>
      </c>
      <c r="L94" s="124">
        <f ca="1">IFERROR(IF((VLOOKUP($E94,'NEA Backsheet'!$D$5:$CB$183,L$9,FALSE))="","",(VLOOKUP($E94,'NEA Backsheet'!$D$5:$CB$183,L$9,FALSE))),"")</f>
        <v>2110.7982593072193</v>
      </c>
      <c r="M94" s="124">
        <f ca="1">IFERROR(IF((VLOOKUP($E94,'NEA Backsheet'!$D$5:$CB$183,M$9,FALSE))="","",(VLOOKUP($E94,'NEA Backsheet'!$D$5:$CB$183,M$9,FALSE))),"")</f>
        <v>2141.6892275986042</v>
      </c>
      <c r="N94" s="126">
        <f ca="1">IFERROR(IF((VLOOKUP($E94,'NEA Backsheet'!$D$5:$CB$183,N$9,FALSE))="","",(VLOOKUP($E94,'NEA Backsheet'!$D$5:$CB$183,N$9,FALSE))),"")</f>
        <v>2159.9922409297533</v>
      </c>
      <c r="O94" s="123">
        <f ca="1">IFERROR(IF((VLOOKUP($E94,'NEA Backsheet'!$D$5:$CB$183,O$9,FALSE))="","",(VLOOKUP($E94,'NEA Backsheet'!$D$5:$CB$183,O$9,FALSE))),"")</f>
        <v>3346.4280712366767</v>
      </c>
      <c r="P94" s="127">
        <f ca="1">IFERROR(IF((VLOOKUP($E94,'NEA Backsheet'!$D$5:$CB$183,P$9,FALSE))="","",(VLOOKUP($E94,'NEA Backsheet'!$D$5:$CB$183,P$9,FALSE))),"")</f>
        <v>3344.3636151844371</v>
      </c>
      <c r="Q94" s="124">
        <f ca="1">IFERROR(IF((VLOOKUP($E94,'NEA Backsheet'!$D$5:$CB$183,Q$9,FALSE))="","",(VLOOKUP($E94,'NEA Backsheet'!$D$5:$CB$183,Q$9,FALSE))),"")</f>
        <v>3447.6337055335989</v>
      </c>
      <c r="R94" s="126">
        <f ca="1">IFERROR(IF((VLOOKUP($E94,'NEA Backsheet'!$D$5:$CB$183,R$9,FALSE))="","",(VLOOKUP($E94,'NEA Backsheet'!$D$5:$CB$183,R$9,FALSE))),"")</f>
        <v>3390.3828072592651</v>
      </c>
    </row>
    <row r="95" spans="1:18" ht="15" customHeight="1" x14ac:dyDescent="0.3">
      <c r="A95" s="56">
        <v>82</v>
      </c>
      <c r="B95" s="97" t="str">
        <f ca="1">IFERROR(IF((VLOOKUP($E95,'Org List'!$AJ$10:$AL$188,3,FALSE))="","",(VLOOKUP($E95,'Org List'!$AJ$10:$AL$188,3,FALSE))),"")</f>
        <v>London Commissioning Region</v>
      </c>
      <c r="C95" s="98" t="str">
        <f ca="1">IFERROR(IF((VLOOKUP($E95,'Org List'!$AO$10:$AQ$188,3,FALSE))="","",(VLOOKUP($E95,'Org List'!$AO$10:$AQ$188,3,FALSE))),"")</f>
        <v>London Region</v>
      </c>
      <c r="D95" s="116" t="str">
        <f ca="1">IFERROR(IF((VLOOKUP($E95,'Org List'!$AT$10:$AV$188,3,FALSE))="","",(VLOOKUP($E95,'Org List'!$AT$10:$AV$188,3,FALSE))),"")</f>
        <v>NHS England London</v>
      </c>
      <c r="E95" s="97" t="str">
        <f t="shared" ca="1" si="2"/>
        <v>E09000016</v>
      </c>
      <c r="F95" s="99" t="str">
        <f ca="1">IF(E95="","",VLOOKUP(E95,'Org List'!$J$9:$K$488,2,0))</f>
        <v>Havering</v>
      </c>
      <c r="G95" s="123">
        <f ca="1">IFERROR(IF((VLOOKUP($E95,'NEA Backsheet'!$D$5:$CB$183,G$9,FALSE))="","",(VLOOKUP($E95,'NEA Backsheet'!$D$5:$CB$183,G$9,FALSE))),"")</f>
        <v>2248.4093029019314</v>
      </c>
      <c r="H95" s="124">
        <f ca="1">IFERROR(IF((VLOOKUP($E95,'NEA Backsheet'!$D$5:$CB$183,H$9,FALSE))="","",(VLOOKUP($E95,'NEA Backsheet'!$D$5:$CB$183,H$9,FALSE))),"")</f>
        <v>2225.8117600630203</v>
      </c>
      <c r="I95" s="124">
        <f ca="1">IFERROR(IF((VLOOKUP($E95,'NEA Backsheet'!$D$5:$CB$183,I$9,FALSE))="","",(VLOOKUP($E95,'NEA Backsheet'!$D$5:$CB$183,I$9,FALSE))),"")</f>
        <v>2456.3865616480798</v>
      </c>
      <c r="J95" s="125">
        <f ca="1">IFERROR(IF((VLOOKUP($E95,'NEA Backsheet'!$D$5:$CB$183,J$9,FALSE))="","",(VLOOKUP($E95,'NEA Backsheet'!$D$5:$CB$183,J$9,FALSE))),"")</f>
        <v>2417.5115168140874</v>
      </c>
      <c r="K95" s="123">
        <f ca="1">IFERROR(IF((VLOOKUP($E95,'NEA Backsheet'!$D$5:$CB$183,K$9,FALSE))="","",(VLOOKUP($E95,'NEA Backsheet'!$D$5:$CB$183,K$9,FALSE))),"")</f>
        <v>4552.6031131992777</v>
      </c>
      <c r="L95" s="124">
        <f ca="1">IFERROR(IF((VLOOKUP($E95,'NEA Backsheet'!$D$5:$CB$183,L$9,FALSE))="","",(VLOOKUP($E95,'NEA Backsheet'!$D$5:$CB$183,L$9,FALSE))),"")</f>
        <v>4556.2251477497066</v>
      </c>
      <c r="M95" s="124">
        <f ca="1">IFERROR(IF((VLOOKUP($E95,'NEA Backsheet'!$D$5:$CB$183,M$9,FALSE))="","",(VLOOKUP($E95,'NEA Backsheet'!$D$5:$CB$183,M$9,FALSE))),"")</f>
        <v>4559.3646822929531</v>
      </c>
      <c r="N95" s="126">
        <f ca="1">IFERROR(IF((VLOOKUP($E95,'NEA Backsheet'!$D$5:$CB$183,N$9,FALSE))="","",(VLOOKUP($E95,'NEA Backsheet'!$D$5:$CB$183,N$9,FALSE))),"")</f>
        <v>4563.7321145361366</v>
      </c>
      <c r="O95" s="123">
        <f ca="1">IFERROR(IF((VLOOKUP($E95,'NEA Backsheet'!$D$5:$CB$183,O$9,FALSE))="","",(VLOOKUP($E95,'NEA Backsheet'!$D$5:$CB$183,O$9,FALSE))),"")</f>
        <v>6801.0124161012091</v>
      </c>
      <c r="P95" s="127">
        <f ca="1">IFERROR(IF((VLOOKUP($E95,'NEA Backsheet'!$D$5:$CB$183,P$9,FALSE))="","",(VLOOKUP($E95,'NEA Backsheet'!$D$5:$CB$183,P$9,FALSE))),"")</f>
        <v>6782.0369078127269</v>
      </c>
      <c r="Q95" s="124">
        <f ca="1">IFERROR(IF((VLOOKUP($E95,'NEA Backsheet'!$D$5:$CB$183,Q$9,FALSE))="","",(VLOOKUP($E95,'NEA Backsheet'!$D$5:$CB$183,Q$9,FALSE))),"")</f>
        <v>7015.751243941033</v>
      </c>
      <c r="R95" s="126">
        <f ca="1">IFERROR(IF((VLOOKUP($E95,'NEA Backsheet'!$D$5:$CB$183,R$9,FALSE))="","",(VLOOKUP($E95,'NEA Backsheet'!$D$5:$CB$183,R$9,FALSE))),"")</f>
        <v>6981.2436313502239</v>
      </c>
    </row>
    <row r="96" spans="1:18" ht="15" customHeight="1" x14ac:dyDescent="0.3">
      <c r="A96" s="56">
        <v>83</v>
      </c>
      <c r="B96" s="97" t="str">
        <f ca="1">IFERROR(IF((VLOOKUP($E96,'Org List'!$AJ$10:$AL$188,3,FALSE))="","",(VLOOKUP($E96,'Org List'!$AJ$10:$AL$188,3,FALSE))),"")</f>
        <v>Midlands and East of England Commissioning Region</v>
      </c>
      <c r="C96" s="98" t="str">
        <f ca="1">IFERROR(IF((VLOOKUP($E96,'Org List'!$AO$10:$AQ$188,3,FALSE))="","",(VLOOKUP($E96,'Org List'!$AO$10:$AQ$188,3,FALSE))),"")</f>
        <v>West Midlands Region</v>
      </c>
      <c r="D96" s="116" t="str">
        <f ca="1">IFERROR(IF((VLOOKUP($E96,'Org List'!$AT$10:$AV$188,3,FALSE))="","",(VLOOKUP($E96,'Org List'!$AT$10:$AV$188,3,FALSE))),"")</f>
        <v>NHS England Midlands And East (West Midlands)</v>
      </c>
      <c r="E96" s="97" t="str">
        <f t="shared" ca="1" si="2"/>
        <v>E06000019</v>
      </c>
      <c r="F96" s="99" t="str">
        <f ca="1">IF(E96="","",VLOOKUP(E96,'Org List'!$J$9:$K$488,2,0))</f>
        <v>Herefordshire, County of</v>
      </c>
      <c r="G96" s="123">
        <f ca="1">IFERROR(IF((VLOOKUP($E96,'NEA Backsheet'!$D$5:$CB$183,G$9,FALSE))="","",(VLOOKUP($E96,'NEA Backsheet'!$D$5:$CB$183,G$9,FALSE))),"")</f>
        <v>1488.9489774106444</v>
      </c>
      <c r="H96" s="124">
        <f ca="1">IFERROR(IF((VLOOKUP($E96,'NEA Backsheet'!$D$5:$CB$183,H$9,FALSE))="","",(VLOOKUP($E96,'NEA Backsheet'!$D$5:$CB$183,H$9,FALSE))),"")</f>
        <v>1369.234598226308</v>
      </c>
      <c r="I96" s="124">
        <f ca="1">IFERROR(IF((VLOOKUP($E96,'NEA Backsheet'!$D$5:$CB$183,I$9,FALSE))="","",(VLOOKUP($E96,'NEA Backsheet'!$D$5:$CB$183,I$9,FALSE))),"")</f>
        <v>1316.2165116424508</v>
      </c>
      <c r="J96" s="125">
        <f ca="1">IFERROR(IF((VLOOKUP($E96,'NEA Backsheet'!$D$5:$CB$183,J$9,FALSE))="","",(VLOOKUP($E96,'NEA Backsheet'!$D$5:$CB$183,J$9,FALSE))),"")</f>
        <v>1392.1077603364449</v>
      </c>
      <c r="K96" s="123">
        <f ca="1">IFERROR(IF((VLOOKUP($E96,'NEA Backsheet'!$D$5:$CB$183,K$9,FALSE))="","",(VLOOKUP($E96,'NEA Backsheet'!$D$5:$CB$183,K$9,FALSE))),"")</f>
        <v>3484.0891894890292</v>
      </c>
      <c r="L96" s="124">
        <f ca="1">IFERROR(IF((VLOOKUP($E96,'NEA Backsheet'!$D$5:$CB$183,L$9,FALSE))="","",(VLOOKUP($E96,'NEA Backsheet'!$D$5:$CB$183,L$9,FALSE))),"")</f>
        <v>3573.6793228396173</v>
      </c>
      <c r="M96" s="124">
        <f ca="1">IFERROR(IF((VLOOKUP($E96,'NEA Backsheet'!$D$5:$CB$183,M$9,FALSE))="","",(VLOOKUP($E96,'NEA Backsheet'!$D$5:$CB$183,M$9,FALSE))),"")</f>
        <v>3425.5798227221612</v>
      </c>
      <c r="N96" s="126">
        <f ca="1">IFERROR(IF((VLOOKUP($E96,'NEA Backsheet'!$D$5:$CB$183,N$9,FALSE))="","",(VLOOKUP($E96,'NEA Backsheet'!$D$5:$CB$183,N$9,FALSE))),"")</f>
        <v>3343.2516148616528</v>
      </c>
      <c r="O96" s="123">
        <f ca="1">IFERROR(IF((VLOOKUP($E96,'NEA Backsheet'!$D$5:$CB$183,O$9,FALSE))="","",(VLOOKUP($E96,'NEA Backsheet'!$D$5:$CB$183,O$9,FALSE))),"")</f>
        <v>4973.0381668996733</v>
      </c>
      <c r="P96" s="127">
        <f ca="1">IFERROR(IF((VLOOKUP($E96,'NEA Backsheet'!$D$5:$CB$183,P$9,FALSE))="","",(VLOOKUP($E96,'NEA Backsheet'!$D$5:$CB$183,P$9,FALSE))),"")</f>
        <v>4942.913921065925</v>
      </c>
      <c r="Q96" s="124">
        <f ca="1">IFERROR(IF((VLOOKUP($E96,'NEA Backsheet'!$D$5:$CB$183,Q$9,FALSE))="","",(VLOOKUP($E96,'NEA Backsheet'!$D$5:$CB$183,Q$9,FALSE))),"")</f>
        <v>4741.7963343646115</v>
      </c>
      <c r="R96" s="126">
        <f ca="1">IFERROR(IF((VLOOKUP($E96,'NEA Backsheet'!$D$5:$CB$183,R$9,FALSE))="","",(VLOOKUP($E96,'NEA Backsheet'!$D$5:$CB$183,R$9,FALSE))),"")</f>
        <v>4735.359375198098</v>
      </c>
    </row>
    <row r="97" spans="1:18" ht="15" customHeight="1" x14ac:dyDescent="0.3">
      <c r="A97" s="56">
        <v>84</v>
      </c>
      <c r="B97" s="97" t="str">
        <f ca="1">IFERROR(IF((VLOOKUP($E97,'Org List'!$AJ$10:$AL$188,3,FALSE))="","",(VLOOKUP($E97,'Org List'!$AJ$10:$AL$188,3,FALSE))),"")</f>
        <v>Midlands and East of England Commissioning Region</v>
      </c>
      <c r="C97" s="98" t="str">
        <f ca="1">IFERROR(IF((VLOOKUP($E97,'Org List'!$AO$10:$AQ$188,3,FALSE))="","",(VLOOKUP($E97,'Org List'!$AO$10:$AQ$188,3,FALSE))),"")</f>
        <v>East Region</v>
      </c>
      <c r="D97" s="116" t="str">
        <f ca="1">IFERROR(IF((VLOOKUP($E97,'Org List'!$AT$10:$AV$188,3,FALSE))="","",(VLOOKUP($E97,'Org List'!$AT$10:$AV$188,3,FALSE))),"")</f>
        <v>NHS England Midlands And East (Central Midlands)</v>
      </c>
      <c r="E97" s="97" t="str">
        <f t="shared" ca="1" si="2"/>
        <v>E10000015</v>
      </c>
      <c r="F97" s="99" t="str">
        <f ca="1">IF(E97="","",VLOOKUP(E97,'Org List'!$J$9:$K$488,2,0))</f>
        <v>Hertfordshire</v>
      </c>
      <c r="G97" s="123">
        <f ca="1">IFERROR(IF((VLOOKUP($E97,'NEA Backsheet'!$D$5:$CB$183,G$9,FALSE))="","",(VLOOKUP($E97,'NEA Backsheet'!$D$5:$CB$183,G$9,FALSE))),"")</f>
        <v>9118.6004662948108</v>
      </c>
      <c r="H97" s="124">
        <f ca="1">IFERROR(IF((VLOOKUP($E97,'NEA Backsheet'!$D$5:$CB$183,H$9,FALSE))="","",(VLOOKUP($E97,'NEA Backsheet'!$D$5:$CB$183,H$9,FALSE))),"")</f>
        <v>7929.5935091353913</v>
      </c>
      <c r="I97" s="124">
        <f ca="1">IFERROR(IF((VLOOKUP($E97,'NEA Backsheet'!$D$5:$CB$183,I$9,FALSE))="","",(VLOOKUP($E97,'NEA Backsheet'!$D$5:$CB$183,I$9,FALSE))),"")</f>
        <v>9250.0770524430573</v>
      </c>
      <c r="J97" s="125">
        <f ca="1">IFERROR(IF((VLOOKUP($E97,'NEA Backsheet'!$D$5:$CB$183,J$9,FALSE))="","",(VLOOKUP($E97,'NEA Backsheet'!$D$5:$CB$183,J$9,FALSE))),"")</f>
        <v>9255.8843335703277</v>
      </c>
      <c r="K97" s="123">
        <f ca="1">IFERROR(IF((VLOOKUP($E97,'NEA Backsheet'!$D$5:$CB$183,K$9,FALSE))="","",(VLOOKUP($E97,'NEA Backsheet'!$D$5:$CB$183,K$9,FALSE))),"")</f>
        <v>19369.609517955927</v>
      </c>
      <c r="L97" s="124">
        <f ca="1">IFERROR(IF((VLOOKUP($E97,'NEA Backsheet'!$D$5:$CB$183,L$9,FALSE))="","",(VLOOKUP($E97,'NEA Backsheet'!$D$5:$CB$183,L$9,FALSE))),"")</f>
        <v>19630.560532005005</v>
      </c>
      <c r="M97" s="124">
        <f ca="1">IFERROR(IF((VLOOKUP($E97,'NEA Backsheet'!$D$5:$CB$183,M$9,FALSE))="","",(VLOOKUP($E97,'NEA Backsheet'!$D$5:$CB$183,M$9,FALSE))),"")</f>
        <v>19477.165160314675</v>
      </c>
      <c r="N97" s="126">
        <f ca="1">IFERROR(IF((VLOOKUP($E97,'NEA Backsheet'!$D$5:$CB$183,N$9,FALSE))="","",(VLOOKUP($E97,'NEA Backsheet'!$D$5:$CB$183,N$9,FALSE))),"")</f>
        <v>18878.053341151113</v>
      </c>
      <c r="O97" s="123">
        <f ca="1">IFERROR(IF((VLOOKUP($E97,'NEA Backsheet'!$D$5:$CB$183,O$9,FALSE))="","",(VLOOKUP($E97,'NEA Backsheet'!$D$5:$CB$183,O$9,FALSE))),"")</f>
        <v>28488.209984250738</v>
      </c>
      <c r="P97" s="127">
        <f ca="1">IFERROR(IF((VLOOKUP($E97,'NEA Backsheet'!$D$5:$CB$183,P$9,FALSE))="","",(VLOOKUP($E97,'NEA Backsheet'!$D$5:$CB$183,P$9,FALSE))),"")</f>
        <v>27560.154041140398</v>
      </c>
      <c r="Q97" s="124">
        <f ca="1">IFERROR(IF((VLOOKUP($E97,'NEA Backsheet'!$D$5:$CB$183,Q$9,FALSE))="","",(VLOOKUP($E97,'NEA Backsheet'!$D$5:$CB$183,Q$9,FALSE))),"")</f>
        <v>28727.24221275773</v>
      </c>
      <c r="R97" s="126">
        <f ca="1">IFERROR(IF((VLOOKUP($E97,'NEA Backsheet'!$D$5:$CB$183,R$9,FALSE))="","",(VLOOKUP($E97,'NEA Backsheet'!$D$5:$CB$183,R$9,FALSE))),"")</f>
        <v>28133.937674721441</v>
      </c>
    </row>
    <row r="98" spans="1:18" ht="15" customHeight="1" x14ac:dyDescent="0.3">
      <c r="A98" s="56">
        <v>85</v>
      </c>
      <c r="B98" s="97" t="str">
        <f ca="1">IFERROR(IF((VLOOKUP($E98,'Org List'!$AJ$10:$AL$188,3,FALSE))="","",(VLOOKUP($E98,'Org List'!$AJ$10:$AL$188,3,FALSE))),"")</f>
        <v>London Commissioning Region</v>
      </c>
      <c r="C98" s="98" t="str">
        <f ca="1">IFERROR(IF((VLOOKUP($E98,'Org List'!$AO$10:$AQ$188,3,FALSE))="","",(VLOOKUP($E98,'Org List'!$AO$10:$AQ$188,3,FALSE))),"")</f>
        <v>London Region</v>
      </c>
      <c r="D98" s="116" t="str">
        <f ca="1">IFERROR(IF((VLOOKUP($E98,'Org List'!$AT$10:$AV$188,3,FALSE))="","",(VLOOKUP($E98,'Org List'!$AT$10:$AV$188,3,FALSE))),"")</f>
        <v>NHS England London</v>
      </c>
      <c r="E98" s="97" t="str">
        <f t="shared" ca="1" si="2"/>
        <v>E09000017</v>
      </c>
      <c r="F98" s="99" t="str">
        <f ca="1">IF(E98="","",VLOOKUP(E98,'Org List'!$J$9:$K$488,2,0))</f>
        <v>Hillingdon</v>
      </c>
      <c r="G98" s="123">
        <f ca="1">IFERROR(IF((VLOOKUP($E98,'NEA Backsheet'!$D$5:$CB$183,G$9,FALSE))="","",(VLOOKUP($E98,'NEA Backsheet'!$D$5:$CB$183,G$9,FALSE))),"")</f>
        <v>1900.2957072649151</v>
      </c>
      <c r="H98" s="124">
        <f ca="1">IFERROR(IF((VLOOKUP($E98,'NEA Backsheet'!$D$5:$CB$183,H$9,FALSE))="","",(VLOOKUP($E98,'NEA Backsheet'!$D$5:$CB$183,H$9,FALSE))),"")</f>
        <v>1882.1190999614523</v>
      </c>
      <c r="I98" s="124">
        <f ca="1">IFERROR(IF((VLOOKUP($E98,'NEA Backsheet'!$D$5:$CB$183,I$9,FALSE))="","",(VLOOKUP($E98,'NEA Backsheet'!$D$5:$CB$183,I$9,FALSE))),"")</f>
        <v>1977.183912235276</v>
      </c>
      <c r="J98" s="125">
        <f ca="1">IFERROR(IF((VLOOKUP($E98,'NEA Backsheet'!$D$5:$CB$183,J$9,FALSE))="","",(VLOOKUP($E98,'NEA Backsheet'!$D$5:$CB$183,J$9,FALSE))),"")</f>
        <v>2149.3352262658614</v>
      </c>
      <c r="K98" s="123">
        <f ca="1">IFERROR(IF((VLOOKUP($E98,'NEA Backsheet'!$D$5:$CB$183,K$9,FALSE))="","",(VLOOKUP($E98,'NEA Backsheet'!$D$5:$CB$183,K$9,FALSE))),"")</f>
        <v>5280.635705898615</v>
      </c>
      <c r="L98" s="124">
        <f ca="1">IFERROR(IF((VLOOKUP($E98,'NEA Backsheet'!$D$5:$CB$183,L$9,FALSE))="","",(VLOOKUP($E98,'NEA Backsheet'!$D$5:$CB$183,L$9,FALSE))),"")</f>
        <v>5329.8128649856153</v>
      </c>
      <c r="M98" s="124">
        <f ca="1">IFERROR(IF((VLOOKUP($E98,'NEA Backsheet'!$D$5:$CB$183,M$9,FALSE))="","",(VLOOKUP($E98,'NEA Backsheet'!$D$5:$CB$183,M$9,FALSE))),"")</f>
        <v>5093.9974377094932</v>
      </c>
      <c r="N98" s="126">
        <f ca="1">IFERROR(IF((VLOOKUP($E98,'NEA Backsheet'!$D$5:$CB$183,N$9,FALSE))="","",(VLOOKUP($E98,'NEA Backsheet'!$D$5:$CB$183,N$9,FALSE))),"")</f>
        <v>5140.078213756381</v>
      </c>
      <c r="O98" s="123">
        <f ca="1">IFERROR(IF((VLOOKUP($E98,'NEA Backsheet'!$D$5:$CB$183,O$9,FALSE))="","",(VLOOKUP($E98,'NEA Backsheet'!$D$5:$CB$183,O$9,FALSE))),"")</f>
        <v>7180.9314131635301</v>
      </c>
      <c r="P98" s="127">
        <f ca="1">IFERROR(IF((VLOOKUP($E98,'NEA Backsheet'!$D$5:$CB$183,P$9,FALSE))="","",(VLOOKUP($E98,'NEA Backsheet'!$D$5:$CB$183,P$9,FALSE))),"")</f>
        <v>7211.9319649470672</v>
      </c>
      <c r="Q98" s="124">
        <f ca="1">IFERROR(IF((VLOOKUP($E98,'NEA Backsheet'!$D$5:$CB$183,Q$9,FALSE))="","",(VLOOKUP($E98,'NEA Backsheet'!$D$5:$CB$183,Q$9,FALSE))),"")</f>
        <v>7071.181349944769</v>
      </c>
      <c r="R98" s="126">
        <f ca="1">IFERROR(IF((VLOOKUP($E98,'NEA Backsheet'!$D$5:$CB$183,R$9,FALSE))="","",(VLOOKUP($E98,'NEA Backsheet'!$D$5:$CB$183,R$9,FALSE))),"")</f>
        <v>7289.4134400222429</v>
      </c>
    </row>
    <row r="99" spans="1:18" ht="15" customHeight="1" x14ac:dyDescent="0.3">
      <c r="A99" s="56">
        <v>86</v>
      </c>
      <c r="B99" s="97" t="str">
        <f ca="1">IFERROR(IF((VLOOKUP($E99,'Org List'!$AJ$10:$AL$188,3,FALSE))="","",(VLOOKUP($E99,'Org List'!$AJ$10:$AL$188,3,FALSE))),"")</f>
        <v>London Commissioning Region</v>
      </c>
      <c r="C99" s="98" t="str">
        <f ca="1">IFERROR(IF((VLOOKUP($E99,'Org List'!$AO$10:$AQ$188,3,FALSE))="","",(VLOOKUP($E99,'Org List'!$AO$10:$AQ$188,3,FALSE))),"")</f>
        <v>London Region</v>
      </c>
      <c r="D99" s="116" t="str">
        <f ca="1">IFERROR(IF((VLOOKUP($E99,'Org List'!$AT$10:$AV$188,3,FALSE))="","",(VLOOKUP($E99,'Org List'!$AT$10:$AV$188,3,FALSE))),"")</f>
        <v>NHS England London</v>
      </c>
      <c r="E99" s="97" t="str">
        <f t="shared" ca="1" si="2"/>
        <v>E09000018</v>
      </c>
      <c r="F99" s="99" t="str">
        <f ca="1">IF(E99="","",VLOOKUP(E99,'Org List'!$J$9:$K$488,2,0))</f>
        <v>Hounslow</v>
      </c>
      <c r="G99" s="123">
        <f ca="1">IFERROR(IF((VLOOKUP($E99,'NEA Backsheet'!$D$5:$CB$183,G$9,FALSE))="","",(VLOOKUP($E99,'NEA Backsheet'!$D$5:$CB$183,G$9,FALSE))),"")</f>
        <v>2916.3992950233583</v>
      </c>
      <c r="H99" s="124">
        <f ca="1">IFERROR(IF((VLOOKUP($E99,'NEA Backsheet'!$D$5:$CB$183,H$9,FALSE))="","",(VLOOKUP($E99,'NEA Backsheet'!$D$5:$CB$183,H$9,FALSE))),"")</f>
        <v>2974.5714417465369</v>
      </c>
      <c r="I99" s="124">
        <f ca="1">IFERROR(IF((VLOOKUP($E99,'NEA Backsheet'!$D$5:$CB$183,I$9,FALSE))="","",(VLOOKUP($E99,'NEA Backsheet'!$D$5:$CB$183,I$9,FALSE))),"")</f>
        <v>2891.2863688308316</v>
      </c>
      <c r="J99" s="125">
        <f ca="1">IFERROR(IF((VLOOKUP($E99,'NEA Backsheet'!$D$5:$CB$183,J$9,FALSE))="","",(VLOOKUP($E99,'NEA Backsheet'!$D$5:$CB$183,J$9,FALSE))),"")</f>
        <v>3199.1734971503165</v>
      </c>
      <c r="K99" s="123">
        <f ca="1">IFERROR(IF((VLOOKUP($E99,'NEA Backsheet'!$D$5:$CB$183,K$9,FALSE))="","",(VLOOKUP($E99,'NEA Backsheet'!$D$5:$CB$183,K$9,FALSE))),"")</f>
        <v>4858.5888908716133</v>
      </c>
      <c r="L99" s="124">
        <f ca="1">IFERROR(IF((VLOOKUP($E99,'NEA Backsheet'!$D$5:$CB$183,L$9,FALSE))="","",(VLOOKUP($E99,'NEA Backsheet'!$D$5:$CB$183,L$9,FALSE))),"")</f>
        <v>4793.2351149128899</v>
      </c>
      <c r="M99" s="124">
        <f ca="1">IFERROR(IF((VLOOKUP($E99,'NEA Backsheet'!$D$5:$CB$183,M$9,FALSE))="","",(VLOOKUP($E99,'NEA Backsheet'!$D$5:$CB$183,M$9,FALSE))),"")</f>
        <v>4405.6492918947861</v>
      </c>
      <c r="N99" s="126">
        <f ca="1">IFERROR(IF((VLOOKUP($E99,'NEA Backsheet'!$D$5:$CB$183,N$9,FALSE))="","",(VLOOKUP($E99,'NEA Backsheet'!$D$5:$CB$183,N$9,FALSE))),"")</f>
        <v>4403.0286123663855</v>
      </c>
      <c r="O99" s="123">
        <f ca="1">IFERROR(IF((VLOOKUP($E99,'NEA Backsheet'!$D$5:$CB$183,O$9,FALSE))="","",(VLOOKUP($E99,'NEA Backsheet'!$D$5:$CB$183,O$9,FALSE))),"")</f>
        <v>7774.988185894972</v>
      </c>
      <c r="P99" s="127">
        <f ca="1">IFERROR(IF((VLOOKUP($E99,'NEA Backsheet'!$D$5:$CB$183,P$9,FALSE))="","",(VLOOKUP($E99,'NEA Backsheet'!$D$5:$CB$183,P$9,FALSE))),"")</f>
        <v>7767.8065566594269</v>
      </c>
      <c r="Q99" s="124">
        <f ca="1">IFERROR(IF((VLOOKUP($E99,'NEA Backsheet'!$D$5:$CB$183,Q$9,FALSE))="","",(VLOOKUP($E99,'NEA Backsheet'!$D$5:$CB$183,Q$9,FALSE))),"")</f>
        <v>7296.9356607256177</v>
      </c>
      <c r="R99" s="126">
        <f ca="1">IFERROR(IF((VLOOKUP($E99,'NEA Backsheet'!$D$5:$CB$183,R$9,FALSE))="","",(VLOOKUP($E99,'NEA Backsheet'!$D$5:$CB$183,R$9,FALSE))),"")</f>
        <v>7602.202109516702</v>
      </c>
    </row>
    <row r="100" spans="1:18" ht="15" customHeight="1" x14ac:dyDescent="0.3">
      <c r="A100" s="56">
        <v>87</v>
      </c>
      <c r="B100" s="97" t="str">
        <f ca="1">IFERROR(IF((VLOOKUP($E100,'Org List'!$AJ$10:$AL$188,3,FALSE))="","",(VLOOKUP($E100,'Org List'!$AJ$10:$AL$188,3,FALSE))),"")</f>
        <v>South East England Commissioning Region</v>
      </c>
      <c r="C100" s="98" t="str">
        <f ca="1">IFERROR(IF((VLOOKUP($E100,'Org List'!$AO$10:$AQ$188,3,FALSE))="","",(VLOOKUP($E100,'Org List'!$AO$10:$AQ$188,3,FALSE))),"")</f>
        <v>South East Region</v>
      </c>
      <c r="D100" s="116" t="str">
        <f ca="1">IFERROR(IF((VLOOKUP($E100,'Org List'!$AT$10:$AV$188,3,FALSE))="","",(VLOOKUP($E100,'Org List'!$AT$10:$AV$188,3,FALSE))),"")</f>
        <v>NHS England South East (Hampshire, Isle of Wight and Thames Valley)</v>
      </c>
      <c r="E100" s="97" t="str">
        <f t="shared" ca="1" si="2"/>
        <v>E06000046</v>
      </c>
      <c r="F100" s="99" t="str">
        <f ca="1">IF(E100="","",VLOOKUP(E100,'Org List'!$J$9:$K$488,2,0))</f>
        <v>Isle of Wight</v>
      </c>
      <c r="G100" s="123">
        <f ca="1">IFERROR(IF((VLOOKUP($E100,'NEA Backsheet'!$D$5:$CB$183,G$9,FALSE))="","",(VLOOKUP($E100,'NEA Backsheet'!$D$5:$CB$183,G$9,FALSE))),"")</f>
        <v>673.99999999999989</v>
      </c>
      <c r="H100" s="124">
        <f ca="1">IFERROR(IF((VLOOKUP($E100,'NEA Backsheet'!$D$5:$CB$183,H$9,FALSE))="","",(VLOOKUP($E100,'NEA Backsheet'!$D$5:$CB$183,H$9,FALSE))),"")</f>
        <v>502.99999999999989</v>
      </c>
      <c r="I100" s="124">
        <f ca="1">IFERROR(IF((VLOOKUP($E100,'NEA Backsheet'!$D$5:$CB$183,I$9,FALSE))="","",(VLOOKUP($E100,'NEA Backsheet'!$D$5:$CB$183,I$9,FALSE))),"")</f>
        <v>624.99999999999989</v>
      </c>
      <c r="J100" s="125">
        <f ca="1">IFERROR(IF((VLOOKUP($E100,'NEA Backsheet'!$D$5:$CB$183,J$9,FALSE))="","",(VLOOKUP($E100,'NEA Backsheet'!$D$5:$CB$183,J$9,FALSE))),"")</f>
        <v>710.99999999999989</v>
      </c>
      <c r="K100" s="123">
        <f ca="1">IFERROR(IF((VLOOKUP($E100,'NEA Backsheet'!$D$5:$CB$183,K$9,FALSE))="","",(VLOOKUP($E100,'NEA Backsheet'!$D$5:$CB$183,K$9,FALSE))),"")</f>
        <v>2859.9999999999995</v>
      </c>
      <c r="L100" s="124">
        <f ca="1">IFERROR(IF((VLOOKUP($E100,'NEA Backsheet'!$D$5:$CB$183,L$9,FALSE))="","",(VLOOKUP($E100,'NEA Backsheet'!$D$5:$CB$183,L$9,FALSE))),"")</f>
        <v>2784.9999999999995</v>
      </c>
      <c r="M100" s="124">
        <f ca="1">IFERROR(IF((VLOOKUP($E100,'NEA Backsheet'!$D$5:$CB$183,M$9,FALSE))="","",(VLOOKUP($E100,'NEA Backsheet'!$D$5:$CB$183,M$9,FALSE))),"")</f>
        <v>2676.9999999999995</v>
      </c>
      <c r="N100" s="126">
        <f ca="1">IFERROR(IF((VLOOKUP($E100,'NEA Backsheet'!$D$5:$CB$183,N$9,FALSE))="","",(VLOOKUP($E100,'NEA Backsheet'!$D$5:$CB$183,N$9,FALSE))),"")</f>
        <v>2722.9999999999995</v>
      </c>
      <c r="O100" s="123">
        <f ca="1">IFERROR(IF((VLOOKUP($E100,'NEA Backsheet'!$D$5:$CB$183,O$9,FALSE))="","",(VLOOKUP($E100,'NEA Backsheet'!$D$5:$CB$183,O$9,FALSE))),"")</f>
        <v>3533.9999999999995</v>
      </c>
      <c r="P100" s="127">
        <f ca="1">IFERROR(IF((VLOOKUP($E100,'NEA Backsheet'!$D$5:$CB$183,P$9,FALSE))="","",(VLOOKUP($E100,'NEA Backsheet'!$D$5:$CB$183,P$9,FALSE))),"")</f>
        <v>3287.9999999999995</v>
      </c>
      <c r="Q100" s="124">
        <f ca="1">IFERROR(IF((VLOOKUP($E100,'NEA Backsheet'!$D$5:$CB$183,Q$9,FALSE))="","",(VLOOKUP($E100,'NEA Backsheet'!$D$5:$CB$183,Q$9,FALSE))),"")</f>
        <v>3301.9999999999995</v>
      </c>
      <c r="R100" s="126">
        <f ca="1">IFERROR(IF((VLOOKUP($E100,'NEA Backsheet'!$D$5:$CB$183,R$9,FALSE))="","",(VLOOKUP($E100,'NEA Backsheet'!$D$5:$CB$183,R$9,FALSE))),"")</f>
        <v>3433.9999999999995</v>
      </c>
    </row>
    <row r="101" spans="1:18" ht="15" customHeight="1" x14ac:dyDescent="0.3">
      <c r="A101" s="56">
        <v>88</v>
      </c>
      <c r="B101" s="97" t="str">
        <f ca="1">IFERROR(IF((VLOOKUP($E101,'Org List'!$AJ$10:$AL$188,3,FALSE))="","",(VLOOKUP($E101,'Org List'!$AJ$10:$AL$188,3,FALSE))),"")</f>
        <v>London Commissioning Region</v>
      </c>
      <c r="C101" s="98" t="str">
        <f ca="1">IFERROR(IF((VLOOKUP($E101,'Org List'!$AO$10:$AQ$188,3,FALSE))="","",(VLOOKUP($E101,'Org List'!$AO$10:$AQ$188,3,FALSE))),"")</f>
        <v>London Region</v>
      </c>
      <c r="D101" s="116" t="str">
        <f ca="1">IFERROR(IF((VLOOKUP($E101,'Org List'!$AT$10:$AV$188,3,FALSE))="","",(VLOOKUP($E101,'Org List'!$AT$10:$AV$188,3,FALSE))),"")</f>
        <v>NHS England London</v>
      </c>
      <c r="E101" s="97" t="str">
        <f t="shared" ca="1" si="2"/>
        <v>E09000019</v>
      </c>
      <c r="F101" s="99" t="str">
        <f ca="1">IF(E101="","",VLOOKUP(E101,'Org List'!$J$9:$K$488,2,0))</f>
        <v>Islington</v>
      </c>
      <c r="G101" s="123">
        <f ca="1">IFERROR(IF((VLOOKUP($E101,'NEA Backsheet'!$D$5:$CB$183,G$9,FALSE))="","",(VLOOKUP($E101,'NEA Backsheet'!$D$5:$CB$183,G$9,FALSE))),"")</f>
        <v>1551.0068205778634</v>
      </c>
      <c r="H101" s="124">
        <f ca="1">IFERROR(IF((VLOOKUP($E101,'NEA Backsheet'!$D$5:$CB$183,H$9,FALSE))="","",(VLOOKUP($E101,'NEA Backsheet'!$D$5:$CB$183,H$9,FALSE))),"")</f>
        <v>1494.1045904712305</v>
      </c>
      <c r="I101" s="124">
        <f ca="1">IFERROR(IF((VLOOKUP($E101,'NEA Backsheet'!$D$5:$CB$183,I$9,FALSE))="","",(VLOOKUP($E101,'NEA Backsheet'!$D$5:$CB$183,I$9,FALSE))),"")</f>
        <v>1680.5629007844057</v>
      </c>
      <c r="J101" s="125">
        <f ca="1">IFERROR(IF((VLOOKUP($E101,'NEA Backsheet'!$D$5:$CB$183,J$9,FALSE))="","",(VLOOKUP($E101,'NEA Backsheet'!$D$5:$CB$183,J$9,FALSE))),"")</f>
        <v>1674.0712257629175</v>
      </c>
      <c r="K101" s="123">
        <f ca="1">IFERROR(IF((VLOOKUP($E101,'NEA Backsheet'!$D$5:$CB$183,K$9,FALSE))="","",(VLOOKUP($E101,'NEA Backsheet'!$D$5:$CB$183,K$9,FALSE))),"")</f>
        <v>3482.6384655815286</v>
      </c>
      <c r="L101" s="124">
        <f ca="1">IFERROR(IF((VLOOKUP($E101,'NEA Backsheet'!$D$5:$CB$183,L$9,FALSE))="","",(VLOOKUP($E101,'NEA Backsheet'!$D$5:$CB$183,L$9,FALSE))),"")</f>
        <v>3351.8401305945054</v>
      </c>
      <c r="M101" s="124">
        <f ca="1">IFERROR(IF((VLOOKUP($E101,'NEA Backsheet'!$D$5:$CB$183,M$9,FALSE))="","",(VLOOKUP($E101,'NEA Backsheet'!$D$5:$CB$183,M$9,FALSE))),"")</f>
        <v>3253.8929862714849</v>
      </c>
      <c r="N101" s="126">
        <f ca="1">IFERROR(IF((VLOOKUP($E101,'NEA Backsheet'!$D$5:$CB$183,N$9,FALSE))="","",(VLOOKUP($E101,'NEA Backsheet'!$D$5:$CB$183,N$9,FALSE))),"")</f>
        <v>3106.1884254780762</v>
      </c>
      <c r="O101" s="123">
        <f ca="1">IFERROR(IF((VLOOKUP($E101,'NEA Backsheet'!$D$5:$CB$183,O$9,FALSE))="","",(VLOOKUP($E101,'NEA Backsheet'!$D$5:$CB$183,O$9,FALSE))),"")</f>
        <v>5033.6452861593916</v>
      </c>
      <c r="P101" s="127">
        <f ca="1">IFERROR(IF((VLOOKUP($E101,'NEA Backsheet'!$D$5:$CB$183,P$9,FALSE))="","",(VLOOKUP($E101,'NEA Backsheet'!$D$5:$CB$183,P$9,FALSE))),"")</f>
        <v>4845.9447210657363</v>
      </c>
      <c r="Q101" s="124">
        <f ca="1">IFERROR(IF((VLOOKUP($E101,'NEA Backsheet'!$D$5:$CB$183,Q$9,FALSE))="","",(VLOOKUP($E101,'NEA Backsheet'!$D$5:$CB$183,Q$9,FALSE))),"")</f>
        <v>4934.4558870558903</v>
      </c>
      <c r="R101" s="126">
        <f ca="1">IFERROR(IF((VLOOKUP($E101,'NEA Backsheet'!$D$5:$CB$183,R$9,FALSE))="","",(VLOOKUP($E101,'NEA Backsheet'!$D$5:$CB$183,R$9,FALSE))),"")</f>
        <v>4780.2596512409937</v>
      </c>
    </row>
    <row r="102" spans="1:18" ht="15" customHeight="1" x14ac:dyDescent="0.3">
      <c r="A102" s="56">
        <v>89</v>
      </c>
      <c r="B102" s="97" t="str">
        <f ca="1">IFERROR(IF((VLOOKUP($E102,'Org List'!$AJ$10:$AL$188,3,FALSE))="","",(VLOOKUP($E102,'Org List'!$AJ$10:$AL$188,3,FALSE))),"")</f>
        <v>London Commissioning Region</v>
      </c>
      <c r="C102" s="98" t="str">
        <f ca="1">IFERROR(IF((VLOOKUP($E102,'Org List'!$AO$10:$AQ$188,3,FALSE))="","",(VLOOKUP($E102,'Org List'!$AO$10:$AQ$188,3,FALSE))),"")</f>
        <v>London Region</v>
      </c>
      <c r="D102" s="116" t="str">
        <f ca="1">IFERROR(IF((VLOOKUP($E102,'Org List'!$AT$10:$AV$188,3,FALSE))="","",(VLOOKUP($E102,'Org List'!$AT$10:$AV$188,3,FALSE))),"")</f>
        <v>NHS England London</v>
      </c>
      <c r="E102" s="97" t="str">
        <f t="shared" ca="1" si="2"/>
        <v>E09000020</v>
      </c>
      <c r="F102" s="99" t="str">
        <f ca="1">IF(E102="","",VLOOKUP(E102,'Org List'!$J$9:$K$488,2,0))</f>
        <v>Kensington and Chelsea</v>
      </c>
      <c r="G102" s="123">
        <f ca="1">IFERROR(IF((VLOOKUP($E102,'NEA Backsheet'!$D$5:$CB$183,G$9,FALSE))="","",(VLOOKUP($E102,'NEA Backsheet'!$D$5:$CB$183,G$9,FALSE))),"")</f>
        <v>793.10498364993191</v>
      </c>
      <c r="H102" s="124">
        <f ca="1">IFERROR(IF((VLOOKUP($E102,'NEA Backsheet'!$D$5:$CB$183,H$9,FALSE))="","",(VLOOKUP($E102,'NEA Backsheet'!$D$5:$CB$183,H$9,FALSE))),"")</f>
        <v>761.02529746882919</v>
      </c>
      <c r="I102" s="124">
        <f ca="1">IFERROR(IF((VLOOKUP($E102,'NEA Backsheet'!$D$5:$CB$183,I$9,FALSE))="","",(VLOOKUP($E102,'NEA Backsheet'!$D$5:$CB$183,I$9,FALSE))),"")</f>
        <v>840.06732598326516</v>
      </c>
      <c r="J102" s="125">
        <f ca="1">IFERROR(IF((VLOOKUP($E102,'NEA Backsheet'!$D$5:$CB$183,J$9,FALSE))="","",(VLOOKUP($E102,'NEA Backsheet'!$D$5:$CB$183,J$9,FALSE))),"")</f>
        <v>877.33319861579412</v>
      </c>
      <c r="K102" s="123">
        <f ca="1">IFERROR(IF((VLOOKUP($E102,'NEA Backsheet'!$D$5:$CB$183,K$9,FALSE))="","",(VLOOKUP($E102,'NEA Backsheet'!$D$5:$CB$183,K$9,FALSE))),"")</f>
        <v>2114.768372130734</v>
      </c>
      <c r="L102" s="124">
        <f ca="1">IFERROR(IF((VLOOKUP($E102,'NEA Backsheet'!$D$5:$CB$183,L$9,FALSE))="","",(VLOOKUP($E102,'NEA Backsheet'!$D$5:$CB$183,L$9,FALSE))),"")</f>
        <v>2046.7999587310883</v>
      </c>
      <c r="M102" s="124">
        <f ca="1">IFERROR(IF((VLOOKUP($E102,'NEA Backsheet'!$D$5:$CB$183,M$9,FALSE))="","",(VLOOKUP($E102,'NEA Backsheet'!$D$5:$CB$183,M$9,FALSE))),"")</f>
        <v>1984.1431802219881</v>
      </c>
      <c r="N102" s="126">
        <f ca="1">IFERROR(IF((VLOOKUP($E102,'NEA Backsheet'!$D$5:$CB$183,N$9,FALSE))="","",(VLOOKUP($E102,'NEA Backsheet'!$D$5:$CB$183,N$9,FALSE))),"")</f>
        <v>2088.6408670402734</v>
      </c>
      <c r="O102" s="123">
        <f ca="1">IFERROR(IF((VLOOKUP($E102,'NEA Backsheet'!$D$5:$CB$183,O$9,FALSE))="","",(VLOOKUP($E102,'NEA Backsheet'!$D$5:$CB$183,O$9,FALSE))),"")</f>
        <v>2907.8733557806659</v>
      </c>
      <c r="P102" s="127">
        <f ca="1">IFERROR(IF((VLOOKUP($E102,'NEA Backsheet'!$D$5:$CB$183,P$9,FALSE))="","",(VLOOKUP($E102,'NEA Backsheet'!$D$5:$CB$183,P$9,FALSE))),"")</f>
        <v>2807.8252561999175</v>
      </c>
      <c r="Q102" s="124">
        <f ca="1">IFERROR(IF((VLOOKUP($E102,'NEA Backsheet'!$D$5:$CB$183,Q$9,FALSE))="","",(VLOOKUP($E102,'NEA Backsheet'!$D$5:$CB$183,Q$9,FALSE))),"")</f>
        <v>2824.2105062052533</v>
      </c>
      <c r="R102" s="126">
        <f ca="1">IFERROR(IF((VLOOKUP($E102,'NEA Backsheet'!$D$5:$CB$183,R$9,FALSE))="","",(VLOOKUP($E102,'NEA Backsheet'!$D$5:$CB$183,R$9,FALSE))),"")</f>
        <v>2965.9740656560675</v>
      </c>
    </row>
    <row r="103" spans="1:18" ht="15" customHeight="1" x14ac:dyDescent="0.3">
      <c r="A103" s="56">
        <v>90</v>
      </c>
      <c r="B103" s="97" t="str">
        <f ca="1">IFERROR(IF((VLOOKUP($E103,'Org List'!$AJ$10:$AL$188,3,FALSE))="","",(VLOOKUP($E103,'Org List'!$AJ$10:$AL$188,3,FALSE))),"")</f>
        <v>South East England Commissioning Region</v>
      </c>
      <c r="C103" s="98" t="str">
        <f ca="1">IFERROR(IF((VLOOKUP($E103,'Org List'!$AO$10:$AQ$188,3,FALSE))="","",(VLOOKUP($E103,'Org List'!$AO$10:$AQ$188,3,FALSE))),"")</f>
        <v>South East Region</v>
      </c>
      <c r="D103" s="116" t="str">
        <f ca="1">IFERROR(IF((VLOOKUP($E103,'Org List'!$AT$10:$AV$188,3,FALSE))="","",(VLOOKUP($E103,'Org List'!$AT$10:$AV$188,3,FALSE))),"")</f>
        <v>NHS England South East (Kent, Surrey and Sussex)</v>
      </c>
      <c r="E103" s="97" t="str">
        <f t="shared" ca="1" si="2"/>
        <v>E10000016</v>
      </c>
      <c r="F103" s="99" t="str">
        <f ca="1">IF(E103="","",VLOOKUP(E103,'Org List'!$J$9:$K$488,2,0))</f>
        <v>Kent</v>
      </c>
      <c r="G103" s="123">
        <f ca="1">IFERROR(IF((VLOOKUP($E103,'NEA Backsheet'!$D$5:$CB$183,G$9,FALSE))="","",(VLOOKUP($E103,'NEA Backsheet'!$D$5:$CB$183,G$9,FALSE))),"")</f>
        <v>15869.661908966213</v>
      </c>
      <c r="H103" s="124">
        <f ca="1">IFERROR(IF((VLOOKUP($E103,'NEA Backsheet'!$D$5:$CB$183,H$9,FALSE))="","",(VLOOKUP($E103,'NEA Backsheet'!$D$5:$CB$183,H$9,FALSE))),"")</f>
        <v>15419.992282680041</v>
      </c>
      <c r="I103" s="124">
        <f ca="1">IFERROR(IF((VLOOKUP($E103,'NEA Backsheet'!$D$5:$CB$183,I$9,FALSE))="","",(VLOOKUP($E103,'NEA Backsheet'!$D$5:$CB$183,I$9,FALSE))),"")</f>
        <v>16074.662026711103</v>
      </c>
      <c r="J103" s="125">
        <f ca="1">IFERROR(IF((VLOOKUP($E103,'NEA Backsheet'!$D$5:$CB$183,J$9,FALSE))="","",(VLOOKUP($E103,'NEA Backsheet'!$D$5:$CB$183,J$9,FALSE))),"")</f>
        <v>16391.83139678006</v>
      </c>
      <c r="K103" s="123">
        <f ca="1">IFERROR(IF((VLOOKUP($E103,'NEA Backsheet'!$D$5:$CB$183,K$9,FALSE))="","",(VLOOKUP($E103,'NEA Backsheet'!$D$5:$CB$183,K$9,FALSE))),"")</f>
        <v>25721.170686481855</v>
      </c>
      <c r="L103" s="124">
        <f ca="1">IFERROR(IF((VLOOKUP($E103,'NEA Backsheet'!$D$5:$CB$183,L$9,FALSE))="","",(VLOOKUP($E103,'NEA Backsheet'!$D$5:$CB$183,L$9,FALSE))),"")</f>
        <v>26234.109147060441</v>
      </c>
      <c r="M103" s="124">
        <f ca="1">IFERROR(IF((VLOOKUP($E103,'NEA Backsheet'!$D$5:$CB$183,M$9,FALSE))="","",(VLOOKUP($E103,'NEA Backsheet'!$D$5:$CB$183,M$9,FALSE))),"")</f>
        <v>25944.443621789876</v>
      </c>
      <c r="N103" s="126">
        <f ca="1">IFERROR(IF((VLOOKUP($E103,'NEA Backsheet'!$D$5:$CB$183,N$9,FALSE))="","",(VLOOKUP($E103,'NEA Backsheet'!$D$5:$CB$183,N$9,FALSE))),"")</f>
        <v>25461.922489253422</v>
      </c>
      <c r="O103" s="123">
        <f ca="1">IFERROR(IF((VLOOKUP($E103,'NEA Backsheet'!$D$5:$CB$183,O$9,FALSE))="","",(VLOOKUP($E103,'NEA Backsheet'!$D$5:$CB$183,O$9,FALSE))),"")</f>
        <v>41590.832595448068</v>
      </c>
      <c r="P103" s="127">
        <f ca="1">IFERROR(IF((VLOOKUP($E103,'NEA Backsheet'!$D$5:$CB$183,P$9,FALSE))="","",(VLOOKUP($E103,'NEA Backsheet'!$D$5:$CB$183,P$9,FALSE))),"")</f>
        <v>41654.101429740484</v>
      </c>
      <c r="Q103" s="124">
        <f ca="1">IFERROR(IF((VLOOKUP($E103,'NEA Backsheet'!$D$5:$CB$183,Q$9,FALSE))="","",(VLOOKUP($E103,'NEA Backsheet'!$D$5:$CB$183,Q$9,FALSE))),"")</f>
        <v>42019.105648500976</v>
      </c>
      <c r="R103" s="126">
        <f ca="1">IFERROR(IF((VLOOKUP($E103,'NEA Backsheet'!$D$5:$CB$183,R$9,FALSE))="","",(VLOOKUP($E103,'NEA Backsheet'!$D$5:$CB$183,R$9,FALSE))),"")</f>
        <v>41853.753886033483</v>
      </c>
    </row>
    <row r="104" spans="1:18" ht="15" customHeight="1" x14ac:dyDescent="0.3">
      <c r="A104" s="56">
        <v>91</v>
      </c>
      <c r="B104" s="97" t="str">
        <f ca="1">IFERROR(IF((VLOOKUP($E104,'Org List'!$AJ$10:$AL$188,3,FALSE))="","",(VLOOKUP($E104,'Org List'!$AJ$10:$AL$188,3,FALSE))),"")</f>
        <v>North of England Commissioning Region</v>
      </c>
      <c r="C104" s="98" t="str">
        <f ca="1">IFERROR(IF((VLOOKUP($E104,'Org List'!$AO$10:$AQ$188,3,FALSE))="","",(VLOOKUP($E104,'Org List'!$AO$10:$AQ$188,3,FALSE))),"")</f>
        <v>Yorkshire and The Humber Region</v>
      </c>
      <c r="D104" s="116" t="str">
        <f ca="1">IFERROR(IF((VLOOKUP($E104,'Org List'!$AT$10:$AV$188,3,FALSE))="","",(VLOOKUP($E104,'Org List'!$AT$10:$AV$188,3,FALSE))),"")</f>
        <v>NHS England North (Yorkshire And Humber)</v>
      </c>
      <c r="E104" s="97" t="str">
        <f t="shared" ca="1" si="2"/>
        <v>E06000010</v>
      </c>
      <c r="F104" s="99" t="str">
        <f ca="1">IF(E104="","",VLOOKUP(E104,'Org List'!$J$9:$K$488,2,0))</f>
        <v>Kingston upon Hull, City of</v>
      </c>
      <c r="G104" s="123">
        <f ca="1">IFERROR(IF((VLOOKUP($E104,'NEA Backsheet'!$D$5:$CB$183,G$9,FALSE))="","",(VLOOKUP($E104,'NEA Backsheet'!$D$5:$CB$183,G$9,FALSE))),"")</f>
        <v>1586.0125032258907</v>
      </c>
      <c r="H104" s="124">
        <f ca="1">IFERROR(IF((VLOOKUP($E104,'NEA Backsheet'!$D$5:$CB$183,H$9,FALSE))="","",(VLOOKUP($E104,'NEA Backsheet'!$D$5:$CB$183,H$9,FALSE))),"")</f>
        <v>1338.0208048816476</v>
      </c>
      <c r="I104" s="124">
        <f ca="1">IFERROR(IF((VLOOKUP($E104,'NEA Backsheet'!$D$5:$CB$183,I$9,FALSE))="","",(VLOOKUP($E104,'NEA Backsheet'!$D$5:$CB$183,I$9,FALSE))),"")</f>
        <v>1665.0016418128971</v>
      </c>
      <c r="J104" s="125">
        <f ca="1">IFERROR(IF((VLOOKUP($E104,'NEA Backsheet'!$D$5:$CB$183,J$9,FALSE))="","",(VLOOKUP($E104,'NEA Backsheet'!$D$5:$CB$183,J$9,FALSE))),"")</f>
        <v>1543.7889125037177</v>
      </c>
      <c r="K104" s="123">
        <f ca="1">IFERROR(IF((VLOOKUP($E104,'NEA Backsheet'!$D$5:$CB$183,K$9,FALSE))="","",(VLOOKUP($E104,'NEA Backsheet'!$D$5:$CB$183,K$9,FALSE))),"")</f>
        <v>5302.1564353567401</v>
      </c>
      <c r="L104" s="124">
        <f ca="1">IFERROR(IF((VLOOKUP($E104,'NEA Backsheet'!$D$5:$CB$183,L$9,FALSE))="","",(VLOOKUP($E104,'NEA Backsheet'!$D$5:$CB$183,L$9,FALSE))),"")</f>
        <v>5248.5015840622418</v>
      </c>
      <c r="M104" s="124">
        <f ca="1">IFERROR(IF((VLOOKUP($E104,'NEA Backsheet'!$D$5:$CB$183,M$9,FALSE))="","",(VLOOKUP($E104,'NEA Backsheet'!$D$5:$CB$183,M$9,FALSE))),"")</f>
        <v>5111.5816938490725</v>
      </c>
      <c r="N104" s="126">
        <f ca="1">IFERROR(IF((VLOOKUP($E104,'NEA Backsheet'!$D$5:$CB$183,N$9,FALSE))="","",(VLOOKUP($E104,'NEA Backsheet'!$D$5:$CB$183,N$9,FALSE))),"")</f>
        <v>4931.8202585077634</v>
      </c>
      <c r="O104" s="123">
        <f ca="1">IFERROR(IF((VLOOKUP($E104,'NEA Backsheet'!$D$5:$CB$183,O$9,FALSE))="","",(VLOOKUP($E104,'NEA Backsheet'!$D$5:$CB$183,O$9,FALSE))),"")</f>
        <v>6888.1689385826303</v>
      </c>
      <c r="P104" s="127">
        <f ca="1">IFERROR(IF((VLOOKUP($E104,'NEA Backsheet'!$D$5:$CB$183,P$9,FALSE))="","",(VLOOKUP($E104,'NEA Backsheet'!$D$5:$CB$183,P$9,FALSE))),"")</f>
        <v>6586.5223889438894</v>
      </c>
      <c r="Q104" s="124">
        <f ca="1">IFERROR(IF((VLOOKUP($E104,'NEA Backsheet'!$D$5:$CB$183,Q$9,FALSE))="","",(VLOOKUP($E104,'NEA Backsheet'!$D$5:$CB$183,Q$9,FALSE))),"")</f>
        <v>6776.5833356619696</v>
      </c>
      <c r="R104" s="126">
        <f ca="1">IFERROR(IF((VLOOKUP($E104,'NEA Backsheet'!$D$5:$CB$183,R$9,FALSE))="","",(VLOOKUP($E104,'NEA Backsheet'!$D$5:$CB$183,R$9,FALSE))),"")</f>
        <v>6475.6091710114815</v>
      </c>
    </row>
    <row r="105" spans="1:18" ht="15" customHeight="1" x14ac:dyDescent="0.3">
      <c r="A105" s="56">
        <v>92</v>
      </c>
      <c r="B105" s="97" t="str">
        <f ca="1">IFERROR(IF((VLOOKUP($E105,'Org List'!$AJ$10:$AL$188,3,FALSE))="","",(VLOOKUP($E105,'Org List'!$AJ$10:$AL$188,3,FALSE))),"")</f>
        <v>London Commissioning Region</v>
      </c>
      <c r="C105" s="98" t="str">
        <f ca="1">IFERROR(IF((VLOOKUP($E105,'Org List'!$AO$10:$AQ$188,3,FALSE))="","",(VLOOKUP($E105,'Org List'!$AO$10:$AQ$188,3,FALSE))),"")</f>
        <v>London Region</v>
      </c>
      <c r="D105" s="116" t="str">
        <f ca="1">IFERROR(IF((VLOOKUP($E105,'Org List'!$AT$10:$AV$188,3,FALSE))="","",(VLOOKUP($E105,'Org List'!$AT$10:$AV$188,3,FALSE))),"")</f>
        <v>NHS England London</v>
      </c>
      <c r="E105" s="97" t="str">
        <f t="shared" ca="1" si="2"/>
        <v>E09000021</v>
      </c>
      <c r="F105" s="99" t="str">
        <f ca="1">IF(E105="","",VLOOKUP(E105,'Org List'!$J$9:$K$488,2,0))</f>
        <v>Kingston upon Thames</v>
      </c>
      <c r="G105" s="123">
        <f ca="1">IFERROR(IF((VLOOKUP($E105,'NEA Backsheet'!$D$5:$CB$183,G$9,FALSE))="","",(VLOOKUP($E105,'NEA Backsheet'!$D$5:$CB$183,G$9,FALSE))),"")</f>
        <v>1584.1561835905934</v>
      </c>
      <c r="H105" s="124">
        <f ca="1">IFERROR(IF((VLOOKUP($E105,'NEA Backsheet'!$D$5:$CB$183,H$9,FALSE))="","",(VLOOKUP($E105,'NEA Backsheet'!$D$5:$CB$183,H$9,FALSE))),"")</f>
        <v>1418.3107772509743</v>
      </c>
      <c r="I105" s="124">
        <f ca="1">IFERROR(IF((VLOOKUP($E105,'NEA Backsheet'!$D$5:$CB$183,I$9,FALSE))="","",(VLOOKUP($E105,'NEA Backsheet'!$D$5:$CB$183,I$9,FALSE))),"")</f>
        <v>1538.2842478929906</v>
      </c>
      <c r="J105" s="125">
        <f ca="1">IFERROR(IF((VLOOKUP($E105,'NEA Backsheet'!$D$5:$CB$183,J$9,FALSE))="","",(VLOOKUP($E105,'NEA Backsheet'!$D$5:$CB$183,J$9,FALSE))),"")</f>
        <v>1529.9429176005665</v>
      </c>
      <c r="K105" s="123">
        <f ca="1">IFERROR(IF((VLOOKUP($E105,'NEA Backsheet'!$D$5:$CB$183,K$9,FALSE))="","",(VLOOKUP($E105,'NEA Backsheet'!$D$5:$CB$183,K$9,FALSE))),"")</f>
        <v>2523.41090433723</v>
      </c>
      <c r="L105" s="124">
        <f ca="1">IFERROR(IF((VLOOKUP($E105,'NEA Backsheet'!$D$5:$CB$183,L$9,FALSE))="","",(VLOOKUP($E105,'NEA Backsheet'!$D$5:$CB$183,L$9,FALSE))),"")</f>
        <v>2696.8073482224022</v>
      </c>
      <c r="M105" s="124">
        <f ca="1">IFERROR(IF((VLOOKUP($E105,'NEA Backsheet'!$D$5:$CB$183,M$9,FALSE))="","",(VLOOKUP($E105,'NEA Backsheet'!$D$5:$CB$183,M$9,FALSE))),"")</f>
        <v>2561.229183430657</v>
      </c>
      <c r="N105" s="126">
        <f ca="1">IFERROR(IF((VLOOKUP($E105,'NEA Backsheet'!$D$5:$CB$183,N$9,FALSE))="","",(VLOOKUP($E105,'NEA Backsheet'!$D$5:$CB$183,N$9,FALSE))),"")</f>
        <v>2638.5146101486134</v>
      </c>
      <c r="O105" s="123">
        <f ca="1">IFERROR(IF((VLOOKUP($E105,'NEA Backsheet'!$D$5:$CB$183,O$9,FALSE))="","",(VLOOKUP($E105,'NEA Backsheet'!$D$5:$CB$183,O$9,FALSE))),"")</f>
        <v>4107.5670879278232</v>
      </c>
      <c r="P105" s="127">
        <f ca="1">IFERROR(IF((VLOOKUP($E105,'NEA Backsheet'!$D$5:$CB$183,P$9,FALSE))="","",(VLOOKUP($E105,'NEA Backsheet'!$D$5:$CB$183,P$9,FALSE))),"")</f>
        <v>4115.1181254733765</v>
      </c>
      <c r="Q105" s="124">
        <f ca="1">IFERROR(IF((VLOOKUP($E105,'NEA Backsheet'!$D$5:$CB$183,Q$9,FALSE))="","",(VLOOKUP($E105,'NEA Backsheet'!$D$5:$CB$183,Q$9,FALSE))),"")</f>
        <v>4099.5134313236476</v>
      </c>
      <c r="R105" s="126">
        <f ca="1">IFERROR(IF((VLOOKUP($E105,'NEA Backsheet'!$D$5:$CB$183,R$9,FALSE))="","",(VLOOKUP($E105,'NEA Backsheet'!$D$5:$CB$183,R$9,FALSE))),"")</f>
        <v>4168.4575277491804</v>
      </c>
    </row>
    <row r="106" spans="1:18" ht="15" customHeight="1" x14ac:dyDescent="0.3">
      <c r="A106" s="56">
        <v>93</v>
      </c>
      <c r="B106" s="97" t="str">
        <f ca="1">IFERROR(IF((VLOOKUP($E106,'Org List'!$AJ$10:$AL$188,3,FALSE))="","",(VLOOKUP($E106,'Org List'!$AJ$10:$AL$188,3,FALSE))),"")</f>
        <v>North of England Commissioning Region</v>
      </c>
      <c r="C106" s="98" t="str">
        <f ca="1">IFERROR(IF((VLOOKUP($E106,'Org List'!$AO$10:$AQ$188,3,FALSE))="","",(VLOOKUP($E106,'Org List'!$AO$10:$AQ$188,3,FALSE))),"")</f>
        <v>Yorkshire and The Humber Region</v>
      </c>
      <c r="D106" s="116" t="str">
        <f ca="1">IFERROR(IF((VLOOKUP($E106,'Org List'!$AT$10:$AV$188,3,FALSE))="","",(VLOOKUP($E106,'Org List'!$AT$10:$AV$188,3,FALSE))),"")</f>
        <v>NHS England North (Yorkshire And Humber)</v>
      </c>
      <c r="E106" s="97" t="str">
        <f t="shared" ca="1" si="2"/>
        <v>E08000034</v>
      </c>
      <c r="F106" s="99" t="str">
        <f ca="1">IF(E106="","",VLOOKUP(E106,'Org List'!$J$9:$K$488,2,0))</f>
        <v>Kirklees</v>
      </c>
      <c r="G106" s="123">
        <f ca="1">IFERROR(IF((VLOOKUP($E106,'NEA Backsheet'!$D$5:$CB$183,G$9,FALSE))="","",(VLOOKUP($E106,'NEA Backsheet'!$D$5:$CB$183,G$9,FALSE))),"")</f>
        <v>4142.3671430863915</v>
      </c>
      <c r="H106" s="124">
        <f ca="1">IFERROR(IF((VLOOKUP($E106,'NEA Backsheet'!$D$5:$CB$183,H$9,FALSE))="","",(VLOOKUP($E106,'NEA Backsheet'!$D$5:$CB$183,H$9,FALSE))),"")</f>
        <v>3821.9708861519516</v>
      </c>
      <c r="I106" s="124">
        <f ca="1">IFERROR(IF((VLOOKUP($E106,'NEA Backsheet'!$D$5:$CB$183,I$9,FALSE))="","",(VLOOKUP($E106,'NEA Backsheet'!$D$5:$CB$183,I$9,FALSE))),"")</f>
        <v>3948.9640168855512</v>
      </c>
      <c r="J106" s="125">
        <f ca="1">IFERROR(IF((VLOOKUP($E106,'NEA Backsheet'!$D$5:$CB$183,J$9,FALSE))="","",(VLOOKUP($E106,'NEA Backsheet'!$D$5:$CB$183,J$9,FALSE))),"")</f>
        <v>3863.4778391923583</v>
      </c>
      <c r="K106" s="123">
        <f ca="1">IFERROR(IF((VLOOKUP($E106,'NEA Backsheet'!$D$5:$CB$183,K$9,FALSE))="","",(VLOOKUP($E106,'NEA Backsheet'!$D$5:$CB$183,K$9,FALSE))),"")</f>
        <v>8870.7328548583719</v>
      </c>
      <c r="L106" s="124">
        <f ca="1">IFERROR(IF((VLOOKUP($E106,'NEA Backsheet'!$D$5:$CB$183,L$9,FALSE))="","",(VLOOKUP($E106,'NEA Backsheet'!$D$5:$CB$183,L$9,FALSE))),"")</f>
        <v>8398.8300689525331</v>
      </c>
      <c r="M106" s="124">
        <f ca="1">IFERROR(IF((VLOOKUP($E106,'NEA Backsheet'!$D$5:$CB$183,M$9,FALSE))="","",(VLOOKUP($E106,'NEA Backsheet'!$D$5:$CB$183,M$9,FALSE))),"")</f>
        <v>8495.9550061360715</v>
      </c>
      <c r="N106" s="126">
        <f ca="1">IFERROR(IF((VLOOKUP($E106,'NEA Backsheet'!$D$5:$CB$183,N$9,FALSE))="","",(VLOOKUP($E106,'NEA Backsheet'!$D$5:$CB$183,N$9,FALSE))),"")</f>
        <v>8411.7996750487746</v>
      </c>
      <c r="O106" s="123">
        <f ca="1">IFERROR(IF((VLOOKUP($E106,'NEA Backsheet'!$D$5:$CB$183,O$9,FALSE))="","",(VLOOKUP($E106,'NEA Backsheet'!$D$5:$CB$183,O$9,FALSE))),"")</f>
        <v>13013.099997944762</v>
      </c>
      <c r="P106" s="127">
        <f ca="1">IFERROR(IF((VLOOKUP($E106,'NEA Backsheet'!$D$5:$CB$183,P$9,FALSE))="","",(VLOOKUP($E106,'NEA Backsheet'!$D$5:$CB$183,P$9,FALSE))),"")</f>
        <v>12220.800955104485</v>
      </c>
      <c r="Q106" s="124">
        <f ca="1">IFERROR(IF((VLOOKUP($E106,'NEA Backsheet'!$D$5:$CB$183,Q$9,FALSE))="","",(VLOOKUP($E106,'NEA Backsheet'!$D$5:$CB$183,Q$9,FALSE))),"")</f>
        <v>12444.919023021623</v>
      </c>
      <c r="R106" s="126">
        <f ca="1">IFERROR(IF((VLOOKUP($E106,'NEA Backsheet'!$D$5:$CB$183,R$9,FALSE))="","",(VLOOKUP($E106,'NEA Backsheet'!$D$5:$CB$183,R$9,FALSE))),"")</f>
        <v>12275.277514241134</v>
      </c>
    </row>
    <row r="107" spans="1:18" ht="15" customHeight="1" x14ac:dyDescent="0.3">
      <c r="A107" s="56">
        <v>94</v>
      </c>
      <c r="B107" s="97" t="str">
        <f ca="1">IFERROR(IF((VLOOKUP($E107,'Org List'!$AJ$10:$AL$188,3,FALSE))="","",(VLOOKUP($E107,'Org List'!$AJ$10:$AL$188,3,FALSE))),"")</f>
        <v>North of England Commissioning Region</v>
      </c>
      <c r="C107" s="98" t="str">
        <f ca="1">IFERROR(IF((VLOOKUP($E107,'Org List'!$AO$10:$AQ$188,3,FALSE))="","",(VLOOKUP($E107,'Org List'!$AO$10:$AQ$188,3,FALSE))),"")</f>
        <v>North West Region</v>
      </c>
      <c r="D107" s="116" t="str">
        <f ca="1">IFERROR(IF((VLOOKUP($E107,'Org List'!$AT$10:$AV$188,3,FALSE))="","",(VLOOKUP($E107,'Org List'!$AT$10:$AV$188,3,FALSE))),"")</f>
        <v>NHS England North (Cheshire And Merseyside)</v>
      </c>
      <c r="E107" s="97" t="str">
        <f t="shared" ca="1" si="2"/>
        <v>E08000011</v>
      </c>
      <c r="F107" s="99" t="str">
        <f ca="1">IF(E107="","",VLOOKUP(E107,'Org List'!$J$9:$K$488,2,0))</f>
        <v>Knowsley</v>
      </c>
      <c r="G107" s="123">
        <f ca="1">IFERROR(IF((VLOOKUP($E107,'NEA Backsheet'!$D$5:$CB$183,G$9,FALSE))="","",(VLOOKUP($E107,'NEA Backsheet'!$D$5:$CB$183,G$9,FALSE))),"")</f>
        <v>2548.8648388561778</v>
      </c>
      <c r="H107" s="124">
        <f ca="1">IFERROR(IF((VLOOKUP($E107,'NEA Backsheet'!$D$5:$CB$183,H$9,FALSE))="","",(VLOOKUP($E107,'NEA Backsheet'!$D$5:$CB$183,H$9,FALSE))),"")</f>
        <v>2632.5609488474452</v>
      </c>
      <c r="I107" s="124">
        <f ca="1">IFERROR(IF((VLOOKUP($E107,'NEA Backsheet'!$D$5:$CB$183,I$9,FALSE))="","",(VLOOKUP($E107,'NEA Backsheet'!$D$5:$CB$183,I$9,FALSE))),"")</f>
        <v>2811.9806538093953</v>
      </c>
      <c r="J107" s="125">
        <f ca="1">IFERROR(IF((VLOOKUP($E107,'NEA Backsheet'!$D$5:$CB$183,J$9,FALSE))="","",(VLOOKUP($E107,'NEA Backsheet'!$D$5:$CB$183,J$9,FALSE))),"")</f>
        <v>2942.1567495642189</v>
      </c>
      <c r="K107" s="123">
        <f ca="1">IFERROR(IF((VLOOKUP($E107,'NEA Backsheet'!$D$5:$CB$183,K$9,FALSE))="","",(VLOOKUP($E107,'NEA Backsheet'!$D$5:$CB$183,K$9,FALSE))),"")</f>
        <v>3759.1012614193169</v>
      </c>
      <c r="L107" s="124">
        <f ca="1">IFERROR(IF((VLOOKUP($E107,'NEA Backsheet'!$D$5:$CB$183,L$9,FALSE))="","",(VLOOKUP($E107,'NEA Backsheet'!$D$5:$CB$183,L$9,FALSE))),"")</f>
        <v>4076.1130436871676</v>
      </c>
      <c r="M107" s="124">
        <f ca="1">IFERROR(IF((VLOOKUP($E107,'NEA Backsheet'!$D$5:$CB$183,M$9,FALSE))="","",(VLOOKUP($E107,'NEA Backsheet'!$D$5:$CB$183,M$9,FALSE))),"")</f>
        <v>4100.7571908461296</v>
      </c>
      <c r="N107" s="126">
        <f ca="1">IFERROR(IF((VLOOKUP($E107,'NEA Backsheet'!$D$5:$CB$183,N$9,FALSE))="","",(VLOOKUP($E107,'NEA Backsheet'!$D$5:$CB$183,N$9,FALSE))),"")</f>
        <v>3989.6430396876085</v>
      </c>
      <c r="O107" s="123">
        <f ca="1">IFERROR(IF((VLOOKUP($E107,'NEA Backsheet'!$D$5:$CB$183,O$9,FALSE))="","",(VLOOKUP($E107,'NEA Backsheet'!$D$5:$CB$183,O$9,FALSE))),"")</f>
        <v>6307.9661002754947</v>
      </c>
      <c r="P107" s="127">
        <f ca="1">IFERROR(IF((VLOOKUP($E107,'NEA Backsheet'!$D$5:$CB$183,P$9,FALSE))="","",(VLOOKUP($E107,'NEA Backsheet'!$D$5:$CB$183,P$9,FALSE))),"")</f>
        <v>6708.6739925346128</v>
      </c>
      <c r="Q107" s="124">
        <f ca="1">IFERROR(IF((VLOOKUP($E107,'NEA Backsheet'!$D$5:$CB$183,Q$9,FALSE))="","",(VLOOKUP($E107,'NEA Backsheet'!$D$5:$CB$183,Q$9,FALSE))),"")</f>
        <v>6912.7378446555249</v>
      </c>
      <c r="R107" s="126">
        <f ca="1">IFERROR(IF((VLOOKUP($E107,'NEA Backsheet'!$D$5:$CB$183,R$9,FALSE))="","",(VLOOKUP($E107,'NEA Backsheet'!$D$5:$CB$183,R$9,FALSE))),"")</f>
        <v>6931.799789251827</v>
      </c>
    </row>
    <row r="108" spans="1:18" ht="15" customHeight="1" x14ac:dyDescent="0.3">
      <c r="A108" s="56">
        <v>95</v>
      </c>
      <c r="B108" s="97" t="str">
        <f ca="1">IFERROR(IF((VLOOKUP($E108,'Org List'!$AJ$10:$AL$188,3,FALSE))="","",(VLOOKUP($E108,'Org List'!$AJ$10:$AL$188,3,FALSE))),"")</f>
        <v>London Commissioning Region</v>
      </c>
      <c r="C108" s="98" t="str">
        <f ca="1">IFERROR(IF((VLOOKUP($E108,'Org List'!$AO$10:$AQ$188,3,FALSE))="","",(VLOOKUP($E108,'Org List'!$AO$10:$AQ$188,3,FALSE))),"")</f>
        <v>London Region</v>
      </c>
      <c r="D108" s="116" t="str">
        <f ca="1">IFERROR(IF((VLOOKUP($E108,'Org List'!$AT$10:$AV$188,3,FALSE))="","",(VLOOKUP($E108,'Org List'!$AT$10:$AV$188,3,FALSE))),"")</f>
        <v>NHS England London</v>
      </c>
      <c r="E108" s="97" t="str">
        <f t="shared" ca="1" si="2"/>
        <v>E09000022</v>
      </c>
      <c r="F108" s="99" t="str">
        <f ca="1">IF(E108="","",VLOOKUP(E108,'Org List'!$J$9:$K$488,2,0))</f>
        <v>Lambeth</v>
      </c>
      <c r="G108" s="123">
        <f ca="1">IFERROR(IF((VLOOKUP($E108,'NEA Backsheet'!$D$5:$CB$183,G$9,FALSE))="","",(VLOOKUP($E108,'NEA Backsheet'!$D$5:$CB$183,G$9,FALSE))),"")</f>
        <v>1936.8694825784814</v>
      </c>
      <c r="H108" s="124">
        <f ca="1">IFERROR(IF((VLOOKUP($E108,'NEA Backsheet'!$D$5:$CB$183,H$9,FALSE))="","",(VLOOKUP($E108,'NEA Backsheet'!$D$5:$CB$183,H$9,FALSE))),"")</f>
        <v>1825.9793518850072</v>
      </c>
      <c r="I108" s="124">
        <f ca="1">IFERROR(IF((VLOOKUP($E108,'NEA Backsheet'!$D$5:$CB$183,I$9,FALSE))="","",(VLOOKUP($E108,'NEA Backsheet'!$D$5:$CB$183,I$9,FALSE))),"")</f>
        <v>1965.521576973307</v>
      </c>
      <c r="J108" s="125">
        <f ca="1">IFERROR(IF((VLOOKUP($E108,'NEA Backsheet'!$D$5:$CB$183,J$9,FALSE))="","",(VLOOKUP($E108,'NEA Backsheet'!$D$5:$CB$183,J$9,FALSE))),"")</f>
        <v>2129.3292959781088</v>
      </c>
      <c r="K108" s="123">
        <f ca="1">IFERROR(IF((VLOOKUP($E108,'NEA Backsheet'!$D$5:$CB$183,K$9,FALSE))="","",(VLOOKUP($E108,'NEA Backsheet'!$D$5:$CB$183,K$9,FALSE))),"")</f>
        <v>4765.9329681262507</v>
      </c>
      <c r="L108" s="124">
        <f ca="1">IFERROR(IF((VLOOKUP($E108,'NEA Backsheet'!$D$5:$CB$183,L$9,FALSE))="","",(VLOOKUP($E108,'NEA Backsheet'!$D$5:$CB$183,L$9,FALSE))),"")</f>
        <v>4806.2693018912569</v>
      </c>
      <c r="M108" s="124">
        <f ca="1">IFERROR(IF((VLOOKUP($E108,'NEA Backsheet'!$D$5:$CB$183,M$9,FALSE))="","",(VLOOKUP($E108,'NEA Backsheet'!$D$5:$CB$183,M$9,FALSE))),"")</f>
        <v>4713.3425004604233</v>
      </c>
      <c r="N108" s="126">
        <f ca="1">IFERROR(IF((VLOOKUP($E108,'NEA Backsheet'!$D$5:$CB$183,N$9,FALSE))="","",(VLOOKUP($E108,'NEA Backsheet'!$D$5:$CB$183,N$9,FALSE))),"")</f>
        <v>4806.5094428184784</v>
      </c>
      <c r="O108" s="123">
        <f ca="1">IFERROR(IF((VLOOKUP($E108,'NEA Backsheet'!$D$5:$CB$183,O$9,FALSE))="","",(VLOOKUP($E108,'NEA Backsheet'!$D$5:$CB$183,O$9,FALSE))),"")</f>
        <v>6702.8024507047321</v>
      </c>
      <c r="P108" s="127">
        <f ca="1">IFERROR(IF((VLOOKUP($E108,'NEA Backsheet'!$D$5:$CB$183,P$9,FALSE))="","",(VLOOKUP($E108,'NEA Backsheet'!$D$5:$CB$183,P$9,FALSE))),"")</f>
        <v>6632.2486537762643</v>
      </c>
      <c r="Q108" s="124">
        <f ca="1">IFERROR(IF((VLOOKUP($E108,'NEA Backsheet'!$D$5:$CB$183,Q$9,FALSE))="","",(VLOOKUP($E108,'NEA Backsheet'!$D$5:$CB$183,Q$9,FALSE))),"")</f>
        <v>6678.86407743373</v>
      </c>
      <c r="R108" s="126">
        <f ca="1">IFERROR(IF((VLOOKUP($E108,'NEA Backsheet'!$D$5:$CB$183,R$9,FALSE))="","",(VLOOKUP($E108,'NEA Backsheet'!$D$5:$CB$183,R$9,FALSE))),"")</f>
        <v>6935.8387387965868</v>
      </c>
    </row>
    <row r="109" spans="1:18" ht="15" customHeight="1" x14ac:dyDescent="0.3">
      <c r="A109" s="56">
        <v>96</v>
      </c>
      <c r="B109" s="97" t="str">
        <f ca="1">IFERROR(IF((VLOOKUP($E109,'Org List'!$AJ$10:$AL$188,3,FALSE))="","",(VLOOKUP($E109,'Org List'!$AJ$10:$AL$188,3,FALSE))),"")</f>
        <v>North of England Commissioning Region</v>
      </c>
      <c r="C109" s="98" t="str">
        <f ca="1">IFERROR(IF((VLOOKUP($E109,'Org List'!$AO$10:$AQ$188,3,FALSE))="","",(VLOOKUP($E109,'Org List'!$AO$10:$AQ$188,3,FALSE))),"")</f>
        <v>North West Region</v>
      </c>
      <c r="D109" s="116" t="str">
        <f ca="1">IFERROR(IF((VLOOKUP($E109,'Org List'!$AT$10:$AV$188,3,FALSE))="","",(VLOOKUP($E109,'Org List'!$AT$10:$AV$188,3,FALSE))),"")</f>
        <v>NHS England North (Lancashire)</v>
      </c>
      <c r="E109" s="97" t="str">
        <f t="shared" ref="E109:E140" ca="1" si="3">IF($A109&gt;$U$5-1,"",INDIRECT("'Comms by AT'!D"&amp;$A109+$U$4))</f>
        <v>E10000017</v>
      </c>
      <c r="F109" s="99" t="str">
        <f ca="1">IF(E109="","",VLOOKUP(E109,'Org List'!$J$9:$K$488,2,0))</f>
        <v>Lancashire</v>
      </c>
      <c r="G109" s="123">
        <f ca="1">IFERROR(IF((VLOOKUP($E109,'NEA Backsheet'!$D$5:$CB$183,G$9,FALSE))="","",(VLOOKUP($E109,'NEA Backsheet'!$D$5:$CB$183,G$9,FALSE))),"")</f>
        <v>11578.963495469325</v>
      </c>
      <c r="H109" s="124">
        <f ca="1">IFERROR(IF((VLOOKUP($E109,'NEA Backsheet'!$D$5:$CB$183,H$9,FALSE))="","",(VLOOKUP($E109,'NEA Backsheet'!$D$5:$CB$183,H$9,FALSE))),"")</f>
        <v>10776.227187026434</v>
      </c>
      <c r="I109" s="124">
        <f ca="1">IFERROR(IF((VLOOKUP($E109,'NEA Backsheet'!$D$5:$CB$183,I$9,FALSE))="","",(VLOOKUP($E109,'NEA Backsheet'!$D$5:$CB$183,I$9,FALSE))),"")</f>
        <v>11231.487608210038</v>
      </c>
      <c r="J109" s="125">
        <f ca="1">IFERROR(IF((VLOOKUP($E109,'NEA Backsheet'!$D$5:$CB$183,J$9,FALSE))="","",(VLOOKUP($E109,'NEA Backsheet'!$D$5:$CB$183,J$9,FALSE))),"")</f>
        <v>11179.77633181684</v>
      </c>
      <c r="K109" s="123">
        <f ca="1">IFERROR(IF((VLOOKUP($E109,'NEA Backsheet'!$D$5:$CB$183,K$9,FALSE))="","",(VLOOKUP($E109,'NEA Backsheet'!$D$5:$CB$183,K$9,FALSE))),"")</f>
        <v>25170.42165993368</v>
      </c>
      <c r="L109" s="124">
        <f ca="1">IFERROR(IF((VLOOKUP($E109,'NEA Backsheet'!$D$5:$CB$183,L$9,FALSE))="","",(VLOOKUP($E109,'NEA Backsheet'!$D$5:$CB$183,L$9,FALSE))),"")</f>
        <v>25141.412002862122</v>
      </c>
      <c r="M109" s="124">
        <f ca="1">IFERROR(IF((VLOOKUP($E109,'NEA Backsheet'!$D$5:$CB$183,M$9,FALSE))="","",(VLOOKUP($E109,'NEA Backsheet'!$D$5:$CB$183,M$9,FALSE))),"")</f>
        <v>24364.360396257878</v>
      </c>
      <c r="N109" s="126">
        <f ca="1">IFERROR(IF((VLOOKUP($E109,'NEA Backsheet'!$D$5:$CB$183,N$9,FALSE))="","",(VLOOKUP($E109,'NEA Backsheet'!$D$5:$CB$183,N$9,FALSE))),"")</f>
        <v>23686.026221030119</v>
      </c>
      <c r="O109" s="123">
        <f ca="1">IFERROR(IF((VLOOKUP($E109,'NEA Backsheet'!$D$5:$CB$183,O$9,FALSE))="","",(VLOOKUP($E109,'NEA Backsheet'!$D$5:$CB$183,O$9,FALSE))),"")</f>
        <v>36749.385155403004</v>
      </c>
      <c r="P109" s="127">
        <f ca="1">IFERROR(IF((VLOOKUP($E109,'NEA Backsheet'!$D$5:$CB$183,P$9,FALSE))="","",(VLOOKUP($E109,'NEA Backsheet'!$D$5:$CB$183,P$9,FALSE))),"")</f>
        <v>35917.639189888556</v>
      </c>
      <c r="Q109" s="124">
        <f ca="1">IFERROR(IF((VLOOKUP($E109,'NEA Backsheet'!$D$5:$CB$183,Q$9,FALSE))="","",(VLOOKUP($E109,'NEA Backsheet'!$D$5:$CB$183,Q$9,FALSE))),"")</f>
        <v>35595.848004467916</v>
      </c>
      <c r="R109" s="126">
        <f ca="1">IFERROR(IF((VLOOKUP($E109,'NEA Backsheet'!$D$5:$CB$183,R$9,FALSE))="","",(VLOOKUP($E109,'NEA Backsheet'!$D$5:$CB$183,R$9,FALSE))),"")</f>
        <v>34865.802552846959</v>
      </c>
    </row>
    <row r="110" spans="1:18" ht="15" customHeight="1" x14ac:dyDescent="0.3">
      <c r="A110" s="56">
        <v>97</v>
      </c>
      <c r="B110" s="97" t="str">
        <f ca="1">IFERROR(IF((VLOOKUP($E110,'Org List'!$AJ$10:$AL$188,3,FALSE))="","",(VLOOKUP($E110,'Org List'!$AJ$10:$AL$188,3,FALSE))),"")</f>
        <v>North of England Commissioning Region</v>
      </c>
      <c r="C110" s="98" t="str">
        <f ca="1">IFERROR(IF((VLOOKUP($E110,'Org List'!$AO$10:$AQ$188,3,FALSE))="","",(VLOOKUP($E110,'Org List'!$AO$10:$AQ$188,3,FALSE))),"")</f>
        <v>Yorkshire and The Humber Region</v>
      </c>
      <c r="D110" s="116" t="str">
        <f ca="1">IFERROR(IF((VLOOKUP($E110,'Org List'!$AT$10:$AV$188,3,FALSE))="","",(VLOOKUP($E110,'Org List'!$AT$10:$AV$188,3,FALSE))),"")</f>
        <v>NHS England North (Yorkshire And Humber)</v>
      </c>
      <c r="E110" s="97" t="str">
        <f t="shared" ca="1" si="3"/>
        <v>E08000035</v>
      </c>
      <c r="F110" s="99" t="str">
        <f ca="1">IF(E110="","",VLOOKUP(E110,'Org List'!$J$9:$K$488,2,0))</f>
        <v>Leeds</v>
      </c>
      <c r="G110" s="123">
        <f ca="1">IFERROR(IF((VLOOKUP($E110,'NEA Backsheet'!$D$5:$CB$183,G$9,FALSE))="","",(VLOOKUP($E110,'NEA Backsheet'!$D$5:$CB$183,G$9,FALSE))),"")</f>
        <v>4525.0449620703566</v>
      </c>
      <c r="H110" s="124">
        <f ca="1">IFERROR(IF((VLOOKUP($E110,'NEA Backsheet'!$D$5:$CB$183,H$9,FALSE))="","",(VLOOKUP($E110,'NEA Backsheet'!$D$5:$CB$183,H$9,FALSE))),"")</f>
        <v>4614.7152412075156</v>
      </c>
      <c r="I110" s="124">
        <f ca="1">IFERROR(IF((VLOOKUP($E110,'NEA Backsheet'!$D$5:$CB$183,I$9,FALSE))="","",(VLOOKUP($E110,'NEA Backsheet'!$D$5:$CB$183,I$9,FALSE))),"")</f>
        <v>5436.1875183605916</v>
      </c>
      <c r="J110" s="125">
        <f ca="1">IFERROR(IF((VLOOKUP($E110,'NEA Backsheet'!$D$5:$CB$183,J$9,FALSE))="","",(VLOOKUP($E110,'NEA Backsheet'!$D$5:$CB$183,J$9,FALSE))),"")</f>
        <v>5057.9386799668791</v>
      </c>
      <c r="K110" s="123">
        <f ca="1">IFERROR(IF((VLOOKUP($E110,'NEA Backsheet'!$D$5:$CB$183,K$9,FALSE))="","",(VLOOKUP($E110,'NEA Backsheet'!$D$5:$CB$183,K$9,FALSE))),"")</f>
        <v>13928.081919224096</v>
      </c>
      <c r="L110" s="124">
        <f ca="1">IFERROR(IF((VLOOKUP($E110,'NEA Backsheet'!$D$5:$CB$183,L$9,FALSE))="","",(VLOOKUP($E110,'NEA Backsheet'!$D$5:$CB$183,L$9,FALSE))),"")</f>
        <v>13597.32231063693</v>
      </c>
      <c r="M110" s="124">
        <f ca="1">IFERROR(IF((VLOOKUP($E110,'NEA Backsheet'!$D$5:$CB$183,M$9,FALSE))="","",(VLOOKUP($E110,'NEA Backsheet'!$D$5:$CB$183,M$9,FALSE))),"")</f>
        <v>13912.784941390426</v>
      </c>
      <c r="N110" s="126">
        <f ca="1">IFERROR(IF((VLOOKUP($E110,'NEA Backsheet'!$D$5:$CB$183,N$9,FALSE))="","",(VLOOKUP($E110,'NEA Backsheet'!$D$5:$CB$183,N$9,FALSE))),"")</f>
        <v>14058.480195551047</v>
      </c>
      <c r="O110" s="123">
        <f ca="1">IFERROR(IF((VLOOKUP($E110,'NEA Backsheet'!$D$5:$CB$183,O$9,FALSE))="","",(VLOOKUP($E110,'NEA Backsheet'!$D$5:$CB$183,O$9,FALSE))),"")</f>
        <v>18453.126881294455</v>
      </c>
      <c r="P110" s="127">
        <f ca="1">IFERROR(IF((VLOOKUP($E110,'NEA Backsheet'!$D$5:$CB$183,P$9,FALSE))="","",(VLOOKUP($E110,'NEA Backsheet'!$D$5:$CB$183,P$9,FALSE))),"")</f>
        <v>18212.037551844445</v>
      </c>
      <c r="Q110" s="124">
        <f ca="1">IFERROR(IF((VLOOKUP($E110,'NEA Backsheet'!$D$5:$CB$183,Q$9,FALSE))="","",(VLOOKUP($E110,'NEA Backsheet'!$D$5:$CB$183,Q$9,FALSE))),"")</f>
        <v>19348.972459751018</v>
      </c>
      <c r="R110" s="126">
        <f ca="1">IFERROR(IF((VLOOKUP($E110,'NEA Backsheet'!$D$5:$CB$183,R$9,FALSE))="","",(VLOOKUP($E110,'NEA Backsheet'!$D$5:$CB$183,R$9,FALSE))),"")</f>
        <v>19116.418875517928</v>
      </c>
    </row>
    <row r="111" spans="1:18" ht="15" customHeight="1" x14ac:dyDescent="0.3">
      <c r="A111" s="56">
        <v>98</v>
      </c>
      <c r="B111" s="97" t="str">
        <f ca="1">IFERROR(IF((VLOOKUP($E111,'Org List'!$AJ$10:$AL$188,3,FALSE))="","",(VLOOKUP($E111,'Org List'!$AJ$10:$AL$188,3,FALSE))),"")</f>
        <v>Midlands and East of England Commissioning Region</v>
      </c>
      <c r="C111" s="98" t="str">
        <f ca="1">IFERROR(IF((VLOOKUP($E111,'Org List'!$AO$10:$AQ$188,3,FALSE))="","",(VLOOKUP($E111,'Org List'!$AO$10:$AQ$188,3,FALSE))),"")</f>
        <v>East Midlands Region</v>
      </c>
      <c r="D111" s="116" t="str">
        <f ca="1">IFERROR(IF((VLOOKUP($E111,'Org List'!$AT$10:$AV$188,3,FALSE))="","",(VLOOKUP($E111,'Org List'!$AT$10:$AV$188,3,FALSE))),"")</f>
        <v>NHS England Midlands And East (Central Midlands)</v>
      </c>
      <c r="E111" s="97" t="str">
        <f t="shared" ca="1" si="3"/>
        <v>E06000016</v>
      </c>
      <c r="F111" s="99" t="str">
        <f ca="1">IF(E111="","",VLOOKUP(E111,'Org List'!$J$9:$K$488,2,0))</f>
        <v>Leicester</v>
      </c>
      <c r="G111" s="123">
        <f ca="1">IFERROR(IF((VLOOKUP($E111,'NEA Backsheet'!$D$5:$CB$183,G$9,FALSE))="","",(VLOOKUP($E111,'NEA Backsheet'!$D$5:$CB$183,G$9,FALSE))),"")</f>
        <v>3523.5907057502136</v>
      </c>
      <c r="H111" s="124">
        <f ca="1">IFERROR(IF((VLOOKUP($E111,'NEA Backsheet'!$D$5:$CB$183,H$9,FALSE))="","",(VLOOKUP($E111,'NEA Backsheet'!$D$5:$CB$183,H$9,FALSE))),"")</f>
        <v>3453.9066139346405</v>
      </c>
      <c r="I111" s="124">
        <f ca="1">IFERROR(IF((VLOOKUP($E111,'NEA Backsheet'!$D$5:$CB$183,I$9,FALSE))="","",(VLOOKUP($E111,'NEA Backsheet'!$D$5:$CB$183,I$9,FALSE))),"")</f>
        <v>3685.7334867916552</v>
      </c>
      <c r="J111" s="125">
        <f ca="1">IFERROR(IF((VLOOKUP($E111,'NEA Backsheet'!$D$5:$CB$183,J$9,FALSE))="","",(VLOOKUP($E111,'NEA Backsheet'!$D$5:$CB$183,J$9,FALSE))),"")</f>
        <v>3219.3655136904904</v>
      </c>
      <c r="K111" s="123">
        <f ca="1">IFERROR(IF((VLOOKUP($E111,'NEA Backsheet'!$D$5:$CB$183,K$9,FALSE))="","",(VLOOKUP($E111,'NEA Backsheet'!$D$5:$CB$183,K$9,FALSE))),"")</f>
        <v>6547.7452336691204</v>
      </c>
      <c r="L111" s="124">
        <f ca="1">IFERROR(IF((VLOOKUP($E111,'NEA Backsheet'!$D$5:$CB$183,L$9,FALSE))="","",(VLOOKUP($E111,'NEA Backsheet'!$D$5:$CB$183,L$9,FALSE))),"")</f>
        <v>6771.3984170025833</v>
      </c>
      <c r="M111" s="124">
        <f ca="1">IFERROR(IF((VLOOKUP($E111,'NEA Backsheet'!$D$5:$CB$183,M$9,FALSE))="","",(VLOOKUP($E111,'NEA Backsheet'!$D$5:$CB$183,M$9,FALSE))),"")</f>
        <v>6672.148594610906</v>
      </c>
      <c r="N111" s="126">
        <f ca="1">IFERROR(IF((VLOOKUP($E111,'NEA Backsheet'!$D$5:$CB$183,N$9,FALSE))="","",(VLOOKUP($E111,'NEA Backsheet'!$D$5:$CB$183,N$9,FALSE))),"")</f>
        <v>6169.1035667989108</v>
      </c>
      <c r="O111" s="123">
        <f ca="1">IFERROR(IF((VLOOKUP($E111,'NEA Backsheet'!$D$5:$CB$183,O$9,FALSE))="","",(VLOOKUP($E111,'NEA Backsheet'!$D$5:$CB$183,O$9,FALSE))),"")</f>
        <v>10071.335939419334</v>
      </c>
      <c r="P111" s="127">
        <f ca="1">IFERROR(IF((VLOOKUP($E111,'NEA Backsheet'!$D$5:$CB$183,P$9,FALSE))="","",(VLOOKUP($E111,'NEA Backsheet'!$D$5:$CB$183,P$9,FALSE))),"")</f>
        <v>10225.305030937223</v>
      </c>
      <c r="Q111" s="124">
        <f ca="1">IFERROR(IF((VLOOKUP($E111,'NEA Backsheet'!$D$5:$CB$183,Q$9,FALSE))="","",(VLOOKUP($E111,'NEA Backsheet'!$D$5:$CB$183,Q$9,FALSE))),"")</f>
        <v>10357.88208140256</v>
      </c>
      <c r="R111" s="126">
        <f ca="1">IFERROR(IF((VLOOKUP($E111,'NEA Backsheet'!$D$5:$CB$183,R$9,FALSE))="","",(VLOOKUP($E111,'NEA Backsheet'!$D$5:$CB$183,R$9,FALSE))),"")</f>
        <v>9388.4690804894017</v>
      </c>
    </row>
    <row r="112" spans="1:18" ht="15" customHeight="1" x14ac:dyDescent="0.3">
      <c r="A112" s="56">
        <v>99</v>
      </c>
      <c r="B112" s="97" t="str">
        <f ca="1">IFERROR(IF((VLOOKUP($E112,'Org List'!$AJ$10:$AL$188,3,FALSE))="","",(VLOOKUP($E112,'Org List'!$AJ$10:$AL$188,3,FALSE))),"")</f>
        <v>Midlands and East of England Commissioning Region</v>
      </c>
      <c r="C112" s="98" t="str">
        <f ca="1">IFERROR(IF((VLOOKUP($E112,'Org List'!$AO$10:$AQ$188,3,FALSE))="","",(VLOOKUP($E112,'Org List'!$AO$10:$AQ$188,3,FALSE))),"")</f>
        <v>East Midlands Region</v>
      </c>
      <c r="D112" s="116" t="str">
        <f ca="1">IFERROR(IF((VLOOKUP($E112,'Org List'!$AT$10:$AV$188,3,FALSE))="","",(VLOOKUP($E112,'Org List'!$AT$10:$AV$188,3,FALSE))),"")</f>
        <v>NHS England Midlands And East (Central Midlands)</v>
      </c>
      <c r="E112" s="97" t="str">
        <f t="shared" ca="1" si="3"/>
        <v>E10000018</v>
      </c>
      <c r="F112" s="99" t="str">
        <f ca="1">IF(E112="","",VLOOKUP(E112,'Org List'!$J$9:$K$488,2,0))</f>
        <v>Leicestershire</v>
      </c>
      <c r="G112" s="123">
        <f ca="1">IFERROR(IF((VLOOKUP($E112,'NEA Backsheet'!$D$5:$CB$183,G$9,FALSE))="","",(VLOOKUP($E112,'NEA Backsheet'!$D$5:$CB$183,G$9,FALSE))),"")</f>
        <v>5076.9250067866114</v>
      </c>
      <c r="H112" s="124">
        <f ca="1">IFERROR(IF((VLOOKUP($E112,'NEA Backsheet'!$D$5:$CB$183,H$9,FALSE))="","",(VLOOKUP($E112,'NEA Backsheet'!$D$5:$CB$183,H$9,FALSE))),"")</f>
        <v>5130.3248068345601</v>
      </c>
      <c r="I112" s="124">
        <f ca="1">IFERROR(IF((VLOOKUP($E112,'NEA Backsheet'!$D$5:$CB$183,I$9,FALSE))="","",(VLOOKUP($E112,'NEA Backsheet'!$D$5:$CB$183,I$9,FALSE))),"")</f>
        <v>5191.4940871179806</v>
      </c>
      <c r="J112" s="125">
        <f ca="1">IFERROR(IF((VLOOKUP($E112,'NEA Backsheet'!$D$5:$CB$183,J$9,FALSE))="","",(VLOOKUP($E112,'NEA Backsheet'!$D$5:$CB$183,J$9,FALSE))),"")</f>
        <v>4810.368012091003</v>
      </c>
      <c r="K112" s="123">
        <f ca="1">IFERROR(IF((VLOOKUP($E112,'NEA Backsheet'!$D$5:$CB$183,K$9,FALSE))="","",(VLOOKUP($E112,'NEA Backsheet'!$D$5:$CB$183,K$9,FALSE))),"")</f>
        <v>12432.057416673699</v>
      </c>
      <c r="L112" s="124">
        <f ca="1">IFERROR(IF((VLOOKUP($E112,'NEA Backsheet'!$D$5:$CB$183,L$9,FALSE))="","",(VLOOKUP($E112,'NEA Backsheet'!$D$5:$CB$183,L$9,FALSE))),"")</f>
        <v>12833.982964982111</v>
      </c>
      <c r="M112" s="124">
        <f ca="1">IFERROR(IF((VLOOKUP($E112,'NEA Backsheet'!$D$5:$CB$183,M$9,FALSE))="","",(VLOOKUP($E112,'NEA Backsheet'!$D$5:$CB$183,M$9,FALSE))),"")</f>
        <v>12371.019923956501</v>
      </c>
      <c r="N112" s="126">
        <f ca="1">IFERROR(IF((VLOOKUP($E112,'NEA Backsheet'!$D$5:$CB$183,N$9,FALSE))="","",(VLOOKUP($E112,'NEA Backsheet'!$D$5:$CB$183,N$9,FALSE))),"")</f>
        <v>11637.335153645297</v>
      </c>
      <c r="O112" s="123">
        <f ca="1">IFERROR(IF((VLOOKUP($E112,'NEA Backsheet'!$D$5:$CB$183,O$9,FALSE))="","",(VLOOKUP($E112,'NEA Backsheet'!$D$5:$CB$183,O$9,FALSE))),"")</f>
        <v>17508.982423460311</v>
      </c>
      <c r="P112" s="127">
        <f ca="1">IFERROR(IF((VLOOKUP($E112,'NEA Backsheet'!$D$5:$CB$183,P$9,FALSE))="","",(VLOOKUP($E112,'NEA Backsheet'!$D$5:$CB$183,P$9,FALSE))),"")</f>
        <v>17964.307771816671</v>
      </c>
      <c r="Q112" s="124">
        <f ca="1">IFERROR(IF((VLOOKUP($E112,'NEA Backsheet'!$D$5:$CB$183,Q$9,FALSE))="","",(VLOOKUP($E112,'NEA Backsheet'!$D$5:$CB$183,Q$9,FALSE))),"")</f>
        <v>17562.514011074483</v>
      </c>
      <c r="R112" s="126">
        <f ca="1">IFERROR(IF((VLOOKUP($E112,'NEA Backsheet'!$D$5:$CB$183,R$9,FALSE))="","",(VLOOKUP($E112,'NEA Backsheet'!$D$5:$CB$183,R$9,FALSE))),"")</f>
        <v>16447.7031657363</v>
      </c>
    </row>
    <row r="113" spans="1:18" ht="15" customHeight="1" x14ac:dyDescent="0.3">
      <c r="A113" s="56">
        <v>100</v>
      </c>
      <c r="B113" s="97" t="str">
        <f ca="1">IFERROR(IF((VLOOKUP($E113,'Org List'!$AJ$10:$AL$188,3,FALSE))="","",(VLOOKUP($E113,'Org List'!$AJ$10:$AL$188,3,FALSE))),"")</f>
        <v>London Commissioning Region</v>
      </c>
      <c r="C113" s="98" t="str">
        <f ca="1">IFERROR(IF((VLOOKUP($E113,'Org List'!$AO$10:$AQ$188,3,FALSE))="","",(VLOOKUP($E113,'Org List'!$AO$10:$AQ$188,3,FALSE))),"")</f>
        <v>London Region</v>
      </c>
      <c r="D113" s="116" t="str">
        <f ca="1">IFERROR(IF((VLOOKUP($E113,'Org List'!$AT$10:$AV$188,3,FALSE))="","",(VLOOKUP($E113,'Org List'!$AT$10:$AV$188,3,FALSE))),"")</f>
        <v>NHS England London</v>
      </c>
      <c r="E113" s="97" t="str">
        <f t="shared" ca="1" si="3"/>
        <v>E09000023</v>
      </c>
      <c r="F113" s="99" t="str">
        <f ca="1">IF(E113="","",VLOOKUP(E113,'Org List'!$J$9:$K$488,2,0))</f>
        <v>Lewisham</v>
      </c>
      <c r="G113" s="123">
        <f ca="1">IFERROR(IF((VLOOKUP($E113,'NEA Backsheet'!$D$5:$CB$183,G$9,FALSE))="","",(VLOOKUP($E113,'NEA Backsheet'!$D$5:$CB$183,G$9,FALSE))),"")</f>
        <v>1808.7594062702537</v>
      </c>
      <c r="H113" s="124">
        <f ca="1">IFERROR(IF((VLOOKUP($E113,'NEA Backsheet'!$D$5:$CB$183,H$9,FALSE))="","",(VLOOKUP($E113,'NEA Backsheet'!$D$5:$CB$183,H$9,FALSE))),"")</f>
        <v>1571.5452940263747</v>
      </c>
      <c r="I113" s="124">
        <f ca="1">IFERROR(IF((VLOOKUP($E113,'NEA Backsheet'!$D$5:$CB$183,I$9,FALSE))="","",(VLOOKUP($E113,'NEA Backsheet'!$D$5:$CB$183,I$9,FALSE))),"")</f>
        <v>1818.877396474802</v>
      </c>
      <c r="J113" s="125">
        <f ca="1">IFERROR(IF((VLOOKUP($E113,'NEA Backsheet'!$D$5:$CB$183,J$9,FALSE))="","",(VLOOKUP($E113,'NEA Backsheet'!$D$5:$CB$183,J$9,FALSE))),"")</f>
        <v>1862.861991450337</v>
      </c>
      <c r="K113" s="123">
        <f ca="1">IFERROR(IF((VLOOKUP($E113,'NEA Backsheet'!$D$5:$CB$183,K$9,FALSE))="","",(VLOOKUP($E113,'NEA Backsheet'!$D$5:$CB$183,K$9,FALSE))),"")</f>
        <v>4874.3608988747765</v>
      </c>
      <c r="L113" s="124">
        <f ca="1">IFERROR(IF((VLOOKUP($E113,'NEA Backsheet'!$D$5:$CB$183,L$9,FALSE))="","",(VLOOKUP($E113,'NEA Backsheet'!$D$5:$CB$183,L$9,FALSE))),"")</f>
        <v>4721.9555552421843</v>
      </c>
      <c r="M113" s="124">
        <f ca="1">IFERROR(IF((VLOOKUP($E113,'NEA Backsheet'!$D$5:$CB$183,M$9,FALSE))="","",(VLOOKUP($E113,'NEA Backsheet'!$D$5:$CB$183,M$9,FALSE))),"")</f>
        <v>4775.2884644423239</v>
      </c>
      <c r="N113" s="126">
        <f ca="1">IFERROR(IF((VLOOKUP($E113,'NEA Backsheet'!$D$5:$CB$183,N$9,FALSE))="","",(VLOOKUP($E113,'NEA Backsheet'!$D$5:$CB$183,N$9,FALSE))),"")</f>
        <v>4778.3407859972931</v>
      </c>
      <c r="O113" s="123">
        <f ca="1">IFERROR(IF((VLOOKUP($E113,'NEA Backsheet'!$D$5:$CB$183,O$9,FALSE))="","",(VLOOKUP($E113,'NEA Backsheet'!$D$5:$CB$183,O$9,FALSE))),"")</f>
        <v>6683.1203051450302</v>
      </c>
      <c r="P113" s="127">
        <f ca="1">IFERROR(IF((VLOOKUP($E113,'NEA Backsheet'!$D$5:$CB$183,P$9,FALSE))="","",(VLOOKUP($E113,'NEA Backsheet'!$D$5:$CB$183,P$9,FALSE))),"")</f>
        <v>6293.5008492685593</v>
      </c>
      <c r="Q113" s="124">
        <f ca="1">IFERROR(IF((VLOOKUP($E113,'NEA Backsheet'!$D$5:$CB$183,Q$9,FALSE))="","",(VLOOKUP($E113,'NEA Backsheet'!$D$5:$CB$183,Q$9,FALSE))),"")</f>
        <v>6594.1658609171263</v>
      </c>
      <c r="R113" s="126">
        <f ca="1">IFERROR(IF((VLOOKUP($E113,'NEA Backsheet'!$D$5:$CB$183,R$9,FALSE))="","",(VLOOKUP($E113,'NEA Backsheet'!$D$5:$CB$183,R$9,FALSE))),"")</f>
        <v>6641.2027774476301</v>
      </c>
    </row>
    <row r="114" spans="1:18" ht="15" customHeight="1" x14ac:dyDescent="0.3">
      <c r="A114" s="56">
        <v>101</v>
      </c>
      <c r="B114" s="97" t="str">
        <f ca="1">IFERROR(IF((VLOOKUP($E114,'Org List'!$AJ$10:$AL$188,3,FALSE))="","",(VLOOKUP($E114,'Org List'!$AJ$10:$AL$188,3,FALSE))),"")</f>
        <v>Midlands and East of England Commissioning Region</v>
      </c>
      <c r="C114" s="98" t="str">
        <f ca="1">IFERROR(IF((VLOOKUP($E114,'Org List'!$AO$10:$AQ$188,3,FALSE))="","",(VLOOKUP($E114,'Org List'!$AO$10:$AQ$188,3,FALSE))),"")</f>
        <v>East Midlands Region</v>
      </c>
      <c r="D114" s="116" t="str">
        <f ca="1">IFERROR(IF((VLOOKUP($E114,'Org List'!$AT$10:$AV$188,3,FALSE))="","",(VLOOKUP($E114,'Org List'!$AT$10:$AV$188,3,FALSE))),"")</f>
        <v>NHS England Midlands And East (Central Midlands)</v>
      </c>
      <c r="E114" s="97" t="str">
        <f t="shared" ca="1" si="3"/>
        <v>E10000019</v>
      </c>
      <c r="F114" s="99" t="str">
        <f ca="1">IF(E114="","",VLOOKUP(E114,'Org List'!$J$9:$K$488,2,0))</f>
        <v>Lincolnshire</v>
      </c>
      <c r="G114" s="123">
        <f ca="1">IFERROR(IF((VLOOKUP($E114,'NEA Backsheet'!$D$5:$CB$183,G$9,FALSE))="","",(VLOOKUP($E114,'NEA Backsheet'!$D$5:$CB$183,G$9,FALSE))),"")</f>
        <v>4778.966214201726</v>
      </c>
      <c r="H114" s="124">
        <f ca="1">IFERROR(IF((VLOOKUP($E114,'NEA Backsheet'!$D$5:$CB$183,H$9,FALSE))="","",(VLOOKUP($E114,'NEA Backsheet'!$D$5:$CB$183,H$9,FALSE))),"")</f>
        <v>4259.9758763981972</v>
      </c>
      <c r="I114" s="124">
        <f ca="1">IFERROR(IF((VLOOKUP($E114,'NEA Backsheet'!$D$5:$CB$183,I$9,FALSE))="","",(VLOOKUP($E114,'NEA Backsheet'!$D$5:$CB$183,I$9,FALSE))),"")</f>
        <v>4503.6854901965144</v>
      </c>
      <c r="J114" s="125">
        <f ca="1">IFERROR(IF((VLOOKUP($E114,'NEA Backsheet'!$D$5:$CB$183,J$9,FALSE))="","",(VLOOKUP($E114,'NEA Backsheet'!$D$5:$CB$183,J$9,FALSE))),"")</f>
        <v>4490.4757579962497</v>
      </c>
      <c r="K114" s="123">
        <f ca="1">IFERROR(IF((VLOOKUP($E114,'NEA Backsheet'!$D$5:$CB$183,K$9,FALSE))="","",(VLOOKUP($E114,'NEA Backsheet'!$D$5:$CB$183,K$9,FALSE))),"")</f>
        <v>14945.4667136682</v>
      </c>
      <c r="L114" s="124">
        <f ca="1">IFERROR(IF((VLOOKUP($E114,'NEA Backsheet'!$D$5:$CB$183,L$9,FALSE))="","",(VLOOKUP($E114,'NEA Backsheet'!$D$5:$CB$183,L$9,FALSE))),"")</f>
        <v>14897.059290259695</v>
      </c>
      <c r="M114" s="124">
        <f ca="1">IFERROR(IF((VLOOKUP($E114,'NEA Backsheet'!$D$5:$CB$183,M$9,FALSE))="","",(VLOOKUP($E114,'NEA Backsheet'!$D$5:$CB$183,M$9,FALSE))),"")</f>
        <v>14342.756137577828</v>
      </c>
      <c r="N114" s="126">
        <f ca="1">IFERROR(IF((VLOOKUP($E114,'NEA Backsheet'!$D$5:$CB$183,N$9,FALSE))="","",(VLOOKUP($E114,'NEA Backsheet'!$D$5:$CB$183,N$9,FALSE))),"")</f>
        <v>14421.293406968427</v>
      </c>
      <c r="O114" s="123">
        <f ca="1">IFERROR(IF((VLOOKUP($E114,'NEA Backsheet'!$D$5:$CB$183,O$9,FALSE))="","",(VLOOKUP($E114,'NEA Backsheet'!$D$5:$CB$183,O$9,FALSE))),"")</f>
        <v>19724.432927869926</v>
      </c>
      <c r="P114" s="127">
        <f ca="1">IFERROR(IF((VLOOKUP($E114,'NEA Backsheet'!$D$5:$CB$183,P$9,FALSE))="","",(VLOOKUP($E114,'NEA Backsheet'!$D$5:$CB$183,P$9,FALSE))),"")</f>
        <v>19157.035166657894</v>
      </c>
      <c r="Q114" s="124">
        <f ca="1">IFERROR(IF((VLOOKUP($E114,'NEA Backsheet'!$D$5:$CB$183,Q$9,FALSE))="","",(VLOOKUP($E114,'NEA Backsheet'!$D$5:$CB$183,Q$9,FALSE))),"")</f>
        <v>18846.441627774344</v>
      </c>
      <c r="R114" s="126">
        <f ca="1">IFERROR(IF((VLOOKUP($E114,'NEA Backsheet'!$D$5:$CB$183,R$9,FALSE))="","",(VLOOKUP($E114,'NEA Backsheet'!$D$5:$CB$183,R$9,FALSE))),"")</f>
        <v>18911.769164964677</v>
      </c>
    </row>
    <row r="115" spans="1:18" ht="15" customHeight="1" x14ac:dyDescent="0.3">
      <c r="A115" s="56">
        <v>102</v>
      </c>
      <c r="B115" s="97" t="str">
        <f ca="1">IFERROR(IF((VLOOKUP($E115,'Org List'!$AJ$10:$AL$188,3,FALSE))="","",(VLOOKUP($E115,'Org List'!$AJ$10:$AL$188,3,FALSE))),"")</f>
        <v>North of England Commissioning Region</v>
      </c>
      <c r="C115" s="98" t="str">
        <f ca="1">IFERROR(IF((VLOOKUP($E115,'Org List'!$AO$10:$AQ$188,3,FALSE))="","",(VLOOKUP($E115,'Org List'!$AO$10:$AQ$188,3,FALSE))),"")</f>
        <v>North West Region</v>
      </c>
      <c r="D115" s="116" t="str">
        <f ca="1">IFERROR(IF((VLOOKUP($E115,'Org List'!$AT$10:$AV$188,3,FALSE))="","",(VLOOKUP($E115,'Org List'!$AT$10:$AV$188,3,FALSE))),"")</f>
        <v>NHS England North (Cheshire And Merseyside)</v>
      </c>
      <c r="E115" s="97" t="str">
        <f t="shared" ca="1" si="3"/>
        <v>E08000012</v>
      </c>
      <c r="F115" s="99" t="str">
        <f ca="1">IF(E115="","",VLOOKUP(E115,'Org List'!$J$9:$K$488,2,0))</f>
        <v>Liverpool</v>
      </c>
      <c r="G115" s="123">
        <f ca="1">IFERROR(IF((VLOOKUP($E115,'NEA Backsheet'!$D$5:$CB$183,G$9,FALSE))="","",(VLOOKUP($E115,'NEA Backsheet'!$D$5:$CB$183,G$9,FALSE))),"")</f>
        <v>6552.09092590607</v>
      </c>
      <c r="H115" s="124">
        <f ca="1">IFERROR(IF((VLOOKUP($E115,'NEA Backsheet'!$D$5:$CB$183,H$9,FALSE))="","",(VLOOKUP($E115,'NEA Backsheet'!$D$5:$CB$183,H$9,FALSE))),"")</f>
        <v>6481.5185499267272</v>
      </c>
      <c r="I115" s="124">
        <f ca="1">IFERROR(IF((VLOOKUP($E115,'NEA Backsheet'!$D$5:$CB$183,I$9,FALSE))="","",(VLOOKUP($E115,'NEA Backsheet'!$D$5:$CB$183,I$9,FALSE))),"")</f>
        <v>7142.9412209177208</v>
      </c>
      <c r="J115" s="125">
        <f ca="1">IFERROR(IF((VLOOKUP($E115,'NEA Backsheet'!$D$5:$CB$183,J$9,FALSE))="","",(VLOOKUP($E115,'NEA Backsheet'!$D$5:$CB$183,J$9,FALSE))),"")</f>
        <v>7385.184875549583</v>
      </c>
      <c r="K115" s="123">
        <f ca="1">IFERROR(IF((VLOOKUP($E115,'NEA Backsheet'!$D$5:$CB$183,K$9,FALSE))="","",(VLOOKUP($E115,'NEA Backsheet'!$D$5:$CB$183,K$9,FALSE))),"")</f>
        <v>10257.623699303314</v>
      </c>
      <c r="L115" s="124">
        <f ca="1">IFERROR(IF((VLOOKUP($E115,'NEA Backsheet'!$D$5:$CB$183,L$9,FALSE))="","",(VLOOKUP($E115,'NEA Backsheet'!$D$5:$CB$183,L$9,FALSE))),"")</f>
        <v>10737.589801772909</v>
      </c>
      <c r="M115" s="124">
        <f ca="1">IFERROR(IF((VLOOKUP($E115,'NEA Backsheet'!$D$5:$CB$183,M$9,FALSE))="","",(VLOOKUP($E115,'NEA Backsheet'!$D$5:$CB$183,M$9,FALSE))),"")</f>
        <v>10531.534767288516</v>
      </c>
      <c r="N115" s="126">
        <f ca="1">IFERROR(IF((VLOOKUP($E115,'NEA Backsheet'!$D$5:$CB$183,N$9,FALSE))="","",(VLOOKUP($E115,'NEA Backsheet'!$D$5:$CB$183,N$9,FALSE))),"")</f>
        <v>10371.877618947872</v>
      </c>
      <c r="O115" s="123">
        <f ca="1">IFERROR(IF((VLOOKUP($E115,'NEA Backsheet'!$D$5:$CB$183,O$9,FALSE))="","",(VLOOKUP($E115,'NEA Backsheet'!$D$5:$CB$183,O$9,FALSE))),"")</f>
        <v>16809.714625209384</v>
      </c>
      <c r="P115" s="127">
        <f ca="1">IFERROR(IF((VLOOKUP($E115,'NEA Backsheet'!$D$5:$CB$183,P$9,FALSE))="","",(VLOOKUP($E115,'NEA Backsheet'!$D$5:$CB$183,P$9,FALSE))),"")</f>
        <v>17219.108351699637</v>
      </c>
      <c r="Q115" s="124">
        <f ca="1">IFERROR(IF((VLOOKUP($E115,'NEA Backsheet'!$D$5:$CB$183,Q$9,FALSE))="","",(VLOOKUP($E115,'NEA Backsheet'!$D$5:$CB$183,Q$9,FALSE))),"")</f>
        <v>17674.475988206235</v>
      </c>
      <c r="R115" s="126">
        <f ca="1">IFERROR(IF((VLOOKUP($E115,'NEA Backsheet'!$D$5:$CB$183,R$9,FALSE))="","",(VLOOKUP($E115,'NEA Backsheet'!$D$5:$CB$183,R$9,FALSE))),"")</f>
        <v>17757.062494497455</v>
      </c>
    </row>
    <row r="116" spans="1:18" ht="15" customHeight="1" x14ac:dyDescent="0.3">
      <c r="A116" s="56">
        <v>103</v>
      </c>
      <c r="B116" s="97" t="str">
        <f ca="1">IFERROR(IF((VLOOKUP($E116,'Org List'!$AJ$10:$AL$188,3,FALSE))="","",(VLOOKUP($E116,'Org List'!$AJ$10:$AL$188,3,FALSE))),"")</f>
        <v>Midlands and East of England Commissioning Region</v>
      </c>
      <c r="C116" s="98" t="str">
        <f ca="1">IFERROR(IF((VLOOKUP($E116,'Org List'!$AO$10:$AQ$188,3,FALSE))="","",(VLOOKUP($E116,'Org List'!$AO$10:$AQ$188,3,FALSE))),"")</f>
        <v>East Region</v>
      </c>
      <c r="D116" s="116" t="str">
        <f ca="1">IFERROR(IF((VLOOKUP($E116,'Org List'!$AT$10:$AV$188,3,FALSE))="","",(VLOOKUP($E116,'Org List'!$AT$10:$AV$188,3,FALSE))),"")</f>
        <v>NHS England Midlands And East (Central Midlands)</v>
      </c>
      <c r="E116" s="97" t="str">
        <f t="shared" ca="1" si="3"/>
        <v>E06000032</v>
      </c>
      <c r="F116" s="99" t="str">
        <f ca="1">IF(E116="","",VLOOKUP(E116,'Org List'!$J$9:$K$488,2,0))</f>
        <v>Luton</v>
      </c>
      <c r="G116" s="123">
        <f ca="1">IFERROR(IF((VLOOKUP($E116,'NEA Backsheet'!$D$5:$CB$183,G$9,FALSE))="","",(VLOOKUP($E116,'NEA Backsheet'!$D$5:$CB$183,G$9,FALSE))),"")</f>
        <v>2645.6376638414322</v>
      </c>
      <c r="H116" s="124">
        <f ca="1">IFERROR(IF((VLOOKUP($E116,'NEA Backsheet'!$D$5:$CB$183,H$9,FALSE))="","",(VLOOKUP($E116,'NEA Backsheet'!$D$5:$CB$183,H$9,FALSE))),"")</f>
        <v>2732.9867839778153</v>
      </c>
      <c r="I116" s="124">
        <f ca="1">IFERROR(IF((VLOOKUP($E116,'NEA Backsheet'!$D$5:$CB$183,I$9,FALSE))="","",(VLOOKUP($E116,'NEA Backsheet'!$D$5:$CB$183,I$9,FALSE))),"")</f>
        <v>2572.1095192976977</v>
      </c>
      <c r="J116" s="125">
        <f ca="1">IFERROR(IF((VLOOKUP($E116,'NEA Backsheet'!$D$5:$CB$183,J$9,FALSE))="","",(VLOOKUP($E116,'NEA Backsheet'!$D$5:$CB$183,J$9,FALSE))),"")</f>
        <v>2613.1759645817292</v>
      </c>
      <c r="K116" s="123">
        <f ca="1">IFERROR(IF((VLOOKUP($E116,'NEA Backsheet'!$D$5:$CB$183,K$9,FALSE))="","",(VLOOKUP($E116,'NEA Backsheet'!$D$5:$CB$183,K$9,FALSE))),"")</f>
        <v>4742.5572673331981</v>
      </c>
      <c r="L116" s="124">
        <f ca="1">IFERROR(IF((VLOOKUP($E116,'NEA Backsheet'!$D$5:$CB$183,L$9,FALSE))="","",(VLOOKUP($E116,'NEA Backsheet'!$D$5:$CB$183,L$9,FALSE))),"")</f>
        <v>4498.4864660963776</v>
      </c>
      <c r="M116" s="124">
        <f ca="1">IFERROR(IF((VLOOKUP($E116,'NEA Backsheet'!$D$5:$CB$183,M$9,FALSE))="","",(VLOOKUP($E116,'NEA Backsheet'!$D$5:$CB$183,M$9,FALSE))),"")</f>
        <v>4351.8792234633311</v>
      </c>
      <c r="N116" s="126">
        <f ca="1">IFERROR(IF((VLOOKUP($E116,'NEA Backsheet'!$D$5:$CB$183,N$9,FALSE))="","",(VLOOKUP($E116,'NEA Backsheet'!$D$5:$CB$183,N$9,FALSE))),"")</f>
        <v>4434.5338050709943</v>
      </c>
      <c r="O116" s="123">
        <f ca="1">IFERROR(IF((VLOOKUP($E116,'NEA Backsheet'!$D$5:$CB$183,O$9,FALSE))="","",(VLOOKUP($E116,'NEA Backsheet'!$D$5:$CB$183,O$9,FALSE))),"")</f>
        <v>7388.1949311746303</v>
      </c>
      <c r="P116" s="127">
        <f ca="1">IFERROR(IF((VLOOKUP($E116,'NEA Backsheet'!$D$5:$CB$183,P$9,FALSE))="","",(VLOOKUP($E116,'NEA Backsheet'!$D$5:$CB$183,P$9,FALSE))),"")</f>
        <v>7231.4732500741929</v>
      </c>
      <c r="Q116" s="124">
        <f ca="1">IFERROR(IF((VLOOKUP($E116,'NEA Backsheet'!$D$5:$CB$183,Q$9,FALSE))="","",(VLOOKUP($E116,'NEA Backsheet'!$D$5:$CB$183,Q$9,FALSE))),"")</f>
        <v>6923.9887427610283</v>
      </c>
      <c r="R116" s="126">
        <f ca="1">IFERROR(IF((VLOOKUP($E116,'NEA Backsheet'!$D$5:$CB$183,R$9,FALSE))="","",(VLOOKUP($E116,'NEA Backsheet'!$D$5:$CB$183,R$9,FALSE))),"")</f>
        <v>7047.7097696527235</v>
      </c>
    </row>
    <row r="117" spans="1:18" ht="15" customHeight="1" x14ac:dyDescent="0.3">
      <c r="A117" s="56">
        <v>104</v>
      </c>
      <c r="B117" s="97" t="str">
        <f ca="1">IFERROR(IF((VLOOKUP($E117,'Org List'!$AJ$10:$AL$188,3,FALSE))="","",(VLOOKUP($E117,'Org List'!$AJ$10:$AL$188,3,FALSE))),"")</f>
        <v>North of England Commissioning Region</v>
      </c>
      <c r="C117" s="98" t="str">
        <f ca="1">IFERROR(IF((VLOOKUP($E117,'Org List'!$AO$10:$AQ$188,3,FALSE))="","",(VLOOKUP($E117,'Org List'!$AO$10:$AQ$188,3,FALSE))),"")</f>
        <v>North West Region</v>
      </c>
      <c r="D117" s="116" t="str">
        <f ca="1">IFERROR(IF((VLOOKUP($E117,'Org List'!$AT$10:$AV$188,3,FALSE))="","",(VLOOKUP($E117,'Org List'!$AT$10:$AV$188,3,FALSE))),"")</f>
        <v>NHS England North (Greater Manchester)</v>
      </c>
      <c r="E117" s="97" t="str">
        <f t="shared" ca="1" si="3"/>
        <v>E08000003</v>
      </c>
      <c r="F117" s="99" t="str">
        <f ca="1">IF(E117="","",VLOOKUP(E117,'Org List'!$J$9:$K$488,2,0))</f>
        <v>Manchester</v>
      </c>
      <c r="G117" s="123">
        <f ca="1">IFERROR(IF((VLOOKUP($E117,'NEA Backsheet'!$D$5:$CB$183,G$9,FALSE))="","",(VLOOKUP($E117,'NEA Backsheet'!$D$5:$CB$183,G$9,FALSE))),"")</f>
        <v>6638.9711460577637</v>
      </c>
      <c r="H117" s="124">
        <f ca="1">IFERROR(IF((VLOOKUP($E117,'NEA Backsheet'!$D$5:$CB$183,H$9,FALSE))="","",(VLOOKUP($E117,'NEA Backsheet'!$D$5:$CB$183,H$9,FALSE))),"")</f>
        <v>6428.5657372068263</v>
      </c>
      <c r="I117" s="124">
        <f ca="1">IFERROR(IF((VLOOKUP($E117,'NEA Backsheet'!$D$5:$CB$183,I$9,FALSE))="","",(VLOOKUP($E117,'NEA Backsheet'!$D$5:$CB$183,I$9,FALSE))),"")</f>
        <v>6664.3903984902772</v>
      </c>
      <c r="J117" s="125">
        <f ca="1">IFERROR(IF((VLOOKUP($E117,'NEA Backsheet'!$D$5:$CB$183,J$9,FALSE))="","",(VLOOKUP($E117,'NEA Backsheet'!$D$5:$CB$183,J$9,FALSE))),"")</f>
        <v>6915.8329243647386</v>
      </c>
      <c r="K117" s="123">
        <f ca="1">IFERROR(IF((VLOOKUP($E117,'NEA Backsheet'!$D$5:$CB$183,K$9,FALSE))="","",(VLOOKUP($E117,'NEA Backsheet'!$D$5:$CB$183,K$9,FALSE))),"")</f>
        <v>10663.45865824907</v>
      </c>
      <c r="L117" s="124">
        <f ca="1">IFERROR(IF((VLOOKUP($E117,'NEA Backsheet'!$D$5:$CB$183,L$9,FALSE))="","",(VLOOKUP($E117,'NEA Backsheet'!$D$5:$CB$183,L$9,FALSE))),"")</f>
        <v>10538.287377998453</v>
      </c>
      <c r="M117" s="124">
        <f ca="1">IFERROR(IF((VLOOKUP($E117,'NEA Backsheet'!$D$5:$CB$183,M$9,FALSE))="","",(VLOOKUP($E117,'NEA Backsheet'!$D$5:$CB$183,M$9,FALSE))),"")</f>
        <v>10546.453608212356</v>
      </c>
      <c r="N117" s="126">
        <f ca="1">IFERROR(IF((VLOOKUP($E117,'NEA Backsheet'!$D$5:$CB$183,N$9,FALSE))="","",(VLOOKUP($E117,'NEA Backsheet'!$D$5:$CB$183,N$9,FALSE))),"")</f>
        <v>10581.645306630722</v>
      </c>
      <c r="O117" s="123">
        <f ca="1">IFERROR(IF((VLOOKUP($E117,'NEA Backsheet'!$D$5:$CB$183,O$9,FALSE))="","",(VLOOKUP($E117,'NEA Backsheet'!$D$5:$CB$183,O$9,FALSE))),"")</f>
        <v>17302.429804306834</v>
      </c>
      <c r="P117" s="127">
        <f ca="1">IFERROR(IF((VLOOKUP($E117,'NEA Backsheet'!$D$5:$CB$183,P$9,FALSE))="","",(VLOOKUP($E117,'NEA Backsheet'!$D$5:$CB$183,P$9,FALSE))),"")</f>
        <v>16966.853115205278</v>
      </c>
      <c r="Q117" s="124">
        <f ca="1">IFERROR(IF((VLOOKUP($E117,'NEA Backsheet'!$D$5:$CB$183,Q$9,FALSE))="","",(VLOOKUP($E117,'NEA Backsheet'!$D$5:$CB$183,Q$9,FALSE))),"")</f>
        <v>17210.844006702631</v>
      </c>
      <c r="R117" s="126">
        <f ca="1">IFERROR(IF((VLOOKUP($E117,'NEA Backsheet'!$D$5:$CB$183,R$9,FALSE))="","",(VLOOKUP($E117,'NEA Backsheet'!$D$5:$CB$183,R$9,FALSE))),"")</f>
        <v>17497.478230995461</v>
      </c>
    </row>
    <row r="118" spans="1:18" ht="15" customHeight="1" x14ac:dyDescent="0.3">
      <c r="A118" s="56">
        <v>105</v>
      </c>
      <c r="B118" s="97" t="str">
        <f ca="1">IFERROR(IF((VLOOKUP($E118,'Org List'!$AJ$10:$AL$188,3,FALSE))="","",(VLOOKUP($E118,'Org List'!$AJ$10:$AL$188,3,FALSE))),"")</f>
        <v>South East England Commissioning Region</v>
      </c>
      <c r="C118" s="98" t="str">
        <f ca="1">IFERROR(IF((VLOOKUP($E118,'Org List'!$AO$10:$AQ$188,3,FALSE))="","",(VLOOKUP($E118,'Org List'!$AO$10:$AQ$188,3,FALSE))),"")</f>
        <v>South East Region</v>
      </c>
      <c r="D118" s="116" t="str">
        <f ca="1">IFERROR(IF((VLOOKUP($E118,'Org List'!$AT$10:$AV$188,3,FALSE))="","",(VLOOKUP($E118,'Org List'!$AT$10:$AV$188,3,FALSE))),"")</f>
        <v>NHS England South East (Kent, Surrey and Sussex)</v>
      </c>
      <c r="E118" s="97" t="str">
        <f t="shared" ca="1" si="3"/>
        <v>E06000035</v>
      </c>
      <c r="F118" s="99" t="str">
        <f ca="1">IF(E118="","",VLOOKUP(E118,'Org List'!$J$9:$K$488,2,0))</f>
        <v>Medway</v>
      </c>
      <c r="G118" s="123">
        <f ca="1">IFERROR(IF((VLOOKUP($E118,'NEA Backsheet'!$D$5:$CB$183,G$9,FALSE))="","",(VLOOKUP($E118,'NEA Backsheet'!$D$5:$CB$183,G$9,FALSE))),"")</f>
        <v>2681.7564189497907</v>
      </c>
      <c r="H118" s="124">
        <f ca="1">IFERROR(IF((VLOOKUP($E118,'NEA Backsheet'!$D$5:$CB$183,H$9,FALSE))="","",(VLOOKUP($E118,'NEA Backsheet'!$D$5:$CB$183,H$9,FALSE))),"")</f>
        <v>2388.4249576047282</v>
      </c>
      <c r="I118" s="124">
        <f ca="1">IFERROR(IF((VLOOKUP($E118,'NEA Backsheet'!$D$5:$CB$183,I$9,FALSE))="","",(VLOOKUP($E118,'NEA Backsheet'!$D$5:$CB$183,I$9,FALSE))),"")</f>
        <v>2378.4236303875959</v>
      </c>
      <c r="J118" s="125">
        <f ca="1">IFERROR(IF((VLOOKUP($E118,'NEA Backsheet'!$D$5:$CB$183,J$9,FALSE))="","",(VLOOKUP($E118,'NEA Backsheet'!$D$5:$CB$183,J$9,FALSE))),"")</f>
        <v>2312.3324605937246</v>
      </c>
      <c r="K118" s="123">
        <f ca="1">IFERROR(IF((VLOOKUP($E118,'NEA Backsheet'!$D$5:$CB$183,K$9,FALSE))="","",(VLOOKUP($E118,'NEA Backsheet'!$D$5:$CB$183,K$9,FALSE))),"")</f>
        <v>5276.6338168140801</v>
      </c>
      <c r="L118" s="124">
        <f ca="1">IFERROR(IF((VLOOKUP($E118,'NEA Backsheet'!$D$5:$CB$183,L$9,FALSE))="","",(VLOOKUP($E118,'NEA Backsheet'!$D$5:$CB$183,L$9,FALSE))),"")</f>
        <v>4883.5455651655584</v>
      </c>
      <c r="M118" s="124">
        <f ca="1">IFERROR(IF((VLOOKUP($E118,'NEA Backsheet'!$D$5:$CB$183,M$9,FALSE))="","",(VLOOKUP($E118,'NEA Backsheet'!$D$5:$CB$183,M$9,FALSE))),"")</f>
        <v>4920.0666651025131</v>
      </c>
      <c r="N118" s="126">
        <f ca="1">IFERROR(IF((VLOOKUP($E118,'NEA Backsheet'!$D$5:$CB$183,N$9,FALSE))="","",(VLOOKUP($E118,'NEA Backsheet'!$D$5:$CB$183,N$9,FALSE))),"")</f>
        <v>5042.4603906492084</v>
      </c>
      <c r="O118" s="123">
        <f ca="1">IFERROR(IF((VLOOKUP($E118,'NEA Backsheet'!$D$5:$CB$183,O$9,FALSE))="","",(VLOOKUP($E118,'NEA Backsheet'!$D$5:$CB$183,O$9,FALSE))),"")</f>
        <v>7958.3902357638708</v>
      </c>
      <c r="P118" s="127">
        <f ca="1">IFERROR(IF((VLOOKUP($E118,'NEA Backsheet'!$D$5:$CB$183,P$9,FALSE))="","",(VLOOKUP($E118,'NEA Backsheet'!$D$5:$CB$183,P$9,FALSE))),"")</f>
        <v>7271.9705227702871</v>
      </c>
      <c r="Q118" s="124">
        <f ca="1">IFERROR(IF((VLOOKUP($E118,'NEA Backsheet'!$D$5:$CB$183,Q$9,FALSE))="","",(VLOOKUP($E118,'NEA Backsheet'!$D$5:$CB$183,Q$9,FALSE))),"")</f>
        <v>7298.490295490109</v>
      </c>
      <c r="R118" s="126">
        <f ca="1">IFERROR(IF((VLOOKUP($E118,'NEA Backsheet'!$D$5:$CB$183,R$9,FALSE))="","",(VLOOKUP($E118,'NEA Backsheet'!$D$5:$CB$183,R$9,FALSE))),"")</f>
        <v>7354.7928512429335</v>
      </c>
    </row>
    <row r="119" spans="1:18" ht="15" customHeight="1" x14ac:dyDescent="0.3">
      <c r="A119" s="56">
        <v>106</v>
      </c>
      <c r="B119" s="97" t="str">
        <f ca="1">IFERROR(IF((VLOOKUP($E119,'Org List'!$AJ$10:$AL$188,3,FALSE))="","",(VLOOKUP($E119,'Org List'!$AJ$10:$AL$188,3,FALSE))),"")</f>
        <v>London Commissioning Region</v>
      </c>
      <c r="C119" s="98" t="str">
        <f ca="1">IFERROR(IF((VLOOKUP($E119,'Org List'!$AO$10:$AQ$188,3,FALSE))="","",(VLOOKUP($E119,'Org List'!$AO$10:$AQ$188,3,FALSE))),"")</f>
        <v>London Region</v>
      </c>
      <c r="D119" s="116" t="str">
        <f ca="1">IFERROR(IF((VLOOKUP($E119,'Org List'!$AT$10:$AV$188,3,FALSE))="","",(VLOOKUP($E119,'Org List'!$AT$10:$AV$188,3,FALSE))),"")</f>
        <v>NHS England London</v>
      </c>
      <c r="E119" s="97" t="str">
        <f t="shared" ca="1" si="3"/>
        <v>E09000024</v>
      </c>
      <c r="F119" s="99" t="str">
        <f ca="1">IF(E119="","",VLOOKUP(E119,'Org List'!$J$9:$K$488,2,0))</f>
        <v>Merton</v>
      </c>
      <c r="G119" s="123">
        <f ca="1">IFERROR(IF((VLOOKUP($E119,'NEA Backsheet'!$D$5:$CB$183,G$9,FALSE))="","",(VLOOKUP($E119,'NEA Backsheet'!$D$5:$CB$183,G$9,FALSE))),"")</f>
        <v>1906.8125081525477</v>
      </c>
      <c r="H119" s="124">
        <f ca="1">IFERROR(IF((VLOOKUP($E119,'NEA Backsheet'!$D$5:$CB$183,H$9,FALSE))="","",(VLOOKUP($E119,'NEA Backsheet'!$D$5:$CB$183,H$9,FALSE))),"")</f>
        <v>1847.0427230020416</v>
      </c>
      <c r="I119" s="124">
        <f ca="1">IFERROR(IF((VLOOKUP($E119,'NEA Backsheet'!$D$5:$CB$183,I$9,FALSE))="","",(VLOOKUP($E119,'NEA Backsheet'!$D$5:$CB$183,I$9,FALSE))),"")</f>
        <v>2025.7413998586492</v>
      </c>
      <c r="J119" s="125">
        <f ca="1">IFERROR(IF((VLOOKUP($E119,'NEA Backsheet'!$D$5:$CB$183,J$9,FALSE))="","",(VLOOKUP($E119,'NEA Backsheet'!$D$5:$CB$183,J$9,FALSE))),"")</f>
        <v>2108.0443691603095</v>
      </c>
      <c r="K119" s="123">
        <f ca="1">IFERROR(IF((VLOOKUP($E119,'NEA Backsheet'!$D$5:$CB$183,K$9,FALSE))="","",(VLOOKUP($E119,'NEA Backsheet'!$D$5:$CB$183,K$9,FALSE))),"")</f>
        <v>3480.4386141184632</v>
      </c>
      <c r="L119" s="124">
        <f ca="1">IFERROR(IF((VLOOKUP($E119,'NEA Backsheet'!$D$5:$CB$183,L$9,FALSE))="","",(VLOOKUP($E119,'NEA Backsheet'!$D$5:$CB$183,L$9,FALSE))),"")</f>
        <v>3546.099771590375</v>
      </c>
      <c r="M119" s="124">
        <f ca="1">IFERROR(IF((VLOOKUP($E119,'NEA Backsheet'!$D$5:$CB$183,M$9,FALSE))="","",(VLOOKUP($E119,'NEA Backsheet'!$D$5:$CB$183,M$9,FALSE))),"")</f>
        <v>3387.7666561620081</v>
      </c>
      <c r="N119" s="126">
        <f ca="1">IFERROR(IF((VLOOKUP($E119,'NEA Backsheet'!$D$5:$CB$183,N$9,FALSE))="","",(VLOOKUP($E119,'NEA Backsheet'!$D$5:$CB$183,N$9,FALSE))),"")</f>
        <v>3250.2371380097284</v>
      </c>
      <c r="O119" s="123">
        <f ca="1">IFERROR(IF((VLOOKUP($E119,'NEA Backsheet'!$D$5:$CB$183,O$9,FALSE))="","",(VLOOKUP($E119,'NEA Backsheet'!$D$5:$CB$183,O$9,FALSE))),"")</f>
        <v>5387.2511222710109</v>
      </c>
      <c r="P119" s="127">
        <f ca="1">IFERROR(IF((VLOOKUP($E119,'NEA Backsheet'!$D$5:$CB$183,P$9,FALSE))="","",(VLOOKUP($E119,'NEA Backsheet'!$D$5:$CB$183,P$9,FALSE))),"")</f>
        <v>5393.1424945924164</v>
      </c>
      <c r="Q119" s="124">
        <f ca="1">IFERROR(IF((VLOOKUP($E119,'NEA Backsheet'!$D$5:$CB$183,Q$9,FALSE))="","",(VLOOKUP($E119,'NEA Backsheet'!$D$5:$CB$183,Q$9,FALSE))),"")</f>
        <v>5413.508056020657</v>
      </c>
      <c r="R119" s="126">
        <f ca="1">IFERROR(IF((VLOOKUP($E119,'NEA Backsheet'!$D$5:$CB$183,R$9,FALSE))="","",(VLOOKUP($E119,'NEA Backsheet'!$D$5:$CB$183,R$9,FALSE))),"")</f>
        <v>5358.2815071700379</v>
      </c>
    </row>
    <row r="120" spans="1:18" ht="15" customHeight="1" x14ac:dyDescent="0.3">
      <c r="A120" s="56">
        <v>107</v>
      </c>
      <c r="B120" s="97" t="str">
        <f ca="1">IFERROR(IF((VLOOKUP($E120,'Org List'!$AJ$10:$AL$188,3,FALSE))="","",(VLOOKUP($E120,'Org List'!$AJ$10:$AL$188,3,FALSE))),"")</f>
        <v>North of England Commissioning Region</v>
      </c>
      <c r="C120" s="98" t="str">
        <f ca="1">IFERROR(IF((VLOOKUP($E120,'Org List'!$AO$10:$AQ$188,3,FALSE))="","",(VLOOKUP($E120,'Org List'!$AO$10:$AQ$188,3,FALSE))),"")</f>
        <v>North East Region</v>
      </c>
      <c r="D120" s="116" t="str">
        <f ca="1">IFERROR(IF((VLOOKUP($E120,'Org List'!$AT$10:$AV$188,3,FALSE))="","",(VLOOKUP($E120,'Org List'!$AT$10:$AV$188,3,FALSE))),"")</f>
        <v>NHS England North (Cumbria And North East)</v>
      </c>
      <c r="E120" s="97" t="str">
        <f t="shared" ca="1" si="3"/>
        <v>E06000002</v>
      </c>
      <c r="F120" s="99" t="str">
        <f ca="1">IF(E120="","",VLOOKUP(E120,'Org List'!$J$9:$K$488,2,0))</f>
        <v>Middlesbrough</v>
      </c>
      <c r="G120" s="123">
        <f ca="1">IFERROR(IF((VLOOKUP($E120,'NEA Backsheet'!$D$5:$CB$183,G$9,FALSE))="","",(VLOOKUP($E120,'NEA Backsheet'!$D$5:$CB$183,G$9,FALSE))),"")</f>
        <v>1815.5259770644484</v>
      </c>
      <c r="H120" s="124">
        <f ca="1">IFERROR(IF((VLOOKUP($E120,'NEA Backsheet'!$D$5:$CB$183,H$9,FALSE))="","",(VLOOKUP($E120,'NEA Backsheet'!$D$5:$CB$183,H$9,FALSE))),"")</f>
        <v>1854.0322847566047</v>
      </c>
      <c r="I120" s="124">
        <f ca="1">IFERROR(IF((VLOOKUP($E120,'NEA Backsheet'!$D$5:$CB$183,I$9,FALSE))="","",(VLOOKUP($E120,'NEA Backsheet'!$D$5:$CB$183,I$9,FALSE))),"")</f>
        <v>1917.2062073104587</v>
      </c>
      <c r="J120" s="125">
        <f ca="1">IFERROR(IF((VLOOKUP($E120,'NEA Backsheet'!$D$5:$CB$183,J$9,FALSE))="","",(VLOOKUP($E120,'NEA Backsheet'!$D$5:$CB$183,J$9,FALSE))),"")</f>
        <v>1885.1388014235986</v>
      </c>
      <c r="K120" s="123">
        <f ca="1">IFERROR(IF((VLOOKUP($E120,'NEA Backsheet'!$D$5:$CB$183,K$9,FALSE))="","",(VLOOKUP($E120,'NEA Backsheet'!$D$5:$CB$183,K$9,FALSE))),"")</f>
        <v>3082.5338285740163</v>
      </c>
      <c r="L120" s="124">
        <f ca="1">IFERROR(IF((VLOOKUP($E120,'NEA Backsheet'!$D$5:$CB$183,L$9,FALSE))="","",(VLOOKUP($E120,'NEA Backsheet'!$D$5:$CB$183,L$9,FALSE))),"")</f>
        <v>2978.8832196989633</v>
      </c>
      <c r="M120" s="124">
        <f ca="1">IFERROR(IF((VLOOKUP($E120,'NEA Backsheet'!$D$5:$CB$183,M$9,FALSE))="","",(VLOOKUP($E120,'NEA Backsheet'!$D$5:$CB$183,M$9,FALSE))),"")</f>
        <v>2941.9916308963111</v>
      </c>
      <c r="N120" s="126">
        <f ca="1">IFERROR(IF((VLOOKUP($E120,'NEA Backsheet'!$D$5:$CB$183,N$9,FALSE))="","",(VLOOKUP($E120,'NEA Backsheet'!$D$5:$CB$183,N$9,FALSE))),"")</f>
        <v>2945.8918898301586</v>
      </c>
      <c r="O120" s="123">
        <f ca="1">IFERROR(IF((VLOOKUP($E120,'NEA Backsheet'!$D$5:$CB$183,O$9,FALSE))="","",(VLOOKUP($E120,'NEA Backsheet'!$D$5:$CB$183,O$9,FALSE))),"")</f>
        <v>4898.0598056384642</v>
      </c>
      <c r="P120" s="127">
        <f ca="1">IFERROR(IF((VLOOKUP($E120,'NEA Backsheet'!$D$5:$CB$183,P$9,FALSE))="","",(VLOOKUP($E120,'NEA Backsheet'!$D$5:$CB$183,P$9,FALSE))),"")</f>
        <v>4832.9155044555682</v>
      </c>
      <c r="Q120" s="124">
        <f ca="1">IFERROR(IF((VLOOKUP($E120,'NEA Backsheet'!$D$5:$CB$183,Q$9,FALSE))="","",(VLOOKUP($E120,'NEA Backsheet'!$D$5:$CB$183,Q$9,FALSE))),"")</f>
        <v>4859.19783820677</v>
      </c>
      <c r="R120" s="126">
        <f ca="1">IFERROR(IF((VLOOKUP($E120,'NEA Backsheet'!$D$5:$CB$183,R$9,FALSE))="","",(VLOOKUP($E120,'NEA Backsheet'!$D$5:$CB$183,R$9,FALSE))),"")</f>
        <v>4831.0306912537571</v>
      </c>
    </row>
    <row r="121" spans="1:18" ht="15" customHeight="1" x14ac:dyDescent="0.3">
      <c r="A121" s="56">
        <v>108</v>
      </c>
      <c r="B121" s="97" t="str">
        <f ca="1">IFERROR(IF((VLOOKUP($E121,'Org List'!$AJ$10:$AL$188,3,FALSE))="","",(VLOOKUP($E121,'Org List'!$AJ$10:$AL$188,3,FALSE))),"")</f>
        <v>Midlands and East of England Commissioning Region</v>
      </c>
      <c r="C121" s="98" t="str">
        <f ca="1">IFERROR(IF((VLOOKUP($E121,'Org List'!$AO$10:$AQ$188,3,FALSE))="","",(VLOOKUP($E121,'Org List'!$AO$10:$AQ$188,3,FALSE))),"")</f>
        <v>South East Region</v>
      </c>
      <c r="D121" s="116" t="str">
        <f ca="1">IFERROR(IF((VLOOKUP($E121,'Org List'!$AT$10:$AV$188,3,FALSE))="","",(VLOOKUP($E121,'Org List'!$AT$10:$AV$188,3,FALSE))),"")</f>
        <v>NHS England Midlands And East (Central Midlands)</v>
      </c>
      <c r="E121" s="97" t="str">
        <f t="shared" ca="1" si="3"/>
        <v>E06000042</v>
      </c>
      <c r="F121" s="99" t="str">
        <f ca="1">IF(E121="","",VLOOKUP(E121,'Org List'!$J$9:$K$488,2,0))</f>
        <v>Milton Keynes</v>
      </c>
      <c r="G121" s="123">
        <f ca="1">IFERROR(IF((VLOOKUP($E121,'NEA Backsheet'!$D$5:$CB$183,G$9,FALSE))="","",(VLOOKUP($E121,'NEA Backsheet'!$D$5:$CB$183,G$9,FALSE))),"")</f>
        <v>2179.4909845045959</v>
      </c>
      <c r="H121" s="124">
        <f ca="1">IFERROR(IF((VLOOKUP($E121,'NEA Backsheet'!$D$5:$CB$183,H$9,FALSE))="","",(VLOOKUP($E121,'NEA Backsheet'!$D$5:$CB$183,H$9,FALSE))),"")</f>
        <v>1938.1675782873981</v>
      </c>
      <c r="I121" s="124">
        <f ca="1">IFERROR(IF((VLOOKUP($E121,'NEA Backsheet'!$D$5:$CB$183,I$9,FALSE))="","",(VLOOKUP($E121,'NEA Backsheet'!$D$5:$CB$183,I$9,FALSE))),"")</f>
        <v>2196.9102990665033</v>
      </c>
      <c r="J121" s="125">
        <f ca="1">IFERROR(IF((VLOOKUP($E121,'NEA Backsheet'!$D$5:$CB$183,J$9,FALSE))="","",(VLOOKUP($E121,'NEA Backsheet'!$D$5:$CB$183,J$9,FALSE))),"")</f>
        <v>1656.4497456574068</v>
      </c>
      <c r="K121" s="123">
        <f ca="1">IFERROR(IF((VLOOKUP($E121,'NEA Backsheet'!$D$5:$CB$183,K$9,FALSE))="","",(VLOOKUP($E121,'NEA Backsheet'!$D$5:$CB$183,K$9,FALSE))),"")</f>
        <v>5017.9921735050548</v>
      </c>
      <c r="L121" s="124">
        <f ca="1">IFERROR(IF((VLOOKUP($E121,'NEA Backsheet'!$D$5:$CB$183,L$9,FALSE))="","",(VLOOKUP($E121,'NEA Backsheet'!$D$5:$CB$183,L$9,FALSE))),"")</f>
        <v>5009.8735086830502</v>
      </c>
      <c r="M121" s="124">
        <f ca="1">IFERROR(IF((VLOOKUP($E121,'NEA Backsheet'!$D$5:$CB$183,M$9,FALSE))="","",(VLOOKUP($E121,'NEA Backsheet'!$D$5:$CB$183,M$9,FALSE))),"")</f>
        <v>4933.1043062549734</v>
      </c>
      <c r="N121" s="126">
        <f ca="1">IFERROR(IF((VLOOKUP($E121,'NEA Backsheet'!$D$5:$CB$183,N$9,FALSE))="","",(VLOOKUP($E121,'NEA Backsheet'!$D$5:$CB$183,N$9,FALSE))),"")</f>
        <v>4232.0271898831143</v>
      </c>
      <c r="O121" s="123">
        <f ca="1">IFERROR(IF((VLOOKUP($E121,'NEA Backsheet'!$D$5:$CB$183,O$9,FALSE))="","",(VLOOKUP($E121,'NEA Backsheet'!$D$5:$CB$183,O$9,FALSE))),"")</f>
        <v>7197.4831580096507</v>
      </c>
      <c r="P121" s="127">
        <f ca="1">IFERROR(IF((VLOOKUP($E121,'NEA Backsheet'!$D$5:$CB$183,P$9,FALSE))="","",(VLOOKUP($E121,'NEA Backsheet'!$D$5:$CB$183,P$9,FALSE))),"")</f>
        <v>6948.0410869704483</v>
      </c>
      <c r="Q121" s="124">
        <f ca="1">IFERROR(IF((VLOOKUP($E121,'NEA Backsheet'!$D$5:$CB$183,Q$9,FALSE))="","",(VLOOKUP($E121,'NEA Backsheet'!$D$5:$CB$183,Q$9,FALSE))),"")</f>
        <v>7130.0146053214767</v>
      </c>
      <c r="R121" s="126">
        <f ca="1">IFERROR(IF((VLOOKUP($E121,'NEA Backsheet'!$D$5:$CB$183,R$9,FALSE))="","",(VLOOKUP($E121,'NEA Backsheet'!$D$5:$CB$183,R$9,FALSE))),"")</f>
        <v>5888.4769355405206</v>
      </c>
    </row>
    <row r="122" spans="1:18" ht="15" customHeight="1" x14ac:dyDescent="0.3">
      <c r="A122" s="56">
        <v>109</v>
      </c>
      <c r="B122" s="97" t="str">
        <f ca="1">IFERROR(IF((VLOOKUP($E122,'Org List'!$AJ$10:$AL$188,3,FALSE))="","",(VLOOKUP($E122,'Org List'!$AJ$10:$AL$188,3,FALSE))),"")</f>
        <v>North of England Commissioning Region</v>
      </c>
      <c r="C122" s="98" t="str">
        <f ca="1">IFERROR(IF((VLOOKUP($E122,'Org List'!$AO$10:$AQ$188,3,FALSE))="","",(VLOOKUP($E122,'Org List'!$AO$10:$AQ$188,3,FALSE))),"")</f>
        <v>North East Region</v>
      </c>
      <c r="D122" s="116" t="str">
        <f ca="1">IFERROR(IF((VLOOKUP($E122,'Org List'!$AT$10:$AV$188,3,FALSE))="","",(VLOOKUP($E122,'Org List'!$AT$10:$AV$188,3,FALSE))),"")</f>
        <v>NHS England North (Cumbria And North East)</v>
      </c>
      <c r="E122" s="97" t="str">
        <f t="shared" ca="1" si="3"/>
        <v>E08000021</v>
      </c>
      <c r="F122" s="99" t="str">
        <f ca="1">IF(E122="","",VLOOKUP(E122,'Org List'!$J$9:$K$488,2,0))</f>
        <v>Newcastle upon Tyne</v>
      </c>
      <c r="G122" s="123">
        <f ca="1">IFERROR(IF((VLOOKUP($E122,'NEA Backsheet'!$D$5:$CB$183,G$9,FALSE))="","",(VLOOKUP($E122,'NEA Backsheet'!$D$5:$CB$183,G$9,FALSE))),"")</f>
        <v>2174.7351997433097</v>
      </c>
      <c r="H122" s="124">
        <f ca="1">IFERROR(IF((VLOOKUP($E122,'NEA Backsheet'!$D$5:$CB$183,H$9,FALSE))="","",(VLOOKUP($E122,'NEA Backsheet'!$D$5:$CB$183,H$9,FALSE))),"")</f>
        <v>1998.0112581488538</v>
      </c>
      <c r="I122" s="124">
        <f ca="1">IFERROR(IF((VLOOKUP($E122,'NEA Backsheet'!$D$5:$CB$183,I$9,FALSE))="","",(VLOOKUP($E122,'NEA Backsheet'!$D$5:$CB$183,I$9,FALSE))),"")</f>
        <v>2187.7636745761174</v>
      </c>
      <c r="J122" s="125">
        <f ca="1">IFERROR(IF((VLOOKUP($E122,'NEA Backsheet'!$D$5:$CB$183,J$9,FALSE))="","",(VLOOKUP($E122,'NEA Backsheet'!$D$5:$CB$183,J$9,FALSE))),"")</f>
        <v>2275.9837562417251</v>
      </c>
      <c r="K122" s="123">
        <f ca="1">IFERROR(IF((VLOOKUP($E122,'NEA Backsheet'!$D$5:$CB$183,K$9,FALSE))="","",(VLOOKUP($E122,'NEA Backsheet'!$D$5:$CB$183,K$9,FALSE))),"")</f>
        <v>6501.7938834888864</v>
      </c>
      <c r="L122" s="124">
        <f ca="1">IFERROR(IF((VLOOKUP($E122,'NEA Backsheet'!$D$5:$CB$183,L$9,FALSE))="","",(VLOOKUP($E122,'NEA Backsheet'!$D$5:$CB$183,L$9,FALSE))),"")</f>
        <v>6577.8504072077976</v>
      </c>
      <c r="M122" s="124">
        <f ca="1">IFERROR(IF((VLOOKUP($E122,'NEA Backsheet'!$D$5:$CB$183,M$9,FALSE))="","",(VLOOKUP($E122,'NEA Backsheet'!$D$5:$CB$183,M$9,FALSE))),"")</f>
        <v>6317.8722029139553</v>
      </c>
      <c r="N122" s="126">
        <f ca="1">IFERROR(IF((VLOOKUP($E122,'NEA Backsheet'!$D$5:$CB$183,N$9,FALSE))="","",(VLOOKUP($E122,'NEA Backsheet'!$D$5:$CB$183,N$9,FALSE))),"")</f>
        <v>6280.5930335507664</v>
      </c>
      <c r="O122" s="123">
        <f ca="1">IFERROR(IF((VLOOKUP($E122,'NEA Backsheet'!$D$5:$CB$183,O$9,FALSE))="","",(VLOOKUP($E122,'NEA Backsheet'!$D$5:$CB$183,O$9,FALSE))),"")</f>
        <v>8676.5290832321953</v>
      </c>
      <c r="P122" s="127">
        <f ca="1">IFERROR(IF((VLOOKUP($E122,'NEA Backsheet'!$D$5:$CB$183,P$9,FALSE))="","",(VLOOKUP($E122,'NEA Backsheet'!$D$5:$CB$183,P$9,FALSE))),"")</f>
        <v>8575.8616653566514</v>
      </c>
      <c r="Q122" s="124">
        <f ca="1">IFERROR(IF((VLOOKUP($E122,'NEA Backsheet'!$D$5:$CB$183,Q$9,FALSE))="","",(VLOOKUP($E122,'NEA Backsheet'!$D$5:$CB$183,Q$9,FALSE))),"")</f>
        <v>8505.6358774900727</v>
      </c>
      <c r="R122" s="126">
        <f ca="1">IFERROR(IF((VLOOKUP($E122,'NEA Backsheet'!$D$5:$CB$183,R$9,FALSE))="","",(VLOOKUP($E122,'NEA Backsheet'!$D$5:$CB$183,R$9,FALSE))),"")</f>
        <v>8556.5767897924925</v>
      </c>
    </row>
    <row r="123" spans="1:18" ht="15" customHeight="1" x14ac:dyDescent="0.3">
      <c r="A123" s="56">
        <v>110</v>
      </c>
      <c r="B123" s="97" t="str">
        <f ca="1">IFERROR(IF((VLOOKUP($E123,'Org List'!$AJ$10:$AL$188,3,FALSE))="","",(VLOOKUP($E123,'Org List'!$AJ$10:$AL$188,3,FALSE))),"")</f>
        <v>London Commissioning Region</v>
      </c>
      <c r="C123" s="98" t="str">
        <f ca="1">IFERROR(IF((VLOOKUP($E123,'Org List'!$AO$10:$AQ$188,3,FALSE))="","",(VLOOKUP($E123,'Org List'!$AO$10:$AQ$188,3,FALSE))),"")</f>
        <v>London Region</v>
      </c>
      <c r="D123" s="116" t="str">
        <f ca="1">IFERROR(IF((VLOOKUP($E123,'Org List'!$AT$10:$AV$188,3,FALSE))="","",(VLOOKUP($E123,'Org List'!$AT$10:$AV$188,3,FALSE))),"")</f>
        <v>NHS England London</v>
      </c>
      <c r="E123" s="97" t="str">
        <f t="shared" ca="1" si="3"/>
        <v>E09000025</v>
      </c>
      <c r="F123" s="99" t="str">
        <f ca="1">IF(E123="","",VLOOKUP(E123,'Org List'!$J$9:$K$488,2,0))</f>
        <v>Newham</v>
      </c>
      <c r="G123" s="123">
        <f ca="1">IFERROR(IF((VLOOKUP($E123,'NEA Backsheet'!$D$5:$CB$183,G$9,FALSE))="","",(VLOOKUP($E123,'NEA Backsheet'!$D$5:$CB$183,G$9,FALSE))),"")</f>
        <v>2157.0991427124645</v>
      </c>
      <c r="H123" s="124">
        <f ca="1">IFERROR(IF((VLOOKUP($E123,'NEA Backsheet'!$D$5:$CB$183,H$9,FALSE))="","",(VLOOKUP($E123,'NEA Backsheet'!$D$5:$CB$183,H$9,FALSE))),"")</f>
        <v>2438.1591573420728</v>
      </c>
      <c r="I123" s="124">
        <f ca="1">IFERROR(IF((VLOOKUP($E123,'NEA Backsheet'!$D$5:$CB$183,I$9,FALSE))="","",(VLOOKUP($E123,'NEA Backsheet'!$D$5:$CB$183,I$9,FALSE))),"")</f>
        <v>3060.2873740627447</v>
      </c>
      <c r="J123" s="125">
        <f ca="1">IFERROR(IF((VLOOKUP($E123,'NEA Backsheet'!$D$5:$CB$183,J$9,FALSE))="","",(VLOOKUP($E123,'NEA Backsheet'!$D$5:$CB$183,J$9,FALSE))),"")</f>
        <v>2984.4166524810644</v>
      </c>
      <c r="K123" s="123">
        <f ca="1">IFERROR(IF((VLOOKUP($E123,'NEA Backsheet'!$D$5:$CB$183,K$9,FALSE))="","",(VLOOKUP($E123,'NEA Backsheet'!$D$5:$CB$183,K$9,FALSE))),"")</f>
        <v>4693.4356932586916</v>
      </c>
      <c r="L123" s="124">
        <f ca="1">IFERROR(IF((VLOOKUP($E123,'NEA Backsheet'!$D$5:$CB$183,L$9,FALSE))="","",(VLOOKUP($E123,'NEA Backsheet'!$D$5:$CB$183,L$9,FALSE))),"")</f>
        <v>4961.2891138919304</v>
      </c>
      <c r="M123" s="124">
        <f ca="1">IFERROR(IF((VLOOKUP($E123,'NEA Backsheet'!$D$5:$CB$183,M$9,FALSE))="","",(VLOOKUP($E123,'NEA Backsheet'!$D$5:$CB$183,M$9,FALSE))),"")</f>
        <v>4892.5073637293726</v>
      </c>
      <c r="N123" s="126">
        <f ca="1">IFERROR(IF((VLOOKUP($E123,'NEA Backsheet'!$D$5:$CB$183,N$9,FALSE))="","",(VLOOKUP($E123,'NEA Backsheet'!$D$5:$CB$183,N$9,FALSE))),"")</f>
        <v>4917.3295480636571</v>
      </c>
      <c r="O123" s="123">
        <f ca="1">IFERROR(IF((VLOOKUP($E123,'NEA Backsheet'!$D$5:$CB$183,O$9,FALSE))="","",(VLOOKUP($E123,'NEA Backsheet'!$D$5:$CB$183,O$9,FALSE))),"")</f>
        <v>6850.5348359711561</v>
      </c>
      <c r="P123" s="127">
        <f ca="1">IFERROR(IF((VLOOKUP($E123,'NEA Backsheet'!$D$5:$CB$183,P$9,FALSE))="","",(VLOOKUP($E123,'NEA Backsheet'!$D$5:$CB$183,P$9,FALSE))),"")</f>
        <v>7399.4482712340032</v>
      </c>
      <c r="Q123" s="124">
        <f ca="1">IFERROR(IF((VLOOKUP($E123,'NEA Backsheet'!$D$5:$CB$183,Q$9,FALSE))="","",(VLOOKUP($E123,'NEA Backsheet'!$D$5:$CB$183,Q$9,FALSE))),"")</f>
        <v>7952.7947377921173</v>
      </c>
      <c r="R123" s="126">
        <f ca="1">IFERROR(IF((VLOOKUP($E123,'NEA Backsheet'!$D$5:$CB$183,R$9,FALSE))="","",(VLOOKUP($E123,'NEA Backsheet'!$D$5:$CB$183,R$9,FALSE))),"")</f>
        <v>7901.7462005447214</v>
      </c>
    </row>
    <row r="124" spans="1:18" ht="15" customHeight="1" x14ac:dyDescent="0.3">
      <c r="A124" s="56">
        <v>111</v>
      </c>
      <c r="B124" s="97" t="str">
        <f ca="1">IFERROR(IF((VLOOKUP($E124,'Org List'!$AJ$10:$AL$188,3,FALSE))="","",(VLOOKUP($E124,'Org List'!$AJ$10:$AL$188,3,FALSE))),"")</f>
        <v>Midlands and East of England Commissioning Region</v>
      </c>
      <c r="C124" s="98" t="str">
        <f ca="1">IFERROR(IF((VLOOKUP($E124,'Org List'!$AO$10:$AQ$188,3,FALSE))="","",(VLOOKUP($E124,'Org List'!$AO$10:$AQ$188,3,FALSE))),"")</f>
        <v>East Region</v>
      </c>
      <c r="D124" s="116" t="str">
        <f ca="1">IFERROR(IF((VLOOKUP($E124,'Org List'!$AT$10:$AV$188,3,FALSE))="","",(VLOOKUP($E124,'Org List'!$AT$10:$AV$188,3,FALSE))),"")</f>
        <v>NHS England Midlands And East (East)</v>
      </c>
      <c r="E124" s="97" t="str">
        <f t="shared" ca="1" si="3"/>
        <v>E10000020</v>
      </c>
      <c r="F124" s="99" t="str">
        <f ca="1">IF(E124="","",VLOOKUP(E124,'Org List'!$J$9:$K$488,2,0))</f>
        <v>Norfolk</v>
      </c>
      <c r="G124" s="123">
        <f ca="1">IFERROR(IF((VLOOKUP($E124,'NEA Backsheet'!$D$5:$CB$183,G$9,FALSE))="","",(VLOOKUP($E124,'NEA Backsheet'!$D$5:$CB$183,G$9,FALSE))),"")</f>
        <v>7147.859114575147</v>
      </c>
      <c r="H124" s="124">
        <f ca="1">IFERROR(IF((VLOOKUP($E124,'NEA Backsheet'!$D$5:$CB$183,H$9,FALSE))="","",(VLOOKUP($E124,'NEA Backsheet'!$D$5:$CB$183,H$9,FALSE))),"")</f>
        <v>6818.8077828498299</v>
      </c>
      <c r="I124" s="124">
        <f ca="1">IFERROR(IF((VLOOKUP($E124,'NEA Backsheet'!$D$5:$CB$183,I$9,FALSE))="","",(VLOOKUP($E124,'NEA Backsheet'!$D$5:$CB$183,I$9,FALSE))),"")</f>
        <v>7236.9597477014731</v>
      </c>
      <c r="J124" s="125">
        <f ca="1">IFERROR(IF((VLOOKUP($E124,'NEA Backsheet'!$D$5:$CB$183,J$9,FALSE))="","",(VLOOKUP($E124,'NEA Backsheet'!$D$5:$CB$183,J$9,FALSE))),"")</f>
        <v>7384.5494380252694</v>
      </c>
      <c r="K124" s="123">
        <f ca="1">IFERROR(IF((VLOOKUP($E124,'NEA Backsheet'!$D$5:$CB$183,K$9,FALSE))="","",(VLOOKUP($E124,'NEA Backsheet'!$D$5:$CB$183,K$9,FALSE))),"")</f>
        <v>17790.669951341413</v>
      </c>
      <c r="L124" s="124">
        <f ca="1">IFERROR(IF((VLOOKUP($E124,'NEA Backsheet'!$D$5:$CB$183,L$9,FALSE))="","",(VLOOKUP($E124,'NEA Backsheet'!$D$5:$CB$183,L$9,FALSE))),"")</f>
        <v>17931.243786857871</v>
      </c>
      <c r="M124" s="124">
        <f ca="1">IFERROR(IF((VLOOKUP($E124,'NEA Backsheet'!$D$5:$CB$183,M$9,FALSE))="","",(VLOOKUP($E124,'NEA Backsheet'!$D$5:$CB$183,M$9,FALSE))),"")</f>
        <v>17470.54509651375</v>
      </c>
      <c r="N124" s="126">
        <f ca="1">IFERROR(IF((VLOOKUP($E124,'NEA Backsheet'!$D$5:$CB$183,N$9,FALSE))="","",(VLOOKUP($E124,'NEA Backsheet'!$D$5:$CB$183,N$9,FALSE))),"")</f>
        <v>17160.768494203818</v>
      </c>
      <c r="O124" s="123">
        <f ca="1">IFERROR(IF((VLOOKUP($E124,'NEA Backsheet'!$D$5:$CB$183,O$9,FALSE))="","",(VLOOKUP($E124,'NEA Backsheet'!$D$5:$CB$183,O$9,FALSE))),"")</f>
        <v>24938.529065916562</v>
      </c>
      <c r="P124" s="127">
        <f ca="1">IFERROR(IF((VLOOKUP($E124,'NEA Backsheet'!$D$5:$CB$183,P$9,FALSE))="","",(VLOOKUP($E124,'NEA Backsheet'!$D$5:$CB$183,P$9,FALSE))),"")</f>
        <v>24750.051569707699</v>
      </c>
      <c r="Q124" s="124">
        <f ca="1">IFERROR(IF((VLOOKUP($E124,'NEA Backsheet'!$D$5:$CB$183,Q$9,FALSE))="","",(VLOOKUP($E124,'NEA Backsheet'!$D$5:$CB$183,Q$9,FALSE))),"")</f>
        <v>24707.504844215222</v>
      </c>
      <c r="R124" s="126">
        <f ca="1">IFERROR(IF((VLOOKUP($E124,'NEA Backsheet'!$D$5:$CB$183,R$9,FALSE))="","",(VLOOKUP($E124,'NEA Backsheet'!$D$5:$CB$183,R$9,FALSE))),"")</f>
        <v>24545.317932229089</v>
      </c>
    </row>
    <row r="125" spans="1:18" ht="15" customHeight="1" x14ac:dyDescent="0.3">
      <c r="A125" s="56">
        <v>112</v>
      </c>
      <c r="B125" s="97" t="str">
        <f ca="1">IFERROR(IF((VLOOKUP($E125,'Org List'!$AJ$10:$AL$188,3,FALSE))="","",(VLOOKUP($E125,'Org List'!$AJ$10:$AL$188,3,FALSE))),"")</f>
        <v>North of England Commissioning Region</v>
      </c>
      <c r="C125" s="98" t="str">
        <f ca="1">IFERROR(IF((VLOOKUP($E125,'Org List'!$AO$10:$AQ$188,3,FALSE))="","",(VLOOKUP($E125,'Org List'!$AO$10:$AQ$188,3,FALSE))),"")</f>
        <v>Yorkshire and The Humber Region</v>
      </c>
      <c r="D125" s="116" t="str">
        <f ca="1">IFERROR(IF((VLOOKUP($E125,'Org List'!$AT$10:$AV$188,3,FALSE))="","",(VLOOKUP($E125,'Org List'!$AT$10:$AV$188,3,FALSE))),"")</f>
        <v>NHS England North (Yorkshire And Humber)</v>
      </c>
      <c r="E125" s="97" t="str">
        <f t="shared" ca="1" si="3"/>
        <v>E06000012</v>
      </c>
      <c r="F125" s="99" t="str">
        <f ca="1">IF(E125="","",VLOOKUP(E125,'Org List'!$J$9:$K$488,2,0))</f>
        <v>North East Lincolnshire</v>
      </c>
      <c r="G125" s="123">
        <f ca="1">IFERROR(IF((VLOOKUP($E125,'NEA Backsheet'!$D$5:$CB$183,G$9,FALSE))="","",(VLOOKUP($E125,'NEA Backsheet'!$D$5:$CB$183,G$9,FALSE))),"")</f>
        <v>918.68887467969091</v>
      </c>
      <c r="H125" s="124">
        <f ca="1">IFERROR(IF((VLOOKUP($E125,'NEA Backsheet'!$D$5:$CB$183,H$9,FALSE))="","",(VLOOKUP($E125,'NEA Backsheet'!$D$5:$CB$183,H$9,FALSE))),"")</f>
        <v>896.43254045093977</v>
      </c>
      <c r="I125" s="124">
        <f ca="1">IFERROR(IF((VLOOKUP($E125,'NEA Backsheet'!$D$5:$CB$183,I$9,FALSE))="","",(VLOOKUP($E125,'NEA Backsheet'!$D$5:$CB$183,I$9,FALSE))),"")</f>
        <v>900.6837224156111</v>
      </c>
      <c r="J125" s="125">
        <f ca="1">IFERROR(IF((VLOOKUP($E125,'NEA Backsheet'!$D$5:$CB$183,J$9,FALSE))="","",(VLOOKUP($E125,'NEA Backsheet'!$D$5:$CB$183,J$9,FALSE))),"")</f>
        <v>1170.7595132982483</v>
      </c>
      <c r="K125" s="123">
        <f ca="1">IFERROR(IF((VLOOKUP($E125,'NEA Backsheet'!$D$5:$CB$183,K$9,FALSE))="","",(VLOOKUP($E125,'NEA Backsheet'!$D$5:$CB$183,K$9,FALSE))),"")</f>
        <v>3253.1897461238786</v>
      </c>
      <c r="L125" s="124">
        <f ca="1">IFERROR(IF((VLOOKUP($E125,'NEA Backsheet'!$D$5:$CB$183,L$9,FALSE))="","",(VLOOKUP($E125,'NEA Backsheet'!$D$5:$CB$183,L$9,FALSE))),"")</f>
        <v>3306.2202584458969</v>
      </c>
      <c r="M125" s="124">
        <f ca="1">IFERROR(IF((VLOOKUP($E125,'NEA Backsheet'!$D$5:$CB$183,M$9,FALSE))="","",(VLOOKUP($E125,'NEA Backsheet'!$D$5:$CB$183,M$9,FALSE))),"")</f>
        <v>3136.2312270204666</v>
      </c>
      <c r="N125" s="126">
        <f ca="1">IFERROR(IF((VLOOKUP($E125,'NEA Backsheet'!$D$5:$CB$183,N$9,FALSE))="","",(VLOOKUP($E125,'NEA Backsheet'!$D$5:$CB$183,N$9,FALSE))),"")</f>
        <v>3211.6429391919492</v>
      </c>
      <c r="O125" s="123">
        <f ca="1">IFERROR(IF((VLOOKUP($E125,'NEA Backsheet'!$D$5:$CB$183,O$9,FALSE))="","",(VLOOKUP($E125,'NEA Backsheet'!$D$5:$CB$183,O$9,FALSE))),"")</f>
        <v>4171.8786208035699</v>
      </c>
      <c r="P125" s="127">
        <f ca="1">IFERROR(IF((VLOOKUP($E125,'NEA Backsheet'!$D$5:$CB$183,P$9,FALSE))="","",(VLOOKUP($E125,'NEA Backsheet'!$D$5:$CB$183,P$9,FALSE))),"")</f>
        <v>4202.6527988968364</v>
      </c>
      <c r="Q125" s="124">
        <f ca="1">IFERROR(IF((VLOOKUP($E125,'NEA Backsheet'!$D$5:$CB$183,Q$9,FALSE))="","",(VLOOKUP($E125,'NEA Backsheet'!$D$5:$CB$183,Q$9,FALSE))),"")</f>
        <v>4036.9149494360777</v>
      </c>
      <c r="R125" s="126">
        <f ca="1">IFERROR(IF((VLOOKUP($E125,'NEA Backsheet'!$D$5:$CB$183,R$9,FALSE))="","",(VLOOKUP($E125,'NEA Backsheet'!$D$5:$CB$183,R$9,FALSE))),"")</f>
        <v>4382.4024524901979</v>
      </c>
    </row>
    <row r="126" spans="1:18" ht="15" customHeight="1" x14ac:dyDescent="0.3">
      <c r="A126" s="56">
        <v>113</v>
      </c>
      <c r="B126" s="97" t="str">
        <f ca="1">IFERROR(IF((VLOOKUP($E126,'Org List'!$AJ$10:$AL$188,3,FALSE))="","",(VLOOKUP($E126,'Org List'!$AJ$10:$AL$188,3,FALSE))),"")</f>
        <v>North of England Commissioning Region</v>
      </c>
      <c r="C126" s="98" t="str">
        <f ca="1">IFERROR(IF((VLOOKUP($E126,'Org List'!$AO$10:$AQ$188,3,FALSE))="","",(VLOOKUP($E126,'Org List'!$AO$10:$AQ$188,3,FALSE))),"")</f>
        <v>Yorkshire and The Humber Region</v>
      </c>
      <c r="D126" s="116" t="str">
        <f ca="1">IFERROR(IF((VLOOKUP($E126,'Org List'!$AT$10:$AV$188,3,FALSE))="","",(VLOOKUP($E126,'Org List'!$AT$10:$AV$188,3,FALSE))),"")</f>
        <v>NHS England North (Yorkshire And Humber)</v>
      </c>
      <c r="E126" s="97" t="str">
        <f t="shared" ca="1" si="3"/>
        <v>E06000013</v>
      </c>
      <c r="F126" s="99" t="str">
        <f ca="1">IF(E126="","",VLOOKUP(E126,'Org List'!$J$9:$K$488,2,0))</f>
        <v>North Lincolnshire</v>
      </c>
      <c r="G126" s="123">
        <f ca="1">IFERROR(IF((VLOOKUP($E126,'NEA Backsheet'!$D$5:$CB$183,G$9,FALSE))="","",(VLOOKUP($E126,'NEA Backsheet'!$D$5:$CB$183,G$9,FALSE))),"")</f>
        <v>1224.4586727146634</v>
      </c>
      <c r="H126" s="124">
        <f ca="1">IFERROR(IF((VLOOKUP($E126,'NEA Backsheet'!$D$5:$CB$183,H$9,FALSE))="","",(VLOOKUP($E126,'NEA Backsheet'!$D$5:$CB$183,H$9,FALSE))),"")</f>
        <v>1192.4531174857766</v>
      </c>
      <c r="I126" s="124">
        <f ca="1">IFERROR(IF((VLOOKUP($E126,'NEA Backsheet'!$D$5:$CB$183,I$9,FALSE))="","",(VLOOKUP($E126,'NEA Backsheet'!$D$5:$CB$183,I$9,FALSE))),"")</f>
        <v>1374.4415741672462</v>
      </c>
      <c r="J126" s="125">
        <f ca="1">IFERROR(IF((VLOOKUP($E126,'NEA Backsheet'!$D$5:$CB$183,J$9,FALSE))="","",(VLOOKUP($E126,'NEA Backsheet'!$D$5:$CB$183,J$9,FALSE))),"")</f>
        <v>1370.7998292024115</v>
      </c>
      <c r="K126" s="123">
        <f ca="1">IFERROR(IF((VLOOKUP($E126,'NEA Backsheet'!$D$5:$CB$183,K$9,FALSE))="","",(VLOOKUP($E126,'NEA Backsheet'!$D$5:$CB$183,K$9,FALSE))),"")</f>
        <v>3649.5417907473047</v>
      </c>
      <c r="L126" s="124">
        <f ca="1">IFERROR(IF((VLOOKUP($E126,'NEA Backsheet'!$D$5:$CB$183,L$9,FALSE))="","",(VLOOKUP($E126,'NEA Backsheet'!$D$5:$CB$183,L$9,FALSE))),"")</f>
        <v>3561.7507346529319</v>
      </c>
      <c r="M126" s="124">
        <f ca="1">IFERROR(IF((VLOOKUP($E126,'NEA Backsheet'!$D$5:$CB$183,M$9,FALSE))="","",(VLOOKUP($E126,'NEA Backsheet'!$D$5:$CB$183,M$9,FALSE))),"")</f>
        <v>3613.6150992818457</v>
      </c>
      <c r="N126" s="126">
        <f ca="1">IFERROR(IF((VLOOKUP($E126,'NEA Backsheet'!$D$5:$CB$183,N$9,FALSE))="","",(VLOOKUP($E126,'NEA Backsheet'!$D$5:$CB$183,N$9,FALSE))),"")</f>
        <v>3730.8688200657716</v>
      </c>
      <c r="O126" s="123">
        <f ca="1">IFERROR(IF((VLOOKUP($E126,'NEA Backsheet'!$D$5:$CB$183,O$9,FALSE))="","",(VLOOKUP($E126,'NEA Backsheet'!$D$5:$CB$183,O$9,FALSE))),"")</f>
        <v>4874.0004634619681</v>
      </c>
      <c r="P126" s="127">
        <f ca="1">IFERROR(IF((VLOOKUP($E126,'NEA Backsheet'!$D$5:$CB$183,P$9,FALSE))="","",(VLOOKUP($E126,'NEA Backsheet'!$D$5:$CB$183,P$9,FALSE))),"")</f>
        <v>4754.2038521387085</v>
      </c>
      <c r="Q126" s="124">
        <f ca="1">IFERROR(IF((VLOOKUP($E126,'NEA Backsheet'!$D$5:$CB$183,Q$9,FALSE))="","",(VLOOKUP($E126,'NEA Backsheet'!$D$5:$CB$183,Q$9,FALSE))),"")</f>
        <v>4988.0566734490922</v>
      </c>
      <c r="R126" s="126">
        <f ca="1">IFERROR(IF((VLOOKUP($E126,'NEA Backsheet'!$D$5:$CB$183,R$9,FALSE))="","",(VLOOKUP($E126,'NEA Backsheet'!$D$5:$CB$183,R$9,FALSE))),"")</f>
        <v>5101.6686492681829</v>
      </c>
    </row>
    <row r="127" spans="1:18" ht="15" customHeight="1" x14ac:dyDescent="0.3">
      <c r="A127" s="56">
        <v>114</v>
      </c>
      <c r="B127" s="97" t="str">
        <f ca="1">IFERROR(IF((VLOOKUP($E127,'Org List'!$AJ$10:$AL$188,3,FALSE))="","",(VLOOKUP($E127,'Org List'!$AJ$10:$AL$188,3,FALSE))),"")</f>
        <v>South West England Commissioning Region</v>
      </c>
      <c r="C127" s="98" t="str">
        <f ca="1">IFERROR(IF((VLOOKUP($E127,'Org List'!$AO$10:$AQ$188,3,FALSE))="","",(VLOOKUP($E127,'Org List'!$AO$10:$AQ$188,3,FALSE))),"")</f>
        <v>South West Region</v>
      </c>
      <c r="D127" s="116" t="str">
        <f ca="1">IFERROR(IF((VLOOKUP($E127,'Org List'!$AT$10:$AV$188,3,FALSE))="","",(VLOOKUP($E127,'Org List'!$AT$10:$AV$188,3,FALSE))),"")</f>
        <v>NHS England South West (South West North)</v>
      </c>
      <c r="E127" s="97" t="str">
        <f t="shared" ca="1" si="3"/>
        <v>E06000024</v>
      </c>
      <c r="F127" s="99" t="str">
        <f ca="1">IF(E127="","",VLOOKUP(E127,'Org List'!$J$9:$K$488,2,0))</f>
        <v>North Somerset</v>
      </c>
      <c r="G127" s="123">
        <f ca="1">IFERROR(IF((VLOOKUP($E127,'NEA Backsheet'!$D$5:$CB$183,G$9,FALSE))="","",(VLOOKUP($E127,'NEA Backsheet'!$D$5:$CB$183,G$9,FALSE))),"")</f>
        <v>1842.2781634596495</v>
      </c>
      <c r="H127" s="124">
        <f ca="1">IFERROR(IF((VLOOKUP($E127,'NEA Backsheet'!$D$5:$CB$183,H$9,FALSE))="","",(VLOOKUP($E127,'NEA Backsheet'!$D$5:$CB$183,H$9,FALSE))),"")</f>
        <v>1794.6800427310968</v>
      </c>
      <c r="I127" s="124">
        <f ca="1">IFERROR(IF((VLOOKUP($E127,'NEA Backsheet'!$D$5:$CB$183,I$9,FALSE))="","",(VLOOKUP($E127,'NEA Backsheet'!$D$5:$CB$183,I$9,FALSE))),"")</f>
        <v>1895.3981632817661</v>
      </c>
      <c r="J127" s="125">
        <f ca="1">IFERROR(IF((VLOOKUP($E127,'NEA Backsheet'!$D$5:$CB$183,J$9,FALSE))="","",(VLOOKUP($E127,'NEA Backsheet'!$D$5:$CB$183,J$9,FALSE))),"")</f>
        <v>2137.6421133402769</v>
      </c>
      <c r="K127" s="123">
        <f ca="1">IFERROR(IF((VLOOKUP($E127,'NEA Backsheet'!$D$5:$CB$183,K$9,FALSE))="","",(VLOOKUP($E127,'NEA Backsheet'!$D$5:$CB$183,K$9,FALSE))),"")</f>
        <v>3543.4487670004291</v>
      </c>
      <c r="L127" s="124">
        <f ca="1">IFERROR(IF((VLOOKUP($E127,'NEA Backsheet'!$D$5:$CB$183,L$9,FALSE))="","",(VLOOKUP($E127,'NEA Backsheet'!$D$5:$CB$183,L$9,FALSE))),"")</f>
        <v>3662.6194592401152</v>
      </c>
      <c r="M127" s="124">
        <f ca="1">IFERROR(IF((VLOOKUP($E127,'NEA Backsheet'!$D$5:$CB$183,M$9,FALSE))="","",(VLOOKUP($E127,'NEA Backsheet'!$D$5:$CB$183,M$9,FALSE))),"")</f>
        <v>3586.3305513817895</v>
      </c>
      <c r="N127" s="126">
        <f ca="1">IFERROR(IF((VLOOKUP($E127,'NEA Backsheet'!$D$5:$CB$183,N$9,FALSE))="","",(VLOOKUP($E127,'NEA Backsheet'!$D$5:$CB$183,N$9,FALSE))),"")</f>
        <v>3593.7036053481156</v>
      </c>
      <c r="O127" s="123">
        <f ca="1">IFERROR(IF((VLOOKUP($E127,'NEA Backsheet'!$D$5:$CB$183,O$9,FALSE))="","",(VLOOKUP($E127,'NEA Backsheet'!$D$5:$CB$183,O$9,FALSE))),"")</f>
        <v>5385.7269304600786</v>
      </c>
      <c r="P127" s="127">
        <f ca="1">IFERROR(IF((VLOOKUP($E127,'NEA Backsheet'!$D$5:$CB$183,P$9,FALSE))="","",(VLOOKUP($E127,'NEA Backsheet'!$D$5:$CB$183,P$9,FALSE))),"")</f>
        <v>5457.2995019712125</v>
      </c>
      <c r="Q127" s="124">
        <f ca="1">IFERROR(IF((VLOOKUP($E127,'NEA Backsheet'!$D$5:$CB$183,Q$9,FALSE))="","",(VLOOKUP($E127,'NEA Backsheet'!$D$5:$CB$183,Q$9,FALSE))),"")</f>
        <v>5481.7287146635554</v>
      </c>
      <c r="R127" s="126">
        <f ca="1">IFERROR(IF((VLOOKUP($E127,'NEA Backsheet'!$D$5:$CB$183,R$9,FALSE))="","",(VLOOKUP($E127,'NEA Backsheet'!$D$5:$CB$183,R$9,FALSE))),"")</f>
        <v>5731.3457186883925</v>
      </c>
    </row>
    <row r="128" spans="1:18" ht="15" customHeight="1" x14ac:dyDescent="0.3">
      <c r="A128" s="56">
        <v>115</v>
      </c>
      <c r="B128" s="97" t="str">
        <f ca="1">IFERROR(IF((VLOOKUP($E128,'Org List'!$AJ$10:$AL$188,3,FALSE))="","",(VLOOKUP($E128,'Org List'!$AJ$10:$AL$188,3,FALSE))),"")</f>
        <v>North of England Commissioning Region</v>
      </c>
      <c r="C128" s="98" t="str">
        <f ca="1">IFERROR(IF((VLOOKUP($E128,'Org List'!$AO$10:$AQ$188,3,FALSE))="","",(VLOOKUP($E128,'Org List'!$AO$10:$AQ$188,3,FALSE))),"")</f>
        <v>North East Region</v>
      </c>
      <c r="D128" s="116" t="str">
        <f ca="1">IFERROR(IF((VLOOKUP($E128,'Org List'!$AT$10:$AV$188,3,FALSE))="","",(VLOOKUP($E128,'Org List'!$AT$10:$AV$188,3,FALSE))),"")</f>
        <v>NHS England North (Cumbria And North East)</v>
      </c>
      <c r="E128" s="97" t="str">
        <f t="shared" ca="1" si="3"/>
        <v>E08000022</v>
      </c>
      <c r="F128" s="99" t="str">
        <f ca="1">IF(E128="","",VLOOKUP(E128,'Org List'!$J$9:$K$488,2,0))</f>
        <v>North Tyneside</v>
      </c>
      <c r="G128" s="123">
        <f ca="1">IFERROR(IF((VLOOKUP($E128,'NEA Backsheet'!$D$5:$CB$183,G$9,FALSE))="","",(VLOOKUP($E128,'NEA Backsheet'!$D$5:$CB$183,G$9,FALSE))),"")</f>
        <v>2604.3389854112611</v>
      </c>
      <c r="H128" s="124">
        <f ca="1">IFERROR(IF((VLOOKUP($E128,'NEA Backsheet'!$D$5:$CB$183,H$9,FALSE))="","",(VLOOKUP($E128,'NEA Backsheet'!$D$5:$CB$183,H$9,FALSE))),"")</f>
        <v>2630.8813528211331</v>
      </c>
      <c r="I128" s="124">
        <f ca="1">IFERROR(IF((VLOOKUP($E128,'NEA Backsheet'!$D$5:$CB$183,I$9,FALSE))="","",(VLOOKUP($E128,'NEA Backsheet'!$D$5:$CB$183,I$9,FALSE))),"")</f>
        <v>2470.8533648643488</v>
      </c>
      <c r="J128" s="125">
        <f ca="1">IFERROR(IF((VLOOKUP($E128,'NEA Backsheet'!$D$5:$CB$183,J$9,FALSE))="","",(VLOOKUP($E128,'NEA Backsheet'!$D$5:$CB$183,J$9,FALSE))),"")</f>
        <v>2755.2441606934412</v>
      </c>
      <c r="K128" s="123">
        <f ca="1">IFERROR(IF((VLOOKUP($E128,'NEA Backsheet'!$D$5:$CB$183,K$9,FALSE))="","",(VLOOKUP($E128,'NEA Backsheet'!$D$5:$CB$183,K$9,FALSE))),"")</f>
        <v>4253.2276999404721</v>
      </c>
      <c r="L128" s="124">
        <f ca="1">IFERROR(IF((VLOOKUP($E128,'NEA Backsheet'!$D$5:$CB$183,L$9,FALSE))="","",(VLOOKUP($E128,'NEA Backsheet'!$D$5:$CB$183,L$9,FALSE))),"")</f>
        <v>4368.0521994306664</v>
      </c>
      <c r="M128" s="124">
        <f ca="1">IFERROR(IF((VLOOKUP($E128,'NEA Backsheet'!$D$5:$CB$183,M$9,FALSE))="","",(VLOOKUP($E128,'NEA Backsheet'!$D$5:$CB$183,M$9,FALSE))),"")</f>
        <v>4028.4620395468628</v>
      </c>
      <c r="N128" s="126">
        <f ca="1">IFERROR(IF((VLOOKUP($E128,'NEA Backsheet'!$D$5:$CB$183,N$9,FALSE))="","",(VLOOKUP($E128,'NEA Backsheet'!$D$5:$CB$183,N$9,FALSE))),"")</f>
        <v>4122.863222361555</v>
      </c>
      <c r="O128" s="123">
        <f ca="1">IFERROR(IF((VLOOKUP($E128,'NEA Backsheet'!$D$5:$CB$183,O$9,FALSE))="","",(VLOOKUP($E128,'NEA Backsheet'!$D$5:$CB$183,O$9,FALSE))),"")</f>
        <v>6857.5666853517332</v>
      </c>
      <c r="P128" s="127">
        <f ca="1">IFERROR(IF((VLOOKUP($E128,'NEA Backsheet'!$D$5:$CB$183,P$9,FALSE))="","",(VLOOKUP($E128,'NEA Backsheet'!$D$5:$CB$183,P$9,FALSE))),"")</f>
        <v>6998.9335522517995</v>
      </c>
      <c r="Q128" s="124">
        <f ca="1">IFERROR(IF((VLOOKUP($E128,'NEA Backsheet'!$D$5:$CB$183,Q$9,FALSE))="","",(VLOOKUP($E128,'NEA Backsheet'!$D$5:$CB$183,Q$9,FALSE))),"")</f>
        <v>6499.3154044112116</v>
      </c>
      <c r="R128" s="126">
        <f ca="1">IFERROR(IF((VLOOKUP($E128,'NEA Backsheet'!$D$5:$CB$183,R$9,FALSE))="","",(VLOOKUP($E128,'NEA Backsheet'!$D$5:$CB$183,R$9,FALSE))),"")</f>
        <v>6878.1073830549958</v>
      </c>
    </row>
    <row r="129" spans="1:18" ht="15" customHeight="1" x14ac:dyDescent="0.3">
      <c r="A129" s="56">
        <v>116</v>
      </c>
      <c r="B129" s="97" t="str">
        <f ca="1">IFERROR(IF((VLOOKUP($E129,'Org List'!$AJ$10:$AL$188,3,FALSE))="","",(VLOOKUP($E129,'Org List'!$AJ$10:$AL$188,3,FALSE))),"")</f>
        <v>North of England Commissioning Region</v>
      </c>
      <c r="C129" s="98" t="str">
        <f ca="1">IFERROR(IF((VLOOKUP($E129,'Org List'!$AO$10:$AQ$188,3,FALSE))="","",(VLOOKUP($E129,'Org List'!$AO$10:$AQ$188,3,FALSE))),"")</f>
        <v>Yorkshire and The Humber Region</v>
      </c>
      <c r="D129" s="116" t="str">
        <f ca="1">IFERROR(IF((VLOOKUP($E129,'Org List'!$AT$10:$AV$188,3,FALSE))="","",(VLOOKUP($E129,'Org List'!$AT$10:$AV$188,3,FALSE))),"")</f>
        <v>NHS England North (Yorkshire And Humber)</v>
      </c>
      <c r="E129" s="97" t="str">
        <f t="shared" ca="1" si="3"/>
        <v>E10000023</v>
      </c>
      <c r="F129" s="99" t="str">
        <f ca="1">IF(E129="","",VLOOKUP(E129,'Org List'!$J$9:$K$488,2,0))</f>
        <v>North Yorkshire</v>
      </c>
      <c r="G129" s="123">
        <f ca="1">IFERROR(IF((VLOOKUP($E129,'NEA Backsheet'!$D$5:$CB$183,G$9,FALSE))="","",(VLOOKUP($E129,'NEA Backsheet'!$D$5:$CB$183,G$9,FALSE))),"")</f>
        <v>5626.3130960909657</v>
      </c>
      <c r="H129" s="124">
        <f ca="1">IFERROR(IF((VLOOKUP($E129,'NEA Backsheet'!$D$5:$CB$183,H$9,FALSE))="","",(VLOOKUP($E129,'NEA Backsheet'!$D$5:$CB$183,H$9,FALSE))),"")</f>
        <v>5234.7256270021471</v>
      </c>
      <c r="I129" s="124">
        <f ca="1">IFERROR(IF((VLOOKUP($E129,'NEA Backsheet'!$D$5:$CB$183,I$9,FALSE))="","",(VLOOKUP($E129,'NEA Backsheet'!$D$5:$CB$183,I$9,FALSE))),"")</f>
        <v>5499.127432930899</v>
      </c>
      <c r="J129" s="125">
        <f ca="1">IFERROR(IF((VLOOKUP($E129,'NEA Backsheet'!$D$5:$CB$183,J$9,FALSE))="","",(VLOOKUP($E129,'NEA Backsheet'!$D$5:$CB$183,J$9,FALSE))),"")</f>
        <v>5296.2132809272916</v>
      </c>
      <c r="K129" s="123">
        <f ca="1">IFERROR(IF((VLOOKUP($E129,'NEA Backsheet'!$D$5:$CB$183,K$9,FALSE))="","",(VLOOKUP($E129,'NEA Backsheet'!$D$5:$CB$183,K$9,FALSE))),"")</f>
        <v>12086.60842365283</v>
      </c>
      <c r="L129" s="124">
        <f ca="1">IFERROR(IF((VLOOKUP($E129,'NEA Backsheet'!$D$5:$CB$183,L$9,FALSE))="","",(VLOOKUP($E129,'NEA Backsheet'!$D$5:$CB$183,L$9,FALSE))),"")</f>
        <v>11995.818848106057</v>
      </c>
      <c r="M129" s="124">
        <f ca="1">IFERROR(IF((VLOOKUP($E129,'NEA Backsheet'!$D$5:$CB$183,M$9,FALSE))="","",(VLOOKUP($E129,'NEA Backsheet'!$D$5:$CB$183,M$9,FALSE))),"")</f>
        <v>11805.598575733859</v>
      </c>
      <c r="N129" s="126">
        <f ca="1">IFERROR(IF((VLOOKUP($E129,'NEA Backsheet'!$D$5:$CB$183,N$9,FALSE))="","",(VLOOKUP($E129,'NEA Backsheet'!$D$5:$CB$183,N$9,FALSE))),"")</f>
        <v>11664.159615338829</v>
      </c>
      <c r="O129" s="123">
        <f ca="1">IFERROR(IF((VLOOKUP($E129,'NEA Backsheet'!$D$5:$CB$183,O$9,FALSE))="","",(VLOOKUP($E129,'NEA Backsheet'!$D$5:$CB$183,O$9,FALSE))),"")</f>
        <v>17712.921519743795</v>
      </c>
      <c r="P129" s="127">
        <f ca="1">IFERROR(IF((VLOOKUP($E129,'NEA Backsheet'!$D$5:$CB$183,P$9,FALSE))="","",(VLOOKUP($E129,'NEA Backsheet'!$D$5:$CB$183,P$9,FALSE))),"")</f>
        <v>17230.544475108203</v>
      </c>
      <c r="Q129" s="124">
        <f ca="1">IFERROR(IF((VLOOKUP($E129,'NEA Backsheet'!$D$5:$CB$183,Q$9,FALSE))="","",(VLOOKUP($E129,'NEA Backsheet'!$D$5:$CB$183,Q$9,FALSE))),"")</f>
        <v>17304.726008664758</v>
      </c>
      <c r="R129" s="126">
        <f ca="1">IFERROR(IF((VLOOKUP($E129,'NEA Backsheet'!$D$5:$CB$183,R$9,FALSE))="","",(VLOOKUP($E129,'NEA Backsheet'!$D$5:$CB$183,R$9,FALSE))),"")</f>
        <v>16960.372896266119</v>
      </c>
    </row>
    <row r="130" spans="1:18" ht="15" customHeight="1" x14ac:dyDescent="0.3">
      <c r="A130" s="56">
        <v>117</v>
      </c>
      <c r="B130" s="97" t="str">
        <f ca="1">IFERROR(IF((VLOOKUP($E130,'Org List'!$AJ$10:$AL$188,3,FALSE))="","",(VLOOKUP($E130,'Org List'!$AJ$10:$AL$188,3,FALSE))),"")</f>
        <v>Midlands and East of England Commissioning Region</v>
      </c>
      <c r="C130" s="98" t="str">
        <f ca="1">IFERROR(IF((VLOOKUP($E130,'Org List'!$AO$10:$AQ$188,3,FALSE))="","",(VLOOKUP($E130,'Org List'!$AO$10:$AQ$188,3,FALSE))),"")</f>
        <v>East Midlands Region</v>
      </c>
      <c r="D130" s="116" t="str">
        <f ca="1">IFERROR(IF((VLOOKUP($E130,'Org List'!$AT$10:$AV$188,3,FALSE))="","",(VLOOKUP($E130,'Org List'!$AT$10:$AV$188,3,FALSE))),"")</f>
        <v>NHS England Midlands And East (Central Midlands)</v>
      </c>
      <c r="E130" s="97" t="str">
        <f t="shared" ca="1" si="3"/>
        <v>E10000021</v>
      </c>
      <c r="F130" s="99" t="str">
        <f ca="1">IF(E130="","",VLOOKUP(E130,'Org List'!$J$9:$K$488,2,0))</f>
        <v>Northamptonshire</v>
      </c>
      <c r="G130" s="123">
        <f ca="1">IFERROR(IF((VLOOKUP($E130,'NEA Backsheet'!$D$5:$CB$183,G$9,FALSE))="","",(VLOOKUP($E130,'NEA Backsheet'!$D$5:$CB$183,G$9,FALSE))),"")</f>
        <v>7918.6375994410337</v>
      </c>
      <c r="H130" s="124">
        <f ca="1">IFERROR(IF((VLOOKUP($E130,'NEA Backsheet'!$D$5:$CB$183,H$9,FALSE))="","",(VLOOKUP($E130,'NEA Backsheet'!$D$5:$CB$183,H$9,FALSE))),"")</f>
        <v>7023.930175599</v>
      </c>
      <c r="I130" s="124">
        <f ca="1">IFERROR(IF((VLOOKUP($E130,'NEA Backsheet'!$D$5:$CB$183,I$9,FALSE))="","",(VLOOKUP($E130,'NEA Backsheet'!$D$5:$CB$183,I$9,FALSE))),"")</f>
        <v>7888.2195108463866</v>
      </c>
      <c r="J130" s="125">
        <f ca="1">IFERROR(IF((VLOOKUP($E130,'NEA Backsheet'!$D$5:$CB$183,J$9,FALSE))="","",(VLOOKUP($E130,'NEA Backsheet'!$D$5:$CB$183,J$9,FALSE))),"")</f>
        <v>8168.0965906360152</v>
      </c>
      <c r="K130" s="123">
        <f ca="1">IFERROR(IF((VLOOKUP($E130,'NEA Backsheet'!$D$5:$CB$183,K$9,FALSE))="","",(VLOOKUP($E130,'NEA Backsheet'!$D$5:$CB$183,K$9,FALSE))),"")</f>
        <v>13608.31134401288</v>
      </c>
      <c r="L130" s="124">
        <f ca="1">IFERROR(IF((VLOOKUP($E130,'NEA Backsheet'!$D$5:$CB$183,L$9,FALSE))="","",(VLOOKUP($E130,'NEA Backsheet'!$D$5:$CB$183,L$9,FALSE))),"")</f>
        <v>13777.433394044132</v>
      </c>
      <c r="M130" s="124">
        <f ca="1">IFERROR(IF((VLOOKUP($E130,'NEA Backsheet'!$D$5:$CB$183,M$9,FALSE))="","",(VLOOKUP($E130,'NEA Backsheet'!$D$5:$CB$183,M$9,FALSE))),"")</f>
        <v>13813.949368052301</v>
      </c>
      <c r="N130" s="126">
        <f ca="1">IFERROR(IF((VLOOKUP($E130,'NEA Backsheet'!$D$5:$CB$183,N$9,FALSE))="","",(VLOOKUP($E130,'NEA Backsheet'!$D$5:$CB$183,N$9,FALSE))),"")</f>
        <v>14085.076113574894</v>
      </c>
      <c r="O130" s="123">
        <f ca="1">IFERROR(IF((VLOOKUP($E130,'NEA Backsheet'!$D$5:$CB$183,O$9,FALSE))="","",(VLOOKUP($E130,'NEA Backsheet'!$D$5:$CB$183,O$9,FALSE))),"")</f>
        <v>21526.948943453914</v>
      </c>
      <c r="P130" s="127">
        <f ca="1">IFERROR(IF((VLOOKUP($E130,'NEA Backsheet'!$D$5:$CB$183,P$9,FALSE))="","",(VLOOKUP($E130,'NEA Backsheet'!$D$5:$CB$183,P$9,FALSE))),"")</f>
        <v>20801.36356964313</v>
      </c>
      <c r="Q130" s="124">
        <f ca="1">IFERROR(IF((VLOOKUP($E130,'NEA Backsheet'!$D$5:$CB$183,Q$9,FALSE))="","",(VLOOKUP($E130,'NEA Backsheet'!$D$5:$CB$183,Q$9,FALSE))),"")</f>
        <v>21702.168878898687</v>
      </c>
      <c r="R130" s="126">
        <f ca="1">IFERROR(IF((VLOOKUP($E130,'NEA Backsheet'!$D$5:$CB$183,R$9,FALSE))="","",(VLOOKUP($E130,'NEA Backsheet'!$D$5:$CB$183,R$9,FALSE))),"")</f>
        <v>22253.172704210909</v>
      </c>
    </row>
    <row r="131" spans="1:18" ht="15" customHeight="1" x14ac:dyDescent="0.3">
      <c r="A131" s="56">
        <v>118</v>
      </c>
      <c r="B131" s="97" t="str">
        <f ca="1">IFERROR(IF((VLOOKUP($E131,'Org List'!$AJ$10:$AL$188,3,FALSE))="","",(VLOOKUP($E131,'Org List'!$AJ$10:$AL$188,3,FALSE))),"")</f>
        <v>North of England Commissioning Region</v>
      </c>
      <c r="C131" s="98" t="str">
        <f ca="1">IFERROR(IF((VLOOKUP($E131,'Org List'!$AO$10:$AQ$188,3,FALSE))="","",(VLOOKUP($E131,'Org List'!$AO$10:$AQ$188,3,FALSE))),"")</f>
        <v>North East Region</v>
      </c>
      <c r="D131" s="116" t="str">
        <f ca="1">IFERROR(IF((VLOOKUP($E131,'Org List'!$AT$10:$AV$188,3,FALSE))="","",(VLOOKUP($E131,'Org List'!$AT$10:$AV$188,3,FALSE))),"")</f>
        <v>NHS England North (Cumbria And North East)</v>
      </c>
      <c r="E131" s="97" t="str">
        <f t="shared" ca="1" si="3"/>
        <v>E06000057</v>
      </c>
      <c r="F131" s="99" t="str">
        <f ca="1">IF(E131="","",VLOOKUP(E131,'Org List'!$J$9:$K$488,2,0))</f>
        <v>Northumberland</v>
      </c>
      <c r="G131" s="123">
        <f ca="1">IFERROR(IF((VLOOKUP($E131,'NEA Backsheet'!$D$5:$CB$183,G$9,FALSE))="","",(VLOOKUP($E131,'NEA Backsheet'!$D$5:$CB$183,G$9,FALSE))),"")</f>
        <v>3916.1305201389532</v>
      </c>
      <c r="H131" s="124">
        <f ca="1">IFERROR(IF((VLOOKUP($E131,'NEA Backsheet'!$D$5:$CB$183,H$9,FALSE))="","",(VLOOKUP($E131,'NEA Backsheet'!$D$5:$CB$183,H$9,FALSE))),"")</f>
        <v>3900.1775044650144</v>
      </c>
      <c r="I131" s="124">
        <f ca="1">IFERROR(IF((VLOOKUP($E131,'NEA Backsheet'!$D$5:$CB$183,I$9,FALSE))="","",(VLOOKUP($E131,'NEA Backsheet'!$D$5:$CB$183,I$9,FALSE))),"")</f>
        <v>3813.7227258508401</v>
      </c>
      <c r="J131" s="125">
        <f ca="1">IFERROR(IF((VLOOKUP($E131,'NEA Backsheet'!$D$5:$CB$183,J$9,FALSE))="","",(VLOOKUP($E131,'NEA Backsheet'!$D$5:$CB$183,J$9,FALSE))),"")</f>
        <v>3964.7992937861641</v>
      </c>
      <c r="K131" s="123">
        <f ca="1">IFERROR(IF((VLOOKUP($E131,'NEA Backsheet'!$D$5:$CB$183,K$9,FALSE))="","",(VLOOKUP($E131,'NEA Backsheet'!$D$5:$CB$183,K$9,FALSE))),"")</f>
        <v>6419.5763210898731</v>
      </c>
      <c r="L131" s="124">
        <f ca="1">IFERROR(IF((VLOOKUP($E131,'NEA Backsheet'!$D$5:$CB$183,L$9,FALSE))="","",(VLOOKUP($E131,'NEA Backsheet'!$D$5:$CB$183,L$9,FALSE))),"")</f>
        <v>6552.600554182749</v>
      </c>
      <c r="M131" s="124">
        <f ca="1">IFERROR(IF((VLOOKUP($E131,'NEA Backsheet'!$D$5:$CB$183,M$9,FALSE))="","",(VLOOKUP($E131,'NEA Backsheet'!$D$5:$CB$183,M$9,FALSE))),"")</f>
        <v>6258.8223517804772</v>
      </c>
      <c r="N131" s="126">
        <f ca="1">IFERROR(IF((VLOOKUP($E131,'NEA Backsheet'!$D$5:$CB$183,N$9,FALSE))="","",(VLOOKUP($E131,'NEA Backsheet'!$D$5:$CB$183,N$9,FALSE))),"")</f>
        <v>6287.8339989033693</v>
      </c>
      <c r="O131" s="123">
        <f ca="1">IFERROR(IF((VLOOKUP($E131,'NEA Backsheet'!$D$5:$CB$183,O$9,FALSE))="","",(VLOOKUP($E131,'NEA Backsheet'!$D$5:$CB$183,O$9,FALSE))),"")</f>
        <v>10335.706841228826</v>
      </c>
      <c r="P131" s="127">
        <f ca="1">IFERROR(IF((VLOOKUP($E131,'NEA Backsheet'!$D$5:$CB$183,P$9,FALSE))="","",(VLOOKUP($E131,'NEA Backsheet'!$D$5:$CB$183,P$9,FALSE))),"")</f>
        <v>10452.778058647764</v>
      </c>
      <c r="Q131" s="124">
        <f ca="1">IFERROR(IF((VLOOKUP($E131,'NEA Backsheet'!$D$5:$CB$183,Q$9,FALSE))="","",(VLOOKUP($E131,'NEA Backsheet'!$D$5:$CB$183,Q$9,FALSE))),"")</f>
        <v>10072.545077631317</v>
      </c>
      <c r="R131" s="126">
        <f ca="1">IFERROR(IF((VLOOKUP($E131,'NEA Backsheet'!$D$5:$CB$183,R$9,FALSE))="","",(VLOOKUP($E131,'NEA Backsheet'!$D$5:$CB$183,R$9,FALSE))),"")</f>
        <v>10252.633292689534</v>
      </c>
    </row>
    <row r="132" spans="1:18" ht="15" customHeight="1" x14ac:dyDescent="0.3">
      <c r="A132" s="56">
        <v>119</v>
      </c>
      <c r="B132" s="97" t="str">
        <f ca="1">IFERROR(IF((VLOOKUP($E132,'Org List'!$AJ$10:$AL$188,3,FALSE))="","",(VLOOKUP($E132,'Org List'!$AJ$10:$AL$188,3,FALSE))),"")</f>
        <v>Midlands and East of England Commissioning Region</v>
      </c>
      <c r="C132" s="98" t="str">
        <f ca="1">IFERROR(IF((VLOOKUP($E132,'Org List'!$AO$10:$AQ$188,3,FALSE))="","",(VLOOKUP($E132,'Org List'!$AO$10:$AQ$188,3,FALSE))),"")</f>
        <v>East Midlands Region</v>
      </c>
      <c r="D132" s="116" t="str">
        <f ca="1">IFERROR(IF((VLOOKUP($E132,'Org List'!$AT$10:$AV$188,3,FALSE))="","",(VLOOKUP($E132,'Org List'!$AT$10:$AV$188,3,FALSE))),"")</f>
        <v>NHS England Midlands And East (North Midlands)</v>
      </c>
      <c r="E132" s="97" t="str">
        <f t="shared" ca="1" si="3"/>
        <v>E06000018</v>
      </c>
      <c r="F132" s="99" t="str">
        <f ca="1">IF(E132="","",VLOOKUP(E132,'Org List'!$J$9:$K$488,2,0))</f>
        <v>Nottingham</v>
      </c>
      <c r="G132" s="123">
        <f ca="1">IFERROR(IF((VLOOKUP($E132,'NEA Backsheet'!$D$5:$CB$183,G$9,FALSE))="","",(VLOOKUP($E132,'NEA Backsheet'!$D$5:$CB$183,G$9,FALSE))),"")</f>
        <v>2090.8110411185071</v>
      </c>
      <c r="H132" s="124">
        <f ca="1">IFERROR(IF((VLOOKUP($E132,'NEA Backsheet'!$D$5:$CB$183,H$9,FALSE))="","",(VLOOKUP($E132,'NEA Backsheet'!$D$5:$CB$183,H$9,FALSE))),"")</f>
        <v>2254.1945104865999</v>
      </c>
      <c r="I132" s="124">
        <f ca="1">IFERROR(IF((VLOOKUP($E132,'NEA Backsheet'!$D$5:$CB$183,I$9,FALSE))="","",(VLOOKUP($E132,'NEA Backsheet'!$D$5:$CB$183,I$9,FALSE))),"")</f>
        <v>2336.4162244509721</v>
      </c>
      <c r="J132" s="125">
        <f ca="1">IFERROR(IF((VLOOKUP($E132,'NEA Backsheet'!$D$5:$CB$183,J$9,FALSE))="","",(VLOOKUP($E132,'NEA Backsheet'!$D$5:$CB$183,J$9,FALSE))),"")</f>
        <v>2340.2773742845684</v>
      </c>
      <c r="K132" s="123">
        <f ca="1">IFERROR(IF((VLOOKUP($E132,'NEA Backsheet'!$D$5:$CB$183,K$9,FALSE))="","",(VLOOKUP($E132,'NEA Backsheet'!$D$5:$CB$183,K$9,FALSE))),"")</f>
        <v>5523.3762021486991</v>
      </c>
      <c r="L132" s="124">
        <f ca="1">IFERROR(IF((VLOOKUP($E132,'NEA Backsheet'!$D$5:$CB$183,L$9,FALSE))="","",(VLOOKUP($E132,'NEA Backsheet'!$D$5:$CB$183,L$9,FALSE))),"")</f>
        <v>5652.3488167686155</v>
      </c>
      <c r="M132" s="124">
        <f ca="1">IFERROR(IF((VLOOKUP($E132,'NEA Backsheet'!$D$5:$CB$183,M$9,FALSE))="","",(VLOOKUP($E132,'NEA Backsheet'!$D$5:$CB$183,M$9,FALSE))),"")</f>
        <v>5544.6389484224565</v>
      </c>
      <c r="N132" s="126">
        <f ca="1">IFERROR(IF((VLOOKUP($E132,'NEA Backsheet'!$D$5:$CB$183,N$9,FALSE))="","",(VLOOKUP($E132,'NEA Backsheet'!$D$5:$CB$183,N$9,FALSE))),"")</f>
        <v>5642.9620951779789</v>
      </c>
      <c r="O132" s="123">
        <f ca="1">IFERROR(IF((VLOOKUP($E132,'NEA Backsheet'!$D$5:$CB$183,O$9,FALSE))="","",(VLOOKUP($E132,'NEA Backsheet'!$D$5:$CB$183,O$9,FALSE))),"")</f>
        <v>7614.1872432672062</v>
      </c>
      <c r="P132" s="127">
        <f ca="1">IFERROR(IF((VLOOKUP($E132,'NEA Backsheet'!$D$5:$CB$183,P$9,FALSE))="","",(VLOOKUP($E132,'NEA Backsheet'!$D$5:$CB$183,P$9,FALSE))),"")</f>
        <v>7906.5433272552154</v>
      </c>
      <c r="Q132" s="124">
        <f ca="1">IFERROR(IF((VLOOKUP($E132,'NEA Backsheet'!$D$5:$CB$183,Q$9,FALSE))="","",(VLOOKUP($E132,'NEA Backsheet'!$D$5:$CB$183,Q$9,FALSE))),"")</f>
        <v>7881.0551728734281</v>
      </c>
      <c r="R132" s="126">
        <f ca="1">IFERROR(IF((VLOOKUP($E132,'NEA Backsheet'!$D$5:$CB$183,R$9,FALSE))="","",(VLOOKUP($E132,'NEA Backsheet'!$D$5:$CB$183,R$9,FALSE))),"")</f>
        <v>7983.2394694625473</v>
      </c>
    </row>
    <row r="133" spans="1:18" ht="15" customHeight="1" x14ac:dyDescent="0.3">
      <c r="A133" s="56">
        <v>120</v>
      </c>
      <c r="B133" s="97" t="str">
        <f ca="1">IFERROR(IF((VLOOKUP($E133,'Org List'!$AJ$10:$AL$188,3,FALSE))="","",(VLOOKUP($E133,'Org List'!$AJ$10:$AL$188,3,FALSE))),"")</f>
        <v>Midlands and East of England Commissioning Region</v>
      </c>
      <c r="C133" s="98" t="str">
        <f ca="1">IFERROR(IF((VLOOKUP($E133,'Org List'!$AO$10:$AQ$188,3,FALSE))="","",(VLOOKUP($E133,'Org List'!$AO$10:$AQ$188,3,FALSE))),"")</f>
        <v>East Midlands Region</v>
      </c>
      <c r="D133" s="116" t="str">
        <f ca="1">IFERROR(IF((VLOOKUP($E133,'Org List'!$AT$10:$AV$188,3,FALSE))="","",(VLOOKUP($E133,'Org List'!$AT$10:$AV$188,3,FALSE))),"")</f>
        <v>NHS England Midlands And East (North Midlands)</v>
      </c>
      <c r="E133" s="97" t="str">
        <f t="shared" ca="1" si="3"/>
        <v>E10000024</v>
      </c>
      <c r="F133" s="99" t="str">
        <f ca="1">IF(E133="","",VLOOKUP(E133,'Org List'!$J$9:$K$488,2,0))</f>
        <v>Nottinghamshire</v>
      </c>
      <c r="G133" s="123">
        <f ca="1">IFERROR(IF((VLOOKUP($E133,'NEA Backsheet'!$D$5:$CB$183,G$9,FALSE))="","",(VLOOKUP($E133,'NEA Backsheet'!$D$5:$CB$183,G$9,FALSE))),"")</f>
        <v>5770.6365573242711</v>
      </c>
      <c r="H133" s="124">
        <f ca="1">IFERROR(IF((VLOOKUP($E133,'NEA Backsheet'!$D$5:$CB$183,H$9,FALSE))="","",(VLOOKUP($E133,'NEA Backsheet'!$D$5:$CB$183,H$9,FALSE))),"")</f>
        <v>5924.4063282605221</v>
      </c>
      <c r="I133" s="124">
        <f ca="1">IFERROR(IF((VLOOKUP($E133,'NEA Backsheet'!$D$5:$CB$183,I$9,FALSE))="","",(VLOOKUP($E133,'NEA Backsheet'!$D$5:$CB$183,I$9,FALSE))),"")</f>
        <v>6266.0849858798829</v>
      </c>
      <c r="J133" s="125">
        <f ca="1">IFERROR(IF((VLOOKUP($E133,'NEA Backsheet'!$D$5:$CB$183,J$9,FALSE))="","",(VLOOKUP($E133,'NEA Backsheet'!$D$5:$CB$183,J$9,FALSE))),"")</f>
        <v>6564.9731692068326</v>
      </c>
      <c r="K133" s="123">
        <f ca="1">IFERROR(IF((VLOOKUP($E133,'NEA Backsheet'!$D$5:$CB$183,K$9,FALSE))="","",(VLOOKUP($E133,'NEA Backsheet'!$D$5:$CB$183,K$9,FALSE))),"")</f>
        <v>14984.248161122981</v>
      </c>
      <c r="L133" s="124">
        <f ca="1">IFERROR(IF((VLOOKUP($E133,'NEA Backsheet'!$D$5:$CB$183,L$9,FALSE))="","",(VLOOKUP($E133,'NEA Backsheet'!$D$5:$CB$183,L$9,FALSE))),"")</f>
        <v>15480.273901035103</v>
      </c>
      <c r="M133" s="124">
        <f ca="1">IFERROR(IF((VLOOKUP($E133,'NEA Backsheet'!$D$5:$CB$183,M$9,FALSE))="","",(VLOOKUP($E133,'NEA Backsheet'!$D$5:$CB$183,M$9,FALSE))),"")</f>
        <v>15378.806143886392</v>
      </c>
      <c r="N133" s="126">
        <f ca="1">IFERROR(IF((VLOOKUP($E133,'NEA Backsheet'!$D$5:$CB$183,N$9,FALSE))="","",(VLOOKUP($E133,'NEA Backsheet'!$D$5:$CB$183,N$9,FALSE))),"")</f>
        <v>15263.563438220954</v>
      </c>
      <c r="O133" s="123">
        <f ca="1">IFERROR(IF((VLOOKUP($E133,'NEA Backsheet'!$D$5:$CB$183,O$9,FALSE))="","",(VLOOKUP($E133,'NEA Backsheet'!$D$5:$CB$183,O$9,FALSE))),"")</f>
        <v>20754.884718447254</v>
      </c>
      <c r="P133" s="127">
        <f ca="1">IFERROR(IF((VLOOKUP($E133,'NEA Backsheet'!$D$5:$CB$183,P$9,FALSE))="","",(VLOOKUP($E133,'NEA Backsheet'!$D$5:$CB$183,P$9,FALSE))),"")</f>
        <v>21404.680229295627</v>
      </c>
      <c r="Q133" s="124">
        <f ca="1">IFERROR(IF((VLOOKUP($E133,'NEA Backsheet'!$D$5:$CB$183,Q$9,FALSE))="","",(VLOOKUP($E133,'NEA Backsheet'!$D$5:$CB$183,Q$9,FALSE))),"")</f>
        <v>21644.891129766274</v>
      </c>
      <c r="R133" s="126">
        <f ca="1">IFERROR(IF((VLOOKUP($E133,'NEA Backsheet'!$D$5:$CB$183,R$9,FALSE))="","",(VLOOKUP($E133,'NEA Backsheet'!$D$5:$CB$183,R$9,FALSE))),"")</f>
        <v>21828.536607427784</v>
      </c>
    </row>
    <row r="134" spans="1:18" ht="15" customHeight="1" x14ac:dyDescent="0.3">
      <c r="A134" s="56">
        <v>121</v>
      </c>
      <c r="B134" s="97" t="str">
        <f ca="1">IFERROR(IF((VLOOKUP($E134,'Org List'!$AJ$10:$AL$188,3,FALSE))="","",(VLOOKUP($E134,'Org List'!$AJ$10:$AL$188,3,FALSE))),"")</f>
        <v>North of England Commissioning Region</v>
      </c>
      <c r="C134" s="98" t="str">
        <f ca="1">IFERROR(IF((VLOOKUP($E134,'Org List'!$AO$10:$AQ$188,3,FALSE))="","",(VLOOKUP($E134,'Org List'!$AO$10:$AQ$188,3,FALSE))),"")</f>
        <v>North West Region</v>
      </c>
      <c r="D134" s="116" t="str">
        <f ca="1">IFERROR(IF((VLOOKUP($E134,'Org List'!$AT$10:$AV$188,3,FALSE))="","",(VLOOKUP($E134,'Org List'!$AT$10:$AV$188,3,FALSE))),"")</f>
        <v>NHS England North (Greater Manchester)</v>
      </c>
      <c r="E134" s="97" t="str">
        <f t="shared" ca="1" si="3"/>
        <v>E08000004</v>
      </c>
      <c r="F134" s="99" t="str">
        <f ca="1">IF(E134="","",VLOOKUP(E134,'Org List'!$J$9:$K$488,2,0))</f>
        <v>Oldham</v>
      </c>
      <c r="G134" s="123">
        <f ca="1">IFERROR(IF((VLOOKUP($E134,'NEA Backsheet'!$D$5:$CB$183,G$9,FALSE))="","",(VLOOKUP($E134,'NEA Backsheet'!$D$5:$CB$183,G$9,FALSE))),"")</f>
        <v>3344.7056126011812</v>
      </c>
      <c r="H134" s="124">
        <f ca="1">IFERROR(IF((VLOOKUP($E134,'NEA Backsheet'!$D$5:$CB$183,H$9,FALSE))="","",(VLOOKUP($E134,'NEA Backsheet'!$D$5:$CB$183,H$9,FALSE))),"")</f>
        <v>3108.8921504145546</v>
      </c>
      <c r="I134" s="124">
        <f ca="1">IFERROR(IF((VLOOKUP($E134,'NEA Backsheet'!$D$5:$CB$183,I$9,FALSE))="","",(VLOOKUP($E134,'NEA Backsheet'!$D$5:$CB$183,I$9,FALSE))),"")</f>
        <v>3538.986699503123</v>
      </c>
      <c r="J134" s="125">
        <f ca="1">IFERROR(IF((VLOOKUP($E134,'NEA Backsheet'!$D$5:$CB$183,J$9,FALSE))="","",(VLOOKUP($E134,'NEA Backsheet'!$D$5:$CB$183,J$9,FALSE))),"")</f>
        <v>3231.6762240636081</v>
      </c>
      <c r="K134" s="123">
        <f ca="1">IFERROR(IF((VLOOKUP($E134,'NEA Backsheet'!$D$5:$CB$183,K$9,FALSE))="","",(VLOOKUP($E134,'NEA Backsheet'!$D$5:$CB$183,K$9,FALSE))),"")</f>
        <v>5499.028155069509</v>
      </c>
      <c r="L134" s="124">
        <f ca="1">IFERROR(IF((VLOOKUP($E134,'NEA Backsheet'!$D$5:$CB$183,L$9,FALSE))="","",(VLOOKUP($E134,'NEA Backsheet'!$D$5:$CB$183,L$9,FALSE))),"")</f>
        <v>5337.7369522141362</v>
      </c>
      <c r="M134" s="124">
        <f ca="1">IFERROR(IF((VLOOKUP($E134,'NEA Backsheet'!$D$5:$CB$183,M$9,FALSE))="","",(VLOOKUP($E134,'NEA Backsheet'!$D$5:$CB$183,M$9,FALSE))),"")</f>
        <v>5420.7211371586855</v>
      </c>
      <c r="N134" s="126">
        <f ca="1">IFERROR(IF((VLOOKUP($E134,'NEA Backsheet'!$D$5:$CB$183,N$9,FALSE))="","",(VLOOKUP($E134,'NEA Backsheet'!$D$5:$CB$183,N$9,FALSE))),"")</f>
        <v>5217.5805148656136</v>
      </c>
      <c r="O134" s="123">
        <f ca="1">IFERROR(IF((VLOOKUP($E134,'NEA Backsheet'!$D$5:$CB$183,O$9,FALSE))="","",(VLOOKUP($E134,'NEA Backsheet'!$D$5:$CB$183,O$9,FALSE))),"")</f>
        <v>8843.7337676706902</v>
      </c>
      <c r="P134" s="127">
        <f ca="1">IFERROR(IF((VLOOKUP($E134,'NEA Backsheet'!$D$5:$CB$183,P$9,FALSE))="","",(VLOOKUP($E134,'NEA Backsheet'!$D$5:$CB$183,P$9,FALSE))),"")</f>
        <v>8446.6291026286908</v>
      </c>
      <c r="Q134" s="124">
        <f ca="1">IFERROR(IF((VLOOKUP($E134,'NEA Backsheet'!$D$5:$CB$183,Q$9,FALSE))="","",(VLOOKUP($E134,'NEA Backsheet'!$D$5:$CB$183,Q$9,FALSE))),"")</f>
        <v>8959.707836661808</v>
      </c>
      <c r="R134" s="126">
        <f ca="1">IFERROR(IF((VLOOKUP($E134,'NEA Backsheet'!$D$5:$CB$183,R$9,FALSE))="","",(VLOOKUP($E134,'NEA Backsheet'!$D$5:$CB$183,R$9,FALSE))),"")</f>
        <v>8449.2567389292217</v>
      </c>
    </row>
    <row r="135" spans="1:18" ht="15" customHeight="1" x14ac:dyDescent="0.3">
      <c r="A135" s="56">
        <v>122</v>
      </c>
      <c r="B135" s="97" t="str">
        <f ca="1">IFERROR(IF((VLOOKUP($E135,'Org List'!$AJ$10:$AL$188,3,FALSE))="","",(VLOOKUP($E135,'Org List'!$AJ$10:$AL$188,3,FALSE))),"")</f>
        <v>South East England Commissioning Region</v>
      </c>
      <c r="C135" s="98" t="str">
        <f ca="1">IFERROR(IF((VLOOKUP($E135,'Org List'!$AO$10:$AQ$188,3,FALSE))="","",(VLOOKUP($E135,'Org List'!$AO$10:$AQ$188,3,FALSE))),"")</f>
        <v>South East Region</v>
      </c>
      <c r="D135" s="116" t="str">
        <f ca="1">IFERROR(IF((VLOOKUP($E135,'Org List'!$AT$10:$AV$188,3,FALSE))="","",(VLOOKUP($E135,'Org List'!$AT$10:$AV$188,3,FALSE))),"")</f>
        <v>NHS England South East (Hampshire, Isle of Wight and Thames Valley)</v>
      </c>
      <c r="E135" s="97" t="str">
        <f t="shared" ca="1" si="3"/>
        <v>E10000025</v>
      </c>
      <c r="F135" s="99" t="str">
        <f ca="1">IF(E135="","",VLOOKUP(E135,'Org List'!$J$9:$K$488,2,0))</f>
        <v>Oxfordshire</v>
      </c>
      <c r="G135" s="123">
        <f ca="1">IFERROR(IF((VLOOKUP($E135,'NEA Backsheet'!$D$5:$CB$183,G$9,FALSE))="","",(VLOOKUP($E135,'NEA Backsheet'!$D$5:$CB$183,G$9,FALSE))),"")</f>
        <v>6447.1653417580037</v>
      </c>
      <c r="H135" s="124">
        <f ca="1">IFERROR(IF((VLOOKUP($E135,'NEA Backsheet'!$D$5:$CB$183,H$9,FALSE))="","",(VLOOKUP($E135,'NEA Backsheet'!$D$5:$CB$183,H$9,FALSE))),"")</f>
        <v>6349.9860440479988</v>
      </c>
      <c r="I135" s="124">
        <f ca="1">IFERROR(IF((VLOOKUP($E135,'NEA Backsheet'!$D$5:$CB$183,I$9,FALSE))="","",(VLOOKUP($E135,'NEA Backsheet'!$D$5:$CB$183,I$9,FALSE))),"")</f>
        <v>6895.3082224332402</v>
      </c>
      <c r="J135" s="125">
        <f ca="1">IFERROR(IF((VLOOKUP($E135,'NEA Backsheet'!$D$5:$CB$183,J$9,FALSE))="","",(VLOOKUP($E135,'NEA Backsheet'!$D$5:$CB$183,J$9,FALSE))),"")</f>
        <v>6818.8353814510083</v>
      </c>
      <c r="K135" s="123">
        <f ca="1">IFERROR(IF((VLOOKUP($E135,'NEA Backsheet'!$D$5:$CB$183,K$9,FALSE))="","",(VLOOKUP($E135,'NEA Backsheet'!$D$5:$CB$183,K$9,FALSE))),"")</f>
        <v>10170.533323203757</v>
      </c>
      <c r="L135" s="124">
        <f ca="1">IFERROR(IF((VLOOKUP($E135,'NEA Backsheet'!$D$5:$CB$183,L$9,FALSE))="","",(VLOOKUP($E135,'NEA Backsheet'!$D$5:$CB$183,L$9,FALSE))),"")</f>
        <v>10200.561013473292</v>
      </c>
      <c r="M135" s="124">
        <f ca="1">IFERROR(IF((VLOOKUP($E135,'NEA Backsheet'!$D$5:$CB$183,M$9,FALSE))="","",(VLOOKUP($E135,'NEA Backsheet'!$D$5:$CB$183,M$9,FALSE))),"")</f>
        <v>10049.265126943348</v>
      </c>
      <c r="N135" s="126">
        <f ca="1">IFERROR(IF((VLOOKUP($E135,'NEA Backsheet'!$D$5:$CB$183,N$9,FALSE))="","",(VLOOKUP($E135,'NEA Backsheet'!$D$5:$CB$183,N$9,FALSE))),"")</f>
        <v>9828.2061045458249</v>
      </c>
      <c r="O135" s="123">
        <f ca="1">IFERROR(IF((VLOOKUP($E135,'NEA Backsheet'!$D$5:$CB$183,O$9,FALSE))="","",(VLOOKUP($E135,'NEA Backsheet'!$D$5:$CB$183,O$9,FALSE))),"")</f>
        <v>16617.698664961761</v>
      </c>
      <c r="P135" s="127">
        <f ca="1">IFERROR(IF((VLOOKUP($E135,'NEA Backsheet'!$D$5:$CB$183,P$9,FALSE))="","",(VLOOKUP($E135,'NEA Backsheet'!$D$5:$CB$183,P$9,FALSE))),"")</f>
        <v>16550.547057521289</v>
      </c>
      <c r="Q135" s="124">
        <f ca="1">IFERROR(IF((VLOOKUP($E135,'NEA Backsheet'!$D$5:$CB$183,Q$9,FALSE))="","",(VLOOKUP($E135,'NEA Backsheet'!$D$5:$CB$183,Q$9,FALSE))),"")</f>
        <v>16944.573349376587</v>
      </c>
      <c r="R135" s="126">
        <f ca="1">IFERROR(IF((VLOOKUP($E135,'NEA Backsheet'!$D$5:$CB$183,R$9,FALSE))="","",(VLOOKUP($E135,'NEA Backsheet'!$D$5:$CB$183,R$9,FALSE))),"")</f>
        <v>16647.041485996833</v>
      </c>
    </row>
    <row r="136" spans="1:18" ht="15" customHeight="1" x14ac:dyDescent="0.3">
      <c r="A136" s="56">
        <v>123</v>
      </c>
      <c r="B136" s="97" t="str">
        <f ca="1">IFERROR(IF((VLOOKUP($E136,'Org List'!$AJ$10:$AL$188,3,FALSE))="","",(VLOOKUP($E136,'Org List'!$AJ$10:$AL$188,3,FALSE))),"")</f>
        <v>Midlands and East of England Commissioning Region</v>
      </c>
      <c r="C136" s="98" t="str">
        <f ca="1">IFERROR(IF((VLOOKUP($E136,'Org List'!$AO$10:$AQ$188,3,FALSE))="","",(VLOOKUP($E136,'Org List'!$AO$10:$AQ$188,3,FALSE))),"")</f>
        <v>East Region</v>
      </c>
      <c r="D136" s="116" t="str">
        <f ca="1">IFERROR(IF((VLOOKUP($E136,'Org List'!$AT$10:$AV$188,3,FALSE))="","",(VLOOKUP($E136,'Org List'!$AT$10:$AV$188,3,FALSE))),"")</f>
        <v>NHS England Midlands And East (East)</v>
      </c>
      <c r="E136" s="97" t="str">
        <f t="shared" ca="1" si="3"/>
        <v>E06000031</v>
      </c>
      <c r="F136" s="99" t="str">
        <f ca="1">IF(E136="","",VLOOKUP(E136,'Org List'!$J$9:$K$488,2,0))</f>
        <v>Peterborough</v>
      </c>
      <c r="G136" s="123">
        <f ca="1">IFERROR(IF((VLOOKUP($E136,'NEA Backsheet'!$D$5:$CB$183,G$9,FALSE))="","",(VLOOKUP($E136,'NEA Backsheet'!$D$5:$CB$183,G$9,FALSE))),"")</f>
        <v>1476.9626641449668</v>
      </c>
      <c r="H136" s="124">
        <f ca="1">IFERROR(IF((VLOOKUP($E136,'NEA Backsheet'!$D$5:$CB$183,H$9,FALSE))="","",(VLOOKUP($E136,'NEA Backsheet'!$D$5:$CB$183,H$9,FALSE))),"")</f>
        <v>1383.1428741388204</v>
      </c>
      <c r="I136" s="124">
        <f ca="1">IFERROR(IF((VLOOKUP($E136,'NEA Backsheet'!$D$5:$CB$183,I$9,FALSE))="","",(VLOOKUP($E136,'NEA Backsheet'!$D$5:$CB$183,I$9,FALSE))),"")</f>
        <v>1526.6148952467413</v>
      </c>
      <c r="J136" s="125">
        <f ca="1">IFERROR(IF((VLOOKUP($E136,'NEA Backsheet'!$D$5:$CB$183,J$9,FALSE))="","",(VLOOKUP($E136,'NEA Backsheet'!$D$5:$CB$183,J$9,FALSE))),"")</f>
        <v>1575.7804240969508</v>
      </c>
      <c r="K136" s="123">
        <f ca="1">IFERROR(IF((VLOOKUP($E136,'NEA Backsheet'!$D$5:$CB$183,K$9,FALSE))="","",(VLOOKUP($E136,'NEA Backsheet'!$D$5:$CB$183,K$9,FALSE))),"")</f>
        <v>3732.2857408186742</v>
      </c>
      <c r="L136" s="124">
        <f ca="1">IFERROR(IF((VLOOKUP($E136,'NEA Backsheet'!$D$5:$CB$183,L$9,FALSE))="","",(VLOOKUP($E136,'NEA Backsheet'!$D$5:$CB$183,L$9,FALSE))),"")</f>
        <v>3742.0775674142956</v>
      </c>
      <c r="M136" s="124">
        <f ca="1">IFERROR(IF((VLOOKUP($E136,'NEA Backsheet'!$D$5:$CB$183,M$9,FALSE))="","",(VLOOKUP($E136,'NEA Backsheet'!$D$5:$CB$183,M$9,FALSE))),"")</f>
        <v>3736.0014814205051</v>
      </c>
      <c r="N136" s="126">
        <f ca="1">IFERROR(IF((VLOOKUP($E136,'NEA Backsheet'!$D$5:$CB$183,N$9,FALSE))="","",(VLOOKUP($E136,'NEA Backsheet'!$D$5:$CB$183,N$9,FALSE))),"")</f>
        <v>3637.2407421741614</v>
      </c>
      <c r="O136" s="123">
        <f ca="1">IFERROR(IF((VLOOKUP($E136,'NEA Backsheet'!$D$5:$CB$183,O$9,FALSE))="","",(VLOOKUP($E136,'NEA Backsheet'!$D$5:$CB$183,O$9,FALSE))),"")</f>
        <v>5209.2484049636405</v>
      </c>
      <c r="P136" s="127">
        <f ca="1">IFERROR(IF((VLOOKUP($E136,'NEA Backsheet'!$D$5:$CB$183,P$9,FALSE))="","",(VLOOKUP($E136,'NEA Backsheet'!$D$5:$CB$183,P$9,FALSE))),"")</f>
        <v>5125.220441553116</v>
      </c>
      <c r="Q136" s="124">
        <f ca="1">IFERROR(IF((VLOOKUP($E136,'NEA Backsheet'!$D$5:$CB$183,Q$9,FALSE))="","",(VLOOKUP($E136,'NEA Backsheet'!$D$5:$CB$183,Q$9,FALSE))),"")</f>
        <v>5262.6163766672462</v>
      </c>
      <c r="R136" s="126">
        <f ca="1">IFERROR(IF((VLOOKUP($E136,'NEA Backsheet'!$D$5:$CB$183,R$9,FALSE))="","",(VLOOKUP($E136,'NEA Backsheet'!$D$5:$CB$183,R$9,FALSE))),"")</f>
        <v>5213.0211662711117</v>
      </c>
    </row>
    <row r="137" spans="1:18" ht="15" customHeight="1" x14ac:dyDescent="0.3">
      <c r="A137" s="56">
        <v>124</v>
      </c>
      <c r="B137" s="97" t="str">
        <f ca="1">IFERROR(IF((VLOOKUP($E137,'Org List'!$AJ$10:$AL$188,3,FALSE))="","",(VLOOKUP($E137,'Org List'!$AJ$10:$AL$188,3,FALSE))),"")</f>
        <v>South West England Commissioning Region</v>
      </c>
      <c r="C137" s="98" t="str">
        <f ca="1">IFERROR(IF((VLOOKUP($E137,'Org List'!$AO$10:$AQ$188,3,FALSE))="","",(VLOOKUP($E137,'Org List'!$AO$10:$AQ$188,3,FALSE))),"")</f>
        <v>South West Region</v>
      </c>
      <c r="D137" s="116" t="str">
        <f ca="1">IFERROR(IF((VLOOKUP($E137,'Org List'!$AT$10:$AV$188,3,FALSE))="","",(VLOOKUP($E137,'Org List'!$AT$10:$AV$188,3,FALSE))),"")</f>
        <v>NHS England South West (South West South)</v>
      </c>
      <c r="E137" s="97" t="str">
        <f t="shared" ca="1" si="3"/>
        <v>E06000026</v>
      </c>
      <c r="F137" s="99" t="str">
        <f ca="1">IF(E137="","",VLOOKUP(E137,'Org List'!$J$9:$K$488,2,0))</f>
        <v>Plymouth</v>
      </c>
      <c r="G137" s="123">
        <f ca="1">IFERROR(IF((VLOOKUP($E137,'NEA Backsheet'!$D$5:$CB$183,G$9,FALSE))="","",(VLOOKUP($E137,'NEA Backsheet'!$D$5:$CB$183,G$9,FALSE))),"")</f>
        <v>2128.9029716895921</v>
      </c>
      <c r="H137" s="124">
        <f ca="1">IFERROR(IF((VLOOKUP($E137,'NEA Backsheet'!$D$5:$CB$183,H$9,FALSE))="","",(VLOOKUP($E137,'NEA Backsheet'!$D$5:$CB$183,H$9,FALSE))),"")</f>
        <v>1902.8504929159465</v>
      </c>
      <c r="I137" s="124">
        <f ca="1">IFERROR(IF((VLOOKUP($E137,'NEA Backsheet'!$D$5:$CB$183,I$9,FALSE))="","",(VLOOKUP($E137,'NEA Backsheet'!$D$5:$CB$183,I$9,FALSE))),"")</f>
        <v>1975.1989083589256</v>
      </c>
      <c r="J137" s="125">
        <f ca="1">IFERROR(IF((VLOOKUP($E137,'NEA Backsheet'!$D$5:$CB$183,J$9,FALSE))="","",(VLOOKUP($E137,'NEA Backsheet'!$D$5:$CB$183,J$9,FALSE))),"")</f>
        <v>1838.3470863764228</v>
      </c>
      <c r="K137" s="123">
        <f ca="1">IFERROR(IF((VLOOKUP($E137,'NEA Backsheet'!$D$5:$CB$183,K$9,FALSE))="","",(VLOOKUP($E137,'NEA Backsheet'!$D$5:$CB$183,K$9,FALSE))),"")</f>
        <v>5060.321298614158</v>
      </c>
      <c r="L137" s="124">
        <f ca="1">IFERROR(IF((VLOOKUP($E137,'NEA Backsheet'!$D$5:$CB$183,L$9,FALSE))="","",(VLOOKUP($E137,'NEA Backsheet'!$D$5:$CB$183,L$9,FALSE))),"")</f>
        <v>5079.2074311595143</v>
      </c>
      <c r="M137" s="124">
        <f ca="1">IFERROR(IF((VLOOKUP($E137,'NEA Backsheet'!$D$5:$CB$183,M$9,FALSE))="","",(VLOOKUP($E137,'NEA Backsheet'!$D$5:$CB$183,M$9,FALSE))),"")</f>
        <v>4984.1956566621075</v>
      </c>
      <c r="N137" s="126">
        <f ca="1">IFERROR(IF((VLOOKUP($E137,'NEA Backsheet'!$D$5:$CB$183,N$9,FALSE))="","",(VLOOKUP($E137,'NEA Backsheet'!$D$5:$CB$183,N$9,FALSE))),"")</f>
        <v>4874.6560878990431</v>
      </c>
      <c r="O137" s="123">
        <f ca="1">IFERROR(IF((VLOOKUP($E137,'NEA Backsheet'!$D$5:$CB$183,O$9,FALSE))="","",(VLOOKUP($E137,'NEA Backsheet'!$D$5:$CB$183,O$9,FALSE))),"")</f>
        <v>7189.22427030375</v>
      </c>
      <c r="P137" s="127">
        <f ca="1">IFERROR(IF((VLOOKUP($E137,'NEA Backsheet'!$D$5:$CB$183,P$9,FALSE))="","",(VLOOKUP($E137,'NEA Backsheet'!$D$5:$CB$183,P$9,FALSE))),"")</f>
        <v>6982.0579240754605</v>
      </c>
      <c r="Q137" s="124">
        <f ca="1">IFERROR(IF((VLOOKUP($E137,'NEA Backsheet'!$D$5:$CB$183,Q$9,FALSE))="","",(VLOOKUP($E137,'NEA Backsheet'!$D$5:$CB$183,Q$9,FALSE))),"")</f>
        <v>6959.3945650210335</v>
      </c>
      <c r="R137" s="126">
        <f ca="1">IFERROR(IF((VLOOKUP($E137,'NEA Backsheet'!$D$5:$CB$183,R$9,FALSE))="","",(VLOOKUP($E137,'NEA Backsheet'!$D$5:$CB$183,R$9,FALSE))),"")</f>
        <v>6713.0031742754654</v>
      </c>
    </row>
    <row r="138" spans="1:18" ht="15" customHeight="1" x14ac:dyDescent="0.3">
      <c r="A138" s="56">
        <v>125</v>
      </c>
      <c r="B138" s="97" t="str">
        <f ca="1">IFERROR(IF((VLOOKUP($E138,'Org List'!$AJ$10:$AL$188,3,FALSE))="","",(VLOOKUP($E138,'Org List'!$AJ$10:$AL$188,3,FALSE))),"")</f>
        <v>South East England Commissioning Region</v>
      </c>
      <c r="C138" s="98" t="str">
        <f ca="1">IFERROR(IF((VLOOKUP($E138,'Org List'!$AO$10:$AQ$188,3,FALSE))="","",(VLOOKUP($E138,'Org List'!$AO$10:$AQ$188,3,FALSE))),"")</f>
        <v>South East Region</v>
      </c>
      <c r="D138" s="116" t="str">
        <f ca="1">IFERROR(IF((VLOOKUP($E138,'Org List'!$AT$10:$AV$188,3,FALSE))="","",(VLOOKUP($E138,'Org List'!$AT$10:$AV$188,3,FALSE))),"")</f>
        <v>NHS England South East (Hampshire, Isle of Wight and Thames Valley)</v>
      </c>
      <c r="E138" s="97" t="str">
        <f t="shared" ca="1" si="3"/>
        <v>E06000044</v>
      </c>
      <c r="F138" s="99" t="str">
        <f ca="1">IF(E138="","",VLOOKUP(E138,'Org List'!$J$9:$K$488,2,0))</f>
        <v>Portsmouth</v>
      </c>
      <c r="G138" s="123">
        <f ca="1">IFERROR(IF((VLOOKUP($E138,'NEA Backsheet'!$D$5:$CB$183,G$9,FALSE))="","",(VLOOKUP($E138,'NEA Backsheet'!$D$5:$CB$183,G$9,FALSE))),"")</f>
        <v>1517.8768637764942</v>
      </c>
      <c r="H138" s="124">
        <f ca="1">IFERROR(IF((VLOOKUP($E138,'NEA Backsheet'!$D$5:$CB$183,H$9,FALSE))="","",(VLOOKUP($E138,'NEA Backsheet'!$D$5:$CB$183,H$9,FALSE))),"")</f>
        <v>1464.1873930205006</v>
      </c>
      <c r="I138" s="124">
        <f ca="1">IFERROR(IF((VLOOKUP($E138,'NEA Backsheet'!$D$5:$CB$183,I$9,FALSE))="","",(VLOOKUP($E138,'NEA Backsheet'!$D$5:$CB$183,I$9,FALSE))),"")</f>
        <v>1718.6897884779687</v>
      </c>
      <c r="J138" s="125">
        <f ca="1">IFERROR(IF((VLOOKUP($E138,'NEA Backsheet'!$D$5:$CB$183,J$9,FALSE))="","",(VLOOKUP($E138,'NEA Backsheet'!$D$5:$CB$183,J$9,FALSE))),"")</f>
        <v>1590.6285459716169</v>
      </c>
      <c r="K138" s="123">
        <f ca="1">IFERROR(IF((VLOOKUP($E138,'NEA Backsheet'!$D$5:$CB$183,K$9,FALSE))="","",(VLOOKUP($E138,'NEA Backsheet'!$D$5:$CB$183,K$9,FALSE))),"")</f>
        <v>3381.7526235252449</v>
      </c>
      <c r="L138" s="124">
        <f ca="1">IFERROR(IF((VLOOKUP($E138,'NEA Backsheet'!$D$5:$CB$183,L$9,FALSE))="","",(VLOOKUP($E138,'NEA Backsheet'!$D$5:$CB$183,L$9,FALSE))),"")</f>
        <v>3337.1267821198589</v>
      </c>
      <c r="M138" s="124">
        <f ca="1">IFERROR(IF((VLOOKUP($E138,'NEA Backsheet'!$D$5:$CB$183,M$9,FALSE))="","",(VLOOKUP($E138,'NEA Backsheet'!$D$5:$CB$183,M$9,FALSE))),"")</f>
        <v>3503.2229134020017</v>
      </c>
      <c r="N138" s="126">
        <f ca="1">IFERROR(IF((VLOOKUP($E138,'NEA Backsheet'!$D$5:$CB$183,N$9,FALSE))="","",(VLOOKUP($E138,'NEA Backsheet'!$D$5:$CB$183,N$9,FALSE))),"")</f>
        <v>3455.7391905975919</v>
      </c>
      <c r="O138" s="123">
        <f ca="1">IFERROR(IF((VLOOKUP($E138,'NEA Backsheet'!$D$5:$CB$183,O$9,FALSE))="","",(VLOOKUP($E138,'NEA Backsheet'!$D$5:$CB$183,O$9,FALSE))),"")</f>
        <v>4899.6294873017396</v>
      </c>
      <c r="P138" s="127">
        <f ca="1">IFERROR(IF((VLOOKUP($E138,'NEA Backsheet'!$D$5:$CB$183,P$9,FALSE))="","",(VLOOKUP($E138,'NEA Backsheet'!$D$5:$CB$183,P$9,FALSE))),"")</f>
        <v>4801.31417514036</v>
      </c>
      <c r="Q138" s="124">
        <f ca="1">IFERROR(IF((VLOOKUP($E138,'NEA Backsheet'!$D$5:$CB$183,Q$9,FALSE))="","",(VLOOKUP($E138,'NEA Backsheet'!$D$5:$CB$183,Q$9,FALSE))),"")</f>
        <v>5221.91270187997</v>
      </c>
      <c r="R138" s="126">
        <f ca="1">IFERROR(IF((VLOOKUP($E138,'NEA Backsheet'!$D$5:$CB$183,R$9,FALSE))="","",(VLOOKUP($E138,'NEA Backsheet'!$D$5:$CB$183,R$9,FALSE))),"")</f>
        <v>5046.3677365692092</v>
      </c>
    </row>
    <row r="139" spans="1:18" ht="15" customHeight="1" x14ac:dyDescent="0.3">
      <c r="A139" s="56">
        <v>126</v>
      </c>
      <c r="B139" s="97" t="str">
        <f ca="1">IFERROR(IF((VLOOKUP($E139,'Org List'!$AJ$10:$AL$188,3,FALSE))="","",(VLOOKUP($E139,'Org List'!$AJ$10:$AL$188,3,FALSE))),"")</f>
        <v>South East England Commissioning Region</v>
      </c>
      <c r="C139" s="98" t="str">
        <f ca="1">IFERROR(IF((VLOOKUP($E139,'Org List'!$AO$10:$AQ$188,3,FALSE))="","",(VLOOKUP($E139,'Org List'!$AO$10:$AQ$188,3,FALSE))),"")</f>
        <v>South East Region</v>
      </c>
      <c r="D139" s="116" t="str">
        <f ca="1">IFERROR(IF((VLOOKUP($E139,'Org List'!$AT$10:$AV$188,3,FALSE))="","",(VLOOKUP($E139,'Org List'!$AT$10:$AV$188,3,FALSE))),"")</f>
        <v>NHS England South East (Hampshire, Isle of Wight and Thames Valley)</v>
      </c>
      <c r="E139" s="97" t="str">
        <f t="shared" ca="1" si="3"/>
        <v>E06000038</v>
      </c>
      <c r="F139" s="99" t="str">
        <f ca="1">IF(E139="","",VLOOKUP(E139,'Org List'!$J$9:$K$488,2,0))</f>
        <v>Reading</v>
      </c>
      <c r="G139" s="123">
        <f ca="1">IFERROR(IF((VLOOKUP($E139,'NEA Backsheet'!$D$5:$CB$183,G$9,FALSE))="","",(VLOOKUP($E139,'NEA Backsheet'!$D$5:$CB$183,G$9,FALSE))),"")</f>
        <v>1197.3012947040784</v>
      </c>
      <c r="H139" s="124">
        <f ca="1">IFERROR(IF((VLOOKUP($E139,'NEA Backsheet'!$D$5:$CB$183,H$9,FALSE))="","",(VLOOKUP($E139,'NEA Backsheet'!$D$5:$CB$183,H$9,FALSE))),"")</f>
        <v>1165.2922986495989</v>
      </c>
      <c r="I139" s="124">
        <f ca="1">IFERROR(IF((VLOOKUP($E139,'NEA Backsheet'!$D$5:$CB$183,I$9,FALSE))="","",(VLOOKUP($E139,'NEA Backsheet'!$D$5:$CB$183,I$9,FALSE))),"")</f>
        <v>1288.5174602480238</v>
      </c>
      <c r="J139" s="125">
        <f ca="1">IFERROR(IF((VLOOKUP($E139,'NEA Backsheet'!$D$5:$CB$183,J$9,FALSE))="","",(VLOOKUP($E139,'NEA Backsheet'!$D$5:$CB$183,J$9,FALSE))),"")</f>
        <v>1290.8983803255371</v>
      </c>
      <c r="K139" s="123">
        <f ca="1">IFERROR(IF((VLOOKUP($E139,'NEA Backsheet'!$D$5:$CB$183,K$9,FALSE))="","",(VLOOKUP($E139,'NEA Backsheet'!$D$5:$CB$183,K$9,FALSE))),"")</f>
        <v>2868.614415226426</v>
      </c>
      <c r="L139" s="124">
        <f ca="1">IFERROR(IF((VLOOKUP($E139,'NEA Backsheet'!$D$5:$CB$183,L$9,FALSE))="","",(VLOOKUP($E139,'NEA Backsheet'!$D$5:$CB$183,L$9,FALSE))),"")</f>
        <v>2870.0698736661375</v>
      </c>
      <c r="M139" s="124">
        <f ca="1">IFERROR(IF((VLOOKUP($E139,'NEA Backsheet'!$D$5:$CB$183,M$9,FALSE))="","",(VLOOKUP($E139,'NEA Backsheet'!$D$5:$CB$183,M$9,FALSE))),"")</f>
        <v>2719.8715183467439</v>
      </c>
      <c r="N139" s="126">
        <f ca="1">IFERROR(IF((VLOOKUP($E139,'NEA Backsheet'!$D$5:$CB$183,N$9,FALSE))="","",(VLOOKUP($E139,'NEA Backsheet'!$D$5:$CB$183,N$9,FALSE))),"")</f>
        <v>2697.5756014649223</v>
      </c>
      <c r="O139" s="123">
        <f ca="1">IFERROR(IF((VLOOKUP($E139,'NEA Backsheet'!$D$5:$CB$183,O$9,FALSE))="","",(VLOOKUP($E139,'NEA Backsheet'!$D$5:$CB$183,O$9,FALSE))),"")</f>
        <v>4065.9157099305044</v>
      </c>
      <c r="P139" s="127">
        <f ca="1">IFERROR(IF((VLOOKUP($E139,'NEA Backsheet'!$D$5:$CB$183,P$9,FALSE))="","",(VLOOKUP($E139,'NEA Backsheet'!$D$5:$CB$183,P$9,FALSE))),"")</f>
        <v>4035.3621723157366</v>
      </c>
      <c r="Q139" s="124">
        <f ca="1">IFERROR(IF((VLOOKUP($E139,'NEA Backsheet'!$D$5:$CB$183,Q$9,FALSE))="","",(VLOOKUP($E139,'NEA Backsheet'!$D$5:$CB$183,Q$9,FALSE))),"")</f>
        <v>4008.3889785947677</v>
      </c>
      <c r="R139" s="126">
        <f ca="1">IFERROR(IF((VLOOKUP($E139,'NEA Backsheet'!$D$5:$CB$183,R$9,FALSE))="","",(VLOOKUP($E139,'NEA Backsheet'!$D$5:$CB$183,R$9,FALSE))),"")</f>
        <v>3988.4739817904592</v>
      </c>
    </row>
    <row r="140" spans="1:18" ht="15" customHeight="1" x14ac:dyDescent="0.3">
      <c r="A140" s="56">
        <v>127</v>
      </c>
      <c r="B140" s="97" t="str">
        <f ca="1">IFERROR(IF((VLOOKUP($E140,'Org List'!$AJ$10:$AL$188,3,FALSE))="","",(VLOOKUP($E140,'Org List'!$AJ$10:$AL$188,3,FALSE))),"")</f>
        <v>London Commissioning Region</v>
      </c>
      <c r="C140" s="98" t="str">
        <f ca="1">IFERROR(IF((VLOOKUP($E140,'Org List'!$AO$10:$AQ$188,3,FALSE))="","",(VLOOKUP($E140,'Org List'!$AO$10:$AQ$188,3,FALSE))),"")</f>
        <v>London Region</v>
      </c>
      <c r="D140" s="116" t="str">
        <f ca="1">IFERROR(IF((VLOOKUP($E140,'Org List'!$AT$10:$AV$188,3,FALSE))="","",(VLOOKUP($E140,'Org List'!$AT$10:$AV$188,3,FALSE))),"")</f>
        <v>NHS England London</v>
      </c>
      <c r="E140" s="97" t="str">
        <f t="shared" ca="1" si="3"/>
        <v>E09000026</v>
      </c>
      <c r="F140" s="99" t="str">
        <f ca="1">IF(E140="","",VLOOKUP(E140,'Org List'!$J$9:$K$488,2,0))</f>
        <v>Redbridge</v>
      </c>
      <c r="G140" s="123">
        <f ca="1">IFERROR(IF((VLOOKUP($E140,'NEA Backsheet'!$D$5:$CB$183,G$9,FALSE))="","",(VLOOKUP($E140,'NEA Backsheet'!$D$5:$CB$183,G$9,FALSE))),"")</f>
        <v>2132.049278213166</v>
      </c>
      <c r="H140" s="124">
        <f ca="1">IFERROR(IF((VLOOKUP($E140,'NEA Backsheet'!$D$5:$CB$183,H$9,FALSE))="","",(VLOOKUP($E140,'NEA Backsheet'!$D$5:$CB$183,H$9,FALSE))),"")</f>
        <v>2296.5569746522206</v>
      </c>
      <c r="I140" s="124">
        <f ca="1">IFERROR(IF((VLOOKUP($E140,'NEA Backsheet'!$D$5:$CB$183,I$9,FALSE))="","",(VLOOKUP($E140,'NEA Backsheet'!$D$5:$CB$183,I$9,FALSE))),"")</f>
        <v>2471.4258308388057</v>
      </c>
      <c r="J140" s="125">
        <f ca="1">IFERROR(IF((VLOOKUP($E140,'NEA Backsheet'!$D$5:$CB$183,J$9,FALSE))="","",(VLOOKUP($E140,'NEA Backsheet'!$D$5:$CB$183,J$9,FALSE))),"")</f>
        <v>2339.9388522791401</v>
      </c>
      <c r="K140" s="123">
        <f ca="1">IFERROR(IF((VLOOKUP($E140,'NEA Backsheet'!$D$5:$CB$183,K$9,FALSE))="","",(VLOOKUP($E140,'NEA Backsheet'!$D$5:$CB$183,K$9,FALSE))),"")</f>
        <v>4673.5744978353432</v>
      </c>
      <c r="L140" s="124">
        <f ca="1">IFERROR(IF((VLOOKUP($E140,'NEA Backsheet'!$D$5:$CB$183,L$9,FALSE))="","",(VLOOKUP($E140,'NEA Backsheet'!$D$5:$CB$183,L$9,FALSE))),"")</f>
        <v>4575.9574786951962</v>
      </c>
      <c r="M140" s="124">
        <f ca="1">IFERROR(IF((VLOOKUP($E140,'NEA Backsheet'!$D$5:$CB$183,M$9,FALSE))="","",(VLOOKUP($E140,'NEA Backsheet'!$D$5:$CB$183,M$9,FALSE))),"")</f>
        <v>4578.0567811127958</v>
      </c>
      <c r="N140" s="126">
        <f ca="1">IFERROR(IF((VLOOKUP($E140,'NEA Backsheet'!$D$5:$CB$183,N$9,FALSE))="","",(VLOOKUP($E140,'NEA Backsheet'!$D$5:$CB$183,N$9,FALSE))),"")</f>
        <v>4479.4615667468643</v>
      </c>
      <c r="O140" s="123">
        <f ca="1">IFERROR(IF((VLOOKUP($E140,'NEA Backsheet'!$D$5:$CB$183,O$9,FALSE))="","",(VLOOKUP($E140,'NEA Backsheet'!$D$5:$CB$183,O$9,FALSE))),"")</f>
        <v>6805.6237760485092</v>
      </c>
      <c r="P140" s="127">
        <f ca="1">IFERROR(IF((VLOOKUP($E140,'NEA Backsheet'!$D$5:$CB$183,P$9,FALSE))="","",(VLOOKUP($E140,'NEA Backsheet'!$D$5:$CB$183,P$9,FALSE))),"")</f>
        <v>6872.5144533474167</v>
      </c>
      <c r="Q140" s="124">
        <f ca="1">IFERROR(IF((VLOOKUP($E140,'NEA Backsheet'!$D$5:$CB$183,Q$9,FALSE))="","",(VLOOKUP($E140,'NEA Backsheet'!$D$5:$CB$183,Q$9,FALSE))),"")</f>
        <v>7049.4826119516019</v>
      </c>
      <c r="R140" s="126">
        <f ca="1">IFERROR(IF((VLOOKUP($E140,'NEA Backsheet'!$D$5:$CB$183,R$9,FALSE))="","",(VLOOKUP($E140,'NEA Backsheet'!$D$5:$CB$183,R$9,FALSE))),"")</f>
        <v>6819.4004190260039</v>
      </c>
    </row>
    <row r="141" spans="1:18" ht="15" customHeight="1" x14ac:dyDescent="0.3">
      <c r="A141" s="56">
        <v>128</v>
      </c>
      <c r="B141" s="97" t="str">
        <f ca="1">IFERROR(IF((VLOOKUP($E141,'Org List'!$AJ$10:$AL$188,3,FALSE))="","",(VLOOKUP($E141,'Org List'!$AJ$10:$AL$188,3,FALSE))),"")</f>
        <v>North of England Commissioning Region</v>
      </c>
      <c r="C141" s="98" t="str">
        <f ca="1">IFERROR(IF((VLOOKUP($E141,'Org List'!$AO$10:$AQ$188,3,FALSE))="","",(VLOOKUP($E141,'Org List'!$AO$10:$AQ$188,3,FALSE))),"")</f>
        <v>North East Region</v>
      </c>
      <c r="D141" s="116" t="str">
        <f ca="1">IFERROR(IF((VLOOKUP($E141,'Org List'!$AT$10:$AV$188,3,FALSE))="","",(VLOOKUP($E141,'Org List'!$AT$10:$AV$188,3,FALSE))),"")</f>
        <v>NHS England North (Cumbria And North East)</v>
      </c>
      <c r="E141" s="97" t="str">
        <f t="shared" ref="E141:E172" ca="1" si="4">IF($A141&gt;$U$5-1,"",INDIRECT("'Comms by AT'!D"&amp;$A141+$U$4))</f>
        <v>E06000003</v>
      </c>
      <c r="F141" s="99" t="str">
        <f ca="1">IF(E141="","",VLOOKUP(E141,'Org List'!$J$9:$K$488,2,0))</f>
        <v>Redcar and Cleveland</v>
      </c>
      <c r="G141" s="123">
        <f ca="1">IFERROR(IF((VLOOKUP($E141,'NEA Backsheet'!$D$5:$CB$183,G$9,FALSE))="","",(VLOOKUP($E141,'NEA Backsheet'!$D$5:$CB$183,G$9,FALSE))),"")</f>
        <v>1649.295447218879</v>
      </c>
      <c r="H141" s="124">
        <f ca="1">IFERROR(IF((VLOOKUP($E141,'NEA Backsheet'!$D$5:$CB$183,H$9,FALSE))="","",(VLOOKUP($E141,'NEA Backsheet'!$D$5:$CB$183,H$9,FALSE))),"")</f>
        <v>1683.1456106899159</v>
      </c>
      <c r="I141" s="124">
        <f ca="1">IFERROR(IF((VLOOKUP($E141,'NEA Backsheet'!$D$5:$CB$183,I$9,FALSE))="","",(VLOOKUP($E141,'NEA Backsheet'!$D$5:$CB$183,I$9,FALSE))),"")</f>
        <v>1740.552628128944</v>
      </c>
      <c r="J141" s="125">
        <f ca="1">IFERROR(IF((VLOOKUP($E141,'NEA Backsheet'!$D$5:$CB$183,J$9,FALSE))="","",(VLOOKUP($E141,'NEA Backsheet'!$D$5:$CB$183,J$9,FALSE))),"")</f>
        <v>1710.5850299823223</v>
      </c>
      <c r="K141" s="123">
        <f ca="1">IFERROR(IF((VLOOKUP($E141,'NEA Backsheet'!$D$5:$CB$183,K$9,FALSE))="","",(VLOOKUP($E141,'NEA Backsheet'!$D$5:$CB$183,K$9,FALSE))),"")</f>
        <v>2805.628113436238</v>
      </c>
      <c r="L141" s="124">
        <f ca="1">IFERROR(IF((VLOOKUP($E141,'NEA Backsheet'!$D$5:$CB$183,L$9,FALSE))="","",(VLOOKUP($E141,'NEA Backsheet'!$D$5:$CB$183,L$9,FALSE))),"")</f>
        <v>2711.5353655887166</v>
      </c>
      <c r="M141" s="124">
        <f ca="1">IFERROR(IF((VLOOKUP($E141,'NEA Backsheet'!$D$5:$CB$183,M$9,FALSE))="","",(VLOOKUP($E141,'NEA Backsheet'!$D$5:$CB$183,M$9,FALSE))),"")</f>
        <v>2676.342846372323</v>
      </c>
      <c r="N141" s="126">
        <f ca="1">IFERROR(IF((VLOOKUP($E141,'NEA Backsheet'!$D$5:$CB$183,N$9,FALSE))="","",(VLOOKUP($E141,'NEA Backsheet'!$D$5:$CB$183,N$9,FALSE))),"")</f>
        <v>2680.319527264619</v>
      </c>
      <c r="O141" s="123">
        <f ca="1">IFERROR(IF((VLOOKUP($E141,'NEA Backsheet'!$D$5:$CB$183,O$9,FALSE))="","",(VLOOKUP($E141,'NEA Backsheet'!$D$5:$CB$183,O$9,FALSE))),"")</f>
        <v>4454.9235606551174</v>
      </c>
      <c r="P141" s="127">
        <f ca="1">IFERROR(IF((VLOOKUP($E141,'NEA Backsheet'!$D$5:$CB$183,P$9,FALSE))="","",(VLOOKUP($E141,'NEA Backsheet'!$D$5:$CB$183,P$9,FALSE))),"")</f>
        <v>4394.6809762786324</v>
      </c>
      <c r="Q141" s="124">
        <f ca="1">IFERROR(IF((VLOOKUP($E141,'NEA Backsheet'!$D$5:$CB$183,Q$9,FALSE))="","",(VLOOKUP($E141,'NEA Backsheet'!$D$5:$CB$183,Q$9,FALSE))),"")</f>
        <v>4416.895474501267</v>
      </c>
      <c r="R141" s="126">
        <f ca="1">IFERROR(IF((VLOOKUP($E141,'NEA Backsheet'!$D$5:$CB$183,R$9,FALSE))="","",(VLOOKUP($E141,'NEA Backsheet'!$D$5:$CB$183,R$9,FALSE))),"")</f>
        <v>4390.9045572469413</v>
      </c>
    </row>
    <row r="142" spans="1:18" ht="15" customHeight="1" x14ac:dyDescent="0.3">
      <c r="A142" s="56">
        <v>129</v>
      </c>
      <c r="B142" s="97" t="str">
        <f ca="1">IFERROR(IF((VLOOKUP($E142,'Org List'!$AJ$10:$AL$188,3,FALSE))="","",(VLOOKUP($E142,'Org List'!$AJ$10:$AL$188,3,FALSE))),"")</f>
        <v>London Commissioning Region</v>
      </c>
      <c r="C142" s="98" t="str">
        <f ca="1">IFERROR(IF((VLOOKUP($E142,'Org List'!$AO$10:$AQ$188,3,FALSE))="","",(VLOOKUP($E142,'Org List'!$AO$10:$AQ$188,3,FALSE))),"")</f>
        <v>London Region</v>
      </c>
      <c r="D142" s="116" t="str">
        <f ca="1">IFERROR(IF((VLOOKUP($E142,'Org List'!$AT$10:$AV$188,3,FALSE))="","",(VLOOKUP($E142,'Org List'!$AT$10:$AV$188,3,FALSE))),"")</f>
        <v>NHS England London</v>
      </c>
      <c r="E142" s="97" t="str">
        <f t="shared" ca="1" si="4"/>
        <v>E09000027</v>
      </c>
      <c r="F142" s="99" t="str">
        <f ca="1">IF(E142="","",VLOOKUP(E142,'Org List'!$J$9:$K$488,2,0))</f>
        <v>Richmond upon Thames</v>
      </c>
      <c r="G142" s="123">
        <f ca="1">IFERROR(IF((VLOOKUP($E142,'NEA Backsheet'!$D$5:$CB$183,G$9,FALSE))="","",(VLOOKUP($E142,'NEA Backsheet'!$D$5:$CB$183,G$9,FALSE))),"")</f>
        <v>1728.0854713829335</v>
      </c>
      <c r="H142" s="124">
        <f ca="1">IFERROR(IF((VLOOKUP($E142,'NEA Backsheet'!$D$5:$CB$183,H$9,FALSE))="","",(VLOOKUP($E142,'NEA Backsheet'!$D$5:$CB$183,H$9,FALSE))),"")</f>
        <v>1649.7177835982002</v>
      </c>
      <c r="I142" s="124">
        <f ca="1">IFERROR(IF((VLOOKUP($E142,'NEA Backsheet'!$D$5:$CB$183,I$9,FALSE))="","",(VLOOKUP($E142,'NEA Backsheet'!$D$5:$CB$183,I$9,FALSE))),"")</f>
        <v>1739.8177214936509</v>
      </c>
      <c r="J142" s="125">
        <f ca="1">IFERROR(IF((VLOOKUP($E142,'NEA Backsheet'!$D$5:$CB$183,J$9,FALSE))="","",(VLOOKUP($E142,'NEA Backsheet'!$D$5:$CB$183,J$9,FALSE))),"")</f>
        <v>1768.5168975225108</v>
      </c>
      <c r="K142" s="123">
        <f ca="1">IFERROR(IF((VLOOKUP($E142,'NEA Backsheet'!$D$5:$CB$183,K$9,FALSE))="","",(VLOOKUP($E142,'NEA Backsheet'!$D$5:$CB$183,K$9,FALSE))),"")</f>
        <v>2941.0063886853686</v>
      </c>
      <c r="L142" s="124">
        <f ca="1">IFERROR(IF((VLOOKUP($E142,'NEA Backsheet'!$D$5:$CB$183,L$9,FALSE))="","",(VLOOKUP($E142,'NEA Backsheet'!$D$5:$CB$183,L$9,FALSE))),"")</f>
        <v>2912.7223931505132</v>
      </c>
      <c r="M142" s="124">
        <f ca="1">IFERROR(IF((VLOOKUP($E142,'NEA Backsheet'!$D$5:$CB$183,M$9,FALSE))="","",(VLOOKUP($E142,'NEA Backsheet'!$D$5:$CB$183,M$9,FALSE))),"")</f>
        <v>2925.7524803090596</v>
      </c>
      <c r="N142" s="126">
        <f ca="1">IFERROR(IF((VLOOKUP($E142,'NEA Backsheet'!$D$5:$CB$183,N$9,FALSE))="","",(VLOOKUP($E142,'NEA Backsheet'!$D$5:$CB$183,N$9,FALSE))),"")</f>
        <v>2940.7398780458761</v>
      </c>
      <c r="O142" s="123">
        <f ca="1">IFERROR(IF((VLOOKUP($E142,'NEA Backsheet'!$D$5:$CB$183,O$9,FALSE))="","",(VLOOKUP($E142,'NEA Backsheet'!$D$5:$CB$183,O$9,FALSE))),"")</f>
        <v>4669.0918600683017</v>
      </c>
      <c r="P142" s="127">
        <f ca="1">IFERROR(IF((VLOOKUP($E142,'NEA Backsheet'!$D$5:$CB$183,P$9,FALSE))="","",(VLOOKUP($E142,'NEA Backsheet'!$D$5:$CB$183,P$9,FALSE))),"")</f>
        <v>4562.4401767487134</v>
      </c>
      <c r="Q142" s="124">
        <f ca="1">IFERROR(IF((VLOOKUP($E142,'NEA Backsheet'!$D$5:$CB$183,Q$9,FALSE))="","",(VLOOKUP($E142,'NEA Backsheet'!$D$5:$CB$183,Q$9,FALSE))),"")</f>
        <v>4665.5702018027105</v>
      </c>
      <c r="R142" s="126">
        <f ca="1">IFERROR(IF((VLOOKUP($E142,'NEA Backsheet'!$D$5:$CB$183,R$9,FALSE))="","",(VLOOKUP($E142,'NEA Backsheet'!$D$5:$CB$183,R$9,FALSE))),"")</f>
        <v>4709.2567755683867</v>
      </c>
    </row>
    <row r="143" spans="1:18" ht="15" customHeight="1" x14ac:dyDescent="0.3">
      <c r="A143" s="56">
        <v>130</v>
      </c>
      <c r="B143" s="97" t="str">
        <f ca="1">IFERROR(IF((VLOOKUP($E143,'Org List'!$AJ$10:$AL$188,3,FALSE))="","",(VLOOKUP($E143,'Org List'!$AJ$10:$AL$188,3,FALSE))),"")</f>
        <v>North of England Commissioning Region</v>
      </c>
      <c r="C143" s="98" t="str">
        <f ca="1">IFERROR(IF((VLOOKUP($E143,'Org List'!$AO$10:$AQ$188,3,FALSE))="","",(VLOOKUP($E143,'Org List'!$AO$10:$AQ$188,3,FALSE))),"")</f>
        <v>North West Region</v>
      </c>
      <c r="D143" s="116" t="str">
        <f ca="1">IFERROR(IF((VLOOKUP($E143,'Org List'!$AT$10:$AV$188,3,FALSE))="","",(VLOOKUP($E143,'Org List'!$AT$10:$AV$188,3,FALSE))),"")</f>
        <v>NHS England North (Greater Manchester)</v>
      </c>
      <c r="E143" s="97" t="str">
        <f t="shared" ca="1" si="4"/>
        <v>E08000005</v>
      </c>
      <c r="F143" s="99" t="str">
        <f ca="1">IF(E143="","",VLOOKUP(E143,'Org List'!$J$9:$K$488,2,0))</f>
        <v>Rochdale</v>
      </c>
      <c r="G143" s="123">
        <f ca="1">IFERROR(IF((VLOOKUP($E143,'NEA Backsheet'!$D$5:$CB$183,G$9,FALSE))="","",(VLOOKUP($E143,'NEA Backsheet'!$D$5:$CB$183,G$9,FALSE))),"")</f>
        <v>2818.0320124470736</v>
      </c>
      <c r="H143" s="124">
        <f ca="1">IFERROR(IF((VLOOKUP($E143,'NEA Backsheet'!$D$5:$CB$183,H$9,FALSE))="","",(VLOOKUP($E143,'NEA Backsheet'!$D$5:$CB$183,H$9,FALSE))),"")</f>
        <v>2665.8937982679436</v>
      </c>
      <c r="I143" s="124">
        <f ca="1">IFERROR(IF((VLOOKUP($E143,'NEA Backsheet'!$D$5:$CB$183,I$9,FALSE))="","",(VLOOKUP($E143,'NEA Backsheet'!$D$5:$CB$183,I$9,FALSE))),"")</f>
        <v>2786.9045136304449</v>
      </c>
      <c r="J143" s="125">
        <f ca="1">IFERROR(IF((VLOOKUP($E143,'NEA Backsheet'!$D$5:$CB$183,J$9,FALSE))="","",(VLOOKUP($E143,'NEA Backsheet'!$D$5:$CB$183,J$9,FALSE))),"")</f>
        <v>2605.8889703877712</v>
      </c>
      <c r="K143" s="123">
        <f ca="1">IFERROR(IF((VLOOKUP($E143,'NEA Backsheet'!$D$5:$CB$183,K$9,FALSE))="","",(VLOOKUP($E143,'NEA Backsheet'!$D$5:$CB$183,K$9,FALSE))),"")</f>
        <v>5109.3206398932962</v>
      </c>
      <c r="L143" s="124">
        <f ca="1">IFERROR(IF((VLOOKUP($E143,'NEA Backsheet'!$D$5:$CB$183,L$9,FALSE))="","",(VLOOKUP($E143,'NEA Backsheet'!$D$5:$CB$183,L$9,FALSE))),"")</f>
        <v>4910.4259271286155</v>
      </c>
      <c r="M143" s="124">
        <f ca="1">IFERROR(IF((VLOOKUP($E143,'NEA Backsheet'!$D$5:$CB$183,M$9,FALSE))="","",(VLOOKUP($E143,'NEA Backsheet'!$D$5:$CB$183,M$9,FALSE))),"")</f>
        <v>4876.9390765937942</v>
      </c>
      <c r="N143" s="126">
        <f ca="1">IFERROR(IF((VLOOKUP($E143,'NEA Backsheet'!$D$5:$CB$183,N$9,FALSE))="","",(VLOOKUP($E143,'NEA Backsheet'!$D$5:$CB$183,N$9,FALSE))),"")</f>
        <v>4756.2257119042024</v>
      </c>
      <c r="O143" s="123">
        <f ca="1">IFERROR(IF((VLOOKUP($E143,'NEA Backsheet'!$D$5:$CB$183,O$9,FALSE))="","",(VLOOKUP($E143,'NEA Backsheet'!$D$5:$CB$183,O$9,FALSE))),"")</f>
        <v>7927.3526523403698</v>
      </c>
      <c r="P143" s="127">
        <f ca="1">IFERROR(IF((VLOOKUP($E143,'NEA Backsheet'!$D$5:$CB$183,P$9,FALSE))="","",(VLOOKUP($E143,'NEA Backsheet'!$D$5:$CB$183,P$9,FALSE))),"")</f>
        <v>7576.3197253965591</v>
      </c>
      <c r="Q143" s="124">
        <f ca="1">IFERROR(IF((VLOOKUP($E143,'NEA Backsheet'!$D$5:$CB$183,Q$9,FALSE))="","",(VLOOKUP($E143,'NEA Backsheet'!$D$5:$CB$183,Q$9,FALSE))),"")</f>
        <v>7663.8435902242391</v>
      </c>
      <c r="R143" s="126">
        <f ca="1">IFERROR(IF((VLOOKUP($E143,'NEA Backsheet'!$D$5:$CB$183,R$9,FALSE))="","",(VLOOKUP($E143,'NEA Backsheet'!$D$5:$CB$183,R$9,FALSE))),"")</f>
        <v>7362.1146822919736</v>
      </c>
    </row>
    <row r="144" spans="1:18" ht="15" customHeight="1" x14ac:dyDescent="0.3">
      <c r="A144" s="56">
        <v>131</v>
      </c>
      <c r="B144" s="97" t="str">
        <f ca="1">IFERROR(IF((VLOOKUP($E144,'Org List'!$AJ$10:$AL$188,3,FALSE))="","",(VLOOKUP($E144,'Org List'!$AJ$10:$AL$188,3,FALSE))),"")</f>
        <v>North of England Commissioning Region</v>
      </c>
      <c r="C144" s="98" t="str">
        <f ca="1">IFERROR(IF((VLOOKUP($E144,'Org List'!$AO$10:$AQ$188,3,FALSE))="","",(VLOOKUP($E144,'Org List'!$AO$10:$AQ$188,3,FALSE))),"")</f>
        <v>Yorkshire and The Humber Region</v>
      </c>
      <c r="D144" s="116" t="str">
        <f ca="1">IFERROR(IF((VLOOKUP($E144,'Org List'!$AT$10:$AV$188,3,FALSE))="","",(VLOOKUP($E144,'Org List'!$AT$10:$AV$188,3,FALSE))),"")</f>
        <v>NHS England North (Yorkshire And Humber)</v>
      </c>
      <c r="E144" s="97" t="str">
        <f t="shared" ca="1" si="4"/>
        <v>E08000018</v>
      </c>
      <c r="F144" s="99" t="str">
        <f ca="1">IF(E144="","",VLOOKUP(E144,'Org List'!$J$9:$K$488,2,0))</f>
        <v>Rotherham</v>
      </c>
      <c r="G144" s="123">
        <f ca="1">IFERROR(IF((VLOOKUP($E144,'NEA Backsheet'!$D$5:$CB$183,G$9,FALSE))="","",(VLOOKUP($E144,'NEA Backsheet'!$D$5:$CB$183,G$9,FALSE))),"")</f>
        <v>1102.0908175679167</v>
      </c>
      <c r="H144" s="124">
        <f ca="1">IFERROR(IF((VLOOKUP($E144,'NEA Backsheet'!$D$5:$CB$183,H$9,FALSE))="","",(VLOOKUP($E144,'NEA Backsheet'!$D$5:$CB$183,H$9,FALSE))),"")</f>
        <v>1185.1478688200959</v>
      </c>
      <c r="I144" s="124">
        <f ca="1">IFERROR(IF((VLOOKUP($E144,'NEA Backsheet'!$D$5:$CB$183,I$9,FALSE))="","",(VLOOKUP($E144,'NEA Backsheet'!$D$5:$CB$183,I$9,FALSE))),"")</f>
        <v>1310.0082457409007</v>
      </c>
      <c r="J144" s="125">
        <f ca="1">IFERROR(IF((VLOOKUP($E144,'NEA Backsheet'!$D$5:$CB$183,J$9,FALSE))="","",(VLOOKUP($E144,'NEA Backsheet'!$D$5:$CB$183,J$9,FALSE))),"")</f>
        <v>1370.3255291220007</v>
      </c>
      <c r="K144" s="123">
        <f ca="1">IFERROR(IF((VLOOKUP($E144,'NEA Backsheet'!$D$5:$CB$183,K$9,FALSE))="","",(VLOOKUP($E144,'NEA Backsheet'!$D$5:$CB$183,K$9,FALSE))),"")</f>
        <v>5900.4603534749549</v>
      </c>
      <c r="L144" s="124">
        <f ca="1">IFERROR(IF((VLOOKUP($E144,'NEA Backsheet'!$D$5:$CB$183,L$9,FALSE))="","",(VLOOKUP($E144,'NEA Backsheet'!$D$5:$CB$183,L$9,FALSE))),"")</f>
        <v>6144.5207958810342</v>
      </c>
      <c r="M144" s="124">
        <f ca="1">IFERROR(IF((VLOOKUP($E144,'NEA Backsheet'!$D$5:$CB$183,M$9,FALSE))="","",(VLOOKUP($E144,'NEA Backsheet'!$D$5:$CB$183,M$9,FALSE))),"")</f>
        <v>5967.0524417013867</v>
      </c>
      <c r="N144" s="126">
        <f ca="1">IFERROR(IF((VLOOKUP($E144,'NEA Backsheet'!$D$5:$CB$183,N$9,FALSE))="","",(VLOOKUP($E144,'NEA Backsheet'!$D$5:$CB$183,N$9,FALSE))),"")</f>
        <v>5834.5794395355115</v>
      </c>
      <c r="O144" s="123">
        <f ca="1">IFERROR(IF((VLOOKUP($E144,'NEA Backsheet'!$D$5:$CB$183,O$9,FALSE))="","",(VLOOKUP($E144,'NEA Backsheet'!$D$5:$CB$183,O$9,FALSE))),"")</f>
        <v>7002.5511710428718</v>
      </c>
      <c r="P144" s="127">
        <f ca="1">IFERROR(IF((VLOOKUP($E144,'NEA Backsheet'!$D$5:$CB$183,P$9,FALSE))="","",(VLOOKUP($E144,'NEA Backsheet'!$D$5:$CB$183,P$9,FALSE))),"")</f>
        <v>7329.6686647011302</v>
      </c>
      <c r="Q144" s="124">
        <f ca="1">IFERROR(IF((VLOOKUP($E144,'NEA Backsheet'!$D$5:$CB$183,Q$9,FALSE))="","",(VLOOKUP($E144,'NEA Backsheet'!$D$5:$CB$183,Q$9,FALSE))),"")</f>
        <v>7277.0606874422874</v>
      </c>
      <c r="R144" s="126">
        <f ca="1">IFERROR(IF((VLOOKUP($E144,'NEA Backsheet'!$D$5:$CB$183,R$9,FALSE))="","",(VLOOKUP($E144,'NEA Backsheet'!$D$5:$CB$183,R$9,FALSE))),"")</f>
        <v>7204.9049686575127</v>
      </c>
    </row>
    <row r="145" spans="1:18" ht="15" customHeight="1" x14ac:dyDescent="0.3">
      <c r="A145" s="56">
        <v>132</v>
      </c>
      <c r="B145" s="97" t="str">
        <f ca="1">IFERROR(IF((VLOOKUP($E145,'Org List'!$AJ$10:$AL$188,3,FALSE))="","",(VLOOKUP($E145,'Org List'!$AJ$10:$AL$188,3,FALSE))),"")</f>
        <v>Midlands and East of England Commissioning Region</v>
      </c>
      <c r="C145" s="98" t="str">
        <f ca="1">IFERROR(IF((VLOOKUP($E145,'Org List'!$AO$10:$AQ$188,3,FALSE))="","",(VLOOKUP($E145,'Org List'!$AO$10:$AQ$188,3,FALSE))),"")</f>
        <v>East Midlands Region</v>
      </c>
      <c r="D145" s="116" t="str">
        <f ca="1">IFERROR(IF((VLOOKUP($E145,'Org List'!$AT$10:$AV$188,3,FALSE))="","",(VLOOKUP($E145,'Org List'!$AT$10:$AV$188,3,FALSE))),"")</f>
        <v>NHS England Midlands And East (Central Midlands)</v>
      </c>
      <c r="E145" s="97" t="str">
        <f t="shared" ca="1" si="4"/>
        <v>E06000017</v>
      </c>
      <c r="F145" s="99" t="str">
        <f ca="1">IF(E145="","",VLOOKUP(E145,'Org List'!$J$9:$K$488,2,0))</f>
        <v>Rutland</v>
      </c>
      <c r="G145" s="123">
        <f ca="1">IFERROR(IF((VLOOKUP($E145,'NEA Backsheet'!$D$5:$CB$183,G$9,FALSE))="","",(VLOOKUP($E145,'NEA Backsheet'!$D$5:$CB$183,G$9,FALSE))),"")</f>
        <v>274.78867850741699</v>
      </c>
      <c r="H145" s="124">
        <f ca="1">IFERROR(IF((VLOOKUP($E145,'NEA Backsheet'!$D$5:$CB$183,H$9,FALSE))="","",(VLOOKUP($E145,'NEA Backsheet'!$D$5:$CB$183,H$9,FALSE))),"")</f>
        <v>275.65157510148691</v>
      </c>
      <c r="I145" s="124">
        <f ca="1">IFERROR(IF((VLOOKUP($E145,'NEA Backsheet'!$D$5:$CB$183,I$9,FALSE))="","",(VLOOKUP($E145,'NEA Backsheet'!$D$5:$CB$183,I$9,FALSE))),"")</f>
        <v>280.23342825933844</v>
      </c>
      <c r="J145" s="125">
        <f ca="1">IFERROR(IF((VLOOKUP($E145,'NEA Backsheet'!$D$5:$CB$183,J$9,FALSE))="","",(VLOOKUP($E145,'NEA Backsheet'!$D$5:$CB$183,J$9,FALSE))),"")</f>
        <v>251.06885584534527</v>
      </c>
      <c r="K145" s="123">
        <f ca="1">IFERROR(IF((VLOOKUP($E145,'NEA Backsheet'!$D$5:$CB$183,K$9,FALSE))="","",(VLOOKUP($E145,'NEA Backsheet'!$D$5:$CB$183,K$9,FALSE))),"")</f>
        <v>684.98424747743468</v>
      </c>
      <c r="L145" s="124">
        <f ca="1">IFERROR(IF((VLOOKUP($E145,'NEA Backsheet'!$D$5:$CB$183,L$9,FALSE))="","",(VLOOKUP($E145,'NEA Backsheet'!$D$5:$CB$183,L$9,FALSE))),"")</f>
        <v>700.14045778560319</v>
      </c>
      <c r="M145" s="124">
        <f ca="1">IFERROR(IF((VLOOKUP($E145,'NEA Backsheet'!$D$5:$CB$183,M$9,FALSE))="","",(VLOOKUP($E145,'NEA Backsheet'!$D$5:$CB$183,M$9,FALSE))),"")</f>
        <v>669.18861387556012</v>
      </c>
      <c r="N145" s="126">
        <f ca="1">IFERROR(IF((VLOOKUP($E145,'NEA Backsheet'!$D$5:$CB$183,N$9,FALSE))="","",(VLOOKUP($E145,'NEA Backsheet'!$D$5:$CB$183,N$9,FALSE))),"")</f>
        <v>633.28227262567202</v>
      </c>
      <c r="O145" s="123">
        <f ca="1">IFERROR(IF((VLOOKUP($E145,'NEA Backsheet'!$D$5:$CB$183,O$9,FALSE))="","",(VLOOKUP($E145,'NEA Backsheet'!$D$5:$CB$183,O$9,FALSE))),"")</f>
        <v>959.77292598485167</v>
      </c>
      <c r="P145" s="127">
        <f ca="1">IFERROR(IF((VLOOKUP($E145,'NEA Backsheet'!$D$5:$CB$183,P$9,FALSE))="","",(VLOOKUP($E145,'NEA Backsheet'!$D$5:$CB$183,P$9,FALSE))),"")</f>
        <v>975.79203288709004</v>
      </c>
      <c r="Q145" s="124">
        <f ca="1">IFERROR(IF((VLOOKUP($E145,'NEA Backsheet'!$D$5:$CB$183,Q$9,FALSE))="","",(VLOOKUP($E145,'NEA Backsheet'!$D$5:$CB$183,Q$9,FALSE))),"")</f>
        <v>949.42204213489856</v>
      </c>
      <c r="R145" s="126">
        <f ca="1">IFERROR(IF((VLOOKUP($E145,'NEA Backsheet'!$D$5:$CB$183,R$9,FALSE))="","",(VLOOKUP($E145,'NEA Backsheet'!$D$5:$CB$183,R$9,FALSE))),"")</f>
        <v>884.35112847101732</v>
      </c>
    </row>
    <row r="146" spans="1:18" ht="15" customHeight="1" x14ac:dyDescent="0.3">
      <c r="A146" s="56">
        <v>133</v>
      </c>
      <c r="B146" s="97" t="str">
        <f ca="1">IFERROR(IF((VLOOKUP($E146,'Org List'!$AJ$10:$AL$188,3,FALSE))="","",(VLOOKUP($E146,'Org List'!$AJ$10:$AL$188,3,FALSE))),"")</f>
        <v>North of England Commissioning Region</v>
      </c>
      <c r="C146" s="98" t="str">
        <f ca="1">IFERROR(IF((VLOOKUP($E146,'Org List'!$AO$10:$AQ$188,3,FALSE))="","",(VLOOKUP($E146,'Org List'!$AO$10:$AQ$188,3,FALSE))),"")</f>
        <v>North West Region</v>
      </c>
      <c r="D146" s="116" t="str">
        <f ca="1">IFERROR(IF((VLOOKUP($E146,'Org List'!$AT$10:$AV$188,3,FALSE))="","",(VLOOKUP($E146,'Org List'!$AT$10:$AV$188,3,FALSE))),"")</f>
        <v>NHS England North (Greater Manchester)</v>
      </c>
      <c r="E146" s="97" t="str">
        <f t="shared" ca="1" si="4"/>
        <v>E08000006</v>
      </c>
      <c r="F146" s="99" t="str">
        <f ca="1">IF(E146="","",VLOOKUP(E146,'Org List'!$J$9:$K$488,2,0))</f>
        <v>Salford</v>
      </c>
      <c r="G146" s="123">
        <f ca="1">IFERROR(IF((VLOOKUP($E146,'NEA Backsheet'!$D$5:$CB$183,G$9,FALSE))="","",(VLOOKUP($E146,'NEA Backsheet'!$D$5:$CB$183,G$9,FALSE))),"")</f>
        <v>3347.1572658695641</v>
      </c>
      <c r="H146" s="124">
        <f ca="1">IFERROR(IF((VLOOKUP($E146,'NEA Backsheet'!$D$5:$CB$183,H$9,FALSE))="","",(VLOOKUP($E146,'NEA Backsheet'!$D$5:$CB$183,H$9,FALSE))),"")</f>
        <v>3321.8091590261974</v>
      </c>
      <c r="I146" s="124">
        <f ca="1">IFERROR(IF((VLOOKUP($E146,'NEA Backsheet'!$D$5:$CB$183,I$9,FALSE))="","",(VLOOKUP($E146,'NEA Backsheet'!$D$5:$CB$183,I$9,FALSE))),"")</f>
        <v>3433.9948052395976</v>
      </c>
      <c r="J146" s="125">
        <f ca="1">IFERROR(IF((VLOOKUP($E146,'NEA Backsheet'!$D$5:$CB$183,J$9,FALSE))="","",(VLOOKUP($E146,'NEA Backsheet'!$D$5:$CB$183,J$9,FALSE))),"")</f>
        <v>3497.4489824135767</v>
      </c>
      <c r="K146" s="123">
        <f ca="1">IFERROR(IF((VLOOKUP($E146,'NEA Backsheet'!$D$5:$CB$183,K$9,FALSE))="","",(VLOOKUP($E146,'NEA Backsheet'!$D$5:$CB$183,K$9,FALSE))),"")</f>
        <v>5650.1936050573931</v>
      </c>
      <c r="L146" s="124">
        <f ca="1">IFERROR(IF((VLOOKUP($E146,'NEA Backsheet'!$D$5:$CB$183,L$9,FALSE))="","",(VLOOKUP($E146,'NEA Backsheet'!$D$5:$CB$183,L$9,FALSE))),"")</f>
        <v>5161.675099022159</v>
      </c>
      <c r="M146" s="124">
        <f ca="1">IFERROR(IF((VLOOKUP($E146,'NEA Backsheet'!$D$5:$CB$183,M$9,FALSE))="","",(VLOOKUP($E146,'NEA Backsheet'!$D$5:$CB$183,M$9,FALSE))),"")</f>
        <v>5137.9745857535027</v>
      </c>
      <c r="N146" s="126">
        <f ca="1">IFERROR(IF((VLOOKUP($E146,'NEA Backsheet'!$D$5:$CB$183,N$9,FALSE))="","",(VLOOKUP($E146,'NEA Backsheet'!$D$5:$CB$183,N$9,FALSE))),"")</f>
        <v>5233.0569834939142</v>
      </c>
      <c r="O146" s="123">
        <f ca="1">IFERROR(IF((VLOOKUP($E146,'NEA Backsheet'!$D$5:$CB$183,O$9,FALSE))="","",(VLOOKUP($E146,'NEA Backsheet'!$D$5:$CB$183,O$9,FALSE))),"")</f>
        <v>8997.3508709269572</v>
      </c>
      <c r="P146" s="127">
        <f ca="1">IFERROR(IF((VLOOKUP($E146,'NEA Backsheet'!$D$5:$CB$183,P$9,FALSE))="","",(VLOOKUP($E146,'NEA Backsheet'!$D$5:$CB$183,P$9,FALSE))),"")</f>
        <v>8483.4842580483564</v>
      </c>
      <c r="Q146" s="124">
        <f ca="1">IFERROR(IF((VLOOKUP($E146,'NEA Backsheet'!$D$5:$CB$183,Q$9,FALSE))="","",(VLOOKUP($E146,'NEA Backsheet'!$D$5:$CB$183,Q$9,FALSE))),"")</f>
        <v>8571.9693909931011</v>
      </c>
      <c r="R146" s="126">
        <f ca="1">IFERROR(IF((VLOOKUP($E146,'NEA Backsheet'!$D$5:$CB$183,R$9,FALSE))="","",(VLOOKUP($E146,'NEA Backsheet'!$D$5:$CB$183,R$9,FALSE))),"")</f>
        <v>8730.5059659074905</v>
      </c>
    </row>
    <row r="147" spans="1:18" ht="15" customHeight="1" x14ac:dyDescent="0.3">
      <c r="A147" s="56">
        <v>134</v>
      </c>
      <c r="B147" s="97" t="str">
        <f ca="1">IFERROR(IF((VLOOKUP($E147,'Org List'!$AJ$10:$AL$188,3,FALSE))="","",(VLOOKUP($E147,'Org List'!$AJ$10:$AL$188,3,FALSE))),"")</f>
        <v>Midlands and East of England Commissioning Region</v>
      </c>
      <c r="C147" s="98" t="str">
        <f ca="1">IFERROR(IF((VLOOKUP($E147,'Org List'!$AO$10:$AQ$188,3,FALSE))="","",(VLOOKUP($E147,'Org List'!$AO$10:$AQ$188,3,FALSE))),"")</f>
        <v>West Midlands Region</v>
      </c>
      <c r="D147" s="116" t="str">
        <f ca="1">IFERROR(IF((VLOOKUP($E147,'Org List'!$AT$10:$AV$188,3,FALSE))="","",(VLOOKUP($E147,'Org List'!$AT$10:$AV$188,3,FALSE))),"")</f>
        <v>NHS England Midlands And East (West Midlands)</v>
      </c>
      <c r="E147" s="97" t="str">
        <f t="shared" ca="1" si="4"/>
        <v>E08000028</v>
      </c>
      <c r="F147" s="99" t="str">
        <f ca="1">IF(E147="","",VLOOKUP(E147,'Org List'!$J$9:$K$488,2,0))</f>
        <v>Sandwell</v>
      </c>
      <c r="G147" s="123">
        <f ca="1">IFERROR(IF((VLOOKUP($E147,'NEA Backsheet'!$D$5:$CB$183,G$9,FALSE))="","",(VLOOKUP($E147,'NEA Backsheet'!$D$5:$CB$183,G$9,FALSE))),"")</f>
        <v>2456.926474340089</v>
      </c>
      <c r="H147" s="124">
        <f ca="1">IFERROR(IF((VLOOKUP($E147,'NEA Backsheet'!$D$5:$CB$183,H$9,FALSE))="","",(VLOOKUP($E147,'NEA Backsheet'!$D$5:$CB$183,H$9,FALSE))),"")</f>
        <v>2558.8103019956493</v>
      </c>
      <c r="I147" s="124">
        <f ca="1">IFERROR(IF((VLOOKUP($E147,'NEA Backsheet'!$D$5:$CB$183,I$9,FALSE))="","",(VLOOKUP($E147,'NEA Backsheet'!$D$5:$CB$183,I$9,FALSE))),"")</f>
        <v>2718.7830175626364</v>
      </c>
      <c r="J147" s="125">
        <f ca="1">IFERROR(IF((VLOOKUP($E147,'NEA Backsheet'!$D$5:$CB$183,J$9,FALSE))="","",(VLOOKUP($E147,'NEA Backsheet'!$D$5:$CB$183,J$9,FALSE))),"")</f>
        <v>2609.1914653840595</v>
      </c>
      <c r="K147" s="123">
        <f ca="1">IFERROR(IF((VLOOKUP($E147,'NEA Backsheet'!$D$5:$CB$183,K$9,FALSE))="","",(VLOOKUP($E147,'NEA Backsheet'!$D$5:$CB$183,K$9,FALSE))),"")</f>
        <v>6683.5824200706738</v>
      </c>
      <c r="L147" s="124">
        <f ca="1">IFERROR(IF((VLOOKUP($E147,'NEA Backsheet'!$D$5:$CB$183,L$9,FALSE))="","",(VLOOKUP($E147,'NEA Backsheet'!$D$5:$CB$183,L$9,FALSE))),"")</f>
        <v>6865.0373588894799</v>
      </c>
      <c r="M147" s="124">
        <f ca="1">IFERROR(IF((VLOOKUP($E147,'NEA Backsheet'!$D$5:$CB$183,M$9,FALSE))="","",(VLOOKUP($E147,'NEA Backsheet'!$D$5:$CB$183,M$9,FALSE))),"")</f>
        <v>6675.0291661323554</v>
      </c>
      <c r="N147" s="126">
        <f ca="1">IFERROR(IF((VLOOKUP($E147,'NEA Backsheet'!$D$5:$CB$183,N$9,FALSE))="","",(VLOOKUP($E147,'NEA Backsheet'!$D$5:$CB$183,N$9,FALSE))),"")</f>
        <v>6724.3399412166327</v>
      </c>
      <c r="O147" s="123">
        <f ca="1">IFERROR(IF((VLOOKUP($E147,'NEA Backsheet'!$D$5:$CB$183,O$9,FALSE))="","",(VLOOKUP($E147,'NEA Backsheet'!$D$5:$CB$183,O$9,FALSE))),"")</f>
        <v>9140.5088944107629</v>
      </c>
      <c r="P147" s="127">
        <f ca="1">IFERROR(IF((VLOOKUP($E147,'NEA Backsheet'!$D$5:$CB$183,P$9,FALSE))="","",(VLOOKUP($E147,'NEA Backsheet'!$D$5:$CB$183,P$9,FALSE))),"")</f>
        <v>9423.8476608851288</v>
      </c>
      <c r="Q147" s="124">
        <f ca="1">IFERROR(IF((VLOOKUP($E147,'NEA Backsheet'!$D$5:$CB$183,Q$9,FALSE))="","",(VLOOKUP($E147,'NEA Backsheet'!$D$5:$CB$183,Q$9,FALSE))),"")</f>
        <v>9393.8121836949922</v>
      </c>
      <c r="R147" s="126">
        <f ca="1">IFERROR(IF((VLOOKUP($E147,'NEA Backsheet'!$D$5:$CB$183,R$9,FALSE))="","",(VLOOKUP($E147,'NEA Backsheet'!$D$5:$CB$183,R$9,FALSE))),"")</f>
        <v>9333.5314066006922</v>
      </c>
    </row>
    <row r="148" spans="1:18" ht="15" customHeight="1" x14ac:dyDescent="0.3">
      <c r="A148" s="56">
        <v>135</v>
      </c>
      <c r="B148" s="97" t="str">
        <f ca="1">IFERROR(IF((VLOOKUP($E148,'Org List'!$AJ$10:$AL$188,3,FALSE))="","",(VLOOKUP($E148,'Org List'!$AJ$10:$AL$188,3,FALSE))),"")</f>
        <v>North of England Commissioning Region</v>
      </c>
      <c r="C148" s="98" t="str">
        <f ca="1">IFERROR(IF((VLOOKUP($E148,'Org List'!$AO$10:$AQ$188,3,FALSE))="","",(VLOOKUP($E148,'Org List'!$AO$10:$AQ$188,3,FALSE))),"")</f>
        <v>North West Region</v>
      </c>
      <c r="D148" s="116" t="str">
        <f ca="1">IFERROR(IF((VLOOKUP($E148,'Org List'!$AT$10:$AV$188,3,FALSE))="","",(VLOOKUP($E148,'Org List'!$AT$10:$AV$188,3,FALSE))),"")</f>
        <v>NHS England North (Cheshire And Merseyside)</v>
      </c>
      <c r="E148" s="97" t="str">
        <f t="shared" ca="1" si="4"/>
        <v>E08000014</v>
      </c>
      <c r="F148" s="99" t="str">
        <f ca="1">IF(E148="","",VLOOKUP(E148,'Org List'!$J$9:$K$488,2,0))</f>
        <v>Sefton</v>
      </c>
      <c r="G148" s="123">
        <f ca="1">IFERROR(IF((VLOOKUP($E148,'NEA Backsheet'!$D$5:$CB$183,G$9,FALSE))="","",(VLOOKUP($E148,'NEA Backsheet'!$D$5:$CB$183,G$9,FALSE))),"")</f>
        <v>3365.6467257925324</v>
      </c>
      <c r="H148" s="124">
        <f ca="1">IFERROR(IF((VLOOKUP($E148,'NEA Backsheet'!$D$5:$CB$183,H$9,FALSE))="","",(VLOOKUP($E148,'NEA Backsheet'!$D$5:$CB$183,H$9,FALSE))),"")</f>
        <v>3335.5061081518616</v>
      </c>
      <c r="I148" s="124">
        <f ca="1">IFERROR(IF((VLOOKUP($E148,'NEA Backsheet'!$D$5:$CB$183,I$9,FALSE))="","",(VLOOKUP($E148,'NEA Backsheet'!$D$5:$CB$183,I$9,FALSE))),"")</f>
        <v>4113.9772287857359</v>
      </c>
      <c r="J148" s="125">
        <f ca="1">IFERROR(IF((VLOOKUP($E148,'NEA Backsheet'!$D$5:$CB$183,J$9,FALSE))="","",(VLOOKUP($E148,'NEA Backsheet'!$D$5:$CB$183,J$9,FALSE))),"")</f>
        <v>4804.6043316655869</v>
      </c>
      <c r="K148" s="123">
        <f ca="1">IFERROR(IF((VLOOKUP($E148,'NEA Backsheet'!$D$5:$CB$183,K$9,FALSE))="","",(VLOOKUP($E148,'NEA Backsheet'!$D$5:$CB$183,K$9,FALSE))),"")</f>
        <v>6442.7764971715987</v>
      </c>
      <c r="L148" s="124">
        <f ca="1">IFERROR(IF((VLOOKUP($E148,'NEA Backsheet'!$D$5:$CB$183,L$9,FALSE))="","",(VLOOKUP($E148,'NEA Backsheet'!$D$5:$CB$183,L$9,FALSE))),"")</f>
        <v>6549.666195610097</v>
      </c>
      <c r="M148" s="124">
        <f ca="1">IFERROR(IF((VLOOKUP($E148,'NEA Backsheet'!$D$5:$CB$183,M$9,FALSE))="","",(VLOOKUP($E148,'NEA Backsheet'!$D$5:$CB$183,M$9,FALSE))),"")</f>
        <v>6701.8021245769451</v>
      </c>
      <c r="N148" s="126">
        <f ca="1">IFERROR(IF((VLOOKUP($E148,'NEA Backsheet'!$D$5:$CB$183,N$9,FALSE))="","",(VLOOKUP($E148,'NEA Backsheet'!$D$5:$CB$183,N$9,FALSE))),"")</f>
        <v>6652.0979860378502</v>
      </c>
      <c r="O148" s="123">
        <f ca="1">IFERROR(IF((VLOOKUP($E148,'NEA Backsheet'!$D$5:$CB$183,O$9,FALSE))="","",(VLOOKUP($E148,'NEA Backsheet'!$D$5:$CB$183,O$9,FALSE))),"")</f>
        <v>9808.4232229641311</v>
      </c>
      <c r="P148" s="127">
        <f ca="1">IFERROR(IF((VLOOKUP($E148,'NEA Backsheet'!$D$5:$CB$183,P$9,FALSE))="","",(VLOOKUP($E148,'NEA Backsheet'!$D$5:$CB$183,P$9,FALSE))),"")</f>
        <v>9885.1723037619595</v>
      </c>
      <c r="Q148" s="124">
        <f ca="1">IFERROR(IF((VLOOKUP($E148,'NEA Backsheet'!$D$5:$CB$183,Q$9,FALSE))="","",(VLOOKUP($E148,'NEA Backsheet'!$D$5:$CB$183,Q$9,FALSE))),"")</f>
        <v>10815.779353362681</v>
      </c>
      <c r="R148" s="126">
        <f ca="1">IFERROR(IF((VLOOKUP($E148,'NEA Backsheet'!$D$5:$CB$183,R$9,FALSE))="","",(VLOOKUP($E148,'NEA Backsheet'!$D$5:$CB$183,R$9,FALSE))),"")</f>
        <v>11456.702317703437</v>
      </c>
    </row>
    <row r="149" spans="1:18" ht="15" customHeight="1" x14ac:dyDescent="0.3">
      <c r="A149" s="56">
        <v>136</v>
      </c>
      <c r="B149" s="97" t="str">
        <f ca="1">IFERROR(IF((VLOOKUP($E149,'Org List'!$AJ$10:$AL$188,3,FALSE))="","",(VLOOKUP($E149,'Org List'!$AJ$10:$AL$188,3,FALSE))),"")</f>
        <v>North of England Commissioning Region</v>
      </c>
      <c r="C149" s="98" t="str">
        <f ca="1">IFERROR(IF((VLOOKUP($E149,'Org List'!$AO$10:$AQ$188,3,FALSE))="","",(VLOOKUP($E149,'Org List'!$AO$10:$AQ$188,3,FALSE))),"")</f>
        <v>Yorkshire and The Humber Region</v>
      </c>
      <c r="D149" s="116" t="str">
        <f ca="1">IFERROR(IF((VLOOKUP($E149,'Org List'!$AT$10:$AV$188,3,FALSE))="","",(VLOOKUP($E149,'Org List'!$AT$10:$AV$188,3,FALSE))),"")</f>
        <v>NHS England North (Yorkshire And Humber)</v>
      </c>
      <c r="E149" s="97" t="str">
        <f t="shared" ca="1" si="4"/>
        <v>E08000019</v>
      </c>
      <c r="F149" s="99" t="str">
        <f ca="1">IF(E149="","",VLOOKUP(E149,'Org List'!$J$9:$K$488,2,0))</f>
        <v>Sheffield</v>
      </c>
      <c r="G149" s="123">
        <f ca="1">IFERROR(IF((VLOOKUP($E149,'NEA Backsheet'!$D$5:$CB$183,G$9,FALSE))="","",(VLOOKUP($E149,'NEA Backsheet'!$D$5:$CB$183,G$9,FALSE))),"")</f>
        <v>3469.5736768272873</v>
      </c>
      <c r="H149" s="124">
        <f ca="1">IFERROR(IF((VLOOKUP($E149,'NEA Backsheet'!$D$5:$CB$183,H$9,FALSE))="","",(VLOOKUP($E149,'NEA Backsheet'!$D$5:$CB$183,H$9,FALSE))),"")</f>
        <v>3333.4088603148039</v>
      </c>
      <c r="I149" s="124">
        <f ca="1">IFERROR(IF((VLOOKUP($E149,'NEA Backsheet'!$D$5:$CB$183,I$9,FALSE))="","",(VLOOKUP($E149,'NEA Backsheet'!$D$5:$CB$183,I$9,FALSE))),"")</f>
        <v>3397.0722435804591</v>
      </c>
      <c r="J149" s="125">
        <f ca="1">IFERROR(IF((VLOOKUP($E149,'NEA Backsheet'!$D$5:$CB$183,J$9,FALSE))="","",(VLOOKUP($E149,'NEA Backsheet'!$D$5:$CB$183,J$9,FALSE))),"")</f>
        <v>3465.1246203552987</v>
      </c>
      <c r="K149" s="123">
        <f ca="1">IFERROR(IF((VLOOKUP($E149,'NEA Backsheet'!$D$5:$CB$183,K$9,FALSE))="","",(VLOOKUP($E149,'NEA Backsheet'!$D$5:$CB$183,K$9,FALSE))),"")</f>
        <v>10737.716712884328</v>
      </c>
      <c r="L149" s="124">
        <f ca="1">IFERROR(IF((VLOOKUP($E149,'NEA Backsheet'!$D$5:$CB$183,L$9,FALSE))="","",(VLOOKUP($E149,'NEA Backsheet'!$D$5:$CB$183,L$9,FALSE))),"")</f>
        <v>10648.967575629942</v>
      </c>
      <c r="M149" s="124">
        <f ca="1">IFERROR(IF((VLOOKUP($E149,'NEA Backsheet'!$D$5:$CB$183,M$9,FALSE))="","",(VLOOKUP($E149,'NEA Backsheet'!$D$5:$CB$183,M$9,FALSE))),"")</f>
        <v>10621.321399960318</v>
      </c>
      <c r="N149" s="126">
        <f ca="1">IFERROR(IF((VLOOKUP($E149,'NEA Backsheet'!$D$5:$CB$183,N$9,FALSE))="","",(VLOOKUP($E149,'NEA Backsheet'!$D$5:$CB$183,N$9,FALSE))),"")</f>
        <v>10482.512217297008</v>
      </c>
      <c r="O149" s="123">
        <f ca="1">IFERROR(IF((VLOOKUP($E149,'NEA Backsheet'!$D$5:$CB$183,O$9,FALSE))="","",(VLOOKUP($E149,'NEA Backsheet'!$D$5:$CB$183,O$9,FALSE))),"")</f>
        <v>14207.290389711616</v>
      </c>
      <c r="P149" s="127">
        <f ca="1">IFERROR(IF((VLOOKUP($E149,'NEA Backsheet'!$D$5:$CB$183,P$9,FALSE))="","",(VLOOKUP($E149,'NEA Backsheet'!$D$5:$CB$183,P$9,FALSE))),"")</f>
        <v>13982.376435944745</v>
      </c>
      <c r="Q149" s="124">
        <f ca="1">IFERROR(IF((VLOOKUP($E149,'NEA Backsheet'!$D$5:$CB$183,Q$9,FALSE))="","",(VLOOKUP($E149,'NEA Backsheet'!$D$5:$CB$183,Q$9,FALSE))),"")</f>
        <v>14018.393643540778</v>
      </c>
      <c r="R149" s="126">
        <f ca="1">IFERROR(IF((VLOOKUP($E149,'NEA Backsheet'!$D$5:$CB$183,R$9,FALSE))="","",(VLOOKUP($E149,'NEA Backsheet'!$D$5:$CB$183,R$9,FALSE))),"")</f>
        <v>13947.636837652306</v>
      </c>
    </row>
    <row r="150" spans="1:18" ht="15" customHeight="1" x14ac:dyDescent="0.3">
      <c r="A150" s="56">
        <v>137</v>
      </c>
      <c r="B150" s="97" t="str">
        <f ca="1">IFERROR(IF((VLOOKUP($E150,'Org List'!$AJ$10:$AL$188,3,FALSE))="","",(VLOOKUP($E150,'Org List'!$AJ$10:$AL$188,3,FALSE))),"")</f>
        <v>Midlands and East of England Commissioning Region</v>
      </c>
      <c r="C150" s="98" t="str">
        <f ca="1">IFERROR(IF((VLOOKUP($E150,'Org List'!$AO$10:$AQ$188,3,FALSE))="","",(VLOOKUP($E150,'Org List'!$AO$10:$AQ$188,3,FALSE))),"")</f>
        <v>West Midlands Region</v>
      </c>
      <c r="D150" s="116" t="str">
        <f ca="1">IFERROR(IF((VLOOKUP($E150,'Org List'!$AT$10:$AV$188,3,FALSE))="","",(VLOOKUP($E150,'Org List'!$AT$10:$AV$188,3,FALSE))),"")</f>
        <v>NHS England Midlands And East (North Midlands)</v>
      </c>
      <c r="E150" s="97" t="str">
        <f t="shared" ca="1" si="4"/>
        <v>E06000051</v>
      </c>
      <c r="F150" s="99" t="str">
        <f ca="1">IF(E150="","",VLOOKUP(E150,'Org List'!$J$9:$K$488,2,0))</f>
        <v>Shropshire</v>
      </c>
      <c r="G150" s="123">
        <f ca="1">IFERROR(IF((VLOOKUP($E150,'NEA Backsheet'!$D$5:$CB$183,G$9,FALSE))="","",(VLOOKUP($E150,'NEA Backsheet'!$D$5:$CB$183,G$9,FALSE))),"")</f>
        <v>2260.1411088210084</v>
      </c>
      <c r="H150" s="124">
        <f ca="1">IFERROR(IF((VLOOKUP($E150,'NEA Backsheet'!$D$5:$CB$183,H$9,FALSE))="","",(VLOOKUP($E150,'NEA Backsheet'!$D$5:$CB$183,H$9,FALSE))),"")</f>
        <v>2362.6453893276766</v>
      </c>
      <c r="I150" s="124">
        <f ca="1">IFERROR(IF((VLOOKUP($E150,'NEA Backsheet'!$D$5:$CB$183,I$9,FALSE))="","",(VLOOKUP($E150,'NEA Backsheet'!$D$5:$CB$183,I$9,FALSE))),"")</f>
        <v>2512.7403901165844</v>
      </c>
      <c r="J150" s="125">
        <f ca="1">IFERROR(IF((VLOOKUP($E150,'NEA Backsheet'!$D$5:$CB$183,J$9,FALSE))="","",(VLOOKUP($E150,'NEA Backsheet'!$D$5:$CB$183,J$9,FALSE))),"")</f>
        <v>2478.9308626919405</v>
      </c>
      <c r="K150" s="123">
        <f ca="1">IFERROR(IF((VLOOKUP($E150,'NEA Backsheet'!$D$5:$CB$183,K$9,FALSE))="","",(VLOOKUP($E150,'NEA Backsheet'!$D$5:$CB$183,K$9,FALSE))),"")</f>
        <v>6447.4768800875845</v>
      </c>
      <c r="L150" s="124">
        <f ca="1">IFERROR(IF((VLOOKUP($E150,'NEA Backsheet'!$D$5:$CB$183,L$9,FALSE))="","",(VLOOKUP($E150,'NEA Backsheet'!$D$5:$CB$183,L$9,FALSE))),"")</f>
        <v>6551.9228787790325</v>
      </c>
      <c r="M150" s="124">
        <f ca="1">IFERROR(IF((VLOOKUP($E150,'NEA Backsheet'!$D$5:$CB$183,M$9,FALSE))="","",(VLOOKUP($E150,'NEA Backsheet'!$D$5:$CB$183,M$9,FALSE))),"")</f>
        <v>6417.6676030877261</v>
      </c>
      <c r="N150" s="126">
        <f ca="1">IFERROR(IF((VLOOKUP($E150,'NEA Backsheet'!$D$5:$CB$183,N$9,FALSE))="","",(VLOOKUP($E150,'NEA Backsheet'!$D$5:$CB$183,N$9,FALSE))),"")</f>
        <v>6553.236024385923</v>
      </c>
      <c r="O150" s="123">
        <f ca="1">IFERROR(IF((VLOOKUP($E150,'NEA Backsheet'!$D$5:$CB$183,O$9,FALSE))="","",(VLOOKUP($E150,'NEA Backsheet'!$D$5:$CB$183,O$9,FALSE))),"")</f>
        <v>8707.6179889085925</v>
      </c>
      <c r="P150" s="127">
        <f ca="1">IFERROR(IF((VLOOKUP($E150,'NEA Backsheet'!$D$5:$CB$183,P$9,FALSE))="","",(VLOOKUP($E150,'NEA Backsheet'!$D$5:$CB$183,P$9,FALSE))),"")</f>
        <v>8914.5682681067083</v>
      </c>
      <c r="Q150" s="124">
        <f ca="1">IFERROR(IF((VLOOKUP($E150,'NEA Backsheet'!$D$5:$CB$183,Q$9,FALSE))="","",(VLOOKUP($E150,'NEA Backsheet'!$D$5:$CB$183,Q$9,FALSE))),"")</f>
        <v>8930.4079932043096</v>
      </c>
      <c r="R150" s="126">
        <f ca="1">IFERROR(IF((VLOOKUP($E150,'NEA Backsheet'!$D$5:$CB$183,R$9,FALSE))="","",(VLOOKUP($E150,'NEA Backsheet'!$D$5:$CB$183,R$9,FALSE))),"")</f>
        <v>9032.1668870778631</v>
      </c>
    </row>
    <row r="151" spans="1:18" ht="15" customHeight="1" x14ac:dyDescent="0.3">
      <c r="A151" s="56">
        <v>138</v>
      </c>
      <c r="B151" s="97" t="str">
        <f ca="1">IFERROR(IF((VLOOKUP($E151,'Org List'!$AJ$10:$AL$188,3,FALSE))="","",(VLOOKUP($E151,'Org List'!$AJ$10:$AL$188,3,FALSE))),"")</f>
        <v>South East England Commissioning Region</v>
      </c>
      <c r="C151" s="98" t="str">
        <f ca="1">IFERROR(IF((VLOOKUP($E151,'Org List'!$AO$10:$AQ$188,3,FALSE))="","",(VLOOKUP($E151,'Org List'!$AO$10:$AQ$188,3,FALSE))),"")</f>
        <v>South East Region</v>
      </c>
      <c r="D151" s="116" t="str">
        <f ca="1">IFERROR(IF((VLOOKUP($E151,'Org List'!$AT$10:$AV$188,3,FALSE))="","",(VLOOKUP($E151,'Org List'!$AT$10:$AV$188,3,FALSE))),"")</f>
        <v>NHS England South East (Hampshire, Isle of Wight and Thames Valley)</v>
      </c>
      <c r="E151" s="97" t="str">
        <f t="shared" ca="1" si="4"/>
        <v>E06000039</v>
      </c>
      <c r="F151" s="99" t="str">
        <f ca="1">IF(E151="","",VLOOKUP(E151,'Org List'!$J$9:$K$488,2,0))</f>
        <v>Slough</v>
      </c>
      <c r="G151" s="123">
        <f ca="1">IFERROR(IF((VLOOKUP($E151,'NEA Backsheet'!$D$5:$CB$183,G$9,FALSE))="","",(VLOOKUP($E151,'NEA Backsheet'!$D$5:$CB$183,G$9,FALSE))),"")</f>
        <v>1709.374241758974</v>
      </c>
      <c r="H151" s="124">
        <f ca="1">IFERROR(IF((VLOOKUP($E151,'NEA Backsheet'!$D$5:$CB$183,H$9,FALSE))="","",(VLOOKUP($E151,'NEA Backsheet'!$D$5:$CB$183,H$9,FALSE))),"")</f>
        <v>1737.5249200108515</v>
      </c>
      <c r="I151" s="124">
        <f ca="1">IFERROR(IF((VLOOKUP($E151,'NEA Backsheet'!$D$5:$CB$183,I$9,FALSE))="","",(VLOOKUP($E151,'NEA Backsheet'!$D$5:$CB$183,I$9,FALSE))),"")</f>
        <v>1907.1778399279806</v>
      </c>
      <c r="J151" s="125">
        <f ca="1">IFERROR(IF((VLOOKUP($E151,'NEA Backsheet'!$D$5:$CB$183,J$9,FALSE))="","",(VLOOKUP($E151,'NEA Backsheet'!$D$5:$CB$183,J$9,FALSE))),"")</f>
        <v>1781.1849230531229</v>
      </c>
      <c r="K151" s="123">
        <f ca="1">IFERROR(IF((VLOOKUP($E151,'NEA Backsheet'!$D$5:$CB$183,K$9,FALSE))="","",(VLOOKUP($E151,'NEA Backsheet'!$D$5:$CB$183,K$9,FALSE))),"")</f>
        <v>2632.1352532406077</v>
      </c>
      <c r="L151" s="124">
        <f ca="1">IFERROR(IF((VLOOKUP($E151,'NEA Backsheet'!$D$5:$CB$183,L$9,FALSE))="","",(VLOOKUP($E151,'NEA Backsheet'!$D$5:$CB$183,L$9,FALSE))),"")</f>
        <v>2580.5007583316046</v>
      </c>
      <c r="M151" s="124">
        <f ca="1">IFERROR(IF((VLOOKUP($E151,'NEA Backsheet'!$D$5:$CB$183,M$9,FALSE))="","",(VLOOKUP($E151,'NEA Backsheet'!$D$5:$CB$183,M$9,FALSE))),"")</f>
        <v>2588.6584594449805</v>
      </c>
      <c r="N151" s="126">
        <f ca="1">IFERROR(IF((VLOOKUP($E151,'NEA Backsheet'!$D$5:$CB$183,N$9,FALSE))="","",(VLOOKUP($E151,'NEA Backsheet'!$D$5:$CB$183,N$9,FALSE))),"")</f>
        <v>2661.2762149008481</v>
      </c>
      <c r="O151" s="123">
        <f ca="1">IFERROR(IF((VLOOKUP($E151,'NEA Backsheet'!$D$5:$CB$183,O$9,FALSE))="","",(VLOOKUP($E151,'NEA Backsheet'!$D$5:$CB$183,O$9,FALSE))),"")</f>
        <v>4341.5094949995819</v>
      </c>
      <c r="P151" s="127">
        <f ca="1">IFERROR(IF((VLOOKUP($E151,'NEA Backsheet'!$D$5:$CB$183,P$9,FALSE))="","",(VLOOKUP($E151,'NEA Backsheet'!$D$5:$CB$183,P$9,FALSE))),"")</f>
        <v>4318.0256783424556</v>
      </c>
      <c r="Q151" s="124">
        <f ca="1">IFERROR(IF((VLOOKUP($E151,'NEA Backsheet'!$D$5:$CB$183,Q$9,FALSE))="","",(VLOOKUP($E151,'NEA Backsheet'!$D$5:$CB$183,Q$9,FALSE))),"")</f>
        <v>4495.8362993729606</v>
      </c>
      <c r="R151" s="126">
        <f ca="1">IFERROR(IF((VLOOKUP($E151,'NEA Backsheet'!$D$5:$CB$183,R$9,FALSE))="","",(VLOOKUP($E151,'NEA Backsheet'!$D$5:$CB$183,R$9,FALSE))),"")</f>
        <v>4442.461137953971</v>
      </c>
    </row>
    <row r="152" spans="1:18" ht="15" customHeight="1" x14ac:dyDescent="0.3">
      <c r="A152" s="56">
        <v>139</v>
      </c>
      <c r="B152" s="97" t="str">
        <f ca="1">IFERROR(IF((VLOOKUP($E152,'Org List'!$AJ$10:$AL$188,3,FALSE))="","",(VLOOKUP($E152,'Org List'!$AJ$10:$AL$188,3,FALSE))),"")</f>
        <v>Midlands and East of England Commissioning Region</v>
      </c>
      <c r="C152" s="98" t="str">
        <f ca="1">IFERROR(IF((VLOOKUP($E152,'Org List'!$AO$10:$AQ$188,3,FALSE))="","",(VLOOKUP($E152,'Org List'!$AO$10:$AQ$188,3,FALSE))),"")</f>
        <v>West Midlands Region</v>
      </c>
      <c r="D152" s="116" t="str">
        <f ca="1">IFERROR(IF((VLOOKUP($E152,'Org List'!$AT$10:$AV$188,3,FALSE))="","",(VLOOKUP($E152,'Org List'!$AT$10:$AV$188,3,FALSE))),"")</f>
        <v>NHS England Midlands And East (West Midlands)</v>
      </c>
      <c r="E152" s="97" t="str">
        <f t="shared" ca="1" si="4"/>
        <v>E08000029</v>
      </c>
      <c r="F152" s="99" t="str">
        <f ca="1">IF(E152="","",VLOOKUP(E152,'Org List'!$J$9:$K$488,2,0))</f>
        <v>Solihull</v>
      </c>
      <c r="G152" s="123">
        <f ca="1">IFERROR(IF((VLOOKUP($E152,'NEA Backsheet'!$D$5:$CB$183,G$9,FALSE))="","",(VLOOKUP($E152,'NEA Backsheet'!$D$5:$CB$183,G$9,FALSE))),"")</f>
        <v>2462.1314051526492</v>
      </c>
      <c r="H152" s="124">
        <f ca="1">IFERROR(IF((VLOOKUP($E152,'NEA Backsheet'!$D$5:$CB$183,H$9,FALSE))="","",(VLOOKUP($E152,'NEA Backsheet'!$D$5:$CB$183,H$9,FALSE))),"")</f>
        <v>2707.5837455660449</v>
      </c>
      <c r="I152" s="124">
        <f ca="1">IFERROR(IF((VLOOKUP($E152,'NEA Backsheet'!$D$5:$CB$183,I$9,FALSE))="","",(VLOOKUP($E152,'NEA Backsheet'!$D$5:$CB$183,I$9,FALSE))),"")</f>
        <v>2871.1071027099206</v>
      </c>
      <c r="J152" s="125">
        <f ca="1">IFERROR(IF((VLOOKUP($E152,'NEA Backsheet'!$D$5:$CB$183,J$9,FALSE))="","",(VLOOKUP($E152,'NEA Backsheet'!$D$5:$CB$183,J$9,FALSE))),"")</f>
        <v>2908.1921939665035</v>
      </c>
      <c r="K152" s="123">
        <f ca="1">IFERROR(IF((VLOOKUP($E152,'NEA Backsheet'!$D$5:$CB$183,K$9,FALSE))="","",(VLOOKUP($E152,'NEA Backsheet'!$D$5:$CB$183,K$9,FALSE))),"")</f>
        <v>4329.414793721965</v>
      </c>
      <c r="L152" s="124">
        <f ca="1">IFERROR(IF((VLOOKUP($E152,'NEA Backsheet'!$D$5:$CB$183,L$9,FALSE))="","",(VLOOKUP($E152,'NEA Backsheet'!$D$5:$CB$183,L$9,FALSE))),"")</f>
        <v>4368.9362232710628</v>
      </c>
      <c r="M152" s="124">
        <f ca="1">IFERROR(IF((VLOOKUP($E152,'NEA Backsheet'!$D$5:$CB$183,M$9,FALSE))="","",(VLOOKUP($E152,'NEA Backsheet'!$D$5:$CB$183,M$9,FALSE))),"")</f>
        <v>4445.7878571837027</v>
      </c>
      <c r="N152" s="126">
        <f ca="1">IFERROR(IF((VLOOKUP($E152,'NEA Backsheet'!$D$5:$CB$183,N$9,FALSE))="","",(VLOOKUP($E152,'NEA Backsheet'!$D$5:$CB$183,N$9,FALSE))),"")</f>
        <v>4413.2294060981185</v>
      </c>
      <c r="O152" s="123">
        <f ca="1">IFERROR(IF((VLOOKUP($E152,'NEA Backsheet'!$D$5:$CB$183,O$9,FALSE))="","",(VLOOKUP($E152,'NEA Backsheet'!$D$5:$CB$183,O$9,FALSE))),"")</f>
        <v>6791.5461988746138</v>
      </c>
      <c r="P152" s="127">
        <f ca="1">IFERROR(IF((VLOOKUP($E152,'NEA Backsheet'!$D$5:$CB$183,P$9,FALSE))="","",(VLOOKUP($E152,'NEA Backsheet'!$D$5:$CB$183,P$9,FALSE))),"")</f>
        <v>7076.5199688371076</v>
      </c>
      <c r="Q152" s="124">
        <f ca="1">IFERROR(IF((VLOOKUP($E152,'NEA Backsheet'!$D$5:$CB$183,Q$9,FALSE))="","",(VLOOKUP($E152,'NEA Backsheet'!$D$5:$CB$183,Q$9,FALSE))),"")</f>
        <v>7316.8949598936233</v>
      </c>
      <c r="R152" s="126">
        <f ca="1">IFERROR(IF((VLOOKUP($E152,'NEA Backsheet'!$D$5:$CB$183,R$9,FALSE))="","",(VLOOKUP($E152,'NEA Backsheet'!$D$5:$CB$183,R$9,FALSE))),"")</f>
        <v>7321.421600064622</v>
      </c>
    </row>
    <row r="153" spans="1:18" ht="15" customHeight="1" x14ac:dyDescent="0.3">
      <c r="A153" s="56">
        <v>140</v>
      </c>
      <c r="B153" s="97" t="str">
        <f ca="1">IFERROR(IF((VLOOKUP($E153,'Org List'!$AJ$10:$AL$188,3,FALSE))="","",(VLOOKUP($E153,'Org List'!$AJ$10:$AL$188,3,FALSE))),"")</f>
        <v>South West England Commissioning Region</v>
      </c>
      <c r="C153" s="98" t="str">
        <f ca="1">IFERROR(IF((VLOOKUP($E153,'Org List'!$AO$10:$AQ$188,3,FALSE))="","",(VLOOKUP($E153,'Org List'!$AO$10:$AQ$188,3,FALSE))),"")</f>
        <v>South West Region</v>
      </c>
      <c r="D153" s="116" t="str">
        <f ca="1">IFERROR(IF((VLOOKUP($E153,'Org List'!$AT$10:$AV$188,3,FALSE))="","",(VLOOKUP($E153,'Org List'!$AT$10:$AV$188,3,FALSE))),"")</f>
        <v>NHS England South West (South West South)</v>
      </c>
      <c r="E153" s="97" t="str">
        <f t="shared" ca="1" si="4"/>
        <v>E10000027</v>
      </c>
      <c r="F153" s="99" t="str">
        <f ca="1">IF(E153="","",VLOOKUP(E153,'Org List'!$J$9:$K$488,2,0))</f>
        <v>Somerset</v>
      </c>
      <c r="G153" s="123">
        <f ca="1">IFERROR(IF((VLOOKUP($E153,'NEA Backsheet'!$D$5:$CB$183,G$9,FALSE))="","",(VLOOKUP($E153,'NEA Backsheet'!$D$5:$CB$183,G$9,FALSE))),"")</f>
        <v>5810.1608267285883</v>
      </c>
      <c r="H153" s="124">
        <f ca="1">IFERROR(IF((VLOOKUP($E153,'NEA Backsheet'!$D$5:$CB$183,H$9,FALSE))="","",(VLOOKUP($E153,'NEA Backsheet'!$D$5:$CB$183,H$9,FALSE))),"")</f>
        <v>5651.3924622626892</v>
      </c>
      <c r="I153" s="124">
        <f ca="1">IFERROR(IF((VLOOKUP($E153,'NEA Backsheet'!$D$5:$CB$183,I$9,FALSE))="","",(VLOOKUP($E153,'NEA Backsheet'!$D$5:$CB$183,I$9,FALSE))),"")</f>
        <v>5919.306638547384</v>
      </c>
      <c r="J153" s="125">
        <f ca="1">IFERROR(IF((VLOOKUP($E153,'NEA Backsheet'!$D$5:$CB$183,J$9,FALSE))="","",(VLOOKUP($E153,'NEA Backsheet'!$D$5:$CB$183,J$9,FALSE))),"")</f>
        <v>5942.6768065270317</v>
      </c>
      <c r="K153" s="123">
        <f ca="1">IFERROR(IF((VLOOKUP($E153,'NEA Backsheet'!$D$5:$CB$183,K$9,FALSE))="","",(VLOOKUP($E153,'NEA Backsheet'!$D$5:$CB$183,K$9,FALSE))),"")</f>
        <v>12559.831206158586</v>
      </c>
      <c r="L153" s="124">
        <f ca="1">IFERROR(IF((VLOOKUP($E153,'NEA Backsheet'!$D$5:$CB$183,L$9,FALSE))="","",(VLOOKUP($E153,'NEA Backsheet'!$D$5:$CB$183,L$9,FALSE))),"")</f>
        <v>12955.483131043366</v>
      </c>
      <c r="M153" s="124">
        <f ca="1">IFERROR(IF((VLOOKUP($E153,'NEA Backsheet'!$D$5:$CB$183,M$9,FALSE))="","",(VLOOKUP($E153,'NEA Backsheet'!$D$5:$CB$183,M$9,FALSE))),"")</f>
        <v>12374.798084825134</v>
      </c>
      <c r="N153" s="126">
        <f ca="1">IFERROR(IF((VLOOKUP($E153,'NEA Backsheet'!$D$5:$CB$183,N$9,FALSE))="","",(VLOOKUP($E153,'NEA Backsheet'!$D$5:$CB$183,N$9,FALSE))),"")</f>
        <v>12068.835258778672</v>
      </c>
      <c r="O153" s="123">
        <f ca="1">IFERROR(IF((VLOOKUP($E153,'NEA Backsheet'!$D$5:$CB$183,O$9,FALSE))="","",(VLOOKUP($E153,'NEA Backsheet'!$D$5:$CB$183,O$9,FALSE))),"")</f>
        <v>18369.992032887174</v>
      </c>
      <c r="P153" s="127">
        <f ca="1">IFERROR(IF((VLOOKUP($E153,'NEA Backsheet'!$D$5:$CB$183,P$9,FALSE))="","",(VLOOKUP($E153,'NEA Backsheet'!$D$5:$CB$183,P$9,FALSE))),"")</f>
        <v>18606.875593306053</v>
      </c>
      <c r="Q153" s="124">
        <f ca="1">IFERROR(IF((VLOOKUP($E153,'NEA Backsheet'!$D$5:$CB$183,Q$9,FALSE))="","",(VLOOKUP($E153,'NEA Backsheet'!$D$5:$CB$183,Q$9,FALSE))),"")</f>
        <v>18294.104723372518</v>
      </c>
      <c r="R153" s="126">
        <f ca="1">IFERROR(IF((VLOOKUP($E153,'NEA Backsheet'!$D$5:$CB$183,R$9,FALSE))="","",(VLOOKUP($E153,'NEA Backsheet'!$D$5:$CB$183,R$9,FALSE))),"")</f>
        <v>18011.512065305702</v>
      </c>
    </row>
    <row r="154" spans="1:18" ht="15" customHeight="1" x14ac:dyDescent="0.3">
      <c r="A154" s="56">
        <v>141</v>
      </c>
      <c r="B154" s="97" t="str">
        <f ca="1">IFERROR(IF((VLOOKUP($E154,'Org List'!$AJ$10:$AL$188,3,FALSE))="","",(VLOOKUP($E154,'Org List'!$AJ$10:$AL$188,3,FALSE))),"")</f>
        <v>South West England Commissioning Region</v>
      </c>
      <c r="C154" s="98" t="str">
        <f ca="1">IFERROR(IF((VLOOKUP($E154,'Org List'!$AO$10:$AQ$188,3,FALSE))="","",(VLOOKUP($E154,'Org List'!$AO$10:$AQ$188,3,FALSE))),"")</f>
        <v>South West Region</v>
      </c>
      <c r="D154" s="116" t="str">
        <f ca="1">IFERROR(IF((VLOOKUP($E154,'Org List'!$AT$10:$AV$188,3,FALSE))="","",(VLOOKUP($E154,'Org List'!$AT$10:$AV$188,3,FALSE))),"")</f>
        <v>NHS England South West (South West North)</v>
      </c>
      <c r="E154" s="97" t="str">
        <f t="shared" ca="1" si="4"/>
        <v>E06000025</v>
      </c>
      <c r="F154" s="99" t="str">
        <f ca="1">IF(E154="","",VLOOKUP(E154,'Org List'!$J$9:$K$488,2,0))</f>
        <v>South Gloucestershire</v>
      </c>
      <c r="G154" s="123">
        <f ca="1">IFERROR(IF((VLOOKUP($E154,'NEA Backsheet'!$D$5:$CB$183,G$9,FALSE))="","",(VLOOKUP($E154,'NEA Backsheet'!$D$5:$CB$183,G$9,FALSE))),"")</f>
        <v>2389.5288996617169</v>
      </c>
      <c r="H154" s="124">
        <f ca="1">IFERROR(IF((VLOOKUP($E154,'NEA Backsheet'!$D$5:$CB$183,H$9,FALSE))="","",(VLOOKUP($E154,'NEA Backsheet'!$D$5:$CB$183,H$9,FALSE))),"")</f>
        <v>2327.8486809596652</v>
      </c>
      <c r="I154" s="124">
        <f ca="1">IFERROR(IF((VLOOKUP($E154,'NEA Backsheet'!$D$5:$CB$183,I$9,FALSE))="","",(VLOOKUP($E154,'NEA Backsheet'!$D$5:$CB$183,I$9,FALSE))),"")</f>
        <v>2456.7574921407636</v>
      </c>
      <c r="J154" s="125">
        <f ca="1">IFERROR(IF((VLOOKUP($E154,'NEA Backsheet'!$D$5:$CB$183,J$9,FALSE))="","",(VLOOKUP($E154,'NEA Backsheet'!$D$5:$CB$183,J$9,FALSE))),"")</f>
        <v>2774.7807473197463</v>
      </c>
      <c r="K154" s="123">
        <f ca="1">IFERROR(IF((VLOOKUP($E154,'NEA Backsheet'!$D$5:$CB$183,K$9,FALSE))="","",(VLOOKUP($E154,'NEA Backsheet'!$D$5:$CB$183,K$9,FALSE))),"")</f>
        <v>4628.0599772634323</v>
      </c>
      <c r="L154" s="124">
        <f ca="1">IFERROR(IF((VLOOKUP($E154,'NEA Backsheet'!$D$5:$CB$183,L$9,FALSE))="","",(VLOOKUP($E154,'NEA Backsheet'!$D$5:$CB$183,L$9,FALSE))),"")</f>
        <v>4788.1641824764256</v>
      </c>
      <c r="M154" s="124">
        <f ca="1">IFERROR(IF((VLOOKUP($E154,'NEA Backsheet'!$D$5:$CB$183,M$9,FALSE))="","",(VLOOKUP($E154,'NEA Backsheet'!$D$5:$CB$183,M$9,FALSE))),"")</f>
        <v>4684.6991769819033</v>
      </c>
      <c r="N154" s="126">
        <f ca="1">IFERROR(IF((VLOOKUP($E154,'NEA Backsheet'!$D$5:$CB$183,N$9,FALSE))="","",(VLOOKUP($E154,'NEA Backsheet'!$D$5:$CB$183,N$9,FALSE))),"")</f>
        <v>4695.4956497474468</v>
      </c>
      <c r="O154" s="123">
        <f ca="1">IFERROR(IF((VLOOKUP($E154,'NEA Backsheet'!$D$5:$CB$183,O$9,FALSE))="","",(VLOOKUP($E154,'NEA Backsheet'!$D$5:$CB$183,O$9,FALSE))),"")</f>
        <v>7017.5888769251487</v>
      </c>
      <c r="P154" s="127">
        <f ca="1">IFERROR(IF((VLOOKUP($E154,'NEA Backsheet'!$D$5:$CB$183,P$9,FALSE))="","",(VLOOKUP($E154,'NEA Backsheet'!$D$5:$CB$183,P$9,FALSE))),"")</f>
        <v>7116.0128634360908</v>
      </c>
      <c r="Q154" s="124">
        <f ca="1">IFERROR(IF((VLOOKUP($E154,'NEA Backsheet'!$D$5:$CB$183,Q$9,FALSE))="","",(VLOOKUP($E154,'NEA Backsheet'!$D$5:$CB$183,Q$9,FALSE))),"")</f>
        <v>7141.4566691226664</v>
      </c>
      <c r="R154" s="126">
        <f ca="1">IFERROR(IF((VLOOKUP($E154,'NEA Backsheet'!$D$5:$CB$183,R$9,FALSE))="","",(VLOOKUP($E154,'NEA Backsheet'!$D$5:$CB$183,R$9,FALSE))),"")</f>
        <v>7470.2763970671931</v>
      </c>
    </row>
    <row r="155" spans="1:18" ht="15" customHeight="1" x14ac:dyDescent="0.3">
      <c r="A155" s="56">
        <v>142</v>
      </c>
      <c r="B155" s="97" t="str">
        <f ca="1">IFERROR(IF((VLOOKUP($E155,'Org List'!$AJ$10:$AL$188,3,FALSE))="","",(VLOOKUP($E155,'Org List'!$AJ$10:$AL$188,3,FALSE))),"")</f>
        <v>North of England Commissioning Region</v>
      </c>
      <c r="C155" s="98" t="str">
        <f ca="1">IFERROR(IF((VLOOKUP($E155,'Org List'!$AO$10:$AQ$188,3,FALSE))="","",(VLOOKUP($E155,'Org List'!$AO$10:$AQ$188,3,FALSE))),"")</f>
        <v>North East Region</v>
      </c>
      <c r="D155" s="116" t="str">
        <f ca="1">IFERROR(IF((VLOOKUP($E155,'Org List'!$AT$10:$AV$188,3,FALSE))="","",(VLOOKUP($E155,'Org List'!$AT$10:$AV$188,3,FALSE))),"")</f>
        <v>NHS England North (Cumbria And North East)</v>
      </c>
      <c r="E155" s="97" t="str">
        <f t="shared" ca="1" si="4"/>
        <v>E08000023</v>
      </c>
      <c r="F155" s="99" t="str">
        <f ca="1">IF(E155="","",VLOOKUP(E155,'Org List'!$J$9:$K$488,2,0))</f>
        <v>South Tyneside</v>
      </c>
      <c r="G155" s="123">
        <f ca="1">IFERROR(IF((VLOOKUP($E155,'NEA Backsheet'!$D$5:$CB$183,G$9,FALSE))="","",(VLOOKUP($E155,'NEA Backsheet'!$D$5:$CB$183,G$9,FALSE))),"")</f>
        <v>1608.3741523346798</v>
      </c>
      <c r="H155" s="124">
        <f ca="1">IFERROR(IF((VLOOKUP($E155,'NEA Backsheet'!$D$5:$CB$183,H$9,FALSE))="","",(VLOOKUP($E155,'NEA Backsheet'!$D$5:$CB$183,H$9,FALSE))),"")</f>
        <v>1837.1863497086661</v>
      </c>
      <c r="I155" s="124">
        <f ca="1">IFERROR(IF((VLOOKUP($E155,'NEA Backsheet'!$D$5:$CB$183,I$9,FALSE))="","",(VLOOKUP($E155,'NEA Backsheet'!$D$5:$CB$183,I$9,FALSE))),"")</f>
        <v>2123.3366930019224</v>
      </c>
      <c r="J155" s="125">
        <f ca="1">IFERROR(IF((VLOOKUP($E155,'NEA Backsheet'!$D$5:$CB$183,J$9,FALSE))="","",(VLOOKUP($E155,'NEA Backsheet'!$D$5:$CB$183,J$9,FALSE))),"")</f>
        <v>2057.725984398021</v>
      </c>
      <c r="K155" s="123">
        <f ca="1">IFERROR(IF((VLOOKUP($E155,'NEA Backsheet'!$D$5:$CB$183,K$9,FALSE))="","",(VLOOKUP($E155,'NEA Backsheet'!$D$5:$CB$183,K$9,FALSE))),"")</f>
        <v>3907.4344861516242</v>
      </c>
      <c r="L155" s="124">
        <f ca="1">IFERROR(IF((VLOOKUP($E155,'NEA Backsheet'!$D$5:$CB$183,L$9,FALSE))="","",(VLOOKUP($E155,'NEA Backsheet'!$D$5:$CB$183,L$9,FALSE))),"")</f>
        <v>3706.1633818692808</v>
      </c>
      <c r="M155" s="124">
        <f ca="1">IFERROR(IF((VLOOKUP($E155,'NEA Backsheet'!$D$5:$CB$183,M$9,FALSE))="","",(VLOOKUP($E155,'NEA Backsheet'!$D$5:$CB$183,M$9,FALSE))),"")</f>
        <v>3495.2109314756076</v>
      </c>
      <c r="N155" s="126">
        <f ca="1">IFERROR(IF((VLOOKUP($E155,'NEA Backsheet'!$D$5:$CB$183,N$9,FALSE))="","",(VLOOKUP($E155,'NEA Backsheet'!$D$5:$CB$183,N$9,FALSE))),"")</f>
        <v>3319.2578709112377</v>
      </c>
      <c r="O155" s="123">
        <f ca="1">IFERROR(IF((VLOOKUP($E155,'NEA Backsheet'!$D$5:$CB$183,O$9,FALSE))="","",(VLOOKUP($E155,'NEA Backsheet'!$D$5:$CB$183,O$9,FALSE))),"")</f>
        <v>5515.8086384863036</v>
      </c>
      <c r="P155" s="127">
        <f ca="1">IFERROR(IF((VLOOKUP($E155,'NEA Backsheet'!$D$5:$CB$183,P$9,FALSE))="","",(VLOOKUP($E155,'NEA Backsheet'!$D$5:$CB$183,P$9,FALSE))),"")</f>
        <v>5543.3497315779468</v>
      </c>
      <c r="Q155" s="124">
        <f ca="1">IFERROR(IF((VLOOKUP($E155,'NEA Backsheet'!$D$5:$CB$183,Q$9,FALSE))="","",(VLOOKUP($E155,'NEA Backsheet'!$D$5:$CB$183,Q$9,FALSE))),"")</f>
        <v>5618.54762447753</v>
      </c>
      <c r="R155" s="126">
        <f ca="1">IFERROR(IF((VLOOKUP($E155,'NEA Backsheet'!$D$5:$CB$183,R$9,FALSE))="","",(VLOOKUP($E155,'NEA Backsheet'!$D$5:$CB$183,R$9,FALSE))),"")</f>
        <v>5376.9838553092586</v>
      </c>
    </row>
    <row r="156" spans="1:18" ht="15" customHeight="1" x14ac:dyDescent="0.3">
      <c r="A156" s="56">
        <v>143</v>
      </c>
      <c r="B156" s="97" t="str">
        <f ca="1">IFERROR(IF((VLOOKUP($E156,'Org List'!$AJ$10:$AL$188,3,FALSE))="","",(VLOOKUP($E156,'Org List'!$AJ$10:$AL$188,3,FALSE))),"")</f>
        <v>South East England Commissioning Region</v>
      </c>
      <c r="C156" s="98" t="str">
        <f ca="1">IFERROR(IF((VLOOKUP($E156,'Org List'!$AO$10:$AQ$188,3,FALSE))="","",(VLOOKUP($E156,'Org List'!$AO$10:$AQ$188,3,FALSE))),"")</f>
        <v>South East Region</v>
      </c>
      <c r="D156" s="116" t="str">
        <f ca="1">IFERROR(IF((VLOOKUP($E156,'Org List'!$AT$10:$AV$188,3,FALSE))="","",(VLOOKUP($E156,'Org List'!$AT$10:$AV$188,3,FALSE))),"")</f>
        <v>NHS England South East (Hampshire, Isle of Wight and Thames Valley)</v>
      </c>
      <c r="E156" s="97" t="str">
        <f t="shared" ca="1" si="4"/>
        <v>E06000045</v>
      </c>
      <c r="F156" s="99" t="str">
        <f ca="1">IF(E156="","",VLOOKUP(E156,'Org List'!$J$9:$K$488,2,0))</f>
        <v>Southampton</v>
      </c>
      <c r="G156" s="123">
        <f ca="1">IFERROR(IF((VLOOKUP($E156,'NEA Backsheet'!$D$5:$CB$183,G$9,FALSE))="","",(VLOOKUP($E156,'NEA Backsheet'!$D$5:$CB$183,G$9,FALSE))),"")</f>
        <v>2540.9313004160358</v>
      </c>
      <c r="H156" s="124">
        <f ca="1">IFERROR(IF((VLOOKUP($E156,'NEA Backsheet'!$D$5:$CB$183,H$9,FALSE))="","",(VLOOKUP($E156,'NEA Backsheet'!$D$5:$CB$183,H$9,FALSE))),"")</f>
        <v>2427.9704797775994</v>
      </c>
      <c r="I156" s="124">
        <f ca="1">IFERROR(IF((VLOOKUP($E156,'NEA Backsheet'!$D$5:$CB$183,I$9,FALSE))="","",(VLOOKUP($E156,'NEA Backsheet'!$D$5:$CB$183,I$9,FALSE))),"")</f>
        <v>2550.9298562609169</v>
      </c>
      <c r="J156" s="125">
        <f ca="1">IFERROR(IF((VLOOKUP($E156,'NEA Backsheet'!$D$5:$CB$183,J$9,FALSE))="","",(VLOOKUP($E156,'NEA Backsheet'!$D$5:$CB$183,J$9,FALSE))),"")</f>
        <v>2558.0581082198864</v>
      </c>
      <c r="K156" s="123">
        <f ca="1">IFERROR(IF((VLOOKUP($E156,'NEA Backsheet'!$D$5:$CB$183,K$9,FALSE))="","",(VLOOKUP($E156,'NEA Backsheet'!$D$5:$CB$183,K$9,FALSE))),"")</f>
        <v>4352.8818655291016</v>
      </c>
      <c r="L156" s="124">
        <f ca="1">IFERROR(IF((VLOOKUP($E156,'NEA Backsheet'!$D$5:$CB$183,L$9,FALSE))="","",(VLOOKUP($E156,'NEA Backsheet'!$D$5:$CB$183,L$9,FALSE))),"")</f>
        <v>4483.6697533306633</v>
      </c>
      <c r="M156" s="124">
        <f ca="1">IFERROR(IF((VLOOKUP($E156,'NEA Backsheet'!$D$5:$CB$183,M$9,FALSE))="","",(VLOOKUP($E156,'NEA Backsheet'!$D$5:$CB$183,M$9,FALSE))),"")</f>
        <v>4406.8632283223697</v>
      </c>
      <c r="N156" s="126">
        <f ca="1">IFERROR(IF((VLOOKUP($E156,'NEA Backsheet'!$D$5:$CB$183,N$9,FALSE))="","",(VLOOKUP($E156,'NEA Backsheet'!$D$5:$CB$183,N$9,FALSE))),"")</f>
        <v>4382.3952518624728</v>
      </c>
      <c r="O156" s="123">
        <f ca="1">IFERROR(IF((VLOOKUP($E156,'NEA Backsheet'!$D$5:$CB$183,O$9,FALSE))="","",(VLOOKUP($E156,'NEA Backsheet'!$D$5:$CB$183,O$9,FALSE))),"")</f>
        <v>6893.8131659451374</v>
      </c>
      <c r="P156" s="127">
        <f ca="1">IFERROR(IF((VLOOKUP($E156,'NEA Backsheet'!$D$5:$CB$183,P$9,FALSE))="","",(VLOOKUP($E156,'NEA Backsheet'!$D$5:$CB$183,P$9,FALSE))),"")</f>
        <v>6911.6402331082627</v>
      </c>
      <c r="Q156" s="124">
        <f ca="1">IFERROR(IF((VLOOKUP($E156,'NEA Backsheet'!$D$5:$CB$183,Q$9,FALSE))="","",(VLOOKUP($E156,'NEA Backsheet'!$D$5:$CB$183,Q$9,FALSE))),"")</f>
        <v>6957.7930845832871</v>
      </c>
      <c r="R156" s="126">
        <f ca="1">IFERROR(IF((VLOOKUP($E156,'NEA Backsheet'!$D$5:$CB$183,R$9,FALSE))="","",(VLOOKUP($E156,'NEA Backsheet'!$D$5:$CB$183,R$9,FALSE))),"")</f>
        <v>6940.4533600823597</v>
      </c>
    </row>
    <row r="157" spans="1:18" ht="15" customHeight="1" x14ac:dyDescent="0.3">
      <c r="A157" s="56">
        <v>144</v>
      </c>
      <c r="B157" s="97" t="str">
        <f ca="1">IFERROR(IF((VLOOKUP($E157,'Org List'!$AJ$10:$AL$188,3,FALSE))="","",(VLOOKUP($E157,'Org List'!$AJ$10:$AL$188,3,FALSE))),"")</f>
        <v>Midlands and East of England Commissioning Region</v>
      </c>
      <c r="C157" s="98" t="str">
        <f ca="1">IFERROR(IF((VLOOKUP($E157,'Org List'!$AO$10:$AQ$188,3,FALSE))="","",(VLOOKUP($E157,'Org List'!$AO$10:$AQ$188,3,FALSE))),"")</f>
        <v>East Region</v>
      </c>
      <c r="D157" s="116" t="str">
        <f ca="1">IFERROR(IF((VLOOKUP($E157,'Org List'!$AT$10:$AV$188,3,FALSE))="","",(VLOOKUP($E157,'Org List'!$AT$10:$AV$188,3,FALSE))),"")</f>
        <v>NHS England Midlands And East (East)</v>
      </c>
      <c r="E157" s="97" t="str">
        <f t="shared" ca="1" si="4"/>
        <v>E06000033</v>
      </c>
      <c r="F157" s="99" t="str">
        <f ca="1">IF(E157="","",VLOOKUP(E157,'Org List'!$J$9:$K$488,2,0))</f>
        <v>Southend-on-Sea</v>
      </c>
      <c r="G157" s="123">
        <f ca="1">IFERROR(IF((VLOOKUP($E157,'NEA Backsheet'!$D$5:$CB$183,G$9,FALSE))="","",(VLOOKUP($E157,'NEA Backsheet'!$D$5:$CB$183,G$9,FALSE))),"")</f>
        <v>1806.5137599677723</v>
      </c>
      <c r="H157" s="124">
        <f ca="1">IFERROR(IF((VLOOKUP($E157,'NEA Backsheet'!$D$5:$CB$183,H$9,FALSE))="","",(VLOOKUP($E157,'NEA Backsheet'!$D$5:$CB$183,H$9,FALSE))),"")</f>
        <v>1988.8049954836988</v>
      </c>
      <c r="I157" s="124">
        <f ca="1">IFERROR(IF((VLOOKUP($E157,'NEA Backsheet'!$D$5:$CB$183,I$9,FALSE))="","",(VLOOKUP($E157,'NEA Backsheet'!$D$5:$CB$183,I$9,FALSE))),"")</f>
        <v>2072.7082575905997</v>
      </c>
      <c r="J157" s="125">
        <f ca="1">IFERROR(IF((VLOOKUP($E157,'NEA Backsheet'!$D$5:$CB$183,J$9,FALSE))="","",(VLOOKUP($E157,'NEA Backsheet'!$D$5:$CB$183,J$9,FALSE))),"")</f>
        <v>2194.9110315888165</v>
      </c>
      <c r="K157" s="123">
        <f ca="1">IFERROR(IF((VLOOKUP($E157,'NEA Backsheet'!$D$5:$CB$183,K$9,FALSE))="","",(VLOOKUP($E157,'NEA Backsheet'!$D$5:$CB$183,K$9,FALSE))),"")</f>
        <v>3957.5792317176902</v>
      </c>
      <c r="L157" s="124">
        <f ca="1">IFERROR(IF((VLOOKUP($E157,'NEA Backsheet'!$D$5:$CB$183,L$9,FALSE))="","",(VLOOKUP($E157,'NEA Backsheet'!$D$5:$CB$183,L$9,FALSE))),"")</f>
        <v>4103.4817221577377</v>
      </c>
      <c r="M157" s="124">
        <f ca="1">IFERROR(IF((VLOOKUP($E157,'NEA Backsheet'!$D$5:$CB$183,M$9,FALSE))="","",(VLOOKUP($E157,'NEA Backsheet'!$D$5:$CB$183,M$9,FALSE))),"")</f>
        <v>3882.8323038295898</v>
      </c>
      <c r="N157" s="126">
        <f ca="1">IFERROR(IF((VLOOKUP($E157,'NEA Backsheet'!$D$5:$CB$183,N$9,FALSE))="","",(VLOOKUP($E157,'NEA Backsheet'!$D$5:$CB$183,N$9,FALSE))),"")</f>
        <v>3847.827336017232</v>
      </c>
      <c r="O157" s="123">
        <f ca="1">IFERROR(IF((VLOOKUP($E157,'NEA Backsheet'!$D$5:$CB$183,O$9,FALSE))="","",(VLOOKUP($E157,'NEA Backsheet'!$D$5:$CB$183,O$9,FALSE))),"")</f>
        <v>5764.092991685462</v>
      </c>
      <c r="P157" s="127">
        <f ca="1">IFERROR(IF((VLOOKUP($E157,'NEA Backsheet'!$D$5:$CB$183,P$9,FALSE))="","",(VLOOKUP($E157,'NEA Backsheet'!$D$5:$CB$183,P$9,FALSE))),"")</f>
        <v>6092.2867176414366</v>
      </c>
      <c r="Q157" s="124">
        <f ca="1">IFERROR(IF((VLOOKUP($E157,'NEA Backsheet'!$D$5:$CB$183,Q$9,FALSE))="","",(VLOOKUP($E157,'NEA Backsheet'!$D$5:$CB$183,Q$9,FALSE))),"")</f>
        <v>5955.54056142019</v>
      </c>
      <c r="R157" s="126">
        <f ca="1">IFERROR(IF((VLOOKUP($E157,'NEA Backsheet'!$D$5:$CB$183,R$9,FALSE))="","",(VLOOKUP($E157,'NEA Backsheet'!$D$5:$CB$183,R$9,FALSE))),"")</f>
        <v>6042.738367606049</v>
      </c>
    </row>
    <row r="158" spans="1:18" ht="15" customHeight="1" x14ac:dyDescent="0.3">
      <c r="A158" s="56">
        <v>145</v>
      </c>
      <c r="B158" s="97" t="str">
        <f ca="1">IFERROR(IF((VLOOKUP($E158,'Org List'!$AJ$10:$AL$188,3,FALSE))="","",(VLOOKUP($E158,'Org List'!$AJ$10:$AL$188,3,FALSE))),"")</f>
        <v>London Commissioning Region</v>
      </c>
      <c r="C158" s="98" t="str">
        <f ca="1">IFERROR(IF((VLOOKUP($E158,'Org List'!$AO$10:$AQ$188,3,FALSE))="","",(VLOOKUP($E158,'Org List'!$AO$10:$AQ$188,3,FALSE))),"")</f>
        <v>London Region</v>
      </c>
      <c r="D158" s="116" t="str">
        <f ca="1">IFERROR(IF((VLOOKUP($E158,'Org List'!$AT$10:$AV$188,3,FALSE))="","",(VLOOKUP($E158,'Org List'!$AT$10:$AV$188,3,FALSE))),"")</f>
        <v>NHS England London</v>
      </c>
      <c r="E158" s="97" t="str">
        <f t="shared" ca="1" si="4"/>
        <v>E09000028</v>
      </c>
      <c r="F158" s="99" t="str">
        <f ca="1">IF(E158="","",VLOOKUP(E158,'Org List'!$J$9:$K$488,2,0))</f>
        <v>Southwark</v>
      </c>
      <c r="G158" s="123">
        <f ca="1">IFERROR(IF((VLOOKUP($E158,'NEA Backsheet'!$D$5:$CB$183,G$9,FALSE))="","",(VLOOKUP($E158,'NEA Backsheet'!$D$5:$CB$183,G$9,FALSE))),"")</f>
        <v>1872.1774228066251</v>
      </c>
      <c r="H158" s="124">
        <f ca="1">IFERROR(IF((VLOOKUP($E158,'NEA Backsheet'!$D$5:$CB$183,H$9,FALSE))="","",(VLOOKUP($E158,'NEA Backsheet'!$D$5:$CB$183,H$9,FALSE))),"")</f>
        <v>1774.9225994470366</v>
      </c>
      <c r="I158" s="124">
        <f ca="1">IFERROR(IF((VLOOKUP($E158,'NEA Backsheet'!$D$5:$CB$183,I$9,FALSE))="","",(VLOOKUP($E158,'NEA Backsheet'!$D$5:$CB$183,I$9,FALSE))),"")</f>
        <v>1954.5886668258474</v>
      </c>
      <c r="J158" s="125">
        <f ca="1">IFERROR(IF((VLOOKUP($E158,'NEA Backsheet'!$D$5:$CB$183,J$9,FALSE))="","",(VLOOKUP($E158,'NEA Backsheet'!$D$5:$CB$183,J$9,FALSE))),"")</f>
        <v>2095.2578149396377</v>
      </c>
      <c r="K158" s="123">
        <f ca="1">IFERROR(IF((VLOOKUP($E158,'NEA Backsheet'!$D$5:$CB$183,K$9,FALSE))="","",(VLOOKUP($E158,'NEA Backsheet'!$D$5:$CB$183,K$9,FALSE))),"")</f>
        <v>4734.0948341755784</v>
      </c>
      <c r="L158" s="124">
        <f ca="1">IFERROR(IF((VLOOKUP($E158,'NEA Backsheet'!$D$5:$CB$183,L$9,FALSE))="","",(VLOOKUP($E158,'NEA Backsheet'!$D$5:$CB$183,L$9,FALSE))),"")</f>
        <v>4660.4300506067848</v>
      </c>
      <c r="M158" s="124">
        <f ca="1">IFERROR(IF((VLOOKUP($E158,'NEA Backsheet'!$D$5:$CB$183,M$9,FALSE))="","",(VLOOKUP($E158,'NEA Backsheet'!$D$5:$CB$183,M$9,FALSE))),"")</f>
        <v>4776.0343214484865</v>
      </c>
      <c r="N158" s="126">
        <f ca="1">IFERROR(IF((VLOOKUP($E158,'NEA Backsheet'!$D$5:$CB$183,N$9,FALSE))="","",(VLOOKUP($E158,'NEA Backsheet'!$D$5:$CB$183,N$9,FALSE))),"")</f>
        <v>4889.6026322022417</v>
      </c>
      <c r="O158" s="123">
        <f ca="1">IFERROR(IF((VLOOKUP($E158,'NEA Backsheet'!$D$5:$CB$183,O$9,FALSE))="","",(VLOOKUP($E158,'NEA Backsheet'!$D$5:$CB$183,O$9,FALSE))),"")</f>
        <v>6606.2722569822035</v>
      </c>
      <c r="P158" s="127">
        <f ca="1">IFERROR(IF((VLOOKUP($E158,'NEA Backsheet'!$D$5:$CB$183,P$9,FALSE))="","",(VLOOKUP($E158,'NEA Backsheet'!$D$5:$CB$183,P$9,FALSE))),"")</f>
        <v>6435.352650053821</v>
      </c>
      <c r="Q158" s="124">
        <f ca="1">IFERROR(IF((VLOOKUP($E158,'NEA Backsheet'!$D$5:$CB$183,Q$9,FALSE))="","",(VLOOKUP($E158,'NEA Backsheet'!$D$5:$CB$183,Q$9,FALSE))),"")</f>
        <v>6730.6229882743337</v>
      </c>
      <c r="R158" s="126">
        <f ca="1">IFERROR(IF((VLOOKUP($E158,'NEA Backsheet'!$D$5:$CB$183,R$9,FALSE))="","",(VLOOKUP($E158,'NEA Backsheet'!$D$5:$CB$183,R$9,FALSE))),"")</f>
        <v>6984.8604471418794</v>
      </c>
    </row>
    <row r="159" spans="1:18" ht="15" customHeight="1" x14ac:dyDescent="0.3">
      <c r="A159" s="56">
        <v>146</v>
      </c>
      <c r="B159" s="97" t="str">
        <f ca="1">IFERROR(IF((VLOOKUP($E159,'Org List'!$AJ$10:$AL$188,3,FALSE))="","",(VLOOKUP($E159,'Org List'!$AJ$10:$AL$188,3,FALSE))),"")</f>
        <v>North of England Commissioning Region</v>
      </c>
      <c r="C159" s="98" t="str">
        <f ca="1">IFERROR(IF((VLOOKUP($E159,'Org List'!$AO$10:$AQ$188,3,FALSE))="","",(VLOOKUP($E159,'Org List'!$AO$10:$AQ$188,3,FALSE))),"")</f>
        <v>North West Region</v>
      </c>
      <c r="D159" s="116" t="str">
        <f ca="1">IFERROR(IF((VLOOKUP($E159,'Org List'!$AT$10:$AV$188,3,FALSE))="","",(VLOOKUP($E159,'Org List'!$AT$10:$AV$188,3,FALSE))),"")</f>
        <v>NHS England North (Cheshire And Merseyside)</v>
      </c>
      <c r="E159" s="97" t="str">
        <f t="shared" ca="1" si="4"/>
        <v>E08000013</v>
      </c>
      <c r="F159" s="99" t="str">
        <f ca="1">IF(E159="","",VLOOKUP(E159,'Org List'!$J$9:$K$488,2,0))</f>
        <v>St. Helens</v>
      </c>
      <c r="G159" s="123">
        <f ca="1">IFERROR(IF((VLOOKUP($E159,'NEA Backsheet'!$D$5:$CB$183,G$9,FALSE))="","",(VLOOKUP($E159,'NEA Backsheet'!$D$5:$CB$183,G$9,FALSE))),"")</f>
        <v>2736.1261665312791</v>
      </c>
      <c r="H159" s="124">
        <f ca="1">IFERROR(IF((VLOOKUP($E159,'NEA Backsheet'!$D$5:$CB$183,H$9,FALSE))="","",(VLOOKUP($E159,'NEA Backsheet'!$D$5:$CB$183,H$9,FALSE))),"")</f>
        <v>2518.234234058114</v>
      </c>
      <c r="I159" s="124">
        <f ca="1">IFERROR(IF((VLOOKUP($E159,'NEA Backsheet'!$D$5:$CB$183,I$9,FALSE))="","",(VLOOKUP($E159,'NEA Backsheet'!$D$5:$CB$183,I$9,FALSE))),"")</f>
        <v>2710.6896335150836</v>
      </c>
      <c r="J159" s="125">
        <f ca="1">IFERROR(IF((VLOOKUP($E159,'NEA Backsheet'!$D$5:$CB$183,J$9,FALSE))="","",(VLOOKUP($E159,'NEA Backsheet'!$D$5:$CB$183,J$9,FALSE))),"")</f>
        <v>2828.3545245082901</v>
      </c>
      <c r="K159" s="123">
        <f ca="1">IFERROR(IF((VLOOKUP($E159,'NEA Backsheet'!$D$5:$CB$183,K$9,FALSE))="","",(VLOOKUP($E159,'NEA Backsheet'!$D$5:$CB$183,K$9,FALSE))),"")</f>
        <v>4369.6894984133778</v>
      </c>
      <c r="L159" s="124">
        <f ca="1">IFERROR(IF((VLOOKUP($E159,'NEA Backsheet'!$D$5:$CB$183,L$9,FALSE))="","",(VLOOKUP($E159,'NEA Backsheet'!$D$5:$CB$183,L$9,FALSE))),"")</f>
        <v>4229.78128709055</v>
      </c>
      <c r="M159" s="124">
        <f ca="1">IFERROR(IF((VLOOKUP($E159,'NEA Backsheet'!$D$5:$CB$183,M$9,FALSE))="","",(VLOOKUP($E159,'NEA Backsheet'!$D$5:$CB$183,M$9,FALSE))),"")</f>
        <v>4264.9710350843252</v>
      </c>
      <c r="N159" s="126">
        <f ca="1">IFERROR(IF((VLOOKUP($E159,'NEA Backsheet'!$D$5:$CB$183,N$9,FALSE))="","",(VLOOKUP($E159,'NEA Backsheet'!$D$5:$CB$183,N$9,FALSE))),"")</f>
        <v>4303.8674505354047</v>
      </c>
      <c r="O159" s="123">
        <f ca="1">IFERROR(IF((VLOOKUP($E159,'NEA Backsheet'!$D$5:$CB$183,O$9,FALSE))="","",(VLOOKUP($E159,'NEA Backsheet'!$D$5:$CB$183,O$9,FALSE))),"")</f>
        <v>7105.8156649446573</v>
      </c>
      <c r="P159" s="127">
        <f ca="1">IFERROR(IF((VLOOKUP($E159,'NEA Backsheet'!$D$5:$CB$183,P$9,FALSE))="","",(VLOOKUP($E159,'NEA Backsheet'!$D$5:$CB$183,P$9,FALSE))),"")</f>
        <v>6748.0155211486635</v>
      </c>
      <c r="Q159" s="124">
        <f ca="1">IFERROR(IF((VLOOKUP($E159,'NEA Backsheet'!$D$5:$CB$183,Q$9,FALSE))="","",(VLOOKUP($E159,'NEA Backsheet'!$D$5:$CB$183,Q$9,FALSE))),"")</f>
        <v>6975.6606685994084</v>
      </c>
      <c r="R159" s="126">
        <f ca="1">IFERROR(IF((VLOOKUP($E159,'NEA Backsheet'!$D$5:$CB$183,R$9,FALSE))="","",(VLOOKUP($E159,'NEA Backsheet'!$D$5:$CB$183,R$9,FALSE))),"")</f>
        <v>7132.2219750436943</v>
      </c>
    </row>
    <row r="160" spans="1:18" ht="15" customHeight="1" x14ac:dyDescent="0.3">
      <c r="A160" s="56">
        <v>147</v>
      </c>
      <c r="B160" s="97" t="str">
        <f ca="1">IFERROR(IF((VLOOKUP($E160,'Org List'!$AJ$10:$AL$188,3,FALSE))="","",(VLOOKUP($E160,'Org List'!$AJ$10:$AL$188,3,FALSE))),"")</f>
        <v>Midlands and East of England Commissioning Region</v>
      </c>
      <c r="C160" s="98" t="str">
        <f ca="1">IFERROR(IF((VLOOKUP($E160,'Org List'!$AO$10:$AQ$188,3,FALSE))="","",(VLOOKUP($E160,'Org List'!$AO$10:$AQ$188,3,FALSE))),"")</f>
        <v>West Midlands Region</v>
      </c>
      <c r="D160" s="116" t="str">
        <f ca="1">IFERROR(IF((VLOOKUP($E160,'Org List'!$AT$10:$AV$188,3,FALSE))="","",(VLOOKUP($E160,'Org List'!$AT$10:$AV$188,3,FALSE))),"")</f>
        <v>NHS England Midlands And East (North Midlands)</v>
      </c>
      <c r="E160" s="97" t="str">
        <f t="shared" ca="1" si="4"/>
        <v>E10000028</v>
      </c>
      <c r="F160" s="99" t="str">
        <f ca="1">IF(E160="","",VLOOKUP(E160,'Org List'!$J$9:$K$488,2,0))</f>
        <v>Staffordshire</v>
      </c>
      <c r="G160" s="123">
        <f ca="1">IFERROR(IF((VLOOKUP($E160,'NEA Backsheet'!$D$5:$CB$183,G$9,FALSE))="","",(VLOOKUP($E160,'NEA Backsheet'!$D$5:$CB$183,G$9,FALSE))),"")</f>
        <v>8787.4421627516203</v>
      </c>
      <c r="H160" s="124">
        <f ca="1">IFERROR(IF((VLOOKUP($E160,'NEA Backsheet'!$D$5:$CB$183,H$9,FALSE))="","",(VLOOKUP($E160,'NEA Backsheet'!$D$5:$CB$183,H$9,FALSE))),"")</f>
        <v>8527.67232728421</v>
      </c>
      <c r="I160" s="124">
        <f ca="1">IFERROR(IF((VLOOKUP($E160,'NEA Backsheet'!$D$5:$CB$183,I$9,FALSE))="","",(VLOOKUP($E160,'NEA Backsheet'!$D$5:$CB$183,I$9,FALSE))),"")</f>
        <v>9884.6606400843884</v>
      </c>
      <c r="J160" s="125">
        <f ca="1">IFERROR(IF((VLOOKUP($E160,'NEA Backsheet'!$D$5:$CB$183,J$9,FALSE))="","",(VLOOKUP($E160,'NEA Backsheet'!$D$5:$CB$183,J$9,FALSE))),"")</f>
        <v>10126.220396309778</v>
      </c>
      <c r="K160" s="123">
        <f ca="1">IFERROR(IF((VLOOKUP($E160,'NEA Backsheet'!$D$5:$CB$183,K$9,FALSE))="","",(VLOOKUP($E160,'NEA Backsheet'!$D$5:$CB$183,K$9,FALSE))),"")</f>
        <v>15926.344659663899</v>
      </c>
      <c r="L160" s="124">
        <f ca="1">IFERROR(IF((VLOOKUP($E160,'NEA Backsheet'!$D$5:$CB$183,L$9,FALSE))="","",(VLOOKUP($E160,'NEA Backsheet'!$D$5:$CB$183,L$9,FALSE))),"")</f>
        <v>16296.524360364077</v>
      </c>
      <c r="M160" s="124">
        <f ca="1">IFERROR(IF((VLOOKUP($E160,'NEA Backsheet'!$D$5:$CB$183,M$9,FALSE))="","",(VLOOKUP($E160,'NEA Backsheet'!$D$5:$CB$183,M$9,FALSE))),"")</f>
        <v>16154.760765997229</v>
      </c>
      <c r="N160" s="126">
        <f ca="1">IFERROR(IF((VLOOKUP($E160,'NEA Backsheet'!$D$5:$CB$183,N$9,FALSE))="","",(VLOOKUP($E160,'NEA Backsheet'!$D$5:$CB$183,N$9,FALSE))),"")</f>
        <v>16357.958803384961</v>
      </c>
      <c r="O160" s="123">
        <f ca="1">IFERROR(IF((VLOOKUP($E160,'NEA Backsheet'!$D$5:$CB$183,O$9,FALSE))="","",(VLOOKUP($E160,'NEA Backsheet'!$D$5:$CB$183,O$9,FALSE))),"")</f>
        <v>24713.786822415517</v>
      </c>
      <c r="P160" s="127">
        <f ca="1">IFERROR(IF((VLOOKUP($E160,'NEA Backsheet'!$D$5:$CB$183,P$9,FALSE))="","",(VLOOKUP($E160,'NEA Backsheet'!$D$5:$CB$183,P$9,FALSE))),"")</f>
        <v>24824.196687648287</v>
      </c>
      <c r="Q160" s="124">
        <f ca="1">IFERROR(IF((VLOOKUP($E160,'NEA Backsheet'!$D$5:$CB$183,Q$9,FALSE))="","",(VLOOKUP($E160,'NEA Backsheet'!$D$5:$CB$183,Q$9,FALSE))),"")</f>
        <v>26039.421406081616</v>
      </c>
      <c r="R160" s="126">
        <f ca="1">IFERROR(IF((VLOOKUP($E160,'NEA Backsheet'!$D$5:$CB$183,R$9,FALSE))="","",(VLOOKUP($E160,'NEA Backsheet'!$D$5:$CB$183,R$9,FALSE))),"")</f>
        <v>26484.17919969474</v>
      </c>
    </row>
    <row r="161" spans="1:18" ht="15" customHeight="1" x14ac:dyDescent="0.3">
      <c r="A161" s="56">
        <v>148</v>
      </c>
      <c r="B161" s="97" t="str">
        <f ca="1">IFERROR(IF((VLOOKUP($E161,'Org List'!$AJ$10:$AL$188,3,FALSE))="","",(VLOOKUP($E161,'Org List'!$AJ$10:$AL$188,3,FALSE))),"")</f>
        <v>North of England Commissioning Region</v>
      </c>
      <c r="C161" s="98" t="str">
        <f ca="1">IFERROR(IF((VLOOKUP($E161,'Org List'!$AO$10:$AQ$188,3,FALSE))="","",(VLOOKUP($E161,'Org List'!$AO$10:$AQ$188,3,FALSE))),"")</f>
        <v>North West Region</v>
      </c>
      <c r="D161" s="116" t="str">
        <f ca="1">IFERROR(IF((VLOOKUP($E161,'Org List'!$AT$10:$AV$188,3,FALSE))="","",(VLOOKUP($E161,'Org List'!$AT$10:$AV$188,3,FALSE))),"")</f>
        <v>NHS England North (Greater Manchester)</v>
      </c>
      <c r="E161" s="97" t="str">
        <f t="shared" ca="1" si="4"/>
        <v>E08000007</v>
      </c>
      <c r="F161" s="99" t="str">
        <f ca="1">IF(E161="","",VLOOKUP(E161,'Org List'!$J$9:$K$488,2,0))</f>
        <v>Stockport</v>
      </c>
      <c r="G161" s="123">
        <f ca="1">IFERROR(IF((VLOOKUP($E161,'NEA Backsheet'!$D$5:$CB$183,G$9,FALSE))="","",(VLOOKUP($E161,'NEA Backsheet'!$D$5:$CB$183,G$9,FALSE))),"")</f>
        <v>4310.7861994059786</v>
      </c>
      <c r="H161" s="124">
        <f ca="1">IFERROR(IF((VLOOKUP($E161,'NEA Backsheet'!$D$5:$CB$183,H$9,FALSE))="","",(VLOOKUP($E161,'NEA Backsheet'!$D$5:$CB$183,H$9,FALSE))),"")</f>
        <v>4033.7171691411531</v>
      </c>
      <c r="I161" s="124">
        <f ca="1">IFERROR(IF((VLOOKUP($E161,'NEA Backsheet'!$D$5:$CB$183,I$9,FALSE))="","",(VLOOKUP($E161,'NEA Backsheet'!$D$5:$CB$183,I$9,FALSE))),"")</f>
        <v>4274.7971592226131</v>
      </c>
      <c r="J161" s="125">
        <f ca="1">IFERROR(IF((VLOOKUP($E161,'NEA Backsheet'!$D$5:$CB$183,J$9,FALSE))="","",(VLOOKUP($E161,'NEA Backsheet'!$D$5:$CB$183,J$9,FALSE))),"")</f>
        <v>4267.9230555114073</v>
      </c>
      <c r="K161" s="123">
        <f ca="1">IFERROR(IF((VLOOKUP($E161,'NEA Backsheet'!$D$5:$CB$183,K$9,FALSE))="","",(VLOOKUP($E161,'NEA Backsheet'!$D$5:$CB$183,K$9,FALSE))),"")</f>
        <v>6523.6326852243528</v>
      </c>
      <c r="L161" s="124">
        <f ca="1">IFERROR(IF((VLOOKUP($E161,'NEA Backsheet'!$D$5:$CB$183,L$9,FALSE))="","",(VLOOKUP($E161,'NEA Backsheet'!$D$5:$CB$183,L$9,FALSE))),"")</f>
        <v>6434.4094262873323</v>
      </c>
      <c r="M161" s="124">
        <f ca="1">IFERROR(IF((VLOOKUP($E161,'NEA Backsheet'!$D$5:$CB$183,M$9,FALSE))="","",(VLOOKUP($E161,'NEA Backsheet'!$D$5:$CB$183,M$9,FALSE))),"")</f>
        <v>6673.1454424619524</v>
      </c>
      <c r="N161" s="126">
        <f ca="1">IFERROR(IF((VLOOKUP($E161,'NEA Backsheet'!$D$5:$CB$183,N$9,FALSE))="","",(VLOOKUP($E161,'NEA Backsheet'!$D$5:$CB$183,N$9,FALSE))),"")</f>
        <v>6446.1570730475014</v>
      </c>
      <c r="O161" s="123">
        <f ca="1">IFERROR(IF((VLOOKUP($E161,'NEA Backsheet'!$D$5:$CB$183,O$9,FALSE))="","",(VLOOKUP($E161,'NEA Backsheet'!$D$5:$CB$183,O$9,FALSE))),"")</f>
        <v>10834.418884630331</v>
      </c>
      <c r="P161" s="127">
        <f ca="1">IFERROR(IF((VLOOKUP($E161,'NEA Backsheet'!$D$5:$CB$183,P$9,FALSE))="","",(VLOOKUP($E161,'NEA Backsheet'!$D$5:$CB$183,P$9,FALSE))),"")</f>
        <v>10468.126595428486</v>
      </c>
      <c r="Q161" s="124">
        <f ca="1">IFERROR(IF((VLOOKUP($E161,'NEA Backsheet'!$D$5:$CB$183,Q$9,FALSE))="","",(VLOOKUP($E161,'NEA Backsheet'!$D$5:$CB$183,Q$9,FALSE))),"")</f>
        <v>10947.942601684565</v>
      </c>
      <c r="R161" s="126">
        <f ca="1">IFERROR(IF((VLOOKUP($E161,'NEA Backsheet'!$D$5:$CB$183,R$9,FALSE))="","",(VLOOKUP($E161,'NEA Backsheet'!$D$5:$CB$183,R$9,FALSE))),"")</f>
        <v>10714.080128558908</v>
      </c>
    </row>
    <row r="162" spans="1:18" ht="15" customHeight="1" x14ac:dyDescent="0.3">
      <c r="A162" s="56">
        <v>149</v>
      </c>
      <c r="B162" s="97" t="str">
        <f ca="1">IFERROR(IF((VLOOKUP($E162,'Org List'!$AJ$10:$AL$188,3,FALSE))="","",(VLOOKUP($E162,'Org List'!$AJ$10:$AL$188,3,FALSE))),"")</f>
        <v>North of England Commissioning Region</v>
      </c>
      <c r="C162" s="98" t="str">
        <f ca="1">IFERROR(IF((VLOOKUP($E162,'Org List'!$AO$10:$AQ$188,3,FALSE))="","",(VLOOKUP($E162,'Org List'!$AO$10:$AQ$188,3,FALSE))),"")</f>
        <v>North East Region</v>
      </c>
      <c r="D162" s="116" t="str">
        <f ca="1">IFERROR(IF((VLOOKUP($E162,'Org List'!$AT$10:$AV$188,3,FALSE))="","",(VLOOKUP($E162,'Org List'!$AT$10:$AV$188,3,FALSE))),"")</f>
        <v>NHS England North (Cumbria And North East)</v>
      </c>
      <c r="E162" s="97" t="str">
        <f t="shared" ca="1" si="4"/>
        <v>E06000004</v>
      </c>
      <c r="F162" s="99" t="str">
        <f ca="1">IF(E162="","",VLOOKUP(E162,'Org List'!$J$9:$K$488,2,0))</f>
        <v>Stockton-on-Tees</v>
      </c>
      <c r="G162" s="123">
        <f ca="1">IFERROR(IF((VLOOKUP($E162,'NEA Backsheet'!$D$5:$CB$183,G$9,FALSE))="","",(VLOOKUP($E162,'NEA Backsheet'!$D$5:$CB$183,G$9,FALSE))),"")</f>
        <v>2514.2469195502081</v>
      </c>
      <c r="H162" s="124">
        <f ca="1">IFERROR(IF((VLOOKUP($E162,'NEA Backsheet'!$D$5:$CB$183,H$9,FALSE))="","",(VLOOKUP($E162,'NEA Backsheet'!$D$5:$CB$183,H$9,FALSE))),"")</f>
        <v>2565.929134820035</v>
      </c>
      <c r="I162" s="124">
        <f ca="1">IFERROR(IF((VLOOKUP($E162,'NEA Backsheet'!$D$5:$CB$183,I$9,FALSE))="","",(VLOOKUP($E162,'NEA Backsheet'!$D$5:$CB$183,I$9,FALSE))),"")</f>
        <v>2715.3795762683449</v>
      </c>
      <c r="J162" s="125">
        <f ca="1">IFERROR(IF((VLOOKUP($E162,'NEA Backsheet'!$D$5:$CB$183,J$9,FALSE))="","",(VLOOKUP($E162,'NEA Backsheet'!$D$5:$CB$183,J$9,FALSE))),"")</f>
        <v>2558.7158363974841</v>
      </c>
      <c r="K162" s="123">
        <f ca="1">IFERROR(IF((VLOOKUP($E162,'NEA Backsheet'!$D$5:$CB$183,K$9,FALSE))="","",(VLOOKUP($E162,'NEA Backsheet'!$D$5:$CB$183,K$9,FALSE))),"")</f>
        <v>4447.8143724157926</v>
      </c>
      <c r="L162" s="124">
        <f ca="1">IFERROR(IF((VLOOKUP($E162,'NEA Backsheet'!$D$5:$CB$183,L$9,FALSE))="","",(VLOOKUP($E162,'NEA Backsheet'!$D$5:$CB$183,L$9,FALSE))),"")</f>
        <v>4391.2285706005805</v>
      </c>
      <c r="M162" s="124">
        <f ca="1">IFERROR(IF((VLOOKUP($E162,'NEA Backsheet'!$D$5:$CB$183,M$9,FALSE))="","",(VLOOKUP($E162,'NEA Backsheet'!$D$5:$CB$183,M$9,FALSE))),"")</f>
        <v>4453.9649749693344</v>
      </c>
      <c r="N162" s="126">
        <f ca="1">IFERROR(IF((VLOOKUP($E162,'NEA Backsheet'!$D$5:$CB$183,N$9,FALSE))="","",(VLOOKUP($E162,'NEA Backsheet'!$D$5:$CB$183,N$9,FALSE))),"")</f>
        <v>4492.1098956421174</v>
      </c>
      <c r="O162" s="123">
        <f ca="1">IFERROR(IF((VLOOKUP($E162,'NEA Backsheet'!$D$5:$CB$183,O$9,FALSE))="","",(VLOOKUP($E162,'NEA Backsheet'!$D$5:$CB$183,O$9,FALSE))),"")</f>
        <v>6962.0612919660007</v>
      </c>
      <c r="P162" s="127">
        <f ca="1">IFERROR(IF((VLOOKUP($E162,'NEA Backsheet'!$D$5:$CB$183,P$9,FALSE))="","",(VLOOKUP($E162,'NEA Backsheet'!$D$5:$CB$183,P$9,FALSE))),"")</f>
        <v>6957.1577054206155</v>
      </c>
      <c r="Q162" s="124">
        <f ca="1">IFERROR(IF((VLOOKUP($E162,'NEA Backsheet'!$D$5:$CB$183,Q$9,FALSE))="","",(VLOOKUP($E162,'NEA Backsheet'!$D$5:$CB$183,Q$9,FALSE))),"")</f>
        <v>7169.3445512376793</v>
      </c>
      <c r="R162" s="126">
        <f ca="1">IFERROR(IF((VLOOKUP($E162,'NEA Backsheet'!$D$5:$CB$183,R$9,FALSE))="","",(VLOOKUP($E162,'NEA Backsheet'!$D$5:$CB$183,R$9,FALSE))),"")</f>
        <v>7050.8257320396015</v>
      </c>
    </row>
    <row r="163" spans="1:18" ht="15" customHeight="1" x14ac:dyDescent="0.3">
      <c r="A163" s="56">
        <v>150</v>
      </c>
      <c r="B163" s="97" t="str">
        <f ca="1">IFERROR(IF((VLOOKUP($E163,'Org List'!$AJ$10:$AL$188,3,FALSE))="","",(VLOOKUP($E163,'Org List'!$AJ$10:$AL$188,3,FALSE))),"")</f>
        <v>Midlands and East of England Commissioning Region</v>
      </c>
      <c r="C163" s="98" t="str">
        <f ca="1">IFERROR(IF((VLOOKUP($E163,'Org List'!$AO$10:$AQ$188,3,FALSE))="","",(VLOOKUP($E163,'Org List'!$AO$10:$AQ$188,3,FALSE))),"")</f>
        <v>West Midlands Region</v>
      </c>
      <c r="D163" s="116" t="str">
        <f ca="1">IFERROR(IF((VLOOKUP($E163,'Org List'!$AT$10:$AV$188,3,FALSE))="","",(VLOOKUP($E163,'Org List'!$AT$10:$AV$188,3,FALSE))),"")</f>
        <v>NHS England Midlands And East (North Midlands)</v>
      </c>
      <c r="E163" s="97" t="str">
        <f t="shared" ca="1" si="4"/>
        <v>E06000021</v>
      </c>
      <c r="F163" s="99" t="str">
        <f ca="1">IF(E163="","",VLOOKUP(E163,'Org List'!$J$9:$K$488,2,0))</f>
        <v>Stoke-on-Trent</v>
      </c>
      <c r="G163" s="123">
        <f ca="1">IFERROR(IF((VLOOKUP($E163,'NEA Backsheet'!$D$5:$CB$183,G$9,FALSE))="","",(VLOOKUP($E163,'NEA Backsheet'!$D$5:$CB$183,G$9,FALSE))),"")</f>
        <v>4061.356925518463</v>
      </c>
      <c r="H163" s="124">
        <f ca="1">IFERROR(IF((VLOOKUP($E163,'NEA Backsheet'!$D$5:$CB$183,H$9,FALSE))="","",(VLOOKUP($E163,'NEA Backsheet'!$D$5:$CB$183,H$9,FALSE))),"")</f>
        <v>4269.2445653570994</v>
      </c>
      <c r="I163" s="124">
        <f ca="1">IFERROR(IF((VLOOKUP($E163,'NEA Backsheet'!$D$5:$CB$183,I$9,FALSE))="","",(VLOOKUP($E163,'NEA Backsheet'!$D$5:$CB$183,I$9,FALSE))),"")</f>
        <v>4781.071059203633</v>
      </c>
      <c r="J163" s="125">
        <f ca="1">IFERROR(IF((VLOOKUP($E163,'NEA Backsheet'!$D$5:$CB$183,J$9,FALSE))="","",(VLOOKUP($E163,'NEA Backsheet'!$D$5:$CB$183,J$9,FALSE))),"")</f>
        <v>5067.4175743260657</v>
      </c>
      <c r="K163" s="123">
        <f ca="1">IFERROR(IF((VLOOKUP($E163,'NEA Backsheet'!$D$5:$CB$183,K$9,FALSE))="","",(VLOOKUP($E163,'NEA Backsheet'!$D$5:$CB$183,K$9,FALSE))),"")</f>
        <v>4949.8462290156185</v>
      </c>
      <c r="L163" s="124">
        <f ca="1">IFERROR(IF((VLOOKUP($E163,'NEA Backsheet'!$D$5:$CB$183,L$9,FALSE))="","",(VLOOKUP($E163,'NEA Backsheet'!$D$5:$CB$183,L$9,FALSE))),"")</f>
        <v>5202.1032491077995</v>
      </c>
      <c r="M163" s="124">
        <f ca="1">IFERROR(IF((VLOOKUP($E163,'NEA Backsheet'!$D$5:$CB$183,M$9,FALSE))="","",(VLOOKUP($E163,'NEA Backsheet'!$D$5:$CB$183,M$9,FALSE))),"")</f>
        <v>5188.1202351071261</v>
      </c>
      <c r="N163" s="126">
        <f ca="1">IFERROR(IF((VLOOKUP($E163,'NEA Backsheet'!$D$5:$CB$183,N$9,FALSE))="","",(VLOOKUP($E163,'NEA Backsheet'!$D$5:$CB$183,N$9,FALSE))),"")</f>
        <v>5355.1559717878099</v>
      </c>
      <c r="O163" s="123">
        <f ca="1">IFERROR(IF((VLOOKUP($E163,'NEA Backsheet'!$D$5:$CB$183,O$9,FALSE))="","",(VLOOKUP($E163,'NEA Backsheet'!$D$5:$CB$183,O$9,FALSE))),"")</f>
        <v>9011.2031545340815</v>
      </c>
      <c r="P163" s="127">
        <f ca="1">IFERROR(IF((VLOOKUP($E163,'NEA Backsheet'!$D$5:$CB$183,P$9,FALSE))="","",(VLOOKUP($E163,'NEA Backsheet'!$D$5:$CB$183,P$9,FALSE))),"")</f>
        <v>9471.347814464898</v>
      </c>
      <c r="Q163" s="124">
        <f ca="1">IFERROR(IF((VLOOKUP($E163,'NEA Backsheet'!$D$5:$CB$183,Q$9,FALSE))="","",(VLOOKUP($E163,'NEA Backsheet'!$D$5:$CB$183,Q$9,FALSE))),"")</f>
        <v>9969.19129431076</v>
      </c>
      <c r="R163" s="126">
        <f ca="1">IFERROR(IF((VLOOKUP($E163,'NEA Backsheet'!$D$5:$CB$183,R$9,FALSE))="","",(VLOOKUP($E163,'NEA Backsheet'!$D$5:$CB$183,R$9,FALSE))),"")</f>
        <v>10422.573546113876</v>
      </c>
    </row>
    <row r="164" spans="1:18" ht="15" customHeight="1" x14ac:dyDescent="0.3">
      <c r="A164" s="56">
        <v>151</v>
      </c>
      <c r="B164" s="97" t="str">
        <f ca="1">IFERROR(IF((VLOOKUP($E164,'Org List'!$AJ$10:$AL$188,3,FALSE))="","",(VLOOKUP($E164,'Org List'!$AJ$10:$AL$188,3,FALSE))),"")</f>
        <v>Midlands and East of England Commissioning Region</v>
      </c>
      <c r="C164" s="98" t="str">
        <f ca="1">IFERROR(IF((VLOOKUP($E164,'Org List'!$AO$10:$AQ$188,3,FALSE))="","",(VLOOKUP($E164,'Org List'!$AO$10:$AQ$188,3,FALSE))),"")</f>
        <v>East Region</v>
      </c>
      <c r="D164" s="116" t="str">
        <f ca="1">IFERROR(IF((VLOOKUP($E164,'Org List'!$AT$10:$AV$188,3,FALSE))="","",(VLOOKUP($E164,'Org List'!$AT$10:$AV$188,3,FALSE))),"")</f>
        <v>NHS England Midlands And East (East)</v>
      </c>
      <c r="E164" s="97" t="str">
        <f t="shared" ca="1" si="4"/>
        <v>E10000029</v>
      </c>
      <c r="F164" s="99" t="str">
        <f ca="1">IF(E164="","",VLOOKUP(E164,'Org List'!$J$9:$K$488,2,0))</f>
        <v>Suffolk</v>
      </c>
      <c r="G164" s="123">
        <f ca="1">IFERROR(IF((VLOOKUP($E164,'NEA Backsheet'!$D$5:$CB$183,G$9,FALSE))="","",(VLOOKUP($E164,'NEA Backsheet'!$D$5:$CB$183,G$9,FALSE))),"")</f>
        <v>5009.8908957897329</v>
      </c>
      <c r="H164" s="124">
        <f ca="1">IFERROR(IF((VLOOKUP($E164,'NEA Backsheet'!$D$5:$CB$183,H$9,FALSE))="","",(VLOOKUP($E164,'NEA Backsheet'!$D$5:$CB$183,H$9,FALSE))),"")</f>
        <v>4692.9733286156161</v>
      </c>
      <c r="I164" s="124">
        <f ca="1">IFERROR(IF((VLOOKUP($E164,'NEA Backsheet'!$D$5:$CB$183,I$9,FALSE))="","",(VLOOKUP($E164,'NEA Backsheet'!$D$5:$CB$183,I$9,FALSE))),"")</f>
        <v>4596.2559663064094</v>
      </c>
      <c r="J164" s="125">
        <f ca="1">IFERROR(IF((VLOOKUP($E164,'NEA Backsheet'!$D$5:$CB$183,J$9,FALSE))="","",(VLOOKUP($E164,'NEA Backsheet'!$D$5:$CB$183,J$9,FALSE))),"")</f>
        <v>4591.5408342062619</v>
      </c>
      <c r="K164" s="123">
        <f ca="1">IFERROR(IF((VLOOKUP($E164,'NEA Backsheet'!$D$5:$CB$183,K$9,FALSE))="","",(VLOOKUP($E164,'NEA Backsheet'!$D$5:$CB$183,K$9,FALSE))),"")</f>
        <v>14079.999147538903</v>
      </c>
      <c r="L164" s="124">
        <f ca="1">IFERROR(IF((VLOOKUP($E164,'NEA Backsheet'!$D$5:$CB$183,L$9,FALSE))="","",(VLOOKUP($E164,'NEA Backsheet'!$D$5:$CB$183,L$9,FALSE))),"")</f>
        <v>14654.850563039283</v>
      </c>
      <c r="M164" s="124">
        <f ca="1">IFERROR(IF((VLOOKUP($E164,'NEA Backsheet'!$D$5:$CB$183,M$9,FALSE))="","",(VLOOKUP($E164,'NEA Backsheet'!$D$5:$CB$183,M$9,FALSE))),"")</f>
        <v>14108.014359780518</v>
      </c>
      <c r="N164" s="126">
        <f ca="1">IFERROR(IF((VLOOKUP($E164,'NEA Backsheet'!$D$5:$CB$183,N$9,FALSE))="","",(VLOOKUP($E164,'NEA Backsheet'!$D$5:$CB$183,N$9,FALSE))),"")</f>
        <v>14317.331297153725</v>
      </c>
      <c r="O164" s="123">
        <f ca="1">IFERROR(IF((VLOOKUP($E164,'NEA Backsheet'!$D$5:$CB$183,O$9,FALSE))="","",(VLOOKUP($E164,'NEA Backsheet'!$D$5:$CB$183,O$9,FALSE))),"")</f>
        <v>19089.890043328636</v>
      </c>
      <c r="P164" s="127">
        <f ca="1">IFERROR(IF((VLOOKUP($E164,'NEA Backsheet'!$D$5:$CB$183,P$9,FALSE))="","",(VLOOKUP($E164,'NEA Backsheet'!$D$5:$CB$183,P$9,FALSE))),"")</f>
        <v>19347.823891654898</v>
      </c>
      <c r="Q164" s="124">
        <f ca="1">IFERROR(IF((VLOOKUP($E164,'NEA Backsheet'!$D$5:$CB$183,Q$9,FALSE))="","",(VLOOKUP($E164,'NEA Backsheet'!$D$5:$CB$183,Q$9,FALSE))),"")</f>
        <v>18704.270326086928</v>
      </c>
      <c r="R164" s="126">
        <f ca="1">IFERROR(IF((VLOOKUP($E164,'NEA Backsheet'!$D$5:$CB$183,R$9,FALSE))="","",(VLOOKUP($E164,'NEA Backsheet'!$D$5:$CB$183,R$9,FALSE))),"")</f>
        <v>18908.872131359989</v>
      </c>
    </row>
    <row r="165" spans="1:18" ht="15" customHeight="1" x14ac:dyDescent="0.3">
      <c r="A165" s="56">
        <v>152</v>
      </c>
      <c r="B165" s="97" t="str">
        <f ca="1">IFERROR(IF((VLOOKUP($E165,'Org List'!$AJ$10:$AL$188,3,FALSE))="","",(VLOOKUP($E165,'Org List'!$AJ$10:$AL$188,3,FALSE))),"")</f>
        <v>North of England Commissioning Region</v>
      </c>
      <c r="C165" s="98" t="str">
        <f ca="1">IFERROR(IF((VLOOKUP($E165,'Org List'!$AO$10:$AQ$188,3,FALSE))="","",(VLOOKUP($E165,'Org List'!$AO$10:$AQ$188,3,FALSE))),"")</f>
        <v>North East Region</v>
      </c>
      <c r="D165" s="116" t="str">
        <f ca="1">IFERROR(IF((VLOOKUP($E165,'Org List'!$AT$10:$AV$188,3,FALSE))="","",(VLOOKUP($E165,'Org List'!$AT$10:$AV$188,3,FALSE))),"")</f>
        <v>NHS England North (Cumbria And North East)</v>
      </c>
      <c r="E165" s="97" t="str">
        <f t="shared" ca="1" si="4"/>
        <v>E08000024</v>
      </c>
      <c r="F165" s="99" t="str">
        <f ca="1">IF(E165="","",VLOOKUP(E165,'Org List'!$J$9:$K$488,2,0))</f>
        <v>Sunderland</v>
      </c>
      <c r="G165" s="123">
        <f ca="1">IFERROR(IF((VLOOKUP($E165,'NEA Backsheet'!$D$5:$CB$183,G$9,FALSE))="","",(VLOOKUP($E165,'NEA Backsheet'!$D$5:$CB$183,G$9,FALSE))),"")</f>
        <v>2525.2215384896031</v>
      </c>
      <c r="H165" s="124">
        <f ca="1">IFERROR(IF((VLOOKUP($E165,'NEA Backsheet'!$D$5:$CB$183,H$9,FALSE))="","",(VLOOKUP($E165,'NEA Backsheet'!$D$5:$CB$183,H$9,FALSE))),"")</f>
        <v>2395.5545648645098</v>
      </c>
      <c r="I165" s="124">
        <f ca="1">IFERROR(IF((VLOOKUP($E165,'NEA Backsheet'!$D$5:$CB$183,I$9,FALSE))="","",(VLOOKUP($E165,'NEA Backsheet'!$D$5:$CB$183,I$9,FALSE))),"")</f>
        <v>2520.8498456636094</v>
      </c>
      <c r="J165" s="125">
        <f ca="1">IFERROR(IF((VLOOKUP($E165,'NEA Backsheet'!$D$5:$CB$183,J$9,FALSE))="","",(VLOOKUP($E165,'NEA Backsheet'!$D$5:$CB$183,J$9,FALSE))),"")</f>
        <v>2483.8529802988301</v>
      </c>
      <c r="K165" s="123">
        <f ca="1">IFERROR(IF((VLOOKUP($E165,'NEA Backsheet'!$D$5:$CB$183,K$9,FALSE))="","",(VLOOKUP($E165,'NEA Backsheet'!$D$5:$CB$183,K$9,FALSE))),"")</f>
        <v>6286.6870446566809</v>
      </c>
      <c r="L165" s="124">
        <f ca="1">IFERROR(IF((VLOOKUP($E165,'NEA Backsheet'!$D$5:$CB$183,L$9,FALSE))="","",(VLOOKUP($E165,'NEA Backsheet'!$D$5:$CB$183,L$9,FALSE))),"")</f>
        <v>6329.6969705906031</v>
      </c>
      <c r="M165" s="124">
        <f ca="1">IFERROR(IF((VLOOKUP($E165,'NEA Backsheet'!$D$5:$CB$183,M$9,FALSE))="","",(VLOOKUP($E165,'NEA Backsheet'!$D$5:$CB$183,M$9,FALSE))),"")</f>
        <v>6141.7443757207975</v>
      </c>
      <c r="N165" s="126">
        <f ca="1">IFERROR(IF((VLOOKUP($E165,'NEA Backsheet'!$D$5:$CB$183,N$9,FALSE))="","",(VLOOKUP($E165,'NEA Backsheet'!$D$5:$CB$183,N$9,FALSE))),"")</f>
        <v>6039.088881457541</v>
      </c>
      <c r="O165" s="123">
        <f ca="1">IFERROR(IF((VLOOKUP($E165,'NEA Backsheet'!$D$5:$CB$183,O$9,FALSE))="","",(VLOOKUP($E165,'NEA Backsheet'!$D$5:$CB$183,O$9,FALSE))),"")</f>
        <v>8811.9085831462835</v>
      </c>
      <c r="P165" s="127">
        <f ca="1">IFERROR(IF((VLOOKUP($E165,'NEA Backsheet'!$D$5:$CB$183,P$9,FALSE))="","",(VLOOKUP($E165,'NEA Backsheet'!$D$5:$CB$183,P$9,FALSE))),"")</f>
        <v>8725.2515354551124</v>
      </c>
      <c r="Q165" s="124">
        <f ca="1">IFERROR(IF((VLOOKUP($E165,'NEA Backsheet'!$D$5:$CB$183,Q$9,FALSE))="","",(VLOOKUP($E165,'NEA Backsheet'!$D$5:$CB$183,Q$9,FALSE))),"")</f>
        <v>8662.5942213844064</v>
      </c>
      <c r="R165" s="126">
        <f ca="1">IFERROR(IF((VLOOKUP($E165,'NEA Backsheet'!$D$5:$CB$183,R$9,FALSE))="","",(VLOOKUP($E165,'NEA Backsheet'!$D$5:$CB$183,R$9,FALSE))),"")</f>
        <v>8522.9418617563715</v>
      </c>
    </row>
    <row r="166" spans="1:18" ht="15" customHeight="1" x14ac:dyDescent="0.3">
      <c r="A166" s="56">
        <v>153</v>
      </c>
      <c r="B166" s="97" t="str">
        <f ca="1">IFERROR(IF((VLOOKUP($E166,'Org List'!$AJ$10:$AL$188,3,FALSE))="","",(VLOOKUP($E166,'Org List'!$AJ$10:$AL$188,3,FALSE))),"")</f>
        <v>South East England Commissioning Region</v>
      </c>
      <c r="C166" s="98" t="str">
        <f ca="1">IFERROR(IF((VLOOKUP($E166,'Org List'!$AO$10:$AQ$188,3,FALSE))="","",(VLOOKUP($E166,'Org List'!$AO$10:$AQ$188,3,FALSE))),"")</f>
        <v>South East Region</v>
      </c>
      <c r="D166" s="116" t="str">
        <f ca="1">IFERROR(IF((VLOOKUP($E166,'Org List'!$AT$10:$AV$188,3,FALSE))="","",(VLOOKUP($E166,'Org List'!$AT$10:$AV$188,3,FALSE))),"")</f>
        <v>NHS England South East (Kent, Surrey and Sussex)</v>
      </c>
      <c r="E166" s="97" t="str">
        <f t="shared" ca="1" si="4"/>
        <v>E10000030</v>
      </c>
      <c r="F166" s="99" t="str">
        <f ca="1">IF(E166="","",VLOOKUP(E166,'Org List'!$J$9:$K$488,2,0))</f>
        <v>Surrey</v>
      </c>
      <c r="G166" s="123">
        <f ca="1">IFERROR(IF((VLOOKUP($E166,'NEA Backsheet'!$D$5:$CB$183,G$9,FALSE))="","",(VLOOKUP($E166,'NEA Backsheet'!$D$5:$CB$183,G$9,FALSE))),"")</f>
        <v>9091.3604838797364</v>
      </c>
      <c r="H166" s="124">
        <f ca="1">IFERROR(IF((VLOOKUP($E166,'NEA Backsheet'!$D$5:$CB$183,H$9,FALSE))="","",(VLOOKUP($E166,'NEA Backsheet'!$D$5:$CB$183,H$9,FALSE))),"")</f>
        <v>8904.5181011125424</v>
      </c>
      <c r="I166" s="124">
        <f ca="1">IFERROR(IF((VLOOKUP($E166,'NEA Backsheet'!$D$5:$CB$183,I$9,FALSE))="","",(VLOOKUP($E166,'NEA Backsheet'!$D$5:$CB$183,I$9,FALSE))),"")</f>
        <v>9097.0649659884766</v>
      </c>
      <c r="J166" s="125">
        <f ca="1">IFERROR(IF((VLOOKUP($E166,'NEA Backsheet'!$D$5:$CB$183,J$9,FALSE))="","",(VLOOKUP($E166,'NEA Backsheet'!$D$5:$CB$183,J$9,FALSE))),"")</f>
        <v>9652.989985459637</v>
      </c>
      <c r="K166" s="123">
        <f ca="1">IFERROR(IF((VLOOKUP($E166,'NEA Backsheet'!$D$5:$CB$183,K$9,FALSE))="","",(VLOOKUP($E166,'NEA Backsheet'!$D$5:$CB$183,K$9,FALSE))),"")</f>
        <v>20363.600888474899</v>
      </c>
      <c r="L166" s="124">
        <f ca="1">IFERROR(IF((VLOOKUP($E166,'NEA Backsheet'!$D$5:$CB$183,L$9,FALSE))="","",(VLOOKUP($E166,'NEA Backsheet'!$D$5:$CB$183,L$9,FALSE))),"")</f>
        <v>20334.136105513124</v>
      </c>
      <c r="M166" s="124">
        <f ca="1">IFERROR(IF((VLOOKUP($E166,'NEA Backsheet'!$D$5:$CB$183,M$9,FALSE))="","",(VLOOKUP($E166,'NEA Backsheet'!$D$5:$CB$183,M$9,FALSE))),"")</f>
        <v>19395.47356910591</v>
      </c>
      <c r="N166" s="126">
        <f ca="1">IFERROR(IF((VLOOKUP($E166,'NEA Backsheet'!$D$5:$CB$183,N$9,FALSE))="","",(VLOOKUP($E166,'NEA Backsheet'!$D$5:$CB$183,N$9,FALSE))),"")</f>
        <v>19180.03366813657</v>
      </c>
      <c r="O166" s="123">
        <f ca="1">IFERROR(IF((VLOOKUP($E166,'NEA Backsheet'!$D$5:$CB$183,O$9,FALSE))="","",(VLOOKUP($E166,'NEA Backsheet'!$D$5:$CB$183,O$9,FALSE))),"")</f>
        <v>29454.961372354635</v>
      </c>
      <c r="P166" s="127">
        <f ca="1">IFERROR(IF((VLOOKUP($E166,'NEA Backsheet'!$D$5:$CB$183,P$9,FALSE))="","",(VLOOKUP($E166,'NEA Backsheet'!$D$5:$CB$183,P$9,FALSE))),"")</f>
        <v>29238.654206625666</v>
      </c>
      <c r="Q166" s="124">
        <f ca="1">IFERROR(IF((VLOOKUP($E166,'NEA Backsheet'!$D$5:$CB$183,Q$9,FALSE))="","",(VLOOKUP($E166,'NEA Backsheet'!$D$5:$CB$183,Q$9,FALSE))),"")</f>
        <v>28492.538535094387</v>
      </c>
      <c r="R166" s="126">
        <f ca="1">IFERROR(IF((VLOOKUP($E166,'NEA Backsheet'!$D$5:$CB$183,R$9,FALSE))="","",(VLOOKUP($E166,'NEA Backsheet'!$D$5:$CB$183,R$9,FALSE))),"")</f>
        <v>28833.023653596207</v>
      </c>
    </row>
    <row r="167" spans="1:18" ht="15" customHeight="1" x14ac:dyDescent="0.3">
      <c r="A167" s="56">
        <v>154</v>
      </c>
      <c r="B167" s="97" t="str">
        <f ca="1">IFERROR(IF((VLOOKUP($E167,'Org List'!$AJ$10:$AL$188,3,FALSE))="","",(VLOOKUP($E167,'Org List'!$AJ$10:$AL$188,3,FALSE))),"")</f>
        <v>London Commissioning Region</v>
      </c>
      <c r="C167" s="98" t="str">
        <f ca="1">IFERROR(IF((VLOOKUP($E167,'Org List'!$AO$10:$AQ$188,3,FALSE))="","",(VLOOKUP($E167,'Org List'!$AO$10:$AQ$188,3,FALSE))),"")</f>
        <v>London Region</v>
      </c>
      <c r="D167" s="116" t="str">
        <f ca="1">IFERROR(IF((VLOOKUP($E167,'Org List'!$AT$10:$AV$188,3,FALSE))="","",(VLOOKUP($E167,'Org List'!$AT$10:$AV$188,3,FALSE))),"")</f>
        <v>NHS England London</v>
      </c>
      <c r="E167" s="97" t="str">
        <f t="shared" ca="1" si="4"/>
        <v>E09000029</v>
      </c>
      <c r="F167" s="99" t="str">
        <f ca="1">IF(E167="","",VLOOKUP(E167,'Org List'!$J$9:$K$488,2,0))</f>
        <v>Sutton</v>
      </c>
      <c r="G167" s="123">
        <f ca="1">IFERROR(IF((VLOOKUP($E167,'NEA Backsheet'!$D$5:$CB$183,G$9,FALSE))="","",(VLOOKUP($E167,'NEA Backsheet'!$D$5:$CB$183,G$9,FALSE))),"")</f>
        <v>2204.0343452658526</v>
      </c>
      <c r="H167" s="124">
        <f ca="1">IFERROR(IF((VLOOKUP($E167,'NEA Backsheet'!$D$5:$CB$183,H$9,FALSE))="","",(VLOOKUP($E167,'NEA Backsheet'!$D$5:$CB$183,H$9,FALSE))),"")</f>
        <v>2057.3836814836814</v>
      </c>
      <c r="I167" s="124">
        <f ca="1">IFERROR(IF((VLOOKUP($E167,'NEA Backsheet'!$D$5:$CB$183,I$9,FALSE))="","",(VLOOKUP($E167,'NEA Backsheet'!$D$5:$CB$183,I$9,FALSE))),"")</f>
        <v>2123.9257147756703</v>
      </c>
      <c r="J167" s="125">
        <f ca="1">IFERROR(IF((VLOOKUP($E167,'NEA Backsheet'!$D$5:$CB$183,J$9,FALSE))="","",(VLOOKUP($E167,'NEA Backsheet'!$D$5:$CB$183,J$9,FALSE))),"")</f>
        <v>2431.2881428410442</v>
      </c>
      <c r="K167" s="123">
        <f ca="1">IFERROR(IF((VLOOKUP($E167,'NEA Backsheet'!$D$5:$CB$183,K$9,FALSE))="","",(VLOOKUP($E167,'NEA Backsheet'!$D$5:$CB$183,K$9,FALSE))),"")</f>
        <v>3660.7660862290522</v>
      </c>
      <c r="L167" s="124">
        <f ca="1">IFERROR(IF((VLOOKUP($E167,'NEA Backsheet'!$D$5:$CB$183,L$9,FALSE))="","",(VLOOKUP($E167,'NEA Backsheet'!$D$5:$CB$183,L$9,FALSE))),"")</f>
        <v>3774.8464232839997</v>
      </c>
      <c r="M167" s="124">
        <f ca="1">IFERROR(IF((VLOOKUP($E167,'NEA Backsheet'!$D$5:$CB$183,M$9,FALSE))="","",(VLOOKUP($E167,'NEA Backsheet'!$D$5:$CB$183,M$9,FALSE))),"")</f>
        <v>3587.0871457820385</v>
      </c>
      <c r="N167" s="126">
        <f ca="1">IFERROR(IF((VLOOKUP($E167,'NEA Backsheet'!$D$5:$CB$183,N$9,FALSE))="","",(VLOOKUP($E167,'NEA Backsheet'!$D$5:$CB$183,N$9,FALSE))),"")</f>
        <v>3594.1126795744067</v>
      </c>
      <c r="O167" s="123">
        <f ca="1">IFERROR(IF((VLOOKUP($E167,'NEA Backsheet'!$D$5:$CB$183,O$9,FALSE))="","",(VLOOKUP($E167,'NEA Backsheet'!$D$5:$CB$183,O$9,FALSE))),"")</f>
        <v>5864.8004314949048</v>
      </c>
      <c r="P167" s="127">
        <f ca="1">IFERROR(IF((VLOOKUP($E167,'NEA Backsheet'!$D$5:$CB$183,P$9,FALSE))="","",(VLOOKUP($E167,'NEA Backsheet'!$D$5:$CB$183,P$9,FALSE))),"")</f>
        <v>5832.230104767681</v>
      </c>
      <c r="Q167" s="124">
        <f ca="1">IFERROR(IF((VLOOKUP($E167,'NEA Backsheet'!$D$5:$CB$183,Q$9,FALSE))="","",(VLOOKUP($E167,'NEA Backsheet'!$D$5:$CB$183,Q$9,FALSE))),"")</f>
        <v>5711.0128605577083</v>
      </c>
      <c r="R167" s="126">
        <f ca="1">IFERROR(IF((VLOOKUP($E167,'NEA Backsheet'!$D$5:$CB$183,R$9,FALSE))="","",(VLOOKUP($E167,'NEA Backsheet'!$D$5:$CB$183,R$9,FALSE))),"")</f>
        <v>6025.4008224154513</v>
      </c>
    </row>
    <row r="168" spans="1:18" ht="15" customHeight="1" x14ac:dyDescent="0.3">
      <c r="A168" s="56">
        <v>155</v>
      </c>
      <c r="B168" s="97" t="str">
        <f ca="1">IFERROR(IF((VLOOKUP($E168,'Org List'!$AJ$10:$AL$188,3,FALSE))="","",(VLOOKUP($E168,'Org List'!$AJ$10:$AL$188,3,FALSE))),"")</f>
        <v>South West England Commissioning Region</v>
      </c>
      <c r="C168" s="98" t="str">
        <f ca="1">IFERROR(IF((VLOOKUP($E168,'Org List'!$AO$10:$AQ$188,3,FALSE))="","",(VLOOKUP($E168,'Org List'!$AO$10:$AQ$188,3,FALSE))),"")</f>
        <v>South West Region</v>
      </c>
      <c r="D168" s="116" t="str">
        <f ca="1">IFERROR(IF((VLOOKUP($E168,'Org List'!$AT$10:$AV$188,3,FALSE))="","",(VLOOKUP($E168,'Org List'!$AT$10:$AV$188,3,FALSE))),"")</f>
        <v>NHS England South West (South West North)</v>
      </c>
      <c r="E168" s="97" t="str">
        <f t="shared" ca="1" si="4"/>
        <v>E06000030</v>
      </c>
      <c r="F168" s="99" t="str">
        <f ca="1">IF(E168="","",VLOOKUP(E168,'Org List'!$J$9:$K$488,2,0))</f>
        <v>Swindon</v>
      </c>
      <c r="G168" s="123">
        <f ca="1">IFERROR(IF((VLOOKUP($E168,'NEA Backsheet'!$D$5:$CB$183,G$9,FALSE))="","",(VLOOKUP($E168,'NEA Backsheet'!$D$5:$CB$183,G$9,FALSE))),"")</f>
        <v>2750.8556947464467</v>
      </c>
      <c r="H168" s="124">
        <f ca="1">IFERROR(IF((VLOOKUP($E168,'NEA Backsheet'!$D$5:$CB$183,H$9,FALSE))="","",(VLOOKUP($E168,'NEA Backsheet'!$D$5:$CB$183,H$9,FALSE))),"")</f>
        <v>2940.1878816683693</v>
      </c>
      <c r="I168" s="124">
        <f ca="1">IFERROR(IF((VLOOKUP($E168,'NEA Backsheet'!$D$5:$CB$183,I$9,FALSE))="","",(VLOOKUP($E168,'NEA Backsheet'!$D$5:$CB$183,I$9,FALSE))),"")</f>
        <v>3043.9432678544295</v>
      </c>
      <c r="J168" s="125">
        <f ca="1">IFERROR(IF((VLOOKUP($E168,'NEA Backsheet'!$D$5:$CB$183,J$9,FALSE))="","",(VLOOKUP($E168,'NEA Backsheet'!$D$5:$CB$183,J$9,FALSE))),"")</f>
        <v>2751.769501969442</v>
      </c>
      <c r="K168" s="123">
        <f ca="1">IFERROR(IF((VLOOKUP($E168,'NEA Backsheet'!$D$5:$CB$183,K$9,FALSE))="","",(VLOOKUP($E168,'NEA Backsheet'!$D$5:$CB$183,K$9,FALSE))),"")</f>
        <v>4279.9488030513039</v>
      </c>
      <c r="L168" s="124">
        <f ca="1">IFERROR(IF((VLOOKUP($E168,'NEA Backsheet'!$D$5:$CB$183,L$9,FALSE))="","",(VLOOKUP($E168,'NEA Backsheet'!$D$5:$CB$183,L$9,FALSE))),"")</f>
        <v>4328.5526337232441</v>
      </c>
      <c r="M168" s="124">
        <f ca="1">IFERROR(IF((VLOOKUP($E168,'NEA Backsheet'!$D$5:$CB$183,M$9,FALSE))="","",(VLOOKUP($E168,'NEA Backsheet'!$D$5:$CB$183,M$9,FALSE))),"")</f>
        <v>4349.2826421833997</v>
      </c>
      <c r="N168" s="126">
        <f ca="1">IFERROR(IF((VLOOKUP($E168,'NEA Backsheet'!$D$5:$CB$183,N$9,FALSE))="","",(VLOOKUP($E168,'NEA Backsheet'!$D$5:$CB$183,N$9,FALSE))),"")</f>
        <v>4304.4257789541134</v>
      </c>
      <c r="O168" s="123">
        <f ca="1">IFERROR(IF((VLOOKUP($E168,'NEA Backsheet'!$D$5:$CB$183,O$9,FALSE))="","",(VLOOKUP($E168,'NEA Backsheet'!$D$5:$CB$183,O$9,FALSE))),"")</f>
        <v>7030.8044977977506</v>
      </c>
      <c r="P168" s="127">
        <f ca="1">IFERROR(IF((VLOOKUP($E168,'NEA Backsheet'!$D$5:$CB$183,P$9,FALSE))="","",(VLOOKUP($E168,'NEA Backsheet'!$D$5:$CB$183,P$9,FALSE))),"")</f>
        <v>7268.7405153916134</v>
      </c>
      <c r="Q168" s="124">
        <f ca="1">IFERROR(IF((VLOOKUP($E168,'NEA Backsheet'!$D$5:$CB$183,Q$9,FALSE))="","",(VLOOKUP($E168,'NEA Backsheet'!$D$5:$CB$183,Q$9,FALSE))),"")</f>
        <v>7393.2259100378287</v>
      </c>
      <c r="R168" s="126">
        <f ca="1">IFERROR(IF((VLOOKUP($E168,'NEA Backsheet'!$D$5:$CB$183,R$9,FALSE))="","",(VLOOKUP($E168,'NEA Backsheet'!$D$5:$CB$183,R$9,FALSE))),"")</f>
        <v>7056.1952809235554</v>
      </c>
    </row>
    <row r="169" spans="1:18" ht="15" customHeight="1" x14ac:dyDescent="0.3">
      <c r="A169" s="56">
        <v>156</v>
      </c>
      <c r="B169" s="97" t="str">
        <f ca="1">IFERROR(IF((VLOOKUP($E169,'Org List'!$AJ$10:$AL$188,3,FALSE))="","",(VLOOKUP($E169,'Org List'!$AJ$10:$AL$188,3,FALSE))),"")</f>
        <v>North of England Commissioning Region</v>
      </c>
      <c r="C169" s="98" t="str">
        <f ca="1">IFERROR(IF((VLOOKUP($E169,'Org List'!$AO$10:$AQ$188,3,FALSE))="","",(VLOOKUP($E169,'Org List'!$AO$10:$AQ$188,3,FALSE))),"")</f>
        <v>North West Region</v>
      </c>
      <c r="D169" s="116" t="str">
        <f ca="1">IFERROR(IF((VLOOKUP($E169,'Org List'!$AT$10:$AV$188,3,FALSE))="","",(VLOOKUP($E169,'Org List'!$AT$10:$AV$188,3,FALSE))),"")</f>
        <v>NHS England North (Greater Manchester)</v>
      </c>
      <c r="E169" s="97" t="str">
        <f t="shared" ca="1" si="4"/>
        <v>E08000008</v>
      </c>
      <c r="F169" s="99" t="str">
        <f ca="1">IF(E169="","",VLOOKUP(E169,'Org List'!$J$9:$K$488,2,0))</f>
        <v>Tameside</v>
      </c>
      <c r="G169" s="123">
        <f ca="1">IFERROR(IF((VLOOKUP($E169,'NEA Backsheet'!$D$5:$CB$183,G$9,FALSE))="","",(VLOOKUP($E169,'NEA Backsheet'!$D$5:$CB$183,G$9,FALSE))),"")</f>
        <v>2288.1103597335355</v>
      </c>
      <c r="H169" s="124">
        <f ca="1">IFERROR(IF((VLOOKUP($E169,'NEA Backsheet'!$D$5:$CB$183,H$9,FALSE))="","",(VLOOKUP($E169,'NEA Backsheet'!$D$5:$CB$183,H$9,FALSE))),"")</f>
        <v>2237.9418079024454</v>
      </c>
      <c r="I169" s="124">
        <f ca="1">IFERROR(IF((VLOOKUP($E169,'NEA Backsheet'!$D$5:$CB$183,I$9,FALSE))="","",(VLOOKUP($E169,'NEA Backsheet'!$D$5:$CB$183,I$9,FALSE))),"")</f>
        <v>2568.7892866253901</v>
      </c>
      <c r="J169" s="125">
        <f ca="1">IFERROR(IF((VLOOKUP($E169,'NEA Backsheet'!$D$5:$CB$183,J$9,FALSE))="","",(VLOOKUP($E169,'NEA Backsheet'!$D$5:$CB$183,J$9,FALSE))),"")</f>
        <v>2418.931151369829</v>
      </c>
      <c r="K169" s="123">
        <f ca="1">IFERROR(IF((VLOOKUP($E169,'NEA Backsheet'!$D$5:$CB$183,K$9,FALSE))="","",(VLOOKUP($E169,'NEA Backsheet'!$D$5:$CB$183,K$9,FALSE))),"")</f>
        <v>4959.5616359285914</v>
      </c>
      <c r="L169" s="124">
        <f ca="1">IFERROR(IF((VLOOKUP($E169,'NEA Backsheet'!$D$5:$CB$183,L$9,FALSE))="","",(VLOOKUP($E169,'NEA Backsheet'!$D$5:$CB$183,L$9,FALSE))),"")</f>
        <v>4826.6816019951257</v>
      </c>
      <c r="M169" s="124">
        <f ca="1">IFERROR(IF((VLOOKUP($E169,'NEA Backsheet'!$D$5:$CB$183,M$9,FALSE))="","",(VLOOKUP($E169,'NEA Backsheet'!$D$5:$CB$183,M$9,FALSE))),"")</f>
        <v>4928.0631250958877</v>
      </c>
      <c r="N169" s="126">
        <f ca="1">IFERROR(IF((VLOOKUP($E169,'NEA Backsheet'!$D$5:$CB$183,N$9,FALSE))="","",(VLOOKUP($E169,'NEA Backsheet'!$D$5:$CB$183,N$9,FALSE))),"")</f>
        <v>4799.7715081022998</v>
      </c>
      <c r="O169" s="123">
        <f ca="1">IFERROR(IF((VLOOKUP($E169,'NEA Backsheet'!$D$5:$CB$183,O$9,FALSE))="","",(VLOOKUP($E169,'NEA Backsheet'!$D$5:$CB$183,O$9,FALSE))),"")</f>
        <v>7247.6719956621273</v>
      </c>
      <c r="P169" s="127">
        <f ca="1">IFERROR(IF((VLOOKUP($E169,'NEA Backsheet'!$D$5:$CB$183,P$9,FALSE))="","",(VLOOKUP($E169,'NEA Backsheet'!$D$5:$CB$183,P$9,FALSE))),"")</f>
        <v>7064.623409897571</v>
      </c>
      <c r="Q169" s="124">
        <f ca="1">IFERROR(IF((VLOOKUP($E169,'NEA Backsheet'!$D$5:$CB$183,Q$9,FALSE))="","",(VLOOKUP($E169,'NEA Backsheet'!$D$5:$CB$183,Q$9,FALSE))),"")</f>
        <v>7496.8524117212783</v>
      </c>
      <c r="R169" s="126">
        <f ca="1">IFERROR(IF((VLOOKUP($E169,'NEA Backsheet'!$D$5:$CB$183,R$9,FALSE))="","",(VLOOKUP($E169,'NEA Backsheet'!$D$5:$CB$183,R$9,FALSE))),"")</f>
        <v>7218.7026594721283</v>
      </c>
    </row>
    <row r="170" spans="1:18" ht="15" customHeight="1" x14ac:dyDescent="0.3">
      <c r="A170" s="56">
        <v>157</v>
      </c>
      <c r="B170" s="97" t="str">
        <f ca="1">IFERROR(IF((VLOOKUP($E170,'Org List'!$AJ$10:$AL$188,3,FALSE))="","",(VLOOKUP($E170,'Org List'!$AJ$10:$AL$188,3,FALSE))),"")</f>
        <v>Midlands and East of England Commissioning Region</v>
      </c>
      <c r="C170" s="98" t="str">
        <f ca="1">IFERROR(IF((VLOOKUP($E170,'Org List'!$AO$10:$AQ$188,3,FALSE))="","",(VLOOKUP($E170,'Org List'!$AO$10:$AQ$188,3,FALSE))),"")</f>
        <v>West Midlands Region</v>
      </c>
      <c r="D170" s="116" t="str">
        <f ca="1">IFERROR(IF((VLOOKUP($E170,'Org List'!$AT$10:$AV$188,3,FALSE))="","",(VLOOKUP($E170,'Org List'!$AT$10:$AV$188,3,FALSE))),"")</f>
        <v>NHS England Midlands And East (North Midlands)</v>
      </c>
      <c r="E170" s="97" t="str">
        <f t="shared" ca="1" si="4"/>
        <v>E06000020</v>
      </c>
      <c r="F170" s="99" t="str">
        <f ca="1">IF(E170="","",VLOOKUP(E170,'Org List'!$J$9:$K$488,2,0))</f>
        <v>Telford and Wrekin</v>
      </c>
      <c r="G170" s="123">
        <f ca="1">IFERROR(IF((VLOOKUP($E170,'NEA Backsheet'!$D$5:$CB$183,G$9,FALSE))="","",(VLOOKUP($E170,'NEA Backsheet'!$D$5:$CB$183,G$9,FALSE))),"")</f>
        <v>1458.9984958249181</v>
      </c>
      <c r="H170" s="124">
        <f ca="1">IFERROR(IF((VLOOKUP($E170,'NEA Backsheet'!$D$5:$CB$183,H$9,FALSE))="","",(VLOOKUP($E170,'NEA Backsheet'!$D$5:$CB$183,H$9,FALSE))),"")</f>
        <v>1495.7536312447803</v>
      </c>
      <c r="I170" s="124">
        <f ca="1">IFERROR(IF((VLOOKUP($E170,'NEA Backsheet'!$D$5:$CB$183,I$9,FALSE))="","",(VLOOKUP($E170,'NEA Backsheet'!$D$5:$CB$183,I$9,FALSE))),"")</f>
        <v>1843.6081474081634</v>
      </c>
      <c r="J170" s="125">
        <f ca="1">IFERROR(IF((VLOOKUP($E170,'NEA Backsheet'!$D$5:$CB$183,J$9,FALSE))="","",(VLOOKUP($E170,'NEA Backsheet'!$D$5:$CB$183,J$9,FALSE))),"")</f>
        <v>1875.761067811226</v>
      </c>
      <c r="K170" s="123">
        <f ca="1">IFERROR(IF((VLOOKUP($E170,'NEA Backsheet'!$D$5:$CB$183,K$9,FALSE))="","",(VLOOKUP($E170,'NEA Backsheet'!$D$5:$CB$183,K$9,FALSE))),"")</f>
        <v>3572.8706077841812</v>
      </c>
      <c r="L170" s="124">
        <f ca="1">IFERROR(IF((VLOOKUP($E170,'NEA Backsheet'!$D$5:$CB$183,L$9,FALSE))="","",(VLOOKUP($E170,'NEA Backsheet'!$D$5:$CB$183,L$9,FALSE))),"")</f>
        <v>3642.4455409587954</v>
      </c>
      <c r="M170" s="124">
        <f ca="1">IFERROR(IF((VLOOKUP($E170,'NEA Backsheet'!$D$5:$CB$183,M$9,FALSE))="","",(VLOOKUP($E170,'NEA Backsheet'!$D$5:$CB$183,M$9,FALSE))),"")</f>
        <v>3654.446268263282</v>
      </c>
      <c r="N170" s="126">
        <f ca="1">IFERROR(IF((VLOOKUP($E170,'NEA Backsheet'!$D$5:$CB$183,N$9,FALSE))="","",(VLOOKUP($E170,'NEA Backsheet'!$D$5:$CB$183,N$9,FALSE))),"")</f>
        <v>3730.3342509837862</v>
      </c>
      <c r="O170" s="123">
        <f ca="1">IFERROR(IF((VLOOKUP($E170,'NEA Backsheet'!$D$5:$CB$183,O$9,FALSE))="","",(VLOOKUP($E170,'NEA Backsheet'!$D$5:$CB$183,O$9,FALSE))),"")</f>
        <v>5031.8691036090995</v>
      </c>
      <c r="P170" s="127">
        <f ca="1">IFERROR(IF((VLOOKUP($E170,'NEA Backsheet'!$D$5:$CB$183,P$9,FALSE))="","",(VLOOKUP($E170,'NEA Backsheet'!$D$5:$CB$183,P$9,FALSE))),"")</f>
        <v>5138.1991722035755</v>
      </c>
      <c r="Q170" s="124">
        <f ca="1">IFERROR(IF((VLOOKUP($E170,'NEA Backsheet'!$D$5:$CB$183,Q$9,FALSE))="","",(VLOOKUP($E170,'NEA Backsheet'!$D$5:$CB$183,Q$9,FALSE))),"")</f>
        <v>5498.0544156714459</v>
      </c>
      <c r="R170" s="126">
        <f ca="1">IFERROR(IF((VLOOKUP($E170,'NEA Backsheet'!$D$5:$CB$183,R$9,FALSE))="","",(VLOOKUP($E170,'NEA Backsheet'!$D$5:$CB$183,R$9,FALSE))),"")</f>
        <v>5606.0953187950126</v>
      </c>
    </row>
    <row r="171" spans="1:18" ht="15" customHeight="1" x14ac:dyDescent="0.3">
      <c r="A171" s="56">
        <v>158</v>
      </c>
      <c r="B171" s="97" t="str">
        <f ca="1">IFERROR(IF((VLOOKUP($E171,'Org List'!$AJ$10:$AL$188,3,FALSE))="","",(VLOOKUP($E171,'Org List'!$AJ$10:$AL$188,3,FALSE))),"")</f>
        <v>Midlands and East of England Commissioning Region</v>
      </c>
      <c r="C171" s="98" t="str">
        <f ca="1">IFERROR(IF((VLOOKUP($E171,'Org List'!$AO$10:$AQ$188,3,FALSE))="","",(VLOOKUP($E171,'Org List'!$AO$10:$AQ$188,3,FALSE))),"")</f>
        <v>East Region</v>
      </c>
      <c r="D171" s="116" t="str">
        <f ca="1">IFERROR(IF((VLOOKUP($E171,'Org List'!$AT$10:$AV$188,3,FALSE))="","",(VLOOKUP($E171,'Org List'!$AT$10:$AV$188,3,FALSE))),"")</f>
        <v>NHS England Midlands And East (East)</v>
      </c>
      <c r="E171" s="97" t="str">
        <f t="shared" ca="1" si="4"/>
        <v>E06000034</v>
      </c>
      <c r="F171" s="99" t="str">
        <f ca="1">IF(E171="","",VLOOKUP(E171,'Org List'!$J$9:$K$488,2,0))</f>
        <v>Thurrock</v>
      </c>
      <c r="G171" s="123">
        <f ca="1">IFERROR(IF((VLOOKUP($E171,'NEA Backsheet'!$D$5:$CB$183,G$9,FALSE))="","",(VLOOKUP($E171,'NEA Backsheet'!$D$5:$CB$183,G$9,FALSE))),"")</f>
        <v>1499.8785307437613</v>
      </c>
      <c r="H171" s="124">
        <f ca="1">IFERROR(IF((VLOOKUP($E171,'NEA Backsheet'!$D$5:$CB$183,H$9,FALSE))="","",(VLOOKUP($E171,'NEA Backsheet'!$D$5:$CB$183,H$9,FALSE))),"")</f>
        <v>1715.1182214497121</v>
      </c>
      <c r="I171" s="124">
        <f ca="1">IFERROR(IF((VLOOKUP($E171,'NEA Backsheet'!$D$5:$CB$183,I$9,FALSE))="","",(VLOOKUP($E171,'NEA Backsheet'!$D$5:$CB$183,I$9,FALSE))),"")</f>
        <v>2148.812370849716</v>
      </c>
      <c r="J171" s="125">
        <f ca="1">IFERROR(IF((VLOOKUP($E171,'NEA Backsheet'!$D$5:$CB$183,J$9,FALSE))="","",(VLOOKUP($E171,'NEA Backsheet'!$D$5:$CB$183,J$9,FALSE))),"")</f>
        <v>2178.1072571601758</v>
      </c>
      <c r="K171" s="123">
        <f ca="1">IFERROR(IF((VLOOKUP($E171,'NEA Backsheet'!$D$5:$CB$183,K$9,FALSE))="","",(VLOOKUP($E171,'NEA Backsheet'!$D$5:$CB$183,K$9,FALSE))),"")</f>
        <v>2820.4948969462557</v>
      </c>
      <c r="L171" s="124">
        <f ca="1">IFERROR(IF((VLOOKUP($E171,'NEA Backsheet'!$D$5:$CB$183,L$9,FALSE))="","",(VLOOKUP($E171,'NEA Backsheet'!$D$5:$CB$183,L$9,FALSE))),"")</f>
        <v>2878.6109078610361</v>
      </c>
      <c r="M171" s="124">
        <f ca="1">IFERROR(IF((VLOOKUP($E171,'NEA Backsheet'!$D$5:$CB$183,M$9,FALSE))="","",(VLOOKUP($E171,'NEA Backsheet'!$D$5:$CB$183,M$9,FALSE))),"")</f>
        <v>2831.7196217189994</v>
      </c>
      <c r="N171" s="126">
        <f ca="1">IFERROR(IF((VLOOKUP($E171,'NEA Backsheet'!$D$5:$CB$183,N$9,FALSE))="","",(VLOOKUP($E171,'NEA Backsheet'!$D$5:$CB$183,N$9,FALSE))),"")</f>
        <v>2913.9725759818994</v>
      </c>
      <c r="O171" s="123">
        <f ca="1">IFERROR(IF((VLOOKUP($E171,'NEA Backsheet'!$D$5:$CB$183,O$9,FALSE))="","",(VLOOKUP($E171,'NEA Backsheet'!$D$5:$CB$183,O$9,FALSE))),"")</f>
        <v>4320.3734276900168</v>
      </c>
      <c r="P171" s="127">
        <f ca="1">IFERROR(IF((VLOOKUP($E171,'NEA Backsheet'!$D$5:$CB$183,P$9,FALSE))="","",(VLOOKUP($E171,'NEA Backsheet'!$D$5:$CB$183,P$9,FALSE))),"")</f>
        <v>4593.7291293107482</v>
      </c>
      <c r="Q171" s="124">
        <f ca="1">IFERROR(IF((VLOOKUP($E171,'NEA Backsheet'!$D$5:$CB$183,Q$9,FALSE))="","",(VLOOKUP($E171,'NEA Backsheet'!$D$5:$CB$183,Q$9,FALSE))),"")</f>
        <v>4980.5319925687154</v>
      </c>
      <c r="R171" s="126">
        <f ca="1">IFERROR(IF((VLOOKUP($E171,'NEA Backsheet'!$D$5:$CB$183,R$9,FALSE))="","",(VLOOKUP($E171,'NEA Backsheet'!$D$5:$CB$183,R$9,FALSE))),"")</f>
        <v>5092.0798331420756</v>
      </c>
    </row>
    <row r="172" spans="1:18" ht="15" customHeight="1" x14ac:dyDescent="0.3">
      <c r="A172" s="56">
        <v>159</v>
      </c>
      <c r="B172" s="97" t="str">
        <f ca="1">IFERROR(IF((VLOOKUP($E172,'Org List'!$AJ$10:$AL$188,3,FALSE))="","",(VLOOKUP($E172,'Org List'!$AJ$10:$AL$188,3,FALSE))),"")</f>
        <v>South West England Commissioning Region</v>
      </c>
      <c r="C172" s="98" t="str">
        <f ca="1">IFERROR(IF((VLOOKUP($E172,'Org List'!$AO$10:$AQ$188,3,FALSE))="","",(VLOOKUP($E172,'Org List'!$AO$10:$AQ$188,3,FALSE))),"")</f>
        <v>South West Region</v>
      </c>
      <c r="D172" s="116" t="str">
        <f ca="1">IFERROR(IF((VLOOKUP($E172,'Org List'!$AT$10:$AV$188,3,FALSE))="","",(VLOOKUP($E172,'Org List'!$AT$10:$AV$188,3,FALSE))),"")</f>
        <v>NHS England South West (South West South)</v>
      </c>
      <c r="E172" s="97" t="str">
        <f t="shared" ca="1" si="4"/>
        <v>E06000027</v>
      </c>
      <c r="F172" s="99" t="str">
        <f ca="1">IF(E172="","",VLOOKUP(E172,'Org List'!$J$9:$K$488,2,0))</f>
        <v>Torbay</v>
      </c>
      <c r="G172" s="123">
        <f ca="1">IFERROR(IF((VLOOKUP($E172,'NEA Backsheet'!$D$5:$CB$183,G$9,FALSE))="","",(VLOOKUP($E172,'NEA Backsheet'!$D$5:$CB$183,G$9,FALSE))),"")</f>
        <v>1684.4933699037638</v>
      </c>
      <c r="H172" s="124">
        <f ca="1">IFERROR(IF((VLOOKUP($E172,'NEA Backsheet'!$D$5:$CB$183,H$9,FALSE))="","",(VLOOKUP($E172,'NEA Backsheet'!$D$5:$CB$183,H$9,FALSE))),"")</f>
        <v>1631.3809090071745</v>
      </c>
      <c r="I172" s="124">
        <f ca="1">IFERROR(IF((VLOOKUP($E172,'NEA Backsheet'!$D$5:$CB$183,I$9,FALSE))="","",(VLOOKUP($E172,'NEA Backsheet'!$D$5:$CB$183,I$9,FALSE))),"")</f>
        <v>1691.8024241555881</v>
      </c>
      <c r="J172" s="125">
        <f ca="1">IFERROR(IF((VLOOKUP($E172,'NEA Backsheet'!$D$5:$CB$183,J$9,FALSE))="","",(VLOOKUP($E172,'NEA Backsheet'!$D$5:$CB$183,J$9,FALSE))),"")</f>
        <v>1662.0789368648361</v>
      </c>
      <c r="K172" s="123">
        <f ca="1">IFERROR(IF((VLOOKUP($E172,'NEA Backsheet'!$D$5:$CB$183,K$9,FALSE))="","",(VLOOKUP($E172,'NEA Backsheet'!$D$5:$CB$183,K$9,FALSE))),"")</f>
        <v>3084.9081645532915</v>
      </c>
      <c r="L172" s="124">
        <f ca="1">IFERROR(IF((VLOOKUP($E172,'NEA Backsheet'!$D$5:$CB$183,L$9,FALSE))="","",(VLOOKUP($E172,'NEA Backsheet'!$D$5:$CB$183,L$9,FALSE))),"")</f>
        <v>3028.8720819559726</v>
      </c>
      <c r="M172" s="124">
        <f ca="1">IFERROR(IF((VLOOKUP($E172,'NEA Backsheet'!$D$5:$CB$183,M$9,FALSE))="","",(VLOOKUP($E172,'NEA Backsheet'!$D$5:$CB$183,M$9,FALSE))),"")</f>
        <v>3013.2794328854138</v>
      </c>
      <c r="N172" s="126">
        <f ca="1">IFERROR(IF((VLOOKUP($E172,'NEA Backsheet'!$D$5:$CB$183,N$9,FALSE))="","",(VLOOKUP($E172,'NEA Backsheet'!$D$5:$CB$183,N$9,FALSE))),"")</f>
        <v>2954.3197285873648</v>
      </c>
      <c r="O172" s="123">
        <f ca="1">IFERROR(IF((VLOOKUP($E172,'NEA Backsheet'!$D$5:$CB$183,O$9,FALSE))="","",(VLOOKUP($E172,'NEA Backsheet'!$D$5:$CB$183,O$9,FALSE))),"")</f>
        <v>4769.4015344570553</v>
      </c>
      <c r="P172" s="127">
        <f ca="1">IFERROR(IF((VLOOKUP($E172,'NEA Backsheet'!$D$5:$CB$183,P$9,FALSE))="","",(VLOOKUP($E172,'NEA Backsheet'!$D$5:$CB$183,P$9,FALSE))),"")</f>
        <v>4660.2529909631467</v>
      </c>
      <c r="Q172" s="124">
        <f ca="1">IFERROR(IF((VLOOKUP($E172,'NEA Backsheet'!$D$5:$CB$183,Q$9,FALSE))="","",(VLOOKUP($E172,'NEA Backsheet'!$D$5:$CB$183,Q$9,FALSE))),"")</f>
        <v>4705.081857041002</v>
      </c>
      <c r="R172" s="126">
        <f ca="1">IFERROR(IF((VLOOKUP($E172,'NEA Backsheet'!$D$5:$CB$183,R$9,FALSE))="","",(VLOOKUP($E172,'NEA Backsheet'!$D$5:$CB$183,R$9,FALSE))),"")</f>
        <v>4616.3986654522014</v>
      </c>
    </row>
    <row r="173" spans="1:18" ht="15" customHeight="1" x14ac:dyDescent="0.3">
      <c r="A173" s="56">
        <v>160</v>
      </c>
      <c r="B173" s="97" t="str">
        <f ca="1">IFERROR(IF((VLOOKUP($E173,'Org List'!$AJ$10:$AL$188,3,FALSE))="","",(VLOOKUP($E173,'Org List'!$AJ$10:$AL$188,3,FALSE))),"")</f>
        <v>London Commissioning Region</v>
      </c>
      <c r="C173" s="98" t="str">
        <f ca="1">IFERROR(IF((VLOOKUP($E173,'Org List'!$AO$10:$AQ$188,3,FALSE))="","",(VLOOKUP($E173,'Org List'!$AO$10:$AQ$188,3,FALSE))),"")</f>
        <v>London Region</v>
      </c>
      <c r="D173" s="116" t="str">
        <f ca="1">IFERROR(IF((VLOOKUP($E173,'Org List'!$AT$10:$AV$188,3,FALSE))="","",(VLOOKUP($E173,'Org List'!$AT$10:$AV$188,3,FALSE))),"")</f>
        <v>NHS England London</v>
      </c>
      <c r="E173" s="97" t="str">
        <f t="shared" ref="E173:E191" ca="1" si="5">IF($A173&gt;$U$5-1,"",INDIRECT("'Comms by AT'!D"&amp;$A173+$U$4))</f>
        <v>E09000030</v>
      </c>
      <c r="F173" s="99" t="str">
        <f ca="1">IF(E173="","",VLOOKUP(E173,'Org List'!$J$9:$K$488,2,0))</f>
        <v>Tower Hamlets</v>
      </c>
      <c r="G173" s="123">
        <f ca="1">IFERROR(IF((VLOOKUP($E173,'NEA Backsheet'!$D$5:$CB$183,G$9,FALSE))="","",(VLOOKUP($E173,'NEA Backsheet'!$D$5:$CB$183,G$9,FALSE))),"")</f>
        <v>2053.8797531916566</v>
      </c>
      <c r="H173" s="124">
        <f ca="1">IFERROR(IF((VLOOKUP($E173,'NEA Backsheet'!$D$5:$CB$183,H$9,FALSE))="","",(VLOOKUP($E173,'NEA Backsheet'!$D$5:$CB$183,H$9,FALSE))),"")</f>
        <v>2056.0032200580317</v>
      </c>
      <c r="I173" s="124">
        <f ca="1">IFERROR(IF((VLOOKUP($E173,'NEA Backsheet'!$D$5:$CB$183,I$9,FALSE))="","",(VLOOKUP($E173,'NEA Backsheet'!$D$5:$CB$183,I$9,FALSE))),"")</f>
        <v>2272.8153616489635</v>
      </c>
      <c r="J173" s="125">
        <f ca="1">IFERROR(IF((VLOOKUP($E173,'NEA Backsheet'!$D$5:$CB$183,J$9,FALSE))="","",(VLOOKUP($E173,'NEA Backsheet'!$D$5:$CB$183,J$9,FALSE))),"")</f>
        <v>2735.0105471042875</v>
      </c>
      <c r="K173" s="123">
        <f ca="1">IFERROR(IF((VLOOKUP($E173,'NEA Backsheet'!$D$5:$CB$183,K$9,FALSE))="","",(VLOOKUP($E173,'NEA Backsheet'!$D$5:$CB$183,K$9,FALSE))),"")</f>
        <v>4256.8231742337557</v>
      </c>
      <c r="L173" s="124">
        <f ca="1">IFERROR(IF((VLOOKUP($E173,'NEA Backsheet'!$D$5:$CB$183,L$9,FALSE))="","",(VLOOKUP($E173,'NEA Backsheet'!$D$5:$CB$183,L$9,FALSE))),"")</f>
        <v>4006.3927351327807</v>
      </c>
      <c r="M173" s="124">
        <f ca="1">IFERROR(IF((VLOOKUP($E173,'NEA Backsheet'!$D$5:$CB$183,M$9,FALSE))="","",(VLOOKUP($E173,'NEA Backsheet'!$D$5:$CB$183,M$9,FALSE))),"")</f>
        <v>4114.3398981465962</v>
      </c>
      <c r="N173" s="126">
        <f ca="1">IFERROR(IF((VLOOKUP($E173,'NEA Backsheet'!$D$5:$CB$183,N$9,FALSE))="","",(VLOOKUP($E173,'NEA Backsheet'!$D$5:$CB$183,N$9,FALSE))),"")</f>
        <v>3992.4342627523652</v>
      </c>
      <c r="O173" s="123">
        <f ca="1">IFERROR(IF((VLOOKUP($E173,'NEA Backsheet'!$D$5:$CB$183,O$9,FALSE))="","",(VLOOKUP($E173,'NEA Backsheet'!$D$5:$CB$183,O$9,FALSE))),"")</f>
        <v>6310.7029274254128</v>
      </c>
      <c r="P173" s="127">
        <f ca="1">IFERROR(IF((VLOOKUP($E173,'NEA Backsheet'!$D$5:$CB$183,P$9,FALSE))="","",(VLOOKUP($E173,'NEA Backsheet'!$D$5:$CB$183,P$9,FALSE))),"")</f>
        <v>6062.3959551908119</v>
      </c>
      <c r="Q173" s="124">
        <f ca="1">IFERROR(IF((VLOOKUP($E173,'NEA Backsheet'!$D$5:$CB$183,Q$9,FALSE))="","",(VLOOKUP($E173,'NEA Backsheet'!$D$5:$CB$183,Q$9,FALSE))),"")</f>
        <v>6387.1552597955597</v>
      </c>
      <c r="R173" s="126">
        <f ca="1">IFERROR(IF((VLOOKUP($E173,'NEA Backsheet'!$D$5:$CB$183,R$9,FALSE))="","",(VLOOKUP($E173,'NEA Backsheet'!$D$5:$CB$183,R$9,FALSE))),"")</f>
        <v>6727.4448098566527</v>
      </c>
    </row>
    <row r="174" spans="1:18" ht="15" customHeight="1" x14ac:dyDescent="0.3">
      <c r="A174" s="56">
        <v>161</v>
      </c>
      <c r="B174" s="97" t="str">
        <f ca="1">IFERROR(IF((VLOOKUP($E174,'Org List'!$AJ$10:$AL$188,3,FALSE))="","",(VLOOKUP($E174,'Org List'!$AJ$10:$AL$188,3,FALSE))),"")</f>
        <v>North of England Commissioning Region</v>
      </c>
      <c r="C174" s="98" t="str">
        <f ca="1">IFERROR(IF((VLOOKUP($E174,'Org List'!$AO$10:$AQ$188,3,FALSE))="","",(VLOOKUP($E174,'Org List'!$AO$10:$AQ$188,3,FALSE))),"")</f>
        <v>North West Region</v>
      </c>
      <c r="D174" s="116" t="str">
        <f ca="1">IFERROR(IF((VLOOKUP($E174,'Org List'!$AT$10:$AV$188,3,FALSE))="","",(VLOOKUP($E174,'Org List'!$AT$10:$AV$188,3,FALSE))),"")</f>
        <v>NHS England North (Greater Manchester)</v>
      </c>
      <c r="E174" s="97" t="str">
        <f t="shared" ca="1" si="5"/>
        <v>E08000009</v>
      </c>
      <c r="F174" s="99" t="str">
        <f ca="1">IF(E174="","",VLOOKUP(E174,'Org List'!$J$9:$K$488,2,0))</f>
        <v>Trafford</v>
      </c>
      <c r="G174" s="123">
        <f ca="1">IFERROR(IF((VLOOKUP($E174,'NEA Backsheet'!$D$5:$CB$183,G$9,FALSE))="","",(VLOOKUP($E174,'NEA Backsheet'!$D$5:$CB$183,G$9,FALSE))),"")</f>
        <v>2553.0499011898569</v>
      </c>
      <c r="H174" s="124">
        <f ca="1">IFERROR(IF((VLOOKUP($E174,'NEA Backsheet'!$D$5:$CB$183,H$9,FALSE))="","",(VLOOKUP($E174,'NEA Backsheet'!$D$5:$CB$183,H$9,FALSE))),"")</f>
        <v>2449.5526004186804</v>
      </c>
      <c r="I174" s="124">
        <f ca="1">IFERROR(IF((VLOOKUP($E174,'NEA Backsheet'!$D$5:$CB$183,I$9,FALSE))="","",(VLOOKUP($E174,'NEA Backsheet'!$D$5:$CB$183,I$9,FALSE))),"")</f>
        <v>2456.8937942630123</v>
      </c>
      <c r="J174" s="125">
        <f ca="1">IFERROR(IF((VLOOKUP($E174,'NEA Backsheet'!$D$5:$CB$183,J$9,FALSE))="","",(VLOOKUP($E174,'NEA Backsheet'!$D$5:$CB$183,J$9,FALSE))),"")</f>
        <v>2710.4453176205684</v>
      </c>
      <c r="K174" s="123">
        <f ca="1">IFERROR(IF((VLOOKUP($E174,'NEA Backsheet'!$D$5:$CB$183,K$9,FALSE))="","",(VLOOKUP($E174,'NEA Backsheet'!$D$5:$CB$183,K$9,FALSE))),"")</f>
        <v>4695.4935867655422</v>
      </c>
      <c r="L174" s="124">
        <f ca="1">IFERROR(IF((VLOOKUP($E174,'NEA Backsheet'!$D$5:$CB$183,L$9,FALSE))="","",(VLOOKUP($E174,'NEA Backsheet'!$D$5:$CB$183,L$9,FALSE))),"")</f>
        <v>4738.5956809543577</v>
      </c>
      <c r="M174" s="124">
        <f ca="1">IFERROR(IF((VLOOKUP($E174,'NEA Backsheet'!$D$5:$CB$183,M$9,FALSE))="","",(VLOOKUP($E174,'NEA Backsheet'!$D$5:$CB$183,M$9,FALSE))),"")</f>
        <v>4668.1221416092631</v>
      </c>
      <c r="N174" s="126">
        <f ca="1">IFERROR(IF((VLOOKUP($E174,'NEA Backsheet'!$D$5:$CB$183,N$9,FALSE))="","",(VLOOKUP($E174,'NEA Backsheet'!$D$5:$CB$183,N$9,FALSE))),"")</f>
        <v>4561.1126654136915</v>
      </c>
      <c r="O174" s="123">
        <f ca="1">IFERROR(IF((VLOOKUP($E174,'NEA Backsheet'!$D$5:$CB$183,O$9,FALSE))="","",(VLOOKUP($E174,'NEA Backsheet'!$D$5:$CB$183,O$9,FALSE))),"")</f>
        <v>7248.5434879553995</v>
      </c>
      <c r="P174" s="127">
        <f ca="1">IFERROR(IF((VLOOKUP($E174,'NEA Backsheet'!$D$5:$CB$183,P$9,FALSE))="","",(VLOOKUP($E174,'NEA Backsheet'!$D$5:$CB$183,P$9,FALSE))),"")</f>
        <v>7188.1482813730381</v>
      </c>
      <c r="Q174" s="124">
        <f ca="1">IFERROR(IF((VLOOKUP($E174,'NEA Backsheet'!$D$5:$CB$183,Q$9,FALSE))="","",(VLOOKUP($E174,'NEA Backsheet'!$D$5:$CB$183,Q$9,FALSE))),"")</f>
        <v>7125.0159358722758</v>
      </c>
      <c r="R174" s="126">
        <f ca="1">IFERROR(IF((VLOOKUP($E174,'NEA Backsheet'!$D$5:$CB$183,R$9,FALSE))="","",(VLOOKUP($E174,'NEA Backsheet'!$D$5:$CB$183,R$9,FALSE))),"")</f>
        <v>7271.5579830342595</v>
      </c>
    </row>
    <row r="175" spans="1:18" ht="15" customHeight="1" x14ac:dyDescent="0.3">
      <c r="A175" s="56">
        <v>162</v>
      </c>
      <c r="B175" s="97" t="str">
        <f ca="1">IFERROR(IF((VLOOKUP($E175,'Org List'!$AJ$10:$AL$188,3,FALSE))="","",(VLOOKUP($E175,'Org List'!$AJ$10:$AL$188,3,FALSE))),"")</f>
        <v>North of England Commissioning Region</v>
      </c>
      <c r="C175" s="98" t="str">
        <f ca="1">IFERROR(IF((VLOOKUP($E175,'Org List'!$AO$10:$AQ$188,3,FALSE))="","",(VLOOKUP($E175,'Org List'!$AO$10:$AQ$188,3,FALSE))),"")</f>
        <v>Yorkshire and The Humber Region</v>
      </c>
      <c r="D175" s="116" t="str">
        <f ca="1">IFERROR(IF((VLOOKUP($E175,'Org List'!$AT$10:$AV$188,3,FALSE))="","",(VLOOKUP($E175,'Org List'!$AT$10:$AV$188,3,FALSE))),"")</f>
        <v>NHS England North (Yorkshire And Humber)</v>
      </c>
      <c r="E175" s="97" t="str">
        <f t="shared" ca="1" si="5"/>
        <v>E08000036</v>
      </c>
      <c r="F175" s="99" t="str">
        <f ca="1">IF(E175="","",VLOOKUP(E175,'Org List'!$J$9:$K$488,2,0))</f>
        <v>Wakefield</v>
      </c>
      <c r="G175" s="123">
        <f ca="1">IFERROR(IF((VLOOKUP($E175,'NEA Backsheet'!$D$5:$CB$183,G$9,FALSE))="","",(VLOOKUP($E175,'NEA Backsheet'!$D$5:$CB$183,G$9,FALSE))),"")</f>
        <v>3054.2316180753533</v>
      </c>
      <c r="H175" s="124">
        <f ca="1">IFERROR(IF((VLOOKUP($E175,'NEA Backsheet'!$D$5:$CB$183,H$9,FALSE))="","",(VLOOKUP($E175,'NEA Backsheet'!$D$5:$CB$183,H$9,FALSE))),"")</f>
        <v>3020.2897807704185</v>
      </c>
      <c r="I175" s="124">
        <f ca="1">IFERROR(IF((VLOOKUP($E175,'NEA Backsheet'!$D$5:$CB$183,I$9,FALSE))="","",(VLOOKUP($E175,'NEA Backsheet'!$D$5:$CB$183,I$9,FALSE))),"")</f>
        <v>3140.2777290611793</v>
      </c>
      <c r="J175" s="125">
        <f ca="1">IFERROR(IF((VLOOKUP($E175,'NEA Backsheet'!$D$5:$CB$183,J$9,FALSE))="","",(VLOOKUP($E175,'NEA Backsheet'!$D$5:$CB$183,J$9,FALSE))),"")</f>
        <v>3011.8859976817939</v>
      </c>
      <c r="K175" s="123">
        <f ca="1">IFERROR(IF((VLOOKUP($E175,'NEA Backsheet'!$D$5:$CB$183,K$9,FALSE))="","",(VLOOKUP($E175,'NEA Backsheet'!$D$5:$CB$183,K$9,FALSE))),"")</f>
        <v>6927.5402405061795</v>
      </c>
      <c r="L175" s="124">
        <f ca="1">IFERROR(IF((VLOOKUP($E175,'NEA Backsheet'!$D$5:$CB$183,L$9,FALSE))="","",(VLOOKUP($E175,'NEA Backsheet'!$D$5:$CB$183,L$9,FALSE))),"")</f>
        <v>6918.1512880216524</v>
      </c>
      <c r="M175" s="124">
        <f ca="1">IFERROR(IF((VLOOKUP($E175,'NEA Backsheet'!$D$5:$CB$183,M$9,FALSE))="","",(VLOOKUP($E175,'NEA Backsheet'!$D$5:$CB$183,M$9,FALSE))),"")</f>
        <v>6986.9951294838565</v>
      </c>
      <c r="N175" s="126">
        <f ca="1">IFERROR(IF((VLOOKUP($E175,'NEA Backsheet'!$D$5:$CB$183,N$9,FALSE))="","",(VLOOKUP($E175,'NEA Backsheet'!$D$5:$CB$183,N$9,FALSE))),"")</f>
        <v>6725.5992498023452</v>
      </c>
      <c r="O175" s="123">
        <f ca="1">IFERROR(IF((VLOOKUP($E175,'NEA Backsheet'!$D$5:$CB$183,O$9,FALSE))="","",(VLOOKUP($E175,'NEA Backsheet'!$D$5:$CB$183,O$9,FALSE))),"")</f>
        <v>9981.7718585815328</v>
      </c>
      <c r="P175" s="127">
        <f ca="1">IFERROR(IF((VLOOKUP($E175,'NEA Backsheet'!$D$5:$CB$183,P$9,FALSE))="","",(VLOOKUP($E175,'NEA Backsheet'!$D$5:$CB$183,P$9,FALSE))),"")</f>
        <v>9938.4410687920717</v>
      </c>
      <c r="Q175" s="124">
        <f ca="1">IFERROR(IF((VLOOKUP($E175,'NEA Backsheet'!$D$5:$CB$183,Q$9,FALSE))="","",(VLOOKUP($E175,'NEA Backsheet'!$D$5:$CB$183,Q$9,FALSE))),"")</f>
        <v>10127.272858545035</v>
      </c>
      <c r="R175" s="126">
        <f ca="1">IFERROR(IF((VLOOKUP($E175,'NEA Backsheet'!$D$5:$CB$183,R$9,FALSE))="","",(VLOOKUP($E175,'NEA Backsheet'!$D$5:$CB$183,R$9,FALSE))),"")</f>
        <v>9737.4852474841391</v>
      </c>
    </row>
    <row r="176" spans="1:18" ht="15" customHeight="1" x14ac:dyDescent="0.3">
      <c r="A176" s="56">
        <v>163</v>
      </c>
      <c r="B176" s="97" t="str">
        <f ca="1">IFERROR(IF((VLOOKUP($E176,'Org List'!$AJ$10:$AL$188,3,FALSE))="","",(VLOOKUP($E176,'Org List'!$AJ$10:$AL$188,3,FALSE))),"")</f>
        <v>Midlands and East of England Commissioning Region</v>
      </c>
      <c r="C176" s="98" t="str">
        <f ca="1">IFERROR(IF((VLOOKUP($E176,'Org List'!$AO$10:$AQ$188,3,FALSE))="","",(VLOOKUP($E176,'Org List'!$AO$10:$AQ$188,3,FALSE))),"")</f>
        <v>West Midlands Region</v>
      </c>
      <c r="D176" s="116" t="str">
        <f ca="1">IFERROR(IF((VLOOKUP($E176,'Org List'!$AT$10:$AV$188,3,FALSE))="","",(VLOOKUP($E176,'Org List'!$AT$10:$AV$188,3,FALSE))),"")</f>
        <v>NHS England Midlands And East (West Midlands)</v>
      </c>
      <c r="E176" s="97" t="str">
        <f t="shared" ca="1" si="5"/>
        <v>E08000030</v>
      </c>
      <c r="F176" s="99" t="str">
        <f ca="1">IF(E176="","",VLOOKUP(E176,'Org List'!$J$9:$K$488,2,0))</f>
        <v>Walsall</v>
      </c>
      <c r="G176" s="123">
        <f ca="1">IFERROR(IF((VLOOKUP($E176,'NEA Backsheet'!$D$5:$CB$183,G$9,FALSE))="","",(VLOOKUP($E176,'NEA Backsheet'!$D$5:$CB$183,G$9,FALSE))),"")</f>
        <v>3101.8876280454406</v>
      </c>
      <c r="H176" s="124">
        <f ca="1">IFERROR(IF((VLOOKUP($E176,'NEA Backsheet'!$D$5:$CB$183,H$9,FALSE))="","",(VLOOKUP($E176,'NEA Backsheet'!$D$5:$CB$183,H$9,FALSE))),"")</f>
        <v>3009.904008040955</v>
      </c>
      <c r="I176" s="124">
        <f ca="1">IFERROR(IF((VLOOKUP($E176,'NEA Backsheet'!$D$5:$CB$183,I$9,FALSE))="","",(VLOOKUP($E176,'NEA Backsheet'!$D$5:$CB$183,I$9,FALSE))),"")</f>
        <v>3028.0078968365274</v>
      </c>
      <c r="J176" s="125">
        <f ca="1">IFERROR(IF((VLOOKUP($E176,'NEA Backsheet'!$D$5:$CB$183,J$9,FALSE))="","",(VLOOKUP($E176,'NEA Backsheet'!$D$5:$CB$183,J$9,FALSE))),"")</f>
        <v>3100.9023112702803</v>
      </c>
      <c r="K176" s="123">
        <f ca="1">IFERROR(IF((VLOOKUP($E176,'NEA Backsheet'!$D$5:$CB$183,K$9,FALSE))="","",(VLOOKUP($E176,'NEA Backsheet'!$D$5:$CB$183,K$9,FALSE))),"")</f>
        <v>5930.1487102698538</v>
      </c>
      <c r="L176" s="124">
        <f ca="1">IFERROR(IF((VLOOKUP($E176,'NEA Backsheet'!$D$5:$CB$183,L$9,FALSE))="","",(VLOOKUP($E176,'NEA Backsheet'!$D$5:$CB$183,L$9,FALSE))),"")</f>
        <v>5914.4196942129611</v>
      </c>
      <c r="M176" s="124">
        <f ca="1">IFERROR(IF((VLOOKUP($E176,'NEA Backsheet'!$D$5:$CB$183,M$9,FALSE))="","",(VLOOKUP($E176,'NEA Backsheet'!$D$5:$CB$183,M$9,FALSE))),"")</f>
        <v>5705.21929834612</v>
      </c>
      <c r="N176" s="126">
        <f ca="1">IFERROR(IF((VLOOKUP($E176,'NEA Backsheet'!$D$5:$CB$183,N$9,FALSE))="","",(VLOOKUP($E176,'NEA Backsheet'!$D$5:$CB$183,N$9,FALSE))),"")</f>
        <v>5682.0367844686189</v>
      </c>
      <c r="O176" s="123">
        <f ca="1">IFERROR(IF((VLOOKUP($E176,'NEA Backsheet'!$D$5:$CB$183,O$9,FALSE))="","",(VLOOKUP($E176,'NEA Backsheet'!$D$5:$CB$183,O$9,FALSE))),"")</f>
        <v>9032.0363383152944</v>
      </c>
      <c r="P176" s="127">
        <f ca="1">IFERROR(IF((VLOOKUP($E176,'NEA Backsheet'!$D$5:$CB$183,P$9,FALSE))="","",(VLOOKUP($E176,'NEA Backsheet'!$D$5:$CB$183,P$9,FALSE))),"")</f>
        <v>8924.3237022539161</v>
      </c>
      <c r="Q176" s="124">
        <f ca="1">IFERROR(IF((VLOOKUP($E176,'NEA Backsheet'!$D$5:$CB$183,Q$9,FALSE))="","",(VLOOKUP($E176,'NEA Backsheet'!$D$5:$CB$183,Q$9,FALSE))),"")</f>
        <v>8733.2271951826478</v>
      </c>
      <c r="R176" s="126">
        <f ca="1">IFERROR(IF((VLOOKUP($E176,'NEA Backsheet'!$D$5:$CB$183,R$9,FALSE))="","",(VLOOKUP($E176,'NEA Backsheet'!$D$5:$CB$183,R$9,FALSE))),"")</f>
        <v>8782.9390957388987</v>
      </c>
    </row>
    <row r="177" spans="1:18" ht="15" customHeight="1" x14ac:dyDescent="0.3">
      <c r="A177" s="56">
        <v>164</v>
      </c>
      <c r="B177" s="97" t="str">
        <f ca="1">IFERROR(IF((VLOOKUP($E177,'Org List'!$AJ$10:$AL$188,3,FALSE))="","",(VLOOKUP($E177,'Org List'!$AJ$10:$AL$188,3,FALSE))),"")</f>
        <v>London Commissioning Region</v>
      </c>
      <c r="C177" s="98" t="str">
        <f ca="1">IFERROR(IF((VLOOKUP($E177,'Org List'!$AO$10:$AQ$188,3,FALSE))="","",(VLOOKUP($E177,'Org List'!$AO$10:$AQ$188,3,FALSE))),"")</f>
        <v>London Region</v>
      </c>
      <c r="D177" s="116" t="str">
        <f ca="1">IFERROR(IF((VLOOKUP($E177,'Org List'!$AT$10:$AV$188,3,FALSE))="","",(VLOOKUP($E177,'Org List'!$AT$10:$AV$188,3,FALSE))),"")</f>
        <v>NHS England London</v>
      </c>
      <c r="E177" s="97" t="str">
        <f t="shared" ca="1" si="5"/>
        <v>E09000031</v>
      </c>
      <c r="F177" s="99" t="str">
        <f ca="1">IF(E177="","",VLOOKUP(E177,'Org List'!$J$9:$K$488,2,0))</f>
        <v>Waltham Forest</v>
      </c>
      <c r="G177" s="123">
        <f ca="1">IFERROR(IF((VLOOKUP($E177,'NEA Backsheet'!$D$5:$CB$183,G$9,FALSE))="","",(VLOOKUP($E177,'NEA Backsheet'!$D$5:$CB$183,G$9,FALSE))),"")</f>
        <v>2216.2046143271914</v>
      </c>
      <c r="H177" s="124">
        <f ca="1">IFERROR(IF((VLOOKUP($E177,'NEA Backsheet'!$D$5:$CB$183,H$9,FALSE))="","",(VLOOKUP($E177,'NEA Backsheet'!$D$5:$CB$183,H$9,FALSE))),"")</f>
        <v>2680.7424516556193</v>
      </c>
      <c r="I177" s="124">
        <f ca="1">IFERROR(IF((VLOOKUP($E177,'NEA Backsheet'!$D$5:$CB$183,I$9,FALSE))="","",(VLOOKUP($E177,'NEA Backsheet'!$D$5:$CB$183,I$9,FALSE))),"")</f>
        <v>2865.8477002722716</v>
      </c>
      <c r="J177" s="125">
        <f ca="1">IFERROR(IF((VLOOKUP($E177,'NEA Backsheet'!$D$5:$CB$183,J$9,FALSE))="","",(VLOOKUP($E177,'NEA Backsheet'!$D$5:$CB$183,J$9,FALSE))),"")</f>
        <v>2834.0268317249897</v>
      </c>
      <c r="K177" s="123">
        <f ca="1">IFERROR(IF((VLOOKUP($E177,'NEA Backsheet'!$D$5:$CB$183,K$9,FALSE))="","",(VLOOKUP($E177,'NEA Backsheet'!$D$5:$CB$183,K$9,FALSE))),"")</f>
        <v>4529.3344265436372</v>
      </c>
      <c r="L177" s="124">
        <f ca="1">IFERROR(IF((VLOOKUP($E177,'NEA Backsheet'!$D$5:$CB$183,L$9,FALSE))="","",(VLOOKUP($E177,'NEA Backsheet'!$D$5:$CB$183,L$9,FALSE))),"")</f>
        <v>4678.6018463284599</v>
      </c>
      <c r="M177" s="124">
        <f ca="1">IFERROR(IF((VLOOKUP($E177,'NEA Backsheet'!$D$5:$CB$183,M$9,FALSE))="","",(VLOOKUP($E177,'NEA Backsheet'!$D$5:$CB$183,M$9,FALSE))),"")</f>
        <v>4494.3610418075623</v>
      </c>
      <c r="N177" s="126">
        <f ca="1">IFERROR(IF((VLOOKUP($E177,'NEA Backsheet'!$D$5:$CB$183,N$9,FALSE))="","",(VLOOKUP($E177,'NEA Backsheet'!$D$5:$CB$183,N$9,FALSE))),"")</f>
        <v>4340.3049524314401</v>
      </c>
      <c r="O177" s="123">
        <f ca="1">IFERROR(IF((VLOOKUP($E177,'NEA Backsheet'!$D$5:$CB$183,O$9,FALSE))="","",(VLOOKUP($E177,'NEA Backsheet'!$D$5:$CB$183,O$9,FALSE))),"")</f>
        <v>6745.5390408708281</v>
      </c>
      <c r="P177" s="127">
        <f ca="1">IFERROR(IF((VLOOKUP($E177,'NEA Backsheet'!$D$5:$CB$183,P$9,FALSE))="","",(VLOOKUP($E177,'NEA Backsheet'!$D$5:$CB$183,P$9,FALSE))),"")</f>
        <v>7359.3442979840793</v>
      </c>
      <c r="Q177" s="124">
        <f ca="1">IFERROR(IF((VLOOKUP($E177,'NEA Backsheet'!$D$5:$CB$183,Q$9,FALSE))="","",(VLOOKUP($E177,'NEA Backsheet'!$D$5:$CB$183,Q$9,FALSE))),"")</f>
        <v>7360.2087420798343</v>
      </c>
      <c r="R177" s="126">
        <f ca="1">IFERROR(IF((VLOOKUP($E177,'NEA Backsheet'!$D$5:$CB$183,R$9,FALSE))="","",(VLOOKUP($E177,'NEA Backsheet'!$D$5:$CB$183,R$9,FALSE))),"")</f>
        <v>7174.3317841564294</v>
      </c>
    </row>
    <row r="178" spans="1:18" ht="15" customHeight="1" x14ac:dyDescent="0.3">
      <c r="A178" s="56">
        <v>165</v>
      </c>
      <c r="B178" s="97" t="str">
        <f ca="1">IFERROR(IF((VLOOKUP($E178,'Org List'!$AJ$10:$AL$188,3,FALSE))="","",(VLOOKUP($E178,'Org List'!$AJ$10:$AL$188,3,FALSE))),"")</f>
        <v>London Commissioning Region</v>
      </c>
      <c r="C178" s="98" t="str">
        <f ca="1">IFERROR(IF((VLOOKUP($E178,'Org List'!$AO$10:$AQ$188,3,FALSE))="","",(VLOOKUP($E178,'Org List'!$AO$10:$AQ$188,3,FALSE))),"")</f>
        <v>London Region</v>
      </c>
      <c r="D178" s="116" t="str">
        <f ca="1">IFERROR(IF((VLOOKUP($E178,'Org List'!$AT$10:$AV$188,3,FALSE))="","",(VLOOKUP($E178,'Org List'!$AT$10:$AV$188,3,FALSE))),"")</f>
        <v>NHS England London</v>
      </c>
      <c r="E178" s="97" t="str">
        <f t="shared" ca="1" si="5"/>
        <v>E09000032</v>
      </c>
      <c r="F178" s="99" t="str">
        <f ca="1">IF(E178="","",VLOOKUP(E178,'Org List'!$J$9:$K$488,2,0))</f>
        <v>Wandsworth</v>
      </c>
      <c r="G178" s="123">
        <f ca="1">IFERROR(IF((VLOOKUP($E178,'NEA Backsheet'!$D$5:$CB$183,G$9,FALSE))="","",(VLOOKUP($E178,'NEA Backsheet'!$D$5:$CB$183,G$9,FALSE))),"")</f>
        <v>2298.2754709251149</v>
      </c>
      <c r="H178" s="124">
        <f ca="1">IFERROR(IF((VLOOKUP($E178,'NEA Backsheet'!$D$5:$CB$183,H$9,FALSE))="","",(VLOOKUP($E178,'NEA Backsheet'!$D$5:$CB$183,H$9,FALSE))),"")</f>
        <v>2324.9491228987849</v>
      </c>
      <c r="I178" s="124">
        <f ca="1">IFERROR(IF((VLOOKUP($E178,'NEA Backsheet'!$D$5:$CB$183,I$9,FALSE))="","",(VLOOKUP($E178,'NEA Backsheet'!$D$5:$CB$183,I$9,FALSE))),"")</f>
        <v>2464.5374095362217</v>
      </c>
      <c r="J178" s="125">
        <f ca="1">IFERROR(IF((VLOOKUP($E178,'NEA Backsheet'!$D$5:$CB$183,J$9,FALSE))="","",(VLOOKUP($E178,'NEA Backsheet'!$D$5:$CB$183,J$9,FALSE))),"")</f>
        <v>2651.4628870879151</v>
      </c>
      <c r="K178" s="123">
        <f ca="1">IFERROR(IF((VLOOKUP($E178,'NEA Backsheet'!$D$5:$CB$183,K$9,FALSE))="","",(VLOOKUP($E178,'NEA Backsheet'!$D$5:$CB$183,K$9,FALSE))),"")</f>
        <v>4786.9451810607352</v>
      </c>
      <c r="L178" s="124">
        <f ca="1">IFERROR(IF((VLOOKUP($E178,'NEA Backsheet'!$D$5:$CB$183,L$9,FALSE))="","",(VLOOKUP($E178,'NEA Backsheet'!$D$5:$CB$183,L$9,FALSE))),"")</f>
        <v>4708.3022999359628</v>
      </c>
      <c r="M178" s="124">
        <f ca="1">IFERROR(IF((VLOOKUP($E178,'NEA Backsheet'!$D$5:$CB$183,M$9,FALSE))="","",(VLOOKUP($E178,'NEA Backsheet'!$D$5:$CB$183,M$9,FALSE))),"")</f>
        <v>4471.4242331763189</v>
      </c>
      <c r="N178" s="126">
        <f ca="1">IFERROR(IF((VLOOKUP($E178,'NEA Backsheet'!$D$5:$CB$183,N$9,FALSE))="","",(VLOOKUP($E178,'NEA Backsheet'!$D$5:$CB$183,N$9,FALSE))),"")</f>
        <v>4555.6199908673689</v>
      </c>
      <c r="O178" s="123">
        <f ca="1">IFERROR(IF((VLOOKUP($E178,'NEA Backsheet'!$D$5:$CB$183,O$9,FALSE))="","",(VLOOKUP($E178,'NEA Backsheet'!$D$5:$CB$183,O$9,FALSE))),"")</f>
        <v>7085.2206519858501</v>
      </c>
      <c r="P178" s="127">
        <f ca="1">IFERROR(IF((VLOOKUP($E178,'NEA Backsheet'!$D$5:$CB$183,P$9,FALSE))="","",(VLOOKUP($E178,'NEA Backsheet'!$D$5:$CB$183,P$9,FALSE))),"")</f>
        <v>7033.2514228347482</v>
      </c>
      <c r="Q178" s="124">
        <f ca="1">IFERROR(IF((VLOOKUP($E178,'NEA Backsheet'!$D$5:$CB$183,Q$9,FALSE))="","",(VLOOKUP($E178,'NEA Backsheet'!$D$5:$CB$183,Q$9,FALSE))),"")</f>
        <v>6935.9616427125402</v>
      </c>
      <c r="R178" s="126">
        <f ca="1">IFERROR(IF((VLOOKUP($E178,'NEA Backsheet'!$D$5:$CB$183,R$9,FALSE))="","",(VLOOKUP($E178,'NEA Backsheet'!$D$5:$CB$183,R$9,FALSE))),"")</f>
        <v>7207.0828779552839</v>
      </c>
    </row>
    <row r="179" spans="1:18" ht="15" customHeight="1" x14ac:dyDescent="0.3">
      <c r="A179" s="56">
        <v>166</v>
      </c>
      <c r="B179" s="97" t="str">
        <f ca="1">IFERROR(IF((VLOOKUP($E179,'Org List'!$AJ$10:$AL$188,3,FALSE))="","",(VLOOKUP($E179,'Org List'!$AJ$10:$AL$188,3,FALSE))),"")</f>
        <v>North of England Commissioning Region</v>
      </c>
      <c r="C179" s="98" t="str">
        <f ca="1">IFERROR(IF((VLOOKUP($E179,'Org List'!$AO$10:$AQ$188,3,FALSE))="","",(VLOOKUP($E179,'Org List'!$AO$10:$AQ$188,3,FALSE))),"")</f>
        <v>North West Region</v>
      </c>
      <c r="D179" s="116" t="str">
        <f ca="1">IFERROR(IF((VLOOKUP($E179,'Org List'!$AT$10:$AV$188,3,FALSE))="","",(VLOOKUP($E179,'Org List'!$AT$10:$AV$188,3,FALSE))),"")</f>
        <v>NHS England North (Cheshire And Merseyside)</v>
      </c>
      <c r="E179" s="97" t="str">
        <f t="shared" ca="1" si="5"/>
        <v>E06000007</v>
      </c>
      <c r="F179" s="99" t="str">
        <f ca="1">IF(E179="","",VLOOKUP(E179,'Org List'!$J$9:$K$488,2,0))</f>
        <v>Warrington</v>
      </c>
      <c r="G179" s="123">
        <f ca="1">IFERROR(IF((VLOOKUP($E179,'NEA Backsheet'!$D$5:$CB$183,G$9,FALSE))="","",(VLOOKUP($E179,'NEA Backsheet'!$D$5:$CB$183,G$9,FALSE))),"")</f>
        <v>2791.5733703418687</v>
      </c>
      <c r="H179" s="124">
        <f ca="1">IFERROR(IF((VLOOKUP($E179,'NEA Backsheet'!$D$5:$CB$183,H$9,FALSE))="","",(VLOOKUP($E179,'NEA Backsheet'!$D$5:$CB$183,H$9,FALSE))),"")</f>
        <v>2093.5027829838027</v>
      </c>
      <c r="I179" s="124">
        <f ca="1">IFERROR(IF((VLOOKUP($E179,'NEA Backsheet'!$D$5:$CB$183,I$9,FALSE))="","",(VLOOKUP($E179,'NEA Backsheet'!$D$5:$CB$183,I$9,FALSE))),"")</f>
        <v>2541.1035672872276</v>
      </c>
      <c r="J179" s="125">
        <f ca="1">IFERROR(IF((VLOOKUP($E179,'NEA Backsheet'!$D$5:$CB$183,J$9,FALSE))="","",(VLOOKUP($E179,'NEA Backsheet'!$D$5:$CB$183,J$9,FALSE))),"")</f>
        <v>2797.9048045544037</v>
      </c>
      <c r="K179" s="123">
        <f ca="1">IFERROR(IF((VLOOKUP($E179,'NEA Backsheet'!$D$5:$CB$183,K$9,FALSE))="","",(VLOOKUP($E179,'NEA Backsheet'!$D$5:$CB$183,K$9,FALSE))),"")</f>
        <v>3725.1567683049066</v>
      </c>
      <c r="L179" s="124">
        <f ca="1">IFERROR(IF((VLOOKUP($E179,'NEA Backsheet'!$D$5:$CB$183,L$9,FALSE))="","",(VLOOKUP($E179,'NEA Backsheet'!$D$5:$CB$183,L$9,FALSE))),"")</f>
        <v>3736.6753814260965</v>
      </c>
      <c r="M179" s="124">
        <f ca="1">IFERROR(IF((VLOOKUP($E179,'NEA Backsheet'!$D$5:$CB$183,M$9,FALSE))="","",(VLOOKUP($E179,'NEA Backsheet'!$D$5:$CB$183,M$9,FALSE))),"")</f>
        <v>3846.9064607647742</v>
      </c>
      <c r="N179" s="126">
        <f ca="1">IFERROR(IF((VLOOKUP($E179,'NEA Backsheet'!$D$5:$CB$183,N$9,FALSE))="","",(VLOOKUP($E179,'NEA Backsheet'!$D$5:$CB$183,N$9,FALSE))),"")</f>
        <v>3606.9324797310178</v>
      </c>
      <c r="O179" s="123">
        <f ca="1">IFERROR(IF((VLOOKUP($E179,'NEA Backsheet'!$D$5:$CB$183,O$9,FALSE))="","",(VLOOKUP($E179,'NEA Backsheet'!$D$5:$CB$183,O$9,FALSE))),"")</f>
        <v>6516.7301386467752</v>
      </c>
      <c r="P179" s="127">
        <f ca="1">IFERROR(IF((VLOOKUP($E179,'NEA Backsheet'!$D$5:$CB$183,P$9,FALSE))="","",(VLOOKUP($E179,'NEA Backsheet'!$D$5:$CB$183,P$9,FALSE))),"")</f>
        <v>5830.1781644098992</v>
      </c>
      <c r="Q179" s="124">
        <f ca="1">IFERROR(IF((VLOOKUP($E179,'NEA Backsheet'!$D$5:$CB$183,Q$9,FALSE))="","",(VLOOKUP($E179,'NEA Backsheet'!$D$5:$CB$183,Q$9,FALSE))),"")</f>
        <v>6388.0100280520019</v>
      </c>
      <c r="R179" s="126">
        <f ca="1">IFERROR(IF((VLOOKUP($E179,'NEA Backsheet'!$D$5:$CB$183,R$9,FALSE))="","",(VLOOKUP($E179,'NEA Backsheet'!$D$5:$CB$183,R$9,FALSE))),"")</f>
        <v>6404.8372842854214</v>
      </c>
    </row>
    <row r="180" spans="1:18" ht="15" customHeight="1" x14ac:dyDescent="0.3">
      <c r="A180" s="56">
        <v>167</v>
      </c>
      <c r="B180" s="97" t="str">
        <f ca="1">IFERROR(IF((VLOOKUP($E180,'Org List'!$AJ$10:$AL$188,3,FALSE))="","",(VLOOKUP($E180,'Org List'!$AJ$10:$AL$188,3,FALSE))),"")</f>
        <v>Midlands and East of England Commissioning Region</v>
      </c>
      <c r="C180" s="98" t="str">
        <f ca="1">IFERROR(IF((VLOOKUP($E180,'Org List'!$AO$10:$AQ$188,3,FALSE))="","",(VLOOKUP($E180,'Org List'!$AO$10:$AQ$188,3,FALSE))),"")</f>
        <v>West Midlands Region</v>
      </c>
      <c r="D180" s="116" t="str">
        <f ca="1">IFERROR(IF((VLOOKUP($E180,'Org List'!$AT$10:$AV$188,3,FALSE))="","",(VLOOKUP($E180,'Org List'!$AT$10:$AV$188,3,FALSE))),"")</f>
        <v>NHS England Midlands And East (West Midlands)</v>
      </c>
      <c r="E180" s="97" t="str">
        <f t="shared" ca="1" si="5"/>
        <v>E10000031</v>
      </c>
      <c r="F180" s="99" t="str">
        <f ca="1">IF(E180="","",VLOOKUP(E180,'Org List'!$J$9:$K$488,2,0))</f>
        <v>Warwickshire</v>
      </c>
      <c r="G180" s="123">
        <f ca="1">IFERROR(IF((VLOOKUP($E180,'NEA Backsheet'!$D$5:$CB$183,G$9,FALSE))="","",(VLOOKUP($E180,'NEA Backsheet'!$D$5:$CB$183,G$9,FALSE))),"")</f>
        <v>4224.4642067329114</v>
      </c>
      <c r="H180" s="124">
        <f ca="1">IFERROR(IF((VLOOKUP($E180,'NEA Backsheet'!$D$5:$CB$183,H$9,FALSE))="","",(VLOOKUP($E180,'NEA Backsheet'!$D$5:$CB$183,H$9,FALSE))),"")</f>
        <v>3670.6488075216043</v>
      </c>
      <c r="I180" s="124">
        <f ca="1">IFERROR(IF((VLOOKUP($E180,'NEA Backsheet'!$D$5:$CB$183,I$9,FALSE))="","",(VLOOKUP($E180,'NEA Backsheet'!$D$5:$CB$183,I$9,FALSE))),"")</f>
        <v>4208.8564633825208</v>
      </c>
      <c r="J180" s="125">
        <f ca="1">IFERROR(IF((VLOOKUP($E180,'NEA Backsheet'!$D$5:$CB$183,J$9,FALSE))="","",(VLOOKUP($E180,'NEA Backsheet'!$D$5:$CB$183,J$9,FALSE))),"")</f>
        <v>4060.7686881628197</v>
      </c>
      <c r="K180" s="123">
        <f ca="1">IFERROR(IF((VLOOKUP($E180,'NEA Backsheet'!$D$5:$CB$183,K$9,FALSE))="","",(VLOOKUP($E180,'NEA Backsheet'!$D$5:$CB$183,K$9,FALSE))),"")</f>
        <v>10527.936942778586</v>
      </c>
      <c r="L180" s="124">
        <f ca="1">IFERROR(IF((VLOOKUP($E180,'NEA Backsheet'!$D$5:$CB$183,L$9,FALSE))="","",(VLOOKUP($E180,'NEA Backsheet'!$D$5:$CB$183,L$9,FALSE))),"")</f>
        <v>10540.105077611935</v>
      </c>
      <c r="M180" s="124">
        <f ca="1">IFERROR(IF((VLOOKUP($E180,'NEA Backsheet'!$D$5:$CB$183,M$9,FALSE))="","",(VLOOKUP($E180,'NEA Backsheet'!$D$5:$CB$183,M$9,FALSE))),"")</f>
        <v>10772.441148654594</v>
      </c>
      <c r="N180" s="126">
        <f ca="1">IFERROR(IF((VLOOKUP($E180,'NEA Backsheet'!$D$5:$CB$183,N$9,FALSE))="","",(VLOOKUP($E180,'NEA Backsheet'!$D$5:$CB$183,N$9,FALSE))),"")</f>
        <v>10846.572359535046</v>
      </c>
      <c r="O180" s="123">
        <f ca="1">IFERROR(IF((VLOOKUP($E180,'NEA Backsheet'!$D$5:$CB$183,O$9,FALSE))="","",(VLOOKUP($E180,'NEA Backsheet'!$D$5:$CB$183,O$9,FALSE))),"")</f>
        <v>14752.401149511497</v>
      </c>
      <c r="P180" s="127">
        <f ca="1">IFERROR(IF((VLOOKUP($E180,'NEA Backsheet'!$D$5:$CB$183,P$9,FALSE))="","",(VLOOKUP($E180,'NEA Backsheet'!$D$5:$CB$183,P$9,FALSE))),"")</f>
        <v>14210.753885133539</v>
      </c>
      <c r="Q180" s="124">
        <f ca="1">IFERROR(IF((VLOOKUP($E180,'NEA Backsheet'!$D$5:$CB$183,Q$9,FALSE))="","",(VLOOKUP($E180,'NEA Backsheet'!$D$5:$CB$183,Q$9,FALSE))),"")</f>
        <v>14981.297612037115</v>
      </c>
      <c r="R180" s="126">
        <f ca="1">IFERROR(IF((VLOOKUP($E180,'NEA Backsheet'!$D$5:$CB$183,R$9,FALSE))="","",(VLOOKUP($E180,'NEA Backsheet'!$D$5:$CB$183,R$9,FALSE))),"")</f>
        <v>14907.341047697866</v>
      </c>
    </row>
    <row r="181" spans="1:18" ht="15" customHeight="1" x14ac:dyDescent="0.3">
      <c r="A181" s="56">
        <v>168</v>
      </c>
      <c r="B181" s="97" t="str">
        <f ca="1">IFERROR(IF((VLOOKUP($E181,'Org List'!$AJ$10:$AL$188,3,FALSE))="","",(VLOOKUP($E181,'Org List'!$AJ$10:$AL$188,3,FALSE))),"")</f>
        <v>South East England Commissioning Region</v>
      </c>
      <c r="C181" s="98" t="str">
        <f ca="1">IFERROR(IF((VLOOKUP($E181,'Org List'!$AO$10:$AQ$188,3,FALSE))="","",(VLOOKUP($E181,'Org List'!$AO$10:$AQ$188,3,FALSE))),"")</f>
        <v>South East Region</v>
      </c>
      <c r="D181" s="116" t="str">
        <f ca="1">IFERROR(IF((VLOOKUP($E181,'Org List'!$AT$10:$AV$188,3,FALSE))="","",(VLOOKUP($E181,'Org List'!$AT$10:$AV$188,3,FALSE))),"")</f>
        <v>NHS England South East (Hampshire, Isle of Wight and Thames Valley)</v>
      </c>
      <c r="E181" s="97" t="str">
        <f t="shared" ca="1" si="5"/>
        <v>E06000037</v>
      </c>
      <c r="F181" s="99" t="str">
        <f ca="1">IF(E181="","",VLOOKUP(E181,'Org List'!$J$9:$K$488,2,0))</f>
        <v>West Berkshire</v>
      </c>
      <c r="G181" s="123">
        <f ca="1">IFERROR(IF((VLOOKUP($E181,'NEA Backsheet'!$D$5:$CB$183,G$9,FALSE))="","",(VLOOKUP($E181,'NEA Backsheet'!$D$5:$CB$183,G$9,FALSE))),"")</f>
        <v>1040.0197043500011</v>
      </c>
      <c r="H181" s="124">
        <f ca="1">IFERROR(IF((VLOOKUP($E181,'NEA Backsheet'!$D$5:$CB$183,H$9,FALSE))="","",(VLOOKUP($E181,'NEA Backsheet'!$D$5:$CB$183,H$9,FALSE))),"")</f>
        <v>1012.6513186183591</v>
      </c>
      <c r="I181" s="124">
        <f ca="1">IFERROR(IF((VLOOKUP($E181,'NEA Backsheet'!$D$5:$CB$183,I$9,FALSE))="","",(VLOOKUP($E181,'NEA Backsheet'!$D$5:$CB$183,I$9,FALSE))),"")</f>
        <v>1119.2383323495435</v>
      </c>
      <c r="J181" s="125">
        <f ca="1">IFERROR(IF((VLOOKUP($E181,'NEA Backsheet'!$D$5:$CB$183,J$9,FALSE))="","",(VLOOKUP($E181,'NEA Backsheet'!$D$5:$CB$183,J$9,FALSE))),"")</f>
        <v>1119.9756968990609</v>
      </c>
      <c r="K181" s="123">
        <f ca="1">IFERROR(IF((VLOOKUP($E181,'NEA Backsheet'!$D$5:$CB$183,K$9,FALSE))="","",(VLOOKUP($E181,'NEA Backsheet'!$D$5:$CB$183,K$9,FALSE))),"")</f>
        <v>2482.7533601755895</v>
      </c>
      <c r="L181" s="124">
        <f ca="1">IFERROR(IF((VLOOKUP($E181,'NEA Backsheet'!$D$5:$CB$183,L$9,FALSE))="","",(VLOOKUP($E181,'NEA Backsheet'!$D$5:$CB$183,L$9,FALSE))),"")</f>
        <v>2483.770950034726</v>
      </c>
      <c r="M181" s="124">
        <f ca="1">IFERROR(IF((VLOOKUP($E181,'NEA Backsheet'!$D$5:$CB$183,M$9,FALSE))="","",(VLOOKUP($E181,'NEA Backsheet'!$D$5:$CB$183,M$9,FALSE))),"")</f>
        <v>2354.5055113768631</v>
      </c>
      <c r="N181" s="126">
        <f ca="1">IFERROR(IF((VLOOKUP($E181,'NEA Backsheet'!$D$5:$CB$183,N$9,FALSE))="","",(VLOOKUP($E181,'NEA Backsheet'!$D$5:$CB$183,N$9,FALSE))),"")</f>
        <v>2336.2566874840422</v>
      </c>
      <c r="O181" s="123">
        <f ca="1">IFERROR(IF((VLOOKUP($E181,'NEA Backsheet'!$D$5:$CB$183,O$9,FALSE))="","",(VLOOKUP($E181,'NEA Backsheet'!$D$5:$CB$183,O$9,FALSE))),"")</f>
        <v>3522.7730645255906</v>
      </c>
      <c r="P181" s="127">
        <f ca="1">IFERROR(IF((VLOOKUP($E181,'NEA Backsheet'!$D$5:$CB$183,P$9,FALSE))="","",(VLOOKUP($E181,'NEA Backsheet'!$D$5:$CB$183,P$9,FALSE))),"")</f>
        <v>3496.4222686530852</v>
      </c>
      <c r="Q181" s="124">
        <f ca="1">IFERROR(IF((VLOOKUP($E181,'NEA Backsheet'!$D$5:$CB$183,Q$9,FALSE))="","",(VLOOKUP($E181,'NEA Backsheet'!$D$5:$CB$183,Q$9,FALSE))),"")</f>
        <v>3473.7438437264063</v>
      </c>
      <c r="R181" s="126">
        <f ca="1">IFERROR(IF((VLOOKUP($E181,'NEA Backsheet'!$D$5:$CB$183,R$9,FALSE))="","",(VLOOKUP($E181,'NEA Backsheet'!$D$5:$CB$183,R$9,FALSE))),"")</f>
        <v>3456.2323843831032</v>
      </c>
    </row>
    <row r="182" spans="1:18" ht="15" customHeight="1" x14ac:dyDescent="0.3">
      <c r="A182" s="56">
        <v>169</v>
      </c>
      <c r="B182" s="97" t="str">
        <f ca="1">IFERROR(IF((VLOOKUP($E182,'Org List'!$AJ$10:$AL$188,3,FALSE))="","",(VLOOKUP($E182,'Org List'!$AJ$10:$AL$188,3,FALSE))),"")</f>
        <v>South East England Commissioning Region</v>
      </c>
      <c r="C182" s="98" t="str">
        <f ca="1">IFERROR(IF((VLOOKUP($E182,'Org List'!$AO$10:$AQ$188,3,FALSE))="","",(VLOOKUP($E182,'Org List'!$AO$10:$AQ$188,3,FALSE))),"")</f>
        <v>South East Region</v>
      </c>
      <c r="D182" s="116" t="str">
        <f ca="1">IFERROR(IF((VLOOKUP($E182,'Org List'!$AT$10:$AV$188,3,FALSE))="","",(VLOOKUP($E182,'Org List'!$AT$10:$AV$188,3,FALSE))),"")</f>
        <v>NHS England South East (Kent, Surrey and Sussex)</v>
      </c>
      <c r="E182" s="97" t="str">
        <f t="shared" ca="1" si="5"/>
        <v>E10000032</v>
      </c>
      <c r="F182" s="99" t="str">
        <f ca="1">IF(E182="","",VLOOKUP(E182,'Org List'!$J$9:$K$488,2,0))</f>
        <v>West Sussex</v>
      </c>
      <c r="G182" s="123">
        <f ca="1">IFERROR(IF((VLOOKUP($E182,'NEA Backsheet'!$D$5:$CB$183,G$9,FALSE))="","",(VLOOKUP($E182,'NEA Backsheet'!$D$5:$CB$183,G$9,FALSE))),"")</f>
        <v>7030.9055022483208</v>
      </c>
      <c r="H182" s="124">
        <f ca="1">IFERROR(IF((VLOOKUP($E182,'NEA Backsheet'!$D$5:$CB$183,H$9,FALSE))="","",(VLOOKUP($E182,'NEA Backsheet'!$D$5:$CB$183,H$9,FALSE))),"")</f>
        <v>7114.3829110554561</v>
      </c>
      <c r="I182" s="124">
        <f ca="1">IFERROR(IF((VLOOKUP($E182,'NEA Backsheet'!$D$5:$CB$183,I$9,FALSE))="","",(VLOOKUP($E182,'NEA Backsheet'!$D$5:$CB$183,I$9,FALSE))),"")</f>
        <v>7520.640312273641</v>
      </c>
      <c r="J182" s="125">
        <f ca="1">IFERROR(IF((VLOOKUP($E182,'NEA Backsheet'!$D$5:$CB$183,J$9,FALSE))="","",(VLOOKUP($E182,'NEA Backsheet'!$D$5:$CB$183,J$9,FALSE))),"")</f>
        <v>7449.5499632727478</v>
      </c>
      <c r="K182" s="123">
        <f ca="1">IFERROR(IF((VLOOKUP($E182,'NEA Backsheet'!$D$5:$CB$183,K$9,FALSE))="","",(VLOOKUP($E182,'NEA Backsheet'!$D$5:$CB$183,K$9,FALSE))),"")</f>
        <v>16376.636199135863</v>
      </c>
      <c r="L182" s="124">
        <f ca="1">IFERROR(IF((VLOOKUP($E182,'NEA Backsheet'!$D$5:$CB$183,L$9,FALSE))="","",(VLOOKUP($E182,'NEA Backsheet'!$D$5:$CB$183,L$9,FALSE))),"")</f>
        <v>16515.713030002793</v>
      </c>
      <c r="M182" s="124">
        <f ca="1">IFERROR(IF((VLOOKUP($E182,'NEA Backsheet'!$D$5:$CB$183,M$9,FALSE))="","",(VLOOKUP($E182,'NEA Backsheet'!$D$5:$CB$183,M$9,FALSE))),"")</f>
        <v>16346.33461542497</v>
      </c>
      <c r="N182" s="126">
        <f ca="1">IFERROR(IF((VLOOKUP($E182,'NEA Backsheet'!$D$5:$CB$183,N$9,FALSE))="","",(VLOOKUP($E182,'NEA Backsheet'!$D$5:$CB$183,N$9,FALSE))),"")</f>
        <v>15928.367267056277</v>
      </c>
      <c r="O182" s="123">
        <f ca="1">IFERROR(IF((VLOOKUP($E182,'NEA Backsheet'!$D$5:$CB$183,O$9,FALSE))="","",(VLOOKUP($E182,'NEA Backsheet'!$D$5:$CB$183,O$9,FALSE))),"")</f>
        <v>23407.541701384183</v>
      </c>
      <c r="P182" s="127">
        <f ca="1">IFERROR(IF((VLOOKUP($E182,'NEA Backsheet'!$D$5:$CB$183,P$9,FALSE))="","",(VLOOKUP($E182,'NEA Backsheet'!$D$5:$CB$183,P$9,FALSE))),"")</f>
        <v>23630.095941058251</v>
      </c>
      <c r="Q182" s="124">
        <f ca="1">IFERROR(IF((VLOOKUP($E182,'NEA Backsheet'!$D$5:$CB$183,Q$9,FALSE))="","",(VLOOKUP($E182,'NEA Backsheet'!$D$5:$CB$183,Q$9,FALSE))),"")</f>
        <v>23866.974927698611</v>
      </c>
      <c r="R182" s="126">
        <f ca="1">IFERROR(IF((VLOOKUP($E182,'NEA Backsheet'!$D$5:$CB$183,R$9,FALSE))="","",(VLOOKUP($E182,'NEA Backsheet'!$D$5:$CB$183,R$9,FALSE))),"")</f>
        <v>23377.917230329025</v>
      </c>
    </row>
    <row r="183" spans="1:18" ht="15" customHeight="1" x14ac:dyDescent="0.3">
      <c r="A183" s="56">
        <v>170</v>
      </c>
      <c r="B183" s="97" t="str">
        <f ca="1">IFERROR(IF((VLOOKUP($E183,'Org List'!$AJ$10:$AL$188,3,FALSE))="","",(VLOOKUP($E183,'Org List'!$AJ$10:$AL$188,3,FALSE))),"")</f>
        <v>London Commissioning Region</v>
      </c>
      <c r="C183" s="98" t="str">
        <f ca="1">IFERROR(IF((VLOOKUP($E183,'Org List'!$AO$10:$AQ$188,3,FALSE))="","",(VLOOKUP($E183,'Org List'!$AO$10:$AQ$188,3,FALSE))),"")</f>
        <v>London Region</v>
      </c>
      <c r="D183" s="116" t="str">
        <f ca="1">IFERROR(IF((VLOOKUP($E183,'Org List'!$AT$10:$AV$188,3,FALSE))="","",(VLOOKUP($E183,'Org List'!$AT$10:$AV$188,3,FALSE))),"")</f>
        <v>NHS England London</v>
      </c>
      <c r="E183" s="97" t="str">
        <f t="shared" ca="1" si="5"/>
        <v>E09000033</v>
      </c>
      <c r="F183" s="99" t="str">
        <f ca="1">IF(E183="","",VLOOKUP(E183,'Org List'!$J$9:$K$488,2,0))</f>
        <v>Westminster</v>
      </c>
      <c r="G183" s="123">
        <f ca="1">IFERROR(IF((VLOOKUP($E183,'NEA Backsheet'!$D$5:$CB$183,G$9,FALSE))="","",(VLOOKUP($E183,'NEA Backsheet'!$D$5:$CB$183,G$9,FALSE))),"")</f>
        <v>1158.0948423442117</v>
      </c>
      <c r="H183" s="124">
        <f ca="1">IFERROR(IF((VLOOKUP($E183,'NEA Backsheet'!$D$5:$CB$183,H$9,FALSE))="","",(VLOOKUP($E183,'NEA Backsheet'!$D$5:$CB$183,H$9,FALSE))),"")</f>
        <v>1176.4790520033409</v>
      </c>
      <c r="I183" s="124">
        <f ca="1">IFERROR(IF((VLOOKUP($E183,'NEA Backsheet'!$D$5:$CB$183,I$9,FALSE))="","",(VLOOKUP($E183,'NEA Backsheet'!$D$5:$CB$183,I$9,FALSE))),"")</f>
        <v>1262.6121939555517</v>
      </c>
      <c r="J183" s="125">
        <f ca="1">IFERROR(IF((VLOOKUP($E183,'NEA Backsheet'!$D$5:$CB$183,J$9,FALSE))="","",(VLOOKUP($E183,'NEA Backsheet'!$D$5:$CB$183,J$9,FALSE))),"")</f>
        <v>1331.1443590308127</v>
      </c>
      <c r="K183" s="123">
        <f ca="1">IFERROR(IF((VLOOKUP($E183,'NEA Backsheet'!$D$5:$CB$183,K$9,FALSE))="","",(VLOOKUP($E183,'NEA Backsheet'!$D$5:$CB$183,K$9,FALSE))),"")</f>
        <v>2894.3176075709016</v>
      </c>
      <c r="L183" s="124">
        <f ca="1">IFERROR(IF((VLOOKUP($E183,'NEA Backsheet'!$D$5:$CB$183,L$9,FALSE))="","",(VLOOKUP($E183,'NEA Backsheet'!$D$5:$CB$183,L$9,FALSE))),"")</f>
        <v>2896.6520863215474</v>
      </c>
      <c r="M183" s="124">
        <f ca="1">IFERROR(IF((VLOOKUP($E183,'NEA Backsheet'!$D$5:$CB$183,M$9,FALSE))="","",(VLOOKUP($E183,'NEA Backsheet'!$D$5:$CB$183,M$9,FALSE))),"")</f>
        <v>2725.1668007842818</v>
      </c>
      <c r="N183" s="126">
        <f ca="1">IFERROR(IF((VLOOKUP($E183,'NEA Backsheet'!$D$5:$CB$183,N$9,FALSE))="","",(VLOOKUP($E183,'NEA Backsheet'!$D$5:$CB$183,N$9,FALSE))),"")</f>
        <v>2833.6873243575201</v>
      </c>
      <c r="O183" s="123">
        <f ca="1">IFERROR(IF((VLOOKUP($E183,'NEA Backsheet'!$D$5:$CB$183,O$9,FALSE))="","",(VLOOKUP($E183,'NEA Backsheet'!$D$5:$CB$183,O$9,FALSE))),"")</f>
        <v>4052.412449915113</v>
      </c>
      <c r="P183" s="127">
        <f ca="1">IFERROR(IF((VLOOKUP($E183,'NEA Backsheet'!$D$5:$CB$183,P$9,FALSE))="","",(VLOOKUP($E183,'NEA Backsheet'!$D$5:$CB$183,P$9,FALSE))),"")</f>
        <v>4073.1311383248885</v>
      </c>
      <c r="Q183" s="124">
        <f ca="1">IFERROR(IF((VLOOKUP($E183,'NEA Backsheet'!$D$5:$CB$183,Q$9,FALSE))="","",(VLOOKUP($E183,'NEA Backsheet'!$D$5:$CB$183,Q$9,FALSE))),"")</f>
        <v>3987.7789947398333</v>
      </c>
      <c r="R183" s="126">
        <f ca="1">IFERROR(IF((VLOOKUP($E183,'NEA Backsheet'!$D$5:$CB$183,R$9,FALSE))="","",(VLOOKUP($E183,'NEA Backsheet'!$D$5:$CB$183,R$9,FALSE))),"")</f>
        <v>4164.8316833883327</v>
      </c>
    </row>
    <row r="184" spans="1:18" ht="15" customHeight="1" x14ac:dyDescent="0.3">
      <c r="A184" s="56">
        <v>171</v>
      </c>
      <c r="B184" s="97" t="str">
        <f ca="1">IFERROR(IF((VLOOKUP($E184,'Org List'!$AJ$10:$AL$188,3,FALSE))="","",(VLOOKUP($E184,'Org List'!$AJ$10:$AL$188,3,FALSE))),"")</f>
        <v>North of England Commissioning Region</v>
      </c>
      <c r="C184" s="98" t="str">
        <f ca="1">IFERROR(IF((VLOOKUP($E184,'Org List'!$AO$10:$AQ$188,3,FALSE))="","",(VLOOKUP($E184,'Org List'!$AO$10:$AQ$188,3,FALSE))),"")</f>
        <v>North West Region</v>
      </c>
      <c r="D184" s="116" t="str">
        <f ca="1">IFERROR(IF((VLOOKUP($E184,'Org List'!$AT$10:$AV$188,3,FALSE))="","",(VLOOKUP($E184,'Org List'!$AT$10:$AV$188,3,FALSE))),"")</f>
        <v>NHS England North (Greater Manchester)</v>
      </c>
      <c r="E184" s="97" t="str">
        <f t="shared" ca="1" si="5"/>
        <v>E08000010</v>
      </c>
      <c r="F184" s="99" t="str">
        <f ca="1">IF(E184="","",VLOOKUP(E184,'Org List'!$J$9:$K$488,2,0))</f>
        <v>Wigan</v>
      </c>
      <c r="G184" s="123">
        <f ca="1">IFERROR(IF((VLOOKUP($E184,'NEA Backsheet'!$D$5:$CB$183,G$9,FALSE))="","",(VLOOKUP($E184,'NEA Backsheet'!$D$5:$CB$183,G$9,FALSE))),"")</f>
        <v>3298.8452969101363</v>
      </c>
      <c r="H184" s="124">
        <f ca="1">IFERROR(IF((VLOOKUP($E184,'NEA Backsheet'!$D$5:$CB$183,H$9,FALSE))="","",(VLOOKUP($E184,'NEA Backsheet'!$D$5:$CB$183,H$9,FALSE))),"")</f>
        <v>3161.9018265243021</v>
      </c>
      <c r="I184" s="124">
        <f ca="1">IFERROR(IF((VLOOKUP($E184,'NEA Backsheet'!$D$5:$CB$183,I$9,FALSE))="","",(VLOOKUP($E184,'NEA Backsheet'!$D$5:$CB$183,I$9,FALSE))),"")</f>
        <v>3579.0784480019797</v>
      </c>
      <c r="J184" s="125">
        <f ca="1">IFERROR(IF((VLOOKUP($E184,'NEA Backsheet'!$D$5:$CB$183,J$9,FALSE))="","",(VLOOKUP($E184,'NEA Backsheet'!$D$5:$CB$183,J$9,FALSE))),"")</f>
        <v>3278.2736141233704</v>
      </c>
      <c r="K184" s="123">
        <f ca="1">IFERROR(IF((VLOOKUP($E184,'NEA Backsheet'!$D$5:$CB$183,K$9,FALSE))="","",(VLOOKUP($E184,'NEA Backsheet'!$D$5:$CB$183,K$9,FALSE))),"")</f>
        <v>6842.8279351863648</v>
      </c>
      <c r="L184" s="124">
        <f ca="1">IFERROR(IF((VLOOKUP($E184,'NEA Backsheet'!$D$5:$CB$183,L$9,FALSE))="","",(VLOOKUP($E184,'NEA Backsheet'!$D$5:$CB$183,L$9,FALSE))),"")</f>
        <v>6894.5436987342309</v>
      </c>
      <c r="M184" s="124">
        <f ca="1">IFERROR(IF((VLOOKUP($E184,'NEA Backsheet'!$D$5:$CB$183,M$9,FALSE))="","",(VLOOKUP($E184,'NEA Backsheet'!$D$5:$CB$183,M$9,FALSE))),"")</f>
        <v>7103.3344949675184</v>
      </c>
      <c r="N184" s="126">
        <f ca="1">IFERROR(IF((VLOOKUP($E184,'NEA Backsheet'!$D$5:$CB$183,N$9,FALSE))="","",(VLOOKUP($E184,'NEA Backsheet'!$D$5:$CB$183,N$9,FALSE))),"")</f>
        <v>6765.4935819641414</v>
      </c>
      <c r="O184" s="123">
        <f ca="1">IFERROR(IF((VLOOKUP($E184,'NEA Backsheet'!$D$5:$CB$183,O$9,FALSE))="","",(VLOOKUP($E184,'NEA Backsheet'!$D$5:$CB$183,O$9,FALSE))),"")</f>
        <v>10141.673232096502</v>
      </c>
      <c r="P184" s="127">
        <f ca="1">IFERROR(IF((VLOOKUP($E184,'NEA Backsheet'!$D$5:$CB$183,P$9,FALSE))="","",(VLOOKUP($E184,'NEA Backsheet'!$D$5:$CB$183,P$9,FALSE))),"")</f>
        <v>10056.445525258532</v>
      </c>
      <c r="Q184" s="124">
        <f ca="1">IFERROR(IF((VLOOKUP($E184,'NEA Backsheet'!$D$5:$CB$183,Q$9,FALSE))="","",(VLOOKUP($E184,'NEA Backsheet'!$D$5:$CB$183,Q$9,FALSE))),"")</f>
        <v>10682.412942969499</v>
      </c>
      <c r="R184" s="126">
        <f ca="1">IFERROR(IF((VLOOKUP($E184,'NEA Backsheet'!$D$5:$CB$183,R$9,FALSE))="","",(VLOOKUP($E184,'NEA Backsheet'!$D$5:$CB$183,R$9,FALSE))),"")</f>
        <v>10043.767196087512</v>
      </c>
    </row>
    <row r="185" spans="1:18" ht="15" customHeight="1" x14ac:dyDescent="0.3">
      <c r="A185" s="56">
        <v>172</v>
      </c>
      <c r="B185" s="97" t="str">
        <f ca="1">IFERROR(IF((VLOOKUP($E185,'Org List'!$AJ$10:$AL$188,3,FALSE))="","",(VLOOKUP($E185,'Org List'!$AJ$10:$AL$188,3,FALSE))),"")</f>
        <v>South West England Commissioning Region</v>
      </c>
      <c r="C185" s="98" t="str">
        <f ca="1">IFERROR(IF((VLOOKUP($E185,'Org List'!$AO$10:$AQ$188,3,FALSE))="","",(VLOOKUP($E185,'Org List'!$AO$10:$AQ$188,3,FALSE))),"")</f>
        <v>South West Region</v>
      </c>
      <c r="D185" s="116" t="str">
        <f ca="1">IFERROR(IF((VLOOKUP($E185,'Org List'!$AT$10:$AV$188,3,FALSE))="","",(VLOOKUP($E185,'Org List'!$AT$10:$AV$188,3,FALSE))),"")</f>
        <v>NHS England South West (South West North)</v>
      </c>
      <c r="E185" s="97" t="str">
        <f t="shared" ca="1" si="5"/>
        <v>E06000054</v>
      </c>
      <c r="F185" s="99" t="str">
        <f ca="1">IF(E185="","",VLOOKUP(E185,'Org List'!$J$9:$K$488,2,0))</f>
        <v>Wiltshire</v>
      </c>
      <c r="G185" s="123">
        <f ca="1">IFERROR(IF((VLOOKUP($E185,'NEA Backsheet'!$D$5:$CB$183,G$9,FALSE))="","",(VLOOKUP($E185,'NEA Backsheet'!$D$5:$CB$183,G$9,FALSE))),"")</f>
        <v>3864.1942152248484</v>
      </c>
      <c r="H185" s="124">
        <f ca="1">IFERROR(IF((VLOOKUP($E185,'NEA Backsheet'!$D$5:$CB$183,H$9,FALSE))="","",(VLOOKUP($E185,'NEA Backsheet'!$D$5:$CB$183,H$9,FALSE))),"")</f>
        <v>3638.6559948939789</v>
      </c>
      <c r="I185" s="124">
        <f ca="1">IFERROR(IF((VLOOKUP($E185,'NEA Backsheet'!$D$5:$CB$183,I$9,FALSE))="","",(VLOOKUP($E185,'NEA Backsheet'!$D$5:$CB$183,I$9,FALSE))),"")</f>
        <v>4052.7729559690888</v>
      </c>
      <c r="J185" s="125">
        <f ca="1">IFERROR(IF((VLOOKUP($E185,'NEA Backsheet'!$D$5:$CB$183,J$9,FALSE))="","",(VLOOKUP($E185,'NEA Backsheet'!$D$5:$CB$183,J$9,FALSE))),"")</f>
        <v>3995.7518549393412</v>
      </c>
      <c r="K185" s="123">
        <f ca="1">IFERROR(IF((VLOOKUP($E185,'NEA Backsheet'!$D$5:$CB$183,K$9,FALSE))="","",(VLOOKUP($E185,'NEA Backsheet'!$D$5:$CB$183,K$9,FALSE))),"")</f>
        <v>8639.7504941551615</v>
      </c>
      <c r="L185" s="124">
        <f ca="1">IFERROR(IF((VLOOKUP($E185,'NEA Backsheet'!$D$5:$CB$183,L$9,FALSE))="","",(VLOOKUP($E185,'NEA Backsheet'!$D$5:$CB$183,L$9,FALSE))),"")</f>
        <v>8862.333480065643</v>
      </c>
      <c r="M185" s="124">
        <f ca="1">IFERROR(IF((VLOOKUP($E185,'NEA Backsheet'!$D$5:$CB$183,M$9,FALSE))="","",(VLOOKUP($E185,'NEA Backsheet'!$D$5:$CB$183,M$9,FALSE))),"")</f>
        <v>8540.0856671814963</v>
      </c>
      <c r="N185" s="126">
        <f ca="1">IFERROR(IF((VLOOKUP($E185,'NEA Backsheet'!$D$5:$CB$183,N$9,FALSE))="","",(VLOOKUP($E185,'NEA Backsheet'!$D$5:$CB$183,N$9,FALSE))),"")</f>
        <v>8569.7568815271989</v>
      </c>
      <c r="O185" s="123">
        <f ca="1">IFERROR(IF((VLOOKUP($E185,'NEA Backsheet'!$D$5:$CB$183,O$9,FALSE))="","",(VLOOKUP($E185,'NEA Backsheet'!$D$5:$CB$183,O$9,FALSE))),"")</f>
        <v>12503.94470938001</v>
      </c>
      <c r="P185" s="127">
        <f ca="1">IFERROR(IF((VLOOKUP($E185,'NEA Backsheet'!$D$5:$CB$183,P$9,FALSE))="","",(VLOOKUP($E185,'NEA Backsheet'!$D$5:$CB$183,P$9,FALSE))),"")</f>
        <v>12500.989474959622</v>
      </c>
      <c r="Q185" s="124">
        <f ca="1">IFERROR(IF((VLOOKUP($E185,'NEA Backsheet'!$D$5:$CB$183,Q$9,FALSE))="","",(VLOOKUP($E185,'NEA Backsheet'!$D$5:$CB$183,Q$9,FALSE))),"")</f>
        <v>12592.858623150585</v>
      </c>
      <c r="R185" s="126">
        <f ca="1">IFERROR(IF((VLOOKUP($E185,'NEA Backsheet'!$D$5:$CB$183,R$9,FALSE))="","",(VLOOKUP($E185,'NEA Backsheet'!$D$5:$CB$183,R$9,FALSE))),"")</f>
        <v>12565.50873646654</v>
      </c>
    </row>
    <row r="186" spans="1:18" ht="15" customHeight="1" x14ac:dyDescent="0.3">
      <c r="A186" s="56">
        <v>173</v>
      </c>
      <c r="B186" s="97" t="str">
        <f ca="1">IFERROR(IF((VLOOKUP($E186,'Org List'!$AJ$10:$AL$188,3,FALSE))="","",(VLOOKUP($E186,'Org List'!$AJ$10:$AL$188,3,FALSE))),"")</f>
        <v>South East England Commissioning Region</v>
      </c>
      <c r="C186" s="98" t="str">
        <f ca="1">IFERROR(IF((VLOOKUP($E186,'Org List'!$AO$10:$AQ$188,3,FALSE))="","",(VLOOKUP($E186,'Org List'!$AO$10:$AQ$188,3,FALSE))),"")</f>
        <v>South East Region</v>
      </c>
      <c r="D186" s="116" t="str">
        <f ca="1">IFERROR(IF((VLOOKUP($E186,'Org List'!$AT$10:$AV$188,3,FALSE))="","",(VLOOKUP($E186,'Org List'!$AT$10:$AV$188,3,FALSE))),"")</f>
        <v>NHS England South East (Hampshire, Isle of Wight and Thames Valley)</v>
      </c>
      <c r="E186" s="97" t="str">
        <f t="shared" ca="1" si="5"/>
        <v>E06000040</v>
      </c>
      <c r="F186" s="99" t="str">
        <f ca="1">IF(E186="","",VLOOKUP(E186,'Org List'!$J$9:$K$488,2,0))</f>
        <v>Windsor and Maidenhead</v>
      </c>
      <c r="G186" s="123">
        <f ca="1">IFERROR(IF((VLOOKUP($E186,'NEA Backsheet'!$D$5:$CB$183,G$9,FALSE))="","",(VLOOKUP($E186,'NEA Backsheet'!$D$5:$CB$183,G$9,FALSE))),"")</f>
        <v>1671.8081700399846</v>
      </c>
      <c r="H186" s="124">
        <f ca="1">IFERROR(IF((VLOOKUP($E186,'NEA Backsheet'!$D$5:$CB$183,H$9,FALSE))="","",(VLOOKUP($E186,'NEA Backsheet'!$D$5:$CB$183,H$9,FALSE))),"")</f>
        <v>1694.2891941134844</v>
      </c>
      <c r="I186" s="124">
        <f ca="1">IFERROR(IF((VLOOKUP($E186,'NEA Backsheet'!$D$5:$CB$183,I$9,FALSE))="","",(VLOOKUP($E186,'NEA Backsheet'!$D$5:$CB$183,I$9,FALSE))),"")</f>
        <v>1849.9634232149801</v>
      </c>
      <c r="J186" s="125">
        <f ca="1">IFERROR(IF((VLOOKUP($E186,'NEA Backsheet'!$D$5:$CB$183,J$9,FALSE))="","",(VLOOKUP($E186,'NEA Backsheet'!$D$5:$CB$183,J$9,FALSE))),"")</f>
        <v>1731.5890281365807</v>
      </c>
      <c r="K186" s="123">
        <f ca="1">IFERROR(IF((VLOOKUP($E186,'NEA Backsheet'!$D$5:$CB$183,K$9,FALSE))="","",(VLOOKUP($E186,'NEA Backsheet'!$D$5:$CB$183,K$9,FALSE))),"")</f>
        <v>2578.4260542969832</v>
      </c>
      <c r="L186" s="124">
        <f ca="1">IFERROR(IF((VLOOKUP($E186,'NEA Backsheet'!$D$5:$CB$183,L$9,FALSE))="","",(VLOOKUP($E186,'NEA Backsheet'!$D$5:$CB$183,L$9,FALSE))),"")</f>
        <v>2524.5378657230076</v>
      </c>
      <c r="M186" s="124">
        <f ca="1">IFERROR(IF((VLOOKUP($E186,'NEA Backsheet'!$D$5:$CB$183,M$9,FALSE))="","",(VLOOKUP($E186,'NEA Backsheet'!$D$5:$CB$183,M$9,FALSE))),"")</f>
        <v>2531.7157356469475</v>
      </c>
      <c r="N186" s="126">
        <f ca="1">IFERROR(IF((VLOOKUP($E186,'NEA Backsheet'!$D$5:$CB$183,N$9,FALSE))="","",(VLOOKUP($E186,'NEA Backsheet'!$D$5:$CB$183,N$9,FALSE))),"")</f>
        <v>2604.509682451448</v>
      </c>
      <c r="O186" s="123">
        <f ca="1">IFERROR(IF((VLOOKUP($E186,'NEA Backsheet'!$D$5:$CB$183,O$9,FALSE))="","",(VLOOKUP($E186,'NEA Backsheet'!$D$5:$CB$183,O$9,FALSE))),"")</f>
        <v>4250.2342243369676</v>
      </c>
      <c r="P186" s="127">
        <f ca="1">IFERROR(IF((VLOOKUP($E186,'NEA Backsheet'!$D$5:$CB$183,P$9,FALSE))="","",(VLOOKUP($E186,'NEA Backsheet'!$D$5:$CB$183,P$9,FALSE))),"")</f>
        <v>4218.8270598364925</v>
      </c>
      <c r="Q186" s="124">
        <f ca="1">IFERROR(IF((VLOOKUP($E186,'NEA Backsheet'!$D$5:$CB$183,Q$9,FALSE))="","",(VLOOKUP($E186,'NEA Backsheet'!$D$5:$CB$183,Q$9,FALSE))),"")</f>
        <v>4381.6791588619271</v>
      </c>
      <c r="R186" s="126">
        <f ca="1">IFERROR(IF((VLOOKUP($E186,'NEA Backsheet'!$D$5:$CB$183,R$9,FALSE))="","",(VLOOKUP($E186,'NEA Backsheet'!$D$5:$CB$183,R$9,FALSE))),"")</f>
        <v>4336.0987105880286</v>
      </c>
    </row>
    <row r="187" spans="1:18" ht="15" customHeight="1" x14ac:dyDescent="0.3">
      <c r="A187" s="56">
        <v>174</v>
      </c>
      <c r="B187" s="97" t="str">
        <f ca="1">IFERROR(IF((VLOOKUP($E187,'Org List'!$AJ$10:$AL$188,3,FALSE))="","",(VLOOKUP($E187,'Org List'!$AJ$10:$AL$188,3,FALSE))),"")</f>
        <v>North of England Commissioning Region</v>
      </c>
      <c r="C187" s="98" t="str">
        <f ca="1">IFERROR(IF((VLOOKUP($E187,'Org List'!$AO$10:$AQ$188,3,FALSE))="","",(VLOOKUP($E187,'Org List'!$AO$10:$AQ$188,3,FALSE))),"")</f>
        <v>North West Region</v>
      </c>
      <c r="D187" s="116" t="str">
        <f ca="1">IFERROR(IF((VLOOKUP($E187,'Org List'!$AT$10:$AV$188,3,FALSE))="","",(VLOOKUP($E187,'Org List'!$AT$10:$AV$188,3,FALSE))),"")</f>
        <v>NHS England North (Cheshire And Merseyside)</v>
      </c>
      <c r="E187" s="97" t="str">
        <f t="shared" ca="1" si="5"/>
        <v>E08000015</v>
      </c>
      <c r="F187" s="99" t="str">
        <f ca="1">IF(E187="","",VLOOKUP(E187,'Org List'!$J$9:$K$488,2,0))</f>
        <v>Wirral</v>
      </c>
      <c r="G187" s="123">
        <f ca="1">IFERROR(IF((VLOOKUP($E187,'NEA Backsheet'!$D$5:$CB$183,G$9,FALSE))="","",(VLOOKUP($E187,'NEA Backsheet'!$D$5:$CB$183,G$9,FALSE))),"")</f>
        <v>3817.8695888343773</v>
      </c>
      <c r="H187" s="124">
        <f ca="1">IFERROR(IF((VLOOKUP($E187,'NEA Backsheet'!$D$5:$CB$183,H$9,FALSE))="","",(VLOOKUP($E187,'NEA Backsheet'!$D$5:$CB$183,H$9,FALSE))),"")</f>
        <v>3631.1859870295052</v>
      </c>
      <c r="I187" s="124">
        <f ca="1">IFERROR(IF((VLOOKUP($E187,'NEA Backsheet'!$D$5:$CB$183,I$9,FALSE))="","",(VLOOKUP($E187,'NEA Backsheet'!$D$5:$CB$183,I$9,FALSE))),"")</f>
        <v>3668.6741529056744</v>
      </c>
      <c r="J187" s="125">
        <f ca="1">IFERROR(IF((VLOOKUP($E187,'NEA Backsheet'!$D$5:$CB$183,J$9,FALSE))="","",(VLOOKUP($E187,'NEA Backsheet'!$D$5:$CB$183,J$9,FALSE))),"")</f>
        <v>3687.0225976241968</v>
      </c>
      <c r="K187" s="123">
        <f ca="1">IFERROR(IF((VLOOKUP($E187,'NEA Backsheet'!$D$5:$CB$183,K$9,FALSE))="","",(VLOOKUP($E187,'NEA Backsheet'!$D$5:$CB$183,K$9,FALSE))),"")</f>
        <v>8734.5512503824266</v>
      </c>
      <c r="L187" s="124">
        <f ca="1">IFERROR(IF((VLOOKUP($E187,'NEA Backsheet'!$D$5:$CB$183,L$9,FALSE))="","",(VLOOKUP($E187,'NEA Backsheet'!$D$5:$CB$183,L$9,FALSE))),"")</f>
        <v>8994.9630727806634</v>
      </c>
      <c r="M187" s="124">
        <f ca="1">IFERROR(IF((VLOOKUP($E187,'NEA Backsheet'!$D$5:$CB$183,M$9,FALSE))="","",(VLOOKUP($E187,'NEA Backsheet'!$D$5:$CB$183,M$9,FALSE))),"")</f>
        <v>8611.9794704815467</v>
      </c>
      <c r="N187" s="126">
        <f ca="1">IFERROR(IF((VLOOKUP($E187,'NEA Backsheet'!$D$5:$CB$183,N$9,FALSE))="","",(VLOOKUP($E187,'NEA Backsheet'!$D$5:$CB$183,N$9,FALSE))),"")</f>
        <v>8562.8632566535343</v>
      </c>
      <c r="O187" s="123">
        <f ca="1">IFERROR(IF((VLOOKUP($E187,'NEA Backsheet'!$D$5:$CB$183,O$9,FALSE))="","",(VLOOKUP($E187,'NEA Backsheet'!$D$5:$CB$183,O$9,FALSE))),"")</f>
        <v>12552.420839216804</v>
      </c>
      <c r="P187" s="127">
        <f ca="1">IFERROR(IF((VLOOKUP($E187,'NEA Backsheet'!$D$5:$CB$183,P$9,FALSE))="","",(VLOOKUP($E187,'NEA Backsheet'!$D$5:$CB$183,P$9,FALSE))),"")</f>
        <v>12626.149059810168</v>
      </c>
      <c r="Q187" s="124">
        <f ca="1">IFERROR(IF((VLOOKUP($E187,'NEA Backsheet'!$D$5:$CB$183,Q$9,FALSE))="","",(VLOOKUP($E187,'NEA Backsheet'!$D$5:$CB$183,Q$9,FALSE))),"")</f>
        <v>12280.653623387221</v>
      </c>
      <c r="R187" s="126">
        <f ca="1">IFERROR(IF((VLOOKUP($E187,'NEA Backsheet'!$D$5:$CB$183,R$9,FALSE))="","",(VLOOKUP($E187,'NEA Backsheet'!$D$5:$CB$183,R$9,FALSE))),"")</f>
        <v>12249.885854277731</v>
      </c>
    </row>
    <row r="188" spans="1:18" ht="15" customHeight="1" x14ac:dyDescent="0.3">
      <c r="A188" s="56">
        <v>175</v>
      </c>
      <c r="B188" s="97" t="str">
        <f ca="1">IFERROR(IF((VLOOKUP($E188,'Org List'!$AJ$10:$AL$188,3,FALSE))="","",(VLOOKUP($E188,'Org List'!$AJ$10:$AL$188,3,FALSE))),"")</f>
        <v>South East England Commissioning Region</v>
      </c>
      <c r="C188" s="98" t="str">
        <f ca="1">IFERROR(IF((VLOOKUP($E188,'Org List'!$AO$10:$AQ$188,3,FALSE))="","",(VLOOKUP($E188,'Org List'!$AO$10:$AQ$188,3,FALSE))),"")</f>
        <v>South East Region</v>
      </c>
      <c r="D188" s="116" t="str">
        <f ca="1">IFERROR(IF((VLOOKUP($E188,'Org List'!$AT$10:$AV$188,3,FALSE))="","",(VLOOKUP($E188,'Org List'!$AT$10:$AV$188,3,FALSE))),"")</f>
        <v>NHS England South East (Hampshire, Isle of Wight and Thames Valley)</v>
      </c>
      <c r="E188" s="97" t="str">
        <f t="shared" ca="1" si="5"/>
        <v>E06000041</v>
      </c>
      <c r="F188" s="99" t="str">
        <f ca="1">IF(E188="","",VLOOKUP(E188,'Org List'!$J$9:$K$488,2,0))</f>
        <v>Wokingham</v>
      </c>
      <c r="G188" s="123">
        <f ca="1">IFERROR(IF((VLOOKUP($E188,'NEA Backsheet'!$D$5:$CB$183,G$9,FALSE))="","",(VLOOKUP($E188,'NEA Backsheet'!$D$5:$CB$183,G$9,FALSE))),"")</f>
        <v>1111.1221346555726</v>
      </c>
      <c r="H188" s="124">
        <f ca="1">IFERROR(IF((VLOOKUP($E188,'NEA Backsheet'!$D$5:$CB$183,H$9,FALSE))="","",(VLOOKUP($E188,'NEA Backsheet'!$D$5:$CB$183,H$9,FALSE))),"")</f>
        <v>1083.3161247166454</v>
      </c>
      <c r="I188" s="124">
        <f ca="1">IFERROR(IF((VLOOKUP($E188,'NEA Backsheet'!$D$5:$CB$183,I$9,FALSE))="","",(VLOOKUP($E188,'NEA Backsheet'!$D$5:$CB$183,I$9,FALSE))),"")</f>
        <v>1197.1996556200024</v>
      </c>
      <c r="J188" s="125">
        <f ca="1">IFERROR(IF((VLOOKUP($E188,'NEA Backsheet'!$D$5:$CB$183,J$9,FALSE))="","",(VLOOKUP($E188,'NEA Backsheet'!$D$5:$CB$183,J$9,FALSE))),"")</f>
        <v>1195.8995338641853</v>
      </c>
      <c r="K188" s="123">
        <f ca="1">IFERROR(IF((VLOOKUP($E188,'NEA Backsheet'!$D$5:$CB$183,K$9,FALSE))="","",(VLOOKUP($E188,'NEA Backsheet'!$D$5:$CB$183,K$9,FALSE))),"")</f>
        <v>2622.766709049265</v>
      </c>
      <c r="L188" s="124">
        <f ca="1">IFERROR(IF((VLOOKUP($E188,'NEA Backsheet'!$D$5:$CB$183,L$9,FALSE))="","",(VLOOKUP($E188,'NEA Backsheet'!$D$5:$CB$183,L$9,FALSE))),"")</f>
        <v>2622.4597664789362</v>
      </c>
      <c r="M188" s="124">
        <f ca="1">IFERROR(IF((VLOOKUP($E188,'NEA Backsheet'!$D$5:$CB$183,M$9,FALSE))="","",(VLOOKUP($E188,'NEA Backsheet'!$D$5:$CB$183,M$9,FALSE))),"")</f>
        <v>2489.1119109561919</v>
      </c>
      <c r="N188" s="126">
        <f ca="1">IFERROR(IF((VLOOKUP($E188,'NEA Backsheet'!$D$5:$CB$183,N$9,FALSE))="","",(VLOOKUP($E188,'NEA Backsheet'!$D$5:$CB$183,N$9,FALSE))),"")</f>
        <v>2471.5032989916235</v>
      </c>
      <c r="O188" s="123">
        <f ca="1">IFERROR(IF((VLOOKUP($E188,'NEA Backsheet'!$D$5:$CB$183,O$9,FALSE))="","",(VLOOKUP($E188,'NEA Backsheet'!$D$5:$CB$183,O$9,FALSE))),"")</f>
        <v>3733.8888437048377</v>
      </c>
      <c r="P188" s="127">
        <f ca="1">IFERROR(IF((VLOOKUP($E188,'NEA Backsheet'!$D$5:$CB$183,P$9,FALSE))="","",(VLOOKUP($E188,'NEA Backsheet'!$D$5:$CB$183,P$9,FALSE))),"")</f>
        <v>3705.7758911955816</v>
      </c>
      <c r="Q188" s="124">
        <f ca="1">IFERROR(IF((VLOOKUP($E188,'NEA Backsheet'!$D$5:$CB$183,Q$9,FALSE))="","",(VLOOKUP($E188,'NEA Backsheet'!$D$5:$CB$183,Q$9,FALSE))),"")</f>
        <v>3686.3115665761943</v>
      </c>
      <c r="R188" s="126">
        <f ca="1">IFERROR(IF((VLOOKUP($E188,'NEA Backsheet'!$D$5:$CB$183,R$9,FALSE))="","",(VLOOKUP($E188,'NEA Backsheet'!$D$5:$CB$183,R$9,FALSE))),"")</f>
        <v>3667.4028328558088</v>
      </c>
    </row>
    <row r="189" spans="1:18" ht="15" customHeight="1" x14ac:dyDescent="0.3">
      <c r="A189" s="56">
        <v>176</v>
      </c>
      <c r="B189" s="97" t="str">
        <f ca="1">IFERROR(IF((VLOOKUP($E189,'Org List'!$AJ$10:$AL$188,3,FALSE))="","",(VLOOKUP($E189,'Org List'!$AJ$10:$AL$188,3,FALSE))),"")</f>
        <v>Midlands and East of England Commissioning Region</v>
      </c>
      <c r="C189" s="98" t="str">
        <f ca="1">IFERROR(IF((VLOOKUP($E189,'Org List'!$AO$10:$AQ$188,3,FALSE))="","",(VLOOKUP($E189,'Org List'!$AO$10:$AQ$188,3,FALSE))),"")</f>
        <v>West Midlands Region</v>
      </c>
      <c r="D189" s="116" t="str">
        <f ca="1">IFERROR(IF((VLOOKUP($E189,'Org List'!$AT$10:$AV$188,3,FALSE))="","",(VLOOKUP($E189,'Org List'!$AT$10:$AV$188,3,FALSE))),"")</f>
        <v>NHS England Midlands And East (West Midlands)</v>
      </c>
      <c r="E189" s="97" t="str">
        <f t="shared" ca="1" si="5"/>
        <v>E08000031</v>
      </c>
      <c r="F189" s="99" t="str">
        <f ca="1">IF(E189="","",VLOOKUP(E189,'Org List'!$J$9:$K$488,2,0))</f>
        <v>Wolverhampton</v>
      </c>
      <c r="G189" s="123">
        <f ca="1">IFERROR(IF((VLOOKUP($E189,'NEA Backsheet'!$D$5:$CB$183,G$9,FALSE))="","",(VLOOKUP($E189,'NEA Backsheet'!$D$5:$CB$183,G$9,FALSE))),"")</f>
        <v>2300.5564739395668</v>
      </c>
      <c r="H189" s="124">
        <f ca="1">IFERROR(IF((VLOOKUP($E189,'NEA Backsheet'!$D$5:$CB$183,H$9,FALSE))="","",(VLOOKUP($E189,'NEA Backsheet'!$D$5:$CB$183,H$9,FALSE))),"")</f>
        <v>2077.7819396287368</v>
      </c>
      <c r="I189" s="124">
        <f ca="1">IFERROR(IF((VLOOKUP($E189,'NEA Backsheet'!$D$5:$CB$183,I$9,FALSE))="","",(VLOOKUP($E189,'NEA Backsheet'!$D$5:$CB$183,I$9,FALSE))),"")</f>
        <v>2120.6446647493449</v>
      </c>
      <c r="J189" s="125">
        <f ca="1">IFERROR(IF((VLOOKUP($E189,'NEA Backsheet'!$D$5:$CB$183,J$9,FALSE))="","",(VLOOKUP($E189,'NEA Backsheet'!$D$5:$CB$183,J$9,FALSE))),"")</f>
        <v>2269.7430737393242</v>
      </c>
      <c r="K189" s="123">
        <f ca="1">IFERROR(IF((VLOOKUP($E189,'NEA Backsheet'!$D$5:$CB$183,K$9,FALSE))="","",(VLOOKUP($E189,'NEA Backsheet'!$D$5:$CB$183,K$9,FALSE))),"")</f>
        <v>4955.305729122907</v>
      </c>
      <c r="L189" s="124">
        <f ca="1">IFERROR(IF((VLOOKUP($E189,'NEA Backsheet'!$D$5:$CB$183,L$9,FALSE))="","",(VLOOKUP($E189,'NEA Backsheet'!$D$5:$CB$183,L$9,FALSE))),"")</f>
        <v>5033.8778483533342</v>
      </c>
      <c r="M189" s="124">
        <f ca="1">IFERROR(IF((VLOOKUP($E189,'NEA Backsheet'!$D$5:$CB$183,M$9,FALSE))="","",(VLOOKUP($E189,'NEA Backsheet'!$D$5:$CB$183,M$9,FALSE))),"")</f>
        <v>4934.3959534239539</v>
      </c>
      <c r="N189" s="126">
        <f ca="1">IFERROR(IF((VLOOKUP($E189,'NEA Backsheet'!$D$5:$CB$183,N$9,FALSE))="","",(VLOOKUP($E189,'NEA Backsheet'!$D$5:$CB$183,N$9,FALSE))),"")</f>
        <v>4858.1875140145166</v>
      </c>
      <c r="O189" s="123">
        <f ca="1">IFERROR(IF((VLOOKUP($E189,'NEA Backsheet'!$D$5:$CB$183,O$9,FALSE))="","",(VLOOKUP($E189,'NEA Backsheet'!$D$5:$CB$183,O$9,FALSE))),"")</f>
        <v>7255.8622030624738</v>
      </c>
      <c r="P189" s="127">
        <f ca="1">IFERROR(IF((VLOOKUP($E189,'NEA Backsheet'!$D$5:$CB$183,P$9,FALSE))="","",(VLOOKUP($E189,'NEA Backsheet'!$D$5:$CB$183,P$9,FALSE))),"")</f>
        <v>7111.6597879820711</v>
      </c>
      <c r="Q189" s="124">
        <f ca="1">IFERROR(IF((VLOOKUP($E189,'NEA Backsheet'!$D$5:$CB$183,Q$9,FALSE))="","",(VLOOKUP($E189,'NEA Backsheet'!$D$5:$CB$183,Q$9,FALSE))),"")</f>
        <v>7055.0406181732988</v>
      </c>
      <c r="R189" s="126">
        <f ca="1">IFERROR(IF((VLOOKUP($E189,'NEA Backsheet'!$D$5:$CB$183,R$9,FALSE))="","",(VLOOKUP($E189,'NEA Backsheet'!$D$5:$CB$183,R$9,FALSE))),"")</f>
        <v>7127.9305877538409</v>
      </c>
    </row>
    <row r="190" spans="1:18" ht="15" customHeight="1" x14ac:dyDescent="0.3">
      <c r="A190" s="56">
        <v>177</v>
      </c>
      <c r="B190" s="97" t="str">
        <f ca="1">IFERROR(IF((VLOOKUP($E190,'Org List'!$AJ$10:$AL$188,3,FALSE))="","",(VLOOKUP($E190,'Org List'!$AJ$10:$AL$188,3,FALSE))),"")</f>
        <v>Midlands and East of England Commissioning Region</v>
      </c>
      <c r="C190" s="98" t="str">
        <f ca="1">IFERROR(IF((VLOOKUP($E190,'Org List'!$AO$10:$AQ$188,3,FALSE))="","",(VLOOKUP($E190,'Org List'!$AO$10:$AQ$188,3,FALSE))),"")</f>
        <v>West Midlands Region</v>
      </c>
      <c r="D190" s="116" t="str">
        <f ca="1">IFERROR(IF((VLOOKUP($E190,'Org List'!$AT$10:$AV$188,3,FALSE))="","",(VLOOKUP($E190,'Org List'!$AT$10:$AV$188,3,FALSE))),"")</f>
        <v>NHS England Midlands And East (West Midlands)</v>
      </c>
      <c r="E190" s="97" t="str">
        <f t="shared" ca="1" si="5"/>
        <v>E10000034</v>
      </c>
      <c r="F190" s="99" t="str">
        <f ca="1">IF(E190="","",VLOOKUP(E190,'Org List'!$J$9:$K$488,2,0))</f>
        <v>Worcestershire</v>
      </c>
      <c r="G190" s="123">
        <f ca="1">IFERROR(IF((VLOOKUP($E190,'NEA Backsheet'!$D$5:$CB$183,G$9,FALSE))="","",(VLOOKUP($E190,'NEA Backsheet'!$D$5:$CB$183,G$9,FALSE))),"")</f>
        <v>4236.9158508029341</v>
      </c>
      <c r="H190" s="124">
        <f ca="1">IFERROR(IF((VLOOKUP($E190,'NEA Backsheet'!$D$5:$CB$183,H$9,FALSE))="","",(VLOOKUP($E190,'NEA Backsheet'!$D$5:$CB$183,H$9,FALSE))),"")</f>
        <v>3865.2770275573494</v>
      </c>
      <c r="I190" s="124">
        <f ca="1">IFERROR(IF((VLOOKUP($E190,'NEA Backsheet'!$D$5:$CB$183,I$9,FALSE))="","",(VLOOKUP($E190,'NEA Backsheet'!$D$5:$CB$183,I$9,FALSE))),"")</f>
        <v>4313.0167259989848</v>
      </c>
      <c r="J190" s="125">
        <f ca="1">IFERROR(IF((VLOOKUP($E190,'NEA Backsheet'!$D$5:$CB$183,J$9,FALSE))="","",(VLOOKUP($E190,'NEA Backsheet'!$D$5:$CB$183,J$9,FALSE))),"")</f>
        <v>4504.9041371464682</v>
      </c>
      <c r="K190" s="123">
        <f ca="1">IFERROR(IF((VLOOKUP($E190,'NEA Backsheet'!$D$5:$CB$183,K$9,FALSE))="","",(VLOOKUP($E190,'NEA Backsheet'!$D$5:$CB$183,K$9,FALSE))),"")</f>
        <v>9255.4237097605128</v>
      </c>
      <c r="L190" s="124">
        <f ca="1">IFERROR(IF((VLOOKUP($E190,'NEA Backsheet'!$D$5:$CB$183,L$9,FALSE))="","",(VLOOKUP($E190,'NEA Backsheet'!$D$5:$CB$183,L$9,FALSE))),"")</f>
        <v>9155.6909833406353</v>
      </c>
      <c r="M190" s="124">
        <f ca="1">IFERROR(IF((VLOOKUP($E190,'NEA Backsheet'!$D$5:$CB$183,M$9,FALSE))="","",(VLOOKUP($E190,'NEA Backsheet'!$D$5:$CB$183,M$9,FALSE))),"")</f>
        <v>10035.308654723038</v>
      </c>
      <c r="N190" s="126">
        <f ca="1">IFERROR(IF((VLOOKUP($E190,'NEA Backsheet'!$D$5:$CB$183,N$9,FALSE))="","",(VLOOKUP($E190,'NEA Backsheet'!$D$5:$CB$183,N$9,FALSE))),"")</f>
        <v>10158.495572074469</v>
      </c>
      <c r="O190" s="123">
        <f ca="1">IFERROR(IF((VLOOKUP($E190,'NEA Backsheet'!$D$5:$CB$183,O$9,FALSE))="","",(VLOOKUP($E190,'NEA Backsheet'!$D$5:$CB$183,O$9,FALSE))),"")</f>
        <v>13492.339560563447</v>
      </c>
      <c r="P190" s="127">
        <f ca="1">IFERROR(IF((VLOOKUP($E190,'NEA Backsheet'!$D$5:$CB$183,P$9,FALSE))="","",(VLOOKUP($E190,'NEA Backsheet'!$D$5:$CB$183,P$9,FALSE))),"")</f>
        <v>13020.968010897985</v>
      </c>
      <c r="Q190" s="124">
        <f ca="1">IFERROR(IF((VLOOKUP($E190,'NEA Backsheet'!$D$5:$CB$183,Q$9,FALSE))="","",(VLOOKUP($E190,'NEA Backsheet'!$D$5:$CB$183,Q$9,FALSE))),"")</f>
        <v>14348.325380722023</v>
      </c>
      <c r="R190" s="126">
        <f ca="1">IFERROR(IF((VLOOKUP($E190,'NEA Backsheet'!$D$5:$CB$183,R$9,FALSE))="","",(VLOOKUP($E190,'NEA Backsheet'!$D$5:$CB$183,R$9,FALSE))),"")</f>
        <v>14663.399709220937</v>
      </c>
    </row>
    <row r="191" spans="1:18" ht="15" customHeight="1" thickBot="1" x14ac:dyDescent="0.35">
      <c r="A191" s="56">
        <v>178</v>
      </c>
      <c r="B191" s="100" t="str">
        <f ca="1">IFERROR(IF((VLOOKUP($E191,'Org List'!$AJ$10:$AL$188,3,FALSE))="","",(VLOOKUP($E191,'Org List'!$AJ$10:$AL$188,3,FALSE))),"")</f>
        <v>North of England Commissioning Region</v>
      </c>
      <c r="C191" s="101" t="str">
        <f ca="1">IFERROR(IF((VLOOKUP($E191,'Org List'!$AO$10:$AQ$188,3,FALSE))="","",(VLOOKUP($E191,'Org List'!$AO$10:$AQ$188,3,FALSE))),"")</f>
        <v>Yorkshire and The Humber Region</v>
      </c>
      <c r="D191" s="117" t="str">
        <f ca="1">IFERROR(IF((VLOOKUP($E191,'Org List'!$AT$10:$AV$188,3,FALSE))="","",(VLOOKUP($E191,'Org List'!$AT$10:$AV$188,3,FALSE))),"")</f>
        <v>NHS England North (Yorkshire And Humber)</v>
      </c>
      <c r="E191" s="100" t="str">
        <f t="shared" ca="1" si="5"/>
        <v>E06000014</v>
      </c>
      <c r="F191" s="102" t="str">
        <f ca="1">IF(E191="","",VLOOKUP(E191,'Org List'!$J$9:$K$488,2,0))</f>
        <v>York</v>
      </c>
      <c r="G191" s="128">
        <f ca="1">IFERROR(IF((VLOOKUP($E191,'NEA Backsheet'!$D$5:$CB$183,G$9,FALSE))="","",(VLOOKUP($E191,'NEA Backsheet'!$D$5:$CB$183,G$9,FALSE))),"")</f>
        <v>2156.3635453461916</v>
      </c>
      <c r="H191" s="129">
        <f ca="1">IFERROR(IF((VLOOKUP($E191,'NEA Backsheet'!$D$5:$CB$183,H$9,FALSE))="","",(VLOOKUP($E191,'NEA Backsheet'!$D$5:$CB$183,H$9,FALSE))),"")</f>
        <v>2065.7793595585863</v>
      </c>
      <c r="I191" s="129">
        <f ca="1">IFERROR(IF((VLOOKUP($E191,'NEA Backsheet'!$D$5:$CB$183,I$9,FALSE))="","",(VLOOKUP($E191,'NEA Backsheet'!$D$5:$CB$183,I$9,FALSE))),"")</f>
        <v>2062.6879026290844</v>
      </c>
      <c r="J191" s="130">
        <f ca="1">IFERROR(IF((VLOOKUP($E191,'NEA Backsheet'!$D$5:$CB$183,J$9,FALSE))="","",(VLOOKUP($E191,'NEA Backsheet'!$D$5:$CB$183,J$9,FALSE))),"")</f>
        <v>2073.5946782892574</v>
      </c>
      <c r="K191" s="128">
        <f ca="1">IFERROR(IF((VLOOKUP($E191,'NEA Backsheet'!$D$5:$CB$183,K$9,FALSE))="","",(VLOOKUP($E191,'NEA Backsheet'!$D$5:$CB$183,K$9,FALSE))),"")</f>
        <v>3817.1536582495564</v>
      </c>
      <c r="L191" s="129">
        <f ca="1">IFERROR(IF((VLOOKUP($E191,'NEA Backsheet'!$D$5:$CB$183,L$9,FALSE))="","",(VLOOKUP($E191,'NEA Backsheet'!$D$5:$CB$183,L$9,FALSE))),"")</f>
        <v>3879.1355291630061</v>
      </c>
      <c r="M191" s="129">
        <f ca="1">IFERROR(IF((VLOOKUP($E191,'NEA Backsheet'!$D$5:$CB$183,M$9,FALSE))="","",(VLOOKUP($E191,'NEA Backsheet'!$D$5:$CB$183,M$9,FALSE))),"")</f>
        <v>3946.5670850222887</v>
      </c>
      <c r="N191" s="131">
        <f ca="1">IFERROR(IF((VLOOKUP($E191,'NEA Backsheet'!$D$5:$CB$183,N$9,FALSE))="","",(VLOOKUP($E191,'NEA Backsheet'!$D$5:$CB$183,N$9,FALSE))),"")</f>
        <v>3832.0421798755137</v>
      </c>
      <c r="O191" s="128">
        <f ca="1">IFERROR(IF((VLOOKUP($E191,'NEA Backsheet'!$D$5:$CB$183,O$9,FALSE))="","",(VLOOKUP($E191,'NEA Backsheet'!$D$5:$CB$183,O$9,FALSE))),"")</f>
        <v>5973.5172035957476</v>
      </c>
      <c r="P191" s="132">
        <f ca="1">IFERROR(IF((VLOOKUP($E191,'NEA Backsheet'!$D$5:$CB$183,P$9,FALSE))="","",(VLOOKUP($E191,'NEA Backsheet'!$D$5:$CB$183,P$9,FALSE))),"")</f>
        <v>5944.9148887215924</v>
      </c>
      <c r="Q191" s="129">
        <f ca="1">IFERROR(IF((VLOOKUP($E191,'NEA Backsheet'!$D$5:$CB$183,Q$9,FALSE))="","",(VLOOKUP($E191,'NEA Backsheet'!$D$5:$CB$183,Q$9,FALSE))),"")</f>
        <v>6009.2549876513731</v>
      </c>
      <c r="R191" s="131">
        <f ca="1">IFERROR(IF((VLOOKUP($E191,'NEA Backsheet'!$D$5:$CB$183,R$9,FALSE))="","",(VLOOKUP($E191,'NEA Backsheet'!$D$5:$CB$183,R$9,FALSE))),"")</f>
        <v>5905.6368581647712</v>
      </c>
    </row>
  </sheetData>
  <sheetProtection algorithmName="SHA-512" hashValue="aqX3qk4QondQGLXBOJrzFs3RO5CDkVsxN8kBN1jjU1jiO+TE/5QRCQCjBumwV7g93m31MjRy4KJiorxW9Rzfcg==" saltValue="VbCENOJvu28HdoFVWTXNJA==" spinCount="100000" sheet="1" objects="1" scenarios="1"/>
  <autoFilter ref="B12:R191"/>
  <mergeCells count="5">
    <mergeCell ref="O11:R11"/>
    <mergeCell ref="B1:L1"/>
    <mergeCell ref="B2:L2"/>
    <mergeCell ref="G11:J11"/>
    <mergeCell ref="K11:N11"/>
  </mergeCells>
  <hyperlinks>
    <hyperlink ref="E6" location="Contents!A1" display="&lt;&lt; Contents"/>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5537"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CB183"/>
  <sheetViews>
    <sheetView zoomScale="80" zoomScaleNormal="80" workbookViewId="0"/>
  </sheetViews>
  <sheetFormatPr defaultRowHeight="14.4" x14ac:dyDescent="0.3"/>
  <cols>
    <col min="6" max="17" width="9.6640625" style="170" customWidth="1"/>
    <col min="18" max="41" width="11.6640625" style="170" customWidth="1"/>
    <col min="42" max="44" width="12.6640625" style="170" customWidth="1"/>
    <col min="45" max="63" width="9.109375" style="170"/>
  </cols>
  <sheetData>
    <row r="1" spans="1:80" x14ac:dyDescent="0.3">
      <c r="D1">
        <v>1</v>
      </c>
      <c r="E1">
        <v>2</v>
      </c>
      <c r="F1" s="170">
        <v>3</v>
      </c>
      <c r="G1" s="170">
        <v>4</v>
      </c>
      <c r="H1" s="170">
        <v>5</v>
      </c>
      <c r="I1" s="170">
        <v>6</v>
      </c>
      <c r="J1" s="170">
        <v>7</v>
      </c>
      <c r="K1" s="170">
        <v>8</v>
      </c>
      <c r="L1" s="170">
        <v>9</v>
      </c>
      <c r="M1" s="170">
        <v>10</v>
      </c>
      <c r="N1" s="170">
        <v>11</v>
      </c>
      <c r="O1" s="170">
        <v>12</v>
      </c>
      <c r="P1" s="170">
        <v>13</v>
      </c>
      <c r="Q1" s="170">
        <v>14</v>
      </c>
      <c r="R1" s="170">
        <v>15</v>
      </c>
      <c r="S1" s="170">
        <v>16</v>
      </c>
      <c r="T1" s="170">
        <v>17</v>
      </c>
      <c r="U1" s="170">
        <v>18</v>
      </c>
      <c r="V1" s="170">
        <v>19</v>
      </c>
      <c r="W1" s="170">
        <v>20</v>
      </c>
      <c r="X1" s="170">
        <v>21</v>
      </c>
      <c r="Y1" s="170">
        <v>22</v>
      </c>
      <c r="Z1" s="170">
        <v>23</v>
      </c>
      <c r="AA1" s="170">
        <v>24</v>
      </c>
      <c r="AB1" s="170">
        <v>25</v>
      </c>
      <c r="AC1" s="170">
        <v>26</v>
      </c>
      <c r="AD1" s="170">
        <v>27</v>
      </c>
      <c r="AE1" s="170">
        <v>28</v>
      </c>
      <c r="AF1" s="170">
        <v>29</v>
      </c>
      <c r="AG1" s="170">
        <v>30</v>
      </c>
      <c r="AH1" s="170">
        <v>31</v>
      </c>
      <c r="AI1" s="170">
        <v>32</v>
      </c>
      <c r="AJ1" s="170">
        <v>33</v>
      </c>
      <c r="AK1" s="170">
        <v>34</v>
      </c>
      <c r="AL1" s="170">
        <v>35</v>
      </c>
      <c r="AM1" s="170">
        <v>36</v>
      </c>
      <c r="AN1" s="170">
        <v>37</v>
      </c>
      <c r="AO1" s="170">
        <v>38</v>
      </c>
      <c r="AP1" s="170">
        <v>39</v>
      </c>
      <c r="AQ1" s="170">
        <v>40</v>
      </c>
      <c r="AR1" s="170">
        <v>41</v>
      </c>
      <c r="AS1" s="170">
        <v>42</v>
      </c>
      <c r="AT1" s="170">
        <v>43</v>
      </c>
      <c r="AU1" s="170">
        <v>44</v>
      </c>
      <c r="AV1" s="170">
        <v>45</v>
      </c>
      <c r="AW1" s="170">
        <v>46</v>
      </c>
      <c r="AX1" s="170">
        <v>47</v>
      </c>
      <c r="AY1" s="170">
        <v>48</v>
      </c>
      <c r="AZ1" s="170">
        <v>49</v>
      </c>
      <c r="BA1" s="170">
        <v>50</v>
      </c>
      <c r="BB1" s="170">
        <v>51</v>
      </c>
      <c r="BC1" s="170">
        <v>52</v>
      </c>
      <c r="BD1" s="170">
        <v>53</v>
      </c>
      <c r="BE1" s="170">
        <v>54</v>
      </c>
      <c r="BF1" s="170">
        <v>55</v>
      </c>
      <c r="BG1" s="170">
        <v>56</v>
      </c>
      <c r="BH1" s="170">
        <v>57</v>
      </c>
      <c r="BI1" s="170">
        <v>58</v>
      </c>
      <c r="BJ1" s="170">
        <v>59</v>
      </c>
      <c r="BK1" s="170">
        <v>60</v>
      </c>
      <c r="BL1" s="170">
        <v>61</v>
      </c>
      <c r="BM1" s="170">
        <v>62</v>
      </c>
      <c r="BN1" s="170">
        <v>63</v>
      </c>
      <c r="BO1" s="170">
        <v>64</v>
      </c>
      <c r="BP1" s="170">
        <v>65</v>
      </c>
      <c r="BQ1" s="170">
        <v>66</v>
      </c>
      <c r="BR1" s="170">
        <v>67</v>
      </c>
      <c r="BS1" s="170">
        <v>68</v>
      </c>
      <c r="BT1" s="170">
        <v>69</v>
      </c>
      <c r="BU1" s="170">
        <v>70</v>
      </c>
      <c r="BV1" s="170">
        <v>71</v>
      </c>
      <c r="BW1" s="170">
        <v>72</v>
      </c>
      <c r="BX1" s="170">
        <v>73</v>
      </c>
      <c r="BY1" s="170">
        <v>74</v>
      </c>
      <c r="BZ1" s="170">
        <v>75</v>
      </c>
      <c r="CA1" s="170">
        <v>76</v>
      </c>
      <c r="CB1" s="170">
        <v>77</v>
      </c>
    </row>
    <row r="3" spans="1:80" x14ac:dyDescent="0.3">
      <c r="F3" s="259" t="s">
        <v>1118</v>
      </c>
      <c r="G3" s="259"/>
      <c r="H3" s="259"/>
      <c r="I3" s="259"/>
      <c r="J3" s="259" t="s">
        <v>1120</v>
      </c>
      <c r="K3" s="259"/>
      <c r="L3" s="259"/>
      <c r="M3" s="259"/>
      <c r="N3" s="259" t="s">
        <v>1119</v>
      </c>
      <c r="O3" s="259"/>
      <c r="P3" s="259"/>
      <c r="Q3" s="259"/>
      <c r="R3" s="259" t="s">
        <v>1121</v>
      </c>
      <c r="S3" s="259"/>
      <c r="T3" s="259"/>
      <c r="U3" s="259"/>
      <c r="V3" s="259" t="s">
        <v>1122</v>
      </c>
      <c r="W3" s="259"/>
      <c r="X3" s="259"/>
      <c r="Y3" s="259"/>
      <c r="Z3" s="259" t="s">
        <v>1123</v>
      </c>
      <c r="AA3" s="259"/>
      <c r="AB3" s="259"/>
      <c r="AC3" s="259"/>
      <c r="AD3" s="259" t="s">
        <v>1124</v>
      </c>
      <c r="AE3" s="259"/>
      <c r="AF3" s="259"/>
      <c r="AG3" s="259"/>
      <c r="AH3" s="259" t="s">
        <v>1125</v>
      </c>
      <c r="AI3" s="259"/>
      <c r="AJ3" s="259"/>
      <c r="AK3" s="259"/>
      <c r="AL3" s="259" t="s">
        <v>1126</v>
      </c>
      <c r="AM3" s="259"/>
      <c r="AN3" s="259"/>
      <c r="AO3" s="259"/>
      <c r="AP3" s="259" t="s">
        <v>886</v>
      </c>
      <c r="AQ3" s="259"/>
      <c r="AR3" s="259"/>
      <c r="AS3" s="259" t="s">
        <v>1127</v>
      </c>
      <c r="AT3" s="259"/>
      <c r="AU3" s="259"/>
      <c r="AV3" s="259"/>
      <c r="AW3" s="259" t="s">
        <v>1128</v>
      </c>
      <c r="AX3" s="259"/>
      <c r="AY3" s="259"/>
      <c r="AZ3" s="259"/>
      <c r="BA3" s="259" t="s">
        <v>1129</v>
      </c>
      <c r="BB3" s="259"/>
      <c r="BC3" s="259"/>
      <c r="BD3" s="259"/>
      <c r="BE3" s="259" t="s">
        <v>1130</v>
      </c>
      <c r="BF3" s="259"/>
      <c r="BG3" s="259"/>
      <c r="BH3" s="259"/>
      <c r="BI3" s="259" t="s">
        <v>1131</v>
      </c>
      <c r="BJ3" s="259"/>
      <c r="BK3" s="259"/>
      <c r="BL3" s="259"/>
      <c r="BM3" s="259" t="s">
        <v>1132</v>
      </c>
      <c r="BN3" s="259"/>
      <c r="BO3" s="259"/>
      <c r="BP3" s="259"/>
      <c r="BQ3" s="259" t="s">
        <v>1133</v>
      </c>
      <c r="BR3" s="259"/>
      <c r="BS3" s="259"/>
      <c r="BT3" s="259"/>
      <c r="BU3" s="259" t="s">
        <v>1134</v>
      </c>
      <c r="BV3" s="259"/>
      <c r="BW3" s="259"/>
      <c r="BX3" s="259"/>
      <c r="BY3" s="259" t="s">
        <v>1135</v>
      </c>
      <c r="BZ3" s="259"/>
      <c r="CA3" s="259"/>
      <c r="CB3" s="259"/>
    </row>
    <row r="4" spans="1:80" x14ac:dyDescent="0.3">
      <c r="A4" t="s">
        <v>872</v>
      </c>
      <c r="B4" t="s">
        <v>873</v>
      </c>
      <c r="C4" t="s">
        <v>874</v>
      </c>
      <c r="D4" t="s">
        <v>195</v>
      </c>
      <c r="E4" t="s">
        <v>219</v>
      </c>
      <c r="F4" s="170" t="s">
        <v>876</v>
      </c>
      <c r="G4" s="170" t="s">
        <v>877</v>
      </c>
      <c r="H4" s="170" t="s">
        <v>878</v>
      </c>
      <c r="I4" s="170" t="s">
        <v>879</v>
      </c>
      <c r="J4" s="170" t="s">
        <v>881</v>
      </c>
      <c r="K4" s="170" t="s">
        <v>882</v>
      </c>
      <c r="L4" s="170" t="s">
        <v>883</v>
      </c>
      <c r="M4" s="170" t="s">
        <v>884</v>
      </c>
      <c r="N4" s="170" t="s">
        <v>881</v>
      </c>
      <c r="O4" s="170" t="s">
        <v>882</v>
      </c>
      <c r="P4" s="170" t="s">
        <v>883</v>
      </c>
      <c r="Q4" s="170" t="s">
        <v>884</v>
      </c>
      <c r="R4" s="170" t="s">
        <v>876</v>
      </c>
      <c r="S4" s="170" t="s">
        <v>877</v>
      </c>
      <c r="T4" s="170" t="s">
        <v>878</v>
      </c>
      <c r="U4" s="170" t="s">
        <v>879</v>
      </c>
      <c r="V4" s="170" t="s">
        <v>881</v>
      </c>
      <c r="W4" s="170" t="s">
        <v>882</v>
      </c>
      <c r="X4" s="170" t="s">
        <v>883</v>
      </c>
      <c r="Y4" s="170" t="s">
        <v>884</v>
      </c>
      <c r="Z4" s="170" t="s">
        <v>881</v>
      </c>
      <c r="AA4" s="170" t="s">
        <v>882</v>
      </c>
      <c r="AB4" s="170" t="s">
        <v>883</v>
      </c>
      <c r="AC4" s="170" t="s">
        <v>884</v>
      </c>
      <c r="AD4" s="170" t="s">
        <v>876</v>
      </c>
      <c r="AE4" s="170" t="s">
        <v>877</v>
      </c>
      <c r="AF4" s="170" t="s">
        <v>878</v>
      </c>
      <c r="AG4" s="170" t="s">
        <v>879</v>
      </c>
      <c r="AH4" s="170" t="s">
        <v>881</v>
      </c>
      <c r="AI4" s="170" t="s">
        <v>882</v>
      </c>
      <c r="AJ4" s="170" t="s">
        <v>883</v>
      </c>
      <c r="AK4" s="170" t="s">
        <v>884</v>
      </c>
      <c r="AL4" s="170" t="s">
        <v>881</v>
      </c>
      <c r="AM4" s="170" t="s">
        <v>882</v>
      </c>
      <c r="AN4" s="170" t="s">
        <v>883</v>
      </c>
      <c r="AO4" s="170" t="s">
        <v>884</v>
      </c>
      <c r="AP4" s="170">
        <v>2017</v>
      </c>
      <c r="AQ4" s="170">
        <v>2018</v>
      </c>
      <c r="AR4" s="170">
        <v>2019</v>
      </c>
      <c r="AS4" s="170" t="s">
        <v>876</v>
      </c>
      <c r="AT4" s="170" t="s">
        <v>877</v>
      </c>
      <c r="AU4" s="170" t="s">
        <v>878</v>
      </c>
      <c r="AV4" s="170" t="s">
        <v>879</v>
      </c>
      <c r="AW4" s="170" t="s">
        <v>881</v>
      </c>
      <c r="AX4" s="170" t="s">
        <v>882</v>
      </c>
      <c r="AY4" s="170" t="s">
        <v>883</v>
      </c>
      <c r="AZ4" s="170" t="s">
        <v>884</v>
      </c>
      <c r="BA4" s="170" t="s">
        <v>881</v>
      </c>
      <c r="BB4" s="170" t="s">
        <v>882</v>
      </c>
      <c r="BC4" s="170" t="s">
        <v>883</v>
      </c>
      <c r="BD4" s="170" t="s">
        <v>884</v>
      </c>
      <c r="BE4" s="170" t="s">
        <v>876</v>
      </c>
      <c r="BF4" s="170" t="s">
        <v>877</v>
      </c>
      <c r="BG4" s="170" t="s">
        <v>878</v>
      </c>
      <c r="BH4" s="170" t="s">
        <v>879</v>
      </c>
      <c r="BI4" s="170" t="s">
        <v>881</v>
      </c>
      <c r="BJ4" s="170" t="s">
        <v>882</v>
      </c>
      <c r="BK4" s="170" t="s">
        <v>883</v>
      </c>
      <c r="BL4" s="170" t="s">
        <v>884</v>
      </c>
      <c r="BM4" s="170" t="s">
        <v>881</v>
      </c>
      <c r="BN4" s="170" t="s">
        <v>882</v>
      </c>
      <c r="BO4" s="170" t="s">
        <v>883</v>
      </c>
      <c r="BP4" s="170" t="s">
        <v>884</v>
      </c>
      <c r="BQ4" s="170" t="s">
        <v>876</v>
      </c>
      <c r="BR4" s="170" t="s">
        <v>877</v>
      </c>
      <c r="BS4" s="170" t="s">
        <v>878</v>
      </c>
      <c r="BT4" s="170" t="s">
        <v>879</v>
      </c>
      <c r="BU4" s="170" t="s">
        <v>881</v>
      </c>
      <c r="BV4" s="170" t="s">
        <v>882</v>
      </c>
      <c r="BW4" s="170" t="s">
        <v>883</v>
      </c>
      <c r="BX4" s="170" t="s">
        <v>884</v>
      </c>
      <c r="BY4" s="170" t="s">
        <v>881</v>
      </c>
      <c r="BZ4" s="170" t="s">
        <v>882</v>
      </c>
      <c r="CA4" s="170" t="s">
        <v>883</v>
      </c>
      <c r="CB4" s="170" t="s">
        <v>884</v>
      </c>
    </row>
    <row r="5" spans="1:80" x14ac:dyDescent="0.3">
      <c r="D5" t="s">
        <v>219</v>
      </c>
      <c r="E5" t="s">
        <v>871</v>
      </c>
      <c r="F5" s="14">
        <f t="shared" ref="F5:AR5" si="0">SUM(F$34:F$183)</f>
        <v>461001.00000000023</v>
      </c>
      <c r="G5" s="14">
        <f t="shared" si="0"/>
        <v>463573.99999999988</v>
      </c>
      <c r="H5" s="14">
        <f t="shared" si="0"/>
        <v>490459</v>
      </c>
      <c r="I5" s="14">
        <f t="shared" si="0"/>
        <v>475255.00000000023</v>
      </c>
      <c r="J5" s="14">
        <f t="shared" si="0"/>
        <v>488987</v>
      </c>
      <c r="K5" s="14">
        <f t="shared" si="0"/>
        <v>488915.00000000017</v>
      </c>
      <c r="L5" s="14">
        <f t="shared" si="0"/>
        <v>503885.00000000017</v>
      </c>
      <c r="M5" s="14">
        <f t="shared" si="0"/>
        <v>493289.00000000012</v>
      </c>
      <c r="N5" s="14">
        <f t="shared" si="0"/>
        <v>509290.00000000023</v>
      </c>
      <c r="O5" s="14">
        <f t="shared" si="0"/>
        <v>512964.00000000006</v>
      </c>
      <c r="P5" s="14">
        <f t="shared" si="0"/>
        <v>0</v>
      </c>
      <c r="Q5" s="14">
        <f t="shared" si="0"/>
        <v>0</v>
      </c>
      <c r="R5" s="14">
        <f t="shared" si="0"/>
        <v>1012661</v>
      </c>
      <c r="S5" s="14">
        <f t="shared" si="0"/>
        <v>1000028.9999999998</v>
      </c>
      <c r="T5" s="14">
        <f t="shared" si="0"/>
        <v>1044040.0000000007</v>
      </c>
      <c r="U5" s="14">
        <f t="shared" si="0"/>
        <v>1050701.0000000007</v>
      </c>
      <c r="V5" s="14">
        <f t="shared" si="0"/>
        <v>1021176</v>
      </c>
      <c r="W5" s="14">
        <f t="shared" si="0"/>
        <v>1018151</v>
      </c>
      <c r="X5" s="14">
        <f t="shared" si="0"/>
        <v>1052018</v>
      </c>
      <c r="Y5" s="14">
        <f t="shared" si="0"/>
        <v>1037010.0000000006</v>
      </c>
      <c r="Z5" s="14">
        <f t="shared" si="0"/>
        <v>1032481.0000000006</v>
      </c>
      <c r="AA5" s="14">
        <f t="shared" si="0"/>
        <v>1022476.0000000001</v>
      </c>
      <c r="AB5" s="14">
        <f t="shared" si="0"/>
        <v>0</v>
      </c>
      <c r="AC5" s="14">
        <f t="shared" si="0"/>
        <v>0</v>
      </c>
      <c r="AD5" s="14">
        <f t="shared" si="0"/>
        <v>1473661.9999999993</v>
      </c>
      <c r="AE5" s="14">
        <f t="shared" si="0"/>
        <v>1463603</v>
      </c>
      <c r="AF5" s="14">
        <f t="shared" si="0"/>
        <v>1534499.0000000002</v>
      </c>
      <c r="AG5" s="14">
        <f t="shared" si="0"/>
        <v>1525956.0000000002</v>
      </c>
      <c r="AH5" s="14">
        <f t="shared" si="0"/>
        <v>1499065.972976421</v>
      </c>
      <c r="AI5" s="14">
        <f t="shared" si="0"/>
        <v>1495866.9586688313</v>
      </c>
      <c r="AJ5" s="14">
        <f t="shared" si="0"/>
        <v>1544705.9586688303</v>
      </c>
      <c r="AK5" s="14">
        <f t="shared" si="0"/>
        <v>1519308.7469364367</v>
      </c>
      <c r="AL5" s="14">
        <f t="shared" si="0"/>
        <v>1541770.9999999988</v>
      </c>
      <c r="AM5" s="14">
        <f t="shared" si="0"/>
        <v>1535439.9999999998</v>
      </c>
      <c r="AN5" s="14">
        <f t="shared" si="0"/>
        <v>0</v>
      </c>
      <c r="AO5" s="14">
        <f t="shared" si="0"/>
        <v>0</v>
      </c>
      <c r="AP5" s="14">
        <f t="shared" si="0"/>
        <v>55619430</v>
      </c>
      <c r="AQ5" s="14">
        <f t="shared" si="0"/>
        <v>55997685.997999988</v>
      </c>
      <c r="AR5" s="14">
        <f t="shared" si="0"/>
        <v>56357465.994000003</v>
      </c>
      <c r="AS5" s="14">
        <f>IFERROR((F5/$AP5)*100000,"")</f>
        <v>828.8488393354628</v>
      </c>
      <c r="AT5" s="14">
        <f t="shared" ref="AT5:BS5" si="1">IFERROR((G5/$AP5)*100000,"")</f>
        <v>833.47492054485247</v>
      </c>
      <c r="AU5" s="14">
        <f t="shared" si="1"/>
        <v>881.81234507437421</v>
      </c>
      <c r="AV5" s="14">
        <f>IFERROR((I5/$AQ5)*100000,"")</f>
        <v>848.70471257861345</v>
      </c>
      <c r="AW5" s="14">
        <f t="shared" ref="AW5:BC5" si="2">IFERROR((J5/$AQ5)*100000,"")</f>
        <v>873.22715445324764</v>
      </c>
      <c r="AX5" s="14">
        <f t="shared" si="2"/>
        <v>873.09857771169732</v>
      </c>
      <c r="AY5" s="14">
        <f t="shared" si="2"/>
        <v>899.83182522577249</v>
      </c>
      <c r="AZ5" s="14">
        <f>IFERROR((M5/$AR5)*100000,"")</f>
        <v>875.28598261056891</v>
      </c>
      <c r="BA5" s="14">
        <f t="shared" si="2"/>
        <v>909.48400978245786</v>
      </c>
      <c r="BB5" s="14">
        <f t="shared" si="2"/>
        <v>916.04499517769557</v>
      </c>
      <c r="BC5" s="14">
        <f t="shared" si="2"/>
        <v>0</v>
      </c>
      <c r="BD5" s="14">
        <f>IFERROR((Q5/$AR5)*100000,"")</f>
        <v>0</v>
      </c>
      <c r="BE5" s="14">
        <f t="shared" si="1"/>
        <v>1820.6964724377792</v>
      </c>
      <c r="BF5" s="14">
        <f t="shared" si="1"/>
        <v>1797.9849847436406</v>
      </c>
      <c r="BG5" s="14">
        <f t="shared" si="1"/>
        <v>1877.113807171344</v>
      </c>
      <c r="BH5" s="14">
        <f>IFERROR((U5/$AQ5)*100000,"")</f>
        <v>1876.3293183892056</v>
      </c>
      <c r="BI5" s="14">
        <f t="shared" ref="BI5:BO5" si="3">IFERROR((V5/$AQ5)*100000,"")</f>
        <v>1823.6039254130469</v>
      </c>
      <c r="BJ5" s="14">
        <f t="shared" si="3"/>
        <v>1818.2019164798421</v>
      </c>
      <c r="BK5" s="14">
        <f t="shared" si="3"/>
        <v>1878.6812012867349</v>
      </c>
      <c r="BL5" s="14">
        <f>IFERROR((Y5/$AR5)*100000,"")</f>
        <v>1840.0578906624439</v>
      </c>
      <c r="BM5" s="14">
        <f t="shared" si="3"/>
        <v>1843.7922596245792</v>
      </c>
      <c r="BN5" s="14">
        <f t="shared" si="3"/>
        <v>1825.9254499132676</v>
      </c>
      <c r="BO5" s="14">
        <f t="shared" si="3"/>
        <v>0</v>
      </c>
      <c r="BP5" s="14">
        <f>IFERROR((AC5/$AR5)*100000,"")</f>
        <v>0</v>
      </c>
      <c r="BQ5" s="14">
        <f t="shared" si="1"/>
        <v>2649.5453117732404</v>
      </c>
      <c r="BR5" s="14">
        <f t="shared" si="1"/>
        <v>2631.4599052884937</v>
      </c>
      <c r="BS5" s="14">
        <f t="shared" si="1"/>
        <v>2758.9261522457177</v>
      </c>
      <c r="BT5" s="14">
        <f>IFERROR((AG5/$AQ5)*100000,"")</f>
        <v>2725.0340309678177</v>
      </c>
      <c r="BU5" s="14">
        <f t="shared" ref="BU5:CA5" si="4">IFERROR((AH5/$AQ5)*100000,"")</f>
        <v>2677.0141413164138</v>
      </c>
      <c r="BV5" s="14">
        <f t="shared" si="4"/>
        <v>2671.3013797074718</v>
      </c>
      <c r="BW5" s="14">
        <f t="shared" si="4"/>
        <v>2758.5174836045921</v>
      </c>
      <c r="BX5" s="14">
        <f>IFERROR((AK5/$AR5)*100000,"")</f>
        <v>2695.8429023373533</v>
      </c>
      <c r="BY5" s="14">
        <f t="shared" si="4"/>
        <v>2753.2762694070334</v>
      </c>
      <c r="BZ5" s="14">
        <f t="shared" si="4"/>
        <v>2741.9704450909621</v>
      </c>
      <c r="CA5" s="14">
        <f t="shared" si="4"/>
        <v>0</v>
      </c>
      <c r="CB5" s="14">
        <f>IFERROR((AO5/$AR5)*100000,"")</f>
        <v>0</v>
      </c>
    </row>
    <row r="6" spans="1:80" x14ac:dyDescent="0.3">
      <c r="D6" t="s">
        <v>226</v>
      </c>
      <c r="E6" t="s">
        <v>227</v>
      </c>
      <c r="F6" s="14">
        <f t="shared" ref="F6:AG10" si="5">SUMIFS(F$34:F$183,$A$34:$A$183,$D6)</f>
        <v>142507.57564812011</v>
      </c>
      <c r="G6" s="14">
        <f t="shared" si="5"/>
        <v>144654.17908829337</v>
      </c>
      <c r="H6" s="14">
        <f t="shared" si="5"/>
        <v>157290.64369378873</v>
      </c>
      <c r="I6" s="14">
        <f t="shared" si="5"/>
        <v>150856.26106452083</v>
      </c>
      <c r="J6" s="14">
        <f t="shared" si="5"/>
        <v>155084.54508288743</v>
      </c>
      <c r="K6" s="14">
        <f t="shared" si="5"/>
        <v>153800.11329342812</v>
      </c>
      <c r="L6" s="14">
        <f t="shared" si="5"/>
        <v>159109.04092509131</v>
      </c>
      <c r="M6" s="14">
        <f t="shared" si="5"/>
        <v>157692.40020255622</v>
      </c>
      <c r="N6" s="14">
        <f t="shared" si="5"/>
        <v>160270.34804536277</v>
      </c>
      <c r="O6" s="14">
        <f t="shared" si="5"/>
        <v>160262.58313358057</v>
      </c>
      <c r="P6" s="14">
        <f t="shared" si="5"/>
        <v>0</v>
      </c>
      <c r="Q6" s="14">
        <f t="shared" si="5"/>
        <v>0</v>
      </c>
      <c r="R6" s="14">
        <f t="shared" si="5"/>
        <v>312388.05468031269</v>
      </c>
      <c r="S6" s="14">
        <f t="shared" si="5"/>
        <v>309289.09889835038</v>
      </c>
      <c r="T6" s="14">
        <f t="shared" si="5"/>
        <v>325099.4318786331</v>
      </c>
      <c r="U6" s="14">
        <f t="shared" si="5"/>
        <v>324393.93237570423</v>
      </c>
      <c r="V6" s="14">
        <f t="shared" si="5"/>
        <v>313216.11494764022</v>
      </c>
      <c r="W6" s="14">
        <f t="shared" si="5"/>
        <v>310835.38372650521</v>
      </c>
      <c r="X6" s="14">
        <f t="shared" si="5"/>
        <v>321938.88285241748</v>
      </c>
      <c r="Y6" s="14">
        <f t="shared" si="5"/>
        <v>316890.11686647858</v>
      </c>
      <c r="Z6" s="14">
        <f t="shared" si="5"/>
        <v>319799.55185967049</v>
      </c>
      <c r="AA6" s="14">
        <f t="shared" si="5"/>
        <v>315417.65129226312</v>
      </c>
      <c r="AB6" s="14">
        <f t="shared" si="5"/>
        <v>0</v>
      </c>
      <c r="AC6" s="14">
        <f t="shared" si="5"/>
        <v>0</v>
      </c>
      <c r="AD6" s="14">
        <f t="shared" si="5"/>
        <v>454895.63032843289</v>
      </c>
      <c r="AE6" s="14">
        <f t="shared" si="5"/>
        <v>453943.27798664378</v>
      </c>
      <c r="AF6" s="14">
        <f t="shared" si="5"/>
        <v>482390.07557242183</v>
      </c>
      <c r="AG6" s="14">
        <f t="shared" si="5"/>
        <v>475250.19344022498</v>
      </c>
      <c r="AH6" s="14">
        <f t="shared" ref="AD6:AR9" si="6">SUMIFS(AH$34:AH$183,$A$34:$A$183,$D6)</f>
        <v>468294.63300694822</v>
      </c>
      <c r="AI6" s="14">
        <f t="shared" si="6"/>
        <v>464628.45568876457</v>
      </c>
      <c r="AJ6" s="14">
        <f t="shared" si="6"/>
        <v>481040.88244633988</v>
      </c>
      <c r="AK6" s="14">
        <f t="shared" si="6"/>
        <v>474576.26400547166</v>
      </c>
      <c r="AL6" s="14">
        <f t="shared" si="6"/>
        <v>480069.89990503312</v>
      </c>
      <c r="AM6" s="14">
        <f t="shared" si="6"/>
        <v>475680.23442584358</v>
      </c>
      <c r="AN6" s="14">
        <f t="shared" si="6"/>
        <v>0</v>
      </c>
      <c r="AO6" s="14">
        <f t="shared" si="6"/>
        <v>0</v>
      </c>
      <c r="AP6" s="14">
        <f t="shared" si="6"/>
        <v>15353484</v>
      </c>
      <c r="AQ6" s="14">
        <f t="shared" si="6"/>
        <v>15398466.481000001</v>
      </c>
      <c r="AR6" s="14">
        <f t="shared" si="6"/>
        <v>15454097.329999998</v>
      </c>
      <c r="AS6" s="14">
        <f t="shared" ref="AS6:AS69" si="7">IFERROR((F6/$AP6)*100000,"")</f>
        <v>928.17744590166058</v>
      </c>
      <c r="AT6" s="14">
        <f t="shared" ref="AT6:AT69" si="8">IFERROR((G6/$AP6)*100000,"")</f>
        <v>942.15865980837555</v>
      </c>
      <c r="AU6" s="14">
        <f t="shared" ref="AU6:AU69" si="9">IFERROR((H6/$AP6)*100000,"")</f>
        <v>1024.4622242989847</v>
      </c>
      <c r="AV6" s="14">
        <f t="shared" ref="AV6:AV69" si="10">IFERROR((I6/$AQ6)*100000,"")</f>
        <v>979.68366688111917</v>
      </c>
      <c r="AW6" s="14">
        <f t="shared" ref="AW6:AW69" si="11">IFERROR((J6/$AQ6)*100000,"")</f>
        <v>1007.1427909671692</v>
      </c>
      <c r="AX6" s="14">
        <f t="shared" ref="AX6:AX69" si="12">IFERROR((K6/$AQ6)*100000,"")</f>
        <v>998.80149418255633</v>
      </c>
      <c r="AY6" s="14">
        <f t="shared" ref="AY6:AY69" si="13">IFERROR((L6/$AQ6)*100000,"")</f>
        <v>1033.2784834218019</v>
      </c>
      <c r="AZ6" s="14">
        <f t="shared" ref="AZ6:AZ69" si="14">IFERROR((M6/$AR6)*100000,"")</f>
        <v>1020.3921771376358</v>
      </c>
      <c r="BA6" s="14">
        <f t="shared" ref="BA6:BA69" si="15">IFERROR((N6/$AQ6)*100000,"")</f>
        <v>1040.8201897449892</v>
      </c>
      <c r="BB6" s="14">
        <f t="shared" ref="BB6:BB69" si="16">IFERROR((O6/$AQ6)*100000,"")</f>
        <v>1040.7697632184791</v>
      </c>
      <c r="BC6" s="14">
        <f t="shared" ref="BC6:BC69" si="17">IFERROR((P6/$AQ6)*100000,"")</f>
        <v>0</v>
      </c>
      <c r="BD6" s="14">
        <f t="shared" ref="BD6:BD69" si="18">IFERROR((Q6/$AR6)*100000,"")</f>
        <v>0</v>
      </c>
      <c r="BE6" s="14">
        <f t="shared" ref="BE6:BE69" si="19">IFERROR((R6/$AP6)*100000,"")</f>
        <v>2034.6395298963589</v>
      </c>
      <c r="BF6" s="14">
        <f t="shared" ref="BF6:BF69" si="20">IFERROR((S6/$AP6)*100000,"")</f>
        <v>2014.4554740692756</v>
      </c>
      <c r="BG6" s="14">
        <f t="shared" ref="BG6:BG69" si="21">IFERROR((T6/$AP6)*100000,"")</f>
        <v>2117.4310135643032</v>
      </c>
      <c r="BH6" s="14">
        <f t="shared" ref="BH6:BH69" si="22">IFERROR((U6/$AQ6)*100000,"")</f>
        <v>2106.6638861471715</v>
      </c>
      <c r="BI6" s="14">
        <f t="shared" ref="BI6:BI69" si="23">IFERROR((V6/$AQ6)*100000,"")</f>
        <v>2034.0734275982234</v>
      </c>
      <c r="BJ6" s="14">
        <f t="shared" ref="BJ6:BJ69" si="24">IFERROR((W6/$AQ6)*100000,"")</f>
        <v>2018.6125943777688</v>
      </c>
      <c r="BK6" s="14">
        <f t="shared" ref="BK6:BK69" si="25">IFERROR((X6/$AQ6)*100000,"")</f>
        <v>2090.7204184887783</v>
      </c>
      <c r="BL6" s="14">
        <f t="shared" ref="BL6:BL69" si="26">IFERROR((Y6/$AR6)*100000,"")</f>
        <v>2050.524919700882</v>
      </c>
      <c r="BM6" s="14">
        <f t="shared" ref="BM6:BM69" si="27">IFERROR((Z6/$AQ6)*100000,"")</f>
        <v>2076.8272753281485</v>
      </c>
      <c r="BN6" s="14">
        <f t="shared" ref="BN6:BN69" si="28">IFERROR((AA6/$AQ6)*100000,"")</f>
        <v>2048.3705418422901</v>
      </c>
      <c r="BO6" s="14">
        <f t="shared" ref="BO6:BO69" si="29">IFERROR((AB6/$AQ6)*100000,"")</f>
        <v>0</v>
      </c>
      <c r="BP6" s="14">
        <f t="shared" ref="BP6:BP69" si="30">IFERROR((AC6/$AR6)*100000,"")</f>
        <v>0</v>
      </c>
      <c r="BQ6" s="14">
        <f t="shared" ref="BQ6:BQ69" si="31">IFERROR((AD6/$AP6)*100000,"")</f>
        <v>2962.8169757980204</v>
      </c>
      <c r="BR6" s="14">
        <f t="shared" ref="BR6:BR69" si="32">IFERROR((AE6/$AP6)*100000,"")</f>
        <v>2956.6141338776515</v>
      </c>
      <c r="BS6" s="14">
        <f t="shared" ref="BS6:BS69" si="33">IFERROR((AF6/$AP6)*100000,"")</f>
        <v>3141.893237863288</v>
      </c>
      <c r="BT6" s="14">
        <f t="shared" ref="BT6:BT69" si="34">IFERROR((AG6/$AQ6)*100000,"")</f>
        <v>3086.3475530282903</v>
      </c>
      <c r="BU6" s="14">
        <f t="shared" ref="BU6:BU69" si="35">IFERROR((AH6/$AQ6)*100000,"")</f>
        <v>3041.1770781510731</v>
      </c>
      <c r="BV6" s="14">
        <f t="shared" ref="BV6:BV69" si="36">IFERROR((AI6/$AQ6)*100000,"")</f>
        <v>3017.3683610771536</v>
      </c>
      <c r="BW6" s="14">
        <f t="shared" ref="BW6:BW69" si="37">IFERROR((AJ6/$AQ6)*100000,"")</f>
        <v>3123.9531744274077</v>
      </c>
      <c r="BX6" s="14">
        <f t="shared" ref="BX6:BX69" si="38">IFERROR((AK6/$AR6)*100000,"")</f>
        <v>3070.876634665738</v>
      </c>
      <c r="BY6" s="14">
        <f t="shared" ref="BY6:BY69" si="39">IFERROR((AL6/$AQ6)*100000,"")</f>
        <v>3117.6474650731366</v>
      </c>
      <c r="BZ6" s="14">
        <f t="shared" ref="BZ6:BZ69" si="40">IFERROR((AM6/$AQ6)*100000,"")</f>
        <v>3089.1403050607682</v>
      </c>
      <c r="CA6" s="14">
        <f t="shared" ref="CA6:CA69" si="41">IFERROR((AN6/$AQ6)*100000,"")</f>
        <v>0</v>
      </c>
      <c r="CB6" s="14">
        <f t="shared" ref="CB6:CB69" si="42">IFERROR((AO6/$AR6)*100000,"")</f>
        <v>0</v>
      </c>
    </row>
    <row r="7" spans="1:80" x14ac:dyDescent="0.3">
      <c r="D7" t="s">
        <v>232</v>
      </c>
      <c r="E7" t="s">
        <v>233</v>
      </c>
      <c r="F7" s="14">
        <f t="shared" si="5"/>
        <v>140298.11330488141</v>
      </c>
      <c r="G7" s="14">
        <f t="shared" si="5"/>
        <v>137549.45210965761</v>
      </c>
      <c r="H7" s="14">
        <f t="shared" si="5"/>
        <v>143386.92590441284</v>
      </c>
      <c r="I7" s="14">
        <f t="shared" si="5"/>
        <v>139511.77377904672</v>
      </c>
      <c r="J7" s="14">
        <f t="shared" si="5"/>
        <v>150047.6049704488</v>
      </c>
      <c r="K7" s="14">
        <f t="shared" si="5"/>
        <v>150622.07612371296</v>
      </c>
      <c r="L7" s="14">
        <f t="shared" si="5"/>
        <v>155706.07671634303</v>
      </c>
      <c r="M7" s="14">
        <f t="shared" si="5"/>
        <v>152295.7634694908</v>
      </c>
      <c r="N7" s="14">
        <f t="shared" si="5"/>
        <v>150936.49191334788</v>
      </c>
      <c r="O7" s="14">
        <f t="shared" si="5"/>
        <v>152253.86195782135</v>
      </c>
      <c r="P7" s="14">
        <f t="shared" si="5"/>
        <v>0</v>
      </c>
      <c r="Q7" s="14">
        <f t="shared" si="5"/>
        <v>0</v>
      </c>
      <c r="R7" s="14">
        <f t="shared" si="5"/>
        <v>316059.25737916294</v>
      </c>
      <c r="S7" s="14">
        <f t="shared" si="5"/>
        <v>312428.61237124866</v>
      </c>
      <c r="T7" s="14">
        <f t="shared" si="5"/>
        <v>322905.13589815336</v>
      </c>
      <c r="U7" s="14">
        <f t="shared" si="5"/>
        <v>327712.03768126282</v>
      </c>
      <c r="V7" s="14">
        <f t="shared" si="5"/>
        <v>315358.54740103084</v>
      </c>
      <c r="W7" s="14">
        <f t="shared" si="5"/>
        <v>314719.74232498964</v>
      </c>
      <c r="X7" s="14">
        <f t="shared" si="5"/>
        <v>325878.06289159053</v>
      </c>
      <c r="Y7" s="14">
        <f t="shared" si="5"/>
        <v>323160.89473008842</v>
      </c>
      <c r="Z7" s="14">
        <f t="shared" si="5"/>
        <v>323165.91818502598</v>
      </c>
      <c r="AA7" s="14">
        <f t="shared" si="5"/>
        <v>320777.67707975645</v>
      </c>
      <c r="AB7" s="14">
        <f t="shared" si="5"/>
        <v>0</v>
      </c>
      <c r="AC7" s="14">
        <f t="shared" si="5"/>
        <v>0</v>
      </c>
      <c r="AD7" s="14">
        <f t="shared" si="6"/>
        <v>456357.37068404432</v>
      </c>
      <c r="AE7" s="14">
        <f t="shared" si="6"/>
        <v>449978.06448090612</v>
      </c>
      <c r="AF7" s="14">
        <f t="shared" si="6"/>
        <v>466292.06180256623</v>
      </c>
      <c r="AG7" s="14">
        <f t="shared" si="6"/>
        <v>467223.81146030972</v>
      </c>
      <c r="AH7" s="14">
        <f t="shared" si="6"/>
        <v>456186.1523714799</v>
      </c>
      <c r="AI7" s="14">
        <f t="shared" si="6"/>
        <v>456020.81844870275</v>
      </c>
      <c r="AJ7" s="14">
        <f t="shared" si="6"/>
        <v>472262.13960793364</v>
      </c>
      <c r="AK7" s="14">
        <f t="shared" si="6"/>
        <v>466338.65819957934</v>
      </c>
      <c r="AL7" s="14">
        <f t="shared" si="6"/>
        <v>474102.41009837372</v>
      </c>
      <c r="AM7" s="14">
        <f t="shared" si="6"/>
        <v>473031.53903757769</v>
      </c>
      <c r="AN7" s="14">
        <f t="shared" si="6"/>
        <v>0</v>
      </c>
      <c r="AO7" s="14">
        <f t="shared" si="6"/>
        <v>0</v>
      </c>
      <c r="AP7" s="14">
        <f t="shared" si="6"/>
        <v>17068325</v>
      </c>
      <c r="AQ7" s="14">
        <f t="shared" si="6"/>
        <v>17160473.550000001</v>
      </c>
      <c r="AR7" s="14">
        <f t="shared" si="6"/>
        <v>17275225.07</v>
      </c>
      <c r="AS7" s="14">
        <f t="shared" si="7"/>
        <v>821.97938757834413</v>
      </c>
      <c r="AT7" s="14">
        <f t="shared" si="8"/>
        <v>805.87551566810214</v>
      </c>
      <c r="AU7" s="14">
        <f t="shared" si="9"/>
        <v>840.07614047900324</v>
      </c>
      <c r="AV7" s="14">
        <f t="shared" si="10"/>
        <v>812.98323949251812</v>
      </c>
      <c r="AW7" s="14">
        <f t="shared" si="11"/>
        <v>874.37916286668428</v>
      </c>
      <c r="AX7" s="14">
        <f t="shared" si="12"/>
        <v>877.72680447803236</v>
      </c>
      <c r="AY7" s="14">
        <f t="shared" si="13"/>
        <v>907.35302998875</v>
      </c>
      <c r="AZ7" s="14">
        <f t="shared" si="14"/>
        <v>881.58482944437151</v>
      </c>
      <c r="BA7" s="14">
        <f t="shared" si="15"/>
        <v>879.55901376246038</v>
      </c>
      <c r="BB7" s="14">
        <f t="shared" si="16"/>
        <v>887.23578352429172</v>
      </c>
      <c r="BC7" s="14">
        <f t="shared" si="17"/>
        <v>0</v>
      </c>
      <c r="BD7" s="14">
        <f t="shared" si="18"/>
        <v>0</v>
      </c>
      <c r="BE7" s="14">
        <f t="shared" si="19"/>
        <v>1851.7297823844046</v>
      </c>
      <c r="BF7" s="14">
        <f t="shared" si="20"/>
        <v>1830.458538674701</v>
      </c>
      <c r="BG7" s="14">
        <f t="shared" si="21"/>
        <v>1891.8384545534104</v>
      </c>
      <c r="BH7" s="14">
        <f t="shared" si="22"/>
        <v>1909.6911092017201</v>
      </c>
      <c r="BI7" s="14">
        <f t="shared" si="23"/>
        <v>1837.7030591969349</v>
      </c>
      <c r="BJ7" s="14">
        <f t="shared" si="24"/>
        <v>1833.980521621384</v>
      </c>
      <c r="BK7" s="14">
        <f t="shared" si="25"/>
        <v>1899.0039053531277</v>
      </c>
      <c r="BL7" s="14">
        <f t="shared" si="26"/>
        <v>1870.6609808012672</v>
      </c>
      <c r="BM7" s="14">
        <f t="shared" si="27"/>
        <v>1883.1993024168378</v>
      </c>
      <c r="BN7" s="14">
        <f t="shared" si="28"/>
        <v>1869.2821975169586</v>
      </c>
      <c r="BO7" s="14">
        <f t="shared" si="29"/>
        <v>0</v>
      </c>
      <c r="BP7" s="14">
        <f t="shared" si="30"/>
        <v>0</v>
      </c>
      <c r="BQ7" s="14">
        <f t="shared" si="31"/>
        <v>2673.7091699627485</v>
      </c>
      <c r="BR7" s="14">
        <f t="shared" si="32"/>
        <v>2636.3340543428026</v>
      </c>
      <c r="BS7" s="14">
        <f t="shared" si="33"/>
        <v>2731.9145950324137</v>
      </c>
      <c r="BT7" s="14">
        <f t="shared" si="34"/>
        <v>2722.6743486942396</v>
      </c>
      <c r="BU7" s="14">
        <f t="shared" si="35"/>
        <v>2658.3541010235108</v>
      </c>
      <c r="BV7" s="14">
        <f t="shared" si="36"/>
        <v>2657.3906432127728</v>
      </c>
      <c r="BW7" s="14">
        <f t="shared" si="37"/>
        <v>2752.0344251102188</v>
      </c>
      <c r="BX7" s="14">
        <f t="shared" si="38"/>
        <v>2699.4650217867138</v>
      </c>
      <c r="BY7" s="14">
        <f t="shared" si="39"/>
        <v>2762.7583161792973</v>
      </c>
      <c r="BZ7" s="14">
        <f t="shared" si="40"/>
        <v>2756.5179810412496</v>
      </c>
      <c r="CA7" s="14">
        <f t="shared" si="41"/>
        <v>0</v>
      </c>
      <c r="CB7" s="14">
        <f t="shared" si="42"/>
        <v>0</v>
      </c>
    </row>
    <row r="8" spans="1:80" x14ac:dyDescent="0.3">
      <c r="D8" t="s">
        <v>241</v>
      </c>
      <c r="E8" t="s">
        <v>242</v>
      </c>
      <c r="F8" s="14">
        <f t="shared" si="5"/>
        <v>61037.412544904058</v>
      </c>
      <c r="G8" s="14">
        <f t="shared" si="5"/>
        <v>62443.09489702931</v>
      </c>
      <c r="H8" s="14">
        <f t="shared" si="5"/>
        <v>64757.785485875436</v>
      </c>
      <c r="I8" s="14">
        <f t="shared" si="5"/>
        <v>62994.69764235161</v>
      </c>
      <c r="J8" s="14">
        <f t="shared" si="5"/>
        <v>63600.560797153972</v>
      </c>
      <c r="K8" s="14">
        <f t="shared" si="5"/>
        <v>63655.380427877382</v>
      </c>
      <c r="L8" s="14">
        <f t="shared" si="5"/>
        <v>64027.120468492692</v>
      </c>
      <c r="M8" s="14">
        <f t="shared" si="5"/>
        <v>62248.262314896412</v>
      </c>
      <c r="N8" s="14">
        <f t="shared" si="5"/>
        <v>68326.432314749327</v>
      </c>
      <c r="O8" s="14">
        <f t="shared" si="5"/>
        <v>70468.887421320251</v>
      </c>
      <c r="P8" s="14">
        <f t="shared" si="5"/>
        <v>0</v>
      </c>
      <c r="Q8" s="14">
        <f t="shared" si="5"/>
        <v>0</v>
      </c>
      <c r="R8" s="14">
        <f t="shared" si="5"/>
        <v>134538.79299616392</v>
      </c>
      <c r="S8" s="14">
        <f t="shared" si="5"/>
        <v>133404.87955905916</v>
      </c>
      <c r="T8" s="14">
        <f t="shared" si="5"/>
        <v>139201.8285866316</v>
      </c>
      <c r="U8" s="14">
        <f t="shared" si="5"/>
        <v>138798.02056166244</v>
      </c>
      <c r="V8" s="14">
        <f t="shared" si="5"/>
        <v>141825.91047872906</v>
      </c>
      <c r="W8" s="14">
        <f t="shared" si="5"/>
        <v>141682.09711877652</v>
      </c>
      <c r="X8" s="14">
        <f t="shared" si="5"/>
        <v>144390.43145413566</v>
      </c>
      <c r="Y8" s="14">
        <f t="shared" si="5"/>
        <v>141275.26199684927</v>
      </c>
      <c r="Z8" s="14">
        <f t="shared" si="5"/>
        <v>135388.93606538075</v>
      </c>
      <c r="AA8" s="14">
        <f t="shared" si="5"/>
        <v>134998.51173238899</v>
      </c>
      <c r="AB8" s="14">
        <f t="shared" si="5"/>
        <v>0</v>
      </c>
      <c r="AC8" s="14">
        <f t="shared" si="5"/>
        <v>0</v>
      </c>
      <c r="AD8" s="14">
        <f t="shared" si="6"/>
        <v>195576.20554106796</v>
      </c>
      <c r="AE8" s="14">
        <f t="shared" si="6"/>
        <v>195847.97445608844</v>
      </c>
      <c r="AF8" s="14">
        <f t="shared" si="6"/>
        <v>203959.61407250696</v>
      </c>
      <c r="AG8" s="14">
        <f t="shared" si="6"/>
        <v>201792.71820401406</v>
      </c>
      <c r="AH8" s="14">
        <f t="shared" si="6"/>
        <v>205186.47127588303</v>
      </c>
      <c r="AI8" s="14">
        <f t="shared" si="6"/>
        <v>205096.47754665391</v>
      </c>
      <c r="AJ8" s="14">
        <f t="shared" si="6"/>
        <v>208176.55192262834</v>
      </c>
      <c r="AK8" s="14">
        <f t="shared" si="6"/>
        <v>203282.52431174574</v>
      </c>
      <c r="AL8" s="14">
        <f t="shared" si="6"/>
        <v>203715.36838013006</v>
      </c>
      <c r="AM8" s="14">
        <f t="shared" si="6"/>
        <v>205467.39915370921</v>
      </c>
      <c r="AN8" s="14">
        <f t="shared" si="6"/>
        <v>0</v>
      </c>
      <c r="AO8" s="14">
        <f t="shared" si="6"/>
        <v>0</v>
      </c>
      <c r="AP8" s="14">
        <f t="shared" si="6"/>
        <v>8825001</v>
      </c>
      <c r="AQ8" s="14">
        <f t="shared" si="6"/>
        <v>8965587.629999999</v>
      </c>
      <c r="AR8" s="14">
        <f t="shared" si="6"/>
        <v>9056770.8380000032</v>
      </c>
      <c r="AS8" s="14">
        <f t="shared" si="7"/>
        <v>691.64199012446636</v>
      </c>
      <c r="AT8" s="14">
        <f t="shared" si="8"/>
        <v>707.57040024164655</v>
      </c>
      <c r="AU8" s="14">
        <f t="shared" si="9"/>
        <v>733.79918581171194</v>
      </c>
      <c r="AV8" s="14">
        <f t="shared" si="10"/>
        <v>702.6276496541434</v>
      </c>
      <c r="AW8" s="14">
        <f t="shared" si="11"/>
        <v>709.38530101851211</v>
      </c>
      <c r="AX8" s="14">
        <f t="shared" si="12"/>
        <v>709.99674594533394</v>
      </c>
      <c r="AY8" s="14">
        <f t="shared" si="13"/>
        <v>714.1430446148313</v>
      </c>
      <c r="AZ8" s="14">
        <f t="shared" si="14"/>
        <v>687.31188442703967</v>
      </c>
      <c r="BA8" s="14">
        <f t="shared" si="15"/>
        <v>762.09653103071992</v>
      </c>
      <c r="BB8" s="14">
        <f t="shared" si="16"/>
        <v>785.99295806916632</v>
      </c>
      <c r="BC8" s="14">
        <f t="shared" si="17"/>
        <v>0</v>
      </c>
      <c r="BD8" s="14">
        <f t="shared" si="18"/>
        <v>0</v>
      </c>
      <c r="BE8" s="14">
        <f t="shared" si="19"/>
        <v>1524.5187280563925</v>
      </c>
      <c r="BF8" s="14">
        <f t="shared" si="20"/>
        <v>1511.669852038081</v>
      </c>
      <c r="BG8" s="14">
        <f t="shared" si="21"/>
        <v>1577.3576522725787</v>
      </c>
      <c r="BH8" s="14">
        <f t="shared" si="22"/>
        <v>1548.1196134565298</v>
      </c>
      <c r="BI8" s="14">
        <f t="shared" si="23"/>
        <v>1581.8919666142292</v>
      </c>
      <c r="BJ8" s="14">
        <f t="shared" si="24"/>
        <v>1580.2879071159837</v>
      </c>
      <c r="BK8" s="14">
        <f t="shared" si="25"/>
        <v>1610.4960144607462</v>
      </c>
      <c r="BL8" s="14">
        <f t="shared" si="26"/>
        <v>1559.8855764804459</v>
      </c>
      <c r="BM8" s="14">
        <f t="shared" si="27"/>
        <v>1510.0955079882563</v>
      </c>
      <c r="BN8" s="14">
        <f t="shared" si="28"/>
        <v>1505.7408092322555</v>
      </c>
      <c r="BO8" s="14">
        <f t="shared" si="29"/>
        <v>0</v>
      </c>
      <c r="BP8" s="14">
        <f t="shared" si="30"/>
        <v>0</v>
      </c>
      <c r="BQ8" s="14">
        <f t="shared" si="31"/>
        <v>2216.1607181808586</v>
      </c>
      <c r="BR8" s="14">
        <f t="shared" si="32"/>
        <v>2219.240252279727</v>
      </c>
      <c r="BS8" s="14">
        <f t="shared" si="33"/>
        <v>2311.1568380842896</v>
      </c>
      <c r="BT8" s="14">
        <f t="shared" si="34"/>
        <v>2250.7472631106734</v>
      </c>
      <c r="BU8" s="14">
        <f t="shared" si="35"/>
        <v>2288.6003655722793</v>
      </c>
      <c r="BV8" s="14">
        <f t="shared" si="36"/>
        <v>2287.5965972422705</v>
      </c>
      <c r="BW8" s="14">
        <f t="shared" si="37"/>
        <v>2321.9510032565299</v>
      </c>
      <c r="BX8" s="14">
        <f t="shared" si="38"/>
        <v>2244.5364683273406</v>
      </c>
      <c r="BY8" s="14">
        <f t="shared" si="39"/>
        <v>2272.1920390189762</v>
      </c>
      <c r="BZ8" s="14">
        <f t="shared" si="40"/>
        <v>2291.7337673014217</v>
      </c>
      <c r="CA8" s="14">
        <f t="shared" si="41"/>
        <v>0</v>
      </c>
      <c r="CB8" s="14">
        <f t="shared" si="42"/>
        <v>0</v>
      </c>
    </row>
    <row r="9" spans="1:80" x14ac:dyDescent="0.3">
      <c r="D9" t="s">
        <v>250</v>
      </c>
      <c r="E9" t="s">
        <v>251</v>
      </c>
      <c r="F9" s="14">
        <f t="shared" si="5"/>
        <v>45347.624706130111</v>
      </c>
      <c r="G9" s="14">
        <f t="shared" si="5"/>
        <v>46240.610871011981</v>
      </c>
      <c r="H9" s="14">
        <f t="shared" si="5"/>
        <v>49145.013644608072</v>
      </c>
      <c r="I9" s="14">
        <f t="shared" si="5"/>
        <v>47212.566963183643</v>
      </c>
      <c r="J9" s="14">
        <f t="shared" si="5"/>
        <v>45658.213838975222</v>
      </c>
      <c r="K9" s="14">
        <f t="shared" si="5"/>
        <v>46323.65539698994</v>
      </c>
      <c r="L9" s="14">
        <f t="shared" si="5"/>
        <v>48160.532462654228</v>
      </c>
      <c r="M9" s="14">
        <f t="shared" si="5"/>
        <v>46244.895235512078</v>
      </c>
      <c r="N9" s="14">
        <f t="shared" si="5"/>
        <v>49645.126639195063</v>
      </c>
      <c r="O9" s="14">
        <f t="shared" si="5"/>
        <v>50410.338381201451</v>
      </c>
      <c r="P9" s="14">
        <f t="shared" si="5"/>
        <v>0</v>
      </c>
      <c r="Q9" s="14">
        <f t="shared" si="5"/>
        <v>0</v>
      </c>
      <c r="R9" s="14">
        <f t="shared" si="5"/>
        <v>102129.10969896018</v>
      </c>
      <c r="S9" s="14">
        <f t="shared" si="5"/>
        <v>100771.55724097363</v>
      </c>
      <c r="T9" s="14">
        <f t="shared" si="5"/>
        <v>107341.59880577322</v>
      </c>
      <c r="U9" s="14">
        <f t="shared" si="5"/>
        <v>109588.2324379862</v>
      </c>
      <c r="V9" s="14">
        <f t="shared" si="5"/>
        <v>104533.5149568748</v>
      </c>
      <c r="W9" s="14">
        <f t="shared" si="5"/>
        <v>104892.10084207961</v>
      </c>
      <c r="X9" s="14">
        <f t="shared" si="5"/>
        <v>109466.61043176745</v>
      </c>
      <c r="Y9" s="14">
        <f t="shared" si="5"/>
        <v>107831.84347210848</v>
      </c>
      <c r="Z9" s="14">
        <f t="shared" si="5"/>
        <v>106476.16203171614</v>
      </c>
      <c r="AA9" s="14">
        <f t="shared" si="5"/>
        <v>104902.00235174209</v>
      </c>
      <c r="AB9" s="14">
        <f t="shared" si="5"/>
        <v>0</v>
      </c>
      <c r="AC9" s="14">
        <f t="shared" si="5"/>
        <v>0</v>
      </c>
      <c r="AD9" s="14">
        <f t="shared" si="6"/>
        <v>147476.73440509028</v>
      </c>
      <c r="AE9" s="14">
        <f t="shared" si="6"/>
        <v>147012.16811198564</v>
      </c>
      <c r="AF9" s="14">
        <f t="shared" si="6"/>
        <v>156486.61245038128</v>
      </c>
      <c r="AG9" s="14">
        <f t="shared" si="6"/>
        <v>156800.79940116982</v>
      </c>
      <c r="AH9" s="14">
        <f t="shared" si="6"/>
        <v>150167.72879585001</v>
      </c>
      <c r="AI9" s="14">
        <f t="shared" si="6"/>
        <v>151192.75623906957</v>
      </c>
      <c r="AJ9" s="14">
        <f t="shared" si="6"/>
        <v>157607.14289442162</v>
      </c>
      <c r="AK9" s="14">
        <f t="shared" si="6"/>
        <v>154057.73870762056</v>
      </c>
      <c r="AL9" s="14">
        <f t="shared" si="6"/>
        <v>156121.28867091125</v>
      </c>
      <c r="AM9" s="14">
        <f t="shared" si="6"/>
        <v>155312.34073294359</v>
      </c>
      <c r="AN9" s="14">
        <f t="shared" si="6"/>
        <v>0</v>
      </c>
      <c r="AO9" s="14">
        <f t="shared" si="6"/>
        <v>0</v>
      </c>
      <c r="AP9" s="14">
        <f t="shared" si="6"/>
        <v>5559316</v>
      </c>
      <c r="AQ9" s="14">
        <f t="shared" si="6"/>
        <v>5592431.6379999984</v>
      </c>
      <c r="AR9" s="14">
        <f t="shared" si="6"/>
        <v>5631863.8370000003</v>
      </c>
      <c r="AS9" s="14">
        <f t="shared" si="7"/>
        <v>815.70511023532595</v>
      </c>
      <c r="AT9" s="14">
        <f t="shared" si="8"/>
        <v>831.76798856211769</v>
      </c>
      <c r="AU9" s="14">
        <f t="shared" si="9"/>
        <v>884.01187564455893</v>
      </c>
      <c r="AV9" s="14">
        <f t="shared" si="10"/>
        <v>844.22251391289444</v>
      </c>
      <c r="AW9" s="14">
        <f t="shared" si="11"/>
        <v>816.42864489808608</v>
      </c>
      <c r="AX9" s="14">
        <f t="shared" si="12"/>
        <v>828.3276112348957</v>
      </c>
      <c r="AY9" s="14">
        <f t="shared" si="13"/>
        <v>861.17337823869605</v>
      </c>
      <c r="AZ9" s="14">
        <f t="shared" si="14"/>
        <v>821.12949769300462</v>
      </c>
      <c r="BA9" s="14">
        <f t="shared" si="15"/>
        <v>887.71986593204883</v>
      </c>
      <c r="BB9" s="14">
        <f t="shared" si="16"/>
        <v>901.40285379026147</v>
      </c>
      <c r="BC9" s="14">
        <f t="shared" si="17"/>
        <v>0</v>
      </c>
      <c r="BD9" s="14">
        <f t="shared" si="18"/>
        <v>0</v>
      </c>
      <c r="BE9" s="14">
        <f t="shared" si="19"/>
        <v>1837.0804915381709</v>
      </c>
      <c r="BF9" s="14">
        <f t="shared" si="20"/>
        <v>1812.661076308194</v>
      </c>
      <c r="BG9" s="14">
        <f t="shared" si="21"/>
        <v>1930.841830285834</v>
      </c>
      <c r="BH9" s="14">
        <f t="shared" si="22"/>
        <v>1959.5810826429315</v>
      </c>
      <c r="BI9" s="14">
        <f t="shared" si="23"/>
        <v>1869.1961158108811</v>
      </c>
      <c r="BJ9" s="14">
        <f t="shared" si="24"/>
        <v>1875.6081009439361</v>
      </c>
      <c r="BK9" s="14">
        <f t="shared" si="25"/>
        <v>1957.4063219289635</v>
      </c>
      <c r="BL9" s="14">
        <f t="shared" si="26"/>
        <v>1914.6741930030166</v>
      </c>
      <c r="BM9" s="14">
        <f t="shared" si="27"/>
        <v>1903.9331890661222</v>
      </c>
      <c r="BN9" s="14">
        <f t="shared" si="28"/>
        <v>1875.7851529009988</v>
      </c>
      <c r="BO9" s="14">
        <f t="shared" si="29"/>
        <v>0</v>
      </c>
      <c r="BP9" s="14">
        <f t="shared" si="30"/>
        <v>0</v>
      </c>
      <c r="BQ9" s="14">
        <f t="shared" si="31"/>
        <v>2652.7856017734966</v>
      </c>
      <c r="BR9" s="14">
        <f t="shared" si="32"/>
        <v>2644.4290648703122</v>
      </c>
      <c r="BS9" s="14">
        <f t="shared" si="33"/>
        <v>2814.8537059303926</v>
      </c>
      <c r="BT9" s="14">
        <f t="shared" si="34"/>
        <v>2803.8035965558256</v>
      </c>
      <c r="BU9" s="14">
        <f t="shared" si="35"/>
        <v>2685.1956092851578</v>
      </c>
      <c r="BV9" s="14">
        <f t="shared" si="36"/>
        <v>2703.5244420643485</v>
      </c>
      <c r="BW9" s="14">
        <f t="shared" si="37"/>
        <v>2818.222073981151</v>
      </c>
      <c r="BX9" s="14">
        <f t="shared" si="38"/>
        <v>2735.466324585087</v>
      </c>
      <c r="BY9" s="14">
        <f t="shared" si="39"/>
        <v>2791.6530549981717</v>
      </c>
      <c r="BZ9" s="14">
        <f t="shared" si="40"/>
        <v>2777.1880066912609</v>
      </c>
      <c r="CA9" s="14">
        <f t="shared" si="41"/>
        <v>0</v>
      </c>
      <c r="CB9" s="14">
        <f t="shared" si="42"/>
        <v>0</v>
      </c>
    </row>
    <row r="10" spans="1:80" x14ac:dyDescent="0.3">
      <c r="D10" t="s">
        <v>259</v>
      </c>
      <c r="E10" t="s">
        <v>260</v>
      </c>
      <c r="F10" s="14">
        <f t="shared" si="5"/>
        <v>71810.273795964284</v>
      </c>
      <c r="G10" s="14">
        <f t="shared" si="5"/>
        <v>72686.663034007681</v>
      </c>
      <c r="H10" s="14">
        <f t="shared" si="5"/>
        <v>75878.631271314938</v>
      </c>
      <c r="I10" s="14">
        <f t="shared" si="5"/>
        <v>74679.700550897222</v>
      </c>
      <c r="J10" s="14">
        <f t="shared" si="5"/>
        <v>74596.075310534579</v>
      </c>
      <c r="K10" s="14">
        <f t="shared" si="5"/>
        <v>74513.774757991574</v>
      </c>
      <c r="L10" s="14">
        <f t="shared" si="5"/>
        <v>76882.229427418715</v>
      </c>
      <c r="M10" s="14">
        <f t="shared" si="5"/>
        <v>74807.678777544439</v>
      </c>
      <c r="N10" s="14">
        <f t="shared" si="5"/>
        <v>80111.601087345014</v>
      </c>
      <c r="O10" s="14">
        <f t="shared" si="5"/>
        <v>79568.329106076329</v>
      </c>
      <c r="P10" s="14">
        <f t="shared" si="5"/>
        <v>0</v>
      </c>
      <c r="Q10" s="14">
        <f t="shared" si="5"/>
        <v>0</v>
      </c>
      <c r="R10" s="14">
        <f t="shared" si="5"/>
        <v>147545.78524540033</v>
      </c>
      <c r="S10" s="14">
        <f t="shared" si="5"/>
        <v>144134.8519303684</v>
      </c>
      <c r="T10" s="14">
        <f t="shared" si="5"/>
        <v>149492.00483080861</v>
      </c>
      <c r="U10" s="14">
        <f t="shared" si="5"/>
        <v>150208.77694338429</v>
      </c>
      <c r="V10" s="14">
        <f t="shared" si="5"/>
        <v>146241.91221572494</v>
      </c>
      <c r="W10" s="14">
        <f t="shared" si="5"/>
        <v>146021.67598764892</v>
      </c>
      <c r="X10" s="14">
        <f t="shared" si="5"/>
        <v>150344.01237008875</v>
      </c>
      <c r="Y10" s="14">
        <f t="shared" si="5"/>
        <v>147851.88293447508</v>
      </c>
      <c r="Z10" s="14">
        <f t="shared" si="5"/>
        <v>147650.43185820666</v>
      </c>
      <c r="AA10" s="14">
        <f t="shared" si="5"/>
        <v>146380.15754384952</v>
      </c>
      <c r="AB10" s="14">
        <f t="shared" si="5"/>
        <v>0</v>
      </c>
      <c r="AC10" s="14">
        <f t="shared" ref="AC10:AR10" si="43">SUMIFS(AC$34:AC$183,$A$34:$A$183,$D10)</f>
        <v>0</v>
      </c>
      <c r="AD10" s="14">
        <f t="shared" si="43"/>
        <v>219356.05904136464</v>
      </c>
      <c r="AE10" s="14">
        <f t="shared" si="43"/>
        <v>216821.51496437614</v>
      </c>
      <c r="AF10" s="14">
        <f t="shared" si="43"/>
        <v>225370.63610212356</v>
      </c>
      <c r="AG10" s="14">
        <f t="shared" si="43"/>
        <v>224888.47749428148</v>
      </c>
      <c r="AH10" s="14">
        <f t="shared" si="43"/>
        <v>219230.98752625956</v>
      </c>
      <c r="AI10" s="14">
        <f t="shared" si="43"/>
        <v>218928.45074564056</v>
      </c>
      <c r="AJ10" s="14">
        <f t="shared" si="43"/>
        <v>225619.24179750748</v>
      </c>
      <c r="AK10" s="14">
        <f t="shared" si="43"/>
        <v>221053.56171201952</v>
      </c>
      <c r="AL10" s="14">
        <f t="shared" si="43"/>
        <v>227762.03294555165</v>
      </c>
      <c r="AM10" s="14">
        <f t="shared" si="43"/>
        <v>225948.48664992579</v>
      </c>
      <c r="AN10" s="14">
        <f t="shared" si="43"/>
        <v>0</v>
      </c>
      <c r="AO10" s="14">
        <f t="shared" si="43"/>
        <v>0</v>
      </c>
      <c r="AP10" s="14">
        <f t="shared" si="43"/>
        <v>8813304</v>
      </c>
      <c r="AQ10" s="14">
        <f t="shared" si="43"/>
        <v>8880726.699000001</v>
      </c>
      <c r="AR10" s="14">
        <f t="shared" si="43"/>
        <v>8939508.9189999998</v>
      </c>
      <c r="AS10" s="14">
        <f t="shared" si="7"/>
        <v>814.79401817938299</v>
      </c>
      <c r="AT10" s="14">
        <f t="shared" si="8"/>
        <v>824.73795337149011</v>
      </c>
      <c r="AU10" s="14">
        <f t="shared" si="9"/>
        <v>860.9555652603716</v>
      </c>
      <c r="AV10" s="14">
        <f t="shared" si="10"/>
        <v>840.91880182853049</v>
      </c>
      <c r="AW10" s="14">
        <f t="shared" si="11"/>
        <v>839.97715320903126</v>
      </c>
      <c r="AX10" s="14">
        <f t="shared" si="12"/>
        <v>839.05042102446498</v>
      </c>
      <c r="AY10" s="14">
        <f t="shared" si="13"/>
        <v>865.72002532265628</v>
      </c>
      <c r="AZ10" s="14">
        <f t="shared" si="14"/>
        <v>836.82089760600252</v>
      </c>
      <c r="BA10" s="14">
        <f t="shared" si="15"/>
        <v>902.08384744421699</v>
      </c>
      <c r="BB10" s="14">
        <f t="shared" si="16"/>
        <v>895.96642034976696</v>
      </c>
      <c r="BC10" s="14">
        <f t="shared" si="17"/>
        <v>0</v>
      </c>
      <c r="BD10" s="14">
        <f t="shared" si="18"/>
        <v>0</v>
      </c>
      <c r="BE10" s="14">
        <f t="shared" si="19"/>
        <v>1674.1256768789588</v>
      </c>
      <c r="BF10" s="14">
        <f t="shared" si="20"/>
        <v>1635.4235815577042</v>
      </c>
      <c r="BG10" s="14">
        <f t="shared" si="21"/>
        <v>1696.2084234335796</v>
      </c>
      <c r="BH10" s="14">
        <f t="shared" si="22"/>
        <v>1691.4018642224212</v>
      </c>
      <c r="BI10" s="14">
        <f t="shared" si="23"/>
        <v>1646.7336195830942</v>
      </c>
      <c r="BJ10" s="14">
        <f t="shared" si="24"/>
        <v>1644.2536848261691</v>
      </c>
      <c r="BK10" s="14">
        <f t="shared" si="25"/>
        <v>1692.9246610755174</v>
      </c>
      <c r="BL10" s="14">
        <f t="shared" si="26"/>
        <v>1653.9150447093489</v>
      </c>
      <c r="BM10" s="14">
        <f t="shared" si="27"/>
        <v>1662.5940293245662</v>
      </c>
      <c r="BN10" s="14">
        <f t="shared" si="28"/>
        <v>1648.2903089488432</v>
      </c>
      <c r="BO10" s="14">
        <f t="shared" si="29"/>
        <v>0</v>
      </c>
      <c r="BP10" s="14">
        <f t="shared" si="30"/>
        <v>0</v>
      </c>
      <c r="BQ10" s="14">
        <f t="shared" si="31"/>
        <v>2488.9196950583419</v>
      </c>
      <c r="BR10" s="14">
        <f t="shared" si="32"/>
        <v>2460.1615349291951</v>
      </c>
      <c r="BS10" s="14">
        <f t="shared" si="33"/>
        <v>2557.1639886939515</v>
      </c>
      <c r="BT10" s="14">
        <f t="shared" si="34"/>
        <v>2532.3206660509513</v>
      </c>
      <c r="BU10" s="14">
        <f t="shared" si="35"/>
        <v>2468.6154067881143</v>
      </c>
      <c r="BV10" s="14">
        <f t="shared" si="36"/>
        <v>2465.2087398466233</v>
      </c>
      <c r="BW10" s="14">
        <f t="shared" si="37"/>
        <v>2540.5493203941624</v>
      </c>
      <c r="BX10" s="14">
        <f t="shared" si="38"/>
        <v>2472.7707496570993</v>
      </c>
      <c r="BY10" s="14">
        <f t="shared" si="39"/>
        <v>2564.6778767687829</v>
      </c>
      <c r="BZ10" s="14">
        <f t="shared" si="40"/>
        <v>2544.2567292986096</v>
      </c>
      <c r="CA10" s="14">
        <f t="shared" si="41"/>
        <v>0</v>
      </c>
      <c r="CB10" s="14">
        <f t="shared" si="42"/>
        <v>0</v>
      </c>
    </row>
    <row r="11" spans="1:80" x14ac:dyDescent="0.3">
      <c r="D11" t="s">
        <v>221</v>
      </c>
      <c r="E11" t="s">
        <v>1106</v>
      </c>
      <c r="F11" s="14">
        <f t="shared" ref="F11:AG15" si="44">SUMIFS(F$34:F$183,$B$34:$B$183,$D11)</f>
        <v>26354.14141512712</v>
      </c>
      <c r="G11" s="14">
        <f t="shared" si="44"/>
        <v>26699.202503782686</v>
      </c>
      <c r="H11" s="14">
        <f t="shared" si="44"/>
        <v>28272.664584138111</v>
      </c>
      <c r="I11" s="14">
        <f t="shared" si="44"/>
        <v>27905.731147915121</v>
      </c>
      <c r="J11" s="14">
        <f t="shared" si="44"/>
        <v>28303.989140880334</v>
      </c>
      <c r="K11" s="14">
        <f t="shared" si="44"/>
        <v>28572.149679348979</v>
      </c>
      <c r="L11" s="14">
        <f t="shared" si="44"/>
        <v>28973.94472864331</v>
      </c>
      <c r="M11" s="14">
        <f t="shared" si="44"/>
        <v>28274.744811400451</v>
      </c>
      <c r="N11" s="14">
        <f t="shared" si="44"/>
        <v>28987.310347103037</v>
      </c>
      <c r="O11" s="14">
        <f t="shared" si="44"/>
        <v>28979.727928411452</v>
      </c>
      <c r="P11" s="14">
        <f t="shared" si="44"/>
        <v>0</v>
      </c>
      <c r="Q11" s="14">
        <f t="shared" si="44"/>
        <v>0</v>
      </c>
      <c r="R11" s="14">
        <f t="shared" si="44"/>
        <v>54015.492717677604</v>
      </c>
      <c r="S11" s="14">
        <f t="shared" si="44"/>
        <v>53850.743152304472</v>
      </c>
      <c r="T11" s="14">
        <f t="shared" si="44"/>
        <v>57029.058638274422</v>
      </c>
      <c r="U11" s="14">
        <f t="shared" si="44"/>
        <v>56842.686265884207</v>
      </c>
      <c r="V11" s="14">
        <f t="shared" si="44"/>
        <v>55860.713805918349</v>
      </c>
      <c r="W11" s="14">
        <f t="shared" si="44"/>
        <v>55379.34320879903</v>
      </c>
      <c r="X11" s="14">
        <f t="shared" si="44"/>
        <v>56993.22567839588</v>
      </c>
      <c r="Y11" s="14">
        <f t="shared" si="44"/>
        <v>56759.514893565065</v>
      </c>
      <c r="Z11" s="14">
        <f t="shared" si="44"/>
        <v>55126.576181126489</v>
      </c>
      <c r="AA11" s="14">
        <f t="shared" si="44"/>
        <v>54793.028207336582</v>
      </c>
      <c r="AB11" s="14">
        <f t="shared" si="44"/>
        <v>0</v>
      </c>
      <c r="AC11" s="14">
        <f t="shared" si="44"/>
        <v>0</v>
      </c>
      <c r="AD11" s="14">
        <f t="shared" si="44"/>
        <v>80369.634132804713</v>
      </c>
      <c r="AE11" s="14">
        <f t="shared" si="44"/>
        <v>80549.945656087162</v>
      </c>
      <c r="AF11" s="14">
        <f t="shared" si="44"/>
        <v>85301.723222412533</v>
      </c>
      <c r="AG11" s="14">
        <f t="shared" si="44"/>
        <v>84748.41741379934</v>
      </c>
      <c r="AH11" s="14">
        <f t="shared" ref="AD11:AR18" si="45">SUMIFS(AH$34:AH$183,$B$34:$B$183,$D11)</f>
        <v>84164.702946798672</v>
      </c>
      <c r="AI11" s="14">
        <f t="shared" si="45"/>
        <v>83951.492888148015</v>
      </c>
      <c r="AJ11" s="14">
        <f t="shared" si="45"/>
        <v>85967.170407039172</v>
      </c>
      <c r="AK11" s="14">
        <f t="shared" si="45"/>
        <v>85034.259704965516</v>
      </c>
      <c r="AL11" s="14">
        <f t="shared" si="45"/>
        <v>84113.88652822953</v>
      </c>
      <c r="AM11" s="14">
        <f t="shared" si="45"/>
        <v>83772.75613574803</v>
      </c>
      <c r="AN11" s="14">
        <f t="shared" si="45"/>
        <v>0</v>
      </c>
      <c r="AO11" s="14">
        <f t="shared" si="45"/>
        <v>0</v>
      </c>
      <c r="AP11" s="14">
        <f t="shared" si="45"/>
        <v>2644727</v>
      </c>
      <c r="AQ11" s="14">
        <f t="shared" si="45"/>
        <v>2649233.966</v>
      </c>
      <c r="AR11" s="14">
        <f t="shared" si="45"/>
        <v>2655391.7540000002</v>
      </c>
      <c r="AS11" s="14">
        <f t="shared" si="7"/>
        <v>996.47870706984588</v>
      </c>
      <c r="AT11" s="14">
        <f t="shared" si="8"/>
        <v>1009.5258415625766</v>
      </c>
      <c r="AU11" s="14">
        <f t="shared" si="9"/>
        <v>1069.0201515747412</v>
      </c>
      <c r="AV11" s="14">
        <f t="shared" si="10"/>
        <v>1053.3509499747643</v>
      </c>
      <c r="AW11" s="14">
        <f t="shared" si="11"/>
        <v>1068.3838990489651</v>
      </c>
      <c r="AX11" s="14">
        <f t="shared" si="12"/>
        <v>1078.506090667757</v>
      </c>
      <c r="AY11" s="14">
        <f t="shared" si="13"/>
        <v>1093.6725521600574</v>
      </c>
      <c r="AZ11" s="14">
        <f t="shared" si="14"/>
        <v>1064.8050242985146</v>
      </c>
      <c r="BA11" s="14">
        <f t="shared" si="15"/>
        <v>1094.1770609588748</v>
      </c>
      <c r="BB11" s="14">
        <f t="shared" si="16"/>
        <v>1093.8908492165788</v>
      </c>
      <c r="BC11" s="14">
        <f t="shared" si="17"/>
        <v>0</v>
      </c>
      <c r="BD11" s="14">
        <f t="shared" si="18"/>
        <v>0</v>
      </c>
      <c r="BE11" s="14">
        <f t="shared" si="19"/>
        <v>2042.3844395915949</v>
      </c>
      <c r="BF11" s="14">
        <f t="shared" si="20"/>
        <v>2036.1550796095198</v>
      </c>
      <c r="BG11" s="14">
        <f t="shared" si="21"/>
        <v>2156.330639732359</v>
      </c>
      <c r="BH11" s="14">
        <f t="shared" si="22"/>
        <v>2145.6272641600353</v>
      </c>
      <c r="BI11" s="14">
        <f t="shared" si="23"/>
        <v>2108.5609849046587</v>
      </c>
      <c r="BJ11" s="14">
        <f t="shared" si="24"/>
        <v>2090.3908042676453</v>
      </c>
      <c r="BK11" s="14">
        <f t="shared" si="25"/>
        <v>2151.3096393086134</v>
      </c>
      <c r="BL11" s="14">
        <f t="shared" si="26"/>
        <v>2137.5194378782066</v>
      </c>
      <c r="BM11" s="14">
        <f t="shared" si="27"/>
        <v>2080.8496678139936</v>
      </c>
      <c r="BN11" s="14">
        <f t="shared" si="28"/>
        <v>2068.2593123349898</v>
      </c>
      <c r="BO11" s="14">
        <f t="shared" si="29"/>
        <v>0</v>
      </c>
      <c r="BP11" s="14">
        <f t="shared" si="30"/>
        <v>0</v>
      </c>
      <c r="BQ11" s="14">
        <f t="shared" si="31"/>
        <v>3038.8631466614402</v>
      </c>
      <c r="BR11" s="14">
        <f t="shared" si="32"/>
        <v>3045.680921172097</v>
      </c>
      <c r="BS11" s="14">
        <f t="shared" si="33"/>
        <v>3225.3507913071003</v>
      </c>
      <c r="BT11" s="14">
        <f t="shared" si="34"/>
        <v>3198.9782141348005</v>
      </c>
      <c r="BU11" s="14">
        <f t="shared" si="35"/>
        <v>3176.944883953623</v>
      </c>
      <c r="BV11" s="14">
        <f t="shared" si="36"/>
        <v>3168.8968949354025</v>
      </c>
      <c r="BW11" s="14">
        <f t="shared" si="37"/>
        <v>3244.9821914686704</v>
      </c>
      <c r="BX11" s="14">
        <f t="shared" si="38"/>
        <v>3202.3244621767212</v>
      </c>
      <c r="BY11" s="14">
        <f t="shared" si="39"/>
        <v>3175.0267287728689</v>
      </c>
      <c r="BZ11" s="14">
        <f t="shared" si="40"/>
        <v>3162.1501615515685</v>
      </c>
      <c r="CA11" s="14">
        <f t="shared" si="41"/>
        <v>0</v>
      </c>
      <c r="CB11" s="14">
        <f t="shared" si="42"/>
        <v>0</v>
      </c>
    </row>
    <row r="12" spans="1:80" x14ac:dyDescent="0.3">
      <c r="D12" t="s">
        <v>236</v>
      </c>
      <c r="E12" t="s">
        <v>1107</v>
      </c>
      <c r="F12" s="14">
        <f t="shared" si="44"/>
        <v>73536.598075830872</v>
      </c>
      <c r="G12" s="14">
        <f t="shared" si="44"/>
        <v>75214.660685591065</v>
      </c>
      <c r="H12" s="14">
        <f t="shared" si="44"/>
        <v>84167.255024125931</v>
      </c>
      <c r="I12" s="14">
        <f t="shared" si="44"/>
        <v>79008.163819063891</v>
      </c>
      <c r="J12" s="14">
        <f t="shared" si="44"/>
        <v>79709.223301924241</v>
      </c>
      <c r="K12" s="14">
        <f t="shared" si="44"/>
        <v>78917.691340637815</v>
      </c>
      <c r="L12" s="14">
        <f t="shared" si="44"/>
        <v>82968.703979494618</v>
      </c>
      <c r="M12" s="14">
        <f t="shared" si="44"/>
        <v>81090.360145369239</v>
      </c>
      <c r="N12" s="14">
        <f t="shared" si="44"/>
        <v>84583.689480086163</v>
      </c>
      <c r="O12" s="14">
        <f t="shared" si="44"/>
        <v>85532.712430132015</v>
      </c>
      <c r="P12" s="14">
        <f t="shared" si="44"/>
        <v>0</v>
      </c>
      <c r="Q12" s="14">
        <f t="shared" si="44"/>
        <v>0</v>
      </c>
      <c r="R12" s="14">
        <f t="shared" si="44"/>
        <v>149540.67559382663</v>
      </c>
      <c r="S12" s="14">
        <f t="shared" si="44"/>
        <v>149177.6094996279</v>
      </c>
      <c r="T12" s="14">
        <f t="shared" si="44"/>
        <v>156710.67340206372</v>
      </c>
      <c r="U12" s="14">
        <f t="shared" si="44"/>
        <v>156201.76682645109</v>
      </c>
      <c r="V12" s="14">
        <f t="shared" si="44"/>
        <v>149554.82326002774</v>
      </c>
      <c r="W12" s="14">
        <f t="shared" si="44"/>
        <v>148705.9869923949</v>
      </c>
      <c r="X12" s="14">
        <f t="shared" si="44"/>
        <v>155416.41770994375</v>
      </c>
      <c r="Y12" s="14">
        <f t="shared" si="44"/>
        <v>151098.50274069444</v>
      </c>
      <c r="Z12" s="14">
        <f t="shared" si="44"/>
        <v>155190.89897163899</v>
      </c>
      <c r="AA12" s="14">
        <f t="shared" si="44"/>
        <v>151896.47589748199</v>
      </c>
      <c r="AB12" s="14">
        <f t="shared" si="44"/>
        <v>0</v>
      </c>
      <c r="AC12" s="14">
        <f t="shared" si="44"/>
        <v>0</v>
      </c>
      <c r="AD12" s="14">
        <f t="shared" si="45"/>
        <v>223077.27366965747</v>
      </c>
      <c r="AE12" s="14">
        <f t="shared" si="45"/>
        <v>224392.27018521898</v>
      </c>
      <c r="AF12" s="14">
        <f t="shared" si="45"/>
        <v>240877.9284261897</v>
      </c>
      <c r="AG12" s="14">
        <f t="shared" si="45"/>
        <v>235209.93064551495</v>
      </c>
      <c r="AH12" s="14">
        <f t="shared" si="45"/>
        <v>229264.04656195198</v>
      </c>
      <c r="AI12" s="14">
        <f t="shared" si="45"/>
        <v>227623.6783330327</v>
      </c>
      <c r="AJ12" s="14">
        <f t="shared" si="45"/>
        <v>238385.12168943835</v>
      </c>
      <c r="AK12" s="14">
        <f t="shared" si="45"/>
        <v>232188.8628860637</v>
      </c>
      <c r="AL12" s="14">
        <f t="shared" si="45"/>
        <v>239774.58845172517</v>
      </c>
      <c r="AM12" s="14">
        <f t="shared" si="45"/>
        <v>237429.18832761404</v>
      </c>
      <c r="AN12" s="14">
        <f t="shared" si="45"/>
        <v>0</v>
      </c>
      <c r="AO12" s="14">
        <f t="shared" si="45"/>
        <v>0</v>
      </c>
      <c r="AP12" s="14">
        <f t="shared" si="45"/>
        <v>7258627</v>
      </c>
      <c r="AQ12" s="14">
        <f t="shared" si="45"/>
        <v>7279003.2469999995</v>
      </c>
      <c r="AR12" s="14">
        <f t="shared" si="45"/>
        <v>7306949.3609999996</v>
      </c>
      <c r="AS12" s="14">
        <f t="shared" si="7"/>
        <v>1013.0923944133081</v>
      </c>
      <c r="AT12" s="14">
        <f t="shared" si="8"/>
        <v>1036.2105765400408</v>
      </c>
      <c r="AU12" s="14">
        <f t="shared" si="9"/>
        <v>1159.5478735045338</v>
      </c>
      <c r="AV12" s="14">
        <f t="shared" si="10"/>
        <v>1085.4255883403634</v>
      </c>
      <c r="AW12" s="14">
        <f t="shared" si="11"/>
        <v>1095.0568449708544</v>
      </c>
      <c r="AX12" s="14">
        <f t="shared" si="12"/>
        <v>1084.1826643388749</v>
      </c>
      <c r="AY12" s="14">
        <f t="shared" si="13"/>
        <v>1139.8360622203281</v>
      </c>
      <c r="AZ12" s="14">
        <f t="shared" si="14"/>
        <v>1109.7703862323133</v>
      </c>
      <c r="BA12" s="14">
        <f t="shared" si="15"/>
        <v>1162.0229667426904</v>
      </c>
      <c r="BB12" s="14">
        <f t="shared" si="16"/>
        <v>1175.0607813698095</v>
      </c>
      <c r="BC12" s="14">
        <f t="shared" si="17"/>
        <v>0</v>
      </c>
      <c r="BD12" s="14">
        <f t="shared" si="18"/>
        <v>0</v>
      </c>
      <c r="BE12" s="14">
        <f t="shared" si="19"/>
        <v>2060.1785378119944</v>
      </c>
      <c r="BF12" s="14">
        <f t="shared" si="20"/>
        <v>2055.176681480229</v>
      </c>
      <c r="BG12" s="14">
        <f t="shared" si="21"/>
        <v>2158.9575191294957</v>
      </c>
      <c r="BH12" s="14">
        <f t="shared" si="22"/>
        <v>2145.9224776528131</v>
      </c>
      <c r="BI12" s="14">
        <f t="shared" si="23"/>
        <v>2054.6058050141128</v>
      </c>
      <c r="BJ12" s="14">
        <f t="shared" si="24"/>
        <v>2042.9443695286609</v>
      </c>
      <c r="BK12" s="14">
        <f t="shared" si="25"/>
        <v>2135.133237837169</v>
      </c>
      <c r="BL12" s="14">
        <f t="shared" si="26"/>
        <v>2067.8739549936572</v>
      </c>
      <c r="BM12" s="14">
        <f t="shared" si="27"/>
        <v>2132.0350287740293</v>
      </c>
      <c r="BN12" s="14">
        <f t="shared" si="28"/>
        <v>2086.7757678235034</v>
      </c>
      <c r="BO12" s="14">
        <f t="shared" si="29"/>
        <v>0</v>
      </c>
      <c r="BP12" s="14">
        <f t="shared" si="30"/>
        <v>0</v>
      </c>
      <c r="BQ12" s="14">
        <f t="shared" si="31"/>
        <v>3073.2709322253022</v>
      </c>
      <c r="BR12" s="14">
        <f t="shared" si="32"/>
        <v>3091.3872580202701</v>
      </c>
      <c r="BS12" s="14">
        <f t="shared" si="33"/>
        <v>3318.5053926340297</v>
      </c>
      <c r="BT12" s="14">
        <f t="shared" si="34"/>
        <v>3231.3480659931761</v>
      </c>
      <c r="BU12" s="14">
        <f t="shared" si="35"/>
        <v>3149.6626499849667</v>
      </c>
      <c r="BV12" s="14">
        <f t="shared" si="36"/>
        <v>3127.1270338675354</v>
      </c>
      <c r="BW12" s="14">
        <f t="shared" si="37"/>
        <v>3274.9693000574966</v>
      </c>
      <c r="BX12" s="14">
        <f t="shared" si="38"/>
        <v>3177.6443412259705</v>
      </c>
      <c r="BY12" s="14">
        <f t="shared" si="39"/>
        <v>3294.05799551672</v>
      </c>
      <c r="BZ12" s="14">
        <f t="shared" si="40"/>
        <v>3261.8365491933137</v>
      </c>
      <c r="CA12" s="14">
        <f t="shared" si="41"/>
        <v>0</v>
      </c>
      <c r="CB12" s="14">
        <f t="shared" si="42"/>
        <v>0</v>
      </c>
    </row>
    <row r="13" spans="1:80" x14ac:dyDescent="0.3">
      <c r="D13" t="s">
        <v>245</v>
      </c>
      <c r="E13" t="s">
        <v>1108</v>
      </c>
      <c r="F13" s="14">
        <f t="shared" si="44"/>
        <v>42616.836157162128</v>
      </c>
      <c r="G13" s="14">
        <f t="shared" si="44"/>
        <v>42740.31589891966</v>
      </c>
      <c r="H13" s="14">
        <f t="shared" si="44"/>
        <v>44850.724085524635</v>
      </c>
      <c r="I13" s="14">
        <f t="shared" si="44"/>
        <v>43942.366097541788</v>
      </c>
      <c r="J13" s="14">
        <f t="shared" si="44"/>
        <v>47071.332640082794</v>
      </c>
      <c r="K13" s="14">
        <f t="shared" si="44"/>
        <v>46310.272273441347</v>
      </c>
      <c r="L13" s="14">
        <f t="shared" si="44"/>
        <v>47166.392216953391</v>
      </c>
      <c r="M13" s="14">
        <f t="shared" si="44"/>
        <v>48327.295245786583</v>
      </c>
      <c r="N13" s="14">
        <f t="shared" si="44"/>
        <v>46699.348218173545</v>
      </c>
      <c r="O13" s="14">
        <f t="shared" si="44"/>
        <v>45750.142775037137</v>
      </c>
      <c r="P13" s="14">
        <f t="shared" si="44"/>
        <v>0</v>
      </c>
      <c r="Q13" s="14">
        <f t="shared" si="44"/>
        <v>0</v>
      </c>
      <c r="R13" s="14">
        <f t="shared" si="44"/>
        <v>108831.88636880838</v>
      </c>
      <c r="S13" s="14">
        <f t="shared" si="44"/>
        <v>106260.746246418</v>
      </c>
      <c r="T13" s="14">
        <f t="shared" si="44"/>
        <v>111359.69983829498</v>
      </c>
      <c r="U13" s="14">
        <f t="shared" si="44"/>
        <v>111349.47928336893</v>
      </c>
      <c r="V13" s="14">
        <f t="shared" si="44"/>
        <v>107800.57788169417</v>
      </c>
      <c r="W13" s="14">
        <f t="shared" si="44"/>
        <v>106750.0535253113</v>
      </c>
      <c r="X13" s="14">
        <f t="shared" si="44"/>
        <v>109529.23946407788</v>
      </c>
      <c r="Y13" s="14">
        <f t="shared" si="44"/>
        <v>109032.09923221916</v>
      </c>
      <c r="Z13" s="14">
        <f t="shared" si="44"/>
        <v>109482.07670690498</v>
      </c>
      <c r="AA13" s="14">
        <f t="shared" si="44"/>
        <v>108728.14718744445</v>
      </c>
      <c r="AB13" s="14">
        <f t="shared" si="44"/>
        <v>0</v>
      </c>
      <c r="AC13" s="14">
        <f t="shared" si="44"/>
        <v>0</v>
      </c>
      <c r="AD13" s="14">
        <f t="shared" si="45"/>
        <v>151448.72252597052</v>
      </c>
      <c r="AE13" s="14">
        <f t="shared" si="45"/>
        <v>149001.06214533761</v>
      </c>
      <c r="AF13" s="14">
        <f t="shared" si="45"/>
        <v>156210.42392381965</v>
      </c>
      <c r="AG13" s="14">
        <f t="shared" si="45"/>
        <v>155291.84538091073</v>
      </c>
      <c r="AH13" s="14">
        <f t="shared" si="45"/>
        <v>154865.88349819739</v>
      </c>
      <c r="AI13" s="14">
        <f t="shared" si="45"/>
        <v>153053.28446758373</v>
      </c>
      <c r="AJ13" s="14">
        <f t="shared" si="45"/>
        <v>156688.59034986232</v>
      </c>
      <c r="AK13" s="14">
        <f t="shared" si="45"/>
        <v>157353.14141444251</v>
      </c>
      <c r="AL13" s="14">
        <f t="shared" si="45"/>
        <v>156181.42492507849</v>
      </c>
      <c r="AM13" s="14">
        <f t="shared" si="45"/>
        <v>154478.28996248162</v>
      </c>
      <c r="AN13" s="14">
        <f t="shared" si="45"/>
        <v>0</v>
      </c>
      <c r="AO13" s="14">
        <f t="shared" si="45"/>
        <v>0</v>
      </c>
      <c r="AP13" s="14">
        <f t="shared" si="45"/>
        <v>5450130</v>
      </c>
      <c r="AQ13" s="14">
        <f t="shared" si="45"/>
        <v>5470229.2680000002</v>
      </c>
      <c r="AR13" s="14">
        <f t="shared" si="45"/>
        <v>5491756.2150000008</v>
      </c>
      <c r="AS13" s="14">
        <f t="shared" si="7"/>
        <v>781.94164464264384</v>
      </c>
      <c r="AT13" s="14">
        <f t="shared" si="8"/>
        <v>784.20727393511083</v>
      </c>
      <c r="AU13" s="14">
        <f t="shared" si="9"/>
        <v>822.92943627995351</v>
      </c>
      <c r="AV13" s="14">
        <f t="shared" si="10"/>
        <v>803.30026301818589</v>
      </c>
      <c r="AW13" s="14">
        <f t="shared" si="11"/>
        <v>860.50017894940618</v>
      </c>
      <c r="AX13" s="14">
        <f t="shared" si="12"/>
        <v>846.58740986139867</v>
      </c>
      <c r="AY13" s="14">
        <f t="shared" si="13"/>
        <v>862.23794115668113</v>
      </c>
      <c r="AZ13" s="14">
        <f t="shared" si="14"/>
        <v>879.99709662615783</v>
      </c>
      <c r="BA13" s="14">
        <f t="shared" si="15"/>
        <v>853.70001749940445</v>
      </c>
      <c r="BB13" s="14">
        <f t="shared" si="16"/>
        <v>836.34781164783055</v>
      </c>
      <c r="BC13" s="14">
        <f t="shared" si="17"/>
        <v>0</v>
      </c>
      <c r="BD13" s="14">
        <f t="shared" si="18"/>
        <v>0</v>
      </c>
      <c r="BE13" s="14">
        <f t="shared" si="19"/>
        <v>1996.8677145097161</v>
      </c>
      <c r="BF13" s="14">
        <f t="shared" si="20"/>
        <v>1949.6919568233784</v>
      </c>
      <c r="BG13" s="14">
        <f t="shared" si="21"/>
        <v>2043.248506701583</v>
      </c>
      <c r="BH13" s="14">
        <f t="shared" si="22"/>
        <v>2035.5541573868989</v>
      </c>
      <c r="BI13" s="14">
        <f t="shared" si="23"/>
        <v>1970.6775091185114</v>
      </c>
      <c r="BJ13" s="14">
        <f t="shared" si="24"/>
        <v>1951.4731155745646</v>
      </c>
      <c r="BK13" s="14">
        <f t="shared" si="25"/>
        <v>2002.2787729356628</v>
      </c>
      <c r="BL13" s="14">
        <f t="shared" si="26"/>
        <v>1985.3776271862268</v>
      </c>
      <c r="BM13" s="14">
        <f t="shared" si="27"/>
        <v>2001.4166014459079</v>
      </c>
      <c r="BN13" s="14">
        <f t="shared" si="28"/>
        <v>1987.6341897310849</v>
      </c>
      <c r="BO13" s="14">
        <f t="shared" si="29"/>
        <v>0</v>
      </c>
      <c r="BP13" s="14">
        <f t="shared" si="30"/>
        <v>0</v>
      </c>
      <c r="BQ13" s="14">
        <f t="shared" si="31"/>
        <v>2778.8093591523602</v>
      </c>
      <c r="BR13" s="14">
        <f t="shared" si="32"/>
        <v>2733.8992307584886</v>
      </c>
      <c r="BS13" s="14">
        <f t="shared" si="33"/>
        <v>2866.1779429815369</v>
      </c>
      <c r="BT13" s="14">
        <f t="shared" si="34"/>
        <v>2838.854420405085</v>
      </c>
      <c r="BU13" s="14">
        <f t="shared" si="35"/>
        <v>2831.0675094394855</v>
      </c>
      <c r="BV13" s="14">
        <f t="shared" si="36"/>
        <v>2797.9318044843549</v>
      </c>
      <c r="BW13" s="14">
        <f t="shared" si="37"/>
        <v>2864.387993140735</v>
      </c>
      <c r="BX13" s="14">
        <f t="shared" si="38"/>
        <v>2865.260861082168</v>
      </c>
      <c r="BY13" s="14">
        <f t="shared" si="39"/>
        <v>2855.116618945312</v>
      </c>
      <c r="BZ13" s="14">
        <f t="shared" si="40"/>
        <v>2823.9820013789158</v>
      </c>
      <c r="CA13" s="14">
        <f t="shared" si="41"/>
        <v>0</v>
      </c>
      <c r="CB13" s="14">
        <f t="shared" si="42"/>
        <v>0</v>
      </c>
    </row>
    <row r="14" spans="1:80" x14ac:dyDescent="0.3">
      <c r="D14" t="s">
        <v>254</v>
      </c>
      <c r="E14" t="s">
        <v>1109</v>
      </c>
      <c r="F14" s="14">
        <f t="shared" si="44"/>
        <v>34979.330976777899</v>
      </c>
      <c r="G14" s="14">
        <f t="shared" si="44"/>
        <v>34775.166778553787</v>
      </c>
      <c r="H14" s="14">
        <f t="shared" si="44"/>
        <v>36989.971826921595</v>
      </c>
      <c r="I14" s="14">
        <f t="shared" si="44"/>
        <v>35381.410727590046</v>
      </c>
      <c r="J14" s="14">
        <f t="shared" si="44"/>
        <v>37370.989984154949</v>
      </c>
      <c r="K14" s="14">
        <f t="shared" si="44"/>
        <v>37392.457299938615</v>
      </c>
      <c r="L14" s="14">
        <f t="shared" si="44"/>
        <v>38176.79116309878</v>
      </c>
      <c r="M14" s="14">
        <f t="shared" si="44"/>
        <v>37769.003457004386</v>
      </c>
      <c r="N14" s="14">
        <f t="shared" si="44"/>
        <v>37354.04396939755</v>
      </c>
      <c r="O14" s="14">
        <f t="shared" si="44"/>
        <v>37363.482801396545</v>
      </c>
      <c r="P14" s="14">
        <f t="shared" si="44"/>
        <v>0</v>
      </c>
      <c r="Q14" s="14">
        <f t="shared" si="44"/>
        <v>0</v>
      </c>
      <c r="R14" s="14">
        <f t="shared" si="44"/>
        <v>89893.606430926317</v>
      </c>
      <c r="S14" s="14">
        <f t="shared" si="44"/>
        <v>89191.949079010781</v>
      </c>
      <c r="T14" s="14">
        <f t="shared" si="44"/>
        <v>91434.991013854364</v>
      </c>
      <c r="U14" s="14">
        <f t="shared" si="44"/>
        <v>93122.892945127096</v>
      </c>
      <c r="V14" s="14">
        <f t="shared" si="44"/>
        <v>90025.152057149302</v>
      </c>
      <c r="W14" s="14">
        <f t="shared" si="44"/>
        <v>89274.831621556761</v>
      </c>
      <c r="X14" s="14">
        <f t="shared" si="44"/>
        <v>92509.779339871806</v>
      </c>
      <c r="Y14" s="14">
        <f t="shared" si="44"/>
        <v>92632.575595714312</v>
      </c>
      <c r="Z14" s="14">
        <f t="shared" si="44"/>
        <v>90661.450809744172</v>
      </c>
      <c r="AA14" s="14">
        <f t="shared" si="44"/>
        <v>89797.52516186588</v>
      </c>
      <c r="AB14" s="14">
        <f t="shared" si="44"/>
        <v>0</v>
      </c>
      <c r="AC14" s="14">
        <f t="shared" si="44"/>
        <v>0</v>
      </c>
      <c r="AD14" s="14">
        <f t="shared" si="45"/>
        <v>124872.93740770422</v>
      </c>
      <c r="AE14" s="14">
        <f t="shared" si="45"/>
        <v>123967.11585756458</v>
      </c>
      <c r="AF14" s="14">
        <f t="shared" si="45"/>
        <v>128424.96284077597</v>
      </c>
      <c r="AG14" s="14">
        <f t="shared" si="45"/>
        <v>128504.30367271716</v>
      </c>
      <c r="AH14" s="14">
        <f t="shared" si="45"/>
        <v>118176.14204130424</v>
      </c>
      <c r="AI14" s="14">
        <f t="shared" si="45"/>
        <v>117346.28892149539</v>
      </c>
      <c r="AJ14" s="14">
        <f t="shared" si="45"/>
        <v>121364.57050297057</v>
      </c>
      <c r="AK14" s="14">
        <f t="shared" si="45"/>
        <v>121283.57905271871</v>
      </c>
      <c r="AL14" s="14">
        <f t="shared" si="45"/>
        <v>128015.49477914172</v>
      </c>
      <c r="AM14" s="14">
        <f t="shared" si="45"/>
        <v>127161.00796326243</v>
      </c>
      <c r="AN14" s="14">
        <f t="shared" si="45"/>
        <v>0</v>
      </c>
      <c r="AO14" s="14">
        <f t="shared" si="45"/>
        <v>0</v>
      </c>
      <c r="AP14" s="14">
        <f t="shared" si="45"/>
        <v>4771666</v>
      </c>
      <c r="AQ14" s="14">
        <f t="shared" si="45"/>
        <v>4786691.0710000005</v>
      </c>
      <c r="AR14" s="14">
        <f t="shared" si="45"/>
        <v>4816825.1099999994</v>
      </c>
      <c r="AS14" s="14">
        <f t="shared" si="7"/>
        <v>733.0632734306613</v>
      </c>
      <c r="AT14" s="14">
        <f t="shared" si="8"/>
        <v>728.78459595775951</v>
      </c>
      <c r="AU14" s="14">
        <f t="shared" si="9"/>
        <v>775.20035616326868</v>
      </c>
      <c r="AV14" s="14">
        <f t="shared" si="10"/>
        <v>739.16219373226488</v>
      </c>
      <c r="AW14" s="14">
        <f t="shared" si="11"/>
        <v>780.72700806964076</v>
      </c>
      <c r="AX14" s="14">
        <f t="shared" si="12"/>
        <v>781.17548731062891</v>
      </c>
      <c r="AY14" s="14">
        <f t="shared" si="13"/>
        <v>797.56120871036626</v>
      </c>
      <c r="AZ14" s="14">
        <f t="shared" si="14"/>
        <v>784.10576665102121</v>
      </c>
      <c r="BA14" s="14">
        <f t="shared" si="15"/>
        <v>780.37298449665388</v>
      </c>
      <c r="BB14" s="14">
        <f t="shared" si="16"/>
        <v>780.57017357484995</v>
      </c>
      <c r="BC14" s="14">
        <f t="shared" si="17"/>
        <v>0</v>
      </c>
      <c r="BD14" s="14">
        <f t="shared" si="18"/>
        <v>0</v>
      </c>
      <c r="BE14" s="14">
        <f t="shared" si="19"/>
        <v>1883.9039956050217</v>
      </c>
      <c r="BF14" s="14">
        <f t="shared" si="20"/>
        <v>1869.1993337130214</v>
      </c>
      <c r="BG14" s="14">
        <f t="shared" si="21"/>
        <v>1916.2068555061139</v>
      </c>
      <c r="BH14" s="14">
        <f t="shared" si="22"/>
        <v>1945.4544185921852</v>
      </c>
      <c r="BI14" s="14">
        <f t="shared" si="23"/>
        <v>1880.7387132744689</v>
      </c>
      <c r="BJ14" s="14">
        <f t="shared" si="24"/>
        <v>1865.063575178795</v>
      </c>
      <c r="BK14" s="14">
        <f t="shared" si="25"/>
        <v>1932.6457038420351</v>
      </c>
      <c r="BL14" s="14">
        <f t="shared" si="26"/>
        <v>1923.1043992733696</v>
      </c>
      <c r="BM14" s="14">
        <f t="shared" si="27"/>
        <v>1894.0317949285131</v>
      </c>
      <c r="BN14" s="14">
        <f t="shared" si="28"/>
        <v>1875.9833009884642</v>
      </c>
      <c r="BO14" s="14">
        <f t="shared" si="29"/>
        <v>0</v>
      </c>
      <c r="BP14" s="14">
        <f t="shared" si="30"/>
        <v>0</v>
      </c>
      <c r="BQ14" s="14">
        <f t="shared" si="31"/>
        <v>2616.9672690356829</v>
      </c>
      <c r="BR14" s="14">
        <f t="shared" si="32"/>
        <v>2597.9839296707814</v>
      </c>
      <c r="BS14" s="14">
        <f t="shared" si="33"/>
        <v>2691.4072116693828</v>
      </c>
      <c r="BT14" s="14">
        <f t="shared" si="34"/>
        <v>2684.6166123244502</v>
      </c>
      <c r="BU14" s="14">
        <f t="shared" si="35"/>
        <v>2468.8483189832373</v>
      </c>
      <c r="BV14" s="14">
        <f t="shared" si="36"/>
        <v>2451.5116430311068</v>
      </c>
      <c r="BW14" s="14">
        <f t="shared" si="37"/>
        <v>2535.4586018356931</v>
      </c>
      <c r="BX14" s="14">
        <f t="shared" si="38"/>
        <v>2517.915354678898</v>
      </c>
      <c r="BY14" s="14">
        <f t="shared" si="39"/>
        <v>2674.4047794251669</v>
      </c>
      <c r="BZ14" s="14">
        <f t="shared" si="40"/>
        <v>2656.553474563314</v>
      </c>
      <c r="CA14" s="14">
        <f t="shared" si="41"/>
        <v>0</v>
      </c>
      <c r="CB14" s="14">
        <f t="shared" si="42"/>
        <v>0</v>
      </c>
    </row>
    <row r="15" spans="1:80" x14ac:dyDescent="0.3">
      <c r="D15" t="s">
        <v>263</v>
      </c>
      <c r="E15" t="s">
        <v>1110</v>
      </c>
      <c r="F15" s="14">
        <f t="shared" si="44"/>
        <v>56165.048412982491</v>
      </c>
      <c r="G15" s="14">
        <f t="shared" si="44"/>
        <v>53637.881710920752</v>
      </c>
      <c r="H15" s="14">
        <f t="shared" si="44"/>
        <v>54833.316536203434</v>
      </c>
      <c r="I15" s="14">
        <f t="shared" si="44"/>
        <v>54536.267514046245</v>
      </c>
      <c r="J15" s="14">
        <f t="shared" si="44"/>
        <v>59761.633032525453</v>
      </c>
      <c r="K15" s="14">
        <f t="shared" si="44"/>
        <v>59875.229351092305</v>
      </c>
      <c r="L15" s="14">
        <f t="shared" si="44"/>
        <v>62100.436590616649</v>
      </c>
      <c r="M15" s="14">
        <f t="shared" si="44"/>
        <v>60789.632072578737</v>
      </c>
      <c r="N15" s="14">
        <f t="shared" si="44"/>
        <v>59556.694165412562</v>
      </c>
      <c r="O15" s="14">
        <f t="shared" si="44"/>
        <v>60599.710931855858</v>
      </c>
      <c r="P15" s="14">
        <f t="shared" si="44"/>
        <v>0</v>
      </c>
      <c r="Q15" s="14">
        <f t="shared" si="44"/>
        <v>0</v>
      </c>
      <c r="R15" s="14">
        <f t="shared" si="44"/>
        <v>110291.02832023858</v>
      </c>
      <c r="S15" s="14">
        <f t="shared" si="44"/>
        <v>108606.13033473083</v>
      </c>
      <c r="T15" s="14">
        <f t="shared" si="44"/>
        <v>112518.74154841137</v>
      </c>
      <c r="U15" s="14">
        <f t="shared" si="44"/>
        <v>114066.6693116792</v>
      </c>
      <c r="V15" s="14">
        <f t="shared" si="44"/>
        <v>108365.52898186773</v>
      </c>
      <c r="W15" s="14">
        <f t="shared" si="44"/>
        <v>107857.3429557816</v>
      </c>
      <c r="X15" s="14">
        <f t="shared" si="44"/>
        <v>111793.69124414065</v>
      </c>
      <c r="Y15" s="14">
        <f t="shared" si="44"/>
        <v>110126.798274759</v>
      </c>
      <c r="Z15" s="14">
        <f t="shared" si="44"/>
        <v>114336.0145116881</v>
      </c>
      <c r="AA15" s="14">
        <f t="shared" si="44"/>
        <v>115052.99439817044</v>
      </c>
      <c r="AB15" s="14">
        <f t="shared" si="44"/>
        <v>0</v>
      </c>
      <c r="AC15" s="14">
        <f t="shared" ref="F15:AH19" si="46">SUMIFS(AC$34:AC$183,$B$34:$B$183,$D15)</f>
        <v>0</v>
      </c>
      <c r="AD15" s="14">
        <f t="shared" si="46"/>
        <v>166456.07673322104</v>
      </c>
      <c r="AE15" s="14">
        <f t="shared" si="46"/>
        <v>162244.01204565156</v>
      </c>
      <c r="AF15" s="14">
        <f t="shared" si="46"/>
        <v>167352.05808461478</v>
      </c>
      <c r="AG15" s="14">
        <f t="shared" si="46"/>
        <v>168602.93682572542</v>
      </c>
      <c r="AH15" s="14">
        <f t="shared" si="46"/>
        <v>168127.16201439319</v>
      </c>
      <c r="AI15" s="14">
        <f t="shared" si="45"/>
        <v>167732.57230687389</v>
      </c>
      <c r="AJ15" s="14">
        <f t="shared" si="45"/>
        <v>173894.12783475732</v>
      </c>
      <c r="AK15" s="14">
        <f t="shared" si="45"/>
        <v>170916.43034733777</v>
      </c>
      <c r="AL15" s="14">
        <f t="shared" si="45"/>
        <v>173892.70867710066</v>
      </c>
      <c r="AM15" s="14">
        <f t="shared" si="45"/>
        <v>175652.70533002634</v>
      </c>
      <c r="AN15" s="14">
        <f t="shared" si="45"/>
        <v>0</v>
      </c>
      <c r="AO15" s="14">
        <f t="shared" si="45"/>
        <v>0</v>
      </c>
      <c r="AP15" s="14">
        <f t="shared" si="45"/>
        <v>5860706</v>
      </c>
      <c r="AQ15" s="14">
        <f t="shared" si="45"/>
        <v>5880164.9289999995</v>
      </c>
      <c r="AR15" s="14">
        <f t="shared" si="45"/>
        <v>5914343.972000001</v>
      </c>
      <c r="AS15" s="14">
        <f t="shared" si="7"/>
        <v>958.33246733384158</v>
      </c>
      <c r="AT15" s="14">
        <f t="shared" si="8"/>
        <v>915.21195076021138</v>
      </c>
      <c r="AU15" s="14">
        <f t="shared" si="9"/>
        <v>935.60940501372079</v>
      </c>
      <c r="AV15" s="14">
        <f t="shared" si="10"/>
        <v>927.46152824867886</v>
      </c>
      <c r="AW15" s="14">
        <f t="shared" si="11"/>
        <v>1016.3257961998818</v>
      </c>
      <c r="AX15" s="14">
        <f t="shared" si="12"/>
        <v>1018.2576521926721</v>
      </c>
      <c r="AY15" s="14">
        <f t="shared" si="13"/>
        <v>1056.1002512760751</v>
      </c>
      <c r="AZ15" s="14">
        <f t="shared" si="14"/>
        <v>1027.8338960393953</v>
      </c>
      <c r="BA15" s="14">
        <f t="shared" si="15"/>
        <v>1012.8405390755081</v>
      </c>
      <c r="BB15" s="14">
        <f t="shared" si="16"/>
        <v>1030.5784219246661</v>
      </c>
      <c r="BC15" s="14">
        <f t="shared" si="17"/>
        <v>0</v>
      </c>
      <c r="BD15" s="14">
        <f t="shared" si="18"/>
        <v>0</v>
      </c>
      <c r="BE15" s="14">
        <f t="shared" si="19"/>
        <v>1881.8727354731423</v>
      </c>
      <c r="BF15" s="14">
        <f t="shared" si="20"/>
        <v>1853.1236737473407</v>
      </c>
      <c r="BG15" s="14">
        <f t="shared" si="21"/>
        <v>1919.8837400888453</v>
      </c>
      <c r="BH15" s="14">
        <f t="shared" si="22"/>
        <v>1939.8549307540898</v>
      </c>
      <c r="BI15" s="14">
        <f t="shared" si="23"/>
        <v>1842.899481397654</v>
      </c>
      <c r="BJ15" s="14">
        <f t="shared" si="24"/>
        <v>1834.2571043177213</v>
      </c>
      <c r="BK15" s="14">
        <f t="shared" si="25"/>
        <v>1901.1999254101304</v>
      </c>
      <c r="BL15" s="14">
        <f t="shared" si="26"/>
        <v>1862.0289722093792</v>
      </c>
      <c r="BM15" s="14">
        <f t="shared" si="27"/>
        <v>1944.4355029533581</v>
      </c>
      <c r="BN15" s="14">
        <f t="shared" si="28"/>
        <v>1956.6286964290427</v>
      </c>
      <c r="BO15" s="14">
        <f t="shared" si="29"/>
        <v>0</v>
      </c>
      <c r="BP15" s="14">
        <f t="shared" si="30"/>
        <v>0</v>
      </c>
      <c r="BQ15" s="14">
        <f t="shared" si="31"/>
        <v>2840.2052028069834</v>
      </c>
      <c r="BR15" s="14">
        <f t="shared" si="32"/>
        <v>2768.335624507552</v>
      </c>
      <c r="BS15" s="14">
        <f t="shared" si="33"/>
        <v>2855.4931451025654</v>
      </c>
      <c r="BT15" s="14">
        <f t="shared" si="34"/>
        <v>2867.3164590027682</v>
      </c>
      <c r="BU15" s="14">
        <f t="shared" si="35"/>
        <v>2859.2252775975358</v>
      </c>
      <c r="BV15" s="14">
        <f t="shared" si="36"/>
        <v>2852.5147565103935</v>
      </c>
      <c r="BW15" s="14">
        <f t="shared" si="37"/>
        <v>2957.3001766862062</v>
      </c>
      <c r="BX15" s="14">
        <f t="shared" si="38"/>
        <v>2889.8628682487752</v>
      </c>
      <c r="BY15" s="14">
        <f t="shared" si="39"/>
        <v>2957.276042028866</v>
      </c>
      <c r="BZ15" s="14">
        <f t="shared" si="40"/>
        <v>2987.2071183537096</v>
      </c>
      <c r="CA15" s="14">
        <f t="shared" si="41"/>
        <v>0</v>
      </c>
      <c r="CB15" s="14">
        <f t="shared" si="42"/>
        <v>0</v>
      </c>
    </row>
    <row r="16" spans="1:80" x14ac:dyDescent="0.3">
      <c r="D16" t="s">
        <v>270</v>
      </c>
      <c r="E16" t="s">
        <v>1111</v>
      </c>
      <c r="F16" s="14">
        <f t="shared" si="46"/>
        <v>47090.894754214532</v>
      </c>
      <c r="G16" s="14">
        <f t="shared" si="46"/>
        <v>47079.425940784611</v>
      </c>
      <c r="H16" s="14">
        <f t="shared" si="46"/>
        <v>49384.146556783235</v>
      </c>
      <c r="I16" s="14">
        <f t="shared" si="46"/>
        <v>47655.927959123037</v>
      </c>
      <c r="J16" s="14">
        <f t="shared" si="46"/>
        <v>50726.455124774373</v>
      </c>
      <c r="K16" s="14">
        <f t="shared" si="46"/>
        <v>51167.945073344294</v>
      </c>
      <c r="L16" s="14">
        <f t="shared" si="46"/>
        <v>53142.979401990524</v>
      </c>
      <c r="M16" s="14">
        <f t="shared" si="46"/>
        <v>51511.725884853986</v>
      </c>
      <c r="N16" s="14">
        <f t="shared" si="46"/>
        <v>51828.843479471259</v>
      </c>
      <c r="O16" s="14">
        <f t="shared" si="46"/>
        <v>52634.218478911534</v>
      </c>
      <c r="P16" s="14">
        <f t="shared" si="46"/>
        <v>0</v>
      </c>
      <c r="Q16" s="14">
        <f t="shared" si="46"/>
        <v>0</v>
      </c>
      <c r="R16" s="14">
        <f t="shared" si="46"/>
        <v>111091.90726895681</v>
      </c>
      <c r="S16" s="14">
        <f t="shared" si="46"/>
        <v>109829.73678492822</v>
      </c>
      <c r="T16" s="14">
        <f t="shared" si="46"/>
        <v>113933.41116238259</v>
      </c>
      <c r="U16" s="14">
        <f t="shared" si="46"/>
        <v>115512.60191577356</v>
      </c>
      <c r="V16" s="14">
        <f t="shared" si="46"/>
        <v>112083.72214773067</v>
      </c>
      <c r="W16" s="14">
        <f t="shared" si="46"/>
        <v>112703.51081387687</v>
      </c>
      <c r="X16" s="14">
        <f t="shared" si="46"/>
        <v>116462.58278601085</v>
      </c>
      <c r="Y16" s="14">
        <f t="shared" si="46"/>
        <v>115437.0664653436</v>
      </c>
      <c r="Z16" s="14">
        <f t="shared" si="46"/>
        <v>113235.34855733876</v>
      </c>
      <c r="AA16" s="14">
        <f t="shared" si="46"/>
        <v>111695.13032983692</v>
      </c>
      <c r="AB16" s="14">
        <f t="shared" si="46"/>
        <v>0</v>
      </c>
      <c r="AC16" s="14">
        <f t="shared" si="46"/>
        <v>0</v>
      </c>
      <c r="AD16" s="14">
        <f t="shared" si="45"/>
        <v>158182.80202317136</v>
      </c>
      <c r="AE16" s="14">
        <f t="shared" si="45"/>
        <v>156909.16272571284</v>
      </c>
      <c r="AF16" s="14">
        <f t="shared" si="45"/>
        <v>163317.55771916584</v>
      </c>
      <c r="AG16" s="14">
        <f t="shared" si="45"/>
        <v>163168.5298748966</v>
      </c>
      <c r="AH16" s="14">
        <f t="shared" si="45"/>
        <v>162810.17727250504</v>
      </c>
      <c r="AI16" s="14">
        <f t="shared" si="45"/>
        <v>163871.45588722112</v>
      </c>
      <c r="AJ16" s="14">
        <f t="shared" si="45"/>
        <v>169605.56218800141</v>
      </c>
      <c r="AK16" s="14">
        <f t="shared" si="45"/>
        <v>166948.79235019756</v>
      </c>
      <c r="AL16" s="14">
        <f t="shared" si="45"/>
        <v>165064.19203681001</v>
      </c>
      <c r="AM16" s="14">
        <f t="shared" si="45"/>
        <v>164329.34880874847</v>
      </c>
      <c r="AN16" s="14">
        <f t="shared" si="45"/>
        <v>0</v>
      </c>
      <c r="AO16" s="14">
        <f t="shared" si="45"/>
        <v>0</v>
      </c>
      <c r="AP16" s="14">
        <f t="shared" si="45"/>
        <v>6168432</v>
      </c>
      <c r="AQ16" s="14">
        <f t="shared" si="45"/>
        <v>6221679.0589999994</v>
      </c>
      <c r="AR16" s="14">
        <f t="shared" si="45"/>
        <v>6269296.4390000002</v>
      </c>
      <c r="AS16" s="14">
        <f t="shared" si="7"/>
        <v>763.41758739035356</v>
      </c>
      <c r="AT16" s="14">
        <f t="shared" si="8"/>
        <v>763.23165985755554</v>
      </c>
      <c r="AU16" s="14">
        <f t="shared" si="9"/>
        <v>800.59481172497692</v>
      </c>
      <c r="AV16" s="14">
        <f t="shared" si="10"/>
        <v>765.96570647896283</v>
      </c>
      <c r="AW16" s="14">
        <f t="shared" si="11"/>
        <v>815.31777264202947</v>
      </c>
      <c r="AX16" s="14">
        <f t="shared" si="12"/>
        <v>822.4137662537745</v>
      </c>
      <c r="AY16" s="14">
        <f t="shared" si="13"/>
        <v>854.15816049071668</v>
      </c>
      <c r="AZ16" s="14">
        <f t="shared" si="14"/>
        <v>821.6508245552111</v>
      </c>
      <c r="BA16" s="14">
        <f t="shared" si="15"/>
        <v>833.03627506304758</v>
      </c>
      <c r="BB16" s="14">
        <f t="shared" si="16"/>
        <v>845.9809318317898</v>
      </c>
      <c r="BC16" s="14">
        <f t="shared" si="17"/>
        <v>0</v>
      </c>
      <c r="BD16" s="14">
        <f t="shared" si="18"/>
        <v>0</v>
      </c>
      <c r="BE16" s="14">
        <f t="shared" si="19"/>
        <v>1800.9748225960311</v>
      </c>
      <c r="BF16" s="14">
        <f t="shared" si="20"/>
        <v>1780.5130507222616</v>
      </c>
      <c r="BG16" s="14">
        <f t="shared" si="21"/>
        <v>1847.0400769982159</v>
      </c>
      <c r="BH16" s="14">
        <f t="shared" si="22"/>
        <v>1856.6146022700777</v>
      </c>
      <c r="BI16" s="14">
        <f t="shared" si="23"/>
        <v>1801.5027950629412</v>
      </c>
      <c r="BJ16" s="14">
        <f t="shared" si="24"/>
        <v>1811.4645539429596</v>
      </c>
      <c r="BK16" s="14">
        <f t="shared" si="25"/>
        <v>1871.8834848535198</v>
      </c>
      <c r="BL16" s="14">
        <f t="shared" si="26"/>
        <v>1841.3081529728506</v>
      </c>
      <c r="BM16" s="14">
        <f t="shared" si="27"/>
        <v>1820.0126924505632</v>
      </c>
      <c r="BN16" s="14">
        <f t="shared" si="28"/>
        <v>1795.2570241993405</v>
      </c>
      <c r="BO16" s="14">
        <f t="shared" si="29"/>
        <v>0</v>
      </c>
      <c r="BP16" s="14">
        <f t="shared" si="30"/>
        <v>0</v>
      </c>
      <c r="BQ16" s="14">
        <f t="shared" si="31"/>
        <v>2564.3924099863848</v>
      </c>
      <c r="BR16" s="14">
        <f t="shared" si="32"/>
        <v>2543.7447105798174</v>
      </c>
      <c r="BS16" s="14">
        <f t="shared" si="33"/>
        <v>2647.6348887231929</v>
      </c>
      <c r="BT16" s="14">
        <f t="shared" si="34"/>
        <v>2622.5803087490408</v>
      </c>
      <c r="BU16" s="14">
        <f t="shared" si="35"/>
        <v>2616.8205677049705</v>
      </c>
      <c r="BV16" s="14">
        <f t="shared" si="36"/>
        <v>2633.8783201967335</v>
      </c>
      <c r="BW16" s="14">
        <f t="shared" si="37"/>
        <v>2726.0416453442367</v>
      </c>
      <c r="BX16" s="14">
        <f t="shared" si="38"/>
        <v>2662.958977528061</v>
      </c>
      <c r="BY16" s="14">
        <f t="shared" si="39"/>
        <v>2653.0489675136109</v>
      </c>
      <c r="BZ16" s="14">
        <f t="shared" si="40"/>
        <v>2641.2379560311306</v>
      </c>
      <c r="CA16" s="14">
        <f t="shared" si="41"/>
        <v>0</v>
      </c>
      <c r="CB16" s="14">
        <f t="shared" si="42"/>
        <v>0</v>
      </c>
    </row>
    <row r="17" spans="4:80" x14ac:dyDescent="0.3">
      <c r="D17" t="s">
        <v>276</v>
      </c>
      <c r="E17" t="s">
        <v>1112</v>
      </c>
      <c r="F17" s="14">
        <f t="shared" si="46"/>
        <v>61037.412544904058</v>
      </c>
      <c r="G17" s="14">
        <f t="shared" si="46"/>
        <v>62443.09489702931</v>
      </c>
      <c r="H17" s="14">
        <f t="shared" si="46"/>
        <v>64757.785485875436</v>
      </c>
      <c r="I17" s="14">
        <f t="shared" si="46"/>
        <v>62994.69764235161</v>
      </c>
      <c r="J17" s="14">
        <f t="shared" si="46"/>
        <v>63600.560797153972</v>
      </c>
      <c r="K17" s="14">
        <f t="shared" si="46"/>
        <v>63655.380427877382</v>
      </c>
      <c r="L17" s="14">
        <f t="shared" si="46"/>
        <v>64027.120468492692</v>
      </c>
      <c r="M17" s="14">
        <f t="shared" si="46"/>
        <v>62248.262314896412</v>
      </c>
      <c r="N17" s="14">
        <f t="shared" si="46"/>
        <v>68326.432314749327</v>
      </c>
      <c r="O17" s="14">
        <f t="shared" si="46"/>
        <v>70468.887421320251</v>
      </c>
      <c r="P17" s="14">
        <f t="shared" si="46"/>
        <v>0</v>
      </c>
      <c r="Q17" s="14">
        <f t="shared" si="46"/>
        <v>0</v>
      </c>
      <c r="R17" s="14">
        <f t="shared" si="46"/>
        <v>134538.79299616392</v>
      </c>
      <c r="S17" s="14">
        <f t="shared" si="46"/>
        <v>133404.87955905916</v>
      </c>
      <c r="T17" s="14">
        <f t="shared" si="46"/>
        <v>139201.8285866316</v>
      </c>
      <c r="U17" s="14">
        <f t="shared" si="46"/>
        <v>138798.02056166244</v>
      </c>
      <c r="V17" s="14">
        <f t="shared" si="46"/>
        <v>141825.91047872906</v>
      </c>
      <c r="W17" s="14">
        <f t="shared" si="46"/>
        <v>141682.09711877652</v>
      </c>
      <c r="X17" s="14">
        <f t="shared" si="46"/>
        <v>144390.43145413566</v>
      </c>
      <c r="Y17" s="14">
        <f t="shared" si="46"/>
        <v>141275.26199684927</v>
      </c>
      <c r="Z17" s="14">
        <f t="shared" si="46"/>
        <v>135388.93606538075</v>
      </c>
      <c r="AA17" s="14">
        <f t="shared" si="46"/>
        <v>134998.51173238899</v>
      </c>
      <c r="AB17" s="14">
        <f t="shared" si="46"/>
        <v>0</v>
      </c>
      <c r="AC17" s="14">
        <f t="shared" si="46"/>
        <v>0</v>
      </c>
      <c r="AD17" s="14">
        <f t="shared" si="45"/>
        <v>195576.20554106796</v>
      </c>
      <c r="AE17" s="14">
        <f t="shared" si="45"/>
        <v>195847.97445608844</v>
      </c>
      <c r="AF17" s="14">
        <f t="shared" si="45"/>
        <v>203959.61407250696</v>
      </c>
      <c r="AG17" s="14">
        <f t="shared" si="45"/>
        <v>201792.71820401406</v>
      </c>
      <c r="AH17" s="14">
        <f t="shared" si="45"/>
        <v>205186.47127588303</v>
      </c>
      <c r="AI17" s="14">
        <f t="shared" si="45"/>
        <v>205096.47754665391</v>
      </c>
      <c r="AJ17" s="14">
        <f t="shared" si="45"/>
        <v>208176.55192262834</v>
      </c>
      <c r="AK17" s="14">
        <f t="shared" si="45"/>
        <v>203282.52431174574</v>
      </c>
      <c r="AL17" s="14">
        <f t="shared" si="45"/>
        <v>203715.36838013006</v>
      </c>
      <c r="AM17" s="14">
        <f t="shared" si="45"/>
        <v>205467.39915370921</v>
      </c>
      <c r="AN17" s="14">
        <f t="shared" si="45"/>
        <v>0</v>
      </c>
      <c r="AO17" s="14">
        <f t="shared" si="45"/>
        <v>0</v>
      </c>
      <c r="AP17" s="14">
        <f t="shared" si="45"/>
        <v>8825001</v>
      </c>
      <c r="AQ17" s="14">
        <f t="shared" si="45"/>
        <v>8965587.629999999</v>
      </c>
      <c r="AR17" s="14">
        <f t="shared" si="45"/>
        <v>9056770.8380000032</v>
      </c>
      <c r="AS17" s="14">
        <f t="shared" si="7"/>
        <v>691.64199012446636</v>
      </c>
      <c r="AT17" s="14">
        <f t="shared" si="8"/>
        <v>707.57040024164655</v>
      </c>
      <c r="AU17" s="14">
        <f t="shared" si="9"/>
        <v>733.79918581171194</v>
      </c>
      <c r="AV17" s="14">
        <f t="shared" si="10"/>
        <v>702.6276496541434</v>
      </c>
      <c r="AW17" s="14">
        <f t="shared" si="11"/>
        <v>709.38530101851211</v>
      </c>
      <c r="AX17" s="14">
        <f t="shared" si="12"/>
        <v>709.99674594533394</v>
      </c>
      <c r="AY17" s="14">
        <f t="shared" si="13"/>
        <v>714.1430446148313</v>
      </c>
      <c r="AZ17" s="14">
        <f t="shared" si="14"/>
        <v>687.31188442703967</v>
      </c>
      <c r="BA17" s="14">
        <f t="shared" si="15"/>
        <v>762.09653103071992</v>
      </c>
      <c r="BB17" s="14">
        <f t="shared" si="16"/>
        <v>785.99295806916632</v>
      </c>
      <c r="BC17" s="14">
        <f t="shared" si="17"/>
        <v>0</v>
      </c>
      <c r="BD17" s="14">
        <f t="shared" si="18"/>
        <v>0</v>
      </c>
      <c r="BE17" s="14">
        <f t="shared" si="19"/>
        <v>1524.5187280563925</v>
      </c>
      <c r="BF17" s="14">
        <f t="shared" si="20"/>
        <v>1511.669852038081</v>
      </c>
      <c r="BG17" s="14">
        <f t="shared" si="21"/>
        <v>1577.3576522725787</v>
      </c>
      <c r="BH17" s="14">
        <f t="shared" si="22"/>
        <v>1548.1196134565298</v>
      </c>
      <c r="BI17" s="14">
        <f t="shared" si="23"/>
        <v>1581.8919666142292</v>
      </c>
      <c r="BJ17" s="14">
        <f t="shared" si="24"/>
        <v>1580.2879071159837</v>
      </c>
      <c r="BK17" s="14">
        <f t="shared" si="25"/>
        <v>1610.4960144607462</v>
      </c>
      <c r="BL17" s="14">
        <f t="shared" si="26"/>
        <v>1559.8855764804459</v>
      </c>
      <c r="BM17" s="14">
        <f t="shared" si="27"/>
        <v>1510.0955079882563</v>
      </c>
      <c r="BN17" s="14">
        <f t="shared" si="28"/>
        <v>1505.7408092322555</v>
      </c>
      <c r="BO17" s="14">
        <f t="shared" si="29"/>
        <v>0</v>
      </c>
      <c r="BP17" s="14">
        <f t="shared" si="30"/>
        <v>0</v>
      </c>
      <c r="BQ17" s="14">
        <f t="shared" si="31"/>
        <v>2216.1607181808586</v>
      </c>
      <c r="BR17" s="14">
        <f t="shared" si="32"/>
        <v>2219.240252279727</v>
      </c>
      <c r="BS17" s="14">
        <f t="shared" si="33"/>
        <v>2311.1568380842896</v>
      </c>
      <c r="BT17" s="14">
        <f t="shared" si="34"/>
        <v>2250.7472631106734</v>
      </c>
      <c r="BU17" s="14">
        <f t="shared" si="35"/>
        <v>2288.6003655722793</v>
      </c>
      <c r="BV17" s="14">
        <f t="shared" si="36"/>
        <v>2287.5965972422705</v>
      </c>
      <c r="BW17" s="14">
        <f t="shared" si="37"/>
        <v>2321.9510032565299</v>
      </c>
      <c r="BX17" s="14">
        <f t="shared" si="38"/>
        <v>2244.5364683273406</v>
      </c>
      <c r="BY17" s="14">
        <f t="shared" si="39"/>
        <v>2272.1920390189762</v>
      </c>
      <c r="BZ17" s="14">
        <f t="shared" si="40"/>
        <v>2291.7337673014217</v>
      </c>
      <c r="CA17" s="14">
        <f t="shared" si="41"/>
        <v>0</v>
      </c>
      <c r="CB17" s="14">
        <f t="shared" si="42"/>
        <v>0</v>
      </c>
    </row>
    <row r="18" spans="4:80" x14ac:dyDescent="0.3">
      <c r="D18" t="s">
        <v>283</v>
      </c>
      <c r="E18" t="s">
        <v>1113</v>
      </c>
      <c r="F18" s="14">
        <f t="shared" si="46"/>
        <v>73873.112956870755</v>
      </c>
      <c r="G18" s="14">
        <f t="shared" si="46"/>
        <v>74743.640713406145</v>
      </c>
      <c r="H18" s="14">
        <f t="shared" si="46"/>
        <v>78058.122255819544</v>
      </c>
      <c r="I18" s="14">
        <f t="shared" si="46"/>
        <v>76617.868129184615</v>
      </c>
      <c r="J18" s="14">
        <f t="shared" si="46"/>
        <v>76784.602139528666</v>
      </c>
      <c r="K18" s="14">
        <f t="shared" si="46"/>
        <v>76700.219157329324</v>
      </c>
      <c r="L18" s="14">
        <f t="shared" si="46"/>
        <v>79168.098988055805</v>
      </c>
      <c r="M18" s="14">
        <f t="shared" si="46"/>
        <v>77033.080832598149</v>
      </c>
      <c r="N18" s="14">
        <f t="shared" si="46"/>
        <v>82308.511386411526</v>
      </c>
      <c r="O18" s="14">
        <f t="shared" si="46"/>
        <v>81224.778851733747</v>
      </c>
      <c r="P18" s="14">
        <f t="shared" si="46"/>
        <v>0</v>
      </c>
      <c r="Q18" s="14">
        <f t="shared" si="46"/>
        <v>0</v>
      </c>
      <c r="R18" s="14">
        <f t="shared" si="46"/>
        <v>152328.50060444156</v>
      </c>
      <c r="S18" s="14">
        <f t="shared" si="46"/>
        <v>148935.64810294705</v>
      </c>
      <c r="T18" s="14">
        <f t="shared" si="46"/>
        <v>154509.99700431369</v>
      </c>
      <c r="U18" s="14">
        <f t="shared" si="46"/>
        <v>155218.65045206735</v>
      </c>
      <c r="V18" s="14">
        <f t="shared" si="46"/>
        <v>151126.05643000818</v>
      </c>
      <c r="W18" s="14">
        <f t="shared" si="46"/>
        <v>150905.73292142339</v>
      </c>
      <c r="X18" s="14">
        <f t="shared" si="46"/>
        <v>155456.02189165604</v>
      </c>
      <c r="Y18" s="14">
        <f t="shared" si="46"/>
        <v>152816.33732874665</v>
      </c>
      <c r="Z18" s="14">
        <f t="shared" si="46"/>
        <v>152583.53616446164</v>
      </c>
      <c r="AA18" s="14">
        <f t="shared" si="46"/>
        <v>150612.18473373263</v>
      </c>
      <c r="AB18" s="14">
        <f t="shared" si="46"/>
        <v>0</v>
      </c>
      <c r="AC18" s="14">
        <f t="shared" si="46"/>
        <v>0</v>
      </c>
      <c r="AD18" s="14">
        <f t="shared" si="45"/>
        <v>226201.61356131238</v>
      </c>
      <c r="AE18" s="14">
        <f t="shared" si="45"/>
        <v>223679.28881635322</v>
      </c>
      <c r="AF18" s="14">
        <f t="shared" si="45"/>
        <v>232568.11926013327</v>
      </c>
      <c r="AG18" s="14">
        <f t="shared" si="45"/>
        <v>231836.5185812519</v>
      </c>
      <c r="AH18" s="14">
        <f t="shared" si="45"/>
        <v>226303.65856953687</v>
      </c>
      <c r="AI18" s="14">
        <f t="shared" si="45"/>
        <v>225998.95207875277</v>
      </c>
      <c r="AJ18" s="14">
        <f t="shared" si="45"/>
        <v>233017.12087971187</v>
      </c>
      <c r="AK18" s="14">
        <f t="shared" si="45"/>
        <v>228243.4181613448</v>
      </c>
      <c r="AL18" s="14">
        <f t="shared" si="45"/>
        <v>234892.0475508731</v>
      </c>
      <c r="AM18" s="14">
        <f t="shared" si="45"/>
        <v>231836.96358546635</v>
      </c>
      <c r="AN18" s="14">
        <f t="shared" si="45"/>
        <v>0</v>
      </c>
      <c r="AO18" s="14">
        <f t="shared" si="45"/>
        <v>0</v>
      </c>
      <c r="AP18" s="14">
        <f t="shared" si="45"/>
        <v>9080825</v>
      </c>
      <c r="AQ18" s="14">
        <f t="shared" si="45"/>
        <v>9152665.1900000013</v>
      </c>
      <c r="AR18" s="14">
        <f t="shared" si="45"/>
        <v>9214268.4679999985</v>
      </c>
      <c r="AS18" s="14">
        <f t="shared" si="7"/>
        <v>813.5066247490812</v>
      </c>
      <c r="AT18" s="14">
        <f t="shared" si="8"/>
        <v>823.09306382851935</v>
      </c>
      <c r="AU18" s="14">
        <f t="shared" si="9"/>
        <v>859.59284818085962</v>
      </c>
      <c r="AV18" s="14">
        <f t="shared" si="10"/>
        <v>837.10991868134306</v>
      </c>
      <c r="AW18" s="14">
        <f t="shared" si="11"/>
        <v>838.93161768248456</v>
      </c>
      <c r="AX18" s="14">
        <f t="shared" si="12"/>
        <v>838.00966784112541</v>
      </c>
      <c r="AY18" s="14">
        <f t="shared" si="13"/>
        <v>864.97317824488005</v>
      </c>
      <c r="AZ18" s="14">
        <f t="shared" si="14"/>
        <v>836.01949628583532</v>
      </c>
      <c r="BA18" s="14">
        <f t="shared" si="15"/>
        <v>899.28463106396566</v>
      </c>
      <c r="BB18" s="14">
        <f t="shared" si="16"/>
        <v>887.4440085547775</v>
      </c>
      <c r="BC18" s="14">
        <f t="shared" si="17"/>
        <v>0</v>
      </c>
      <c r="BD18" s="14">
        <f t="shared" si="18"/>
        <v>0</v>
      </c>
      <c r="BE18" s="14">
        <f t="shared" si="19"/>
        <v>1677.4742449550736</v>
      </c>
      <c r="BF18" s="14">
        <f t="shared" si="20"/>
        <v>1640.1114227280787</v>
      </c>
      <c r="BG18" s="14">
        <f t="shared" si="21"/>
        <v>1701.4973529862505</v>
      </c>
      <c r="BH18" s="14">
        <f t="shared" si="22"/>
        <v>1695.8847202414418</v>
      </c>
      <c r="BI18" s="14">
        <f t="shared" si="23"/>
        <v>1651.1699411350166</v>
      </c>
      <c r="BJ18" s="14">
        <f t="shared" si="24"/>
        <v>1648.762735102554</v>
      </c>
      <c r="BK18" s="14">
        <f t="shared" si="25"/>
        <v>1698.4781882058119</v>
      </c>
      <c r="BL18" s="14">
        <f t="shared" si="26"/>
        <v>1658.4749821373086</v>
      </c>
      <c r="BM18" s="14">
        <f t="shared" si="27"/>
        <v>1667.0940430681437</v>
      </c>
      <c r="BN18" s="14">
        <f t="shared" si="28"/>
        <v>1645.5554923858481</v>
      </c>
      <c r="BO18" s="14">
        <f t="shared" si="29"/>
        <v>0</v>
      </c>
      <c r="BP18" s="14">
        <f t="shared" si="30"/>
        <v>0</v>
      </c>
      <c r="BQ18" s="14">
        <f t="shared" si="31"/>
        <v>2490.9808697041553</v>
      </c>
      <c r="BR18" s="14">
        <f t="shared" si="32"/>
        <v>2463.2044865565981</v>
      </c>
      <c r="BS18" s="14">
        <f t="shared" si="33"/>
        <v>2561.0902011671105</v>
      </c>
      <c r="BT18" s="14">
        <f t="shared" si="34"/>
        <v>2532.9946389227844</v>
      </c>
      <c r="BU18" s="14">
        <f t="shared" si="35"/>
        <v>2472.5438314600565</v>
      </c>
      <c r="BV18" s="14">
        <f t="shared" si="36"/>
        <v>2469.2146755862345</v>
      </c>
      <c r="BW18" s="14">
        <f t="shared" si="37"/>
        <v>2545.8936390932467</v>
      </c>
      <c r="BX18" s="14">
        <f t="shared" si="38"/>
        <v>2477.0649884362024</v>
      </c>
      <c r="BY18" s="14">
        <f t="shared" si="39"/>
        <v>2566.3786741321087</v>
      </c>
      <c r="BZ18" s="14">
        <f t="shared" si="40"/>
        <v>2532.9995009406252</v>
      </c>
      <c r="CA18" s="14">
        <f t="shared" si="41"/>
        <v>0</v>
      </c>
      <c r="CB18" s="14">
        <f t="shared" si="42"/>
        <v>0</v>
      </c>
    </row>
    <row r="19" spans="4:80" x14ac:dyDescent="0.3">
      <c r="D19" t="s">
        <v>291</v>
      </c>
      <c r="E19" t="s">
        <v>1114</v>
      </c>
      <c r="F19" s="14">
        <f t="shared" si="46"/>
        <v>45347.624706130111</v>
      </c>
      <c r="G19" s="14">
        <f t="shared" si="46"/>
        <v>46240.610871011981</v>
      </c>
      <c r="H19" s="14">
        <f t="shared" si="46"/>
        <v>49145.013644608072</v>
      </c>
      <c r="I19" s="14">
        <f t="shared" si="46"/>
        <v>47212.566963183643</v>
      </c>
      <c r="J19" s="14">
        <f t="shared" si="46"/>
        <v>45658.213838975222</v>
      </c>
      <c r="K19" s="14">
        <f t="shared" si="46"/>
        <v>46323.65539698994</v>
      </c>
      <c r="L19" s="14">
        <f t="shared" si="46"/>
        <v>48160.532462654228</v>
      </c>
      <c r="M19" s="14">
        <f t="shared" si="46"/>
        <v>46244.895235512078</v>
      </c>
      <c r="N19" s="14">
        <f t="shared" si="46"/>
        <v>49645.126639195063</v>
      </c>
      <c r="O19" s="14">
        <f t="shared" si="46"/>
        <v>50410.338381201451</v>
      </c>
      <c r="P19" s="14">
        <f t="shared" si="46"/>
        <v>0</v>
      </c>
      <c r="Q19" s="14">
        <f t="shared" si="46"/>
        <v>0</v>
      </c>
      <c r="R19" s="14">
        <f t="shared" si="46"/>
        <v>102129.10969896018</v>
      </c>
      <c r="S19" s="14">
        <f t="shared" si="46"/>
        <v>100771.55724097363</v>
      </c>
      <c r="T19" s="14">
        <f t="shared" si="46"/>
        <v>107341.59880577322</v>
      </c>
      <c r="U19" s="14">
        <f t="shared" si="46"/>
        <v>109588.2324379862</v>
      </c>
      <c r="V19" s="14">
        <f t="shared" si="46"/>
        <v>104533.5149568748</v>
      </c>
      <c r="W19" s="14">
        <f t="shared" si="46"/>
        <v>104892.10084207961</v>
      </c>
      <c r="X19" s="14">
        <f t="shared" si="46"/>
        <v>109466.61043176745</v>
      </c>
      <c r="Y19" s="14">
        <f t="shared" si="46"/>
        <v>107831.84347210848</v>
      </c>
      <c r="Z19" s="14">
        <f t="shared" si="46"/>
        <v>106476.16203171614</v>
      </c>
      <c r="AA19" s="14">
        <f t="shared" si="46"/>
        <v>104902.00235174209</v>
      </c>
      <c r="AB19" s="14">
        <f t="shared" si="46"/>
        <v>0</v>
      </c>
      <c r="AC19" s="14">
        <f t="shared" si="46"/>
        <v>0</v>
      </c>
      <c r="AD19" s="14">
        <f t="shared" ref="AD19:AR19" si="47">SUMIFS(AD$34:AD$183,$B$34:$B$183,$D19)</f>
        <v>147476.73440509028</v>
      </c>
      <c r="AE19" s="14">
        <f t="shared" si="47"/>
        <v>147012.16811198564</v>
      </c>
      <c r="AF19" s="14">
        <f t="shared" si="47"/>
        <v>156486.61245038128</v>
      </c>
      <c r="AG19" s="14">
        <f t="shared" si="47"/>
        <v>156800.79940116982</v>
      </c>
      <c r="AH19" s="14">
        <f t="shared" si="47"/>
        <v>150167.72879585001</v>
      </c>
      <c r="AI19" s="14">
        <f t="shared" si="47"/>
        <v>151192.75623906957</v>
      </c>
      <c r="AJ19" s="14">
        <f t="shared" si="47"/>
        <v>157607.14289442162</v>
      </c>
      <c r="AK19" s="14">
        <f t="shared" si="47"/>
        <v>154057.73870762056</v>
      </c>
      <c r="AL19" s="14">
        <f t="shared" si="47"/>
        <v>156121.28867091125</v>
      </c>
      <c r="AM19" s="14">
        <f t="shared" si="47"/>
        <v>155312.34073294359</v>
      </c>
      <c r="AN19" s="14">
        <f t="shared" si="47"/>
        <v>0</v>
      </c>
      <c r="AO19" s="14">
        <f t="shared" si="47"/>
        <v>0</v>
      </c>
      <c r="AP19" s="14">
        <f t="shared" si="47"/>
        <v>5559316</v>
      </c>
      <c r="AQ19" s="14">
        <f t="shared" si="47"/>
        <v>5592431.6379999984</v>
      </c>
      <c r="AR19" s="14">
        <f t="shared" si="47"/>
        <v>5631863.8370000003</v>
      </c>
      <c r="AS19" s="14">
        <f t="shared" si="7"/>
        <v>815.70511023532595</v>
      </c>
      <c r="AT19" s="14">
        <f t="shared" si="8"/>
        <v>831.76798856211769</v>
      </c>
      <c r="AU19" s="14">
        <f t="shared" si="9"/>
        <v>884.01187564455893</v>
      </c>
      <c r="AV19" s="14">
        <f t="shared" si="10"/>
        <v>844.22251391289444</v>
      </c>
      <c r="AW19" s="14">
        <f t="shared" si="11"/>
        <v>816.42864489808608</v>
      </c>
      <c r="AX19" s="14">
        <f t="shared" si="12"/>
        <v>828.3276112348957</v>
      </c>
      <c r="AY19" s="14">
        <f t="shared" si="13"/>
        <v>861.17337823869605</v>
      </c>
      <c r="AZ19" s="14">
        <f t="shared" si="14"/>
        <v>821.12949769300462</v>
      </c>
      <c r="BA19" s="14">
        <f t="shared" si="15"/>
        <v>887.71986593204883</v>
      </c>
      <c r="BB19" s="14">
        <f t="shared" si="16"/>
        <v>901.40285379026147</v>
      </c>
      <c r="BC19" s="14">
        <f t="shared" si="17"/>
        <v>0</v>
      </c>
      <c r="BD19" s="14">
        <f t="shared" si="18"/>
        <v>0</v>
      </c>
      <c r="BE19" s="14">
        <f t="shared" si="19"/>
        <v>1837.0804915381709</v>
      </c>
      <c r="BF19" s="14">
        <f t="shared" si="20"/>
        <v>1812.661076308194</v>
      </c>
      <c r="BG19" s="14">
        <f t="shared" si="21"/>
        <v>1930.841830285834</v>
      </c>
      <c r="BH19" s="14">
        <f t="shared" si="22"/>
        <v>1959.5810826429315</v>
      </c>
      <c r="BI19" s="14">
        <f t="shared" si="23"/>
        <v>1869.1961158108811</v>
      </c>
      <c r="BJ19" s="14">
        <f t="shared" si="24"/>
        <v>1875.6081009439361</v>
      </c>
      <c r="BK19" s="14">
        <f t="shared" si="25"/>
        <v>1957.4063219289635</v>
      </c>
      <c r="BL19" s="14">
        <f t="shared" si="26"/>
        <v>1914.6741930030166</v>
      </c>
      <c r="BM19" s="14">
        <f t="shared" si="27"/>
        <v>1903.9331890661222</v>
      </c>
      <c r="BN19" s="14">
        <f t="shared" si="28"/>
        <v>1875.7851529009988</v>
      </c>
      <c r="BO19" s="14">
        <f t="shared" si="29"/>
        <v>0</v>
      </c>
      <c r="BP19" s="14">
        <f t="shared" si="30"/>
        <v>0</v>
      </c>
      <c r="BQ19" s="14">
        <f t="shared" si="31"/>
        <v>2652.7856017734966</v>
      </c>
      <c r="BR19" s="14">
        <f t="shared" si="32"/>
        <v>2644.4290648703122</v>
      </c>
      <c r="BS19" s="14">
        <f t="shared" si="33"/>
        <v>2814.8537059303926</v>
      </c>
      <c r="BT19" s="14">
        <f t="shared" si="34"/>
        <v>2803.8035965558256</v>
      </c>
      <c r="BU19" s="14">
        <f t="shared" si="35"/>
        <v>2685.1956092851578</v>
      </c>
      <c r="BV19" s="14">
        <f t="shared" si="36"/>
        <v>2703.5244420643485</v>
      </c>
      <c r="BW19" s="14">
        <f t="shared" si="37"/>
        <v>2818.222073981151</v>
      </c>
      <c r="BX19" s="14">
        <f t="shared" si="38"/>
        <v>2735.466324585087</v>
      </c>
      <c r="BY19" s="14">
        <f t="shared" si="39"/>
        <v>2791.6530549981717</v>
      </c>
      <c r="BZ19" s="14">
        <f t="shared" si="40"/>
        <v>2777.1880066912609</v>
      </c>
      <c r="CA19" s="14">
        <f t="shared" si="41"/>
        <v>0</v>
      </c>
      <c r="CB19" s="14">
        <f t="shared" si="42"/>
        <v>0</v>
      </c>
    </row>
    <row r="20" spans="4:80" x14ac:dyDescent="0.3">
      <c r="D20" t="s">
        <v>220</v>
      </c>
      <c r="E20" t="s">
        <v>216</v>
      </c>
      <c r="F20" s="14">
        <f t="shared" ref="F20:AG24" si="48">SUMIFS(F$34:F$183,$C$34:$C$183,$D20)</f>
        <v>42616.836157162128</v>
      </c>
      <c r="G20" s="14">
        <f t="shared" si="48"/>
        <v>42740.31589891966</v>
      </c>
      <c r="H20" s="14">
        <f t="shared" si="48"/>
        <v>44850.724085524635</v>
      </c>
      <c r="I20" s="14">
        <f t="shared" si="48"/>
        <v>43942.366097541788</v>
      </c>
      <c r="J20" s="14">
        <f t="shared" si="48"/>
        <v>47071.332640082794</v>
      </c>
      <c r="K20" s="14">
        <f t="shared" si="48"/>
        <v>46310.272273441347</v>
      </c>
      <c r="L20" s="14">
        <f t="shared" si="48"/>
        <v>47166.392216953391</v>
      </c>
      <c r="M20" s="14">
        <f t="shared" si="48"/>
        <v>48327.295245786583</v>
      </c>
      <c r="N20" s="14">
        <f t="shared" si="48"/>
        <v>46699.348218173545</v>
      </c>
      <c r="O20" s="14">
        <f t="shared" si="48"/>
        <v>45750.142775037137</v>
      </c>
      <c r="P20" s="14">
        <f t="shared" si="48"/>
        <v>0</v>
      </c>
      <c r="Q20" s="14">
        <f t="shared" si="48"/>
        <v>0</v>
      </c>
      <c r="R20" s="14">
        <f t="shared" si="48"/>
        <v>108831.88636880838</v>
      </c>
      <c r="S20" s="14">
        <f t="shared" si="48"/>
        <v>106260.746246418</v>
      </c>
      <c r="T20" s="14">
        <f t="shared" si="48"/>
        <v>111359.69983829498</v>
      </c>
      <c r="U20" s="14">
        <f t="shared" si="48"/>
        <v>111349.47928336893</v>
      </c>
      <c r="V20" s="14">
        <f t="shared" si="48"/>
        <v>107800.57788169417</v>
      </c>
      <c r="W20" s="14">
        <f t="shared" si="48"/>
        <v>106750.0535253113</v>
      </c>
      <c r="X20" s="14">
        <f t="shared" si="48"/>
        <v>109529.23946407788</v>
      </c>
      <c r="Y20" s="14">
        <f t="shared" si="48"/>
        <v>109032.09923221916</v>
      </c>
      <c r="Z20" s="14">
        <f t="shared" si="48"/>
        <v>109482.07670690498</v>
      </c>
      <c r="AA20" s="14">
        <f t="shared" si="48"/>
        <v>108728.14718744445</v>
      </c>
      <c r="AB20" s="14">
        <f t="shared" si="48"/>
        <v>0</v>
      </c>
      <c r="AC20" s="14">
        <f t="shared" si="48"/>
        <v>0</v>
      </c>
      <c r="AD20" s="14">
        <f t="shared" si="48"/>
        <v>151448.72252597052</v>
      </c>
      <c r="AE20" s="14">
        <f t="shared" si="48"/>
        <v>149001.06214533761</v>
      </c>
      <c r="AF20" s="14">
        <f t="shared" si="48"/>
        <v>156210.42392381965</v>
      </c>
      <c r="AG20" s="14">
        <f t="shared" si="48"/>
        <v>155291.84538091073</v>
      </c>
      <c r="AH20" s="14">
        <f t="shared" ref="AD20:AR27" si="49">SUMIFS(AH$34:AH$183,$C$34:$C$183,$D20)</f>
        <v>154865.88349819739</v>
      </c>
      <c r="AI20" s="14">
        <f t="shared" si="49"/>
        <v>153053.28446758373</v>
      </c>
      <c r="AJ20" s="14">
        <f t="shared" si="49"/>
        <v>156688.59034986232</v>
      </c>
      <c r="AK20" s="14">
        <f t="shared" si="49"/>
        <v>157353.14141444251</v>
      </c>
      <c r="AL20" s="14">
        <f t="shared" si="49"/>
        <v>156181.42492507849</v>
      </c>
      <c r="AM20" s="14">
        <f t="shared" si="49"/>
        <v>154478.28996248162</v>
      </c>
      <c r="AN20" s="14">
        <f t="shared" si="49"/>
        <v>0</v>
      </c>
      <c r="AO20" s="14">
        <f t="shared" si="49"/>
        <v>0</v>
      </c>
      <c r="AP20" s="14">
        <f t="shared" si="49"/>
        <v>5450130</v>
      </c>
      <c r="AQ20" s="14">
        <f t="shared" si="49"/>
        <v>5470229.2680000002</v>
      </c>
      <c r="AR20" s="14">
        <f t="shared" si="49"/>
        <v>5491756.2150000008</v>
      </c>
      <c r="AS20" s="14">
        <f t="shared" si="7"/>
        <v>781.94164464264384</v>
      </c>
      <c r="AT20" s="14">
        <f t="shared" si="8"/>
        <v>784.20727393511083</v>
      </c>
      <c r="AU20" s="14">
        <f t="shared" si="9"/>
        <v>822.92943627995351</v>
      </c>
      <c r="AV20" s="14">
        <f t="shared" si="10"/>
        <v>803.30026301818589</v>
      </c>
      <c r="AW20" s="14">
        <f t="shared" si="11"/>
        <v>860.50017894940618</v>
      </c>
      <c r="AX20" s="14">
        <f t="shared" si="12"/>
        <v>846.58740986139867</v>
      </c>
      <c r="AY20" s="14">
        <f t="shared" si="13"/>
        <v>862.23794115668113</v>
      </c>
      <c r="AZ20" s="14">
        <f t="shared" si="14"/>
        <v>879.99709662615783</v>
      </c>
      <c r="BA20" s="14">
        <f t="shared" si="15"/>
        <v>853.70001749940445</v>
      </c>
      <c r="BB20" s="14">
        <f t="shared" si="16"/>
        <v>836.34781164783055</v>
      </c>
      <c r="BC20" s="14">
        <f t="shared" si="17"/>
        <v>0</v>
      </c>
      <c r="BD20" s="14">
        <f t="shared" si="18"/>
        <v>0</v>
      </c>
      <c r="BE20" s="14">
        <f t="shared" si="19"/>
        <v>1996.8677145097161</v>
      </c>
      <c r="BF20" s="14">
        <f t="shared" si="20"/>
        <v>1949.6919568233784</v>
      </c>
      <c r="BG20" s="14">
        <f t="shared" si="21"/>
        <v>2043.248506701583</v>
      </c>
      <c r="BH20" s="14">
        <f t="shared" si="22"/>
        <v>2035.5541573868989</v>
      </c>
      <c r="BI20" s="14">
        <f t="shared" si="23"/>
        <v>1970.6775091185114</v>
      </c>
      <c r="BJ20" s="14">
        <f t="shared" si="24"/>
        <v>1951.4731155745646</v>
      </c>
      <c r="BK20" s="14">
        <f t="shared" si="25"/>
        <v>2002.2787729356628</v>
      </c>
      <c r="BL20" s="14">
        <f t="shared" si="26"/>
        <v>1985.3776271862268</v>
      </c>
      <c r="BM20" s="14">
        <f t="shared" si="27"/>
        <v>2001.4166014459079</v>
      </c>
      <c r="BN20" s="14">
        <f t="shared" si="28"/>
        <v>1987.6341897310849</v>
      </c>
      <c r="BO20" s="14">
        <f t="shared" si="29"/>
        <v>0</v>
      </c>
      <c r="BP20" s="14">
        <f t="shared" si="30"/>
        <v>0</v>
      </c>
      <c r="BQ20" s="14">
        <f t="shared" si="31"/>
        <v>2778.8093591523602</v>
      </c>
      <c r="BR20" s="14">
        <f t="shared" si="32"/>
        <v>2733.8992307584886</v>
      </c>
      <c r="BS20" s="14">
        <f t="shared" si="33"/>
        <v>2866.1779429815369</v>
      </c>
      <c r="BT20" s="14">
        <f t="shared" si="34"/>
        <v>2838.854420405085</v>
      </c>
      <c r="BU20" s="14">
        <f t="shared" si="35"/>
        <v>2831.0675094394855</v>
      </c>
      <c r="BV20" s="14">
        <f t="shared" si="36"/>
        <v>2797.9318044843549</v>
      </c>
      <c r="BW20" s="14">
        <f t="shared" si="37"/>
        <v>2864.387993140735</v>
      </c>
      <c r="BX20" s="14">
        <f t="shared" si="38"/>
        <v>2865.260861082168</v>
      </c>
      <c r="BY20" s="14">
        <f t="shared" si="39"/>
        <v>2855.116618945312</v>
      </c>
      <c r="BZ20" s="14">
        <f t="shared" si="40"/>
        <v>2823.9820013789158</v>
      </c>
      <c r="CA20" s="14">
        <f t="shared" si="41"/>
        <v>0</v>
      </c>
      <c r="CB20" s="14">
        <f t="shared" si="42"/>
        <v>0</v>
      </c>
    </row>
    <row r="21" spans="4:80" x14ac:dyDescent="0.3">
      <c r="D21" t="s">
        <v>234</v>
      </c>
      <c r="E21" t="s">
        <v>235</v>
      </c>
      <c r="F21" s="14">
        <f t="shared" si="48"/>
        <v>30112.664431458292</v>
      </c>
      <c r="G21" s="14">
        <f t="shared" si="48"/>
        <v>30612.139963646969</v>
      </c>
      <c r="H21" s="14">
        <f t="shared" si="48"/>
        <v>32579.236675266373</v>
      </c>
      <c r="I21" s="14">
        <f t="shared" si="48"/>
        <v>32018.769555431038</v>
      </c>
      <c r="J21" s="14">
        <f t="shared" si="48"/>
        <v>32070.307802960317</v>
      </c>
      <c r="K21" s="14">
        <f t="shared" si="48"/>
        <v>32482.288410588353</v>
      </c>
      <c r="L21" s="14">
        <f t="shared" si="48"/>
        <v>33226.956897762917</v>
      </c>
      <c r="M21" s="14">
        <f t="shared" si="48"/>
        <v>32085.04651267048</v>
      </c>
      <c r="N21" s="14">
        <f t="shared" si="48"/>
        <v>33344.432741460645</v>
      </c>
      <c r="O21" s="14">
        <f t="shared" si="48"/>
        <v>33180.223668529914</v>
      </c>
      <c r="P21" s="14">
        <f t="shared" si="48"/>
        <v>0</v>
      </c>
      <c r="Q21" s="14">
        <f t="shared" si="48"/>
        <v>0</v>
      </c>
      <c r="R21" s="14">
        <f t="shared" si="48"/>
        <v>64173.902878938505</v>
      </c>
      <c r="S21" s="14">
        <f t="shared" si="48"/>
        <v>63715.273854206134</v>
      </c>
      <c r="T21" s="14">
        <f t="shared" si="48"/>
        <v>67529.968141872334</v>
      </c>
      <c r="U21" s="14">
        <f t="shared" si="48"/>
        <v>67225.76092306379</v>
      </c>
      <c r="V21" s="14">
        <f t="shared" si="48"/>
        <v>65859.377791682113</v>
      </c>
      <c r="W21" s="14">
        <f t="shared" si="48"/>
        <v>64938.915057465019</v>
      </c>
      <c r="X21" s="14">
        <f t="shared" si="48"/>
        <v>67403.30917875655</v>
      </c>
      <c r="Y21" s="14">
        <f t="shared" si="48"/>
        <v>66950.192454493474</v>
      </c>
      <c r="Z21" s="14">
        <f t="shared" si="48"/>
        <v>65342.773817860732</v>
      </c>
      <c r="AA21" s="14">
        <f t="shared" si="48"/>
        <v>64676.832792162357</v>
      </c>
      <c r="AB21" s="14">
        <f t="shared" si="48"/>
        <v>0</v>
      </c>
      <c r="AC21" s="14">
        <f t="shared" si="48"/>
        <v>0</v>
      </c>
      <c r="AD21" s="14">
        <f t="shared" si="49"/>
        <v>94286.567310396786</v>
      </c>
      <c r="AE21" s="14">
        <f t="shared" si="49"/>
        <v>94327.413817853085</v>
      </c>
      <c r="AF21" s="14">
        <f t="shared" si="49"/>
        <v>100109.2048171387</v>
      </c>
      <c r="AG21" s="14">
        <f t="shared" si="49"/>
        <v>99244.530478494838</v>
      </c>
      <c r="AH21" s="14">
        <f t="shared" si="49"/>
        <v>97929.685594642418</v>
      </c>
      <c r="AI21" s="14">
        <f t="shared" si="49"/>
        <v>97421.203468053383</v>
      </c>
      <c r="AJ21" s="14">
        <f t="shared" si="49"/>
        <v>100630.26607651947</v>
      </c>
      <c r="AK21" s="14">
        <f t="shared" si="49"/>
        <v>99035.238967163939</v>
      </c>
      <c r="AL21" s="14">
        <f t="shared" si="49"/>
        <v>98687.206559321377</v>
      </c>
      <c r="AM21" s="14">
        <f t="shared" si="49"/>
        <v>97857.056460692285</v>
      </c>
      <c r="AN21" s="14">
        <f t="shared" si="49"/>
        <v>0</v>
      </c>
      <c r="AO21" s="14">
        <f t="shared" si="49"/>
        <v>0</v>
      </c>
      <c r="AP21" s="14">
        <f t="shared" si="49"/>
        <v>3143102</v>
      </c>
      <c r="AQ21" s="14">
        <f t="shared" si="49"/>
        <v>3146701.7090000003</v>
      </c>
      <c r="AR21" s="14">
        <f t="shared" si="49"/>
        <v>3152442.4610000006</v>
      </c>
      <c r="AS21" s="14">
        <f t="shared" si="7"/>
        <v>958.05559066992703</v>
      </c>
      <c r="AT21" s="14">
        <f t="shared" si="8"/>
        <v>973.94675590060285</v>
      </c>
      <c r="AU21" s="14">
        <f t="shared" si="9"/>
        <v>1036.531320818299</v>
      </c>
      <c r="AV21" s="14">
        <f t="shared" si="10"/>
        <v>1017.5343110487069</v>
      </c>
      <c r="AW21" s="14">
        <f t="shared" si="11"/>
        <v>1019.1721608449513</v>
      </c>
      <c r="AX21" s="14">
        <f t="shared" si="12"/>
        <v>1032.2646190989294</v>
      </c>
      <c r="AY21" s="14">
        <f t="shared" si="13"/>
        <v>1055.9296676494389</v>
      </c>
      <c r="AZ21" s="14">
        <f t="shared" si="14"/>
        <v>1017.7837314909355</v>
      </c>
      <c r="BA21" s="14">
        <f t="shared" si="15"/>
        <v>1059.6629685645441</v>
      </c>
      <c r="BB21" s="14">
        <f t="shared" si="16"/>
        <v>1054.4445180053103</v>
      </c>
      <c r="BC21" s="14">
        <f t="shared" si="17"/>
        <v>0</v>
      </c>
      <c r="BD21" s="14">
        <f t="shared" si="18"/>
        <v>0</v>
      </c>
      <c r="BE21" s="14">
        <f t="shared" si="19"/>
        <v>2041.73783984543</v>
      </c>
      <c r="BF21" s="14">
        <f t="shared" si="20"/>
        <v>2027.1462349680708</v>
      </c>
      <c r="BG21" s="14">
        <f t="shared" si="21"/>
        <v>2148.5134157870898</v>
      </c>
      <c r="BH21" s="14">
        <f t="shared" si="22"/>
        <v>2136.388102208381</v>
      </c>
      <c r="BI21" s="14">
        <f t="shared" si="23"/>
        <v>2092.9653930436184</v>
      </c>
      <c r="BJ21" s="14">
        <f t="shared" si="24"/>
        <v>2063.7137251278309</v>
      </c>
      <c r="BK21" s="14">
        <f t="shared" si="25"/>
        <v>2142.0304627532314</v>
      </c>
      <c r="BL21" s="14">
        <f t="shared" si="26"/>
        <v>2123.7562075361689</v>
      </c>
      <c r="BM21" s="14">
        <f t="shared" si="27"/>
        <v>2076.5480767042964</v>
      </c>
      <c r="BN21" s="14">
        <f t="shared" si="28"/>
        <v>2055.3849323301824</v>
      </c>
      <c r="BO21" s="14">
        <f t="shared" si="29"/>
        <v>0</v>
      </c>
      <c r="BP21" s="14">
        <f t="shared" si="30"/>
        <v>0</v>
      </c>
      <c r="BQ21" s="14">
        <f t="shared" si="31"/>
        <v>2999.7934305153567</v>
      </c>
      <c r="BR21" s="14">
        <f t="shared" si="32"/>
        <v>3001.092990868673</v>
      </c>
      <c r="BS21" s="14">
        <f t="shared" si="33"/>
        <v>3185.0447366053886</v>
      </c>
      <c r="BT21" s="14">
        <f t="shared" si="34"/>
        <v>3153.9224132570885</v>
      </c>
      <c r="BU21" s="14">
        <f t="shared" si="35"/>
        <v>3112.1375538885691</v>
      </c>
      <c r="BV21" s="14">
        <f t="shared" si="36"/>
        <v>3095.9783442267608</v>
      </c>
      <c r="BW21" s="14">
        <f t="shared" si="37"/>
        <v>3197.9601304026701</v>
      </c>
      <c r="BX21" s="14">
        <f t="shared" si="38"/>
        <v>3141.5399390271036</v>
      </c>
      <c r="BY21" s="14">
        <f t="shared" si="39"/>
        <v>3136.2110452688407</v>
      </c>
      <c r="BZ21" s="14">
        <f t="shared" si="40"/>
        <v>3109.8294503354932</v>
      </c>
      <c r="CA21" s="14">
        <f t="shared" si="41"/>
        <v>0</v>
      </c>
      <c r="CB21" s="14">
        <f t="shared" si="42"/>
        <v>0</v>
      </c>
    </row>
    <row r="22" spans="4:80" x14ac:dyDescent="0.3">
      <c r="D22" t="s">
        <v>243</v>
      </c>
      <c r="E22" t="s">
        <v>244</v>
      </c>
      <c r="F22" s="14">
        <f t="shared" si="48"/>
        <v>28480.35468668957</v>
      </c>
      <c r="G22" s="14">
        <f t="shared" si="48"/>
        <v>29021.180139049484</v>
      </c>
      <c r="H22" s="14">
        <f t="shared" si="48"/>
        <v>31301.177428744137</v>
      </c>
      <c r="I22" s="14">
        <f t="shared" si="48"/>
        <v>29500.75636839007</v>
      </c>
      <c r="J22" s="14">
        <f t="shared" si="48"/>
        <v>31458.134032958522</v>
      </c>
      <c r="K22" s="14">
        <f t="shared" si="48"/>
        <v>31720.92961811462</v>
      </c>
      <c r="L22" s="14">
        <f t="shared" si="48"/>
        <v>32333.238134963802</v>
      </c>
      <c r="M22" s="14">
        <f t="shared" si="48"/>
        <v>32622.139928893746</v>
      </c>
      <c r="N22" s="14">
        <f t="shared" si="48"/>
        <v>32396.75991354994</v>
      </c>
      <c r="O22" s="14">
        <f t="shared" si="48"/>
        <v>34215.062189695549</v>
      </c>
      <c r="P22" s="14">
        <f t="shared" si="48"/>
        <v>0</v>
      </c>
      <c r="Q22" s="14">
        <f t="shared" si="48"/>
        <v>0</v>
      </c>
      <c r="R22" s="14">
        <f t="shared" si="48"/>
        <v>53396.304380827169</v>
      </c>
      <c r="S22" s="14">
        <f t="shared" si="48"/>
        <v>53129.963553437279</v>
      </c>
      <c r="T22" s="14">
        <f t="shared" si="48"/>
        <v>54519.333891960698</v>
      </c>
      <c r="U22" s="14">
        <f t="shared" si="48"/>
        <v>55873.696510200833</v>
      </c>
      <c r="V22" s="14">
        <f t="shared" si="48"/>
        <v>53276.926942512509</v>
      </c>
      <c r="W22" s="14">
        <f t="shared" si="48"/>
        <v>53689.130578498116</v>
      </c>
      <c r="X22" s="14">
        <f t="shared" si="48"/>
        <v>54958.844892590147</v>
      </c>
      <c r="Y22" s="14">
        <f t="shared" si="48"/>
        <v>54560.577663456701</v>
      </c>
      <c r="Z22" s="14">
        <f t="shared" si="48"/>
        <v>55175.856533552316</v>
      </c>
      <c r="AA22" s="14">
        <f t="shared" si="48"/>
        <v>54484.879861306137</v>
      </c>
      <c r="AB22" s="14">
        <f t="shared" si="48"/>
        <v>0</v>
      </c>
      <c r="AC22" s="14">
        <f t="shared" si="48"/>
        <v>0</v>
      </c>
      <c r="AD22" s="14">
        <f t="shared" si="49"/>
        <v>81876.659067516739</v>
      </c>
      <c r="AE22" s="14">
        <f t="shared" si="49"/>
        <v>82151.143692486745</v>
      </c>
      <c r="AF22" s="14">
        <f t="shared" si="49"/>
        <v>85820.511320704856</v>
      </c>
      <c r="AG22" s="14">
        <f t="shared" si="49"/>
        <v>85374.452878590906</v>
      </c>
      <c r="AH22" s="14">
        <f t="shared" si="49"/>
        <v>84735.060975471017</v>
      </c>
      <c r="AI22" s="14">
        <f t="shared" si="49"/>
        <v>85410.060196612729</v>
      </c>
      <c r="AJ22" s="14">
        <f t="shared" si="49"/>
        <v>87292.083027553934</v>
      </c>
      <c r="AK22" s="14">
        <f t="shared" si="49"/>
        <v>87182.717592350455</v>
      </c>
      <c r="AL22" s="14">
        <f t="shared" si="49"/>
        <v>87572.616447102264</v>
      </c>
      <c r="AM22" s="14">
        <f t="shared" si="49"/>
        <v>88699.942051001679</v>
      </c>
      <c r="AN22" s="14">
        <f t="shared" si="49"/>
        <v>0</v>
      </c>
      <c r="AO22" s="14">
        <f t="shared" si="49"/>
        <v>0</v>
      </c>
      <c r="AP22" s="14">
        <f t="shared" si="49"/>
        <v>2470956</v>
      </c>
      <c r="AQ22" s="14">
        <f t="shared" si="49"/>
        <v>2477567.9559999998</v>
      </c>
      <c r="AR22" s="14">
        <f t="shared" si="49"/>
        <v>2486496.4480000003</v>
      </c>
      <c r="AS22" s="14">
        <f t="shared" si="7"/>
        <v>1152.6046876872583</v>
      </c>
      <c r="AT22" s="14">
        <f t="shared" si="8"/>
        <v>1174.491983631011</v>
      </c>
      <c r="AU22" s="14">
        <f t="shared" si="9"/>
        <v>1266.7638528870664</v>
      </c>
      <c r="AV22" s="14">
        <f t="shared" si="10"/>
        <v>1190.7143171168004</v>
      </c>
      <c r="AW22" s="14">
        <f t="shared" si="11"/>
        <v>1269.7183121365219</v>
      </c>
      <c r="AX22" s="14">
        <f t="shared" si="12"/>
        <v>1280.3253102016881</v>
      </c>
      <c r="AY22" s="14">
        <f t="shared" si="13"/>
        <v>1305.0394059489445</v>
      </c>
      <c r="AZ22" s="14">
        <f t="shared" si="14"/>
        <v>1311.9721106029806</v>
      </c>
      <c r="BA22" s="14">
        <f t="shared" si="15"/>
        <v>1307.6032822871214</v>
      </c>
      <c r="BB22" s="14">
        <f t="shared" si="16"/>
        <v>1380.9938939045414</v>
      </c>
      <c r="BC22" s="14">
        <f t="shared" si="17"/>
        <v>0</v>
      </c>
      <c r="BD22" s="14">
        <f t="shared" si="18"/>
        <v>0</v>
      </c>
      <c r="BE22" s="14">
        <f t="shared" si="19"/>
        <v>2160.9573129115684</v>
      </c>
      <c r="BF22" s="14">
        <f t="shared" si="20"/>
        <v>2150.1784553604875</v>
      </c>
      <c r="BG22" s="14">
        <f t="shared" si="21"/>
        <v>2206.4065038778799</v>
      </c>
      <c r="BH22" s="14">
        <f t="shared" si="22"/>
        <v>2255.1832079878918</v>
      </c>
      <c r="BI22" s="14">
        <f t="shared" si="23"/>
        <v>2150.3719731880692</v>
      </c>
      <c r="BJ22" s="14">
        <f t="shared" si="24"/>
        <v>2167.0094032527973</v>
      </c>
      <c r="BK22" s="14">
        <f t="shared" si="25"/>
        <v>2218.2578184987692</v>
      </c>
      <c r="BL22" s="14">
        <f t="shared" si="26"/>
        <v>2194.2753108431825</v>
      </c>
      <c r="BM22" s="14">
        <f t="shared" si="27"/>
        <v>2227.0168775767102</v>
      </c>
      <c r="BN22" s="14">
        <f t="shared" si="28"/>
        <v>2199.1275649718705</v>
      </c>
      <c r="BO22" s="14">
        <f t="shared" si="29"/>
        <v>0</v>
      </c>
      <c r="BP22" s="14">
        <f t="shared" si="30"/>
        <v>0</v>
      </c>
      <c r="BQ22" s="14">
        <f t="shared" si="31"/>
        <v>3313.5620005988262</v>
      </c>
      <c r="BR22" s="14">
        <f t="shared" si="32"/>
        <v>3324.6704389914976</v>
      </c>
      <c r="BS22" s="14">
        <f t="shared" si="33"/>
        <v>3473.1703567649465</v>
      </c>
      <c r="BT22" s="14">
        <f t="shared" si="34"/>
        <v>3445.8975251046922</v>
      </c>
      <c r="BU22" s="14">
        <f t="shared" si="35"/>
        <v>3420.0902853245902</v>
      </c>
      <c r="BV22" s="14">
        <f t="shared" si="36"/>
        <v>3447.3347134544847</v>
      </c>
      <c r="BW22" s="14">
        <f t="shared" si="37"/>
        <v>3523.2972244477132</v>
      </c>
      <c r="BX22" s="14">
        <f t="shared" si="38"/>
        <v>3506.2474214461631</v>
      </c>
      <c r="BY22" s="14">
        <f t="shared" si="39"/>
        <v>3534.6201598638322</v>
      </c>
      <c r="BZ22" s="14">
        <f t="shared" si="40"/>
        <v>3580.121458876411</v>
      </c>
      <c r="CA22" s="14">
        <f t="shared" si="41"/>
        <v>0</v>
      </c>
      <c r="CB22" s="14">
        <f t="shared" si="42"/>
        <v>0</v>
      </c>
    </row>
    <row r="23" spans="4:80" x14ac:dyDescent="0.3">
      <c r="D23" t="s">
        <v>252</v>
      </c>
      <c r="E23" t="s">
        <v>253</v>
      </c>
      <c r="F23" s="14">
        <f t="shared" si="48"/>
        <v>29315.702412260645</v>
      </c>
      <c r="G23" s="14">
        <f t="shared" si="48"/>
        <v>30332.359932457508</v>
      </c>
      <c r="H23" s="14">
        <f t="shared" si="48"/>
        <v>33944.643869778731</v>
      </c>
      <c r="I23" s="14">
        <f t="shared" si="48"/>
        <v>32028.017127194922</v>
      </c>
      <c r="J23" s="14">
        <f t="shared" si="48"/>
        <v>31566.975765569194</v>
      </c>
      <c r="K23" s="14">
        <f t="shared" si="48"/>
        <v>30665.119579422582</v>
      </c>
      <c r="L23" s="14">
        <f t="shared" si="48"/>
        <v>32604.921747427576</v>
      </c>
      <c r="M23" s="14">
        <f t="shared" si="48"/>
        <v>30991.534129402477</v>
      </c>
      <c r="N23" s="14">
        <f t="shared" si="48"/>
        <v>33833.625295891172</v>
      </c>
      <c r="O23" s="14">
        <f t="shared" si="48"/>
        <v>33196.315812603643</v>
      </c>
      <c r="P23" s="14">
        <f t="shared" si="48"/>
        <v>0</v>
      </c>
      <c r="Q23" s="14">
        <f t="shared" si="48"/>
        <v>0</v>
      </c>
      <c r="R23" s="14">
        <f t="shared" si="48"/>
        <v>55671.628540359656</v>
      </c>
      <c r="S23" s="14">
        <f t="shared" si="48"/>
        <v>56231.322396949072</v>
      </c>
      <c r="T23" s="14">
        <f t="shared" si="48"/>
        <v>59759.672996232526</v>
      </c>
      <c r="U23" s="14">
        <f t="shared" si="48"/>
        <v>58174.62722214104</v>
      </c>
      <c r="V23" s="14">
        <f t="shared" si="48"/>
        <v>56148.352696294925</v>
      </c>
      <c r="W23" s="14">
        <f t="shared" si="48"/>
        <v>56075.442931432204</v>
      </c>
      <c r="X23" s="14">
        <f t="shared" si="48"/>
        <v>58471.483366770364</v>
      </c>
      <c r="Y23" s="14">
        <f t="shared" si="48"/>
        <v>55744.579583356972</v>
      </c>
      <c r="Z23" s="14">
        <f t="shared" si="48"/>
        <v>58844.327856032301</v>
      </c>
      <c r="AA23" s="14">
        <f t="shared" si="48"/>
        <v>57362.32448055</v>
      </c>
      <c r="AB23" s="14">
        <f t="shared" si="48"/>
        <v>0</v>
      </c>
      <c r="AC23" s="14">
        <f t="shared" si="48"/>
        <v>0</v>
      </c>
      <c r="AD23" s="14">
        <f t="shared" si="49"/>
        <v>84987.330952620308</v>
      </c>
      <c r="AE23" s="14">
        <f t="shared" si="49"/>
        <v>86563.682329406598</v>
      </c>
      <c r="AF23" s="14">
        <f t="shared" si="49"/>
        <v>93704.316866011242</v>
      </c>
      <c r="AG23" s="14">
        <f t="shared" si="49"/>
        <v>90202.644349335955</v>
      </c>
      <c r="AH23" s="14">
        <f t="shared" si="49"/>
        <v>87715.328461864119</v>
      </c>
      <c r="AI23" s="14">
        <f t="shared" si="49"/>
        <v>86740.562510854797</v>
      </c>
      <c r="AJ23" s="14">
        <f t="shared" si="49"/>
        <v>91076.405114197914</v>
      </c>
      <c r="AK23" s="14">
        <f t="shared" si="49"/>
        <v>86736.113712759456</v>
      </c>
      <c r="AL23" s="14">
        <f t="shared" si="49"/>
        <v>92677.953151923488</v>
      </c>
      <c r="AM23" s="14">
        <f t="shared" si="49"/>
        <v>90558.640293153643</v>
      </c>
      <c r="AN23" s="14">
        <f t="shared" si="49"/>
        <v>0</v>
      </c>
      <c r="AO23" s="14">
        <f t="shared" si="49"/>
        <v>0</v>
      </c>
      <c r="AP23" s="14">
        <f t="shared" si="49"/>
        <v>2798799</v>
      </c>
      <c r="AQ23" s="14">
        <f t="shared" si="49"/>
        <v>2814751.3360000001</v>
      </c>
      <c r="AR23" s="14">
        <f t="shared" si="49"/>
        <v>2831284.4190000002</v>
      </c>
      <c r="AS23" s="14">
        <f t="shared" si="7"/>
        <v>1047.4386482294958</v>
      </c>
      <c r="AT23" s="14">
        <f t="shared" si="8"/>
        <v>1083.7634261144692</v>
      </c>
      <c r="AU23" s="14">
        <f t="shared" si="9"/>
        <v>1212.8289266138345</v>
      </c>
      <c r="AV23" s="14">
        <f t="shared" si="10"/>
        <v>1137.8631113009594</v>
      </c>
      <c r="AW23" s="14">
        <f t="shared" si="11"/>
        <v>1121.4836409111911</v>
      </c>
      <c r="AX23" s="14">
        <f t="shared" si="12"/>
        <v>1089.4432906815957</v>
      </c>
      <c r="AY23" s="14">
        <f t="shared" si="13"/>
        <v>1158.3588692336116</v>
      </c>
      <c r="AZ23" s="14">
        <f t="shared" si="14"/>
        <v>1094.6104150267099</v>
      </c>
      <c r="BA23" s="14">
        <f t="shared" si="15"/>
        <v>1202.0111639407414</v>
      </c>
      <c r="BB23" s="14">
        <f t="shared" si="16"/>
        <v>1179.3693953718277</v>
      </c>
      <c r="BC23" s="14">
        <f t="shared" si="17"/>
        <v>0</v>
      </c>
      <c r="BD23" s="14">
        <f t="shared" si="18"/>
        <v>0</v>
      </c>
      <c r="BE23" s="14">
        <f t="shared" si="19"/>
        <v>1989.1256406894406</v>
      </c>
      <c r="BF23" s="14">
        <f t="shared" si="20"/>
        <v>2009.1232845570214</v>
      </c>
      <c r="BG23" s="14">
        <f t="shared" si="21"/>
        <v>2135.1898795244865</v>
      </c>
      <c r="BH23" s="14">
        <f t="shared" si="22"/>
        <v>2066.776786926127</v>
      </c>
      <c r="BI23" s="14">
        <f t="shared" si="23"/>
        <v>1994.789094801052</v>
      </c>
      <c r="BJ23" s="14">
        <f t="shared" si="24"/>
        <v>1992.1988210553673</v>
      </c>
      <c r="BK23" s="14">
        <f t="shared" si="25"/>
        <v>2077.3232299043257</v>
      </c>
      <c r="BL23" s="14">
        <f t="shared" si="26"/>
        <v>1968.879537826361</v>
      </c>
      <c r="BM23" s="14">
        <f t="shared" si="27"/>
        <v>2090.5693196918442</v>
      </c>
      <c r="BN23" s="14">
        <f t="shared" si="28"/>
        <v>2037.9180123977387</v>
      </c>
      <c r="BO23" s="14">
        <f t="shared" si="29"/>
        <v>0</v>
      </c>
      <c r="BP23" s="14">
        <f t="shared" si="30"/>
        <v>0</v>
      </c>
      <c r="BQ23" s="14">
        <f t="shared" si="31"/>
        <v>3036.5642889189367</v>
      </c>
      <c r="BR23" s="14">
        <f t="shared" si="32"/>
        <v>3092.8867106714915</v>
      </c>
      <c r="BS23" s="14">
        <f t="shared" si="33"/>
        <v>3348.0188061383196</v>
      </c>
      <c r="BT23" s="14">
        <f t="shared" si="34"/>
        <v>3204.6398982270866</v>
      </c>
      <c r="BU23" s="14">
        <f t="shared" si="35"/>
        <v>3116.2727357122435</v>
      </c>
      <c r="BV23" s="14">
        <f t="shared" si="36"/>
        <v>3081.6421117369637</v>
      </c>
      <c r="BW23" s="14">
        <f t="shared" si="37"/>
        <v>3235.6820991379363</v>
      </c>
      <c r="BX23" s="14">
        <f t="shared" si="38"/>
        <v>3063.4899528530714</v>
      </c>
      <c r="BY23" s="14">
        <f t="shared" si="39"/>
        <v>3292.5804836325865</v>
      </c>
      <c r="BZ23" s="14">
        <f t="shared" si="40"/>
        <v>3217.2874077695665</v>
      </c>
      <c r="CA23" s="14">
        <f t="shared" si="41"/>
        <v>0</v>
      </c>
      <c r="CB23" s="14">
        <f t="shared" si="42"/>
        <v>0</v>
      </c>
    </row>
    <row r="24" spans="4:80" x14ac:dyDescent="0.3">
      <c r="D24" t="s">
        <v>261</v>
      </c>
      <c r="E24" t="s">
        <v>262</v>
      </c>
      <c r="F24" s="14">
        <f t="shared" si="48"/>
        <v>11982.01796054949</v>
      </c>
      <c r="G24" s="14">
        <f t="shared" si="48"/>
        <v>11948.183154219783</v>
      </c>
      <c r="H24" s="14">
        <f t="shared" si="48"/>
        <v>14614.861634474819</v>
      </c>
      <c r="I24" s="14">
        <f t="shared" si="48"/>
        <v>13366.35191596298</v>
      </c>
      <c r="J24" s="14">
        <f t="shared" si="48"/>
        <v>12917.794841316536</v>
      </c>
      <c r="K24" s="14">
        <f t="shared" si="48"/>
        <v>12621.503411861251</v>
      </c>
      <c r="L24" s="14">
        <f t="shared" si="48"/>
        <v>13777.531927983637</v>
      </c>
      <c r="M24" s="14">
        <f t="shared" si="48"/>
        <v>13666.384385802985</v>
      </c>
      <c r="N24" s="14">
        <f t="shared" si="48"/>
        <v>13996.181876287434</v>
      </c>
      <c r="O24" s="14">
        <f t="shared" si="48"/>
        <v>13920.838687714355</v>
      </c>
      <c r="P24" s="14">
        <f t="shared" si="48"/>
        <v>0</v>
      </c>
      <c r="Q24" s="14">
        <f t="shared" si="48"/>
        <v>0</v>
      </c>
      <c r="R24" s="14">
        <f t="shared" si="48"/>
        <v>30314.332511378903</v>
      </c>
      <c r="S24" s="14">
        <f t="shared" si="48"/>
        <v>29951.79284733989</v>
      </c>
      <c r="T24" s="14">
        <f t="shared" si="48"/>
        <v>31930.757010272609</v>
      </c>
      <c r="U24" s="14">
        <f t="shared" si="48"/>
        <v>31770.368436929639</v>
      </c>
      <c r="V24" s="14">
        <f t="shared" si="48"/>
        <v>30130.879635456582</v>
      </c>
      <c r="W24" s="14">
        <f t="shared" si="48"/>
        <v>29381.841633798558</v>
      </c>
      <c r="X24" s="14">
        <f t="shared" si="48"/>
        <v>31576.00595022257</v>
      </c>
      <c r="Y24" s="14">
        <f t="shared" si="48"/>
        <v>30602.667932952358</v>
      </c>
      <c r="Z24" s="14">
        <f t="shared" si="48"/>
        <v>30954.516945320131</v>
      </c>
      <c r="AA24" s="14">
        <f t="shared" si="48"/>
        <v>30165.466970800091</v>
      </c>
      <c r="AB24" s="14">
        <f t="shared" si="48"/>
        <v>0</v>
      </c>
      <c r="AC24" s="14">
        <f t="shared" ref="F24:AH28" si="50">SUMIFS(AC$34:AC$183,$C$34:$C$183,$D24)</f>
        <v>0</v>
      </c>
      <c r="AD24" s="14">
        <f t="shared" si="50"/>
        <v>42296.350471928396</v>
      </c>
      <c r="AE24" s="14">
        <f t="shared" si="50"/>
        <v>41899.976001559669</v>
      </c>
      <c r="AF24" s="14">
        <f t="shared" si="50"/>
        <v>46545.618644747432</v>
      </c>
      <c r="AG24" s="14">
        <f t="shared" si="50"/>
        <v>45136.720352892618</v>
      </c>
      <c r="AH24" s="14">
        <f t="shared" si="50"/>
        <v>43048.674476773114</v>
      </c>
      <c r="AI24" s="14">
        <f t="shared" si="49"/>
        <v>42003.345045659808</v>
      </c>
      <c r="AJ24" s="14">
        <f t="shared" si="49"/>
        <v>45353.537878206203</v>
      </c>
      <c r="AK24" s="14">
        <f t="shared" si="49"/>
        <v>44269.052318755341</v>
      </c>
      <c r="AL24" s="14">
        <f t="shared" si="49"/>
        <v>44950.69882160757</v>
      </c>
      <c r="AM24" s="14">
        <f t="shared" si="49"/>
        <v>44086.305658514444</v>
      </c>
      <c r="AN24" s="14">
        <f t="shared" si="49"/>
        <v>0</v>
      </c>
      <c r="AO24" s="14">
        <f t="shared" si="49"/>
        <v>0</v>
      </c>
      <c r="AP24" s="14">
        <f t="shared" si="49"/>
        <v>1490497</v>
      </c>
      <c r="AQ24" s="14">
        <f t="shared" si="49"/>
        <v>1489216.2120000003</v>
      </c>
      <c r="AR24" s="14">
        <f t="shared" si="49"/>
        <v>1492117.787</v>
      </c>
      <c r="AS24" s="14">
        <f t="shared" si="7"/>
        <v>803.89413467786187</v>
      </c>
      <c r="AT24" s="14">
        <f t="shared" si="8"/>
        <v>801.6240994929733</v>
      </c>
      <c r="AU24" s="14">
        <f t="shared" si="9"/>
        <v>980.53613220790237</v>
      </c>
      <c r="AV24" s="14">
        <f t="shared" si="10"/>
        <v>897.54273477939921</v>
      </c>
      <c r="AW24" s="14">
        <f t="shared" si="11"/>
        <v>867.42238885299844</v>
      </c>
      <c r="AX24" s="14">
        <f t="shared" si="12"/>
        <v>847.52659218708857</v>
      </c>
      <c r="AY24" s="14">
        <f t="shared" si="13"/>
        <v>925.15323275191645</v>
      </c>
      <c r="AZ24" s="14">
        <f t="shared" si="14"/>
        <v>915.90519896422791</v>
      </c>
      <c r="BA24" s="14">
        <f t="shared" si="15"/>
        <v>939.83544924552768</v>
      </c>
      <c r="BB24" s="14">
        <f t="shared" si="16"/>
        <v>934.77619807931228</v>
      </c>
      <c r="BC24" s="14">
        <f t="shared" si="17"/>
        <v>0</v>
      </c>
      <c r="BD24" s="14">
        <f t="shared" si="18"/>
        <v>0</v>
      </c>
      <c r="BE24" s="14">
        <f t="shared" si="19"/>
        <v>2033.8405586444592</v>
      </c>
      <c r="BF24" s="14">
        <f t="shared" si="20"/>
        <v>2009.5171508121043</v>
      </c>
      <c r="BG24" s="14">
        <f t="shared" si="21"/>
        <v>2142.2892505166137</v>
      </c>
      <c r="BH24" s="14">
        <f t="shared" si="22"/>
        <v>2133.3617093962735</v>
      </c>
      <c r="BI24" s="14">
        <f t="shared" si="23"/>
        <v>2023.2709926647358</v>
      </c>
      <c r="BJ24" s="14">
        <f t="shared" si="24"/>
        <v>1972.9735277551861</v>
      </c>
      <c r="BK24" s="14">
        <f t="shared" si="25"/>
        <v>2120.3103817823981</v>
      </c>
      <c r="BL24" s="14">
        <f t="shared" si="26"/>
        <v>2050.9552395646338</v>
      </c>
      <c r="BM24" s="14">
        <f t="shared" si="27"/>
        <v>2078.577757607713</v>
      </c>
      <c r="BN24" s="14">
        <f t="shared" si="28"/>
        <v>2025.5935120588174</v>
      </c>
      <c r="BO24" s="14">
        <f t="shared" si="29"/>
        <v>0</v>
      </c>
      <c r="BP24" s="14">
        <f t="shared" si="30"/>
        <v>0</v>
      </c>
      <c r="BQ24" s="14">
        <f t="shared" si="31"/>
        <v>2837.7346933223212</v>
      </c>
      <c r="BR24" s="14">
        <f t="shared" si="32"/>
        <v>2811.1412503050774</v>
      </c>
      <c r="BS24" s="14">
        <f t="shared" si="33"/>
        <v>3122.8253827245162</v>
      </c>
      <c r="BT24" s="14">
        <f t="shared" si="34"/>
        <v>3030.9044441756728</v>
      </c>
      <c r="BU24" s="14">
        <f t="shared" si="35"/>
        <v>2890.693381517734</v>
      </c>
      <c r="BV24" s="14">
        <f t="shared" si="36"/>
        <v>2820.5001199422745</v>
      </c>
      <c r="BW24" s="14">
        <f t="shared" si="37"/>
        <v>3045.4636145343143</v>
      </c>
      <c r="BX24" s="14">
        <f t="shared" si="38"/>
        <v>2966.8604385288613</v>
      </c>
      <c r="BY24" s="14">
        <f t="shared" si="39"/>
        <v>3018.4132068532413</v>
      </c>
      <c r="BZ24" s="14">
        <f t="shared" si="40"/>
        <v>2960.3697101381299</v>
      </c>
      <c r="CA24" s="14">
        <f t="shared" si="41"/>
        <v>0</v>
      </c>
      <c r="CB24" s="14">
        <f t="shared" si="42"/>
        <v>0</v>
      </c>
    </row>
    <row r="25" spans="4:80" x14ac:dyDescent="0.3">
      <c r="D25" t="s">
        <v>268</v>
      </c>
      <c r="E25" t="s">
        <v>269</v>
      </c>
      <c r="F25" s="14">
        <f t="shared" si="50"/>
        <v>30758.807828397697</v>
      </c>
      <c r="G25" s="14">
        <f t="shared" si="50"/>
        <v>30312.628959437621</v>
      </c>
      <c r="H25" s="14">
        <f t="shared" si="50"/>
        <v>31985.002315150607</v>
      </c>
      <c r="I25" s="14">
        <f t="shared" si="50"/>
        <v>31892.937592935927</v>
      </c>
      <c r="J25" s="14">
        <f t="shared" si="50"/>
        <v>32163.204608505068</v>
      </c>
      <c r="K25" s="14">
        <f t="shared" si="50"/>
        <v>32248.0973863568</v>
      </c>
      <c r="L25" s="14">
        <f t="shared" si="50"/>
        <v>33242.11277232234</v>
      </c>
      <c r="M25" s="14">
        <f t="shared" si="50"/>
        <v>32573.844997113865</v>
      </c>
      <c r="N25" s="14">
        <f t="shared" si="50"/>
        <v>34826.758202998441</v>
      </c>
      <c r="O25" s="14">
        <f t="shared" si="50"/>
        <v>35972.437972276457</v>
      </c>
      <c r="P25" s="14">
        <f t="shared" si="50"/>
        <v>0</v>
      </c>
      <c r="Q25" s="14">
        <f t="shared" si="50"/>
        <v>0</v>
      </c>
      <c r="R25" s="14">
        <f t="shared" si="50"/>
        <v>72881.850141065719</v>
      </c>
      <c r="S25" s="14">
        <f t="shared" si="50"/>
        <v>71306.398570044752</v>
      </c>
      <c r="T25" s="14">
        <f t="shared" si="50"/>
        <v>74112.964434904323</v>
      </c>
      <c r="U25" s="14">
        <f t="shared" si="50"/>
        <v>75835.874450262665</v>
      </c>
      <c r="V25" s="14">
        <f t="shared" si="50"/>
        <v>72137.79190870194</v>
      </c>
      <c r="W25" s="14">
        <f t="shared" si="50"/>
        <v>71913.795194154503</v>
      </c>
      <c r="X25" s="14">
        <f t="shared" si="50"/>
        <v>73635.200489301569</v>
      </c>
      <c r="Y25" s="14">
        <f t="shared" si="50"/>
        <v>73191.246772610131</v>
      </c>
      <c r="Z25" s="14">
        <f t="shared" si="50"/>
        <v>74207.383044126429</v>
      </c>
      <c r="AA25" s="14">
        <f t="shared" si="50"/>
        <v>74848.119698795155</v>
      </c>
      <c r="AB25" s="14">
        <f t="shared" si="50"/>
        <v>0</v>
      </c>
      <c r="AC25" s="14">
        <f t="shared" si="50"/>
        <v>0</v>
      </c>
      <c r="AD25" s="14">
        <f t="shared" si="49"/>
        <v>103640.65796946341</v>
      </c>
      <c r="AE25" s="14">
        <f t="shared" si="49"/>
        <v>101619.02752948237</v>
      </c>
      <c r="AF25" s="14">
        <f t="shared" si="49"/>
        <v>106097.96675005494</v>
      </c>
      <c r="AG25" s="14">
        <f t="shared" si="49"/>
        <v>107728.8120431986</v>
      </c>
      <c r="AH25" s="14">
        <f t="shared" si="49"/>
        <v>104300.99651720702</v>
      </c>
      <c r="AI25" s="14">
        <f t="shared" si="49"/>
        <v>104161.8925805113</v>
      </c>
      <c r="AJ25" s="14">
        <f t="shared" si="49"/>
        <v>106877.31326162395</v>
      </c>
      <c r="AK25" s="14">
        <f t="shared" si="49"/>
        <v>105765.09176972401</v>
      </c>
      <c r="AL25" s="14">
        <f t="shared" si="49"/>
        <v>109034.14124712486</v>
      </c>
      <c r="AM25" s="14">
        <f t="shared" si="49"/>
        <v>110820.55767107161</v>
      </c>
      <c r="AN25" s="14">
        <f t="shared" si="49"/>
        <v>0</v>
      </c>
      <c r="AO25" s="14">
        <f t="shared" si="49"/>
        <v>0</v>
      </c>
      <c r="AP25" s="14">
        <f t="shared" si="49"/>
        <v>3815490</v>
      </c>
      <c r="AQ25" s="14">
        <f t="shared" si="49"/>
        <v>3820585.2600000002</v>
      </c>
      <c r="AR25" s="14">
        <f t="shared" si="49"/>
        <v>3837240.7450000001</v>
      </c>
      <c r="AS25" s="14">
        <f t="shared" si="7"/>
        <v>806.15616417282433</v>
      </c>
      <c r="AT25" s="14">
        <f t="shared" si="8"/>
        <v>794.46228294236448</v>
      </c>
      <c r="AU25" s="14">
        <f t="shared" si="9"/>
        <v>838.29343846139307</v>
      </c>
      <c r="AV25" s="14">
        <f t="shared" si="10"/>
        <v>834.76576028396039</v>
      </c>
      <c r="AW25" s="14">
        <f t="shared" si="11"/>
        <v>841.83972924883938</v>
      </c>
      <c r="AX25" s="14">
        <f t="shared" si="12"/>
        <v>844.06171284754419</v>
      </c>
      <c r="AY25" s="14">
        <f t="shared" si="13"/>
        <v>870.07907192528762</v>
      </c>
      <c r="AZ25" s="14">
        <f t="shared" si="14"/>
        <v>848.88718643880304</v>
      </c>
      <c r="BA25" s="14">
        <f t="shared" si="15"/>
        <v>911.55558201044937</v>
      </c>
      <c r="BB25" s="14">
        <f t="shared" si="16"/>
        <v>941.5426047127778</v>
      </c>
      <c r="BC25" s="14">
        <f t="shared" si="17"/>
        <v>0</v>
      </c>
      <c r="BD25" s="14">
        <f t="shared" si="18"/>
        <v>0</v>
      </c>
      <c r="BE25" s="14">
        <f t="shared" si="19"/>
        <v>1910.1570215376194</v>
      </c>
      <c r="BF25" s="14">
        <f t="shared" si="20"/>
        <v>1868.8660845669822</v>
      </c>
      <c r="BG25" s="14">
        <f t="shared" si="21"/>
        <v>1942.4232388213395</v>
      </c>
      <c r="BH25" s="14">
        <f t="shared" si="22"/>
        <v>1984.9282057446524</v>
      </c>
      <c r="BI25" s="14">
        <f t="shared" si="23"/>
        <v>1888.1345919421237</v>
      </c>
      <c r="BJ25" s="14">
        <f t="shared" si="24"/>
        <v>1882.2717018531998</v>
      </c>
      <c r="BK25" s="14">
        <f t="shared" si="25"/>
        <v>1927.3277646813087</v>
      </c>
      <c r="BL25" s="14">
        <f t="shared" si="26"/>
        <v>1907.3926197614721</v>
      </c>
      <c r="BM25" s="14">
        <f t="shared" si="27"/>
        <v>1942.3040710816758</v>
      </c>
      <c r="BN25" s="14">
        <f t="shared" si="28"/>
        <v>1959.0747125165624</v>
      </c>
      <c r="BO25" s="14">
        <f t="shared" si="29"/>
        <v>0</v>
      </c>
      <c r="BP25" s="14">
        <f t="shared" si="30"/>
        <v>0</v>
      </c>
      <c r="BQ25" s="14">
        <f t="shared" si="31"/>
        <v>2716.313185710444</v>
      </c>
      <c r="BR25" s="14">
        <f t="shared" si="32"/>
        <v>2663.3283675093467</v>
      </c>
      <c r="BS25" s="14">
        <f t="shared" si="33"/>
        <v>2780.7166772827327</v>
      </c>
      <c r="BT25" s="14">
        <f t="shared" si="34"/>
        <v>2819.693966028613</v>
      </c>
      <c r="BU25" s="14">
        <f t="shared" si="35"/>
        <v>2729.9743211909636</v>
      </c>
      <c r="BV25" s="14">
        <f t="shared" si="36"/>
        <v>2726.3334147007436</v>
      </c>
      <c r="BW25" s="14">
        <f t="shared" si="37"/>
        <v>2797.4068366065976</v>
      </c>
      <c r="BX25" s="14">
        <f t="shared" si="38"/>
        <v>2756.2798062002753</v>
      </c>
      <c r="BY25" s="14">
        <f t="shared" si="39"/>
        <v>2853.8596530921245</v>
      </c>
      <c r="BZ25" s="14">
        <f t="shared" si="40"/>
        <v>2900.6173172293402</v>
      </c>
      <c r="CA25" s="14">
        <f t="shared" si="41"/>
        <v>0</v>
      </c>
      <c r="CB25" s="14">
        <f t="shared" si="42"/>
        <v>0</v>
      </c>
    </row>
    <row r="26" spans="4:80" x14ac:dyDescent="0.3">
      <c r="D26" t="s">
        <v>274</v>
      </c>
      <c r="E26" t="s">
        <v>275</v>
      </c>
      <c r="F26" s="14">
        <f t="shared" si="50"/>
        <v>39702.283689626798</v>
      </c>
      <c r="G26" s="14">
        <f t="shared" si="50"/>
        <v>37887.815717303398</v>
      </c>
      <c r="H26" s="14">
        <f t="shared" si="50"/>
        <v>38265.377843287424</v>
      </c>
      <c r="I26" s="14">
        <f t="shared" si="50"/>
        <v>37880.951600832479</v>
      </c>
      <c r="J26" s="14">
        <f t="shared" si="50"/>
        <v>42761.540744757018</v>
      </c>
      <c r="K26" s="14">
        <f t="shared" si="50"/>
        <v>42725.702732082362</v>
      </c>
      <c r="L26" s="14">
        <f t="shared" si="50"/>
        <v>44485.430302780405</v>
      </c>
      <c r="M26" s="14">
        <f t="shared" si="50"/>
        <v>43690.927783540494</v>
      </c>
      <c r="N26" s="14">
        <f t="shared" si="50"/>
        <v>40534.613928599785</v>
      </c>
      <c r="O26" s="14">
        <f t="shared" si="50"/>
        <v>41051.381030716861</v>
      </c>
      <c r="P26" s="14">
        <f t="shared" si="50"/>
        <v>0</v>
      </c>
      <c r="Q26" s="14">
        <f t="shared" si="50"/>
        <v>0</v>
      </c>
      <c r="R26" s="14">
        <f t="shared" si="50"/>
        <v>80283.445229336969</v>
      </c>
      <c r="S26" s="14">
        <f t="shared" si="50"/>
        <v>78976.761121136326</v>
      </c>
      <c r="T26" s="14">
        <f t="shared" si="50"/>
        <v>81622.203171860092</v>
      </c>
      <c r="U26" s="14">
        <f t="shared" si="50"/>
        <v>82373.673282469506</v>
      </c>
      <c r="V26" s="14">
        <f t="shared" si="50"/>
        <v>78549.543631970751</v>
      </c>
      <c r="W26" s="14">
        <f t="shared" si="50"/>
        <v>78006.668587637963</v>
      </c>
      <c r="X26" s="14">
        <f t="shared" si="50"/>
        <v>81501.780872335352</v>
      </c>
      <c r="Y26" s="14">
        <f t="shared" si="50"/>
        <v>80403.657061047285</v>
      </c>
      <c r="Z26" s="14">
        <f t="shared" si="50"/>
        <v>82921.019639232734</v>
      </c>
      <c r="AA26" s="14">
        <f t="shared" si="50"/>
        <v>83056.309347627976</v>
      </c>
      <c r="AB26" s="14">
        <f t="shared" si="50"/>
        <v>0</v>
      </c>
      <c r="AC26" s="14">
        <f t="shared" si="50"/>
        <v>0</v>
      </c>
      <c r="AD26" s="14">
        <f t="shared" si="49"/>
        <v>119985.72891896375</v>
      </c>
      <c r="AE26" s="14">
        <f t="shared" si="49"/>
        <v>116864.57683843971</v>
      </c>
      <c r="AF26" s="14">
        <f t="shared" si="49"/>
        <v>119887.5810151475</v>
      </c>
      <c r="AG26" s="14">
        <f t="shared" si="49"/>
        <v>120254.62488330196</v>
      </c>
      <c r="AH26" s="14">
        <f t="shared" si="49"/>
        <v>121311.08437672775</v>
      </c>
      <c r="AI26" s="14">
        <f t="shared" si="49"/>
        <v>120732.37131972033</v>
      </c>
      <c r="AJ26" s="14">
        <f t="shared" si="49"/>
        <v>125987.21117511576</v>
      </c>
      <c r="AK26" s="14">
        <f t="shared" si="49"/>
        <v>124094.58484458778</v>
      </c>
      <c r="AL26" s="14">
        <f t="shared" si="49"/>
        <v>123455.63356783251</v>
      </c>
      <c r="AM26" s="14">
        <f t="shared" si="49"/>
        <v>124107.69037834482</v>
      </c>
      <c r="AN26" s="14">
        <f t="shared" si="49"/>
        <v>0</v>
      </c>
      <c r="AO26" s="14">
        <f t="shared" si="49"/>
        <v>0</v>
      </c>
      <c r="AP26" s="14">
        <f t="shared" si="49"/>
        <v>4241276</v>
      </c>
      <c r="AQ26" s="14">
        <f t="shared" si="49"/>
        <v>4261239.3080000002</v>
      </c>
      <c r="AR26" s="14">
        <f t="shared" si="49"/>
        <v>4289777.3489999995</v>
      </c>
      <c r="AS26" s="14">
        <f t="shared" si="7"/>
        <v>936.09290434357013</v>
      </c>
      <c r="AT26" s="14">
        <f t="shared" si="8"/>
        <v>893.31172310652266</v>
      </c>
      <c r="AU26" s="14">
        <f t="shared" si="9"/>
        <v>902.21381120416186</v>
      </c>
      <c r="AV26" s="14">
        <f t="shared" si="10"/>
        <v>888.96560044668763</v>
      </c>
      <c r="AW26" s="14">
        <f t="shared" si="11"/>
        <v>1003.5001006509306</v>
      </c>
      <c r="AX26" s="14">
        <f t="shared" si="12"/>
        <v>1002.659077416038</v>
      </c>
      <c r="AY26" s="14">
        <f t="shared" si="13"/>
        <v>1043.9552225866307</v>
      </c>
      <c r="AZ26" s="14">
        <f t="shared" si="14"/>
        <v>1018.4894046709766</v>
      </c>
      <c r="BA26" s="14">
        <f t="shared" si="15"/>
        <v>951.24002663968156</v>
      </c>
      <c r="BB26" s="14">
        <f t="shared" si="16"/>
        <v>963.36718178787771</v>
      </c>
      <c r="BC26" s="14">
        <f t="shared" si="17"/>
        <v>0</v>
      </c>
      <c r="BD26" s="14">
        <f t="shared" si="18"/>
        <v>0</v>
      </c>
      <c r="BE26" s="14">
        <f t="shared" si="19"/>
        <v>1892.9078237147728</v>
      </c>
      <c r="BF26" s="14">
        <f t="shared" si="20"/>
        <v>1862.0990739847236</v>
      </c>
      <c r="BG26" s="14">
        <f t="shared" si="21"/>
        <v>1924.4728042188269</v>
      </c>
      <c r="BH26" s="14">
        <f t="shared" si="22"/>
        <v>1933.0919323827259</v>
      </c>
      <c r="BI26" s="14">
        <f t="shared" si="23"/>
        <v>1843.3497382909889</v>
      </c>
      <c r="BJ26" s="14">
        <f t="shared" si="24"/>
        <v>1830.6098988899585</v>
      </c>
      <c r="BK26" s="14">
        <f t="shared" si="25"/>
        <v>1912.6309268602888</v>
      </c>
      <c r="BL26" s="14">
        <f t="shared" si="26"/>
        <v>1874.3083969099323</v>
      </c>
      <c r="BM26" s="14">
        <f t="shared" si="27"/>
        <v>1945.936701643529</v>
      </c>
      <c r="BN26" s="14">
        <f t="shared" si="28"/>
        <v>1949.1115927636131</v>
      </c>
      <c r="BO26" s="14">
        <f t="shared" si="29"/>
        <v>0</v>
      </c>
      <c r="BP26" s="14">
        <f t="shared" si="30"/>
        <v>0</v>
      </c>
      <c r="BQ26" s="14">
        <f t="shared" si="31"/>
        <v>2829.0007280583427</v>
      </c>
      <c r="BR26" s="14">
        <f t="shared" si="32"/>
        <v>2755.410797091246</v>
      </c>
      <c r="BS26" s="14">
        <f t="shared" si="33"/>
        <v>2826.6866154229883</v>
      </c>
      <c r="BT26" s="14">
        <f t="shared" si="34"/>
        <v>2822.057532829413</v>
      </c>
      <c r="BU26" s="14">
        <f t="shared" si="35"/>
        <v>2846.8498389419192</v>
      </c>
      <c r="BV26" s="14">
        <f t="shared" si="36"/>
        <v>2833.2689763059961</v>
      </c>
      <c r="BW26" s="14">
        <f t="shared" si="37"/>
        <v>2956.5861494469195</v>
      </c>
      <c r="BX26" s="14">
        <f t="shared" si="38"/>
        <v>2892.797801580909</v>
      </c>
      <c r="BY26" s="14">
        <f t="shared" si="39"/>
        <v>2897.1767282832102</v>
      </c>
      <c r="BZ26" s="14">
        <f t="shared" si="40"/>
        <v>2912.4787745514905</v>
      </c>
      <c r="CA26" s="14">
        <f t="shared" si="41"/>
        <v>0</v>
      </c>
      <c r="CB26" s="14">
        <f t="shared" si="42"/>
        <v>0</v>
      </c>
    </row>
    <row r="27" spans="4:80" x14ac:dyDescent="0.3">
      <c r="D27" t="s">
        <v>281</v>
      </c>
      <c r="E27" t="s">
        <v>282</v>
      </c>
      <c r="F27" s="14">
        <f t="shared" si="50"/>
        <v>38068.894447664112</v>
      </c>
      <c r="G27" s="14">
        <f t="shared" si="50"/>
        <v>37580.661656452154</v>
      </c>
      <c r="H27" s="14">
        <f t="shared" si="50"/>
        <v>39403.988321555553</v>
      </c>
      <c r="I27" s="14">
        <f t="shared" si="50"/>
        <v>36578.991497186129</v>
      </c>
      <c r="J27" s="14">
        <f t="shared" si="50"/>
        <v>40966.370393319252</v>
      </c>
      <c r="K27" s="14">
        <f t="shared" si="50"/>
        <v>41230.2545254574</v>
      </c>
      <c r="L27" s="14">
        <f t="shared" si="50"/>
        <v>42226.175988885494</v>
      </c>
      <c r="M27" s="14">
        <f t="shared" si="50"/>
        <v>40675.789908890823</v>
      </c>
      <c r="N27" s="14">
        <f t="shared" si="50"/>
        <v>39524.595443745391</v>
      </c>
      <c r="O27" s="14">
        <f t="shared" si="50"/>
        <v>38345.370224273167</v>
      </c>
      <c r="P27" s="14">
        <f t="shared" si="50"/>
        <v>0</v>
      </c>
      <c r="Q27" s="14">
        <f t="shared" si="50"/>
        <v>0</v>
      </c>
      <c r="R27" s="14">
        <f t="shared" si="50"/>
        <v>83357.343166625593</v>
      </c>
      <c r="S27" s="14">
        <f t="shared" si="50"/>
        <v>83304.551285429276</v>
      </c>
      <c r="T27" s="14">
        <f t="shared" si="50"/>
        <v>85768.84362301878</v>
      </c>
      <c r="U27" s="14">
        <f t="shared" si="50"/>
        <v>86581.401337483738</v>
      </c>
      <c r="V27" s="14">
        <f t="shared" si="50"/>
        <v>83198.236509325201</v>
      </c>
      <c r="W27" s="14">
        <f t="shared" si="50"/>
        <v>83160.217442726076</v>
      </c>
      <c r="X27" s="14">
        <f t="shared" si="50"/>
        <v>86479.237909290881</v>
      </c>
      <c r="Y27" s="14">
        <f t="shared" si="50"/>
        <v>85809.411474722903</v>
      </c>
      <c r="Z27" s="14">
        <f t="shared" si="50"/>
        <v>84813.675077101812</v>
      </c>
      <c r="AA27" s="14">
        <f t="shared" si="50"/>
        <v>82587.792947255788</v>
      </c>
      <c r="AB27" s="14">
        <f t="shared" si="50"/>
        <v>0</v>
      </c>
      <c r="AC27" s="14">
        <f t="shared" si="50"/>
        <v>0</v>
      </c>
      <c r="AD27" s="14">
        <f t="shared" si="49"/>
        <v>121426.23761428973</v>
      </c>
      <c r="AE27" s="14">
        <f t="shared" si="49"/>
        <v>120885.21294188141</v>
      </c>
      <c r="AF27" s="14">
        <f t="shared" si="49"/>
        <v>125172.83194457433</v>
      </c>
      <c r="AG27" s="14">
        <f t="shared" si="49"/>
        <v>123160.39283466988</v>
      </c>
      <c r="AH27" s="14">
        <f t="shared" si="49"/>
        <v>114944.60690264445</v>
      </c>
      <c r="AI27" s="14">
        <f t="shared" si="49"/>
        <v>115069.4719681835</v>
      </c>
      <c r="AJ27" s="14">
        <f t="shared" si="49"/>
        <v>119383.41389817637</v>
      </c>
      <c r="AK27" s="14">
        <f t="shared" si="49"/>
        <v>117367.20138361372</v>
      </c>
      <c r="AL27" s="14">
        <f t="shared" si="49"/>
        <v>124338.27052084719</v>
      </c>
      <c r="AM27" s="14">
        <f t="shared" si="49"/>
        <v>120933.16317152893</v>
      </c>
      <c r="AN27" s="14">
        <f t="shared" si="49"/>
        <v>0</v>
      </c>
      <c r="AO27" s="14">
        <f t="shared" si="49"/>
        <v>0</v>
      </c>
      <c r="AP27" s="14">
        <f t="shared" si="49"/>
        <v>4688661</v>
      </c>
      <c r="AQ27" s="14">
        <f t="shared" si="49"/>
        <v>4729262.4739999995</v>
      </c>
      <c r="AR27" s="14">
        <f t="shared" si="49"/>
        <v>4768896.5910000009</v>
      </c>
      <c r="AS27" s="14">
        <f t="shared" si="7"/>
        <v>811.93531474474514</v>
      </c>
      <c r="AT27" s="14">
        <f t="shared" si="8"/>
        <v>801.52226097071537</v>
      </c>
      <c r="AU27" s="14">
        <f t="shared" si="9"/>
        <v>840.41026471215457</v>
      </c>
      <c r="AV27" s="14">
        <f t="shared" si="10"/>
        <v>773.4608027844921</v>
      </c>
      <c r="AW27" s="14">
        <f t="shared" si="11"/>
        <v>866.23169296564731</v>
      </c>
      <c r="AX27" s="14">
        <f t="shared" si="12"/>
        <v>871.81150871046793</v>
      </c>
      <c r="AY27" s="14">
        <f t="shared" si="13"/>
        <v>892.87021435227496</v>
      </c>
      <c r="AZ27" s="14">
        <f t="shared" si="14"/>
        <v>852.93923096708261</v>
      </c>
      <c r="BA27" s="14">
        <f t="shared" si="15"/>
        <v>835.74543940073545</v>
      </c>
      <c r="BB27" s="14">
        <f t="shared" si="16"/>
        <v>810.81078572153649</v>
      </c>
      <c r="BC27" s="14">
        <f t="shared" si="17"/>
        <v>0</v>
      </c>
      <c r="BD27" s="14">
        <f t="shared" si="18"/>
        <v>0</v>
      </c>
      <c r="BE27" s="14">
        <f t="shared" si="19"/>
        <v>1777.8496497534281</v>
      </c>
      <c r="BF27" s="14">
        <f t="shared" si="20"/>
        <v>1776.7237018293556</v>
      </c>
      <c r="BG27" s="14">
        <f t="shared" si="21"/>
        <v>1829.2822539957308</v>
      </c>
      <c r="BH27" s="14">
        <f t="shared" si="22"/>
        <v>1830.7590626124286</v>
      </c>
      <c r="BI27" s="14">
        <f t="shared" si="23"/>
        <v>1759.2222247490595</v>
      </c>
      <c r="BJ27" s="14">
        <f t="shared" si="24"/>
        <v>1758.4183136358965</v>
      </c>
      <c r="BK27" s="14">
        <f t="shared" si="25"/>
        <v>1828.5988224321779</v>
      </c>
      <c r="BL27" s="14">
        <f t="shared" si="26"/>
        <v>1799.3556756224257</v>
      </c>
      <c r="BM27" s="14">
        <f t="shared" si="27"/>
        <v>1793.3805861565261</v>
      </c>
      <c r="BN27" s="14">
        <f t="shared" si="28"/>
        <v>1746.3144285456253</v>
      </c>
      <c r="BO27" s="14">
        <f t="shared" si="29"/>
        <v>0</v>
      </c>
      <c r="BP27" s="14">
        <f t="shared" si="30"/>
        <v>0</v>
      </c>
      <c r="BQ27" s="14">
        <f t="shared" si="31"/>
        <v>2589.7849644981738</v>
      </c>
      <c r="BR27" s="14">
        <f t="shared" si="32"/>
        <v>2578.2459628000706</v>
      </c>
      <c r="BS27" s="14">
        <f t="shared" si="33"/>
        <v>2669.692518707885</v>
      </c>
      <c r="BT27" s="14">
        <f t="shared" si="34"/>
        <v>2604.2198653969213</v>
      </c>
      <c r="BU27" s="14">
        <f t="shared" si="35"/>
        <v>2430.4975148783519</v>
      </c>
      <c r="BV27" s="14">
        <f t="shared" si="36"/>
        <v>2433.1377799561628</v>
      </c>
      <c r="BW27" s="14">
        <f t="shared" si="37"/>
        <v>2524.3558494481731</v>
      </c>
      <c r="BX27" s="14">
        <f t="shared" si="38"/>
        <v>2461.0976385001195</v>
      </c>
      <c r="BY27" s="14">
        <f t="shared" si="39"/>
        <v>2629.1260255572611</v>
      </c>
      <c r="BZ27" s="14">
        <f t="shared" si="40"/>
        <v>2557.125214267161</v>
      </c>
      <c r="CA27" s="14">
        <f t="shared" si="41"/>
        <v>0</v>
      </c>
      <c r="CB27" s="14">
        <f t="shared" si="42"/>
        <v>0</v>
      </c>
    </row>
    <row r="28" spans="4:80" x14ac:dyDescent="0.3">
      <c r="D28" t="s">
        <v>289</v>
      </c>
      <c r="E28" t="s">
        <v>290</v>
      </c>
      <c r="F28" s="14">
        <f t="shared" si="50"/>
        <v>31768.127339192779</v>
      </c>
      <c r="G28" s="14">
        <f t="shared" si="50"/>
        <v>31768.345776464441</v>
      </c>
      <c r="H28" s="14">
        <f t="shared" si="50"/>
        <v>33732.55742441929</v>
      </c>
      <c r="I28" s="14">
        <f t="shared" si="50"/>
        <v>33158.893088092191</v>
      </c>
      <c r="J28" s="14">
        <f t="shared" si="50"/>
        <v>34156.489223867531</v>
      </c>
      <c r="K28" s="14">
        <f t="shared" si="50"/>
        <v>34418.021479816402</v>
      </c>
      <c r="L28" s="14">
        <f t="shared" si="50"/>
        <v>35752.357652354796</v>
      </c>
      <c r="M28" s="14">
        <f t="shared" si="50"/>
        <v>35355.200779945619</v>
      </c>
      <c r="N28" s="14">
        <f t="shared" si="50"/>
        <v>36050.52433800423</v>
      </c>
      <c r="O28" s="14">
        <f t="shared" si="50"/>
        <v>36884.672730554877</v>
      </c>
      <c r="P28" s="14">
        <f t="shared" si="50"/>
        <v>0</v>
      </c>
      <c r="Q28" s="14">
        <f t="shared" si="50"/>
        <v>0</v>
      </c>
      <c r="R28" s="14">
        <f t="shared" si="50"/>
        <v>79536.618842134718</v>
      </c>
      <c r="S28" s="14">
        <f t="shared" si="50"/>
        <v>78840.901394638146</v>
      </c>
      <c r="T28" s="14">
        <f t="shared" si="50"/>
        <v>81401.12466837019</v>
      </c>
      <c r="U28" s="14">
        <f t="shared" si="50"/>
        <v>82921.088611046987</v>
      </c>
      <c r="V28" s="14">
        <f t="shared" si="50"/>
        <v>81472.975351033034</v>
      </c>
      <c r="W28" s="14">
        <f t="shared" si="50"/>
        <v>81639.061100471154</v>
      </c>
      <c r="X28" s="14">
        <f t="shared" si="50"/>
        <v>84261.843620662796</v>
      </c>
      <c r="Y28" s="14">
        <f t="shared" si="50"/>
        <v>83756.579421708142</v>
      </c>
      <c r="Z28" s="14">
        <f t="shared" si="50"/>
        <v>81223.840424565016</v>
      </c>
      <c r="AA28" s="14">
        <f t="shared" si="50"/>
        <v>80285.455086077447</v>
      </c>
      <c r="AB28" s="14">
        <f t="shared" si="50"/>
        <v>0</v>
      </c>
      <c r="AC28" s="14">
        <f t="shared" si="50"/>
        <v>0</v>
      </c>
      <c r="AD28" s="14">
        <f t="shared" ref="AD28:AR32" si="51">SUMIFS(AD$34:AD$183,$C$34:$C$183,$D28)</f>
        <v>111304.74618132751</v>
      </c>
      <c r="AE28" s="14">
        <f t="shared" si="51"/>
        <v>110609.24717110259</v>
      </c>
      <c r="AF28" s="14">
        <f t="shared" si="51"/>
        <v>115133.68209278949</v>
      </c>
      <c r="AG28" s="14">
        <f t="shared" si="51"/>
        <v>116079.9816991392</v>
      </c>
      <c r="AH28" s="14">
        <f t="shared" si="51"/>
        <v>115629.46457490056</v>
      </c>
      <c r="AI28" s="14">
        <f t="shared" si="51"/>
        <v>116057.08258028758</v>
      </c>
      <c r="AJ28" s="14">
        <f t="shared" si="51"/>
        <v>120014.20127301759</v>
      </c>
      <c r="AK28" s="14">
        <f t="shared" si="51"/>
        <v>119111.78020165378</v>
      </c>
      <c r="AL28" s="14">
        <f t="shared" si="51"/>
        <v>117274.36476256924</v>
      </c>
      <c r="AM28" s="14">
        <f t="shared" si="51"/>
        <v>117170.12781663233</v>
      </c>
      <c r="AN28" s="14">
        <f t="shared" si="51"/>
        <v>0</v>
      </c>
      <c r="AO28" s="14">
        <f t="shared" si="51"/>
        <v>0</v>
      </c>
      <c r="AP28" s="14">
        <f t="shared" si="51"/>
        <v>4322898</v>
      </c>
      <c r="AQ28" s="14">
        <f t="shared" si="51"/>
        <v>4349386.5079999994</v>
      </c>
      <c r="AR28" s="14">
        <f t="shared" si="51"/>
        <v>4379310.3849999988</v>
      </c>
      <c r="AS28" s="14">
        <f t="shared" si="7"/>
        <v>734.88033581159618</v>
      </c>
      <c r="AT28" s="14">
        <f t="shared" si="8"/>
        <v>734.8853888401818</v>
      </c>
      <c r="AU28" s="14">
        <f t="shared" si="9"/>
        <v>780.32277015139596</v>
      </c>
      <c r="AV28" s="14">
        <f t="shared" si="10"/>
        <v>762.38092492128999</v>
      </c>
      <c r="AW28" s="14">
        <f t="shared" si="11"/>
        <v>785.31740421418374</v>
      </c>
      <c r="AX28" s="14">
        <f t="shared" si="12"/>
        <v>791.33048802422991</v>
      </c>
      <c r="AY28" s="14">
        <f t="shared" si="13"/>
        <v>822.00920949642114</v>
      </c>
      <c r="AZ28" s="14">
        <f t="shared" si="14"/>
        <v>807.32347497094861</v>
      </c>
      <c r="BA28" s="14">
        <f t="shared" si="15"/>
        <v>828.86458289450866</v>
      </c>
      <c r="BB28" s="14">
        <f t="shared" si="16"/>
        <v>848.04311280939123</v>
      </c>
      <c r="BC28" s="14">
        <f t="shared" si="17"/>
        <v>0</v>
      </c>
      <c r="BD28" s="14">
        <f t="shared" si="18"/>
        <v>0</v>
      </c>
      <c r="BE28" s="14">
        <f t="shared" si="19"/>
        <v>1839.8911758300733</v>
      </c>
      <c r="BF28" s="14">
        <f t="shared" si="20"/>
        <v>1823.7974015264333</v>
      </c>
      <c r="BG28" s="14">
        <f t="shared" si="21"/>
        <v>1883.0220992577244</v>
      </c>
      <c r="BH28" s="14">
        <f t="shared" si="22"/>
        <v>1906.5008009411656</v>
      </c>
      <c r="BI28" s="14">
        <f t="shared" si="23"/>
        <v>1873.2061453075405</v>
      </c>
      <c r="BJ28" s="14">
        <f t="shared" si="24"/>
        <v>1877.024747060515</v>
      </c>
      <c r="BK28" s="14">
        <f t="shared" si="25"/>
        <v>1937.3271027000392</v>
      </c>
      <c r="BL28" s="14">
        <f t="shared" si="26"/>
        <v>1912.5517960222899</v>
      </c>
      <c r="BM28" s="14">
        <f t="shared" si="27"/>
        <v>1867.4780977769344</v>
      </c>
      <c r="BN28" s="14">
        <f t="shared" si="28"/>
        <v>1845.9029782339469</v>
      </c>
      <c r="BO28" s="14">
        <f t="shared" si="29"/>
        <v>0</v>
      </c>
      <c r="BP28" s="14">
        <f t="shared" si="30"/>
        <v>0</v>
      </c>
      <c r="BQ28" s="14">
        <f t="shared" si="31"/>
        <v>2574.7715116416698</v>
      </c>
      <c r="BR28" s="14">
        <f t="shared" si="32"/>
        <v>2558.6827903666149</v>
      </c>
      <c r="BS28" s="14">
        <f t="shared" si="33"/>
        <v>2663.3448694091203</v>
      </c>
      <c r="BT28" s="14">
        <f t="shared" si="34"/>
        <v>2668.8817258624563</v>
      </c>
      <c r="BU28" s="14">
        <f t="shared" si="35"/>
        <v>2658.5235495217239</v>
      </c>
      <c r="BV28" s="14">
        <f t="shared" si="36"/>
        <v>2668.3552350847449</v>
      </c>
      <c r="BW28" s="14">
        <f t="shared" si="37"/>
        <v>2759.3363121964603</v>
      </c>
      <c r="BX28" s="14">
        <f t="shared" si="38"/>
        <v>2719.8752709932392</v>
      </c>
      <c r="BY28" s="14">
        <f t="shared" si="39"/>
        <v>2696.3426806714428</v>
      </c>
      <c r="BZ28" s="14">
        <f t="shared" si="40"/>
        <v>2693.9460910433381</v>
      </c>
      <c r="CA28" s="14">
        <f t="shared" si="41"/>
        <v>0</v>
      </c>
      <c r="CB28" s="14">
        <f t="shared" si="42"/>
        <v>0</v>
      </c>
    </row>
    <row r="29" spans="4:80" x14ac:dyDescent="0.3">
      <c r="D29" t="s">
        <v>296</v>
      </c>
      <c r="E29" t="s">
        <v>297</v>
      </c>
      <c r="F29" s="14">
        <f t="shared" ref="F29:AG33" si="52">SUMIFS(F$34:F$183,$C$34:$C$183,$D29)</f>
        <v>26985.220975691289</v>
      </c>
      <c r="G29" s="14">
        <f t="shared" si="52"/>
        <v>27587.023997543478</v>
      </c>
      <c r="H29" s="14">
        <f t="shared" si="52"/>
        <v>29080.621811518307</v>
      </c>
      <c r="I29" s="14">
        <f t="shared" si="52"/>
        <v>27730.088944291099</v>
      </c>
      <c r="J29" s="14">
        <f t="shared" si="52"/>
        <v>27493.386900009482</v>
      </c>
      <c r="K29" s="14">
        <f t="shared" si="52"/>
        <v>27710.449380789563</v>
      </c>
      <c r="L29" s="14">
        <f t="shared" si="52"/>
        <v>28912.487478654217</v>
      </c>
      <c r="M29" s="14">
        <f t="shared" si="52"/>
        <v>28133.922728219608</v>
      </c>
      <c r="N29" s="14">
        <f t="shared" si="52"/>
        <v>29086.946815475174</v>
      </c>
      <c r="O29" s="14">
        <f t="shared" si="52"/>
        <v>28377.053053669366</v>
      </c>
      <c r="P29" s="14">
        <f t="shared" si="52"/>
        <v>0</v>
      </c>
      <c r="Q29" s="14">
        <f t="shared" si="52"/>
        <v>0</v>
      </c>
      <c r="R29" s="14">
        <f t="shared" si="52"/>
        <v>61211.507915669325</v>
      </c>
      <c r="S29" s="14">
        <f t="shared" si="52"/>
        <v>59586.594728219454</v>
      </c>
      <c r="T29" s="14">
        <f t="shared" si="52"/>
        <v>63609.0431986642</v>
      </c>
      <c r="U29" s="14">
        <f t="shared" si="52"/>
        <v>64475.649884029917</v>
      </c>
      <c r="V29" s="14">
        <f t="shared" si="52"/>
        <v>62423.689967107814</v>
      </c>
      <c r="W29" s="14">
        <f t="shared" si="52"/>
        <v>62071.241305190735</v>
      </c>
      <c r="X29" s="14">
        <f t="shared" si="52"/>
        <v>64618.997538169999</v>
      </c>
      <c r="Y29" s="14">
        <f t="shared" si="52"/>
        <v>64660.119307152752</v>
      </c>
      <c r="Z29" s="14">
        <f t="shared" si="52"/>
        <v>62548.695855872509</v>
      </c>
      <c r="AA29" s="14">
        <f t="shared" si="52"/>
        <v>61179.402115448145</v>
      </c>
      <c r="AB29" s="14">
        <f t="shared" si="52"/>
        <v>0</v>
      </c>
      <c r="AC29" s="14">
        <f t="shared" si="52"/>
        <v>0</v>
      </c>
      <c r="AD29" s="14">
        <f t="shared" si="52"/>
        <v>88196.728891360632</v>
      </c>
      <c r="AE29" s="14">
        <f t="shared" si="52"/>
        <v>87173.618725762935</v>
      </c>
      <c r="AF29" s="14">
        <f t="shared" si="52"/>
        <v>92689.665010182478</v>
      </c>
      <c r="AG29" s="14">
        <f t="shared" si="52"/>
        <v>92205.738828321017</v>
      </c>
      <c r="AH29" s="14">
        <f t="shared" si="51"/>
        <v>89917.076867117299</v>
      </c>
      <c r="AI29" s="14">
        <f t="shared" si="51"/>
        <v>89781.690685980284</v>
      </c>
      <c r="AJ29" s="14">
        <f t="shared" si="51"/>
        <v>93531.485016824212</v>
      </c>
      <c r="AK29" s="14">
        <f t="shared" si="51"/>
        <v>92794.04203537236</v>
      </c>
      <c r="AL29" s="14">
        <f t="shared" si="51"/>
        <v>91635.642671347698</v>
      </c>
      <c r="AM29" s="14">
        <f t="shared" si="51"/>
        <v>89556.455169117515</v>
      </c>
      <c r="AN29" s="14">
        <f t="shared" si="51"/>
        <v>0</v>
      </c>
      <c r="AO29" s="14">
        <f t="shared" si="51"/>
        <v>0</v>
      </c>
      <c r="AP29" s="14">
        <f t="shared" si="51"/>
        <v>3074980</v>
      </c>
      <c r="AQ29" s="14">
        <f t="shared" si="51"/>
        <v>3086978.773</v>
      </c>
      <c r="AR29" s="14">
        <f t="shared" si="51"/>
        <v>3104943.4400000004</v>
      </c>
      <c r="AS29" s="14">
        <f t="shared" si="7"/>
        <v>877.5738696086247</v>
      </c>
      <c r="AT29" s="14">
        <f t="shared" si="8"/>
        <v>897.14482687833674</v>
      </c>
      <c r="AU29" s="14">
        <f t="shared" si="9"/>
        <v>945.71742943103072</v>
      </c>
      <c r="AV29" s="14">
        <f t="shared" si="10"/>
        <v>898.29218091261237</v>
      </c>
      <c r="AW29" s="14">
        <f t="shared" si="11"/>
        <v>890.6244234809152</v>
      </c>
      <c r="AX29" s="14">
        <f t="shared" si="12"/>
        <v>897.65597428646663</v>
      </c>
      <c r="AY29" s="14">
        <f t="shared" si="13"/>
        <v>936.59495593344718</v>
      </c>
      <c r="AZ29" s="14">
        <f t="shared" si="14"/>
        <v>906.10097323446257</v>
      </c>
      <c r="BA29" s="14">
        <f t="shared" si="15"/>
        <v>942.24641484035158</v>
      </c>
      <c r="BB29" s="14">
        <f t="shared" si="16"/>
        <v>919.25002212087986</v>
      </c>
      <c r="BC29" s="14">
        <f t="shared" si="17"/>
        <v>0</v>
      </c>
      <c r="BD29" s="14">
        <f t="shared" si="18"/>
        <v>0</v>
      </c>
      <c r="BE29" s="14">
        <f t="shared" si="19"/>
        <v>1990.631090793089</v>
      </c>
      <c r="BF29" s="14">
        <f t="shared" si="20"/>
        <v>1937.7880418155389</v>
      </c>
      <c r="BG29" s="14">
        <f t="shared" si="21"/>
        <v>2068.6002249986732</v>
      </c>
      <c r="BH29" s="14">
        <f t="shared" si="22"/>
        <v>2088.6327579561207</v>
      </c>
      <c r="BI29" s="14">
        <f t="shared" si="23"/>
        <v>2022.1612961219998</v>
      </c>
      <c r="BJ29" s="14">
        <f t="shared" si="24"/>
        <v>2010.7440273995928</v>
      </c>
      <c r="BK29" s="14">
        <f t="shared" si="25"/>
        <v>2093.2763808858881</v>
      </c>
      <c r="BL29" s="14">
        <f t="shared" si="26"/>
        <v>2082.4894416483394</v>
      </c>
      <c r="BM29" s="14">
        <f t="shared" si="27"/>
        <v>2026.2107534703321</v>
      </c>
      <c r="BN29" s="14">
        <f t="shared" si="28"/>
        <v>1981.8536703442421</v>
      </c>
      <c r="BO29" s="14">
        <f t="shared" si="29"/>
        <v>0</v>
      </c>
      <c r="BP29" s="14">
        <f t="shared" si="30"/>
        <v>0</v>
      </c>
      <c r="BQ29" s="14">
        <f t="shared" si="31"/>
        <v>2868.2049604017143</v>
      </c>
      <c r="BR29" s="14">
        <f t="shared" si="32"/>
        <v>2834.9328686938757</v>
      </c>
      <c r="BS29" s="14">
        <f t="shared" si="33"/>
        <v>3014.317654429703</v>
      </c>
      <c r="BT29" s="14">
        <f t="shared" si="34"/>
        <v>2986.9249388687331</v>
      </c>
      <c r="BU29" s="14">
        <f t="shared" si="35"/>
        <v>2912.7857196029154</v>
      </c>
      <c r="BV29" s="14">
        <f t="shared" si="36"/>
        <v>2908.4000016860587</v>
      </c>
      <c r="BW29" s="14">
        <f t="shared" si="37"/>
        <v>3029.8713368193353</v>
      </c>
      <c r="BX29" s="14">
        <f t="shared" si="38"/>
        <v>2988.5904148828022</v>
      </c>
      <c r="BY29" s="14">
        <f t="shared" si="39"/>
        <v>2968.4571683106838</v>
      </c>
      <c r="BZ29" s="14">
        <f t="shared" si="40"/>
        <v>2901.1036924651221</v>
      </c>
      <c r="CA29" s="14">
        <f t="shared" si="41"/>
        <v>0</v>
      </c>
      <c r="CB29" s="14">
        <f t="shared" si="42"/>
        <v>0</v>
      </c>
    </row>
    <row r="30" spans="4:80" x14ac:dyDescent="0.3">
      <c r="D30" t="s">
        <v>302</v>
      </c>
      <c r="E30" t="s">
        <v>303</v>
      </c>
      <c r="F30" s="14">
        <f t="shared" si="52"/>
        <v>18362.403730438822</v>
      </c>
      <c r="G30" s="14">
        <f t="shared" si="52"/>
        <v>18653.586873468499</v>
      </c>
      <c r="H30" s="14">
        <f t="shared" si="52"/>
        <v>20064.391833089769</v>
      </c>
      <c r="I30" s="14">
        <f t="shared" si="52"/>
        <v>19482.478018892547</v>
      </c>
      <c r="J30" s="14">
        <f t="shared" si="52"/>
        <v>18164.826938965736</v>
      </c>
      <c r="K30" s="14">
        <f t="shared" si="52"/>
        <v>18613.206016200373</v>
      </c>
      <c r="L30" s="14">
        <f t="shared" si="52"/>
        <v>19248.044984000015</v>
      </c>
      <c r="M30" s="14">
        <f t="shared" si="52"/>
        <v>18110.97250729247</v>
      </c>
      <c r="N30" s="14">
        <f t="shared" si="52"/>
        <v>20558.179823719889</v>
      </c>
      <c r="O30" s="14">
        <f t="shared" si="52"/>
        <v>22033.285327532089</v>
      </c>
      <c r="P30" s="14">
        <f t="shared" si="52"/>
        <v>0</v>
      </c>
      <c r="Q30" s="14">
        <f t="shared" si="52"/>
        <v>0</v>
      </c>
      <c r="R30" s="14">
        <f t="shared" si="52"/>
        <v>40917.60178329084</v>
      </c>
      <c r="S30" s="14">
        <f t="shared" si="52"/>
        <v>41184.962512754202</v>
      </c>
      <c r="T30" s="14">
        <f t="shared" si="52"/>
        <v>43732.555607109025</v>
      </c>
      <c r="U30" s="14">
        <f t="shared" si="52"/>
        <v>45112.582553956294</v>
      </c>
      <c r="V30" s="14">
        <f t="shared" si="52"/>
        <v>42109.824989766988</v>
      </c>
      <c r="W30" s="14">
        <f t="shared" si="52"/>
        <v>42820.859536888893</v>
      </c>
      <c r="X30" s="14">
        <f t="shared" si="52"/>
        <v>44847.612893597434</v>
      </c>
      <c r="Y30" s="14">
        <f t="shared" si="52"/>
        <v>43171.724164955725</v>
      </c>
      <c r="Z30" s="14">
        <f t="shared" si="52"/>
        <v>43927.466175843656</v>
      </c>
      <c r="AA30" s="14">
        <f t="shared" si="52"/>
        <v>43722.600236293947</v>
      </c>
      <c r="AB30" s="14">
        <f t="shared" si="52"/>
        <v>0</v>
      </c>
      <c r="AC30" s="14">
        <f t="shared" si="52"/>
        <v>0</v>
      </c>
      <c r="AD30" s="14">
        <f t="shared" si="51"/>
        <v>59280.005513729659</v>
      </c>
      <c r="AE30" s="14">
        <f t="shared" si="51"/>
        <v>59838.549386222694</v>
      </c>
      <c r="AF30" s="14">
        <f t="shared" si="51"/>
        <v>63796.947440198797</v>
      </c>
      <c r="AG30" s="14">
        <f t="shared" si="51"/>
        <v>64595.06057284883</v>
      </c>
      <c r="AH30" s="14">
        <f t="shared" si="51"/>
        <v>60250.651928732732</v>
      </c>
      <c r="AI30" s="14">
        <f t="shared" si="51"/>
        <v>61411.065553089269</v>
      </c>
      <c r="AJ30" s="14">
        <f t="shared" si="51"/>
        <v>64075.657877597449</v>
      </c>
      <c r="AK30" s="14">
        <f t="shared" si="51"/>
        <v>61263.696672248203</v>
      </c>
      <c r="AL30" s="14">
        <f t="shared" si="51"/>
        <v>64485.645999563538</v>
      </c>
      <c r="AM30" s="14">
        <f t="shared" si="51"/>
        <v>65755.885563826028</v>
      </c>
      <c r="AN30" s="14">
        <f t="shared" si="51"/>
        <v>0</v>
      </c>
      <c r="AO30" s="14">
        <f t="shared" si="51"/>
        <v>0</v>
      </c>
      <c r="AP30" s="14">
        <f t="shared" si="51"/>
        <v>2484336</v>
      </c>
      <c r="AQ30" s="14">
        <f t="shared" si="51"/>
        <v>2505452.8650000002</v>
      </c>
      <c r="AR30" s="14">
        <f t="shared" si="51"/>
        <v>2526920.3969999999</v>
      </c>
      <c r="AS30" s="14">
        <f t="shared" si="7"/>
        <v>739.12722475699024</v>
      </c>
      <c r="AT30" s="14">
        <f t="shared" si="8"/>
        <v>750.847988092935</v>
      </c>
      <c r="AU30" s="14">
        <f t="shared" si="9"/>
        <v>807.63599742908229</v>
      </c>
      <c r="AV30" s="14">
        <f t="shared" si="10"/>
        <v>777.60305496278193</v>
      </c>
      <c r="AW30" s="14">
        <f t="shared" si="11"/>
        <v>725.01172114310498</v>
      </c>
      <c r="AX30" s="14">
        <f t="shared" si="12"/>
        <v>742.90785016226482</v>
      </c>
      <c r="AY30" s="14">
        <f t="shared" si="13"/>
        <v>768.24614235957745</v>
      </c>
      <c r="AZ30" s="14">
        <f t="shared" si="14"/>
        <v>716.72113331286994</v>
      </c>
      <c r="BA30" s="14">
        <f t="shared" si="15"/>
        <v>820.53748090447061</v>
      </c>
      <c r="BB30" s="14">
        <f t="shared" si="16"/>
        <v>879.41328433381193</v>
      </c>
      <c r="BC30" s="14">
        <f t="shared" si="17"/>
        <v>0</v>
      </c>
      <c r="BD30" s="14">
        <f t="shared" si="18"/>
        <v>0</v>
      </c>
      <c r="BE30" s="14">
        <f t="shared" si="19"/>
        <v>1647.0236627932309</v>
      </c>
      <c r="BF30" s="14">
        <f t="shared" si="20"/>
        <v>1657.7855214735125</v>
      </c>
      <c r="BG30" s="14">
        <f t="shared" si="21"/>
        <v>1760.3317589532587</v>
      </c>
      <c r="BH30" s="14">
        <f t="shared" si="22"/>
        <v>1800.5759830551149</v>
      </c>
      <c r="BI30" s="14">
        <f t="shared" si="23"/>
        <v>1680.7270884246702</v>
      </c>
      <c r="BJ30" s="14">
        <f t="shared" si="24"/>
        <v>1709.1065705157016</v>
      </c>
      <c r="BK30" s="14">
        <f t="shared" si="25"/>
        <v>1790.0002638284489</v>
      </c>
      <c r="BL30" s="14">
        <f t="shared" si="26"/>
        <v>1708.4718701946404</v>
      </c>
      <c r="BM30" s="14">
        <f t="shared" si="27"/>
        <v>1753.2744993725375</v>
      </c>
      <c r="BN30" s="14">
        <f t="shared" si="28"/>
        <v>1745.0976965912284</v>
      </c>
      <c r="BO30" s="14">
        <f t="shared" si="29"/>
        <v>0</v>
      </c>
      <c r="BP30" s="14">
        <f t="shared" si="30"/>
        <v>0</v>
      </c>
      <c r="BQ30" s="14">
        <f t="shared" si="31"/>
        <v>2386.1508875502209</v>
      </c>
      <c r="BR30" s="14">
        <f t="shared" si="32"/>
        <v>2408.6335095664472</v>
      </c>
      <c r="BS30" s="14">
        <f t="shared" si="33"/>
        <v>2567.9677563823411</v>
      </c>
      <c r="BT30" s="14">
        <f t="shared" si="34"/>
        <v>2578.1790380178963</v>
      </c>
      <c r="BU30" s="14">
        <f t="shared" si="35"/>
        <v>2404.7808989107734</v>
      </c>
      <c r="BV30" s="14">
        <f t="shared" si="36"/>
        <v>2451.0964229650062</v>
      </c>
      <c r="BW30" s="14">
        <f t="shared" si="37"/>
        <v>2557.448147307191</v>
      </c>
      <c r="BX30" s="14">
        <f t="shared" si="38"/>
        <v>2424.4411001225617</v>
      </c>
      <c r="BY30" s="14">
        <f t="shared" si="39"/>
        <v>2573.8119802770079</v>
      </c>
      <c r="BZ30" s="14">
        <f t="shared" si="40"/>
        <v>2624.5109809250403</v>
      </c>
      <c r="CA30" s="14">
        <f t="shared" si="41"/>
        <v>0</v>
      </c>
      <c r="CB30" s="14">
        <f t="shared" si="42"/>
        <v>0</v>
      </c>
    </row>
    <row r="31" spans="4:80" x14ac:dyDescent="0.3">
      <c r="D31" t="s">
        <v>307</v>
      </c>
      <c r="E31" t="s">
        <v>308</v>
      </c>
      <c r="F31" s="14">
        <f t="shared" si="52"/>
        <v>33748.598546195193</v>
      </c>
      <c r="G31" s="14">
        <f t="shared" si="52"/>
        <v>33289.182010520999</v>
      </c>
      <c r="H31" s="14">
        <f t="shared" si="52"/>
        <v>34387.687506616901</v>
      </c>
      <c r="I31" s="14">
        <f t="shared" si="52"/>
        <v>34129.732907628662</v>
      </c>
      <c r="J31" s="14">
        <f t="shared" si="52"/>
        <v>35023.144793542589</v>
      </c>
      <c r="K31" s="14">
        <f t="shared" si="52"/>
        <v>35091.437860052116</v>
      </c>
      <c r="L31" s="14">
        <f t="shared" si="52"/>
        <v>36151.334989692768</v>
      </c>
      <c r="M31" s="14">
        <f t="shared" si="52"/>
        <v>34859.713983474699</v>
      </c>
      <c r="N31" s="14">
        <f t="shared" si="52"/>
        <v>37819.123238093714</v>
      </c>
      <c r="O31" s="14">
        <f t="shared" si="52"/>
        <v>36567.196954510349</v>
      </c>
      <c r="P31" s="14">
        <f t="shared" si="52"/>
        <v>0</v>
      </c>
      <c r="Q31" s="14">
        <f t="shared" si="52"/>
        <v>0</v>
      </c>
      <c r="R31" s="14">
        <f t="shared" si="52"/>
        <v>66154.505828467969</v>
      </c>
      <c r="S31" s="14">
        <f t="shared" si="52"/>
        <v>65016.077242808889</v>
      </c>
      <c r="T31" s="14">
        <f t="shared" si="52"/>
        <v>67352.991835827983</v>
      </c>
      <c r="U31" s="14">
        <f t="shared" si="52"/>
        <v>67605.693175801469</v>
      </c>
      <c r="V31" s="14">
        <f t="shared" si="52"/>
        <v>64830.371730550898</v>
      </c>
      <c r="W31" s="14">
        <f t="shared" si="52"/>
        <v>64961.377390366557</v>
      </c>
      <c r="X31" s="14">
        <f t="shared" si="52"/>
        <v>66743.414117178501</v>
      </c>
      <c r="Y31" s="14">
        <f t="shared" si="52"/>
        <v>64772.192861822652</v>
      </c>
      <c r="Z31" s="14">
        <f t="shared" si="52"/>
        <v>66746.409410978624</v>
      </c>
      <c r="AA31" s="14">
        <f t="shared" si="52"/>
        <v>66728.0186613072</v>
      </c>
      <c r="AB31" s="14">
        <f t="shared" si="52"/>
        <v>0</v>
      </c>
      <c r="AC31" s="14">
        <f t="shared" si="52"/>
        <v>0</v>
      </c>
      <c r="AD31" s="14">
        <f t="shared" si="51"/>
        <v>99903.104374663177</v>
      </c>
      <c r="AE31" s="14">
        <f t="shared" si="51"/>
        <v>98305.259253329874</v>
      </c>
      <c r="AF31" s="14">
        <f t="shared" si="51"/>
        <v>101740.67934244487</v>
      </c>
      <c r="AG31" s="14">
        <f t="shared" si="51"/>
        <v>101735.42608343015</v>
      </c>
      <c r="AH31" s="14">
        <f t="shared" si="51"/>
        <v>99853.516524093488</v>
      </c>
      <c r="AI31" s="14">
        <f t="shared" si="51"/>
        <v>100052.81525041866</v>
      </c>
      <c r="AJ31" s="14">
        <f t="shared" si="51"/>
        <v>102894.74910687128</v>
      </c>
      <c r="AK31" s="14">
        <f t="shared" si="51"/>
        <v>99631.906845297359</v>
      </c>
      <c r="AL31" s="14">
        <f t="shared" si="51"/>
        <v>104565.53264907232</v>
      </c>
      <c r="AM31" s="14">
        <f t="shared" si="51"/>
        <v>103295.21561581756</v>
      </c>
      <c r="AN31" s="14">
        <f t="shared" si="51"/>
        <v>0</v>
      </c>
      <c r="AO31" s="14">
        <f t="shared" si="51"/>
        <v>0</v>
      </c>
      <c r="AP31" s="14">
        <f t="shared" si="51"/>
        <v>4102964</v>
      </c>
      <c r="AQ31" s="14">
        <f t="shared" si="51"/>
        <v>4128600.5019999994</v>
      </c>
      <c r="AR31" s="14">
        <f t="shared" si="51"/>
        <v>4151606.5009999997</v>
      </c>
      <c r="AS31" s="14">
        <f t="shared" si="7"/>
        <v>822.54191229060734</v>
      </c>
      <c r="AT31" s="14">
        <f t="shared" si="8"/>
        <v>811.3447256793138</v>
      </c>
      <c r="AU31" s="14">
        <f t="shared" si="9"/>
        <v>838.11818740346985</v>
      </c>
      <c r="AV31" s="14">
        <f t="shared" si="10"/>
        <v>826.66590993958721</v>
      </c>
      <c r="AW31" s="14">
        <f t="shared" si="11"/>
        <v>848.30549181439289</v>
      </c>
      <c r="AX31" s="14">
        <f t="shared" si="12"/>
        <v>849.9596374861876</v>
      </c>
      <c r="AY31" s="14">
        <f t="shared" si="13"/>
        <v>875.63170551813221</v>
      </c>
      <c r="AZ31" s="14">
        <f t="shared" si="14"/>
        <v>839.66806524361152</v>
      </c>
      <c r="BA31" s="14">
        <f t="shared" si="15"/>
        <v>916.02767620100735</v>
      </c>
      <c r="BB31" s="14">
        <f t="shared" si="16"/>
        <v>885.70441574078836</v>
      </c>
      <c r="BC31" s="14">
        <f t="shared" si="17"/>
        <v>0</v>
      </c>
      <c r="BD31" s="14">
        <f t="shared" si="18"/>
        <v>0</v>
      </c>
      <c r="BE31" s="14">
        <f t="shared" si="19"/>
        <v>1612.3589148836784</v>
      </c>
      <c r="BF31" s="14">
        <f t="shared" si="20"/>
        <v>1584.6124226975642</v>
      </c>
      <c r="BG31" s="14">
        <f t="shared" si="21"/>
        <v>1641.5691640440418</v>
      </c>
      <c r="BH31" s="14">
        <f t="shared" si="22"/>
        <v>1637.4966079438191</v>
      </c>
      <c r="BI31" s="14">
        <f t="shared" si="23"/>
        <v>1570.2747625774259</v>
      </c>
      <c r="BJ31" s="14">
        <f t="shared" si="24"/>
        <v>1573.4478877018403</v>
      </c>
      <c r="BK31" s="14">
        <f t="shared" si="25"/>
        <v>1616.611103080724</v>
      </c>
      <c r="BL31" s="14">
        <f t="shared" si="26"/>
        <v>1560.1717755818365</v>
      </c>
      <c r="BM31" s="14">
        <f t="shared" si="27"/>
        <v>1616.6836529386885</v>
      </c>
      <c r="BN31" s="14">
        <f t="shared" si="28"/>
        <v>1616.2382053914505</v>
      </c>
      <c r="BO31" s="14">
        <f t="shared" si="29"/>
        <v>0</v>
      </c>
      <c r="BP31" s="14">
        <f t="shared" si="30"/>
        <v>0</v>
      </c>
      <c r="BQ31" s="14">
        <f t="shared" si="31"/>
        <v>2434.9008271742864</v>
      </c>
      <c r="BR31" s="14">
        <f t="shared" si="32"/>
        <v>2395.9571483768777</v>
      </c>
      <c r="BS31" s="14">
        <f t="shared" si="33"/>
        <v>2479.6873514475114</v>
      </c>
      <c r="BT31" s="14">
        <f t="shared" si="34"/>
        <v>2464.1625178834065</v>
      </c>
      <c r="BU31" s="14">
        <f t="shared" si="35"/>
        <v>2418.5802543918189</v>
      </c>
      <c r="BV31" s="14">
        <f t="shared" si="36"/>
        <v>2423.4075251880276</v>
      </c>
      <c r="BW31" s="14">
        <f t="shared" si="37"/>
        <v>2492.2428085988568</v>
      </c>
      <c r="BX31" s="14">
        <f t="shared" si="38"/>
        <v>2399.8398408254484</v>
      </c>
      <c r="BY31" s="14">
        <f t="shared" si="39"/>
        <v>2532.7113291396954</v>
      </c>
      <c r="BZ31" s="14">
        <f t="shared" si="40"/>
        <v>2501.9426211322393</v>
      </c>
      <c r="CA31" s="14">
        <f t="shared" si="41"/>
        <v>0</v>
      </c>
      <c r="CB31" s="14">
        <f t="shared" si="42"/>
        <v>0</v>
      </c>
    </row>
    <row r="32" spans="4:80" x14ac:dyDescent="0.3">
      <c r="D32" t="s">
        <v>313</v>
      </c>
      <c r="E32" t="s">
        <v>314</v>
      </c>
      <c r="F32" s="14">
        <f t="shared" si="52"/>
        <v>38061.67524976909</v>
      </c>
      <c r="G32" s="14">
        <f t="shared" si="52"/>
        <v>39397.481023486696</v>
      </c>
      <c r="H32" s="14">
        <f t="shared" si="52"/>
        <v>41490.943764698051</v>
      </c>
      <c r="I32" s="14">
        <f t="shared" si="52"/>
        <v>40549.967643268559</v>
      </c>
      <c r="J32" s="14">
        <f t="shared" si="52"/>
        <v>39572.930516991983</v>
      </c>
      <c r="K32" s="14">
        <f t="shared" si="52"/>
        <v>39422.336897939451</v>
      </c>
      <c r="L32" s="14">
        <f t="shared" si="52"/>
        <v>40730.894437725961</v>
      </c>
      <c r="M32" s="14">
        <f t="shared" si="52"/>
        <v>39947.964794069718</v>
      </c>
      <c r="N32" s="14">
        <f t="shared" si="52"/>
        <v>42292.4778492513</v>
      </c>
      <c r="O32" s="14">
        <f t="shared" si="52"/>
        <v>43001.13215156598</v>
      </c>
      <c r="P32" s="14">
        <f t="shared" si="52"/>
        <v>0</v>
      </c>
      <c r="Q32" s="14">
        <f t="shared" si="52"/>
        <v>0</v>
      </c>
      <c r="R32" s="14">
        <f t="shared" si="52"/>
        <v>81391.279416932361</v>
      </c>
      <c r="S32" s="14">
        <f t="shared" si="52"/>
        <v>79118.774687559548</v>
      </c>
      <c r="T32" s="14">
        <f t="shared" si="52"/>
        <v>82139.012994980643</v>
      </c>
      <c r="U32" s="14">
        <f t="shared" si="52"/>
        <v>82603.083767582764</v>
      </c>
      <c r="V32" s="14">
        <f t="shared" si="52"/>
        <v>81411.54048517406</v>
      </c>
      <c r="W32" s="14">
        <f t="shared" si="52"/>
        <v>81060.298597282366</v>
      </c>
      <c r="X32" s="14">
        <f t="shared" si="52"/>
        <v>83600.598252910233</v>
      </c>
      <c r="Y32" s="14">
        <f t="shared" si="52"/>
        <v>83079.690072652447</v>
      </c>
      <c r="Z32" s="14">
        <f t="shared" si="52"/>
        <v>80904.022447228024</v>
      </c>
      <c r="AA32" s="14">
        <f t="shared" si="52"/>
        <v>79652.138882542291</v>
      </c>
      <c r="AB32" s="14">
        <f t="shared" si="52"/>
        <v>0</v>
      </c>
      <c r="AC32" s="14">
        <f t="shared" si="52"/>
        <v>0</v>
      </c>
      <c r="AD32" s="14">
        <f t="shared" si="51"/>
        <v>119452.95466670147</v>
      </c>
      <c r="AE32" s="14">
        <f t="shared" si="51"/>
        <v>118516.25571104624</v>
      </c>
      <c r="AF32" s="14">
        <f t="shared" si="51"/>
        <v>123629.95675967869</v>
      </c>
      <c r="AG32" s="14">
        <f t="shared" si="51"/>
        <v>123153.05141085133</v>
      </c>
      <c r="AH32" s="14">
        <f t="shared" si="51"/>
        <v>119377.47100216604</v>
      </c>
      <c r="AI32" s="14">
        <f t="shared" si="51"/>
        <v>118875.63549522182</v>
      </c>
      <c r="AJ32" s="14">
        <f t="shared" si="51"/>
        <v>122724.49269063621</v>
      </c>
      <c r="AK32" s="14">
        <f t="shared" si="51"/>
        <v>121421.65486672218</v>
      </c>
      <c r="AL32" s="14">
        <f t="shared" si="51"/>
        <v>123196.50029647931</v>
      </c>
      <c r="AM32" s="14">
        <f t="shared" si="51"/>
        <v>122653.27103410826</v>
      </c>
      <c r="AN32" s="14">
        <f t="shared" si="51"/>
        <v>0</v>
      </c>
      <c r="AO32" s="14">
        <f t="shared" si="51"/>
        <v>0</v>
      </c>
      <c r="AP32" s="14">
        <f t="shared" si="51"/>
        <v>4710340</v>
      </c>
      <c r="AQ32" s="14">
        <f t="shared" si="51"/>
        <v>4752126.1969999997</v>
      </c>
      <c r="AR32" s="14">
        <f t="shared" si="51"/>
        <v>4787902.4179999996</v>
      </c>
      <c r="AS32" s="14">
        <f t="shared" si="7"/>
        <v>808.04517826248411</v>
      </c>
      <c r="AT32" s="14">
        <f t="shared" si="8"/>
        <v>836.40418788212094</v>
      </c>
      <c r="AU32" s="14">
        <f t="shared" si="9"/>
        <v>880.84817156931456</v>
      </c>
      <c r="AV32" s="14">
        <f t="shared" si="10"/>
        <v>853.30157412207632</v>
      </c>
      <c r="AW32" s="14">
        <f t="shared" si="11"/>
        <v>832.74157453929217</v>
      </c>
      <c r="AX32" s="14">
        <f t="shared" si="12"/>
        <v>829.57260105648356</v>
      </c>
      <c r="AY32" s="14">
        <f t="shared" si="13"/>
        <v>857.10885505185502</v>
      </c>
      <c r="AZ32" s="14">
        <f t="shared" si="14"/>
        <v>834.35210884596017</v>
      </c>
      <c r="BA32" s="14">
        <f t="shared" si="15"/>
        <v>889.96958616019901</v>
      </c>
      <c r="BB32" s="14">
        <f t="shared" si="16"/>
        <v>904.88194902552129</v>
      </c>
      <c r="BC32" s="14">
        <f t="shared" si="17"/>
        <v>0</v>
      </c>
      <c r="BD32" s="14">
        <f t="shared" si="18"/>
        <v>0</v>
      </c>
      <c r="BE32" s="14">
        <f t="shared" si="19"/>
        <v>1727.9279078990551</v>
      </c>
      <c r="BF32" s="14">
        <f t="shared" si="20"/>
        <v>1679.6828825001921</v>
      </c>
      <c r="BG32" s="14">
        <f t="shared" si="21"/>
        <v>1743.8022095003894</v>
      </c>
      <c r="BH32" s="14">
        <f t="shared" si="22"/>
        <v>1738.2342207100855</v>
      </c>
      <c r="BI32" s="14">
        <f t="shared" si="23"/>
        <v>1713.160322564011</v>
      </c>
      <c r="BJ32" s="14">
        <f t="shared" si="24"/>
        <v>1705.7690649809647</v>
      </c>
      <c r="BK32" s="14">
        <f t="shared" si="25"/>
        <v>1759.2251297048253</v>
      </c>
      <c r="BL32" s="14">
        <f t="shared" si="26"/>
        <v>1735.2001527916782</v>
      </c>
      <c r="BM32" s="14">
        <f t="shared" si="27"/>
        <v>1702.4805127924096</v>
      </c>
      <c r="BN32" s="14">
        <f t="shared" si="28"/>
        <v>1676.1368612817225</v>
      </c>
      <c r="BO32" s="14">
        <f t="shared" si="29"/>
        <v>0</v>
      </c>
      <c r="BP32" s="14">
        <f t="shared" si="30"/>
        <v>0</v>
      </c>
      <c r="BQ32" s="14">
        <f t="shared" si="31"/>
        <v>2535.9730861615399</v>
      </c>
      <c r="BR32" s="14">
        <f t="shared" si="32"/>
        <v>2516.087070382313</v>
      </c>
      <c r="BS32" s="14">
        <f t="shared" si="33"/>
        <v>2624.6503810697036</v>
      </c>
      <c r="BT32" s="14">
        <f t="shared" si="34"/>
        <v>2591.5357948321621</v>
      </c>
      <c r="BU32" s="14">
        <f t="shared" si="35"/>
        <v>2512.085455085949</v>
      </c>
      <c r="BV32" s="14">
        <f t="shared" si="36"/>
        <v>2501.5252240200939</v>
      </c>
      <c r="BW32" s="14">
        <f t="shared" si="37"/>
        <v>2582.5175427393269</v>
      </c>
      <c r="BX32" s="14">
        <f t="shared" si="38"/>
        <v>2536.0093892106179</v>
      </c>
      <c r="BY32" s="14">
        <f t="shared" si="39"/>
        <v>2592.4500989526082</v>
      </c>
      <c r="BZ32" s="14">
        <f t="shared" si="40"/>
        <v>2581.0188103072437</v>
      </c>
      <c r="CA32" s="14">
        <f t="shared" si="41"/>
        <v>0</v>
      </c>
      <c r="CB32" s="14">
        <f t="shared" si="42"/>
        <v>0</v>
      </c>
    </row>
    <row r="33" spans="1:80" x14ac:dyDescent="0.3">
      <c r="D33" t="s">
        <v>317</v>
      </c>
      <c r="E33" t="s">
        <v>318</v>
      </c>
      <c r="F33" s="14">
        <f t="shared" si="52"/>
        <v>61037.412544904058</v>
      </c>
      <c r="G33" s="14">
        <f t="shared" si="52"/>
        <v>62443.09489702931</v>
      </c>
      <c r="H33" s="14">
        <f t="shared" si="52"/>
        <v>64757.785485875436</v>
      </c>
      <c r="I33" s="14">
        <f t="shared" si="52"/>
        <v>62994.69764235161</v>
      </c>
      <c r="J33" s="14">
        <f t="shared" si="52"/>
        <v>63600.560797153972</v>
      </c>
      <c r="K33" s="14">
        <f t="shared" si="52"/>
        <v>63655.380427877382</v>
      </c>
      <c r="L33" s="14">
        <f t="shared" si="52"/>
        <v>64027.120468492692</v>
      </c>
      <c r="M33" s="14">
        <f t="shared" si="52"/>
        <v>62248.262314896412</v>
      </c>
      <c r="N33" s="14">
        <f t="shared" si="52"/>
        <v>68326.432314749327</v>
      </c>
      <c r="O33" s="14">
        <f t="shared" si="52"/>
        <v>70468.887421320251</v>
      </c>
      <c r="P33" s="14">
        <f t="shared" si="52"/>
        <v>0</v>
      </c>
      <c r="Q33" s="14">
        <f t="shared" ref="Q33:AR33" si="53">SUMIFS(Q$34:Q$183,$C$34:$C$183,$D33)</f>
        <v>0</v>
      </c>
      <c r="R33" s="14">
        <f t="shared" si="53"/>
        <v>134538.79299616392</v>
      </c>
      <c r="S33" s="14">
        <f t="shared" si="53"/>
        <v>133404.87955905916</v>
      </c>
      <c r="T33" s="14">
        <f t="shared" si="53"/>
        <v>139201.8285866316</v>
      </c>
      <c r="U33" s="14">
        <f t="shared" si="53"/>
        <v>138798.02056166244</v>
      </c>
      <c r="V33" s="14">
        <f t="shared" si="53"/>
        <v>141825.91047872906</v>
      </c>
      <c r="W33" s="14">
        <f t="shared" si="53"/>
        <v>141682.09711877652</v>
      </c>
      <c r="X33" s="14">
        <f t="shared" si="53"/>
        <v>144390.43145413566</v>
      </c>
      <c r="Y33" s="14">
        <f t="shared" si="53"/>
        <v>141275.26199684927</v>
      </c>
      <c r="Z33" s="14">
        <f t="shared" si="53"/>
        <v>135388.93606538075</v>
      </c>
      <c r="AA33" s="14">
        <f t="shared" si="53"/>
        <v>134998.51173238899</v>
      </c>
      <c r="AB33" s="14">
        <f t="shared" si="53"/>
        <v>0</v>
      </c>
      <c r="AC33" s="14">
        <f t="shared" si="53"/>
        <v>0</v>
      </c>
      <c r="AD33" s="14">
        <f t="shared" si="53"/>
        <v>195576.20554106796</v>
      </c>
      <c r="AE33" s="14">
        <f t="shared" si="53"/>
        <v>195847.97445608844</v>
      </c>
      <c r="AF33" s="14">
        <f t="shared" si="53"/>
        <v>203959.61407250696</v>
      </c>
      <c r="AG33" s="14">
        <f t="shared" si="53"/>
        <v>201792.71820401406</v>
      </c>
      <c r="AH33" s="14">
        <f t="shared" si="53"/>
        <v>205186.47127588303</v>
      </c>
      <c r="AI33" s="14">
        <f t="shared" si="53"/>
        <v>205096.47754665391</v>
      </c>
      <c r="AJ33" s="14">
        <f t="shared" si="53"/>
        <v>208176.55192262834</v>
      </c>
      <c r="AK33" s="14">
        <f t="shared" si="53"/>
        <v>203282.52431174574</v>
      </c>
      <c r="AL33" s="14">
        <f t="shared" si="53"/>
        <v>203715.36838013006</v>
      </c>
      <c r="AM33" s="14">
        <f t="shared" si="53"/>
        <v>205467.39915370921</v>
      </c>
      <c r="AN33" s="14">
        <f t="shared" si="53"/>
        <v>0</v>
      </c>
      <c r="AO33" s="14">
        <f t="shared" si="53"/>
        <v>0</v>
      </c>
      <c r="AP33" s="14">
        <f t="shared" si="53"/>
        <v>8825001</v>
      </c>
      <c r="AQ33" s="14">
        <f t="shared" si="53"/>
        <v>8965587.629999999</v>
      </c>
      <c r="AR33" s="14">
        <f t="shared" si="53"/>
        <v>9056770.8380000032</v>
      </c>
      <c r="AS33" s="14">
        <f t="shared" si="7"/>
        <v>691.64199012446636</v>
      </c>
      <c r="AT33" s="14">
        <f t="shared" si="8"/>
        <v>707.57040024164655</v>
      </c>
      <c r="AU33" s="14">
        <f t="shared" si="9"/>
        <v>733.79918581171194</v>
      </c>
      <c r="AV33" s="14">
        <f t="shared" si="10"/>
        <v>702.6276496541434</v>
      </c>
      <c r="AW33" s="14">
        <f t="shared" si="11"/>
        <v>709.38530101851211</v>
      </c>
      <c r="AX33" s="14">
        <f t="shared" si="12"/>
        <v>709.99674594533394</v>
      </c>
      <c r="AY33" s="14">
        <f t="shared" si="13"/>
        <v>714.1430446148313</v>
      </c>
      <c r="AZ33" s="14">
        <f t="shared" si="14"/>
        <v>687.31188442703967</v>
      </c>
      <c r="BA33" s="14">
        <f t="shared" si="15"/>
        <v>762.09653103071992</v>
      </c>
      <c r="BB33" s="14">
        <f t="shared" si="16"/>
        <v>785.99295806916632</v>
      </c>
      <c r="BC33" s="14">
        <f t="shared" si="17"/>
        <v>0</v>
      </c>
      <c r="BD33" s="14">
        <f t="shared" si="18"/>
        <v>0</v>
      </c>
      <c r="BE33" s="14">
        <f t="shared" si="19"/>
        <v>1524.5187280563925</v>
      </c>
      <c r="BF33" s="14">
        <f t="shared" si="20"/>
        <v>1511.669852038081</v>
      </c>
      <c r="BG33" s="14">
        <f t="shared" si="21"/>
        <v>1577.3576522725787</v>
      </c>
      <c r="BH33" s="14">
        <f t="shared" si="22"/>
        <v>1548.1196134565298</v>
      </c>
      <c r="BI33" s="14">
        <f t="shared" si="23"/>
        <v>1581.8919666142292</v>
      </c>
      <c r="BJ33" s="14">
        <f t="shared" si="24"/>
        <v>1580.2879071159837</v>
      </c>
      <c r="BK33" s="14">
        <f t="shared" si="25"/>
        <v>1610.4960144607462</v>
      </c>
      <c r="BL33" s="14">
        <f t="shared" si="26"/>
        <v>1559.8855764804459</v>
      </c>
      <c r="BM33" s="14">
        <f t="shared" si="27"/>
        <v>1510.0955079882563</v>
      </c>
      <c r="BN33" s="14">
        <f t="shared" si="28"/>
        <v>1505.7408092322555</v>
      </c>
      <c r="BO33" s="14">
        <f t="shared" si="29"/>
        <v>0</v>
      </c>
      <c r="BP33" s="14">
        <f t="shared" si="30"/>
        <v>0</v>
      </c>
      <c r="BQ33" s="14">
        <f t="shared" si="31"/>
        <v>2216.1607181808586</v>
      </c>
      <c r="BR33" s="14">
        <f t="shared" si="32"/>
        <v>2219.240252279727</v>
      </c>
      <c r="BS33" s="14">
        <f t="shared" si="33"/>
        <v>2311.1568380842896</v>
      </c>
      <c r="BT33" s="14">
        <f t="shared" si="34"/>
        <v>2250.7472631106734</v>
      </c>
      <c r="BU33" s="14">
        <f t="shared" si="35"/>
        <v>2288.6003655722793</v>
      </c>
      <c r="BV33" s="14">
        <f t="shared" si="36"/>
        <v>2287.5965972422705</v>
      </c>
      <c r="BW33" s="14">
        <f t="shared" si="37"/>
        <v>2321.9510032565299</v>
      </c>
      <c r="BX33" s="14">
        <f t="shared" si="38"/>
        <v>2244.5364683273406</v>
      </c>
      <c r="BY33" s="14">
        <f t="shared" si="39"/>
        <v>2272.1920390189762</v>
      </c>
      <c r="BZ33" s="14">
        <f t="shared" si="40"/>
        <v>2291.7337673014217</v>
      </c>
      <c r="CA33" s="14">
        <f t="shared" si="41"/>
        <v>0</v>
      </c>
      <c r="CB33" s="14">
        <f t="shared" si="42"/>
        <v>0</v>
      </c>
    </row>
    <row r="34" spans="1:80" x14ac:dyDescent="0.3">
      <c r="A34" t="s">
        <v>241</v>
      </c>
      <c r="B34" t="s">
        <v>276</v>
      </c>
      <c r="C34" t="s">
        <v>317</v>
      </c>
      <c r="D34" t="s">
        <v>218</v>
      </c>
      <c r="E34" t="s">
        <v>214</v>
      </c>
      <c r="F34" s="13">
        <v>1769.0991413329239</v>
      </c>
      <c r="G34" s="13">
        <v>1708.513476444451</v>
      </c>
      <c r="H34" s="13">
        <v>1744.2928227673924</v>
      </c>
      <c r="I34" s="13">
        <v>1695.4569389581027</v>
      </c>
      <c r="J34" s="13">
        <v>1184.2128146786958</v>
      </c>
      <c r="K34" s="13">
        <v>1196.6098504510501</v>
      </c>
      <c r="L34" s="13">
        <v>1198.6848394527779</v>
      </c>
      <c r="M34" s="13">
        <v>1170.9166447609205</v>
      </c>
      <c r="N34" s="13">
        <v>2039.0179723928027</v>
      </c>
      <c r="O34" s="13">
        <v>1851.6728631395451</v>
      </c>
      <c r="P34" s="13"/>
      <c r="Q34" s="13"/>
      <c r="R34" s="13">
        <v>3451.927158261909</v>
      </c>
      <c r="S34" s="13">
        <v>3336.4219783301451</v>
      </c>
      <c r="T34" s="13">
        <v>3505.5216633939035</v>
      </c>
      <c r="U34" s="13">
        <v>3487.6747555832726</v>
      </c>
      <c r="V34" s="13">
        <v>4127.799584107971</v>
      </c>
      <c r="W34" s="13">
        <v>4172.9941683827856</v>
      </c>
      <c r="X34" s="13">
        <v>4173.905952935218</v>
      </c>
      <c r="Y34" s="13">
        <v>4082.8510577716934</v>
      </c>
      <c r="Z34" s="13">
        <v>3620.4815192225792</v>
      </c>
      <c r="AA34" s="13">
        <v>3429.774513652178</v>
      </c>
      <c r="AB34" s="13"/>
      <c r="AC34" s="13"/>
      <c r="AD34" s="14">
        <f t="shared" ref="AD34" si="54">SUM(F34,R34)</f>
        <v>5221.0262995948324</v>
      </c>
      <c r="AE34" s="14">
        <f t="shared" ref="AE34" si="55">SUM(G34,S34)</f>
        <v>5044.9354547745961</v>
      </c>
      <c r="AF34" s="14">
        <f t="shared" ref="AF34" si="56">SUM(H34,T34)</f>
        <v>5249.8144861612964</v>
      </c>
      <c r="AG34" s="14">
        <f t="shared" ref="AG34" si="57">SUM(I34,U34)</f>
        <v>5183.1316945413755</v>
      </c>
      <c r="AH34" s="174">
        <v>5312.0123987866673</v>
      </c>
      <c r="AI34" s="174">
        <v>5369.6040188338357</v>
      </c>
      <c r="AJ34" s="174">
        <v>5372.5907923879959</v>
      </c>
      <c r="AK34" s="174">
        <v>5253.7677025326138</v>
      </c>
      <c r="AL34" s="14">
        <f t="shared" ref="AL34" si="58">SUM(N34,Z34)</f>
        <v>5659.4994916153819</v>
      </c>
      <c r="AM34" s="14">
        <f t="shared" ref="AM34" si="59">SUM(O34,AA34)</f>
        <v>5281.4473767917234</v>
      </c>
      <c r="AN34" s="14">
        <f t="shared" ref="AN34" si="60">SUM(P34,AB34)</f>
        <v>0</v>
      </c>
      <c r="AO34" s="14">
        <f t="shared" ref="AO34" si="61">SUM(Q34,AC34)</f>
        <v>0</v>
      </c>
      <c r="AP34" s="13">
        <v>210711</v>
      </c>
      <c r="AQ34" s="13">
        <v>215905.33799999999</v>
      </c>
      <c r="AR34" s="13">
        <v>219576.56099999999</v>
      </c>
      <c r="AS34" s="14">
        <f t="shared" si="7"/>
        <v>839.58556569563234</v>
      </c>
      <c r="AT34" s="14">
        <f t="shared" si="8"/>
        <v>810.83259841415543</v>
      </c>
      <c r="AU34" s="14">
        <f t="shared" si="9"/>
        <v>827.81289195504382</v>
      </c>
      <c r="AV34" s="14">
        <f t="shared" si="10"/>
        <v>785.27791608288192</v>
      </c>
      <c r="AW34" s="14">
        <f t="shared" si="11"/>
        <v>548.48704791110629</v>
      </c>
      <c r="AX34" s="14">
        <f t="shared" si="12"/>
        <v>554.22893270524423</v>
      </c>
      <c r="AY34" s="14">
        <f t="shared" si="13"/>
        <v>555.18999694800414</v>
      </c>
      <c r="AZ34" s="14">
        <f t="shared" si="14"/>
        <v>533.26121851453922</v>
      </c>
      <c r="BA34" s="14">
        <f t="shared" si="15"/>
        <v>944.40368694951053</v>
      </c>
      <c r="BB34" s="14">
        <f t="shared" si="16"/>
        <v>857.63181229893678</v>
      </c>
      <c r="BC34" s="14">
        <f t="shared" si="17"/>
        <v>0</v>
      </c>
      <c r="BD34" s="14">
        <f t="shared" si="18"/>
        <v>0</v>
      </c>
      <c r="BE34" s="14">
        <f t="shared" si="19"/>
        <v>1638.228264429436</v>
      </c>
      <c r="BF34" s="14">
        <f t="shared" si="20"/>
        <v>1583.4113920631314</v>
      </c>
      <c r="BG34" s="14">
        <f t="shared" si="21"/>
        <v>1663.6633414458208</v>
      </c>
      <c r="BH34" s="14">
        <f t="shared" si="22"/>
        <v>1615.3721755518952</v>
      </c>
      <c r="BI34" s="14">
        <f t="shared" si="23"/>
        <v>1911.8561969542279</v>
      </c>
      <c r="BJ34" s="14">
        <f t="shared" si="24"/>
        <v>1932.7887893085747</v>
      </c>
      <c r="BK34" s="14">
        <f t="shared" si="25"/>
        <v>1933.2110968628383</v>
      </c>
      <c r="BL34" s="14">
        <f t="shared" si="26"/>
        <v>1859.4202583269778</v>
      </c>
      <c r="BM34" s="14">
        <f t="shared" si="27"/>
        <v>1676.8837457935288</v>
      </c>
      <c r="BN34" s="14">
        <f t="shared" si="28"/>
        <v>1588.5547552567589</v>
      </c>
      <c r="BO34" s="14">
        <f t="shared" si="29"/>
        <v>0</v>
      </c>
      <c r="BP34" s="14">
        <f t="shared" si="30"/>
        <v>0</v>
      </c>
      <c r="BQ34" s="14">
        <f t="shared" si="31"/>
        <v>2477.8138301250683</v>
      </c>
      <c r="BR34" s="14">
        <f t="shared" si="32"/>
        <v>2394.2439904772868</v>
      </c>
      <c r="BS34" s="14">
        <f t="shared" si="33"/>
        <v>2491.4762334008647</v>
      </c>
      <c r="BT34" s="14">
        <f t="shared" si="34"/>
        <v>2400.6500916347773</v>
      </c>
      <c r="BU34" s="14">
        <f t="shared" si="35"/>
        <v>2460.3432448653343</v>
      </c>
      <c r="BV34" s="14">
        <f t="shared" si="36"/>
        <v>2487.0177220138189</v>
      </c>
      <c r="BW34" s="14">
        <f t="shared" si="37"/>
        <v>2488.4010938108422</v>
      </c>
      <c r="BX34" s="14">
        <f t="shared" si="38"/>
        <v>2392.681476841517</v>
      </c>
      <c r="BY34" s="14">
        <f t="shared" si="39"/>
        <v>2621.2874327430395</v>
      </c>
      <c r="BZ34" s="14">
        <f t="shared" si="40"/>
        <v>2446.186567555696</v>
      </c>
      <c r="CA34" s="14">
        <f t="shared" si="41"/>
        <v>0</v>
      </c>
      <c r="CB34" s="14">
        <f t="shared" si="42"/>
        <v>0</v>
      </c>
    </row>
    <row r="35" spans="1:80" x14ac:dyDescent="0.3">
      <c r="A35" t="s">
        <v>241</v>
      </c>
      <c r="B35" t="s">
        <v>276</v>
      </c>
      <c r="C35" t="s">
        <v>317</v>
      </c>
      <c r="D35" t="s">
        <v>230</v>
      </c>
      <c r="E35" t="s">
        <v>231</v>
      </c>
      <c r="F35" s="13">
        <v>2400.8605672664148</v>
      </c>
      <c r="G35" s="13">
        <v>2256.3736153091168</v>
      </c>
      <c r="H35" s="13">
        <v>2686.6601731501432</v>
      </c>
      <c r="I35" s="13">
        <v>2540.3742846478822</v>
      </c>
      <c r="J35" s="13">
        <v>2747.9924392221865</v>
      </c>
      <c r="K35" s="13">
        <v>2614.6102104631691</v>
      </c>
      <c r="L35" s="13">
        <v>2612.5429740190648</v>
      </c>
      <c r="M35" s="13">
        <v>2373.7184043135776</v>
      </c>
      <c r="N35" s="13">
        <v>2898.1783591855547</v>
      </c>
      <c r="O35" s="13">
        <v>2779.5601735326718</v>
      </c>
      <c r="P35" s="13"/>
      <c r="Q35" s="13"/>
      <c r="R35" s="13">
        <v>5180.2108193040285</v>
      </c>
      <c r="S35" s="13">
        <v>4999.6750678216777</v>
      </c>
      <c r="T35" s="13">
        <v>5526.848108552088</v>
      </c>
      <c r="U35" s="13">
        <v>5343.7254151400921</v>
      </c>
      <c r="V35" s="13">
        <v>5489.3747829160511</v>
      </c>
      <c r="W35" s="13">
        <v>5217.2835921176138</v>
      </c>
      <c r="X35" s="13">
        <v>5509.0382238621232</v>
      </c>
      <c r="Y35" s="13">
        <v>5319.6217195770805</v>
      </c>
      <c r="Z35" s="13">
        <v>5260.4776515706844</v>
      </c>
      <c r="AA35" s="13">
        <v>5395.9356219988113</v>
      </c>
      <c r="AB35" s="13"/>
      <c r="AC35" s="13"/>
      <c r="AD35" s="14">
        <f t="shared" ref="AD35:AD98" si="62">SUM(F35,R35)</f>
        <v>7581.0713865704438</v>
      </c>
      <c r="AE35" s="14">
        <f t="shared" ref="AE35:AE98" si="63">SUM(G35,S35)</f>
        <v>7256.0486831307944</v>
      </c>
      <c r="AF35" s="14">
        <f t="shared" ref="AF35:AF98" si="64">SUM(H35,T35)</f>
        <v>8213.5082817022303</v>
      </c>
      <c r="AG35" s="14">
        <f t="shared" ref="AG35:AG98" si="65">SUM(I35,U35)</f>
        <v>7884.0996997879738</v>
      </c>
      <c r="AH35" s="174">
        <v>8237.3672221382403</v>
      </c>
      <c r="AI35" s="174">
        <v>7831.8938025807838</v>
      </c>
      <c r="AJ35" s="174">
        <v>8121.581197881188</v>
      </c>
      <c r="AK35" s="174">
        <v>7693.3401238906572</v>
      </c>
      <c r="AL35" s="14">
        <f t="shared" ref="AL35:AL98" si="66">SUM(N35,Z35)</f>
        <v>8158.6560107562391</v>
      </c>
      <c r="AM35" s="14">
        <f t="shared" ref="AM35:AM98" si="67">SUM(O35,AA35)</f>
        <v>8175.4957955314831</v>
      </c>
      <c r="AN35" s="14">
        <f t="shared" ref="AN35:AN98" si="68">SUM(P35,AB35)</f>
        <v>0</v>
      </c>
      <c r="AO35" s="14">
        <f t="shared" ref="AO35:AO98" si="69">SUM(Q35,AC35)</f>
        <v>0</v>
      </c>
      <c r="AP35" s="13">
        <v>387803</v>
      </c>
      <c r="AQ35" s="13">
        <v>394761.15299999999</v>
      </c>
      <c r="AR35" s="13">
        <v>399459.33199999999</v>
      </c>
      <c r="AS35" s="14">
        <f t="shared" si="7"/>
        <v>619.09282993334625</v>
      </c>
      <c r="AT35" s="14">
        <f t="shared" si="8"/>
        <v>581.8350078027031</v>
      </c>
      <c r="AU35" s="14">
        <f t="shared" si="9"/>
        <v>692.78994054974896</v>
      </c>
      <c r="AV35" s="14">
        <f t="shared" si="10"/>
        <v>643.52185247768853</v>
      </c>
      <c r="AW35" s="14">
        <f t="shared" si="11"/>
        <v>696.11521253769024</v>
      </c>
      <c r="AX35" s="14">
        <f t="shared" si="12"/>
        <v>662.32712884572231</v>
      </c>
      <c r="AY35" s="14">
        <f t="shared" si="13"/>
        <v>661.80346119798287</v>
      </c>
      <c r="AZ35" s="14">
        <f t="shared" si="14"/>
        <v>594.23280773762917</v>
      </c>
      <c r="BA35" s="14">
        <f t="shared" si="15"/>
        <v>734.15996917648954</v>
      </c>
      <c r="BB35" s="14">
        <f t="shared" si="16"/>
        <v>704.11187940082641</v>
      </c>
      <c r="BC35" s="14">
        <f t="shared" si="17"/>
        <v>0</v>
      </c>
      <c r="BD35" s="14">
        <f t="shared" si="18"/>
        <v>0</v>
      </c>
      <c r="BE35" s="14">
        <f t="shared" si="19"/>
        <v>1335.7841015422853</v>
      </c>
      <c r="BF35" s="14">
        <f t="shared" si="20"/>
        <v>1289.2306320017324</v>
      </c>
      <c r="BG35" s="14">
        <f t="shared" si="21"/>
        <v>1425.1689926462891</v>
      </c>
      <c r="BH35" s="14">
        <f t="shared" si="22"/>
        <v>1353.6604031400457</v>
      </c>
      <c r="BI35" s="14">
        <f t="shared" si="23"/>
        <v>1390.5559706671672</v>
      </c>
      <c r="BJ35" s="14">
        <f t="shared" si="24"/>
        <v>1321.6304472891268</v>
      </c>
      <c r="BK35" s="14">
        <f t="shared" si="25"/>
        <v>1395.5370689329513</v>
      </c>
      <c r="BL35" s="14">
        <f t="shared" si="26"/>
        <v>1331.7054562082633</v>
      </c>
      <c r="BM35" s="14">
        <f t="shared" si="27"/>
        <v>1332.5722684700652</v>
      </c>
      <c r="BN35" s="14">
        <f t="shared" si="28"/>
        <v>1366.8861743340819</v>
      </c>
      <c r="BO35" s="14">
        <f t="shared" si="29"/>
        <v>0</v>
      </c>
      <c r="BP35" s="14">
        <f t="shared" si="30"/>
        <v>0</v>
      </c>
      <c r="BQ35" s="14">
        <f t="shared" si="31"/>
        <v>1954.8769314756316</v>
      </c>
      <c r="BR35" s="14">
        <f t="shared" si="32"/>
        <v>1871.0656398044352</v>
      </c>
      <c r="BS35" s="14">
        <f t="shared" si="33"/>
        <v>2117.9589331960378</v>
      </c>
      <c r="BT35" s="14">
        <f t="shared" si="34"/>
        <v>1997.182255617734</v>
      </c>
      <c r="BU35" s="14">
        <f t="shared" si="35"/>
        <v>2086.6711832048582</v>
      </c>
      <c r="BV35" s="14">
        <f t="shared" si="36"/>
        <v>1983.9575761348492</v>
      </c>
      <c r="BW35" s="14">
        <f t="shared" si="37"/>
        <v>2057.340530130934</v>
      </c>
      <c r="BX35" s="14">
        <f t="shared" si="38"/>
        <v>1925.9382639458922</v>
      </c>
      <c r="BY35" s="14">
        <f t="shared" si="39"/>
        <v>2066.7322376465549</v>
      </c>
      <c r="BZ35" s="14">
        <f t="shared" si="40"/>
        <v>2070.9980537349084</v>
      </c>
      <c r="CA35" s="14">
        <f t="shared" si="41"/>
        <v>0</v>
      </c>
      <c r="CB35" s="14">
        <f t="shared" si="42"/>
        <v>0</v>
      </c>
    </row>
    <row r="36" spans="1:80" x14ac:dyDescent="0.3">
      <c r="A36" t="s">
        <v>226</v>
      </c>
      <c r="B36" t="s">
        <v>245</v>
      </c>
      <c r="C36" t="s">
        <v>220</v>
      </c>
      <c r="D36" t="s">
        <v>239</v>
      </c>
      <c r="E36" t="s">
        <v>240</v>
      </c>
      <c r="F36" s="13">
        <v>2433.085786217342</v>
      </c>
      <c r="G36" s="13">
        <v>2144.5426981368523</v>
      </c>
      <c r="H36" s="13">
        <v>1992.4455398838779</v>
      </c>
      <c r="I36" s="13">
        <v>2178.4310054266393</v>
      </c>
      <c r="J36" s="13">
        <v>2589.9373661544578</v>
      </c>
      <c r="K36" s="13">
        <v>2347.5746177577366</v>
      </c>
      <c r="L36" s="13">
        <v>2176.7021609892545</v>
      </c>
      <c r="M36" s="13">
        <v>2593.1307970839584</v>
      </c>
      <c r="N36" s="13">
        <v>2282.5609042281435</v>
      </c>
      <c r="O36" s="13">
        <v>2314.0535564094703</v>
      </c>
      <c r="P36" s="13"/>
      <c r="Q36" s="13"/>
      <c r="R36" s="13">
        <v>6205.5065673447234</v>
      </c>
      <c r="S36" s="13">
        <v>5753.7130229545419</v>
      </c>
      <c r="T36" s="13">
        <v>5977.9267699066195</v>
      </c>
      <c r="U36" s="13">
        <v>6414.1772557224731</v>
      </c>
      <c r="V36" s="13">
        <v>6290.4132044260741</v>
      </c>
      <c r="W36" s="13">
        <v>5788.5635781891078</v>
      </c>
      <c r="X36" s="13">
        <v>6006.1356556521359</v>
      </c>
      <c r="Y36" s="13">
        <v>6062.6796405114728</v>
      </c>
      <c r="Z36" s="13">
        <v>6163.6060467659654</v>
      </c>
      <c r="AA36" s="13">
        <v>6184.316556161386</v>
      </c>
      <c r="AB36" s="13"/>
      <c r="AC36" s="13"/>
      <c r="AD36" s="14">
        <f t="shared" si="62"/>
        <v>8638.5923535620659</v>
      </c>
      <c r="AE36" s="14">
        <f t="shared" si="63"/>
        <v>7898.2557210913947</v>
      </c>
      <c r="AF36" s="14">
        <f t="shared" si="64"/>
        <v>7970.3723097904976</v>
      </c>
      <c r="AG36" s="14">
        <f t="shared" si="65"/>
        <v>8592.6082611491129</v>
      </c>
      <c r="AH36" s="174">
        <v>8880.350570580531</v>
      </c>
      <c r="AI36" s="174">
        <v>8136.1381959468445</v>
      </c>
      <c r="AJ36" s="174">
        <v>8182.8378166413904</v>
      </c>
      <c r="AK36" s="174">
        <v>8655.8104375954317</v>
      </c>
      <c r="AL36" s="14">
        <f t="shared" si="66"/>
        <v>8446.1669509941094</v>
      </c>
      <c r="AM36" s="14">
        <f t="shared" si="67"/>
        <v>8498.3701125708558</v>
      </c>
      <c r="AN36" s="14">
        <f t="shared" si="68"/>
        <v>0</v>
      </c>
      <c r="AO36" s="14">
        <f t="shared" si="69"/>
        <v>0</v>
      </c>
      <c r="AP36" s="13">
        <v>243341</v>
      </c>
      <c r="AQ36" s="13">
        <v>245515.23199999999</v>
      </c>
      <c r="AR36" s="13">
        <v>247356.18700000001</v>
      </c>
      <c r="AS36" s="14">
        <f t="shared" si="7"/>
        <v>999.86676565697599</v>
      </c>
      <c r="AT36" s="14">
        <f t="shared" si="8"/>
        <v>881.29115033506582</v>
      </c>
      <c r="AU36" s="14">
        <f t="shared" si="9"/>
        <v>818.78743815628195</v>
      </c>
      <c r="AV36" s="14">
        <f t="shared" si="10"/>
        <v>887.28955335310491</v>
      </c>
      <c r="AW36" s="14">
        <f t="shared" si="11"/>
        <v>1054.8988529373437</v>
      </c>
      <c r="AX36" s="14">
        <f t="shared" si="12"/>
        <v>956.1828806441373</v>
      </c>
      <c r="AY36" s="14">
        <f t="shared" si="13"/>
        <v>886.58538342307611</v>
      </c>
      <c r="AZ36" s="14">
        <f t="shared" si="14"/>
        <v>1048.3387654596884</v>
      </c>
      <c r="BA36" s="14">
        <f t="shared" si="15"/>
        <v>929.70235925245709</v>
      </c>
      <c r="BB36" s="14">
        <f t="shared" si="16"/>
        <v>942.52952762192388</v>
      </c>
      <c r="BC36" s="14">
        <f t="shared" si="17"/>
        <v>0</v>
      </c>
      <c r="BD36" s="14">
        <f t="shared" si="18"/>
        <v>0</v>
      </c>
      <c r="BE36" s="14">
        <f t="shared" si="19"/>
        <v>2550.1278318675122</v>
      </c>
      <c r="BF36" s="14">
        <f t="shared" si="20"/>
        <v>2364.4651016288017</v>
      </c>
      <c r="BG36" s="14">
        <f t="shared" si="21"/>
        <v>2456.604834329858</v>
      </c>
      <c r="BH36" s="14">
        <f t="shared" si="22"/>
        <v>2612.53739878855</v>
      </c>
      <c r="BI36" s="14">
        <f t="shared" si="23"/>
        <v>2562.127470944888</v>
      </c>
      <c r="BJ36" s="14">
        <f t="shared" si="24"/>
        <v>2357.7207536309224</v>
      </c>
      <c r="BK36" s="14">
        <f t="shared" si="25"/>
        <v>2446.339319448879</v>
      </c>
      <c r="BL36" s="14">
        <f t="shared" si="26"/>
        <v>2450.991711200445</v>
      </c>
      <c r="BM36" s="14">
        <f t="shared" si="27"/>
        <v>2510.4780654774063</v>
      </c>
      <c r="BN36" s="14">
        <f t="shared" si="28"/>
        <v>2518.9135948035137</v>
      </c>
      <c r="BO36" s="14">
        <f t="shared" si="29"/>
        <v>0</v>
      </c>
      <c r="BP36" s="14">
        <f t="shared" si="30"/>
        <v>0</v>
      </c>
      <c r="BQ36" s="14">
        <f t="shared" si="31"/>
        <v>3549.9945975244891</v>
      </c>
      <c r="BR36" s="14">
        <f t="shared" si="32"/>
        <v>3245.7562519638673</v>
      </c>
      <c r="BS36" s="14">
        <f t="shared" si="33"/>
        <v>3275.39227248614</v>
      </c>
      <c r="BT36" s="14">
        <f t="shared" si="34"/>
        <v>3499.8269521416546</v>
      </c>
      <c r="BU36" s="14">
        <f t="shared" si="35"/>
        <v>3617.0263238822308</v>
      </c>
      <c r="BV36" s="14">
        <f t="shared" si="36"/>
        <v>3313.9036342750601</v>
      </c>
      <c r="BW36" s="14">
        <f t="shared" si="37"/>
        <v>3332.9247028719547</v>
      </c>
      <c r="BX36" s="14">
        <f t="shared" si="38"/>
        <v>3499.3304766601332</v>
      </c>
      <c r="BY36" s="14">
        <f t="shared" si="39"/>
        <v>3440.1804247298633</v>
      </c>
      <c r="BZ36" s="14">
        <f t="shared" si="40"/>
        <v>3461.4431224254372</v>
      </c>
      <c r="CA36" s="14">
        <f t="shared" si="41"/>
        <v>0</v>
      </c>
      <c r="CB36" s="14">
        <f t="shared" si="42"/>
        <v>0</v>
      </c>
    </row>
    <row r="37" spans="1:80" x14ac:dyDescent="0.3">
      <c r="A37" t="s">
        <v>250</v>
      </c>
      <c r="B37" t="s">
        <v>291</v>
      </c>
      <c r="C37" t="s">
        <v>302</v>
      </c>
      <c r="D37" t="s">
        <v>248</v>
      </c>
      <c r="E37" t="s">
        <v>249</v>
      </c>
      <c r="F37" s="13">
        <v>1458.2699757175803</v>
      </c>
      <c r="G37" s="13">
        <v>1403.5408835138101</v>
      </c>
      <c r="H37" s="13">
        <v>1446.1684747819797</v>
      </c>
      <c r="I37" s="13">
        <v>1333.9960465780466</v>
      </c>
      <c r="J37" s="13">
        <v>1462.5375402900406</v>
      </c>
      <c r="K37" s="13">
        <v>1481.1177730245565</v>
      </c>
      <c r="L37" s="13">
        <v>1508.0619420067769</v>
      </c>
      <c r="M37" s="13">
        <v>1462.3706443445465</v>
      </c>
      <c r="N37" s="13">
        <v>1424.6074524862152</v>
      </c>
      <c r="O37" s="13">
        <v>1464.9020973028489</v>
      </c>
      <c r="P37" s="13"/>
      <c r="Q37" s="13"/>
      <c r="R37" s="13">
        <v>2930.9181374544305</v>
      </c>
      <c r="S37" s="13">
        <v>2959.8558183060959</v>
      </c>
      <c r="T37" s="13">
        <v>3167.8190833973249</v>
      </c>
      <c r="U37" s="13">
        <v>3102.4910194111872</v>
      </c>
      <c r="V37" s="13">
        <v>2862.7153095190924</v>
      </c>
      <c r="W37" s="13">
        <v>2909.052747702031</v>
      </c>
      <c r="X37" s="13">
        <v>2954.6225451360333</v>
      </c>
      <c r="Y37" s="13">
        <v>2864.7579876038794</v>
      </c>
      <c r="Z37" s="13">
        <v>3121.9280117829703</v>
      </c>
      <c r="AA37" s="13">
        <v>2981.299627839674</v>
      </c>
      <c r="AB37" s="13"/>
      <c r="AC37" s="13"/>
      <c r="AD37" s="14">
        <f t="shared" si="62"/>
        <v>4389.1881131720111</v>
      </c>
      <c r="AE37" s="14">
        <f t="shared" si="63"/>
        <v>4363.3967018199055</v>
      </c>
      <c r="AF37" s="14">
        <f t="shared" si="64"/>
        <v>4613.9875581793049</v>
      </c>
      <c r="AG37" s="14">
        <f t="shared" si="65"/>
        <v>4436.487065989234</v>
      </c>
      <c r="AH37" s="174">
        <v>4325.2528498091333</v>
      </c>
      <c r="AI37" s="174">
        <v>4390.1705207265877</v>
      </c>
      <c r="AJ37" s="174">
        <v>4462.6844871428102</v>
      </c>
      <c r="AK37" s="174">
        <v>4327.1286319484261</v>
      </c>
      <c r="AL37" s="14">
        <f t="shared" si="66"/>
        <v>4546.5354642691855</v>
      </c>
      <c r="AM37" s="14">
        <f t="shared" si="67"/>
        <v>4446.2017251425232</v>
      </c>
      <c r="AN37" s="14">
        <f t="shared" si="68"/>
        <v>0</v>
      </c>
      <c r="AO37" s="14">
        <f t="shared" si="69"/>
        <v>0</v>
      </c>
      <c r="AP37" s="13">
        <v>188678</v>
      </c>
      <c r="AQ37" s="13">
        <v>190036.11799999999</v>
      </c>
      <c r="AR37" s="13">
        <v>191323.92199999999</v>
      </c>
      <c r="AS37" s="14">
        <f t="shared" si="7"/>
        <v>772.88818819235962</v>
      </c>
      <c r="AT37" s="14">
        <f t="shared" si="8"/>
        <v>743.88157788073329</v>
      </c>
      <c r="AU37" s="14">
        <f t="shared" si="9"/>
        <v>766.47435036516174</v>
      </c>
      <c r="AV37" s="14">
        <f t="shared" si="10"/>
        <v>701.96974165618701</v>
      </c>
      <c r="AW37" s="14">
        <f t="shared" si="11"/>
        <v>769.61030128495929</v>
      </c>
      <c r="AX37" s="14">
        <f t="shared" si="12"/>
        <v>779.38751254882857</v>
      </c>
      <c r="AY37" s="14">
        <f t="shared" si="13"/>
        <v>793.56595887039578</v>
      </c>
      <c r="AZ37" s="14">
        <f t="shared" si="14"/>
        <v>764.34281142561281</v>
      </c>
      <c r="BA37" s="14">
        <f t="shared" si="15"/>
        <v>749.65089135646053</v>
      </c>
      <c r="BB37" s="14">
        <f t="shared" si="16"/>
        <v>770.85456844727219</v>
      </c>
      <c r="BC37" s="14">
        <f t="shared" si="17"/>
        <v>0</v>
      </c>
      <c r="BD37" s="14">
        <f t="shared" si="18"/>
        <v>0</v>
      </c>
      <c r="BE37" s="14">
        <f t="shared" si="19"/>
        <v>1553.396865270159</v>
      </c>
      <c r="BF37" s="14">
        <f t="shared" si="20"/>
        <v>1568.7339373462173</v>
      </c>
      <c r="BG37" s="14">
        <f t="shared" si="21"/>
        <v>1678.9551953048713</v>
      </c>
      <c r="BH37" s="14">
        <f t="shared" si="22"/>
        <v>1632.5796654145436</v>
      </c>
      <c r="BI37" s="14">
        <f t="shared" si="23"/>
        <v>1506.4059083332215</v>
      </c>
      <c r="BJ37" s="14">
        <f t="shared" si="24"/>
        <v>1530.7893985195126</v>
      </c>
      <c r="BK37" s="14">
        <f t="shared" si="25"/>
        <v>1554.7689440467486</v>
      </c>
      <c r="BL37" s="14">
        <f t="shared" si="26"/>
        <v>1497.3339233574145</v>
      </c>
      <c r="BM37" s="14">
        <f t="shared" si="27"/>
        <v>1642.807717100899</v>
      </c>
      <c r="BN37" s="14">
        <f t="shared" si="28"/>
        <v>1568.8068453596143</v>
      </c>
      <c r="BO37" s="14">
        <f t="shared" si="29"/>
        <v>0</v>
      </c>
      <c r="BP37" s="14">
        <f t="shared" si="30"/>
        <v>0</v>
      </c>
      <c r="BQ37" s="14">
        <f t="shared" si="31"/>
        <v>2326.2850534625186</v>
      </c>
      <c r="BR37" s="14">
        <f t="shared" si="32"/>
        <v>2312.6155152269507</v>
      </c>
      <c r="BS37" s="14">
        <f t="shared" si="33"/>
        <v>2445.4295456700333</v>
      </c>
      <c r="BT37" s="14">
        <f t="shared" si="34"/>
        <v>2334.5494070707309</v>
      </c>
      <c r="BU37" s="14">
        <f t="shared" si="35"/>
        <v>2276.0162096181812</v>
      </c>
      <c r="BV37" s="14">
        <f t="shared" si="36"/>
        <v>2310.1769110683413</v>
      </c>
      <c r="BW37" s="14">
        <f t="shared" si="37"/>
        <v>2348.3349029171445</v>
      </c>
      <c r="BX37" s="14">
        <f t="shared" si="38"/>
        <v>2261.6767347830273</v>
      </c>
      <c r="BY37" s="14">
        <f t="shared" si="39"/>
        <v>2392.4586084573598</v>
      </c>
      <c r="BZ37" s="14">
        <f t="shared" si="40"/>
        <v>2339.6614138068867</v>
      </c>
      <c r="CA37" s="14">
        <f t="shared" si="41"/>
        <v>0</v>
      </c>
      <c r="CB37" s="14">
        <f t="shared" si="42"/>
        <v>0</v>
      </c>
    </row>
    <row r="38" spans="1:80" x14ac:dyDescent="0.3">
      <c r="A38" t="s">
        <v>232</v>
      </c>
      <c r="B38" t="s">
        <v>270</v>
      </c>
      <c r="C38" t="s">
        <v>281</v>
      </c>
      <c r="D38" t="s">
        <v>257</v>
      </c>
      <c r="E38" t="s">
        <v>258</v>
      </c>
      <c r="F38" s="13">
        <v>1664.7860072856342</v>
      </c>
      <c r="G38" s="13">
        <v>1565.3107351392698</v>
      </c>
      <c r="H38" s="13">
        <v>1520.914327754035</v>
      </c>
      <c r="I38" s="13">
        <v>1498.0346959432877</v>
      </c>
      <c r="J38" s="13">
        <v>1785.435780674452</v>
      </c>
      <c r="K38" s="13">
        <v>1682.3259659638461</v>
      </c>
      <c r="L38" s="13">
        <v>1732.7220062438055</v>
      </c>
      <c r="M38" s="13">
        <v>1808.4512929555888</v>
      </c>
      <c r="N38" s="13">
        <v>1544.8924284742582</v>
      </c>
      <c r="O38" s="13">
        <v>1516.9968243873861</v>
      </c>
      <c r="P38" s="13"/>
      <c r="Q38" s="13"/>
      <c r="R38" s="13">
        <v>3157.8159355288053</v>
      </c>
      <c r="S38" s="13">
        <v>3092.5105423922582</v>
      </c>
      <c r="T38" s="13">
        <v>3312.5493608863981</v>
      </c>
      <c r="U38" s="13">
        <v>3331.4607908645166</v>
      </c>
      <c r="V38" s="13">
        <v>3201.8783630574871</v>
      </c>
      <c r="W38" s="13">
        <v>3113.2762130075721</v>
      </c>
      <c r="X38" s="13">
        <v>3336.8769609479473</v>
      </c>
      <c r="Y38" s="13">
        <v>3258.6349298681034</v>
      </c>
      <c r="Z38" s="13">
        <v>3221.4455100593905</v>
      </c>
      <c r="AA38" s="13">
        <v>3186.9499647211678</v>
      </c>
      <c r="AB38" s="13"/>
      <c r="AC38" s="13"/>
      <c r="AD38" s="14">
        <f t="shared" si="62"/>
        <v>4822.6019428144391</v>
      </c>
      <c r="AE38" s="14">
        <f t="shared" si="63"/>
        <v>4657.8212775315278</v>
      </c>
      <c r="AF38" s="14">
        <f t="shared" si="64"/>
        <v>4833.4636886404332</v>
      </c>
      <c r="AG38" s="14">
        <f t="shared" si="65"/>
        <v>4829.4954868078039</v>
      </c>
      <c r="AH38" s="174">
        <v>4987.3141437319391</v>
      </c>
      <c r="AI38" s="174">
        <v>4795.6021789714177</v>
      </c>
      <c r="AJ38" s="174">
        <v>5069.5989671917523</v>
      </c>
      <c r="AK38" s="174">
        <v>5067.0862228236911</v>
      </c>
      <c r="AL38" s="14">
        <f t="shared" si="66"/>
        <v>4766.3379385336484</v>
      </c>
      <c r="AM38" s="14">
        <f t="shared" si="67"/>
        <v>4703.9467891085542</v>
      </c>
      <c r="AN38" s="14">
        <f t="shared" si="68"/>
        <v>0</v>
      </c>
      <c r="AO38" s="14">
        <f t="shared" si="69"/>
        <v>0</v>
      </c>
      <c r="AP38" s="13">
        <v>169912</v>
      </c>
      <c r="AQ38" s="13">
        <v>172812.704</v>
      </c>
      <c r="AR38" s="13">
        <v>174812.43900000001</v>
      </c>
      <c r="AS38" s="14">
        <f t="shared" si="7"/>
        <v>979.7930736414346</v>
      </c>
      <c r="AT38" s="14">
        <f t="shared" si="8"/>
        <v>921.24790193704382</v>
      </c>
      <c r="AU38" s="14">
        <f t="shared" si="9"/>
        <v>895.1188425502819</v>
      </c>
      <c r="AV38" s="14">
        <f t="shared" si="10"/>
        <v>866.85449696064461</v>
      </c>
      <c r="AW38" s="14">
        <f t="shared" si="11"/>
        <v>1033.1623424366139</v>
      </c>
      <c r="AX38" s="14">
        <f t="shared" si="12"/>
        <v>973.49669730522021</v>
      </c>
      <c r="AY38" s="14">
        <f t="shared" si="13"/>
        <v>1002.6589285031994</v>
      </c>
      <c r="AZ38" s="14">
        <f t="shared" si="14"/>
        <v>1034.5095024705813</v>
      </c>
      <c r="BA38" s="14">
        <f t="shared" si="15"/>
        <v>893.96924688723016</v>
      </c>
      <c r="BB38" s="14">
        <f t="shared" si="16"/>
        <v>877.82714422857828</v>
      </c>
      <c r="BC38" s="14">
        <f t="shared" si="17"/>
        <v>0</v>
      </c>
      <c r="BD38" s="14">
        <f t="shared" si="18"/>
        <v>0</v>
      </c>
      <c r="BE38" s="14">
        <f t="shared" si="19"/>
        <v>1858.5008330952526</v>
      </c>
      <c r="BF38" s="14">
        <f t="shared" si="20"/>
        <v>1820.066000277943</v>
      </c>
      <c r="BG38" s="14">
        <f t="shared" si="21"/>
        <v>1949.567635532745</v>
      </c>
      <c r="BH38" s="14">
        <f t="shared" si="22"/>
        <v>1927.7869703748843</v>
      </c>
      <c r="BI38" s="14">
        <f t="shared" si="23"/>
        <v>1852.8026522040227</v>
      </c>
      <c r="BJ38" s="14">
        <f t="shared" si="24"/>
        <v>1801.5320291542757</v>
      </c>
      <c r="BK38" s="14">
        <f t="shared" si="25"/>
        <v>1930.9210976456611</v>
      </c>
      <c r="BL38" s="14">
        <f t="shared" si="26"/>
        <v>1864.074975733336</v>
      </c>
      <c r="BM38" s="14">
        <f t="shared" si="27"/>
        <v>1864.1254002132796</v>
      </c>
      <c r="BN38" s="14">
        <f t="shared" si="28"/>
        <v>1844.1641678849999</v>
      </c>
      <c r="BO38" s="14">
        <f t="shared" si="29"/>
        <v>0</v>
      </c>
      <c r="BP38" s="14">
        <f t="shared" si="30"/>
        <v>0</v>
      </c>
      <c r="BQ38" s="14">
        <f t="shared" si="31"/>
        <v>2838.2939067366869</v>
      </c>
      <c r="BR38" s="14">
        <f t="shared" si="32"/>
        <v>2741.3139022149867</v>
      </c>
      <c r="BS38" s="14">
        <f t="shared" si="33"/>
        <v>2844.6864780830269</v>
      </c>
      <c r="BT38" s="14">
        <f t="shared" si="34"/>
        <v>2794.6414673355289</v>
      </c>
      <c r="BU38" s="14">
        <f t="shared" si="35"/>
        <v>2885.9649946406366</v>
      </c>
      <c r="BV38" s="14">
        <f t="shared" si="36"/>
        <v>2775.0287264594954</v>
      </c>
      <c r="BW38" s="14">
        <f t="shared" si="37"/>
        <v>2933.5800261488598</v>
      </c>
      <c r="BX38" s="14">
        <f t="shared" si="38"/>
        <v>2898.5844782039171</v>
      </c>
      <c r="BY38" s="14">
        <f t="shared" si="39"/>
        <v>2758.09464710051</v>
      </c>
      <c r="BZ38" s="14">
        <f t="shared" si="40"/>
        <v>2721.9913121135783</v>
      </c>
      <c r="CA38" s="14">
        <f t="shared" si="41"/>
        <v>0</v>
      </c>
      <c r="CB38" s="14">
        <f t="shared" si="42"/>
        <v>0</v>
      </c>
    </row>
    <row r="39" spans="1:80" x14ac:dyDescent="0.3">
      <c r="A39" t="s">
        <v>241</v>
      </c>
      <c r="B39" t="s">
        <v>276</v>
      </c>
      <c r="C39" t="s">
        <v>317</v>
      </c>
      <c r="D39" t="s">
        <v>266</v>
      </c>
      <c r="E39" t="s">
        <v>267</v>
      </c>
      <c r="F39" s="13">
        <v>2301.8138786000945</v>
      </c>
      <c r="G39" s="13">
        <v>2361.9158797395189</v>
      </c>
      <c r="H39" s="13">
        <v>2504.1587689165281</v>
      </c>
      <c r="I39" s="13">
        <v>2267.0872745411634</v>
      </c>
      <c r="J39" s="13">
        <v>2427.2359078455938</v>
      </c>
      <c r="K39" s="13">
        <v>2453.4840494553978</v>
      </c>
      <c r="L39" s="13">
        <v>2456.6605974169838</v>
      </c>
      <c r="M39" s="13">
        <v>2406.5354818528826</v>
      </c>
      <c r="N39" s="13">
        <v>2517.6916025906999</v>
      </c>
      <c r="O39" s="13">
        <v>2345.6775781423676</v>
      </c>
      <c r="P39" s="13"/>
      <c r="Q39" s="13"/>
      <c r="R39" s="13">
        <v>4157.3556561926271</v>
      </c>
      <c r="S39" s="13">
        <v>4245.2354266281782</v>
      </c>
      <c r="T39" s="13">
        <v>4301.0292181628565</v>
      </c>
      <c r="U39" s="13">
        <v>4307.2014898122161</v>
      </c>
      <c r="V39" s="13">
        <v>4345.4992919188171</v>
      </c>
      <c r="W39" s="13">
        <v>4393.1397827215733</v>
      </c>
      <c r="X39" s="13">
        <v>4393.1397827215733</v>
      </c>
      <c r="Y39" s="13">
        <v>4295.7351272334372</v>
      </c>
      <c r="Z39" s="13">
        <v>4244.7478164264385</v>
      </c>
      <c r="AA39" s="13">
        <v>4042.1382493444144</v>
      </c>
      <c r="AB39" s="13"/>
      <c r="AC39" s="13"/>
      <c r="AD39" s="14">
        <f t="shared" si="62"/>
        <v>6459.1695347927216</v>
      </c>
      <c r="AE39" s="14">
        <f t="shared" si="63"/>
        <v>6607.1513063676975</v>
      </c>
      <c r="AF39" s="14">
        <f t="shared" si="64"/>
        <v>6805.1879870793846</v>
      </c>
      <c r="AG39" s="14">
        <f t="shared" si="65"/>
        <v>6574.2887643533795</v>
      </c>
      <c r="AH39" s="174">
        <v>6772.7351997644109</v>
      </c>
      <c r="AI39" s="174">
        <v>6846.6238321769715</v>
      </c>
      <c r="AJ39" s="174">
        <v>6849.8003801385566</v>
      </c>
      <c r="AK39" s="174">
        <v>6702.2706090863203</v>
      </c>
      <c r="AL39" s="14">
        <f t="shared" si="66"/>
        <v>6762.4394190171388</v>
      </c>
      <c r="AM39" s="14">
        <f t="shared" si="67"/>
        <v>6387.8158274867819</v>
      </c>
      <c r="AN39" s="14">
        <f t="shared" si="68"/>
        <v>0</v>
      </c>
      <c r="AO39" s="14">
        <f t="shared" si="69"/>
        <v>0</v>
      </c>
      <c r="AP39" s="13">
        <v>246124</v>
      </c>
      <c r="AQ39" s="13">
        <v>250065.462</v>
      </c>
      <c r="AR39" s="13">
        <v>252641.69500000001</v>
      </c>
      <c r="AS39" s="14">
        <f t="shared" si="7"/>
        <v>935.22528424700329</v>
      </c>
      <c r="AT39" s="14">
        <f t="shared" si="8"/>
        <v>959.64468306200081</v>
      </c>
      <c r="AU39" s="14">
        <f t="shared" si="9"/>
        <v>1017.4378642133754</v>
      </c>
      <c r="AV39" s="14">
        <f t="shared" si="10"/>
        <v>906.59751906929216</v>
      </c>
      <c r="AW39" s="14">
        <f t="shared" si="11"/>
        <v>970.64020294237753</v>
      </c>
      <c r="AX39" s="14">
        <f t="shared" si="12"/>
        <v>981.13671109663187</v>
      </c>
      <c r="AY39" s="14">
        <f t="shared" si="13"/>
        <v>982.40699765927036</v>
      </c>
      <c r="AZ39" s="14">
        <f t="shared" si="14"/>
        <v>952.54881893223614</v>
      </c>
      <c r="BA39" s="14">
        <f t="shared" si="15"/>
        <v>1006.8130090634828</v>
      </c>
      <c r="BB39" s="14">
        <f t="shared" si="16"/>
        <v>938.02541117908072</v>
      </c>
      <c r="BC39" s="14">
        <f t="shared" si="17"/>
        <v>0</v>
      </c>
      <c r="BD39" s="14">
        <f t="shared" si="18"/>
        <v>0</v>
      </c>
      <c r="BE39" s="14">
        <f t="shared" si="19"/>
        <v>1689.1305424065215</v>
      </c>
      <c r="BF39" s="14">
        <f t="shared" si="20"/>
        <v>1724.8360284361452</v>
      </c>
      <c r="BG39" s="14">
        <f t="shared" si="21"/>
        <v>1747.5050048604996</v>
      </c>
      <c r="BH39" s="14">
        <f t="shared" si="22"/>
        <v>1722.4295811839124</v>
      </c>
      <c r="BI39" s="14">
        <f t="shared" si="23"/>
        <v>1737.7446917954696</v>
      </c>
      <c r="BJ39" s="14">
        <f t="shared" si="24"/>
        <v>1756.7958995959118</v>
      </c>
      <c r="BK39" s="14">
        <f t="shared" si="25"/>
        <v>1756.7958995959118</v>
      </c>
      <c r="BL39" s="14">
        <f t="shared" si="26"/>
        <v>1700.3270688290138</v>
      </c>
      <c r="BM39" s="14">
        <f t="shared" si="27"/>
        <v>1697.4546514649985</v>
      </c>
      <c r="BN39" s="14">
        <f t="shared" si="28"/>
        <v>1616.4320402408928</v>
      </c>
      <c r="BO39" s="14">
        <f t="shared" si="29"/>
        <v>0</v>
      </c>
      <c r="BP39" s="14">
        <f t="shared" si="30"/>
        <v>0</v>
      </c>
      <c r="BQ39" s="14">
        <f t="shared" si="31"/>
        <v>2624.3558266535247</v>
      </c>
      <c r="BR39" s="14">
        <f t="shared" si="32"/>
        <v>2684.4807114981463</v>
      </c>
      <c r="BS39" s="14">
        <f t="shared" si="33"/>
        <v>2764.942869073875</v>
      </c>
      <c r="BT39" s="14">
        <f t="shared" si="34"/>
        <v>2629.0271002532049</v>
      </c>
      <c r="BU39" s="14">
        <f t="shared" si="35"/>
        <v>2708.3848947378469</v>
      </c>
      <c r="BV39" s="14">
        <f t="shared" si="36"/>
        <v>2737.9326106925441</v>
      </c>
      <c r="BW39" s="14">
        <f t="shared" si="37"/>
        <v>2739.2028972551821</v>
      </c>
      <c r="BX39" s="14">
        <f t="shared" si="38"/>
        <v>2652.8758877612504</v>
      </c>
      <c r="BY39" s="14">
        <f t="shared" si="39"/>
        <v>2704.2676605284814</v>
      </c>
      <c r="BZ39" s="14">
        <f t="shared" si="40"/>
        <v>2554.457451419973</v>
      </c>
      <c r="CA39" s="14">
        <f t="shared" si="41"/>
        <v>0</v>
      </c>
      <c r="CB39" s="14">
        <f t="shared" si="42"/>
        <v>0</v>
      </c>
    </row>
    <row r="40" spans="1:80" x14ac:dyDescent="0.3">
      <c r="A40" t="s">
        <v>232</v>
      </c>
      <c r="B40" t="s">
        <v>263</v>
      </c>
      <c r="C40" t="s">
        <v>274</v>
      </c>
      <c r="D40" t="s">
        <v>272</v>
      </c>
      <c r="E40" t="s">
        <v>273</v>
      </c>
      <c r="F40" s="13">
        <v>12256.990437705947</v>
      </c>
      <c r="G40" s="13">
        <v>11868.337635237385</v>
      </c>
      <c r="H40" s="13">
        <v>12788.86793835812</v>
      </c>
      <c r="I40" s="13">
        <v>13984.823924085202</v>
      </c>
      <c r="J40" s="13">
        <v>14613.808551973398</v>
      </c>
      <c r="K40" s="13">
        <v>14475.57468538409</v>
      </c>
      <c r="L40" s="13">
        <v>14926.269441771521</v>
      </c>
      <c r="M40" s="13">
        <v>14786.613749348482</v>
      </c>
      <c r="N40" s="13">
        <v>14828.988903613101</v>
      </c>
      <c r="O40" s="13">
        <v>14914.656719523435</v>
      </c>
      <c r="P40" s="13"/>
      <c r="Q40" s="13"/>
      <c r="R40" s="13">
        <v>22349.364037527641</v>
      </c>
      <c r="S40" s="13">
        <v>22343.755209989318</v>
      </c>
      <c r="T40" s="13">
        <v>24071.956297485041</v>
      </c>
      <c r="U40" s="13">
        <v>24379.466437454874</v>
      </c>
      <c r="V40" s="13">
        <v>22971.13949803148</v>
      </c>
      <c r="W40" s="13">
        <v>22675.510601804701</v>
      </c>
      <c r="X40" s="13">
        <v>23618.744531781085</v>
      </c>
      <c r="Y40" s="13">
        <v>23405.671559220991</v>
      </c>
      <c r="Z40" s="13">
        <v>24598.226143173735</v>
      </c>
      <c r="AA40" s="13">
        <v>24484.577581136138</v>
      </c>
      <c r="AB40" s="13"/>
      <c r="AC40" s="13"/>
      <c r="AD40" s="14">
        <f t="shared" si="62"/>
        <v>34606.354475233587</v>
      </c>
      <c r="AE40" s="14">
        <f t="shared" si="63"/>
        <v>34212.092845226704</v>
      </c>
      <c r="AF40" s="14">
        <f t="shared" si="64"/>
        <v>36860.82423584316</v>
      </c>
      <c r="AG40" s="14">
        <f t="shared" si="65"/>
        <v>38364.290361540072</v>
      </c>
      <c r="AH40" s="174">
        <v>37584.948050004881</v>
      </c>
      <c r="AI40" s="174">
        <v>37151.085287188791</v>
      </c>
      <c r="AJ40" s="174">
        <v>38545.013973552603</v>
      </c>
      <c r="AK40" s="174">
        <v>38192.285308569481</v>
      </c>
      <c r="AL40" s="14">
        <f t="shared" si="66"/>
        <v>39427.215046786834</v>
      </c>
      <c r="AM40" s="14">
        <f t="shared" si="67"/>
        <v>39399.234300659577</v>
      </c>
      <c r="AN40" s="14">
        <f t="shared" si="68"/>
        <v>0</v>
      </c>
      <c r="AO40" s="14">
        <f t="shared" si="69"/>
        <v>0</v>
      </c>
      <c r="AP40" s="13">
        <v>1137123</v>
      </c>
      <c r="AQ40" s="13">
        <v>1147290.426</v>
      </c>
      <c r="AR40" s="13">
        <v>1156185.061</v>
      </c>
      <c r="AS40" s="14">
        <f t="shared" si="7"/>
        <v>1077.8948660528322</v>
      </c>
      <c r="AT40" s="14">
        <f t="shared" si="8"/>
        <v>1043.7162589480106</v>
      </c>
      <c r="AU40" s="14">
        <f t="shared" si="9"/>
        <v>1124.6688298766378</v>
      </c>
      <c r="AV40" s="14">
        <f t="shared" si="10"/>
        <v>1218.9436612700542</v>
      </c>
      <c r="AW40" s="14">
        <f t="shared" si="11"/>
        <v>1273.7671491711201</v>
      </c>
      <c r="AX40" s="14">
        <f t="shared" si="12"/>
        <v>1261.7184243272061</v>
      </c>
      <c r="AY40" s="14">
        <f t="shared" si="13"/>
        <v>1301.0018303570782</v>
      </c>
      <c r="AZ40" s="14">
        <f t="shared" si="14"/>
        <v>1278.9140984540434</v>
      </c>
      <c r="BA40" s="14">
        <f t="shared" si="15"/>
        <v>1292.522674952846</v>
      </c>
      <c r="BB40" s="14">
        <f t="shared" si="16"/>
        <v>1299.9896435572134</v>
      </c>
      <c r="BC40" s="14">
        <f t="shared" si="17"/>
        <v>0</v>
      </c>
      <c r="BD40" s="14">
        <f t="shared" si="18"/>
        <v>0</v>
      </c>
      <c r="BE40" s="14">
        <f t="shared" si="19"/>
        <v>1965.4306559209199</v>
      </c>
      <c r="BF40" s="14">
        <f t="shared" si="20"/>
        <v>1964.9374087050669</v>
      </c>
      <c r="BG40" s="14">
        <f t="shared" si="21"/>
        <v>2116.9175451982805</v>
      </c>
      <c r="BH40" s="14">
        <f t="shared" si="22"/>
        <v>2124.9603313132566</v>
      </c>
      <c r="BI40" s="14">
        <f t="shared" si="23"/>
        <v>2002.2078958786224</v>
      </c>
      <c r="BJ40" s="14">
        <f t="shared" si="24"/>
        <v>1976.4403230368021</v>
      </c>
      <c r="BK40" s="14">
        <f t="shared" si="25"/>
        <v>2058.6543735161513</v>
      </c>
      <c r="BL40" s="14">
        <f t="shared" si="26"/>
        <v>2024.3879936467188</v>
      </c>
      <c r="BM40" s="14">
        <f t="shared" si="27"/>
        <v>2144.0278403555453</v>
      </c>
      <c r="BN40" s="14">
        <f t="shared" si="28"/>
        <v>2134.1220170816746</v>
      </c>
      <c r="BO40" s="14">
        <f t="shared" si="29"/>
        <v>0</v>
      </c>
      <c r="BP40" s="14">
        <f t="shared" si="30"/>
        <v>0</v>
      </c>
      <c r="BQ40" s="14">
        <f t="shared" si="31"/>
        <v>3043.3255219737521</v>
      </c>
      <c r="BR40" s="14">
        <f t="shared" si="32"/>
        <v>3008.6536676530773</v>
      </c>
      <c r="BS40" s="14">
        <f t="shared" si="33"/>
        <v>3241.5863750749181</v>
      </c>
      <c r="BT40" s="14">
        <f t="shared" si="34"/>
        <v>3343.9039925833108</v>
      </c>
      <c r="BU40" s="14">
        <f t="shared" si="35"/>
        <v>3275.9750450497422</v>
      </c>
      <c r="BV40" s="14">
        <f t="shared" si="36"/>
        <v>3238.1587473640084</v>
      </c>
      <c r="BW40" s="14">
        <f t="shared" si="37"/>
        <v>3359.65620387323</v>
      </c>
      <c r="BX40" s="14">
        <f t="shared" si="38"/>
        <v>3303.3020921007628</v>
      </c>
      <c r="BY40" s="14">
        <f t="shared" si="39"/>
        <v>3436.5505153083909</v>
      </c>
      <c r="BZ40" s="14">
        <f t="shared" si="40"/>
        <v>3434.1116606388882</v>
      </c>
      <c r="CA40" s="14">
        <f t="shared" si="41"/>
        <v>0</v>
      </c>
      <c r="CB40" s="14">
        <f t="shared" si="42"/>
        <v>0</v>
      </c>
    </row>
    <row r="41" spans="1:80" x14ac:dyDescent="0.3">
      <c r="A41" t="s">
        <v>226</v>
      </c>
      <c r="B41" t="s">
        <v>236</v>
      </c>
      <c r="C41" t="s">
        <v>261</v>
      </c>
      <c r="D41" t="s">
        <v>279</v>
      </c>
      <c r="E41" t="s">
        <v>280</v>
      </c>
      <c r="F41" s="13">
        <v>1328.6309182108885</v>
      </c>
      <c r="G41" s="13">
        <v>1290.8497325884448</v>
      </c>
      <c r="H41" s="13">
        <v>1500.3293831495223</v>
      </c>
      <c r="I41" s="13">
        <v>1378.0959348388074</v>
      </c>
      <c r="J41" s="13">
        <v>1473.5877606794188</v>
      </c>
      <c r="K41" s="13">
        <v>1437.8643105786466</v>
      </c>
      <c r="L41" s="13">
        <v>1488.1622009410944</v>
      </c>
      <c r="M41" s="13">
        <v>1468.9190666126574</v>
      </c>
      <c r="N41" s="13">
        <v>1468.8040636530709</v>
      </c>
      <c r="O41" s="13">
        <v>1541.4883613091561</v>
      </c>
      <c r="P41" s="13"/>
      <c r="Q41" s="13"/>
      <c r="R41" s="13">
        <v>3025.0126630192735</v>
      </c>
      <c r="S41" s="13">
        <v>3026.0503834375695</v>
      </c>
      <c r="T41" s="13">
        <v>3182.3336906598397</v>
      </c>
      <c r="U41" s="13">
        <v>3122.1696520921541</v>
      </c>
      <c r="V41" s="13">
        <v>3064.9021583756266</v>
      </c>
      <c r="W41" s="13">
        <v>2992.8283406844921</v>
      </c>
      <c r="X41" s="13">
        <v>3095.8710062645214</v>
      </c>
      <c r="Y41" s="13">
        <v>3060.4206412278331</v>
      </c>
      <c r="Z41" s="13">
        <v>3039.26641017882</v>
      </c>
      <c r="AA41" s="13">
        <v>2992.5453406473034</v>
      </c>
      <c r="AB41" s="13"/>
      <c r="AC41" s="13"/>
      <c r="AD41" s="14">
        <f t="shared" si="62"/>
        <v>4353.6435812301625</v>
      </c>
      <c r="AE41" s="14">
        <f t="shared" si="63"/>
        <v>4316.9001160260141</v>
      </c>
      <c r="AF41" s="14">
        <f t="shared" si="64"/>
        <v>4682.6630738093618</v>
      </c>
      <c r="AG41" s="14">
        <f t="shared" si="65"/>
        <v>4500.2655869309619</v>
      </c>
      <c r="AH41" s="174">
        <v>4538.489919055045</v>
      </c>
      <c r="AI41" s="174">
        <v>4430.692651263138</v>
      </c>
      <c r="AJ41" s="174">
        <v>4584.0332072056153</v>
      </c>
      <c r="AK41" s="174">
        <v>4529.3397078404905</v>
      </c>
      <c r="AL41" s="14">
        <f t="shared" si="66"/>
        <v>4508.0704738318909</v>
      </c>
      <c r="AM41" s="14">
        <f t="shared" si="67"/>
        <v>4534.0337019564595</v>
      </c>
      <c r="AN41" s="14">
        <f t="shared" si="68"/>
        <v>0</v>
      </c>
      <c r="AO41" s="14">
        <f t="shared" si="69"/>
        <v>0</v>
      </c>
      <c r="AP41" s="13">
        <v>148772</v>
      </c>
      <c r="AQ41" s="13">
        <v>148535.329</v>
      </c>
      <c r="AR41" s="13">
        <v>148582.10399999999</v>
      </c>
      <c r="AS41" s="14">
        <f t="shared" si="7"/>
        <v>893.0651723515773</v>
      </c>
      <c r="AT41" s="14">
        <f t="shared" si="8"/>
        <v>867.66981191920854</v>
      </c>
      <c r="AU41" s="14">
        <f t="shared" si="9"/>
        <v>1008.4756426945409</v>
      </c>
      <c r="AV41" s="14">
        <f t="shared" si="10"/>
        <v>927.79000397865445</v>
      </c>
      <c r="AW41" s="14">
        <f t="shared" si="11"/>
        <v>992.07896909119768</v>
      </c>
      <c r="AX41" s="14">
        <f t="shared" si="12"/>
        <v>968.0284954824765</v>
      </c>
      <c r="AY41" s="14">
        <f t="shared" si="13"/>
        <v>1001.8910726222542</v>
      </c>
      <c r="AZ41" s="14">
        <f t="shared" si="14"/>
        <v>988.62448913272726</v>
      </c>
      <c r="BA41" s="14">
        <f t="shared" si="15"/>
        <v>988.85839048639457</v>
      </c>
      <c r="BB41" s="14">
        <f t="shared" si="16"/>
        <v>1037.7924037917983</v>
      </c>
      <c r="BC41" s="14">
        <f t="shared" si="17"/>
        <v>0</v>
      </c>
      <c r="BD41" s="14">
        <f t="shared" si="18"/>
        <v>0</v>
      </c>
      <c r="BE41" s="14">
        <f t="shared" si="19"/>
        <v>2033.3212318307703</v>
      </c>
      <c r="BF41" s="14">
        <f t="shared" si="20"/>
        <v>2034.0187558395191</v>
      </c>
      <c r="BG41" s="14">
        <f t="shared" si="21"/>
        <v>2139.0676274163416</v>
      </c>
      <c r="BH41" s="14">
        <f t="shared" si="22"/>
        <v>2101.9710752397191</v>
      </c>
      <c r="BI41" s="14">
        <f t="shared" si="23"/>
        <v>2063.4162788137946</v>
      </c>
      <c r="BJ41" s="14">
        <f t="shared" si="24"/>
        <v>2014.8932653486713</v>
      </c>
      <c r="BK41" s="14">
        <f t="shared" si="25"/>
        <v>2084.2657616253177</v>
      </c>
      <c r="BL41" s="14">
        <f t="shared" si="26"/>
        <v>2059.7505075226513</v>
      </c>
      <c r="BM41" s="14">
        <f t="shared" si="27"/>
        <v>2046.157254735552</v>
      </c>
      <c r="BN41" s="14">
        <f t="shared" si="28"/>
        <v>2014.7027382605411</v>
      </c>
      <c r="BO41" s="14">
        <f t="shared" si="29"/>
        <v>0</v>
      </c>
      <c r="BP41" s="14">
        <f t="shared" si="30"/>
        <v>0</v>
      </c>
      <c r="BQ41" s="14">
        <f t="shared" si="31"/>
        <v>2926.3864041823481</v>
      </c>
      <c r="BR41" s="14">
        <f t="shared" si="32"/>
        <v>2901.6885677587275</v>
      </c>
      <c r="BS41" s="14">
        <f t="shared" si="33"/>
        <v>3147.5432701108821</v>
      </c>
      <c r="BT41" s="14">
        <f t="shared" si="34"/>
        <v>3029.7610792183737</v>
      </c>
      <c r="BU41" s="14">
        <f t="shared" si="35"/>
        <v>3055.4952479049916</v>
      </c>
      <c r="BV41" s="14">
        <f t="shared" si="36"/>
        <v>2982.9217608311474</v>
      </c>
      <c r="BW41" s="14">
        <f t="shared" si="37"/>
        <v>3086.1568342475716</v>
      </c>
      <c r="BX41" s="14">
        <f t="shared" si="38"/>
        <v>3048.3749966553783</v>
      </c>
      <c r="BY41" s="14">
        <f t="shared" si="39"/>
        <v>3035.0156452219467</v>
      </c>
      <c r="BZ41" s="14">
        <f t="shared" si="40"/>
        <v>3052.4951420523394</v>
      </c>
      <c r="CA41" s="14">
        <f t="shared" si="41"/>
        <v>0</v>
      </c>
      <c r="CB41" s="14">
        <f t="shared" si="42"/>
        <v>0</v>
      </c>
    </row>
    <row r="42" spans="1:80" x14ac:dyDescent="0.3">
      <c r="A42" t="s">
        <v>226</v>
      </c>
      <c r="B42" t="s">
        <v>236</v>
      </c>
      <c r="C42" t="s">
        <v>261</v>
      </c>
      <c r="D42" t="s">
        <v>287</v>
      </c>
      <c r="E42" t="s">
        <v>288</v>
      </c>
      <c r="F42" s="13">
        <v>1461.3788774590507</v>
      </c>
      <c r="G42" s="13">
        <v>1377.1678486828687</v>
      </c>
      <c r="H42" s="13">
        <v>1535.5687558559707</v>
      </c>
      <c r="I42" s="13">
        <v>1212.0287940977378</v>
      </c>
      <c r="J42" s="13">
        <v>1494.5217752128676</v>
      </c>
      <c r="K42" s="13">
        <v>1403.9611659025704</v>
      </c>
      <c r="L42" s="13">
        <v>1558.5326178944083</v>
      </c>
      <c r="M42" s="13">
        <v>1689.0846299122518</v>
      </c>
      <c r="N42" s="13">
        <v>1295.8902044243241</v>
      </c>
      <c r="O42" s="13">
        <v>1199.5739945883588</v>
      </c>
      <c r="P42" s="13"/>
      <c r="Q42" s="13"/>
      <c r="R42" s="13">
        <v>3585.5196085941825</v>
      </c>
      <c r="S42" s="13">
        <v>3603.6196510875288</v>
      </c>
      <c r="T42" s="13">
        <v>3578.0016596790902</v>
      </c>
      <c r="U42" s="13">
        <v>3506.786781975361</v>
      </c>
      <c r="V42" s="13">
        <v>3686.853233628306</v>
      </c>
      <c r="W42" s="13">
        <v>3672.9397983204954</v>
      </c>
      <c r="X42" s="13">
        <v>3648.701500042429</v>
      </c>
      <c r="Y42" s="13">
        <v>3548.9070754106092</v>
      </c>
      <c r="Z42" s="13">
        <v>3550.8901388834347</v>
      </c>
      <c r="AA42" s="13">
        <v>3486.8954091226678</v>
      </c>
      <c r="AB42" s="13"/>
      <c r="AC42" s="13"/>
      <c r="AD42" s="14">
        <f t="shared" si="62"/>
        <v>5046.8984860532328</v>
      </c>
      <c r="AE42" s="14">
        <f t="shared" si="63"/>
        <v>4980.7874997703975</v>
      </c>
      <c r="AF42" s="14">
        <f t="shared" si="64"/>
        <v>5113.5704155350613</v>
      </c>
      <c r="AG42" s="14">
        <f t="shared" si="65"/>
        <v>4718.8155760730988</v>
      </c>
      <c r="AH42" s="174">
        <v>5181.3750088411743</v>
      </c>
      <c r="AI42" s="174">
        <v>5076.9009642230649</v>
      </c>
      <c r="AJ42" s="174">
        <v>5207.2341179368377</v>
      </c>
      <c r="AK42" s="174">
        <v>5237.991705322861</v>
      </c>
      <c r="AL42" s="14">
        <f t="shared" si="66"/>
        <v>4846.7803433077588</v>
      </c>
      <c r="AM42" s="14">
        <f t="shared" si="67"/>
        <v>4686.4694037110266</v>
      </c>
      <c r="AN42" s="14">
        <f t="shared" si="68"/>
        <v>0</v>
      </c>
      <c r="AO42" s="14">
        <f t="shared" si="69"/>
        <v>0</v>
      </c>
      <c r="AP42" s="13">
        <v>139870</v>
      </c>
      <c r="AQ42" s="13">
        <v>139180.52100000001</v>
      </c>
      <c r="AR42" s="13">
        <v>138879.77600000001</v>
      </c>
      <c r="AS42" s="14">
        <f t="shared" si="7"/>
        <v>1044.8122381204337</v>
      </c>
      <c r="AT42" s="14">
        <f t="shared" si="8"/>
        <v>984.60559711365454</v>
      </c>
      <c r="AU42" s="14">
        <f t="shared" si="9"/>
        <v>1097.8542617115684</v>
      </c>
      <c r="AV42" s="14">
        <f t="shared" si="10"/>
        <v>870.83220079175999</v>
      </c>
      <c r="AW42" s="14">
        <f t="shared" si="11"/>
        <v>1073.8009632920309</v>
      </c>
      <c r="AX42" s="14">
        <f t="shared" si="12"/>
        <v>1008.7339491296849</v>
      </c>
      <c r="AY42" s="14">
        <f t="shared" si="13"/>
        <v>1119.7921998685492</v>
      </c>
      <c r="AZ42" s="14">
        <f t="shared" si="14"/>
        <v>1216.2207331845434</v>
      </c>
      <c r="BA42" s="14">
        <f t="shared" si="15"/>
        <v>931.08589845293363</v>
      </c>
      <c r="BB42" s="14">
        <f t="shared" si="16"/>
        <v>861.88353511649723</v>
      </c>
      <c r="BC42" s="14">
        <f t="shared" si="17"/>
        <v>0</v>
      </c>
      <c r="BD42" s="14">
        <f t="shared" si="18"/>
        <v>0</v>
      </c>
      <c r="BE42" s="14">
        <f t="shared" si="19"/>
        <v>2563.4657958062362</v>
      </c>
      <c r="BF42" s="14">
        <f t="shared" si="20"/>
        <v>2576.4064138754052</v>
      </c>
      <c r="BG42" s="14">
        <f t="shared" si="21"/>
        <v>2558.0908412662402</v>
      </c>
      <c r="BH42" s="14">
        <f t="shared" si="22"/>
        <v>2519.5959583851254</v>
      </c>
      <c r="BI42" s="14">
        <f t="shared" si="23"/>
        <v>2648.9721457705318</v>
      </c>
      <c r="BJ42" s="14">
        <f t="shared" si="24"/>
        <v>2638.9754628957708</v>
      </c>
      <c r="BK42" s="14">
        <f t="shared" si="25"/>
        <v>2621.5604553186208</v>
      </c>
      <c r="BL42" s="14">
        <f t="shared" si="26"/>
        <v>2555.3807599823672</v>
      </c>
      <c r="BM42" s="14">
        <f t="shared" si="27"/>
        <v>2551.283838694234</v>
      </c>
      <c r="BN42" s="14">
        <f t="shared" si="28"/>
        <v>2505.3041791118653</v>
      </c>
      <c r="BO42" s="14">
        <f t="shared" si="29"/>
        <v>0</v>
      </c>
      <c r="BP42" s="14">
        <f t="shared" si="30"/>
        <v>0</v>
      </c>
      <c r="BQ42" s="14">
        <f t="shared" si="31"/>
        <v>3608.2780339266692</v>
      </c>
      <c r="BR42" s="14">
        <f t="shared" si="32"/>
        <v>3561.012010989059</v>
      </c>
      <c r="BS42" s="14">
        <f t="shared" si="33"/>
        <v>3655.9451029778088</v>
      </c>
      <c r="BT42" s="14">
        <f t="shared" si="34"/>
        <v>3390.4281591768859</v>
      </c>
      <c r="BU42" s="14">
        <f t="shared" si="35"/>
        <v>3722.773109062563</v>
      </c>
      <c r="BV42" s="14">
        <f t="shared" si="36"/>
        <v>3647.7094120254551</v>
      </c>
      <c r="BW42" s="14">
        <f t="shared" si="37"/>
        <v>3741.3526551871705</v>
      </c>
      <c r="BX42" s="14">
        <f t="shared" si="38"/>
        <v>3771.6014931669101</v>
      </c>
      <c r="BY42" s="14">
        <f t="shared" si="39"/>
        <v>3482.3697371471671</v>
      </c>
      <c r="BZ42" s="14">
        <f t="shared" si="40"/>
        <v>3367.1877142283624</v>
      </c>
      <c r="CA42" s="14">
        <f t="shared" si="41"/>
        <v>0</v>
      </c>
      <c r="CB42" s="14">
        <f t="shared" si="42"/>
        <v>0</v>
      </c>
    </row>
    <row r="43" spans="1:80" x14ac:dyDescent="0.3">
      <c r="A43" t="s">
        <v>226</v>
      </c>
      <c r="B43" t="s">
        <v>236</v>
      </c>
      <c r="C43" t="s">
        <v>252</v>
      </c>
      <c r="D43" t="s">
        <v>294</v>
      </c>
      <c r="E43" t="s">
        <v>295</v>
      </c>
      <c r="F43" s="13">
        <v>2800.2820739932931</v>
      </c>
      <c r="G43" s="13">
        <v>2923.9269152382858</v>
      </c>
      <c r="H43" s="13">
        <v>3139.6289268835021</v>
      </c>
      <c r="I43" s="13">
        <v>2596.8043480755823</v>
      </c>
      <c r="J43" s="13">
        <v>2114.5048089132274</v>
      </c>
      <c r="K43" s="13">
        <v>2225.5322405326924</v>
      </c>
      <c r="L43" s="13">
        <v>2468.5873067849975</v>
      </c>
      <c r="M43" s="13">
        <v>2145.0303651163472</v>
      </c>
      <c r="N43" s="13">
        <v>2298.778478900681</v>
      </c>
      <c r="O43" s="13">
        <v>2163.0556039051589</v>
      </c>
      <c r="P43" s="13"/>
      <c r="Q43" s="13"/>
      <c r="R43" s="13">
        <v>5498.7173079565582</v>
      </c>
      <c r="S43" s="13">
        <v>5557.9427516064079</v>
      </c>
      <c r="T43" s="13">
        <v>6124.426985540591</v>
      </c>
      <c r="U43" s="13">
        <v>5709.1070877837255</v>
      </c>
      <c r="V43" s="13">
        <v>5546.164747850642</v>
      </c>
      <c r="W43" s="13">
        <v>5603.6355682098656</v>
      </c>
      <c r="X43" s="13">
        <v>6177.9930282159548</v>
      </c>
      <c r="Y43" s="13">
        <v>5714.7076879077022</v>
      </c>
      <c r="Z43" s="13">
        <v>5789.2146312617979</v>
      </c>
      <c r="AA43" s="13">
        <v>5448.9580897847345</v>
      </c>
      <c r="AB43" s="13"/>
      <c r="AC43" s="13"/>
      <c r="AD43" s="14">
        <f t="shared" si="62"/>
        <v>8298.9993819498522</v>
      </c>
      <c r="AE43" s="14">
        <f t="shared" si="63"/>
        <v>8481.8696668446937</v>
      </c>
      <c r="AF43" s="14">
        <f t="shared" si="64"/>
        <v>9264.0559124240935</v>
      </c>
      <c r="AG43" s="14">
        <f t="shared" si="65"/>
        <v>8305.9114358593069</v>
      </c>
      <c r="AH43" s="174">
        <v>7660.669556763869</v>
      </c>
      <c r="AI43" s="174">
        <v>7829.1678087425589</v>
      </c>
      <c r="AJ43" s="174">
        <v>8646.5803350009519</v>
      </c>
      <c r="AK43" s="174">
        <v>7859.7380530240498</v>
      </c>
      <c r="AL43" s="14">
        <f t="shared" si="66"/>
        <v>8087.9931101624788</v>
      </c>
      <c r="AM43" s="14">
        <f t="shared" si="67"/>
        <v>7612.0136936898934</v>
      </c>
      <c r="AN43" s="14">
        <f t="shared" si="68"/>
        <v>0</v>
      </c>
      <c r="AO43" s="14">
        <f t="shared" si="69"/>
        <v>0</v>
      </c>
      <c r="AP43" s="13">
        <v>284813</v>
      </c>
      <c r="AQ43" s="13">
        <v>285841.848</v>
      </c>
      <c r="AR43" s="13">
        <v>287042.84100000001</v>
      </c>
      <c r="AS43" s="14">
        <f t="shared" si="7"/>
        <v>983.20023102642551</v>
      </c>
      <c r="AT43" s="14">
        <f t="shared" si="8"/>
        <v>1026.6128706338143</v>
      </c>
      <c r="AU43" s="14">
        <f t="shared" si="9"/>
        <v>1102.3474795334139</v>
      </c>
      <c r="AV43" s="14">
        <f t="shared" si="10"/>
        <v>908.47591640101007</v>
      </c>
      <c r="AW43" s="14">
        <f t="shared" si="11"/>
        <v>739.74641001944099</v>
      </c>
      <c r="AX43" s="14">
        <f t="shared" si="12"/>
        <v>778.58866926045494</v>
      </c>
      <c r="AY43" s="14">
        <f t="shared" si="13"/>
        <v>863.61997869010327</v>
      </c>
      <c r="AZ43" s="14">
        <f t="shared" si="14"/>
        <v>747.28579108382883</v>
      </c>
      <c r="BA43" s="14">
        <f t="shared" si="15"/>
        <v>804.21341206158206</v>
      </c>
      <c r="BB43" s="14">
        <f t="shared" si="16"/>
        <v>756.73160492061993</v>
      </c>
      <c r="BC43" s="14">
        <f t="shared" si="17"/>
        <v>0</v>
      </c>
      <c r="BD43" s="14">
        <f t="shared" si="18"/>
        <v>0</v>
      </c>
      <c r="BE43" s="14">
        <f t="shared" si="19"/>
        <v>1930.6412656573114</v>
      </c>
      <c r="BF43" s="14">
        <f t="shared" si="20"/>
        <v>1951.4357671898433</v>
      </c>
      <c r="BG43" s="14">
        <f t="shared" si="21"/>
        <v>2150.3326693446547</v>
      </c>
      <c r="BH43" s="14">
        <f t="shared" si="22"/>
        <v>1997.2957520844625</v>
      </c>
      <c r="BI43" s="14">
        <f t="shared" si="23"/>
        <v>1940.2913837342116</v>
      </c>
      <c r="BJ43" s="14">
        <f t="shared" si="24"/>
        <v>1960.3971942589264</v>
      </c>
      <c r="BK43" s="14">
        <f t="shared" si="25"/>
        <v>2161.3325940349905</v>
      </c>
      <c r="BL43" s="14">
        <f t="shared" si="26"/>
        <v>1990.8901639904345</v>
      </c>
      <c r="BM43" s="14">
        <f t="shared" si="27"/>
        <v>2025.3208799789868</v>
      </c>
      <c r="BN43" s="14">
        <f t="shared" si="28"/>
        <v>1906.2842365141489</v>
      </c>
      <c r="BO43" s="14">
        <f t="shared" si="29"/>
        <v>0</v>
      </c>
      <c r="BP43" s="14">
        <f t="shared" si="30"/>
        <v>0</v>
      </c>
      <c r="BQ43" s="14">
        <f t="shared" si="31"/>
        <v>2913.8414966837372</v>
      </c>
      <c r="BR43" s="14">
        <f t="shared" si="32"/>
        <v>2978.0486378236574</v>
      </c>
      <c r="BS43" s="14">
        <f t="shared" si="33"/>
        <v>3252.6801488780684</v>
      </c>
      <c r="BT43" s="14">
        <f t="shared" si="34"/>
        <v>2905.7716684854722</v>
      </c>
      <c r="BU43" s="14">
        <f t="shared" si="35"/>
        <v>2680.0377937536523</v>
      </c>
      <c r="BV43" s="14">
        <f t="shared" si="36"/>
        <v>2738.9858635193818</v>
      </c>
      <c r="BW43" s="14">
        <f t="shared" si="37"/>
        <v>3024.9525727250934</v>
      </c>
      <c r="BX43" s="14">
        <f t="shared" si="38"/>
        <v>2738.1759550742636</v>
      </c>
      <c r="BY43" s="14">
        <f t="shared" si="39"/>
        <v>2829.5342920405687</v>
      </c>
      <c r="BZ43" s="14">
        <f t="shared" si="40"/>
        <v>2663.0158414347688</v>
      </c>
      <c r="CA43" s="14">
        <f t="shared" si="41"/>
        <v>0</v>
      </c>
      <c r="CB43" s="14">
        <f t="shared" si="42"/>
        <v>0</v>
      </c>
    </row>
    <row r="44" spans="1:80" x14ac:dyDescent="0.3">
      <c r="A44" t="s">
        <v>250</v>
      </c>
      <c r="B44" t="s">
        <v>291</v>
      </c>
      <c r="C44" t="s">
        <v>296</v>
      </c>
      <c r="D44" t="s">
        <v>300</v>
      </c>
      <c r="E44" t="s">
        <v>301</v>
      </c>
      <c r="F44" s="13">
        <v>3628.2052717171364</v>
      </c>
      <c r="G44" s="13">
        <v>3794.6113323307673</v>
      </c>
      <c r="H44" s="13">
        <v>3820.4250148636302</v>
      </c>
      <c r="I44" s="13">
        <v>3696.427146982559</v>
      </c>
      <c r="J44" s="13">
        <v>3398.6478806213249</v>
      </c>
      <c r="K44" s="13">
        <v>3567.3587343182471</v>
      </c>
      <c r="L44" s="13">
        <v>3587.1799548345521</v>
      </c>
      <c r="M44" s="13">
        <v>3520.3409554191048</v>
      </c>
      <c r="N44" s="13">
        <v>3858.6845800462652</v>
      </c>
      <c r="O44" s="13">
        <v>3916.7653657452056</v>
      </c>
      <c r="P44" s="13"/>
      <c r="Q44" s="13"/>
      <c r="R44" s="13">
        <v>7244.8865780178185</v>
      </c>
      <c r="S44" s="13">
        <v>7021.7826075552211</v>
      </c>
      <c r="T44" s="13">
        <v>7342.1488461327099</v>
      </c>
      <c r="U44" s="13">
        <v>7550.9630994788995</v>
      </c>
      <c r="V44" s="13">
        <v>7547.7363891622917</v>
      </c>
      <c r="W44" s="13">
        <v>7460.1542519972227</v>
      </c>
      <c r="X44" s="13">
        <v>7802.1855455576497</v>
      </c>
      <c r="Y44" s="13">
        <v>7604.4342990112564</v>
      </c>
      <c r="Z44" s="13">
        <v>7183.5790820022694</v>
      </c>
      <c r="AA44" s="13">
        <v>7018.5558972386134</v>
      </c>
      <c r="AB44" s="13"/>
      <c r="AC44" s="13"/>
      <c r="AD44" s="14">
        <f t="shared" si="62"/>
        <v>10873.091849734956</v>
      </c>
      <c r="AE44" s="14">
        <f t="shared" si="63"/>
        <v>10816.393939885987</v>
      </c>
      <c r="AF44" s="14">
        <f t="shared" si="64"/>
        <v>11162.573860996341</v>
      </c>
      <c r="AG44" s="14">
        <f t="shared" si="65"/>
        <v>11247.390246461458</v>
      </c>
      <c r="AH44" s="174">
        <v>10946.384269783615</v>
      </c>
      <c r="AI44" s="174">
        <v>11027.512986315469</v>
      </c>
      <c r="AJ44" s="174">
        <v>11389.365500392201</v>
      </c>
      <c r="AK44" s="174">
        <v>11124.775254430362</v>
      </c>
      <c r="AL44" s="14">
        <f t="shared" si="66"/>
        <v>11042.263662048535</v>
      </c>
      <c r="AM44" s="14">
        <f t="shared" si="67"/>
        <v>10935.32126298382</v>
      </c>
      <c r="AN44" s="14">
        <f t="shared" si="68"/>
        <v>0</v>
      </c>
      <c r="AO44" s="14">
        <f t="shared" si="69"/>
        <v>0</v>
      </c>
      <c r="AP44" s="13">
        <v>346022</v>
      </c>
      <c r="AQ44" s="13">
        <v>348724.61699999997</v>
      </c>
      <c r="AR44" s="13">
        <v>350712.59899999999</v>
      </c>
      <c r="AS44" s="14">
        <f t="shared" si="7"/>
        <v>1048.5475697259528</v>
      </c>
      <c r="AT44" s="14">
        <f t="shared" si="8"/>
        <v>1096.63874907687</v>
      </c>
      <c r="AU44" s="14">
        <f t="shared" si="9"/>
        <v>1104.0988766216108</v>
      </c>
      <c r="AV44" s="14">
        <f t="shared" si="10"/>
        <v>1059.9845742987966</v>
      </c>
      <c r="AW44" s="14">
        <f t="shared" si="11"/>
        <v>974.59362343247631</v>
      </c>
      <c r="AX44" s="14">
        <f t="shared" si="12"/>
        <v>1022.97301664776</v>
      </c>
      <c r="AY44" s="14">
        <f t="shared" si="13"/>
        <v>1028.6569344298834</v>
      </c>
      <c r="AZ44" s="14">
        <f t="shared" si="14"/>
        <v>1003.7680327016438</v>
      </c>
      <c r="BA44" s="14">
        <f t="shared" si="15"/>
        <v>1106.5133896315285</v>
      </c>
      <c r="BB44" s="14">
        <f t="shared" si="16"/>
        <v>1123.1685905744951</v>
      </c>
      <c r="BC44" s="14">
        <f t="shared" si="17"/>
        <v>0</v>
      </c>
      <c r="BD44" s="14">
        <f t="shared" si="18"/>
        <v>0</v>
      </c>
      <c r="BE44" s="14">
        <f t="shared" si="19"/>
        <v>2093.7647253694327</v>
      </c>
      <c r="BF44" s="14">
        <f t="shared" si="20"/>
        <v>2029.2879087327458</v>
      </c>
      <c r="BG44" s="14">
        <f t="shared" si="21"/>
        <v>2121.8734202255087</v>
      </c>
      <c r="BH44" s="14">
        <f t="shared" si="22"/>
        <v>2165.3083067201133</v>
      </c>
      <c r="BI44" s="14">
        <f t="shared" si="23"/>
        <v>2164.3830177788373</v>
      </c>
      <c r="BJ44" s="14">
        <f t="shared" si="24"/>
        <v>2139.2680322299193</v>
      </c>
      <c r="BK44" s="14">
        <f t="shared" si="25"/>
        <v>2237.3486600051669</v>
      </c>
      <c r="BL44" s="14">
        <f t="shared" si="26"/>
        <v>2168.2809002853237</v>
      </c>
      <c r="BM44" s="14">
        <f t="shared" si="27"/>
        <v>2059.9575515491269</v>
      </c>
      <c r="BN44" s="14">
        <f t="shared" si="28"/>
        <v>2012.6356314095869</v>
      </c>
      <c r="BO44" s="14">
        <f t="shared" si="29"/>
        <v>0</v>
      </c>
      <c r="BP44" s="14">
        <f t="shared" si="30"/>
        <v>0</v>
      </c>
      <c r="BQ44" s="14">
        <f t="shared" si="31"/>
        <v>3142.3122950953857</v>
      </c>
      <c r="BR44" s="14">
        <f t="shared" si="32"/>
        <v>3125.9266578096153</v>
      </c>
      <c r="BS44" s="14">
        <f t="shared" si="33"/>
        <v>3225.9722968471197</v>
      </c>
      <c r="BT44" s="14">
        <f t="shared" si="34"/>
        <v>3225.2928810189096</v>
      </c>
      <c r="BU44" s="14">
        <f t="shared" si="35"/>
        <v>3138.9766412113136</v>
      </c>
      <c r="BV44" s="14">
        <f t="shared" si="36"/>
        <v>3162.2410488776795</v>
      </c>
      <c r="BW44" s="14">
        <f t="shared" si="37"/>
        <v>3266.0055944350502</v>
      </c>
      <c r="BX44" s="14">
        <f t="shared" si="38"/>
        <v>3172.0489329869679</v>
      </c>
      <c r="BY44" s="14">
        <f t="shared" si="39"/>
        <v>3166.4709411806552</v>
      </c>
      <c r="BZ44" s="14">
        <f t="shared" si="40"/>
        <v>3135.8042219840822</v>
      </c>
      <c r="CA44" s="14">
        <f t="shared" si="41"/>
        <v>0</v>
      </c>
      <c r="CB44" s="14">
        <f t="shared" si="42"/>
        <v>0</v>
      </c>
    </row>
    <row r="45" spans="1:80" x14ac:dyDescent="0.3">
      <c r="A45" t="s">
        <v>259</v>
      </c>
      <c r="B45" t="s">
        <v>283</v>
      </c>
      <c r="C45" t="s">
        <v>307</v>
      </c>
      <c r="D45" t="s">
        <v>305</v>
      </c>
      <c r="E45" t="s">
        <v>306</v>
      </c>
      <c r="F45" s="13">
        <v>1172.869973173556</v>
      </c>
      <c r="G45" s="13">
        <v>1139.3806505139123</v>
      </c>
      <c r="H45" s="13">
        <v>1277.6152801988442</v>
      </c>
      <c r="I45" s="13">
        <v>1293.0785821558088</v>
      </c>
      <c r="J45" s="13">
        <v>1229.2615297034251</v>
      </c>
      <c r="K45" s="13">
        <v>1226.3129037408487</v>
      </c>
      <c r="L45" s="13">
        <v>1354.3605999428755</v>
      </c>
      <c r="M45" s="13">
        <v>1250.6170513480897</v>
      </c>
      <c r="N45" s="13">
        <v>1410.8640778587178</v>
      </c>
      <c r="O45" s="13">
        <v>1321.8740105893808</v>
      </c>
      <c r="P45" s="13"/>
      <c r="Q45" s="13"/>
      <c r="R45" s="13">
        <v>2014.9066763406472</v>
      </c>
      <c r="S45" s="13">
        <v>1937.1895680508485</v>
      </c>
      <c r="T45" s="13">
        <v>1969.2642472347079</v>
      </c>
      <c r="U45" s="13">
        <v>1928.0849303910582</v>
      </c>
      <c r="V45" s="13">
        <v>1852.0837630932149</v>
      </c>
      <c r="W45" s="13">
        <v>1882.2165588831012</v>
      </c>
      <c r="X45" s="13">
        <v>1940.7026927241684</v>
      </c>
      <c r="Y45" s="13">
        <v>1815.8420067439265</v>
      </c>
      <c r="Z45" s="13">
        <v>1933.9462781239233</v>
      </c>
      <c r="AA45" s="13">
        <v>1989.2497362237641</v>
      </c>
      <c r="AB45" s="13"/>
      <c r="AC45" s="13"/>
      <c r="AD45" s="14">
        <f t="shared" si="62"/>
        <v>3187.7766495142032</v>
      </c>
      <c r="AE45" s="14">
        <f t="shared" si="63"/>
        <v>3076.5702185647606</v>
      </c>
      <c r="AF45" s="14">
        <f t="shared" si="64"/>
        <v>3246.8795274335521</v>
      </c>
      <c r="AG45" s="14">
        <f t="shared" si="65"/>
        <v>3221.163512546867</v>
      </c>
      <c r="AH45" s="174">
        <v>3081.34529279664</v>
      </c>
      <c r="AI45" s="174">
        <v>3108.5294626239502</v>
      </c>
      <c r="AJ45" s="174">
        <v>3295.0632926670437</v>
      </c>
      <c r="AK45" s="174">
        <v>3066.4590580920162</v>
      </c>
      <c r="AL45" s="14">
        <f t="shared" si="66"/>
        <v>3344.8103559826413</v>
      </c>
      <c r="AM45" s="14">
        <f t="shared" si="67"/>
        <v>3311.1237468131449</v>
      </c>
      <c r="AN45" s="14">
        <f t="shared" si="68"/>
        <v>0</v>
      </c>
      <c r="AO45" s="14">
        <f t="shared" si="69"/>
        <v>0</v>
      </c>
      <c r="AP45" s="13">
        <v>120377</v>
      </c>
      <c r="AQ45" s="13">
        <v>121553.685</v>
      </c>
      <c r="AR45" s="13">
        <v>122462.446</v>
      </c>
      <c r="AS45" s="14">
        <f t="shared" si="7"/>
        <v>974.33062227298899</v>
      </c>
      <c r="AT45" s="14">
        <f t="shared" si="8"/>
        <v>946.51025570824356</v>
      </c>
      <c r="AU45" s="14">
        <f t="shared" si="9"/>
        <v>1061.3450079324489</v>
      </c>
      <c r="AV45" s="14">
        <f t="shared" si="10"/>
        <v>1063.7921689957889</v>
      </c>
      <c r="AW45" s="14">
        <f t="shared" si="11"/>
        <v>1011.291043709144</v>
      </c>
      <c r="AX45" s="14">
        <f t="shared" si="12"/>
        <v>1008.8652629007905</v>
      </c>
      <c r="AY45" s="14">
        <f t="shared" si="13"/>
        <v>1114.2077674920968</v>
      </c>
      <c r="AZ45" s="14">
        <f t="shared" si="14"/>
        <v>1021.2249487063895</v>
      </c>
      <c r="BA45" s="14">
        <f t="shared" si="15"/>
        <v>1160.6921483776637</v>
      </c>
      <c r="BB45" s="14">
        <f t="shared" si="16"/>
        <v>1087.4816428554848</v>
      </c>
      <c r="BC45" s="14">
        <f t="shared" si="17"/>
        <v>0</v>
      </c>
      <c r="BD45" s="14">
        <f t="shared" si="18"/>
        <v>0</v>
      </c>
      <c r="BE45" s="14">
        <f t="shared" si="19"/>
        <v>1673.8302801537229</v>
      </c>
      <c r="BF45" s="14">
        <f t="shared" si="20"/>
        <v>1609.268853726915</v>
      </c>
      <c r="BG45" s="14">
        <f t="shared" si="21"/>
        <v>1635.9140427446339</v>
      </c>
      <c r="BH45" s="14">
        <f t="shared" si="22"/>
        <v>1586.2003117314446</v>
      </c>
      <c r="BI45" s="14">
        <f t="shared" si="23"/>
        <v>1523.6755373506076</v>
      </c>
      <c r="BJ45" s="14">
        <f t="shared" si="24"/>
        <v>1548.4652389461505</v>
      </c>
      <c r="BK45" s="14">
        <f t="shared" si="25"/>
        <v>1596.5807147057437</v>
      </c>
      <c r="BL45" s="14">
        <f t="shared" si="26"/>
        <v>1482.7745697190521</v>
      </c>
      <c r="BM45" s="14">
        <f t="shared" si="27"/>
        <v>1591.0223356239044</v>
      </c>
      <c r="BN45" s="14">
        <f t="shared" si="28"/>
        <v>1636.5194820903737</v>
      </c>
      <c r="BO45" s="14">
        <f t="shared" si="29"/>
        <v>0</v>
      </c>
      <c r="BP45" s="14">
        <f t="shared" si="30"/>
        <v>0</v>
      </c>
      <c r="BQ45" s="14">
        <f t="shared" si="31"/>
        <v>2648.1609024267118</v>
      </c>
      <c r="BR45" s="14">
        <f t="shared" si="32"/>
        <v>2555.7791094351583</v>
      </c>
      <c r="BS45" s="14">
        <f t="shared" si="33"/>
        <v>2697.259050677083</v>
      </c>
      <c r="BT45" s="14">
        <f t="shared" si="34"/>
        <v>2649.9924807272332</v>
      </c>
      <c r="BU45" s="14">
        <f t="shared" si="35"/>
        <v>2534.9665810597517</v>
      </c>
      <c r="BV45" s="14">
        <f t="shared" si="36"/>
        <v>2557.3305018469414</v>
      </c>
      <c r="BW45" s="14">
        <f t="shared" si="37"/>
        <v>2710.78848219784</v>
      </c>
      <c r="BX45" s="14">
        <f t="shared" si="38"/>
        <v>2503.9995184254417</v>
      </c>
      <c r="BY45" s="14">
        <f t="shared" si="39"/>
        <v>2751.7144840015681</v>
      </c>
      <c r="BZ45" s="14">
        <f t="shared" si="40"/>
        <v>2724.0011249458585</v>
      </c>
      <c r="CA45" s="14">
        <f t="shared" si="41"/>
        <v>0</v>
      </c>
      <c r="CB45" s="14">
        <f t="shared" si="42"/>
        <v>0</v>
      </c>
    </row>
    <row r="46" spans="1:80" x14ac:dyDescent="0.3">
      <c r="A46" t="s">
        <v>226</v>
      </c>
      <c r="B46" t="s">
        <v>245</v>
      </c>
      <c r="C46" t="s">
        <v>220</v>
      </c>
      <c r="D46" t="s">
        <v>311</v>
      </c>
      <c r="E46" t="s">
        <v>312</v>
      </c>
      <c r="F46" s="13">
        <v>5375.5341378772555</v>
      </c>
      <c r="G46" s="13">
        <v>5472.100686139509</v>
      </c>
      <c r="H46" s="13">
        <v>7610.716751126869</v>
      </c>
      <c r="I46" s="13">
        <v>7863.5768078766923</v>
      </c>
      <c r="J46" s="13">
        <v>5299.8889713095305</v>
      </c>
      <c r="K46" s="13">
        <v>5476.5905416655496</v>
      </c>
      <c r="L46" s="13">
        <v>5776.4872658041286</v>
      </c>
      <c r="M46" s="13">
        <v>5516.539879214547</v>
      </c>
      <c r="N46" s="13">
        <v>8163.1075691340338</v>
      </c>
      <c r="O46" s="13">
        <v>7548.8587311349711</v>
      </c>
      <c r="P46" s="13"/>
      <c r="Q46" s="13"/>
      <c r="R46" s="13">
        <v>11803.316262151895</v>
      </c>
      <c r="S46" s="13">
        <v>11895.201400558864</v>
      </c>
      <c r="T46" s="13">
        <v>13231.497697900657</v>
      </c>
      <c r="U46" s="13">
        <v>13080.014706537335</v>
      </c>
      <c r="V46" s="13">
        <v>11465.94625339819</v>
      </c>
      <c r="W46" s="13">
        <v>11305.525646568267</v>
      </c>
      <c r="X46" s="13">
        <v>11891.520418000549</v>
      </c>
      <c r="Y46" s="13">
        <v>11657.47712789415</v>
      </c>
      <c r="Z46" s="13">
        <v>12612.317762074443</v>
      </c>
      <c r="AA46" s="13">
        <v>12662.75392496016</v>
      </c>
      <c r="AB46" s="13"/>
      <c r="AC46" s="13"/>
      <c r="AD46" s="14">
        <f t="shared" si="62"/>
        <v>17178.85040002915</v>
      </c>
      <c r="AE46" s="14">
        <f t="shared" si="63"/>
        <v>17367.302086698372</v>
      </c>
      <c r="AF46" s="14">
        <f t="shared" si="64"/>
        <v>20842.214449027524</v>
      </c>
      <c r="AG46" s="14">
        <f t="shared" si="65"/>
        <v>20943.591514414027</v>
      </c>
      <c r="AH46" s="174">
        <v>16765.83522470772</v>
      </c>
      <c r="AI46" s="174">
        <v>16782.116188233817</v>
      </c>
      <c r="AJ46" s="174">
        <v>17668.007683804677</v>
      </c>
      <c r="AK46" s="174">
        <v>17174.017007108698</v>
      </c>
      <c r="AL46" s="14">
        <f t="shared" si="66"/>
        <v>20775.425331208477</v>
      </c>
      <c r="AM46" s="14">
        <f t="shared" si="67"/>
        <v>20211.612656095131</v>
      </c>
      <c r="AN46" s="14">
        <f t="shared" si="68"/>
        <v>0</v>
      </c>
      <c r="AO46" s="14">
        <f t="shared" si="69"/>
        <v>0</v>
      </c>
      <c r="AP46" s="13">
        <v>534800</v>
      </c>
      <c r="AQ46" s="13">
        <v>535355.29799999995</v>
      </c>
      <c r="AR46" s="13">
        <v>536782.51800000004</v>
      </c>
      <c r="AS46" s="14">
        <f t="shared" si="7"/>
        <v>1005.148492497617</v>
      </c>
      <c r="AT46" s="14">
        <f t="shared" si="8"/>
        <v>1023.2050647231691</v>
      </c>
      <c r="AU46" s="14">
        <f t="shared" si="9"/>
        <v>1423.0958771740593</v>
      </c>
      <c r="AV46" s="14">
        <f t="shared" si="10"/>
        <v>1468.8519637806392</v>
      </c>
      <c r="AW46" s="14">
        <f t="shared" si="11"/>
        <v>989.97600119192816</v>
      </c>
      <c r="AX46" s="14">
        <f t="shared" si="12"/>
        <v>1022.9824122643781</v>
      </c>
      <c r="AY46" s="14">
        <f t="shared" si="13"/>
        <v>1079.0006725223682</v>
      </c>
      <c r="AZ46" s="14">
        <f t="shared" si="14"/>
        <v>1027.7048328191916</v>
      </c>
      <c r="BA46" s="14">
        <f t="shared" si="15"/>
        <v>1524.8018651594691</v>
      </c>
      <c r="BB46" s="14">
        <f t="shared" si="16"/>
        <v>1410.0651958309325</v>
      </c>
      <c r="BC46" s="14">
        <f t="shared" si="17"/>
        <v>0</v>
      </c>
      <c r="BD46" s="14">
        <f t="shared" si="18"/>
        <v>0</v>
      </c>
      <c r="BE46" s="14">
        <f t="shared" si="19"/>
        <v>2207.0524050396211</v>
      </c>
      <c r="BF46" s="14">
        <f t="shared" si="20"/>
        <v>2224.2336201493763</v>
      </c>
      <c r="BG46" s="14">
        <f t="shared" si="21"/>
        <v>2474.1020377525538</v>
      </c>
      <c r="BH46" s="14">
        <f t="shared" si="22"/>
        <v>2443.2399857444461</v>
      </c>
      <c r="BI46" s="14">
        <f t="shared" si="23"/>
        <v>2141.7451730155831</v>
      </c>
      <c r="BJ46" s="14">
        <f t="shared" si="24"/>
        <v>2111.7799130416502</v>
      </c>
      <c r="BK46" s="14">
        <f t="shared" si="25"/>
        <v>2221.2389533502947</v>
      </c>
      <c r="BL46" s="14">
        <f t="shared" si="26"/>
        <v>2171.7318908463685</v>
      </c>
      <c r="BM46" s="14">
        <f t="shared" si="27"/>
        <v>2355.8780139455057</v>
      </c>
      <c r="BN46" s="14">
        <f t="shared" si="28"/>
        <v>2365.2990775035087</v>
      </c>
      <c r="BO46" s="14">
        <f t="shared" si="29"/>
        <v>0</v>
      </c>
      <c r="BP46" s="14">
        <f t="shared" si="30"/>
        <v>0</v>
      </c>
      <c r="BQ46" s="14">
        <f t="shared" si="31"/>
        <v>3212.2008975372382</v>
      </c>
      <c r="BR46" s="14">
        <f t="shared" si="32"/>
        <v>3247.4386848725453</v>
      </c>
      <c r="BS46" s="14">
        <f t="shared" si="33"/>
        <v>3897.1979149266126</v>
      </c>
      <c r="BT46" s="14">
        <f t="shared" si="34"/>
        <v>3912.0919495250851</v>
      </c>
      <c r="BU46" s="14">
        <f t="shared" si="35"/>
        <v>3131.7211742075115</v>
      </c>
      <c r="BV46" s="14">
        <f t="shared" si="36"/>
        <v>3134.7623253060287</v>
      </c>
      <c r="BW46" s="14">
        <f t="shared" si="37"/>
        <v>3300.2396258726626</v>
      </c>
      <c r="BX46" s="14">
        <f t="shared" si="38"/>
        <v>3199.4367236655598</v>
      </c>
      <c r="BY46" s="14">
        <f t="shared" si="39"/>
        <v>3880.679879104975</v>
      </c>
      <c r="BZ46" s="14">
        <f t="shared" si="40"/>
        <v>3775.3642733344409</v>
      </c>
      <c r="CA46" s="14">
        <f t="shared" si="41"/>
        <v>0</v>
      </c>
      <c r="CB46" s="14">
        <f t="shared" si="42"/>
        <v>0</v>
      </c>
    </row>
    <row r="47" spans="1:80" x14ac:dyDescent="0.3">
      <c r="A47" t="s">
        <v>241</v>
      </c>
      <c r="B47" t="s">
        <v>276</v>
      </c>
      <c r="C47" t="s">
        <v>317</v>
      </c>
      <c r="D47" t="s">
        <v>315</v>
      </c>
      <c r="E47" t="s">
        <v>316</v>
      </c>
      <c r="F47" s="13">
        <v>1870.2140773240071</v>
      </c>
      <c r="G47" s="13">
        <v>1995.9625129862138</v>
      </c>
      <c r="H47" s="13">
        <v>2340.4875152876643</v>
      </c>
      <c r="I47" s="13">
        <v>2655.7245148630891</v>
      </c>
      <c r="J47" s="13">
        <v>2564.898060303889</v>
      </c>
      <c r="K47" s="13">
        <v>2528.67375051715</v>
      </c>
      <c r="L47" s="13">
        <v>2515.3440925913696</v>
      </c>
      <c r="M47" s="13">
        <v>2447.8536195892234</v>
      </c>
      <c r="N47" s="13">
        <v>2877.6229066476235</v>
      </c>
      <c r="O47" s="13">
        <v>3029.8085145760069</v>
      </c>
      <c r="P47" s="13"/>
      <c r="Q47" s="13"/>
      <c r="R47" s="13">
        <v>5070.2412568612681</v>
      </c>
      <c r="S47" s="13">
        <v>5103.6920572220351</v>
      </c>
      <c r="T47" s="13">
        <v>5480.3644812224338</v>
      </c>
      <c r="U47" s="13">
        <v>5453.6521861614146</v>
      </c>
      <c r="V47" s="13">
        <v>5379.1071300300819</v>
      </c>
      <c r="W47" s="13">
        <v>5283.8303828027365</v>
      </c>
      <c r="X47" s="13">
        <v>5510.8671281848956</v>
      </c>
      <c r="Y47" s="13">
        <v>5434.9119689264562</v>
      </c>
      <c r="Z47" s="13">
        <v>5246.7362697470726</v>
      </c>
      <c r="AA47" s="13">
        <v>5387.7511857019053</v>
      </c>
      <c r="AB47" s="13"/>
      <c r="AC47" s="13"/>
      <c r="AD47" s="14">
        <f t="shared" si="62"/>
        <v>6940.4553341852752</v>
      </c>
      <c r="AE47" s="14">
        <f t="shared" si="63"/>
        <v>7099.6545702082494</v>
      </c>
      <c r="AF47" s="14">
        <f t="shared" si="64"/>
        <v>7820.8519965100986</v>
      </c>
      <c r="AG47" s="14">
        <f t="shared" si="65"/>
        <v>8109.3767010245037</v>
      </c>
      <c r="AH47" s="174">
        <v>7944.0051903339709</v>
      </c>
      <c r="AI47" s="174">
        <v>7812.504133319886</v>
      </c>
      <c r="AJ47" s="174">
        <v>8026.2112207762657</v>
      </c>
      <c r="AK47" s="174">
        <v>7882.7655885156801</v>
      </c>
      <c r="AL47" s="14">
        <f t="shared" si="66"/>
        <v>8124.3591763946961</v>
      </c>
      <c r="AM47" s="14">
        <f t="shared" si="67"/>
        <v>8417.5597002779123</v>
      </c>
      <c r="AN47" s="14">
        <f t="shared" si="68"/>
        <v>0</v>
      </c>
      <c r="AO47" s="14">
        <f t="shared" si="69"/>
        <v>0</v>
      </c>
      <c r="AP47" s="13">
        <v>329102</v>
      </c>
      <c r="AQ47" s="13">
        <v>330551.64299999998</v>
      </c>
      <c r="AR47" s="13">
        <v>332469.12800000003</v>
      </c>
      <c r="AS47" s="14">
        <f t="shared" si="7"/>
        <v>568.27794341085962</v>
      </c>
      <c r="AT47" s="14">
        <f t="shared" si="8"/>
        <v>606.48750630084703</v>
      </c>
      <c r="AU47" s="14">
        <f t="shared" si="9"/>
        <v>711.1738960224078</v>
      </c>
      <c r="AV47" s="14">
        <f t="shared" si="10"/>
        <v>803.42196782337248</v>
      </c>
      <c r="AW47" s="14">
        <f t="shared" si="11"/>
        <v>775.94473197154525</v>
      </c>
      <c r="AX47" s="14">
        <f t="shared" si="12"/>
        <v>764.98598753513079</v>
      </c>
      <c r="AY47" s="14">
        <f t="shared" si="13"/>
        <v>760.95343824727854</v>
      </c>
      <c r="AZ47" s="14">
        <f t="shared" si="14"/>
        <v>736.26493813561638</v>
      </c>
      <c r="BA47" s="14">
        <f t="shared" si="15"/>
        <v>870.5516876367858</v>
      </c>
      <c r="BB47" s="14">
        <f t="shared" si="16"/>
        <v>916.59157615380764</v>
      </c>
      <c r="BC47" s="14">
        <f t="shared" si="17"/>
        <v>0</v>
      </c>
      <c r="BD47" s="14">
        <f t="shared" si="18"/>
        <v>0</v>
      </c>
      <c r="BE47" s="14">
        <f t="shared" si="19"/>
        <v>1540.6291231476162</v>
      </c>
      <c r="BF47" s="14">
        <f t="shared" si="20"/>
        <v>1550.7933884394611</v>
      </c>
      <c r="BG47" s="14">
        <f t="shared" si="21"/>
        <v>1665.2480025105997</v>
      </c>
      <c r="BH47" s="14">
        <f t="shared" si="22"/>
        <v>1649.8638871268338</v>
      </c>
      <c r="BI47" s="14">
        <f t="shared" si="23"/>
        <v>1627.3121746456065</v>
      </c>
      <c r="BJ47" s="14">
        <f t="shared" si="24"/>
        <v>1598.4886158326362</v>
      </c>
      <c r="BK47" s="14">
        <f t="shared" si="25"/>
        <v>1667.1728139572115</v>
      </c>
      <c r="BL47" s="14">
        <f t="shared" si="26"/>
        <v>1634.711770569704</v>
      </c>
      <c r="BM47" s="14">
        <f t="shared" si="27"/>
        <v>1587.2667345196264</v>
      </c>
      <c r="BN47" s="14">
        <f t="shared" si="28"/>
        <v>1629.927214036539</v>
      </c>
      <c r="BO47" s="14">
        <f t="shared" si="29"/>
        <v>0</v>
      </c>
      <c r="BP47" s="14">
        <f t="shared" si="30"/>
        <v>0</v>
      </c>
      <c r="BQ47" s="14">
        <f t="shared" si="31"/>
        <v>2108.9070665584759</v>
      </c>
      <c r="BR47" s="14">
        <f t="shared" si="32"/>
        <v>2157.2808947403082</v>
      </c>
      <c r="BS47" s="14">
        <f t="shared" si="33"/>
        <v>2376.4218985330076</v>
      </c>
      <c r="BT47" s="14">
        <f t="shared" si="34"/>
        <v>2453.2858549502062</v>
      </c>
      <c r="BU47" s="14">
        <f t="shared" si="35"/>
        <v>2403.2569066171518</v>
      </c>
      <c r="BV47" s="14">
        <f t="shared" si="36"/>
        <v>2363.4746033677666</v>
      </c>
      <c r="BW47" s="14">
        <f t="shared" si="37"/>
        <v>2428.1262522044904</v>
      </c>
      <c r="BX47" s="14">
        <f t="shared" si="38"/>
        <v>2370.9767087053206</v>
      </c>
      <c r="BY47" s="14">
        <f t="shared" si="39"/>
        <v>2457.818422156412</v>
      </c>
      <c r="BZ47" s="14">
        <f t="shared" si="40"/>
        <v>2546.5187901903464</v>
      </c>
      <c r="CA47" s="14">
        <f t="shared" si="41"/>
        <v>0</v>
      </c>
      <c r="CB47" s="14">
        <f t="shared" si="42"/>
        <v>0</v>
      </c>
    </row>
    <row r="48" spans="1:80" x14ac:dyDescent="0.3">
      <c r="A48" t="s">
        <v>259</v>
      </c>
      <c r="B48" t="s">
        <v>283</v>
      </c>
      <c r="C48" t="s">
        <v>313</v>
      </c>
      <c r="D48" t="s">
        <v>321</v>
      </c>
      <c r="E48" t="s">
        <v>322</v>
      </c>
      <c r="F48" s="13">
        <v>1857.4852534069578</v>
      </c>
      <c r="G48" s="13">
        <v>1754.9788143754263</v>
      </c>
      <c r="H48" s="13">
        <v>1792.3656657886822</v>
      </c>
      <c r="I48" s="13">
        <v>1503.5363761771237</v>
      </c>
      <c r="J48" s="13">
        <v>1889.2149292118806</v>
      </c>
      <c r="K48" s="13">
        <v>1901.1524164745338</v>
      </c>
      <c r="L48" s="13">
        <v>1958.1544622650022</v>
      </c>
      <c r="M48" s="13">
        <v>1760.1972571861422</v>
      </c>
      <c r="N48" s="13">
        <v>1460.2363321810928</v>
      </c>
      <c r="O48" s="13">
        <v>1466.0275454318423</v>
      </c>
      <c r="P48" s="13"/>
      <c r="Q48" s="13"/>
      <c r="R48" s="13">
        <v>4296.1617959029973</v>
      </c>
      <c r="S48" s="13">
        <v>4164.9604624048025</v>
      </c>
      <c r="T48" s="13">
        <v>4085.4133494654402</v>
      </c>
      <c r="U48" s="13">
        <v>4092.4976813356034</v>
      </c>
      <c r="V48" s="13">
        <v>4177.8482966634892</v>
      </c>
      <c r="W48" s="13">
        <v>4110.7827615027109</v>
      </c>
      <c r="X48" s="13">
        <v>4326.0840961247368</v>
      </c>
      <c r="Y48" s="13">
        <v>4169.662415606057</v>
      </c>
      <c r="Z48" s="13">
        <v>4193.1631757667601</v>
      </c>
      <c r="AA48" s="13">
        <v>3868.7533414418158</v>
      </c>
      <c r="AB48" s="13"/>
      <c r="AC48" s="13"/>
      <c r="AD48" s="14">
        <f t="shared" si="62"/>
        <v>6153.647049309955</v>
      </c>
      <c r="AE48" s="14">
        <f t="shared" si="63"/>
        <v>5919.9392767802292</v>
      </c>
      <c r="AF48" s="14">
        <f t="shared" si="64"/>
        <v>5877.779015254122</v>
      </c>
      <c r="AG48" s="14">
        <f t="shared" si="65"/>
        <v>5596.0340575127266</v>
      </c>
      <c r="AH48" s="174">
        <v>6067.0632258753703</v>
      </c>
      <c r="AI48" s="174">
        <v>6011.9351779772442</v>
      </c>
      <c r="AJ48" s="174">
        <v>6284.2385583897376</v>
      </c>
      <c r="AK48" s="174">
        <v>5929.8596727921995</v>
      </c>
      <c r="AL48" s="14">
        <f t="shared" si="66"/>
        <v>5653.3995079478527</v>
      </c>
      <c r="AM48" s="14">
        <f t="shared" si="67"/>
        <v>5334.7808868736583</v>
      </c>
      <c r="AN48" s="14">
        <f t="shared" si="68"/>
        <v>0</v>
      </c>
      <c r="AO48" s="14">
        <f t="shared" si="69"/>
        <v>0</v>
      </c>
      <c r="AP48" s="13">
        <v>288155</v>
      </c>
      <c r="AQ48" s="13">
        <v>291840.95600000001</v>
      </c>
      <c r="AR48" s="13">
        <v>293718.76500000001</v>
      </c>
      <c r="AS48" s="14">
        <f t="shared" si="7"/>
        <v>644.61323017367658</v>
      </c>
      <c r="AT48" s="14">
        <f t="shared" si="8"/>
        <v>609.03986201017722</v>
      </c>
      <c r="AU48" s="14">
        <f t="shared" si="9"/>
        <v>622.01442480216622</v>
      </c>
      <c r="AV48" s="14">
        <f t="shared" si="10"/>
        <v>515.1903272195708</v>
      </c>
      <c r="AW48" s="14">
        <f t="shared" si="11"/>
        <v>647.34400377028669</v>
      </c>
      <c r="AX48" s="14">
        <f t="shared" si="12"/>
        <v>651.43441226752759</v>
      </c>
      <c r="AY48" s="14">
        <f t="shared" si="13"/>
        <v>670.96629928288826</v>
      </c>
      <c r="AZ48" s="14">
        <f t="shared" si="14"/>
        <v>599.27981012249666</v>
      </c>
      <c r="BA48" s="14">
        <f t="shared" si="15"/>
        <v>500.35346381646752</v>
      </c>
      <c r="BB48" s="14">
        <f t="shared" si="16"/>
        <v>502.3378368565385</v>
      </c>
      <c r="BC48" s="14">
        <f t="shared" si="17"/>
        <v>0</v>
      </c>
      <c r="BD48" s="14">
        <f t="shared" si="18"/>
        <v>0</v>
      </c>
      <c r="BE48" s="14">
        <f t="shared" si="19"/>
        <v>1490.9204407013576</v>
      </c>
      <c r="BF48" s="14">
        <f t="shared" si="20"/>
        <v>1445.3889269333526</v>
      </c>
      <c r="BG48" s="14">
        <f t="shared" si="21"/>
        <v>1417.7832588243966</v>
      </c>
      <c r="BH48" s="14">
        <f t="shared" si="22"/>
        <v>1402.3040965283856</v>
      </c>
      <c r="BI48" s="14">
        <f t="shared" si="23"/>
        <v>1431.5496885445677</v>
      </c>
      <c r="BJ48" s="14">
        <f t="shared" si="24"/>
        <v>1408.5695228817406</v>
      </c>
      <c r="BK48" s="14">
        <f t="shared" si="25"/>
        <v>1482.3430389683676</v>
      </c>
      <c r="BL48" s="14">
        <f t="shared" si="26"/>
        <v>1419.6104956406366</v>
      </c>
      <c r="BM48" s="14">
        <f t="shared" si="27"/>
        <v>1436.797368415542</v>
      </c>
      <c r="BN48" s="14">
        <f t="shared" si="28"/>
        <v>1325.6375645376572</v>
      </c>
      <c r="BO48" s="14">
        <f t="shared" si="29"/>
        <v>0</v>
      </c>
      <c r="BP48" s="14">
        <f t="shared" si="30"/>
        <v>0</v>
      </c>
      <c r="BQ48" s="14">
        <f t="shared" si="31"/>
        <v>2135.5336708750342</v>
      </c>
      <c r="BR48" s="14">
        <f t="shared" si="32"/>
        <v>2054.42878894353</v>
      </c>
      <c r="BS48" s="14">
        <f t="shared" si="33"/>
        <v>2039.7976836265627</v>
      </c>
      <c r="BT48" s="14">
        <f t="shared" si="34"/>
        <v>1917.4944237479563</v>
      </c>
      <c r="BU48" s="14">
        <f t="shared" si="35"/>
        <v>2078.8936923148544</v>
      </c>
      <c r="BV48" s="14">
        <f t="shared" si="36"/>
        <v>2060.0039351492683</v>
      </c>
      <c r="BW48" s="14">
        <f t="shared" si="37"/>
        <v>2153.3093382512552</v>
      </c>
      <c r="BX48" s="14">
        <f t="shared" si="38"/>
        <v>2018.8903057631335</v>
      </c>
      <c r="BY48" s="14">
        <f t="shared" si="39"/>
        <v>1937.1508322320094</v>
      </c>
      <c r="BZ48" s="14">
        <f t="shared" si="40"/>
        <v>1827.9754013941958</v>
      </c>
      <c r="CA48" s="14">
        <f t="shared" si="41"/>
        <v>0</v>
      </c>
      <c r="CB48" s="14">
        <f t="shared" si="42"/>
        <v>0</v>
      </c>
    </row>
    <row r="49" spans="1:80" x14ac:dyDescent="0.3">
      <c r="A49" t="s">
        <v>250</v>
      </c>
      <c r="B49" t="s">
        <v>291</v>
      </c>
      <c r="C49" t="s">
        <v>302</v>
      </c>
      <c r="D49" t="s">
        <v>324</v>
      </c>
      <c r="E49" t="s">
        <v>325</v>
      </c>
      <c r="F49" s="13">
        <v>3919.1767730117572</v>
      </c>
      <c r="G49" s="13">
        <v>3973.3511737731264</v>
      </c>
      <c r="H49" s="13">
        <v>4106.085374467677</v>
      </c>
      <c r="I49" s="13">
        <v>4002.8432730488389</v>
      </c>
      <c r="J49" s="13">
        <v>3467.3992103159449</v>
      </c>
      <c r="K49" s="13">
        <v>3591.2219121292046</v>
      </c>
      <c r="L49" s="13">
        <v>3597.1781503262173</v>
      </c>
      <c r="M49" s="13">
        <v>3584.2899993256433</v>
      </c>
      <c r="N49" s="13">
        <v>4226.8909634169831</v>
      </c>
      <c r="O49" s="13">
        <v>4772.4427161043841</v>
      </c>
      <c r="P49" s="13"/>
      <c r="Q49" s="13"/>
      <c r="R49" s="13">
        <v>7415.68646969567</v>
      </c>
      <c r="S49" s="13">
        <v>7338.2932793584687</v>
      </c>
      <c r="T49" s="13">
        <v>7883.0965969689969</v>
      </c>
      <c r="U49" s="13">
        <v>8154.7616651396856</v>
      </c>
      <c r="V49" s="13">
        <v>8172.1759006713719</v>
      </c>
      <c r="W49" s="13">
        <v>8266.9392113955255</v>
      </c>
      <c r="X49" s="13">
        <v>8469.2195225842443</v>
      </c>
      <c r="Y49" s="13">
        <v>8136.6643664063686</v>
      </c>
      <c r="Z49" s="13">
        <v>7981.6738616876355</v>
      </c>
      <c r="AA49" s="13">
        <v>8003.6668787130166</v>
      </c>
      <c r="AB49" s="13"/>
      <c r="AC49" s="13"/>
      <c r="AD49" s="14">
        <f t="shared" si="62"/>
        <v>11334.863242707426</v>
      </c>
      <c r="AE49" s="14">
        <f t="shared" si="63"/>
        <v>11311.644453131596</v>
      </c>
      <c r="AF49" s="14">
        <f t="shared" si="64"/>
        <v>11989.181971436674</v>
      </c>
      <c r="AG49" s="14">
        <f t="shared" si="65"/>
        <v>12157.604938188524</v>
      </c>
      <c r="AH49" s="174">
        <v>11639.575110987316</v>
      </c>
      <c r="AI49" s="174">
        <v>11858.161123524731</v>
      </c>
      <c r="AJ49" s="174">
        <v>12066.397672910462</v>
      </c>
      <c r="AK49" s="174">
        <v>11720.954365732012</v>
      </c>
      <c r="AL49" s="14">
        <f t="shared" si="66"/>
        <v>12208.564825104619</v>
      </c>
      <c r="AM49" s="14">
        <f t="shared" si="67"/>
        <v>12776.109594817401</v>
      </c>
      <c r="AN49" s="14">
        <f t="shared" si="68"/>
        <v>0</v>
      </c>
      <c r="AO49" s="14">
        <f t="shared" si="69"/>
        <v>0</v>
      </c>
      <c r="AP49" s="13">
        <v>459252</v>
      </c>
      <c r="AQ49" s="13">
        <v>466162.12800000003</v>
      </c>
      <c r="AR49" s="13">
        <v>470718.74699999997</v>
      </c>
      <c r="AS49" s="14">
        <f t="shared" si="7"/>
        <v>853.38262501018119</v>
      </c>
      <c r="AT49" s="14">
        <f t="shared" si="8"/>
        <v>865.17885034210553</v>
      </c>
      <c r="AU49" s="14">
        <f t="shared" si="9"/>
        <v>894.08110894839376</v>
      </c>
      <c r="AV49" s="14">
        <f t="shared" si="10"/>
        <v>858.68049603738689</v>
      </c>
      <c r="AW49" s="14">
        <f t="shared" si="11"/>
        <v>743.8182988378552</v>
      </c>
      <c r="AX49" s="14">
        <f t="shared" si="12"/>
        <v>770.38045272721172</v>
      </c>
      <c r="AY49" s="14">
        <f t="shared" si="13"/>
        <v>771.65817089418658</v>
      </c>
      <c r="AZ49" s="14">
        <f t="shared" si="14"/>
        <v>761.45044618876068</v>
      </c>
      <c r="BA49" s="14">
        <f t="shared" si="15"/>
        <v>906.74267803603789</v>
      </c>
      <c r="BB49" s="14">
        <f t="shared" si="16"/>
        <v>1023.7731530400907</v>
      </c>
      <c r="BC49" s="14">
        <f t="shared" si="17"/>
        <v>0</v>
      </c>
      <c r="BD49" s="14">
        <f t="shared" si="18"/>
        <v>0</v>
      </c>
      <c r="BE49" s="14">
        <f t="shared" si="19"/>
        <v>1614.7314480275904</v>
      </c>
      <c r="BF49" s="14">
        <f t="shared" si="20"/>
        <v>1597.8794385998251</v>
      </c>
      <c r="BG49" s="14">
        <f t="shared" si="21"/>
        <v>1716.5078425285024</v>
      </c>
      <c r="BH49" s="14">
        <f t="shared" si="22"/>
        <v>1749.3402349363921</v>
      </c>
      <c r="BI49" s="14">
        <f t="shared" si="23"/>
        <v>1753.0758956616421</v>
      </c>
      <c r="BJ49" s="14">
        <f t="shared" si="24"/>
        <v>1773.4042975270454</v>
      </c>
      <c r="BK49" s="14">
        <f t="shared" si="25"/>
        <v>1816.7969926944052</v>
      </c>
      <c r="BL49" s="14">
        <f t="shared" si="26"/>
        <v>1728.5617830739102</v>
      </c>
      <c r="BM49" s="14">
        <f t="shared" si="27"/>
        <v>1712.2098476621925</v>
      </c>
      <c r="BN49" s="14">
        <f t="shared" si="28"/>
        <v>1716.9277377919075</v>
      </c>
      <c r="BO49" s="14">
        <f t="shared" si="29"/>
        <v>0</v>
      </c>
      <c r="BP49" s="14">
        <f t="shared" si="30"/>
        <v>0</v>
      </c>
      <c r="BQ49" s="14">
        <f t="shared" si="31"/>
        <v>2468.1140730377715</v>
      </c>
      <c r="BR49" s="14">
        <f t="shared" si="32"/>
        <v>2463.0582889419306</v>
      </c>
      <c r="BS49" s="14">
        <f t="shared" si="33"/>
        <v>2610.588951476896</v>
      </c>
      <c r="BT49" s="14">
        <f t="shared" si="34"/>
        <v>2608.0207309737789</v>
      </c>
      <c r="BU49" s="14">
        <f t="shared" si="35"/>
        <v>2496.8941944994972</v>
      </c>
      <c r="BV49" s="14">
        <f t="shared" si="36"/>
        <v>2543.7847502542568</v>
      </c>
      <c r="BW49" s="14">
        <f t="shared" si="37"/>
        <v>2588.4551635885919</v>
      </c>
      <c r="BX49" s="14">
        <f t="shared" si="38"/>
        <v>2490.0122292626711</v>
      </c>
      <c r="BY49" s="14">
        <f t="shared" si="39"/>
        <v>2618.9525256982306</v>
      </c>
      <c r="BZ49" s="14">
        <f t="shared" si="40"/>
        <v>2740.7008908319981</v>
      </c>
      <c r="CA49" s="14">
        <f t="shared" si="41"/>
        <v>0</v>
      </c>
      <c r="CB49" s="14">
        <f t="shared" si="42"/>
        <v>0</v>
      </c>
    </row>
    <row r="50" spans="1:80" x14ac:dyDescent="0.3">
      <c r="A50" t="s">
        <v>241</v>
      </c>
      <c r="B50" t="s">
        <v>276</v>
      </c>
      <c r="C50" t="s">
        <v>317</v>
      </c>
      <c r="D50" t="s">
        <v>326</v>
      </c>
      <c r="E50" t="s">
        <v>327</v>
      </c>
      <c r="F50" s="13">
        <v>1801.6179761489182</v>
      </c>
      <c r="G50" s="13">
        <v>1798.4853515630066</v>
      </c>
      <c r="H50" s="13">
        <v>1730.7550769702348</v>
      </c>
      <c r="I50" s="13">
        <v>1356.3247455433075</v>
      </c>
      <c r="J50" s="13">
        <v>1919.0965780811948</v>
      </c>
      <c r="K50" s="13">
        <v>1940.284496376185</v>
      </c>
      <c r="L50" s="13">
        <v>1940.3496318025484</v>
      </c>
      <c r="M50" s="13">
        <v>1901.7929903970758</v>
      </c>
      <c r="N50" s="13">
        <v>1551.192669956125</v>
      </c>
      <c r="O50" s="13">
        <v>1599.9244247344745</v>
      </c>
      <c r="P50" s="13"/>
      <c r="Q50" s="13"/>
      <c r="R50" s="13">
        <v>5198.152719544556</v>
      </c>
      <c r="S50" s="13">
        <v>5046.8181194220733</v>
      </c>
      <c r="T50" s="13">
        <v>5403.6333662557017</v>
      </c>
      <c r="U50" s="13">
        <v>5206.4184550534274</v>
      </c>
      <c r="V50" s="13">
        <v>5037.9214734060388</v>
      </c>
      <c r="W50" s="13">
        <v>5093.8823958685825</v>
      </c>
      <c r="X50" s="13">
        <v>5094.0139438865317</v>
      </c>
      <c r="Y50" s="13">
        <v>4981.0578659380899</v>
      </c>
      <c r="Z50" s="13">
        <v>5207.8588072802286</v>
      </c>
      <c r="AA50" s="13">
        <v>5245.9629688834484</v>
      </c>
      <c r="AB50" s="13"/>
      <c r="AC50" s="13"/>
      <c r="AD50" s="14">
        <f t="shared" si="62"/>
        <v>6999.7706956934744</v>
      </c>
      <c r="AE50" s="14">
        <f t="shared" si="63"/>
        <v>6845.3034709850799</v>
      </c>
      <c r="AF50" s="14">
        <f t="shared" si="64"/>
        <v>7134.3884432259365</v>
      </c>
      <c r="AG50" s="14">
        <f t="shared" si="65"/>
        <v>6562.7432005967348</v>
      </c>
      <c r="AH50" s="174">
        <v>6835.0180514872336</v>
      </c>
      <c r="AI50" s="174">
        <v>6911.166892244768</v>
      </c>
      <c r="AJ50" s="174">
        <v>6911.3635756890808</v>
      </c>
      <c r="AK50" s="174">
        <v>6759.8508563351643</v>
      </c>
      <c r="AL50" s="14">
        <f t="shared" si="66"/>
        <v>6759.0514772363531</v>
      </c>
      <c r="AM50" s="14">
        <f t="shared" si="67"/>
        <v>6845.8873936179225</v>
      </c>
      <c r="AN50" s="14">
        <f t="shared" si="68"/>
        <v>0</v>
      </c>
      <c r="AO50" s="14">
        <f t="shared" si="69"/>
        <v>0</v>
      </c>
      <c r="AP50" s="13">
        <v>329391</v>
      </c>
      <c r="AQ50" s="13">
        <v>334406.31300000002</v>
      </c>
      <c r="AR50" s="13">
        <v>337999.81900000002</v>
      </c>
      <c r="AS50" s="14">
        <f t="shared" si="7"/>
        <v>546.95422040945812</v>
      </c>
      <c r="AT50" s="14">
        <f t="shared" si="8"/>
        <v>546.00318513954733</v>
      </c>
      <c r="AU50" s="14">
        <f t="shared" si="9"/>
        <v>525.44091276635822</v>
      </c>
      <c r="AV50" s="14">
        <f t="shared" si="10"/>
        <v>405.59184824459561</v>
      </c>
      <c r="AW50" s="14">
        <f t="shared" si="11"/>
        <v>573.88168329262214</v>
      </c>
      <c r="AX50" s="14">
        <f t="shared" si="12"/>
        <v>580.21766364685368</v>
      </c>
      <c r="AY50" s="14">
        <f t="shared" si="13"/>
        <v>580.23714157649533</v>
      </c>
      <c r="AZ50" s="14">
        <f t="shared" si="14"/>
        <v>562.66094935307513</v>
      </c>
      <c r="BA50" s="14">
        <f t="shared" si="15"/>
        <v>463.86464897752234</v>
      </c>
      <c r="BB50" s="14">
        <f t="shared" si="16"/>
        <v>478.43726704240612</v>
      </c>
      <c r="BC50" s="14">
        <f t="shared" si="17"/>
        <v>0</v>
      </c>
      <c r="BD50" s="14">
        <f t="shared" si="18"/>
        <v>0</v>
      </c>
      <c r="BE50" s="14">
        <f t="shared" si="19"/>
        <v>1578.1101243035043</v>
      </c>
      <c r="BF50" s="14">
        <f t="shared" si="20"/>
        <v>1532.1663674545066</v>
      </c>
      <c r="BG50" s="14">
        <f t="shared" si="21"/>
        <v>1640.492110062419</v>
      </c>
      <c r="BH50" s="14">
        <f t="shared" si="22"/>
        <v>1556.9139255613954</v>
      </c>
      <c r="BI50" s="14">
        <f t="shared" si="23"/>
        <v>1506.5270234315337</v>
      </c>
      <c r="BJ50" s="14">
        <f t="shared" si="24"/>
        <v>1523.2614331262885</v>
      </c>
      <c r="BK50" s="14">
        <f t="shared" si="25"/>
        <v>1523.3007709057608</v>
      </c>
      <c r="BL50" s="14">
        <f t="shared" si="26"/>
        <v>1473.6865483167876</v>
      </c>
      <c r="BM50" s="14">
        <f t="shared" si="27"/>
        <v>1557.3446447705753</v>
      </c>
      <c r="BN50" s="14">
        <f t="shared" si="28"/>
        <v>1568.7392148256031</v>
      </c>
      <c r="BO50" s="14">
        <f t="shared" si="29"/>
        <v>0</v>
      </c>
      <c r="BP50" s="14">
        <f t="shared" si="30"/>
        <v>0</v>
      </c>
      <c r="BQ50" s="14">
        <f t="shared" si="31"/>
        <v>2125.0643447129623</v>
      </c>
      <c r="BR50" s="14">
        <f t="shared" si="32"/>
        <v>2078.1695525940536</v>
      </c>
      <c r="BS50" s="14">
        <f t="shared" si="33"/>
        <v>2165.9330228287768</v>
      </c>
      <c r="BT50" s="14">
        <f t="shared" si="34"/>
        <v>1962.5057738059909</v>
      </c>
      <c r="BU50" s="14">
        <f t="shared" si="35"/>
        <v>2043.9261418749691</v>
      </c>
      <c r="BV50" s="14">
        <f t="shared" si="36"/>
        <v>2066.6974945071588</v>
      </c>
      <c r="BW50" s="14">
        <f t="shared" si="37"/>
        <v>2066.7563102162731</v>
      </c>
      <c r="BX50" s="14">
        <f t="shared" si="38"/>
        <v>1999.9569456382353</v>
      </c>
      <c r="BY50" s="14">
        <f t="shared" si="39"/>
        <v>2021.2092937480975</v>
      </c>
      <c r="BZ50" s="14">
        <f t="shared" si="40"/>
        <v>2047.176481868009</v>
      </c>
      <c r="CA50" s="14">
        <f t="shared" si="41"/>
        <v>0</v>
      </c>
      <c r="CB50" s="14">
        <f t="shared" si="42"/>
        <v>0</v>
      </c>
    </row>
    <row r="51" spans="1:80" x14ac:dyDescent="0.3">
      <c r="A51" t="s">
        <v>259</v>
      </c>
      <c r="B51" t="s">
        <v>283</v>
      </c>
      <c r="C51" t="s">
        <v>307</v>
      </c>
      <c r="D51" t="s">
        <v>329</v>
      </c>
      <c r="E51" t="s">
        <v>330</v>
      </c>
      <c r="F51" s="13">
        <v>4566.9130813063412</v>
      </c>
      <c r="G51" s="13">
        <v>4479.9501729530912</v>
      </c>
      <c r="H51" s="13">
        <v>4640.0490697328732</v>
      </c>
      <c r="I51" s="13">
        <v>4952.2373167749374</v>
      </c>
      <c r="J51" s="13">
        <v>4825.7181114524956</v>
      </c>
      <c r="K51" s="13">
        <v>4724.490788375123</v>
      </c>
      <c r="L51" s="13">
        <v>5107.7796188179391</v>
      </c>
      <c r="M51" s="13">
        <v>4558.5623155171907</v>
      </c>
      <c r="N51" s="13">
        <v>6016.7221887506876</v>
      </c>
      <c r="O51" s="13">
        <v>5517.8827119679454</v>
      </c>
      <c r="P51" s="13"/>
      <c r="Q51" s="13"/>
      <c r="R51" s="13">
        <v>8037.3942745089553</v>
      </c>
      <c r="S51" s="13">
        <v>7764.9782289940058</v>
      </c>
      <c r="T51" s="13">
        <v>8071.5315435262692</v>
      </c>
      <c r="U51" s="13">
        <v>8177.9243362420684</v>
      </c>
      <c r="V51" s="13">
        <v>7905.6308687572318</v>
      </c>
      <c r="W51" s="13">
        <v>7837.0597117827056</v>
      </c>
      <c r="X51" s="13">
        <v>8156.3089524303177</v>
      </c>
      <c r="Y51" s="13">
        <v>7913.9219818684105</v>
      </c>
      <c r="Z51" s="13">
        <v>8090.3138269485407</v>
      </c>
      <c r="AA51" s="13">
        <v>8092.8862389230671</v>
      </c>
      <c r="AB51" s="13"/>
      <c r="AC51" s="13"/>
      <c r="AD51" s="14">
        <f t="shared" si="62"/>
        <v>12604.307355815297</v>
      </c>
      <c r="AE51" s="14">
        <f t="shared" si="63"/>
        <v>12244.928401947098</v>
      </c>
      <c r="AF51" s="14">
        <f t="shared" si="64"/>
        <v>12711.580613259142</v>
      </c>
      <c r="AG51" s="14">
        <f t="shared" si="65"/>
        <v>13130.161653017007</v>
      </c>
      <c r="AH51" s="174">
        <v>12731.348980209728</v>
      </c>
      <c r="AI51" s="174">
        <v>12561.550500157828</v>
      </c>
      <c r="AJ51" s="174">
        <v>13264.088571248256</v>
      </c>
      <c r="AK51" s="174">
        <v>12472.484297385601</v>
      </c>
      <c r="AL51" s="14">
        <f t="shared" si="66"/>
        <v>14107.036015699228</v>
      </c>
      <c r="AM51" s="14">
        <f t="shared" si="67"/>
        <v>13610.768950891012</v>
      </c>
      <c r="AN51" s="14">
        <f t="shared" si="68"/>
        <v>0</v>
      </c>
      <c r="AO51" s="14">
        <f t="shared" si="69"/>
        <v>0</v>
      </c>
      <c r="AP51" s="13">
        <v>535918</v>
      </c>
      <c r="AQ51" s="13">
        <v>541632.48399999994</v>
      </c>
      <c r="AR51" s="13">
        <v>546033.14800000004</v>
      </c>
      <c r="AS51" s="14">
        <f t="shared" si="7"/>
        <v>852.16639137075845</v>
      </c>
      <c r="AT51" s="14">
        <f t="shared" si="8"/>
        <v>835.93948569614952</v>
      </c>
      <c r="AU51" s="14">
        <f t="shared" si="9"/>
        <v>865.81325309709189</v>
      </c>
      <c r="AV51" s="14">
        <f t="shared" si="10"/>
        <v>914.31689624711237</v>
      </c>
      <c r="AW51" s="14">
        <f t="shared" si="11"/>
        <v>890.95803039990778</v>
      </c>
      <c r="AX51" s="14">
        <f t="shared" si="12"/>
        <v>872.26872980076337</v>
      </c>
      <c r="AY51" s="14">
        <f t="shared" si="13"/>
        <v>943.03421041082527</v>
      </c>
      <c r="AZ51" s="14">
        <f t="shared" si="14"/>
        <v>834.85083867420997</v>
      </c>
      <c r="BA51" s="14">
        <f t="shared" si="15"/>
        <v>1110.8495827865981</v>
      </c>
      <c r="BB51" s="14">
        <f t="shared" si="16"/>
        <v>1018.7503288609895</v>
      </c>
      <c r="BC51" s="14">
        <f t="shared" si="17"/>
        <v>0</v>
      </c>
      <c r="BD51" s="14">
        <f t="shared" si="18"/>
        <v>0</v>
      </c>
      <c r="BE51" s="14">
        <f t="shared" si="19"/>
        <v>1499.7432955244935</v>
      </c>
      <c r="BF51" s="14">
        <f t="shared" si="20"/>
        <v>1448.9116299497323</v>
      </c>
      <c r="BG51" s="14">
        <f t="shared" si="21"/>
        <v>1506.1131634925994</v>
      </c>
      <c r="BH51" s="14">
        <f t="shared" si="22"/>
        <v>1509.8659289870195</v>
      </c>
      <c r="BI51" s="14">
        <f t="shared" si="23"/>
        <v>1459.5931932245837</v>
      </c>
      <c r="BJ51" s="14">
        <f t="shared" si="24"/>
        <v>1446.9331037727616</v>
      </c>
      <c r="BK51" s="14">
        <f t="shared" si="25"/>
        <v>1505.8751447467316</v>
      </c>
      <c r="BL51" s="14">
        <f t="shared" si="26"/>
        <v>1449.3482695794889</v>
      </c>
      <c r="BM51" s="14">
        <f t="shared" si="27"/>
        <v>1493.6906603534771</v>
      </c>
      <c r="BN51" s="14">
        <f t="shared" si="28"/>
        <v>1494.1655971511243</v>
      </c>
      <c r="BO51" s="14">
        <f t="shared" si="29"/>
        <v>0</v>
      </c>
      <c r="BP51" s="14">
        <f t="shared" si="30"/>
        <v>0</v>
      </c>
      <c r="BQ51" s="14">
        <f t="shared" si="31"/>
        <v>2351.909686895252</v>
      </c>
      <c r="BR51" s="14">
        <f t="shared" si="32"/>
        <v>2284.8511156458821</v>
      </c>
      <c r="BS51" s="14">
        <f t="shared" si="33"/>
        <v>2371.9264165896916</v>
      </c>
      <c r="BT51" s="14">
        <f t="shared" si="34"/>
        <v>2424.182825234132</v>
      </c>
      <c r="BU51" s="14">
        <f t="shared" si="35"/>
        <v>2350.5512236244917</v>
      </c>
      <c r="BV51" s="14">
        <f t="shared" si="36"/>
        <v>2319.2018335735252</v>
      </c>
      <c r="BW51" s="14">
        <f t="shared" si="37"/>
        <v>2448.909355157557</v>
      </c>
      <c r="BX51" s="14">
        <f t="shared" si="38"/>
        <v>2284.1991082536988</v>
      </c>
      <c r="BY51" s="14">
        <f t="shared" si="39"/>
        <v>2604.5402431400753</v>
      </c>
      <c r="BZ51" s="14">
        <f t="shared" si="40"/>
        <v>2512.9159260121132</v>
      </c>
      <c r="CA51" s="14">
        <f t="shared" si="41"/>
        <v>0</v>
      </c>
      <c r="CB51" s="14">
        <f t="shared" si="42"/>
        <v>0</v>
      </c>
    </row>
    <row r="52" spans="1:80" x14ac:dyDescent="0.3">
      <c r="A52" t="s">
        <v>226</v>
      </c>
      <c r="B52" t="s">
        <v>236</v>
      </c>
      <c r="C52" t="s">
        <v>252</v>
      </c>
      <c r="D52" t="s">
        <v>331</v>
      </c>
      <c r="E52" t="s">
        <v>332</v>
      </c>
      <c r="F52" s="13">
        <v>1841.105204052114</v>
      </c>
      <c r="G52" s="13">
        <v>1945.3999361459669</v>
      </c>
      <c r="H52" s="13">
        <v>2205.3571486801361</v>
      </c>
      <c r="I52" s="13">
        <v>2022.9385302172363</v>
      </c>
      <c r="J52" s="13">
        <v>2039.7928698698522</v>
      </c>
      <c r="K52" s="13">
        <v>1996.1023505460084</v>
      </c>
      <c r="L52" s="13">
        <v>2108.2378482280019</v>
      </c>
      <c r="M52" s="13">
        <v>2078.5743533668574</v>
      </c>
      <c r="N52" s="13">
        <v>2231.0117120140571</v>
      </c>
      <c r="O52" s="13">
        <v>2106.839968843613</v>
      </c>
      <c r="P52" s="13"/>
      <c r="Q52" s="13"/>
      <c r="R52" s="13">
        <v>3282.0243680643998</v>
      </c>
      <c r="S52" s="13">
        <v>3375.9637509004901</v>
      </c>
      <c r="T52" s="13">
        <v>3691.7291093178092</v>
      </c>
      <c r="U52" s="13">
        <v>3623.1643700229051</v>
      </c>
      <c r="V52" s="13">
        <v>3438.3551558930499</v>
      </c>
      <c r="W52" s="13">
        <v>3369.7290975746682</v>
      </c>
      <c r="X52" s="13">
        <v>3561.8283817821721</v>
      </c>
      <c r="Y52" s="13">
        <v>3509.4969426898333</v>
      </c>
      <c r="Z52" s="13">
        <v>3700.3596129175471</v>
      </c>
      <c r="AA52" s="13">
        <v>3552.3230453431811</v>
      </c>
      <c r="AB52" s="13"/>
      <c r="AC52" s="13"/>
      <c r="AD52" s="14">
        <f t="shared" si="62"/>
        <v>5123.1295721165134</v>
      </c>
      <c r="AE52" s="14">
        <f t="shared" si="63"/>
        <v>5321.363687046457</v>
      </c>
      <c r="AF52" s="14">
        <f t="shared" si="64"/>
        <v>5897.0862579979457</v>
      </c>
      <c r="AG52" s="14">
        <f t="shared" si="65"/>
        <v>5646.102900240141</v>
      </c>
      <c r="AH52" s="174">
        <v>5478.1480257629028</v>
      </c>
      <c r="AI52" s="174">
        <v>5365.8314481206762</v>
      </c>
      <c r="AJ52" s="174">
        <v>5670.0662300101749</v>
      </c>
      <c r="AK52" s="174">
        <v>5588.0712960566907</v>
      </c>
      <c r="AL52" s="14">
        <f t="shared" si="66"/>
        <v>5931.3713249316042</v>
      </c>
      <c r="AM52" s="14">
        <f t="shared" si="67"/>
        <v>5659.1630141867936</v>
      </c>
      <c r="AN52" s="14">
        <f t="shared" si="68"/>
        <v>0</v>
      </c>
      <c r="AO52" s="14">
        <f t="shared" si="69"/>
        <v>0</v>
      </c>
      <c r="AP52" s="13">
        <v>189628</v>
      </c>
      <c r="AQ52" s="13">
        <v>189667.57199999999</v>
      </c>
      <c r="AR52" s="13">
        <v>190343.56299999999</v>
      </c>
      <c r="AS52" s="14">
        <f t="shared" si="7"/>
        <v>970.90366615273808</v>
      </c>
      <c r="AT52" s="14">
        <f t="shared" si="8"/>
        <v>1025.9033139335788</v>
      </c>
      <c r="AU52" s="14">
        <f t="shared" si="9"/>
        <v>1162.9913033308035</v>
      </c>
      <c r="AV52" s="14">
        <f t="shared" si="10"/>
        <v>1066.5705839357909</v>
      </c>
      <c r="AW52" s="14">
        <f t="shared" si="11"/>
        <v>1075.4568365908392</v>
      </c>
      <c r="AX52" s="14">
        <f t="shared" si="12"/>
        <v>1052.4215233513974</v>
      </c>
      <c r="AY52" s="14">
        <f t="shared" si="13"/>
        <v>1111.5436476552788</v>
      </c>
      <c r="AZ52" s="14">
        <f t="shared" si="14"/>
        <v>1092.0118971224981</v>
      </c>
      <c r="BA52" s="14">
        <f t="shared" si="15"/>
        <v>1176.2747255572278</v>
      </c>
      <c r="BB52" s="14">
        <f t="shared" si="16"/>
        <v>1110.8066321656784</v>
      </c>
      <c r="BC52" s="14">
        <f t="shared" si="17"/>
        <v>0</v>
      </c>
      <c r="BD52" s="14">
        <f t="shared" si="18"/>
        <v>0</v>
      </c>
      <c r="BE52" s="14">
        <f t="shared" si="19"/>
        <v>1730.7699116503888</v>
      </c>
      <c r="BF52" s="14">
        <f t="shared" si="20"/>
        <v>1780.3086837916819</v>
      </c>
      <c r="BG52" s="14">
        <f t="shared" si="21"/>
        <v>1946.8270030363708</v>
      </c>
      <c r="BH52" s="14">
        <f t="shared" si="22"/>
        <v>1910.2708659247799</v>
      </c>
      <c r="BI52" s="14">
        <f t="shared" si="23"/>
        <v>1812.8323780583062</v>
      </c>
      <c r="BJ52" s="14">
        <f t="shared" si="24"/>
        <v>1776.6500947113238</v>
      </c>
      <c r="BK52" s="14">
        <f t="shared" si="25"/>
        <v>1877.9321864162275</v>
      </c>
      <c r="BL52" s="14">
        <f t="shared" si="26"/>
        <v>1843.7697011533999</v>
      </c>
      <c r="BM52" s="14">
        <f t="shared" si="27"/>
        <v>1950.9711512084666</v>
      </c>
      <c r="BN52" s="14">
        <f t="shared" si="28"/>
        <v>1872.9206094034785</v>
      </c>
      <c r="BO52" s="14">
        <f t="shared" si="29"/>
        <v>0</v>
      </c>
      <c r="BP52" s="14">
        <f t="shared" si="30"/>
        <v>0</v>
      </c>
      <c r="BQ52" s="14">
        <f t="shared" si="31"/>
        <v>2701.6735778031266</v>
      </c>
      <c r="BR52" s="14">
        <f t="shared" si="32"/>
        <v>2806.2119977252605</v>
      </c>
      <c r="BS52" s="14">
        <f t="shared" si="33"/>
        <v>3109.8183063671745</v>
      </c>
      <c r="BT52" s="14">
        <f t="shared" si="34"/>
        <v>2976.8414498605707</v>
      </c>
      <c r="BU52" s="14">
        <f t="shared" si="35"/>
        <v>2888.2892146491458</v>
      </c>
      <c r="BV52" s="14">
        <f t="shared" si="36"/>
        <v>2829.071618062721</v>
      </c>
      <c r="BW52" s="14">
        <f t="shared" si="37"/>
        <v>2989.4758340715066</v>
      </c>
      <c r="BX52" s="14">
        <f t="shared" si="38"/>
        <v>2935.781598275898</v>
      </c>
      <c r="BY52" s="14">
        <f t="shared" si="39"/>
        <v>3127.245876765694</v>
      </c>
      <c r="BZ52" s="14">
        <f t="shared" si="40"/>
        <v>2983.7272415691564</v>
      </c>
      <c r="CA52" s="14">
        <f t="shared" si="41"/>
        <v>0</v>
      </c>
      <c r="CB52" s="14">
        <f t="shared" si="42"/>
        <v>0</v>
      </c>
    </row>
    <row r="53" spans="1:80" x14ac:dyDescent="0.3">
      <c r="A53" t="s">
        <v>226</v>
      </c>
      <c r="B53" t="s">
        <v>245</v>
      </c>
      <c r="C53" t="s">
        <v>220</v>
      </c>
      <c r="D53" t="s">
        <v>335</v>
      </c>
      <c r="E53" t="s">
        <v>336</v>
      </c>
      <c r="F53" s="13">
        <v>2125.4375419185199</v>
      </c>
      <c r="G53" s="13">
        <v>2302.6533111491831</v>
      </c>
      <c r="H53" s="13">
        <v>2363.0710381873346</v>
      </c>
      <c r="I53" s="13">
        <v>2284.6909774829624</v>
      </c>
      <c r="J53" s="13">
        <v>2101.7166312561221</v>
      </c>
      <c r="K53" s="13">
        <v>2103.8041670780267</v>
      </c>
      <c r="L53" s="13">
        <v>2268.6848588301282</v>
      </c>
      <c r="M53" s="13">
        <v>2153.8806053074813</v>
      </c>
      <c r="N53" s="13">
        <v>2416.3443872587923</v>
      </c>
      <c r="O53" s="13">
        <v>2382.1858658793813</v>
      </c>
      <c r="P53" s="13"/>
      <c r="Q53" s="13"/>
      <c r="R53" s="13">
        <v>4370.4696733625251</v>
      </c>
      <c r="S53" s="13">
        <v>4605.0231971776975</v>
      </c>
      <c r="T53" s="13">
        <v>4839.1238397242487</v>
      </c>
      <c r="U53" s="13">
        <v>4906.2928137219587</v>
      </c>
      <c r="V53" s="13">
        <v>4391.7787454894233</v>
      </c>
      <c r="W53" s="13">
        <v>4299.1404957557052</v>
      </c>
      <c r="X53" s="13">
        <v>4524.8485210624767</v>
      </c>
      <c r="Y53" s="13">
        <v>4369.0731714078438</v>
      </c>
      <c r="Z53" s="13">
        <v>4747.1764828549549</v>
      </c>
      <c r="AA53" s="13">
        <v>4813.3934416901129</v>
      </c>
      <c r="AB53" s="13"/>
      <c r="AC53" s="13"/>
      <c r="AD53" s="14">
        <f t="shared" si="62"/>
        <v>6495.907215281045</v>
      </c>
      <c r="AE53" s="14">
        <f t="shared" si="63"/>
        <v>6907.6765083268801</v>
      </c>
      <c r="AF53" s="14">
        <f t="shared" si="64"/>
        <v>7202.1948779115828</v>
      </c>
      <c r="AG53" s="14">
        <f t="shared" si="65"/>
        <v>7190.9837912049206</v>
      </c>
      <c r="AH53" s="174">
        <v>6493.4953767455445</v>
      </c>
      <c r="AI53" s="174">
        <v>6402.9446628337319</v>
      </c>
      <c r="AJ53" s="174">
        <v>6793.5333798926058</v>
      </c>
      <c r="AK53" s="174">
        <v>6522.9537767153251</v>
      </c>
      <c r="AL53" s="14">
        <f t="shared" si="66"/>
        <v>7163.5208701137472</v>
      </c>
      <c r="AM53" s="14">
        <f t="shared" si="67"/>
        <v>7195.5793075694946</v>
      </c>
      <c r="AN53" s="14">
        <f t="shared" si="68"/>
        <v>0</v>
      </c>
      <c r="AO53" s="14">
        <f t="shared" si="69"/>
        <v>0</v>
      </c>
      <c r="AP53" s="13">
        <v>209454</v>
      </c>
      <c r="AQ53" s="13">
        <v>210675.003</v>
      </c>
      <c r="AR53" s="13">
        <v>211501.223</v>
      </c>
      <c r="AS53" s="14">
        <f t="shared" si="7"/>
        <v>1014.7514690187438</v>
      </c>
      <c r="AT53" s="14">
        <f t="shared" si="8"/>
        <v>1099.3599125102328</v>
      </c>
      <c r="AU53" s="14">
        <f t="shared" si="9"/>
        <v>1128.2052566135451</v>
      </c>
      <c r="AV53" s="14">
        <f t="shared" si="10"/>
        <v>1084.4622973533135</v>
      </c>
      <c r="AW53" s="14">
        <f t="shared" si="11"/>
        <v>997.6108229869692</v>
      </c>
      <c r="AX53" s="14">
        <f t="shared" si="12"/>
        <v>998.60170267947103</v>
      </c>
      <c r="AY53" s="14">
        <f t="shared" si="13"/>
        <v>1076.8647568644526</v>
      </c>
      <c r="AZ53" s="14">
        <f t="shared" si="14"/>
        <v>1018.3773761475986</v>
      </c>
      <c r="BA53" s="14">
        <f t="shared" si="15"/>
        <v>1146.9535316720951</v>
      </c>
      <c r="BB53" s="14">
        <f t="shared" si="16"/>
        <v>1130.7396852769386</v>
      </c>
      <c r="BC53" s="14">
        <f t="shared" si="17"/>
        <v>0</v>
      </c>
      <c r="BD53" s="14">
        <f t="shared" si="18"/>
        <v>0</v>
      </c>
      <c r="BE53" s="14">
        <f t="shared" si="19"/>
        <v>2086.6011980494645</v>
      </c>
      <c r="BF53" s="14">
        <f t="shared" si="20"/>
        <v>2198.5845088552605</v>
      </c>
      <c r="BG53" s="14">
        <f t="shared" si="21"/>
        <v>2310.3515997423056</v>
      </c>
      <c r="BH53" s="14">
        <f t="shared" si="22"/>
        <v>2328.8443070400522</v>
      </c>
      <c r="BI53" s="14">
        <f t="shared" si="23"/>
        <v>2084.6226096835148</v>
      </c>
      <c r="BJ53" s="14">
        <f t="shared" si="24"/>
        <v>2040.6504969911903</v>
      </c>
      <c r="BK53" s="14">
        <f t="shared" si="25"/>
        <v>2147.7861429352761</v>
      </c>
      <c r="BL53" s="14">
        <f t="shared" si="26"/>
        <v>2065.743691424349</v>
      </c>
      <c r="BM53" s="14">
        <f t="shared" si="27"/>
        <v>2253.317391838345</v>
      </c>
      <c r="BN53" s="14">
        <f t="shared" si="28"/>
        <v>2284.7482487944303</v>
      </c>
      <c r="BO53" s="14">
        <f t="shared" si="29"/>
        <v>0</v>
      </c>
      <c r="BP53" s="14">
        <f t="shared" si="30"/>
        <v>0</v>
      </c>
      <c r="BQ53" s="14">
        <f t="shared" si="31"/>
        <v>3101.3526670682081</v>
      </c>
      <c r="BR53" s="14">
        <f t="shared" si="32"/>
        <v>3297.9444213654929</v>
      </c>
      <c r="BS53" s="14">
        <f t="shared" si="33"/>
        <v>3438.5568563558504</v>
      </c>
      <c r="BT53" s="14">
        <f t="shared" si="34"/>
        <v>3413.306604393365</v>
      </c>
      <c r="BU53" s="14">
        <f t="shared" si="35"/>
        <v>3082.2334326704836</v>
      </c>
      <c r="BV53" s="14">
        <f t="shared" si="36"/>
        <v>3039.2521996706614</v>
      </c>
      <c r="BW53" s="14">
        <f t="shared" si="37"/>
        <v>3224.6508997997289</v>
      </c>
      <c r="BX53" s="14">
        <f t="shared" si="38"/>
        <v>3084.1210675719476</v>
      </c>
      <c r="BY53" s="14">
        <f t="shared" si="39"/>
        <v>3400.2709235104398</v>
      </c>
      <c r="BZ53" s="14">
        <f t="shared" si="40"/>
        <v>3415.4879340713692</v>
      </c>
      <c r="CA53" s="14">
        <f t="shared" si="41"/>
        <v>0</v>
      </c>
      <c r="CB53" s="14">
        <f t="shared" si="42"/>
        <v>0</v>
      </c>
    </row>
    <row r="54" spans="1:80" x14ac:dyDescent="0.3">
      <c r="A54" t="s">
        <v>232</v>
      </c>
      <c r="B54" t="s">
        <v>270</v>
      </c>
      <c r="C54" t="s">
        <v>289</v>
      </c>
      <c r="D54" t="s">
        <v>337</v>
      </c>
      <c r="E54" t="s">
        <v>338</v>
      </c>
      <c r="F54" s="13">
        <v>4703.9226094624755</v>
      </c>
      <c r="G54" s="13">
        <v>4371.4761843022225</v>
      </c>
      <c r="H54" s="13">
        <v>4625.0322495702585</v>
      </c>
      <c r="I54" s="13">
        <v>4334.9347942429031</v>
      </c>
      <c r="J54" s="13">
        <v>4674.5351181494871</v>
      </c>
      <c r="K54" s="13">
        <v>4670.6347351814902</v>
      </c>
      <c r="L54" s="13">
        <v>4974.1328545891429</v>
      </c>
      <c r="M54" s="13">
        <v>4811.0353539227926</v>
      </c>
      <c r="N54" s="13">
        <v>4783.7559322795023</v>
      </c>
      <c r="O54" s="13">
        <v>4942.6452954633278</v>
      </c>
      <c r="P54" s="13"/>
      <c r="Q54" s="13"/>
      <c r="R54" s="13">
        <v>11440.590051310637</v>
      </c>
      <c r="S54" s="13">
        <v>11199.958468023362</v>
      </c>
      <c r="T54" s="13">
        <v>11628.642320401688</v>
      </c>
      <c r="U54" s="13">
        <v>11685.519996141593</v>
      </c>
      <c r="V54" s="13">
        <v>11776.41749898472</v>
      </c>
      <c r="W54" s="13">
        <v>11763.444701157623</v>
      </c>
      <c r="X54" s="13">
        <v>12135.738902455305</v>
      </c>
      <c r="Y54" s="13">
        <v>11970.405151636984</v>
      </c>
      <c r="Z54" s="13">
        <v>11651.531884015367</v>
      </c>
      <c r="AA54" s="13">
        <v>11340.603341840906</v>
      </c>
      <c r="AB54" s="13"/>
      <c r="AC54" s="13"/>
      <c r="AD54" s="14">
        <f t="shared" si="62"/>
        <v>16144.512660773113</v>
      </c>
      <c r="AE54" s="14">
        <f t="shared" si="63"/>
        <v>15571.434652325584</v>
      </c>
      <c r="AF54" s="14">
        <f t="shared" si="64"/>
        <v>16253.674569971947</v>
      </c>
      <c r="AG54" s="14">
        <f t="shared" si="65"/>
        <v>16020.454790384496</v>
      </c>
      <c r="AH54" s="174">
        <v>16450.952617134208</v>
      </c>
      <c r="AI54" s="174">
        <v>16434.079436339111</v>
      </c>
      <c r="AJ54" s="174">
        <v>17109.871757044446</v>
      </c>
      <c r="AK54" s="174">
        <v>16781.440505559778</v>
      </c>
      <c r="AL54" s="14">
        <f t="shared" si="66"/>
        <v>16435.287816294869</v>
      </c>
      <c r="AM54" s="14">
        <f t="shared" si="67"/>
        <v>16283.248637304234</v>
      </c>
      <c r="AN54" s="14">
        <f t="shared" si="68"/>
        <v>0</v>
      </c>
      <c r="AO54" s="14">
        <f t="shared" si="69"/>
        <v>0</v>
      </c>
      <c r="AP54" s="13">
        <v>648237</v>
      </c>
      <c r="AQ54" s="13">
        <v>651537.86199999996</v>
      </c>
      <c r="AR54" s="13">
        <v>655122.38300000003</v>
      </c>
      <c r="AS54" s="14">
        <f t="shared" si="7"/>
        <v>725.64858369122328</v>
      </c>
      <c r="AT54" s="14">
        <f t="shared" si="8"/>
        <v>674.36387992388939</v>
      </c>
      <c r="AU54" s="14">
        <f t="shared" si="9"/>
        <v>713.47859649638303</v>
      </c>
      <c r="AV54" s="14">
        <f t="shared" si="10"/>
        <v>665.33889234558455</v>
      </c>
      <c r="AW54" s="14">
        <f t="shared" si="11"/>
        <v>717.46177632720401</v>
      </c>
      <c r="AX54" s="14">
        <f t="shared" si="12"/>
        <v>716.8631337623616</v>
      </c>
      <c r="AY54" s="14">
        <f t="shared" si="13"/>
        <v>763.44494229702082</v>
      </c>
      <c r="AZ54" s="14">
        <f t="shared" si="14"/>
        <v>734.37200113536528</v>
      </c>
      <c r="BA54" s="14">
        <f t="shared" si="15"/>
        <v>734.2253169439756</v>
      </c>
      <c r="BB54" s="14">
        <f t="shared" si="16"/>
        <v>758.61213656733401</v>
      </c>
      <c r="BC54" s="14">
        <f t="shared" si="17"/>
        <v>0</v>
      </c>
      <c r="BD54" s="14">
        <f t="shared" si="18"/>
        <v>0</v>
      </c>
      <c r="BE54" s="14">
        <f t="shared" si="19"/>
        <v>1764.8776684006989</v>
      </c>
      <c r="BF54" s="14">
        <f t="shared" si="20"/>
        <v>1727.7567414423063</v>
      </c>
      <c r="BG54" s="14">
        <f t="shared" si="21"/>
        <v>1793.8874702310557</v>
      </c>
      <c r="BH54" s="14">
        <f t="shared" si="22"/>
        <v>1793.5289225204833</v>
      </c>
      <c r="BI54" s="14">
        <f t="shared" si="23"/>
        <v>1807.4801459480987</v>
      </c>
      <c r="BJ54" s="14">
        <f t="shared" si="24"/>
        <v>1805.4890417339434</v>
      </c>
      <c r="BK54" s="14">
        <f t="shared" si="25"/>
        <v>1862.6298808180859</v>
      </c>
      <c r="BL54" s="14">
        <f t="shared" si="26"/>
        <v>1827.2013691275426</v>
      </c>
      <c r="BM54" s="14">
        <f t="shared" si="27"/>
        <v>1788.3123243596499</v>
      </c>
      <c r="BN54" s="14">
        <f t="shared" si="28"/>
        <v>1740.590072084085</v>
      </c>
      <c r="BO54" s="14">
        <f t="shared" si="29"/>
        <v>0</v>
      </c>
      <c r="BP54" s="14">
        <f t="shared" si="30"/>
        <v>0</v>
      </c>
      <c r="BQ54" s="14">
        <f t="shared" si="31"/>
        <v>2490.5262520919223</v>
      </c>
      <c r="BR54" s="14">
        <f t="shared" si="32"/>
        <v>2402.1206213661958</v>
      </c>
      <c r="BS54" s="14">
        <f t="shared" si="33"/>
        <v>2507.3660667274385</v>
      </c>
      <c r="BT54" s="14">
        <f t="shared" si="34"/>
        <v>2458.8678148660679</v>
      </c>
      <c r="BU54" s="14">
        <f t="shared" si="35"/>
        <v>2524.9419222753027</v>
      </c>
      <c r="BV54" s="14">
        <f t="shared" si="36"/>
        <v>2522.3521754963044</v>
      </c>
      <c r="BW54" s="14">
        <f t="shared" si="37"/>
        <v>2626.0748231151065</v>
      </c>
      <c r="BX54" s="14">
        <f t="shared" si="38"/>
        <v>2561.5733702629082</v>
      </c>
      <c r="BY54" s="14">
        <f t="shared" si="39"/>
        <v>2522.5376413036256</v>
      </c>
      <c r="BZ54" s="14">
        <f t="shared" si="40"/>
        <v>2499.2022086514189</v>
      </c>
      <c r="CA54" s="14">
        <f t="shared" si="41"/>
        <v>0</v>
      </c>
      <c r="CB54" s="14">
        <f t="shared" si="42"/>
        <v>0</v>
      </c>
    </row>
    <row r="55" spans="1:80" x14ac:dyDescent="0.3">
      <c r="A55" t="s">
        <v>241</v>
      </c>
      <c r="B55" t="s">
        <v>276</v>
      </c>
      <c r="C55" t="s">
        <v>317</v>
      </c>
      <c r="D55" t="s">
        <v>339</v>
      </c>
      <c r="E55" t="s">
        <v>340</v>
      </c>
      <c r="F55" s="13">
        <v>1372.8705305436649</v>
      </c>
      <c r="G55" s="13">
        <v>1237.3550596691834</v>
      </c>
      <c r="H55" s="13">
        <v>1226.3906205363653</v>
      </c>
      <c r="I55" s="13">
        <v>1183.3709833223122</v>
      </c>
      <c r="J55" s="13">
        <v>1302.7168107431701</v>
      </c>
      <c r="K55" s="13">
        <v>1313.8329873431089</v>
      </c>
      <c r="L55" s="13">
        <v>1324.0553584439588</v>
      </c>
      <c r="M55" s="13">
        <v>1295.1351374567657</v>
      </c>
      <c r="N55" s="13">
        <v>1433.2491252223751</v>
      </c>
      <c r="O55" s="13">
        <v>1429.6569673742731</v>
      </c>
      <c r="P55" s="13"/>
      <c r="Q55" s="13"/>
      <c r="R55" s="13">
        <v>3121.9019446615039</v>
      </c>
      <c r="S55" s="13">
        <v>3041.6518660424263</v>
      </c>
      <c r="T55" s="13">
        <v>3149.1593729040342</v>
      </c>
      <c r="U55" s="13">
        <v>3032.5960762017821</v>
      </c>
      <c r="V55" s="13">
        <v>3168.4838774871068</v>
      </c>
      <c r="W55" s="13">
        <v>3201.8202306346552</v>
      </c>
      <c r="X55" s="13">
        <v>3239.0404878268168</v>
      </c>
      <c r="Y55" s="13">
        <v>3161.3414171303452</v>
      </c>
      <c r="Z55" s="13">
        <v>2906.9033343992719</v>
      </c>
      <c r="AA55" s="13">
        <v>2932.2821308484786</v>
      </c>
      <c r="AB55" s="13"/>
      <c r="AC55" s="13"/>
      <c r="AD55" s="14">
        <f t="shared" si="62"/>
        <v>4494.772475205169</v>
      </c>
      <c r="AE55" s="14">
        <f t="shared" si="63"/>
        <v>4279.0069257116102</v>
      </c>
      <c r="AF55" s="14">
        <f t="shared" si="64"/>
        <v>4375.5499934403997</v>
      </c>
      <c r="AG55" s="14">
        <f t="shared" si="65"/>
        <v>4215.9670595240941</v>
      </c>
      <c r="AH55" s="174">
        <v>4353.2006882302776</v>
      </c>
      <c r="AI55" s="174">
        <v>4397.6532179777641</v>
      </c>
      <c r="AJ55" s="174">
        <v>4445.0958462707758</v>
      </c>
      <c r="AK55" s="174">
        <v>4338.4765545871105</v>
      </c>
      <c r="AL55" s="14">
        <f t="shared" si="66"/>
        <v>4340.1524596216468</v>
      </c>
      <c r="AM55" s="14">
        <f t="shared" si="67"/>
        <v>4361.9390982227515</v>
      </c>
      <c r="AN55" s="14">
        <f t="shared" si="68"/>
        <v>0</v>
      </c>
      <c r="AO55" s="14">
        <f t="shared" si="69"/>
        <v>0</v>
      </c>
      <c r="AP55" s="13">
        <v>253361</v>
      </c>
      <c r="AQ55" s="13">
        <v>258600.32699999999</v>
      </c>
      <c r="AR55" s="13">
        <v>262477.81599999999</v>
      </c>
      <c r="AS55" s="14">
        <f t="shared" si="7"/>
        <v>541.86340065900629</v>
      </c>
      <c r="AT55" s="14">
        <f t="shared" si="8"/>
        <v>488.37629298478589</v>
      </c>
      <c r="AU55" s="14">
        <f t="shared" si="9"/>
        <v>484.04869752501969</v>
      </c>
      <c r="AV55" s="14">
        <f t="shared" si="10"/>
        <v>457.60614344556194</v>
      </c>
      <c r="AW55" s="14">
        <f t="shared" si="11"/>
        <v>503.75683041698943</v>
      </c>
      <c r="AX55" s="14">
        <f t="shared" si="12"/>
        <v>508.05542382129659</v>
      </c>
      <c r="AY55" s="14">
        <f t="shared" si="13"/>
        <v>512.0083852190794</v>
      </c>
      <c r="AZ55" s="14">
        <f t="shared" si="14"/>
        <v>493.42651397890546</v>
      </c>
      <c r="BA55" s="14">
        <f t="shared" si="15"/>
        <v>554.23329964403922</v>
      </c>
      <c r="BB55" s="14">
        <f t="shared" si="16"/>
        <v>552.84422257295637</v>
      </c>
      <c r="BC55" s="14">
        <f t="shared" si="17"/>
        <v>0</v>
      </c>
      <c r="BD55" s="14">
        <f t="shared" si="18"/>
        <v>0</v>
      </c>
      <c r="BE55" s="14">
        <f t="shared" si="19"/>
        <v>1232.1951463175089</v>
      </c>
      <c r="BF55" s="14">
        <f t="shared" si="20"/>
        <v>1200.5209428611454</v>
      </c>
      <c r="BG55" s="14">
        <f t="shared" si="21"/>
        <v>1242.9534825423148</v>
      </c>
      <c r="BH55" s="14">
        <f t="shared" si="22"/>
        <v>1172.6961490662702</v>
      </c>
      <c r="BI55" s="14">
        <f t="shared" si="23"/>
        <v>1225.2435695826121</v>
      </c>
      <c r="BJ55" s="14">
        <f t="shared" si="24"/>
        <v>1238.1346411192492</v>
      </c>
      <c r="BK55" s="14">
        <f t="shared" si="25"/>
        <v>1252.5276071390338</v>
      </c>
      <c r="BL55" s="14">
        <f t="shared" si="26"/>
        <v>1204.4223261634977</v>
      </c>
      <c r="BM55" s="14">
        <f t="shared" si="27"/>
        <v>1124.091128623852</v>
      </c>
      <c r="BN55" s="14">
        <f t="shared" si="28"/>
        <v>1133.9050359547607</v>
      </c>
      <c r="BO55" s="14">
        <f t="shared" si="29"/>
        <v>0</v>
      </c>
      <c r="BP55" s="14">
        <f t="shared" si="30"/>
        <v>0</v>
      </c>
      <c r="BQ55" s="14">
        <f t="shared" si="31"/>
        <v>1774.0585469765153</v>
      </c>
      <c r="BR55" s="14">
        <f t="shared" si="32"/>
        <v>1688.8972358459314</v>
      </c>
      <c r="BS55" s="14">
        <f t="shared" si="33"/>
        <v>1727.0021800673346</v>
      </c>
      <c r="BT55" s="14">
        <f t="shared" si="34"/>
        <v>1630.3022925118319</v>
      </c>
      <c r="BU55" s="14">
        <f t="shared" si="35"/>
        <v>1683.3701406070836</v>
      </c>
      <c r="BV55" s="14">
        <f t="shared" si="36"/>
        <v>1700.559805548028</v>
      </c>
      <c r="BW55" s="14">
        <f t="shared" si="37"/>
        <v>1718.9057329655952</v>
      </c>
      <c r="BX55" s="14">
        <f t="shared" si="38"/>
        <v>1652.8926599218241</v>
      </c>
      <c r="BY55" s="14">
        <f t="shared" si="39"/>
        <v>1678.3244282678911</v>
      </c>
      <c r="BZ55" s="14">
        <f t="shared" si="40"/>
        <v>1686.7492585277171</v>
      </c>
      <c r="CA55" s="14">
        <f t="shared" si="41"/>
        <v>0</v>
      </c>
      <c r="CB55" s="14">
        <f t="shared" si="42"/>
        <v>0</v>
      </c>
    </row>
    <row r="56" spans="1:80" x14ac:dyDescent="0.3">
      <c r="A56" t="s">
        <v>232</v>
      </c>
      <c r="B56" t="s">
        <v>270</v>
      </c>
      <c r="C56" t="s">
        <v>281</v>
      </c>
      <c r="D56" t="s">
        <v>341</v>
      </c>
      <c r="E56" t="s">
        <v>342</v>
      </c>
      <c r="F56" s="13">
        <v>2574.5170989235353</v>
      </c>
      <c r="G56" s="13">
        <v>2430.008734466363</v>
      </c>
      <c r="H56" s="13">
        <v>2366.4366744736753</v>
      </c>
      <c r="I56" s="13">
        <v>2336.4198819743492</v>
      </c>
      <c r="J56" s="13">
        <v>2765.3145726713933</v>
      </c>
      <c r="K56" s="13">
        <v>2611.0684775106538</v>
      </c>
      <c r="L56" s="13">
        <v>2692.1492322291788</v>
      </c>
      <c r="M56" s="13">
        <v>2796.2041293830825</v>
      </c>
      <c r="N56" s="13">
        <v>2411.2401412520048</v>
      </c>
      <c r="O56" s="13">
        <v>2363.4886258172082</v>
      </c>
      <c r="P56" s="13"/>
      <c r="Q56" s="13"/>
      <c r="R56" s="13">
        <v>4867.8745689938141</v>
      </c>
      <c r="S56" s="13">
        <v>4766.902132086645</v>
      </c>
      <c r="T56" s="13">
        <v>5107.5703478368632</v>
      </c>
      <c r="U56" s="13">
        <v>5131.0055157606648</v>
      </c>
      <c r="V56" s="13">
        <v>4926.0837654734914</v>
      </c>
      <c r="W56" s="13">
        <v>4794.8829858066474</v>
      </c>
      <c r="X56" s="13">
        <v>5137.5993442956687</v>
      </c>
      <c r="Y56" s="13">
        <v>5015.8868932272262</v>
      </c>
      <c r="Z56" s="13">
        <v>4961.0182389363426</v>
      </c>
      <c r="AA56" s="13">
        <v>4910.138132816196</v>
      </c>
      <c r="AB56" s="13"/>
      <c r="AC56" s="13"/>
      <c r="AD56" s="14">
        <f t="shared" si="62"/>
        <v>7442.391667917349</v>
      </c>
      <c r="AE56" s="14">
        <f t="shared" si="63"/>
        <v>7196.9108665530075</v>
      </c>
      <c r="AF56" s="14">
        <f t="shared" si="64"/>
        <v>7474.0070223105386</v>
      </c>
      <c r="AG56" s="14">
        <f t="shared" si="65"/>
        <v>7467.4253977350145</v>
      </c>
      <c r="AH56" s="174">
        <v>7691.3983381448852</v>
      </c>
      <c r="AI56" s="174">
        <v>7405.9514633173012</v>
      </c>
      <c r="AJ56" s="174">
        <v>7829.7485765248475</v>
      </c>
      <c r="AK56" s="174">
        <v>7812.0910226103088</v>
      </c>
      <c r="AL56" s="14">
        <f t="shared" si="66"/>
        <v>7372.2583801883475</v>
      </c>
      <c r="AM56" s="14">
        <f t="shared" si="67"/>
        <v>7273.6267586334043</v>
      </c>
      <c r="AN56" s="14">
        <f t="shared" si="68"/>
        <v>0</v>
      </c>
      <c r="AO56" s="14">
        <f t="shared" si="69"/>
        <v>0</v>
      </c>
      <c r="AP56" s="13">
        <v>280030</v>
      </c>
      <c r="AQ56" s="13">
        <v>284447.97399999999</v>
      </c>
      <c r="AR56" s="13">
        <v>288314.516</v>
      </c>
      <c r="AS56" s="14">
        <f t="shared" si="7"/>
        <v>919.37188834179744</v>
      </c>
      <c r="AT56" s="14">
        <f t="shared" si="8"/>
        <v>867.76728724292491</v>
      </c>
      <c r="AU56" s="14">
        <f t="shared" si="9"/>
        <v>845.06541244640766</v>
      </c>
      <c r="AV56" s="14">
        <f t="shared" si="10"/>
        <v>821.38742249377015</v>
      </c>
      <c r="AW56" s="14">
        <f t="shared" si="11"/>
        <v>972.16884120657971</v>
      </c>
      <c r="AX56" s="14">
        <f t="shared" si="12"/>
        <v>917.94237125086852</v>
      </c>
      <c r="AY56" s="14">
        <f t="shared" si="13"/>
        <v>946.44697037960941</v>
      </c>
      <c r="AZ56" s="14">
        <f t="shared" si="14"/>
        <v>969.8450734208202</v>
      </c>
      <c r="BA56" s="14">
        <f t="shared" si="15"/>
        <v>847.69109350450321</v>
      </c>
      <c r="BB56" s="14">
        <f t="shared" si="16"/>
        <v>830.90365966790421</v>
      </c>
      <c r="BC56" s="14">
        <f t="shared" si="17"/>
        <v>0</v>
      </c>
      <c r="BD56" s="14">
        <f t="shared" si="18"/>
        <v>0</v>
      </c>
      <c r="BE56" s="14">
        <f t="shared" si="19"/>
        <v>1738.3403810283949</v>
      </c>
      <c r="BF56" s="14">
        <f t="shared" si="20"/>
        <v>1702.2826597459718</v>
      </c>
      <c r="BG56" s="14">
        <f t="shared" si="21"/>
        <v>1823.9368452797428</v>
      </c>
      <c r="BH56" s="14">
        <f t="shared" si="22"/>
        <v>1803.8467434331824</v>
      </c>
      <c r="BI56" s="14">
        <f t="shared" si="23"/>
        <v>1731.8048345366283</v>
      </c>
      <c r="BJ56" s="14">
        <f t="shared" si="24"/>
        <v>1685.6801327776893</v>
      </c>
      <c r="BK56" s="14">
        <f t="shared" si="25"/>
        <v>1806.1648575129836</v>
      </c>
      <c r="BL56" s="14">
        <f t="shared" si="26"/>
        <v>1739.7274902479157</v>
      </c>
      <c r="BM56" s="14">
        <f t="shared" si="27"/>
        <v>1744.0863329672873</v>
      </c>
      <c r="BN56" s="14">
        <f t="shared" si="28"/>
        <v>1726.1990176158527</v>
      </c>
      <c r="BO56" s="14">
        <f t="shared" si="29"/>
        <v>0</v>
      </c>
      <c r="BP56" s="14">
        <f t="shared" si="30"/>
        <v>0</v>
      </c>
      <c r="BQ56" s="14">
        <f t="shared" si="31"/>
        <v>2657.7122693701922</v>
      </c>
      <c r="BR56" s="14">
        <f t="shared" si="32"/>
        <v>2570.0499469888964</v>
      </c>
      <c r="BS56" s="14">
        <f t="shared" si="33"/>
        <v>2669.0022577261502</v>
      </c>
      <c r="BT56" s="14">
        <f t="shared" si="34"/>
        <v>2625.2341659269528</v>
      </c>
      <c r="BU56" s="14">
        <f t="shared" si="35"/>
        <v>2703.9736757432083</v>
      </c>
      <c r="BV56" s="14">
        <f t="shared" si="36"/>
        <v>2603.6225040285581</v>
      </c>
      <c r="BW56" s="14">
        <f t="shared" si="37"/>
        <v>2752.6118278925928</v>
      </c>
      <c r="BX56" s="14">
        <f t="shared" si="38"/>
        <v>2709.5725636687362</v>
      </c>
      <c r="BY56" s="14">
        <f t="shared" si="39"/>
        <v>2591.7774264717905</v>
      </c>
      <c r="BZ56" s="14">
        <f t="shared" si="40"/>
        <v>2557.1026772837567</v>
      </c>
      <c r="CA56" s="14">
        <f t="shared" si="41"/>
        <v>0</v>
      </c>
      <c r="CB56" s="14">
        <f t="shared" si="42"/>
        <v>0</v>
      </c>
    </row>
    <row r="57" spans="1:80" x14ac:dyDescent="0.3">
      <c r="A57" t="s">
        <v>226</v>
      </c>
      <c r="B57" t="s">
        <v>236</v>
      </c>
      <c r="C57" t="s">
        <v>243</v>
      </c>
      <c r="D57" t="s">
        <v>345</v>
      </c>
      <c r="E57" t="s">
        <v>346</v>
      </c>
      <c r="F57" s="13">
        <v>3808.2205555985843</v>
      </c>
      <c r="G57" s="13">
        <v>3739.0754367051741</v>
      </c>
      <c r="H57" s="13">
        <v>4064.9141554075231</v>
      </c>
      <c r="I57" s="13">
        <v>3699.2429077240322</v>
      </c>
      <c r="J57" s="13">
        <v>3967.8460326614131</v>
      </c>
      <c r="K57" s="13">
        <v>3990.341048589205</v>
      </c>
      <c r="L57" s="13">
        <v>3993.4677242126918</v>
      </c>
      <c r="M57" s="13">
        <v>4063.7950927968413</v>
      </c>
      <c r="N57" s="13">
        <v>3921.1043384248533</v>
      </c>
      <c r="O57" s="13">
        <v>3890.042111089007</v>
      </c>
      <c r="P57" s="13"/>
      <c r="Q57" s="13"/>
      <c r="R57" s="13">
        <v>6948.4246901235838</v>
      </c>
      <c r="S57" s="13">
        <v>6790.2017678768552</v>
      </c>
      <c r="T57" s="13">
        <v>7113.5909320714918</v>
      </c>
      <c r="U57" s="13">
        <v>7268.2989484237996</v>
      </c>
      <c r="V57" s="13">
        <v>6571.1618481392616</v>
      </c>
      <c r="W57" s="13">
        <v>6538.1991568932426</v>
      </c>
      <c r="X57" s="13">
        <v>6907.5304727264638</v>
      </c>
      <c r="Y57" s="13">
        <v>7367.4724738344921</v>
      </c>
      <c r="Z57" s="13">
        <v>7122.1055875720613</v>
      </c>
      <c r="AA57" s="13">
        <v>7085.8626926756951</v>
      </c>
      <c r="AB57" s="13"/>
      <c r="AC57" s="13"/>
      <c r="AD57" s="14">
        <f t="shared" si="62"/>
        <v>10756.645245722168</v>
      </c>
      <c r="AE57" s="14">
        <f t="shared" si="63"/>
        <v>10529.277204582029</v>
      </c>
      <c r="AF57" s="14">
        <f t="shared" si="64"/>
        <v>11178.505087479014</v>
      </c>
      <c r="AG57" s="14">
        <f t="shared" si="65"/>
        <v>10967.541856147833</v>
      </c>
      <c r="AH57" s="174">
        <v>10539.007880800675</v>
      </c>
      <c r="AI57" s="174">
        <v>10528.540205482448</v>
      </c>
      <c r="AJ57" s="174">
        <v>10900.998196939156</v>
      </c>
      <c r="AK57" s="174">
        <v>11431.267566631333</v>
      </c>
      <c r="AL57" s="14">
        <f t="shared" si="66"/>
        <v>11043.209925996915</v>
      </c>
      <c r="AM57" s="14">
        <f t="shared" si="67"/>
        <v>10975.904803764703</v>
      </c>
      <c r="AN57" s="14">
        <f t="shared" si="68"/>
        <v>0</v>
      </c>
      <c r="AO57" s="14">
        <f t="shared" si="69"/>
        <v>0</v>
      </c>
      <c r="AP57" s="13">
        <v>378846</v>
      </c>
      <c r="AQ57" s="13">
        <v>379330.50400000002</v>
      </c>
      <c r="AR57" s="13">
        <v>380545.94900000002</v>
      </c>
      <c r="AS57" s="14">
        <f t="shared" si="7"/>
        <v>1005.2159863370828</v>
      </c>
      <c r="AT57" s="14">
        <f t="shared" si="8"/>
        <v>986.96447546105117</v>
      </c>
      <c r="AU57" s="14">
        <f t="shared" si="9"/>
        <v>1072.9727000964833</v>
      </c>
      <c r="AV57" s="14">
        <f t="shared" si="10"/>
        <v>975.20311936844189</v>
      </c>
      <c r="AW57" s="14">
        <f t="shared" si="11"/>
        <v>1046.0129071669419</v>
      </c>
      <c r="AX57" s="14">
        <f t="shared" si="12"/>
        <v>1051.9430961948699</v>
      </c>
      <c r="AY57" s="14">
        <f t="shared" si="13"/>
        <v>1052.7673577795611</v>
      </c>
      <c r="AZ57" s="14">
        <f t="shared" si="14"/>
        <v>1067.8855217026212</v>
      </c>
      <c r="BA57" s="14">
        <f t="shared" si="15"/>
        <v>1033.6907517526861</v>
      </c>
      <c r="BB57" s="14">
        <f t="shared" si="16"/>
        <v>1025.5020542953769</v>
      </c>
      <c r="BC57" s="14">
        <f t="shared" si="17"/>
        <v>0</v>
      </c>
      <c r="BD57" s="14">
        <f t="shared" si="18"/>
        <v>0</v>
      </c>
      <c r="BE57" s="14">
        <f t="shared" si="19"/>
        <v>1834.1026934753393</v>
      </c>
      <c r="BF57" s="14">
        <f t="shared" si="20"/>
        <v>1792.338250338358</v>
      </c>
      <c r="BG57" s="14">
        <f t="shared" si="21"/>
        <v>1877.6998917954768</v>
      </c>
      <c r="BH57" s="14">
        <f t="shared" si="22"/>
        <v>1916.0860705322552</v>
      </c>
      <c r="BI57" s="14">
        <f t="shared" si="23"/>
        <v>1732.3051478452314</v>
      </c>
      <c r="BJ57" s="14">
        <f t="shared" si="24"/>
        <v>1723.6154456202771</v>
      </c>
      <c r="BK57" s="14">
        <f t="shared" si="25"/>
        <v>1820.9794361084296</v>
      </c>
      <c r="BL57" s="14">
        <f t="shared" si="26"/>
        <v>1936.0270404125342</v>
      </c>
      <c r="BM57" s="14">
        <f t="shared" si="27"/>
        <v>1877.5462327627786</v>
      </c>
      <c r="BN57" s="14">
        <f t="shared" si="28"/>
        <v>1867.9917955334524</v>
      </c>
      <c r="BO57" s="14">
        <f t="shared" si="29"/>
        <v>0</v>
      </c>
      <c r="BP57" s="14">
        <f t="shared" si="30"/>
        <v>0</v>
      </c>
      <c r="BQ57" s="14">
        <f t="shared" si="31"/>
        <v>2839.3186798124216</v>
      </c>
      <c r="BR57" s="14">
        <f t="shared" si="32"/>
        <v>2779.302725799409</v>
      </c>
      <c r="BS57" s="14">
        <f t="shared" si="33"/>
        <v>2950.6725918919597</v>
      </c>
      <c r="BT57" s="14">
        <f t="shared" si="34"/>
        <v>2891.2891899006972</v>
      </c>
      <c r="BU57" s="14">
        <f t="shared" si="35"/>
        <v>2778.3180550121733</v>
      </c>
      <c r="BV57" s="14">
        <f t="shared" si="36"/>
        <v>2775.5585418151472</v>
      </c>
      <c r="BW57" s="14">
        <f t="shared" si="37"/>
        <v>2873.7467938879904</v>
      </c>
      <c r="BX57" s="14">
        <f t="shared" si="38"/>
        <v>3003.9125621151552</v>
      </c>
      <c r="BY57" s="14">
        <f t="shared" si="39"/>
        <v>2911.2369845154649</v>
      </c>
      <c r="BZ57" s="14">
        <f t="shared" si="40"/>
        <v>2893.4938498288298</v>
      </c>
      <c r="CA57" s="14">
        <f t="shared" si="41"/>
        <v>0</v>
      </c>
      <c r="CB57" s="14">
        <f t="shared" si="42"/>
        <v>0</v>
      </c>
    </row>
    <row r="58" spans="1:80" x14ac:dyDescent="0.3">
      <c r="A58" t="s">
        <v>226</v>
      </c>
      <c r="B58" t="s">
        <v>236</v>
      </c>
      <c r="C58" t="s">
        <v>243</v>
      </c>
      <c r="D58" t="s">
        <v>347</v>
      </c>
      <c r="E58" t="s">
        <v>348</v>
      </c>
      <c r="F58" s="13">
        <v>3417.06593460366</v>
      </c>
      <c r="G58" s="13">
        <v>3541.673828312154</v>
      </c>
      <c r="H58" s="13">
        <v>3600.5686415175364</v>
      </c>
      <c r="I58" s="13">
        <v>3446.5545776008453</v>
      </c>
      <c r="J58" s="13">
        <v>3591.0325595890122</v>
      </c>
      <c r="K58" s="13">
        <v>3710.1359957653758</v>
      </c>
      <c r="L58" s="13">
        <v>3760.3859069298856</v>
      </c>
      <c r="M58" s="13">
        <v>3662.3167245404366</v>
      </c>
      <c r="N58" s="13">
        <v>3578.6295616837619</v>
      </c>
      <c r="O58" s="13">
        <v>3833.1387854611371</v>
      </c>
      <c r="P58" s="13"/>
      <c r="Q58" s="13"/>
      <c r="R58" s="13">
        <v>6853.49062765483</v>
      </c>
      <c r="S58" s="13">
        <v>6742.3087218818109</v>
      </c>
      <c r="T58" s="13">
        <v>7197.3025286500215</v>
      </c>
      <c r="U58" s="13">
        <v>7355.8352318896914</v>
      </c>
      <c r="V58" s="13">
        <v>6808.5402966413858</v>
      </c>
      <c r="W58" s="13">
        <v>7049.6466642122596</v>
      </c>
      <c r="X58" s="13">
        <v>7034.8998317037549</v>
      </c>
      <c r="Y58" s="13">
        <v>6929.321621371033</v>
      </c>
      <c r="Z58" s="13">
        <v>7101.6927350062397</v>
      </c>
      <c r="AA58" s="13">
        <v>7014.3483572053628</v>
      </c>
      <c r="AB58" s="13"/>
      <c r="AC58" s="13"/>
      <c r="AD58" s="14">
        <f t="shared" si="62"/>
        <v>10270.556562258491</v>
      </c>
      <c r="AE58" s="14">
        <f t="shared" si="63"/>
        <v>10283.982550193965</v>
      </c>
      <c r="AF58" s="14">
        <f t="shared" si="64"/>
        <v>10797.871170167558</v>
      </c>
      <c r="AG58" s="14">
        <f t="shared" si="65"/>
        <v>10802.389809490536</v>
      </c>
      <c r="AH58" s="174">
        <v>10399.572856230399</v>
      </c>
      <c r="AI58" s="174">
        <v>10759.782659977634</v>
      </c>
      <c r="AJ58" s="174">
        <v>10795.28573863364</v>
      </c>
      <c r="AK58" s="174">
        <v>10591.63834591147</v>
      </c>
      <c r="AL58" s="14">
        <f t="shared" si="66"/>
        <v>10680.322296690001</v>
      </c>
      <c r="AM58" s="14">
        <f t="shared" si="67"/>
        <v>10847.487142666499</v>
      </c>
      <c r="AN58" s="14">
        <f t="shared" si="68"/>
        <v>0</v>
      </c>
      <c r="AO58" s="14">
        <f t="shared" si="69"/>
        <v>0</v>
      </c>
      <c r="AP58" s="13">
        <v>337986</v>
      </c>
      <c r="AQ58" s="13">
        <v>337914.04499999998</v>
      </c>
      <c r="AR58" s="13">
        <v>339067.02600000001</v>
      </c>
      <c r="AS58" s="14">
        <f t="shared" si="7"/>
        <v>1011.0081289176653</v>
      </c>
      <c r="AT58" s="14">
        <f t="shared" si="8"/>
        <v>1047.8758967271287</v>
      </c>
      <c r="AU58" s="14">
        <f t="shared" si="9"/>
        <v>1065.3011194302535</v>
      </c>
      <c r="AV58" s="14">
        <f t="shared" si="10"/>
        <v>1019.9500815661112</v>
      </c>
      <c r="AW58" s="14">
        <f t="shared" si="11"/>
        <v>1062.7059196633902</v>
      </c>
      <c r="AX58" s="14">
        <f t="shared" si="12"/>
        <v>1097.9525860682636</v>
      </c>
      <c r="AY58" s="14">
        <f t="shared" si="13"/>
        <v>1112.823205359779</v>
      </c>
      <c r="AZ58" s="14">
        <f t="shared" si="14"/>
        <v>1080.1158602017633</v>
      </c>
      <c r="BA58" s="14">
        <f t="shared" si="15"/>
        <v>1059.0354602407135</v>
      </c>
      <c r="BB58" s="14">
        <f t="shared" si="16"/>
        <v>1134.3532008150587</v>
      </c>
      <c r="BC58" s="14">
        <f t="shared" si="17"/>
        <v>0</v>
      </c>
      <c r="BD58" s="14">
        <f t="shared" si="18"/>
        <v>0</v>
      </c>
      <c r="BE58" s="14">
        <f t="shared" si="19"/>
        <v>2027.7439384042032</v>
      </c>
      <c r="BF58" s="14">
        <f t="shared" si="20"/>
        <v>1994.8485209096859</v>
      </c>
      <c r="BG58" s="14">
        <f t="shared" si="21"/>
        <v>2129.467649148196</v>
      </c>
      <c r="BH58" s="14">
        <f t="shared" si="22"/>
        <v>2176.8361927334781</v>
      </c>
      <c r="BI58" s="14">
        <f t="shared" si="23"/>
        <v>2014.8734263594713</v>
      </c>
      <c r="BJ58" s="14">
        <f t="shared" si="24"/>
        <v>2086.2248161991197</v>
      </c>
      <c r="BK58" s="14">
        <f t="shared" si="25"/>
        <v>2081.8607381956426</v>
      </c>
      <c r="BL58" s="14">
        <f t="shared" si="26"/>
        <v>2043.6436132161766</v>
      </c>
      <c r="BM58" s="14">
        <f t="shared" si="27"/>
        <v>2101.6269788390241</v>
      </c>
      <c r="BN58" s="14">
        <f t="shared" si="28"/>
        <v>2075.778873649766</v>
      </c>
      <c r="BO58" s="14">
        <f t="shared" si="29"/>
        <v>0</v>
      </c>
      <c r="BP58" s="14">
        <f t="shared" si="30"/>
        <v>0</v>
      </c>
      <c r="BQ58" s="14">
        <f t="shared" si="31"/>
        <v>3038.7520673218687</v>
      </c>
      <c r="BR58" s="14">
        <f t="shared" si="32"/>
        <v>3042.7244176368149</v>
      </c>
      <c r="BS58" s="14">
        <f t="shared" si="33"/>
        <v>3194.7687685784495</v>
      </c>
      <c r="BT58" s="14">
        <f t="shared" si="34"/>
        <v>3196.7862742995894</v>
      </c>
      <c r="BU58" s="14">
        <f t="shared" si="35"/>
        <v>3077.579346022862</v>
      </c>
      <c r="BV58" s="14">
        <f t="shared" si="36"/>
        <v>3184.1774022673831</v>
      </c>
      <c r="BW58" s="14">
        <f t="shared" si="37"/>
        <v>3194.6839435554207</v>
      </c>
      <c r="BX58" s="14">
        <f t="shared" si="38"/>
        <v>3123.7594734179397</v>
      </c>
      <c r="BY58" s="14">
        <f t="shared" si="39"/>
        <v>3160.6624390797374</v>
      </c>
      <c r="BZ58" s="14">
        <f t="shared" si="40"/>
        <v>3210.1320744648242</v>
      </c>
      <c r="CA58" s="14">
        <f t="shared" si="41"/>
        <v>0</v>
      </c>
      <c r="CB58" s="14">
        <f t="shared" si="42"/>
        <v>0</v>
      </c>
    </row>
    <row r="59" spans="1:80" x14ac:dyDescent="0.3">
      <c r="A59" t="s">
        <v>241</v>
      </c>
      <c r="B59" t="s">
        <v>276</v>
      </c>
      <c r="C59" t="s">
        <v>317</v>
      </c>
      <c r="D59" t="s">
        <v>351</v>
      </c>
      <c r="E59" t="s">
        <v>352</v>
      </c>
      <c r="F59" s="13">
        <v>39.924841769790731</v>
      </c>
      <c r="G59" s="13">
        <v>38.888055771222014</v>
      </c>
      <c r="H59" s="13">
        <v>41.26503095502197</v>
      </c>
      <c r="I59" s="13">
        <v>39.282250161205759</v>
      </c>
      <c r="J59" s="13">
        <v>38.510697064766411</v>
      </c>
      <c r="K59" s="13">
        <v>37.943344030148623</v>
      </c>
      <c r="L59" s="13">
        <v>39.576309977994327</v>
      </c>
      <c r="M59" s="13">
        <v>38.408762875265701</v>
      </c>
      <c r="N59" s="13">
        <v>41.522906216219297</v>
      </c>
      <c r="O59" s="13">
        <v>44.014401830321162</v>
      </c>
      <c r="P59" s="13"/>
      <c r="Q59" s="13"/>
      <c r="R59" s="13">
        <v>102.99345162474945</v>
      </c>
      <c r="S59" s="13">
        <v>99.211568510829295</v>
      </c>
      <c r="T59" s="13">
        <v>106.72249488540099</v>
      </c>
      <c r="U59" s="13">
        <v>106.24810528044812</v>
      </c>
      <c r="V59" s="13">
        <v>105.23359574245541</v>
      </c>
      <c r="W59" s="13">
        <v>103.75882170199577</v>
      </c>
      <c r="X59" s="13">
        <v>108.6883947358523</v>
      </c>
      <c r="Y59" s="13">
        <v>105.70139162189082</v>
      </c>
      <c r="Z59" s="13">
        <v>105.07947697952157</v>
      </c>
      <c r="AA59" s="13">
        <v>101.41900899300069</v>
      </c>
      <c r="AB59" s="13"/>
      <c r="AC59" s="13"/>
      <c r="AD59" s="14">
        <f t="shared" si="62"/>
        <v>142.91829339454017</v>
      </c>
      <c r="AE59" s="14">
        <f t="shared" si="63"/>
        <v>138.09962428205131</v>
      </c>
      <c r="AF59" s="14">
        <f t="shared" si="64"/>
        <v>147.98752584042296</v>
      </c>
      <c r="AG59" s="14">
        <f t="shared" si="65"/>
        <v>145.53035544165388</v>
      </c>
      <c r="AH59" s="174">
        <v>143.74429280722183</v>
      </c>
      <c r="AI59" s="174">
        <v>141.70216573214441</v>
      </c>
      <c r="AJ59" s="174">
        <v>148.26470471384661</v>
      </c>
      <c r="AK59" s="174">
        <v>144.11015449715651</v>
      </c>
      <c r="AL59" s="14">
        <f t="shared" si="66"/>
        <v>146.60238319574086</v>
      </c>
      <c r="AM59" s="14">
        <f t="shared" si="67"/>
        <v>145.43341082332185</v>
      </c>
      <c r="AN59" s="14">
        <f t="shared" si="68"/>
        <v>0</v>
      </c>
      <c r="AO59" s="14">
        <f t="shared" si="69"/>
        <v>0</v>
      </c>
      <c r="AP59" s="13">
        <v>7654</v>
      </c>
      <c r="AQ59" s="13">
        <v>6650.9880000000003</v>
      </c>
      <c r="AR59" s="13">
        <v>6511.5360000000001</v>
      </c>
      <c r="AS59" s="14">
        <f t="shared" si="7"/>
        <v>521.62061366332284</v>
      </c>
      <c r="AT59" s="14">
        <f t="shared" si="8"/>
        <v>508.07493821821288</v>
      </c>
      <c r="AU59" s="14">
        <f t="shared" si="9"/>
        <v>539.13027116569071</v>
      </c>
      <c r="AV59" s="14">
        <f t="shared" si="10"/>
        <v>590.622779069903</v>
      </c>
      <c r="AW59" s="14">
        <f t="shared" si="11"/>
        <v>579.02220038235532</v>
      </c>
      <c r="AX59" s="14">
        <f t="shared" si="12"/>
        <v>570.49184316899414</v>
      </c>
      <c r="AY59" s="14">
        <f t="shared" si="13"/>
        <v>595.04407432390985</v>
      </c>
      <c r="AZ59" s="14">
        <f t="shared" si="14"/>
        <v>589.85718385440396</v>
      </c>
      <c r="BA59" s="14">
        <f t="shared" si="15"/>
        <v>624.31184985177083</v>
      </c>
      <c r="BB59" s="14">
        <f t="shared" si="16"/>
        <v>661.77238374691342</v>
      </c>
      <c r="BC59" s="14">
        <f t="shared" si="17"/>
        <v>0</v>
      </c>
      <c r="BD59" s="14">
        <f t="shared" si="18"/>
        <v>0</v>
      </c>
      <c r="BE59" s="14">
        <f t="shared" si="19"/>
        <v>1345.6160389959427</v>
      </c>
      <c r="BF59" s="14">
        <f t="shared" si="20"/>
        <v>1296.2054940009054</v>
      </c>
      <c r="BG59" s="14">
        <f t="shared" si="21"/>
        <v>1394.3362279252808</v>
      </c>
      <c r="BH59" s="14">
        <f t="shared" si="22"/>
        <v>1597.4785292117217</v>
      </c>
      <c r="BI59" s="14">
        <f t="shared" si="23"/>
        <v>1582.2250129222216</v>
      </c>
      <c r="BJ59" s="14">
        <f t="shared" si="24"/>
        <v>1560.0512540692566</v>
      </c>
      <c r="BK59" s="14">
        <f t="shared" si="25"/>
        <v>1634.1691600684335</v>
      </c>
      <c r="BL59" s="14">
        <f t="shared" si="26"/>
        <v>1623.2942829754886</v>
      </c>
      <c r="BM59" s="14">
        <f t="shared" si="27"/>
        <v>1579.9077818140938</v>
      </c>
      <c r="BN59" s="14">
        <f t="shared" si="28"/>
        <v>1524.8713272825132</v>
      </c>
      <c r="BO59" s="14">
        <f t="shared" si="29"/>
        <v>0</v>
      </c>
      <c r="BP59" s="14">
        <f t="shared" si="30"/>
        <v>0</v>
      </c>
      <c r="BQ59" s="14">
        <f t="shared" si="31"/>
        <v>1867.2366526592655</v>
      </c>
      <c r="BR59" s="14">
        <f t="shared" si="32"/>
        <v>1804.2804322191182</v>
      </c>
      <c r="BS59" s="14">
        <f t="shared" si="33"/>
        <v>1933.4664990909716</v>
      </c>
      <c r="BT59" s="14">
        <f t="shared" si="34"/>
        <v>2188.1013082816248</v>
      </c>
      <c r="BU59" s="14">
        <f t="shared" si="35"/>
        <v>2161.2472133045771</v>
      </c>
      <c r="BV59" s="14">
        <f t="shared" si="36"/>
        <v>2130.543097238251</v>
      </c>
      <c r="BW59" s="14">
        <f t="shared" si="37"/>
        <v>2229.2132343923431</v>
      </c>
      <c r="BX59" s="14">
        <f t="shared" si="38"/>
        <v>2213.1514668298923</v>
      </c>
      <c r="BY59" s="14">
        <f t="shared" si="39"/>
        <v>2204.2196316658642</v>
      </c>
      <c r="BZ59" s="14">
        <f t="shared" si="40"/>
        <v>2186.6437110294264</v>
      </c>
      <c r="CA59" s="14">
        <f t="shared" si="41"/>
        <v>0</v>
      </c>
      <c r="CB59" s="14">
        <f t="shared" si="42"/>
        <v>0</v>
      </c>
    </row>
    <row r="60" spans="1:80" x14ac:dyDescent="0.3">
      <c r="A60" t="s">
        <v>250</v>
      </c>
      <c r="B60" t="s">
        <v>291</v>
      </c>
      <c r="C60" t="s">
        <v>296</v>
      </c>
      <c r="D60" t="s">
        <v>355</v>
      </c>
      <c r="E60" t="s">
        <v>356</v>
      </c>
      <c r="F60" s="13">
        <v>4004.3822985840729</v>
      </c>
      <c r="G60" s="13">
        <v>3981.2920392029928</v>
      </c>
      <c r="H60" s="13">
        <v>4174.9147600747492</v>
      </c>
      <c r="I60" s="13">
        <v>4134.1246173626969</v>
      </c>
      <c r="J60" s="13">
        <v>4141.9126558177777</v>
      </c>
      <c r="K60" s="13">
        <v>4099.3985628714936</v>
      </c>
      <c r="L60" s="13">
        <v>4257.9153841423258</v>
      </c>
      <c r="M60" s="13">
        <v>4353.4607326980667</v>
      </c>
      <c r="N60" s="13">
        <v>4493.0721074451594</v>
      </c>
      <c r="O60" s="13">
        <v>4169.200761357024</v>
      </c>
      <c r="P60" s="13"/>
      <c r="Q60" s="13"/>
      <c r="R60" s="13">
        <v>10885.774454906052</v>
      </c>
      <c r="S60" s="13">
        <v>10414.816590610622</v>
      </c>
      <c r="T60" s="13">
        <v>11291.090772365871</v>
      </c>
      <c r="U60" s="13">
        <v>11353.163521358278</v>
      </c>
      <c r="V60" s="13">
        <v>10680.064040871934</v>
      </c>
      <c r="W60" s="13">
        <v>10570.334151140025</v>
      </c>
      <c r="X60" s="13">
        <v>10977.377216033665</v>
      </c>
      <c r="Y60" s="13">
        <v>11224.213445605281</v>
      </c>
      <c r="Z60" s="13">
        <v>11166.45430687222</v>
      </c>
      <c r="AA60" s="13">
        <v>10953.629997233496</v>
      </c>
      <c r="AB60" s="13"/>
      <c r="AC60" s="13"/>
      <c r="AD60" s="14">
        <f t="shared" si="62"/>
        <v>14890.156753490124</v>
      </c>
      <c r="AE60" s="14">
        <f t="shared" si="63"/>
        <v>14396.108629813614</v>
      </c>
      <c r="AF60" s="14">
        <f t="shared" si="64"/>
        <v>15466.00553244062</v>
      </c>
      <c r="AG60" s="14">
        <f t="shared" si="65"/>
        <v>15487.288138720975</v>
      </c>
      <c r="AH60" s="174">
        <v>14821.976696689711</v>
      </c>
      <c r="AI60" s="174">
        <v>14669.732714011516</v>
      </c>
      <c r="AJ60" s="174">
        <v>15235.292600175992</v>
      </c>
      <c r="AK60" s="174">
        <v>15577.674178303349</v>
      </c>
      <c r="AL60" s="14">
        <f t="shared" si="66"/>
        <v>15659.526414317379</v>
      </c>
      <c r="AM60" s="14">
        <f t="shared" si="67"/>
        <v>15122.83075859052</v>
      </c>
      <c r="AN60" s="14">
        <f t="shared" si="68"/>
        <v>0</v>
      </c>
      <c r="AO60" s="14">
        <f t="shared" si="69"/>
        <v>0</v>
      </c>
      <c r="AP60" s="13">
        <v>563608</v>
      </c>
      <c r="AQ60" s="13">
        <v>565053.88199999998</v>
      </c>
      <c r="AR60" s="13">
        <v>568890.66700000002</v>
      </c>
      <c r="AS60" s="14">
        <f t="shared" si="7"/>
        <v>710.49067766676001</v>
      </c>
      <c r="AT60" s="14">
        <f t="shared" si="8"/>
        <v>706.39381257948651</v>
      </c>
      <c r="AU60" s="14">
        <f t="shared" si="9"/>
        <v>740.74795958800246</v>
      </c>
      <c r="AV60" s="14">
        <f t="shared" si="10"/>
        <v>731.63369884833344</v>
      </c>
      <c r="AW60" s="14">
        <f t="shared" si="11"/>
        <v>733.01198129239253</v>
      </c>
      <c r="AX60" s="14">
        <f t="shared" si="12"/>
        <v>725.48808059892133</v>
      </c>
      <c r="AY60" s="14">
        <f t="shared" si="13"/>
        <v>753.5414798092346</v>
      </c>
      <c r="AZ60" s="14">
        <f t="shared" si="14"/>
        <v>765.25437755126097</v>
      </c>
      <c r="BA60" s="14">
        <f t="shared" si="15"/>
        <v>795.15816996814476</v>
      </c>
      <c r="BB60" s="14">
        <f t="shared" si="16"/>
        <v>737.84127393306255</v>
      </c>
      <c r="BC60" s="14">
        <f t="shared" si="17"/>
        <v>0</v>
      </c>
      <c r="BD60" s="14">
        <f t="shared" si="18"/>
        <v>0</v>
      </c>
      <c r="BE60" s="14">
        <f t="shared" si="19"/>
        <v>1931.4442759694773</v>
      </c>
      <c r="BF60" s="14">
        <f t="shared" si="20"/>
        <v>1847.8830305124525</v>
      </c>
      <c r="BG60" s="14">
        <f t="shared" si="21"/>
        <v>2003.3588544459749</v>
      </c>
      <c r="BH60" s="14">
        <f t="shared" si="22"/>
        <v>2009.2178609894547</v>
      </c>
      <c r="BI60" s="14">
        <f t="shared" si="23"/>
        <v>1890.0965697412789</v>
      </c>
      <c r="BJ60" s="14">
        <f t="shared" si="24"/>
        <v>1870.6772022743178</v>
      </c>
      <c r="BK60" s="14">
        <f t="shared" si="25"/>
        <v>1942.7133527831716</v>
      </c>
      <c r="BL60" s="14">
        <f t="shared" si="26"/>
        <v>1973.0001029539267</v>
      </c>
      <c r="BM60" s="14">
        <f t="shared" si="27"/>
        <v>1976.1751334843887</v>
      </c>
      <c r="BN60" s="14">
        <f t="shared" si="28"/>
        <v>1938.5107059990955</v>
      </c>
      <c r="BO60" s="14">
        <f t="shared" si="29"/>
        <v>0</v>
      </c>
      <c r="BP60" s="14">
        <f t="shared" si="30"/>
        <v>0</v>
      </c>
      <c r="BQ60" s="14">
        <f t="shared" si="31"/>
        <v>2641.9349536362374</v>
      </c>
      <c r="BR60" s="14">
        <f t="shared" si="32"/>
        <v>2554.2768430919386</v>
      </c>
      <c r="BS60" s="14">
        <f t="shared" si="33"/>
        <v>2744.1068140339776</v>
      </c>
      <c r="BT60" s="14">
        <f t="shared" si="34"/>
        <v>2740.8515598377885</v>
      </c>
      <c r="BU60" s="14">
        <f t="shared" si="35"/>
        <v>2623.1085510336716</v>
      </c>
      <c r="BV60" s="14">
        <f t="shared" si="36"/>
        <v>2596.1652828732385</v>
      </c>
      <c r="BW60" s="14">
        <f t="shared" si="37"/>
        <v>2696.2548325924063</v>
      </c>
      <c r="BX60" s="14">
        <f t="shared" si="38"/>
        <v>2738.2544805051875</v>
      </c>
      <c r="BY60" s="14">
        <f t="shared" si="39"/>
        <v>2771.3333034525335</v>
      </c>
      <c r="BZ60" s="14">
        <f t="shared" si="40"/>
        <v>2676.351979932158</v>
      </c>
      <c r="CA60" s="14">
        <f t="shared" si="41"/>
        <v>0</v>
      </c>
      <c r="CB60" s="14">
        <f t="shared" si="42"/>
        <v>0</v>
      </c>
    </row>
    <row r="61" spans="1:80" x14ac:dyDescent="0.3">
      <c r="A61" t="s">
        <v>226</v>
      </c>
      <c r="B61" t="s">
        <v>221</v>
      </c>
      <c r="C61" t="s">
        <v>234</v>
      </c>
      <c r="D61" t="s">
        <v>359</v>
      </c>
      <c r="E61" t="s">
        <v>360</v>
      </c>
      <c r="F61" s="13">
        <v>5361.5751014729813</v>
      </c>
      <c r="G61" s="13">
        <v>5343.2540263513947</v>
      </c>
      <c r="H61" s="13">
        <v>5803.4431043653221</v>
      </c>
      <c r="I61" s="13">
        <v>5395.3746706756301</v>
      </c>
      <c r="J61" s="13">
        <v>5685.9732096385842</v>
      </c>
      <c r="K61" s="13">
        <v>5582.7363033637084</v>
      </c>
      <c r="L61" s="13">
        <v>5830.2528934052798</v>
      </c>
      <c r="M61" s="13">
        <v>5673.0544519317691</v>
      </c>
      <c r="N61" s="13">
        <v>5743.6035596833826</v>
      </c>
      <c r="O61" s="13">
        <v>5652.944575541731</v>
      </c>
      <c r="P61" s="13"/>
      <c r="Q61" s="13"/>
      <c r="R61" s="13">
        <v>10248.704842883768</v>
      </c>
      <c r="S61" s="13">
        <v>10401.706511776641</v>
      </c>
      <c r="T61" s="13">
        <v>10723.805649621387</v>
      </c>
      <c r="U61" s="13">
        <v>10662.877366268174</v>
      </c>
      <c r="V61" s="13">
        <v>11022.196693778809</v>
      </c>
      <c r="W61" s="13">
        <v>10840.856597804537</v>
      </c>
      <c r="X61" s="13">
        <v>11010.804317237566</v>
      </c>
      <c r="Y61" s="13">
        <v>11080.039039649642</v>
      </c>
      <c r="Z61" s="13">
        <v>10462.015588939466</v>
      </c>
      <c r="AA61" s="13">
        <v>10219.665815798124</v>
      </c>
      <c r="AB61" s="13"/>
      <c r="AC61" s="13"/>
      <c r="AD61" s="14">
        <f t="shared" si="62"/>
        <v>15610.279944356749</v>
      </c>
      <c r="AE61" s="14">
        <f t="shared" si="63"/>
        <v>15744.960538128036</v>
      </c>
      <c r="AF61" s="14">
        <f t="shared" si="64"/>
        <v>16527.248753986707</v>
      </c>
      <c r="AG61" s="14">
        <f t="shared" si="65"/>
        <v>16058.252036943804</v>
      </c>
      <c r="AH61" s="174">
        <v>16708.169903417394</v>
      </c>
      <c r="AI61" s="174">
        <v>16423.592901168246</v>
      </c>
      <c r="AJ61" s="174">
        <v>16841.057210642844</v>
      </c>
      <c r="AK61" s="174">
        <v>16753.09349158141</v>
      </c>
      <c r="AL61" s="14">
        <f t="shared" si="66"/>
        <v>16205.619148622849</v>
      </c>
      <c r="AM61" s="14">
        <f t="shared" si="67"/>
        <v>15872.610391339855</v>
      </c>
      <c r="AN61" s="14">
        <f t="shared" si="68"/>
        <v>0</v>
      </c>
      <c r="AO61" s="14">
        <f t="shared" si="69"/>
        <v>0</v>
      </c>
      <c r="AP61" s="13">
        <v>523662</v>
      </c>
      <c r="AQ61" s="13">
        <v>525213.41599999997</v>
      </c>
      <c r="AR61" s="13">
        <v>526901.13500000001</v>
      </c>
      <c r="AS61" s="14">
        <f t="shared" si="7"/>
        <v>1023.861785173066</v>
      </c>
      <c r="AT61" s="14">
        <f t="shared" si="8"/>
        <v>1020.3631400314314</v>
      </c>
      <c r="AU61" s="14">
        <f t="shared" si="9"/>
        <v>1108.2421684913784</v>
      </c>
      <c r="AV61" s="14">
        <f t="shared" si="10"/>
        <v>1027.2728202121232</v>
      </c>
      <c r="AW61" s="14">
        <f t="shared" si="11"/>
        <v>1082.6024310160776</v>
      </c>
      <c r="AX61" s="14">
        <f t="shared" si="12"/>
        <v>1062.9462487614194</v>
      </c>
      <c r="AY61" s="14">
        <f t="shared" si="13"/>
        <v>1110.0731085295201</v>
      </c>
      <c r="AZ61" s="14">
        <f t="shared" si="14"/>
        <v>1076.6829059747174</v>
      </c>
      <c r="BA61" s="14">
        <f t="shared" si="15"/>
        <v>1093.5751800527851</v>
      </c>
      <c r="BB61" s="14">
        <f t="shared" si="16"/>
        <v>1076.313818979394</v>
      </c>
      <c r="BC61" s="14">
        <f t="shared" si="17"/>
        <v>0</v>
      </c>
      <c r="BD61" s="14">
        <f t="shared" si="18"/>
        <v>0</v>
      </c>
      <c r="BE61" s="14">
        <f t="shared" si="19"/>
        <v>1957.1221213079748</v>
      </c>
      <c r="BF61" s="14">
        <f t="shared" si="20"/>
        <v>1986.3397595732822</v>
      </c>
      <c r="BG61" s="14">
        <f t="shared" si="21"/>
        <v>2047.8487363263682</v>
      </c>
      <c r="BH61" s="14">
        <f t="shared" si="22"/>
        <v>2030.1989708252568</v>
      </c>
      <c r="BI61" s="14">
        <f t="shared" si="23"/>
        <v>2098.6129367607036</v>
      </c>
      <c r="BJ61" s="14">
        <f t="shared" si="24"/>
        <v>2064.0860015282888</v>
      </c>
      <c r="BK61" s="14">
        <f t="shared" si="25"/>
        <v>2096.4438420281263</v>
      </c>
      <c r="BL61" s="14">
        <f t="shared" si="26"/>
        <v>2102.8686984418136</v>
      </c>
      <c r="BM61" s="14">
        <f t="shared" si="27"/>
        <v>1991.9551310432382</v>
      </c>
      <c r="BN61" s="14">
        <f t="shared" si="28"/>
        <v>1945.8120269719318</v>
      </c>
      <c r="BO61" s="14">
        <f t="shared" si="29"/>
        <v>0</v>
      </c>
      <c r="BP61" s="14">
        <f t="shared" si="30"/>
        <v>0</v>
      </c>
      <c r="BQ61" s="14">
        <f t="shared" si="31"/>
        <v>2980.9839064810412</v>
      </c>
      <c r="BR61" s="14">
        <f t="shared" si="32"/>
        <v>3006.7028996047138</v>
      </c>
      <c r="BS61" s="14">
        <f t="shared" si="33"/>
        <v>3156.0909048177468</v>
      </c>
      <c r="BT61" s="14">
        <f t="shared" si="34"/>
        <v>3057.4717910373797</v>
      </c>
      <c r="BU61" s="14">
        <f t="shared" si="35"/>
        <v>3181.215367776781</v>
      </c>
      <c r="BV61" s="14">
        <f t="shared" si="36"/>
        <v>3127.0322502897079</v>
      </c>
      <c r="BW61" s="14">
        <f t="shared" si="37"/>
        <v>3206.5169505576459</v>
      </c>
      <c r="BX61" s="14">
        <f t="shared" si="38"/>
        <v>3179.5516044165306</v>
      </c>
      <c r="BY61" s="14">
        <f t="shared" si="39"/>
        <v>3085.5303110960231</v>
      </c>
      <c r="BZ61" s="14">
        <f t="shared" si="40"/>
        <v>3022.125845951326</v>
      </c>
      <c r="CA61" s="14">
        <f t="shared" si="41"/>
        <v>0</v>
      </c>
      <c r="CB61" s="14">
        <f t="shared" si="42"/>
        <v>0</v>
      </c>
    </row>
    <row r="62" spans="1:80" x14ac:dyDescent="0.3">
      <c r="A62" t="s">
        <v>232</v>
      </c>
      <c r="B62" t="s">
        <v>263</v>
      </c>
      <c r="C62" t="s">
        <v>274</v>
      </c>
      <c r="D62" t="s">
        <v>363</v>
      </c>
      <c r="E62" t="s">
        <v>364</v>
      </c>
      <c r="F62" s="13">
        <v>3480.4684220055724</v>
      </c>
      <c r="G62" s="13">
        <v>3447.9961417511486</v>
      </c>
      <c r="H62" s="13">
        <v>3266.890272762088</v>
      </c>
      <c r="I62" s="13">
        <v>3065.6844613370176</v>
      </c>
      <c r="J62" s="13">
        <v>3800.0935425108946</v>
      </c>
      <c r="K62" s="13">
        <v>3841.8792563986185</v>
      </c>
      <c r="L62" s="13">
        <v>3843.3771690983795</v>
      </c>
      <c r="M62" s="13">
        <v>3770.9807183023449</v>
      </c>
      <c r="N62" s="13">
        <v>3268.7592371418013</v>
      </c>
      <c r="O62" s="13">
        <v>3192.8851618059298</v>
      </c>
      <c r="P62" s="13"/>
      <c r="Q62" s="13"/>
      <c r="R62" s="13">
        <v>6387.0256143773449</v>
      </c>
      <c r="S62" s="13">
        <v>6376.2068470106851</v>
      </c>
      <c r="T62" s="13">
        <v>6246.6490980753906</v>
      </c>
      <c r="U62" s="13">
        <v>6328.448034907914</v>
      </c>
      <c r="V62" s="13">
        <v>6209.1790174805719</v>
      </c>
      <c r="W62" s="13">
        <v>6280.12579229524</v>
      </c>
      <c r="X62" s="13">
        <v>6278.6353006290774</v>
      </c>
      <c r="Y62" s="13">
        <v>6141.2391996158258</v>
      </c>
      <c r="Z62" s="13">
        <v>6314.352010908593</v>
      </c>
      <c r="AA62" s="13">
        <v>6471.7287497766483</v>
      </c>
      <c r="AB62" s="13"/>
      <c r="AC62" s="13"/>
      <c r="AD62" s="14">
        <f t="shared" si="62"/>
        <v>9867.4940363829173</v>
      </c>
      <c r="AE62" s="14">
        <f t="shared" si="63"/>
        <v>9824.2029887618337</v>
      </c>
      <c r="AF62" s="14">
        <f t="shared" si="64"/>
        <v>9513.5393708374795</v>
      </c>
      <c r="AG62" s="14">
        <f t="shared" si="65"/>
        <v>9394.1324962449326</v>
      </c>
      <c r="AH62" s="174">
        <v>10009.272559991467</v>
      </c>
      <c r="AI62" s="174">
        <v>10122.005048693858</v>
      </c>
      <c r="AJ62" s="174">
        <v>10122.012469727459</v>
      </c>
      <c r="AK62" s="174">
        <v>9912.2199179181698</v>
      </c>
      <c r="AL62" s="14">
        <f t="shared" si="66"/>
        <v>9583.1112480503944</v>
      </c>
      <c r="AM62" s="14">
        <f t="shared" si="67"/>
        <v>9664.613911582579</v>
      </c>
      <c r="AN62" s="14">
        <f t="shared" si="68"/>
        <v>0</v>
      </c>
      <c r="AO62" s="14">
        <f t="shared" si="69"/>
        <v>0</v>
      </c>
      <c r="AP62" s="13">
        <v>360149</v>
      </c>
      <c r="AQ62" s="13">
        <v>366218.88199999998</v>
      </c>
      <c r="AR62" s="13">
        <v>372024.891</v>
      </c>
      <c r="AS62" s="14">
        <f t="shared" si="7"/>
        <v>966.39680299142083</v>
      </c>
      <c r="AT62" s="14">
        <f t="shared" si="8"/>
        <v>957.38045690843194</v>
      </c>
      <c r="AU62" s="14">
        <f t="shared" si="9"/>
        <v>907.09408404912631</v>
      </c>
      <c r="AV62" s="14">
        <f t="shared" si="10"/>
        <v>837.11807665258993</v>
      </c>
      <c r="AW62" s="14">
        <f t="shared" si="11"/>
        <v>1037.6563659846722</v>
      </c>
      <c r="AX62" s="14">
        <f t="shared" si="12"/>
        <v>1049.0664040634088</v>
      </c>
      <c r="AY62" s="14">
        <f t="shared" si="13"/>
        <v>1049.4754252180749</v>
      </c>
      <c r="AZ62" s="14">
        <f t="shared" si="14"/>
        <v>1013.6366704297602</v>
      </c>
      <c r="BA62" s="14">
        <f t="shared" si="15"/>
        <v>892.5698258075621</v>
      </c>
      <c r="BB62" s="14">
        <f t="shared" si="16"/>
        <v>871.85159442596125</v>
      </c>
      <c r="BC62" s="14">
        <f t="shared" si="17"/>
        <v>0</v>
      </c>
      <c r="BD62" s="14">
        <f t="shared" si="18"/>
        <v>0</v>
      </c>
      <c r="BE62" s="14">
        <f t="shared" si="19"/>
        <v>1773.4397747536004</v>
      </c>
      <c r="BF62" s="14">
        <f t="shared" si="20"/>
        <v>1770.4358049059374</v>
      </c>
      <c r="BG62" s="14">
        <f t="shared" si="21"/>
        <v>1734.4624302928485</v>
      </c>
      <c r="BH62" s="14">
        <f t="shared" si="22"/>
        <v>1728.0507221110229</v>
      </c>
      <c r="BI62" s="14">
        <f t="shared" si="23"/>
        <v>1695.4830356017997</v>
      </c>
      <c r="BJ62" s="14">
        <f t="shared" si="24"/>
        <v>1714.8558146423593</v>
      </c>
      <c r="BK62" s="14">
        <f t="shared" si="25"/>
        <v>1714.4488198806412</v>
      </c>
      <c r="BL62" s="14">
        <f t="shared" si="26"/>
        <v>1650.7602980833415</v>
      </c>
      <c r="BM62" s="14">
        <f t="shared" si="27"/>
        <v>1724.2016513251749</v>
      </c>
      <c r="BN62" s="14">
        <f t="shared" si="28"/>
        <v>1767.1750605630018</v>
      </c>
      <c r="BO62" s="14">
        <f t="shared" si="29"/>
        <v>0</v>
      </c>
      <c r="BP62" s="14">
        <f t="shared" si="30"/>
        <v>0</v>
      </c>
      <c r="BQ62" s="14">
        <f t="shared" si="31"/>
        <v>2739.8365777450217</v>
      </c>
      <c r="BR62" s="14">
        <f t="shared" si="32"/>
        <v>2727.8162618143692</v>
      </c>
      <c r="BS62" s="14">
        <f t="shared" si="33"/>
        <v>2641.5565143419749</v>
      </c>
      <c r="BT62" s="14">
        <f t="shared" si="34"/>
        <v>2565.1687987636128</v>
      </c>
      <c r="BU62" s="14">
        <f t="shared" si="35"/>
        <v>2733.1394015864716</v>
      </c>
      <c r="BV62" s="14">
        <f t="shared" si="36"/>
        <v>2763.922218705768</v>
      </c>
      <c r="BW62" s="14">
        <f t="shared" si="37"/>
        <v>2763.9242450987167</v>
      </c>
      <c r="BX62" s="14">
        <f t="shared" si="38"/>
        <v>2664.3969685131015</v>
      </c>
      <c r="BY62" s="14">
        <f t="shared" si="39"/>
        <v>2616.7714771327369</v>
      </c>
      <c r="BZ62" s="14">
        <f t="shared" si="40"/>
        <v>2639.0266549889639</v>
      </c>
      <c r="CA62" s="14">
        <f t="shared" si="41"/>
        <v>0</v>
      </c>
      <c r="CB62" s="14">
        <f t="shared" si="42"/>
        <v>0</v>
      </c>
    </row>
    <row r="63" spans="1:80" x14ac:dyDescent="0.3">
      <c r="A63" t="s">
        <v>241</v>
      </c>
      <c r="B63" t="s">
        <v>276</v>
      </c>
      <c r="C63" t="s">
        <v>317</v>
      </c>
      <c r="D63" t="s">
        <v>367</v>
      </c>
      <c r="E63" t="s">
        <v>368</v>
      </c>
      <c r="F63" s="13">
        <v>2703.0410136160535</v>
      </c>
      <c r="G63" s="13">
        <v>2690.1993936325953</v>
      </c>
      <c r="H63" s="13">
        <v>2778.8436032371192</v>
      </c>
      <c r="I63" s="13">
        <v>2116.8360792437034</v>
      </c>
      <c r="J63" s="13">
        <v>2729.6064774211218</v>
      </c>
      <c r="K63" s="13">
        <v>2759.7239879838744</v>
      </c>
      <c r="L63" s="13">
        <v>2760.020248303892</v>
      </c>
      <c r="M63" s="13">
        <v>2697.8626320877192</v>
      </c>
      <c r="N63" s="13">
        <v>1916.400423551511</v>
      </c>
      <c r="O63" s="13">
        <v>2245.3176395415258</v>
      </c>
      <c r="P63" s="13"/>
      <c r="Q63" s="13"/>
      <c r="R63" s="13">
        <v>7030.0698049013135</v>
      </c>
      <c r="S63" s="13">
        <v>7054.7784846185732</v>
      </c>
      <c r="T63" s="13">
        <v>7265.6520045511061</v>
      </c>
      <c r="U63" s="13">
        <v>6993.3980396841453</v>
      </c>
      <c r="V63" s="13">
        <v>7264.9813517375087</v>
      </c>
      <c r="W63" s="13">
        <v>7343.9389137601993</v>
      </c>
      <c r="X63" s="13">
        <v>7344.715317436543</v>
      </c>
      <c r="Y63" s="13">
        <v>7184.7119792331096</v>
      </c>
      <c r="Z63" s="13">
        <v>6602.5156801999019</v>
      </c>
      <c r="AA63" s="13">
        <v>6578.2307342860067</v>
      </c>
      <c r="AB63" s="13"/>
      <c r="AC63" s="13"/>
      <c r="AD63" s="14">
        <f t="shared" si="62"/>
        <v>9733.1108185173671</v>
      </c>
      <c r="AE63" s="14">
        <f t="shared" si="63"/>
        <v>9744.9778782511676</v>
      </c>
      <c r="AF63" s="14">
        <f t="shared" si="64"/>
        <v>10044.495607788225</v>
      </c>
      <c r="AG63" s="14">
        <f t="shared" si="65"/>
        <v>9110.2341189278486</v>
      </c>
      <c r="AH63" s="174">
        <v>9994.5878291586305</v>
      </c>
      <c r="AI63" s="174">
        <v>10103.662901744075</v>
      </c>
      <c r="AJ63" s="174">
        <v>10104.735565740433</v>
      </c>
      <c r="AK63" s="174">
        <v>9882.5746113208297</v>
      </c>
      <c r="AL63" s="14">
        <f t="shared" si="66"/>
        <v>8518.9161037514132</v>
      </c>
      <c r="AM63" s="14">
        <f t="shared" si="67"/>
        <v>8823.5483738275325</v>
      </c>
      <c r="AN63" s="14">
        <f t="shared" si="68"/>
        <v>0</v>
      </c>
      <c r="AO63" s="14">
        <f t="shared" si="69"/>
        <v>0</v>
      </c>
      <c r="AP63" s="13">
        <v>384837</v>
      </c>
      <c r="AQ63" s="13">
        <v>390131.75</v>
      </c>
      <c r="AR63" s="13">
        <v>393587.397</v>
      </c>
      <c r="AS63" s="14">
        <f t="shared" si="7"/>
        <v>702.3859487565004</v>
      </c>
      <c r="AT63" s="14">
        <f t="shared" si="8"/>
        <v>699.04905028170242</v>
      </c>
      <c r="AU63" s="14">
        <f t="shared" si="9"/>
        <v>722.08327246005945</v>
      </c>
      <c r="AV63" s="14">
        <f t="shared" si="10"/>
        <v>542.59518207469739</v>
      </c>
      <c r="AW63" s="14">
        <f t="shared" si="11"/>
        <v>699.66273635025141</v>
      </c>
      <c r="AX63" s="14">
        <f t="shared" si="12"/>
        <v>707.3825670389233</v>
      </c>
      <c r="AY63" s="14">
        <f t="shared" si="13"/>
        <v>707.45850556994969</v>
      </c>
      <c r="AZ63" s="14">
        <f t="shared" si="14"/>
        <v>685.45452741915904</v>
      </c>
      <c r="BA63" s="14">
        <f t="shared" si="15"/>
        <v>491.21878020733021</v>
      </c>
      <c r="BB63" s="14">
        <f t="shared" si="16"/>
        <v>575.52804649750396</v>
      </c>
      <c r="BC63" s="14">
        <f t="shared" si="17"/>
        <v>0</v>
      </c>
      <c r="BD63" s="14">
        <f t="shared" si="18"/>
        <v>0</v>
      </c>
      <c r="BE63" s="14">
        <f t="shared" si="19"/>
        <v>1826.7655669546623</v>
      </c>
      <c r="BF63" s="14">
        <f t="shared" si="20"/>
        <v>1833.1861241560905</v>
      </c>
      <c r="BG63" s="14">
        <f t="shared" si="21"/>
        <v>1887.9816661472535</v>
      </c>
      <c r="BH63" s="14">
        <f t="shared" si="22"/>
        <v>1792.573416463578</v>
      </c>
      <c r="BI63" s="14">
        <f t="shared" si="23"/>
        <v>1862.1866463669028</v>
      </c>
      <c r="BJ63" s="14">
        <f t="shared" si="24"/>
        <v>1882.4253380454677</v>
      </c>
      <c r="BK63" s="14">
        <f t="shared" si="25"/>
        <v>1882.6243486813219</v>
      </c>
      <c r="BL63" s="14">
        <f t="shared" si="26"/>
        <v>1825.4425914031767</v>
      </c>
      <c r="BM63" s="14">
        <f t="shared" si="27"/>
        <v>1692.3810174895793</v>
      </c>
      <c r="BN63" s="14">
        <f t="shared" si="28"/>
        <v>1686.1562111481587</v>
      </c>
      <c r="BO63" s="14">
        <f t="shared" si="29"/>
        <v>0</v>
      </c>
      <c r="BP63" s="14">
        <f t="shared" si="30"/>
        <v>0</v>
      </c>
      <c r="BQ63" s="14">
        <f t="shared" si="31"/>
        <v>2529.1515157111626</v>
      </c>
      <c r="BR63" s="14">
        <f t="shared" si="32"/>
        <v>2532.2351744377925</v>
      </c>
      <c r="BS63" s="14">
        <f t="shared" si="33"/>
        <v>2610.0649386073133</v>
      </c>
      <c r="BT63" s="14">
        <f t="shared" si="34"/>
        <v>2335.1685985382755</v>
      </c>
      <c r="BU63" s="14">
        <f t="shared" si="35"/>
        <v>2561.8493827171537</v>
      </c>
      <c r="BV63" s="14">
        <f t="shared" si="36"/>
        <v>2589.8079050843912</v>
      </c>
      <c r="BW63" s="14">
        <f t="shared" si="37"/>
        <v>2590.0828542512709</v>
      </c>
      <c r="BX63" s="14">
        <f t="shared" si="38"/>
        <v>2510.8971188223363</v>
      </c>
      <c r="BY63" s="14">
        <f t="shared" si="39"/>
        <v>2183.5997976969097</v>
      </c>
      <c r="BZ63" s="14">
        <f t="shared" si="40"/>
        <v>2261.6842576456629</v>
      </c>
      <c r="CA63" s="14">
        <f t="shared" si="41"/>
        <v>0</v>
      </c>
      <c r="CB63" s="14">
        <f t="shared" si="42"/>
        <v>0</v>
      </c>
    </row>
    <row r="64" spans="1:80" x14ac:dyDescent="0.3">
      <c r="A64" t="s">
        <v>226</v>
      </c>
      <c r="B64" t="s">
        <v>236</v>
      </c>
      <c r="C64" t="s">
        <v>234</v>
      </c>
      <c r="D64" t="s">
        <v>371</v>
      </c>
      <c r="E64" t="s">
        <v>372</v>
      </c>
      <c r="F64" s="13">
        <v>3758.5230163311735</v>
      </c>
      <c r="G64" s="13">
        <v>3912.9374598642803</v>
      </c>
      <c r="H64" s="13">
        <v>4306.5720911282642</v>
      </c>
      <c r="I64" s="13">
        <v>4113.0384075159182</v>
      </c>
      <c r="J64" s="13">
        <v>3766.3186620799816</v>
      </c>
      <c r="K64" s="13">
        <v>3910.1387312393763</v>
      </c>
      <c r="L64" s="13">
        <v>4253.0121691196036</v>
      </c>
      <c r="M64" s="13">
        <v>3810.3017012700284</v>
      </c>
      <c r="N64" s="13">
        <v>4357.1223943576033</v>
      </c>
      <c r="O64" s="13">
        <v>4200.4957401184638</v>
      </c>
      <c r="P64" s="13"/>
      <c r="Q64" s="13"/>
      <c r="R64" s="13">
        <v>10158.410161260905</v>
      </c>
      <c r="S64" s="13">
        <v>9864.5307019016618</v>
      </c>
      <c r="T64" s="13">
        <v>10500.909503597912</v>
      </c>
      <c r="U64" s="13">
        <v>10383.074657179583</v>
      </c>
      <c r="V64" s="13">
        <v>9998.6639857637711</v>
      </c>
      <c r="W64" s="13">
        <v>9559.5718486659935</v>
      </c>
      <c r="X64" s="13">
        <v>10410.083500360677</v>
      </c>
      <c r="Y64" s="13">
        <v>10190.6775609284</v>
      </c>
      <c r="Z64" s="13">
        <v>10216.197636734245</v>
      </c>
      <c r="AA64" s="13">
        <v>9883.8045848257716</v>
      </c>
      <c r="AB64" s="13"/>
      <c r="AC64" s="13"/>
      <c r="AD64" s="14">
        <f t="shared" si="62"/>
        <v>13916.933177592078</v>
      </c>
      <c r="AE64" s="14">
        <f t="shared" si="63"/>
        <v>13777.468161765943</v>
      </c>
      <c r="AF64" s="14">
        <f t="shared" si="64"/>
        <v>14807.481594726176</v>
      </c>
      <c r="AG64" s="14">
        <f t="shared" si="65"/>
        <v>14496.113064695501</v>
      </c>
      <c r="AH64" s="174">
        <v>13764.982647843754</v>
      </c>
      <c r="AI64" s="174">
        <v>13469.71057990537</v>
      </c>
      <c r="AJ64" s="174">
        <v>14663.095669480281</v>
      </c>
      <c r="AK64" s="174">
        <v>14000.979262198427</v>
      </c>
      <c r="AL64" s="14">
        <f t="shared" si="66"/>
        <v>14573.320031091847</v>
      </c>
      <c r="AM64" s="14">
        <f t="shared" si="67"/>
        <v>14084.300324944235</v>
      </c>
      <c r="AN64" s="14">
        <f t="shared" si="68"/>
        <v>0</v>
      </c>
      <c r="AO64" s="14">
        <f t="shared" si="69"/>
        <v>0</v>
      </c>
      <c r="AP64" s="13">
        <v>498375</v>
      </c>
      <c r="AQ64" s="13">
        <v>497467.7429999999</v>
      </c>
      <c r="AR64" s="13">
        <v>497050.70699999994</v>
      </c>
      <c r="AS64" s="14">
        <f t="shared" si="7"/>
        <v>754.15560899546995</v>
      </c>
      <c r="AT64" s="14">
        <f t="shared" si="8"/>
        <v>785.13919435450816</v>
      </c>
      <c r="AU64" s="14">
        <f t="shared" si="9"/>
        <v>864.12281738214472</v>
      </c>
      <c r="AV64" s="14">
        <f t="shared" si="10"/>
        <v>826.79499633726391</v>
      </c>
      <c r="AW64" s="14">
        <f t="shared" si="11"/>
        <v>757.09806617149491</v>
      </c>
      <c r="AX64" s="14">
        <f t="shared" si="12"/>
        <v>786.00849728650189</v>
      </c>
      <c r="AY64" s="14">
        <f t="shared" si="13"/>
        <v>854.93225017397845</v>
      </c>
      <c r="AZ64" s="14">
        <f t="shared" si="14"/>
        <v>766.58209064171569</v>
      </c>
      <c r="BA64" s="14">
        <f t="shared" si="15"/>
        <v>875.86028554973143</v>
      </c>
      <c r="BB64" s="14">
        <f t="shared" si="16"/>
        <v>844.37549956248404</v>
      </c>
      <c r="BC64" s="14">
        <f t="shared" si="17"/>
        <v>0</v>
      </c>
      <c r="BD64" s="14">
        <f t="shared" si="18"/>
        <v>0</v>
      </c>
      <c r="BE64" s="14">
        <f t="shared" si="19"/>
        <v>2038.3065284697075</v>
      </c>
      <c r="BF64" s="14">
        <f t="shared" si="20"/>
        <v>1979.3389921046726</v>
      </c>
      <c r="BG64" s="14">
        <f t="shared" si="21"/>
        <v>2107.0297473986279</v>
      </c>
      <c r="BH64" s="14">
        <f t="shared" si="22"/>
        <v>2087.1855116804195</v>
      </c>
      <c r="BI64" s="14">
        <f t="shared" si="23"/>
        <v>2009.9120247408227</v>
      </c>
      <c r="BJ64" s="14">
        <f t="shared" si="24"/>
        <v>1921.6465757189799</v>
      </c>
      <c r="BK64" s="14">
        <f t="shared" si="25"/>
        <v>2092.614776906385</v>
      </c>
      <c r="BL64" s="14">
        <f t="shared" si="26"/>
        <v>2050.2289640498188</v>
      </c>
      <c r="BM64" s="14">
        <f t="shared" si="27"/>
        <v>2053.6402169766907</v>
      </c>
      <c r="BN64" s="14">
        <f t="shared" si="28"/>
        <v>1986.823210932447</v>
      </c>
      <c r="BO64" s="14">
        <f t="shared" si="29"/>
        <v>0</v>
      </c>
      <c r="BP64" s="14">
        <f t="shared" si="30"/>
        <v>0</v>
      </c>
      <c r="BQ64" s="14">
        <f t="shared" si="31"/>
        <v>2792.4621374651774</v>
      </c>
      <c r="BR64" s="14">
        <f t="shared" si="32"/>
        <v>2764.478186459181</v>
      </c>
      <c r="BS64" s="14">
        <f t="shared" si="33"/>
        <v>2971.1525647807725</v>
      </c>
      <c r="BT64" s="14">
        <f t="shared" si="34"/>
        <v>2913.9805080176834</v>
      </c>
      <c r="BU64" s="14">
        <f t="shared" si="35"/>
        <v>2767.010090912318</v>
      </c>
      <c r="BV64" s="14">
        <f t="shared" si="36"/>
        <v>2707.6550730054814</v>
      </c>
      <c r="BW64" s="14">
        <f t="shared" si="37"/>
        <v>2947.5470270803635</v>
      </c>
      <c r="BX64" s="14">
        <f t="shared" si="38"/>
        <v>2816.8110546915345</v>
      </c>
      <c r="BY64" s="14">
        <f t="shared" si="39"/>
        <v>2929.5005025264222</v>
      </c>
      <c r="BZ64" s="14">
        <f t="shared" si="40"/>
        <v>2831.1987104949312</v>
      </c>
      <c r="CA64" s="14">
        <f t="shared" si="41"/>
        <v>0</v>
      </c>
      <c r="CB64" s="14">
        <f t="shared" si="42"/>
        <v>0</v>
      </c>
    </row>
    <row r="65" spans="1:80" x14ac:dyDescent="0.3">
      <c r="A65" t="s">
        <v>226</v>
      </c>
      <c r="B65" t="s">
        <v>221</v>
      </c>
      <c r="C65" t="s">
        <v>234</v>
      </c>
      <c r="D65" t="s">
        <v>375</v>
      </c>
      <c r="E65" t="s">
        <v>376</v>
      </c>
      <c r="F65" s="13">
        <v>1052.818398604813</v>
      </c>
      <c r="G65" s="13">
        <v>965.62532891887759</v>
      </c>
      <c r="H65" s="13">
        <v>1103.6786189232143</v>
      </c>
      <c r="I65" s="13">
        <v>1182.3167773665491</v>
      </c>
      <c r="J65" s="13">
        <v>1083.3452132475595</v>
      </c>
      <c r="K65" s="13">
        <v>1064.0984987811316</v>
      </c>
      <c r="L65" s="13">
        <v>1192.2080165278871</v>
      </c>
      <c r="M65" s="13">
        <v>1095.7706633479861</v>
      </c>
      <c r="N65" s="13">
        <v>1085.2250174500657</v>
      </c>
      <c r="O65" s="13">
        <v>995.00662219785613</v>
      </c>
      <c r="P65" s="13"/>
      <c r="Q65" s="13"/>
      <c r="R65" s="13">
        <v>2205.9092832671531</v>
      </c>
      <c r="S65" s="13">
        <v>2134.4715950109166</v>
      </c>
      <c r="T65" s="13">
        <v>2322.0906580902292</v>
      </c>
      <c r="U65" s="13">
        <v>2270.1694400063443</v>
      </c>
      <c r="V65" s="13">
        <v>2225.5886469664251</v>
      </c>
      <c r="W65" s="13">
        <v>2215.1847124839051</v>
      </c>
      <c r="X65" s="13">
        <v>2325.0058945169881</v>
      </c>
      <c r="Y65" s="13">
        <v>2241.2638674429245</v>
      </c>
      <c r="Z65" s="13">
        <v>2183.1389814551521</v>
      </c>
      <c r="AA65" s="13">
        <v>2248.7933952514245</v>
      </c>
      <c r="AB65" s="13"/>
      <c r="AC65" s="13"/>
      <c r="AD65" s="14">
        <f t="shared" si="62"/>
        <v>3258.7276818719661</v>
      </c>
      <c r="AE65" s="14">
        <f t="shared" si="63"/>
        <v>3100.0969239297942</v>
      </c>
      <c r="AF65" s="14">
        <f t="shared" si="64"/>
        <v>3425.7692770134436</v>
      </c>
      <c r="AG65" s="14">
        <f t="shared" si="65"/>
        <v>3452.4862173728934</v>
      </c>
      <c r="AH65" s="174">
        <v>3308.9338602139842</v>
      </c>
      <c r="AI65" s="174">
        <v>3279.2832112650367</v>
      </c>
      <c r="AJ65" s="174">
        <v>3517.2139110448752</v>
      </c>
      <c r="AK65" s="174">
        <v>3337.0345307909106</v>
      </c>
      <c r="AL65" s="14">
        <f t="shared" si="66"/>
        <v>3268.3639989052181</v>
      </c>
      <c r="AM65" s="14">
        <f t="shared" si="67"/>
        <v>3243.8000174492809</v>
      </c>
      <c r="AN65" s="14">
        <f t="shared" si="68"/>
        <v>0</v>
      </c>
      <c r="AO65" s="14">
        <f t="shared" si="69"/>
        <v>0</v>
      </c>
      <c r="AP65" s="13">
        <v>106347</v>
      </c>
      <c r="AQ65" s="13">
        <v>106378.573</v>
      </c>
      <c r="AR65" s="13">
        <v>106444.939</v>
      </c>
      <c r="AS65" s="14">
        <f t="shared" si="7"/>
        <v>989.98410731361776</v>
      </c>
      <c r="AT65" s="14">
        <f t="shared" si="8"/>
        <v>907.99489305657664</v>
      </c>
      <c r="AU65" s="14">
        <f t="shared" si="9"/>
        <v>1037.8088887539982</v>
      </c>
      <c r="AV65" s="14">
        <f t="shared" si="10"/>
        <v>1111.4237990074835</v>
      </c>
      <c r="AW65" s="14">
        <f t="shared" si="11"/>
        <v>1018.3866757148166</v>
      </c>
      <c r="AX65" s="14">
        <f t="shared" si="12"/>
        <v>1000.294014830535</v>
      </c>
      <c r="AY65" s="14">
        <f t="shared" si="13"/>
        <v>1120.7219488908609</v>
      </c>
      <c r="AZ65" s="14">
        <f t="shared" si="14"/>
        <v>1029.4248591264504</v>
      </c>
      <c r="BA65" s="14">
        <f t="shared" si="15"/>
        <v>1020.1537648470484</v>
      </c>
      <c r="BB65" s="14">
        <f t="shared" si="16"/>
        <v>935.34496105513279</v>
      </c>
      <c r="BC65" s="14">
        <f t="shared" si="17"/>
        <v>0</v>
      </c>
      <c r="BD65" s="14">
        <f t="shared" si="18"/>
        <v>0</v>
      </c>
      <c r="BE65" s="14">
        <f t="shared" si="19"/>
        <v>2074.2562397314009</v>
      </c>
      <c r="BF65" s="14">
        <f t="shared" si="20"/>
        <v>2007.0820944746129</v>
      </c>
      <c r="BG65" s="14">
        <f t="shared" si="21"/>
        <v>2183.5036795492388</v>
      </c>
      <c r="BH65" s="14">
        <f t="shared" si="22"/>
        <v>2134.0476526286402</v>
      </c>
      <c r="BI65" s="14">
        <f t="shared" si="23"/>
        <v>2092.1399716147962</v>
      </c>
      <c r="BJ65" s="14">
        <f t="shared" si="24"/>
        <v>2082.3598681699791</v>
      </c>
      <c r="BK65" s="14">
        <f t="shared" si="25"/>
        <v>2185.5960546838583</v>
      </c>
      <c r="BL65" s="14">
        <f t="shared" si="26"/>
        <v>2105.5617002541799</v>
      </c>
      <c r="BM65" s="14">
        <f t="shared" si="27"/>
        <v>2052.2356334439191</v>
      </c>
      <c r="BN65" s="14">
        <f t="shared" si="28"/>
        <v>2113.9533383771036</v>
      </c>
      <c r="BO65" s="14">
        <f t="shared" si="29"/>
        <v>0</v>
      </c>
      <c r="BP65" s="14">
        <f t="shared" si="30"/>
        <v>0</v>
      </c>
      <c r="BQ65" s="14">
        <f t="shared" si="31"/>
        <v>3064.240347045019</v>
      </c>
      <c r="BR65" s="14">
        <f t="shared" si="32"/>
        <v>2915.0769875311894</v>
      </c>
      <c r="BS65" s="14">
        <f t="shared" si="33"/>
        <v>3221.3125683032367</v>
      </c>
      <c r="BT65" s="14">
        <f t="shared" si="34"/>
        <v>3245.4714516361232</v>
      </c>
      <c r="BU65" s="14">
        <f t="shared" si="35"/>
        <v>3110.5266473296119</v>
      </c>
      <c r="BV65" s="14">
        <f t="shared" si="36"/>
        <v>3082.6538830005143</v>
      </c>
      <c r="BW65" s="14">
        <f t="shared" si="37"/>
        <v>3306.3180035747187</v>
      </c>
      <c r="BX65" s="14">
        <f t="shared" si="38"/>
        <v>3134.9865593806298</v>
      </c>
      <c r="BY65" s="14">
        <f t="shared" si="39"/>
        <v>3072.3893982909681</v>
      </c>
      <c r="BZ65" s="14">
        <f t="shared" si="40"/>
        <v>3049.2982994322369</v>
      </c>
      <c r="CA65" s="14">
        <f t="shared" si="41"/>
        <v>0</v>
      </c>
      <c r="CB65" s="14">
        <f t="shared" si="42"/>
        <v>0</v>
      </c>
    </row>
    <row r="66" spans="1:80" x14ac:dyDescent="0.3">
      <c r="A66" t="s">
        <v>232</v>
      </c>
      <c r="B66" t="s">
        <v>254</v>
      </c>
      <c r="C66" t="s">
        <v>268</v>
      </c>
      <c r="D66" t="s">
        <v>379</v>
      </c>
      <c r="E66" t="s">
        <v>380</v>
      </c>
      <c r="F66" s="13">
        <v>1196.1861320455068</v>
      </c>
      <c r="G66" s="13">
        <v>1193.6836505977128</v>
      </c>
      <c r="H66" s="13">
        <v>1252.2417164760911</v>
      </c>
      <c r="I66" s="13">
        <v>1179.169258200508</v>
      </c>
      <c r="J66" s="13">
        <v>1250.7402276074147</v>
      </c>
      <c r="K66" s="13">
        <v>1286.7759604556477</v>
      </c>
      <c r="L66" s="13">
        <v>1296.2853899572647</v>
      </c>
      <c r="M66" s="13">
        <v>1264.2536274255021</v>
      </c>
      <c r="N66" s="13">
        <v>1189.6796802812426</v>
      </c>
      <c r="O66" s="13">
        <v>1238.227820368445</v>
      </c>
      <c r="P66" s="13"/>
      <c r="Q66" s="13"/>
      <c r="R66" s="13">
        <v>5710.6626638657872</v>
      </c>
      <c r="S66" s="13">
        <v>5399.3539717602207</v>
      </c>
      <c r="T66" s="13">
        <v>5665.6179978054961</v>
      </c>
      <c r="U66" s="13">
        <v>5703.1552195224058</v>
      </c>
      <c r="V66" s="13">
        <v>5469.4234522984507</v>
      </c>
      <c r="W66" s="13">
        <v>5380.835609046545</v>
      </c>
      <c r="X66" s="13">
        <v>5601.554472741971</v>
      </c>
      <c r="Y66" s="13">
        <v>5634.5872278528514</v>
      </c>
      <c r="Z66" s="13">
        <v>5442.3966526622762</v>
      </c>
      <c r="AA66" s="13">
        <v>5404.3589346558083</v>
      </c>
      <c r="AB66" s="13"/>
      <c r="AC66" s="13"/>
      <c r="AD66" s="14">
        <f t="shared" si="62"/>
        <v>6906.8487959112936</v>
      </c>
      <c r="AE66" s="14">
        <f t="shared" si="63"/>
        <v>6593.0376223579333</v>
      </c>
      <c r="AF66" s="14">
        <f t="shared" si="64"/>
        <v>6917.859714281587</v>
      </c>
      <c r="AG66" s="14">
        <f t="shared" si="65"/>
        <v>6882.3244777229138</v>
      </c>
      <c r="AH66" s="174">
        <v>6720.163679905866</v>
      </c>
      <c r="AI66" s="174">
        <v>6667.6115695021927</v>
      </c>
      <c r="AJ66" s="174">
        <v>6897.8398626992366</v>
      </c>
      <c r="AK66" s="174">
        <v>6898.840855278354</v>
      </c>
      <c r="AL66" s="14">
        <f t="shared" si="66"/>
        <v>6632.0763329435185</v>
      </c>
      <c r="AM66" s="14">
        <f t="shared" si="67"/>
        <v>6642.5867550242529</v>
      </c>
      <c r="AN66" s="14">
        <f t="shared" si="68"/>
        <v>0</v>
      </c>
      <c r="AO66" s="14">
        <f t="shared" si="69"/>
        <v>0</v>
      </c>
      <c r="AP66" s="13">
        <v>257034</v>
      </c>
      <c r="AQ66" s="13">
        <v>259020.95499999999</v>
      </c>
      <c r="AR66" s="13">
        <v>260300.285</v>
      </c>
      <c r="AS66" s="14">
        <f t="shared" si="7"/>
        <v>465.38050687671938</v>
      </c>
      <c r="AT66" s="14">
        <f t="shared" si="8"/>
        <v>464.40690748994797</v>
      </c>
      <c r="AU66" s="14">
        <f t="shared" si="9"/>
        <v>487.18913314039821</v>
      </c>
      <c r="AV66" s="14">
        <f t="shared" si="10"/>
        <v>455.24087354264759</v>
      </c>
      <c r="AW66" s="14">
        <f t="shared" si="11"/>
        <v>482.87221688585572</v>
      </c>
      <c r="AX66" s="14">
        <f t="shared" si="12"/>
        <v>496.78450164607256</v>
      </c>
      <c r="AY66" s="14">
        <f t="shared" si="13"/>
        <v>500.45579901335191</v>
      </c>
      <c r="AZ66" s="14">
        <f t="shared" si="14"/>
        <v>485.69045071368328</v>
      </c>
      <c r="BA66" s="14">
        <f t="shared" si="15"/>
        <v>459.29862326437745</v>
      </c>
      <c r="BB66" s="14">
        <f t="shared" si="16"/>
        <v>478.04156245522489</v>
      </c>
      <c r="BC66" s="14">
        <f t="shared" si="17"/>
        <v>0</v>
      </c>
      <c r="BD66" s="14">
        <f t="shared" si="18"/>
        <v>0</v>
      </c>
      <c r="BE66" s="14">
        <f t="shared" si="19"/>
        <v>2221.7538006122877</v>
      </c>
      <c r="BF66" s="14">
        <f t="shared" si="20"/>
        <v>2100.6380368979285</v>
      </c>
      <c r="BG66" s="14">
        <f t="shared" si="21"/>
        <v>2204.2290116504028</v>
      </c>
      <c r="BH66" s="14">
        <f t="shared" si="22"/>
        <v>2201.8122894815233</v>
      </c>
      <c r="BI66" s="14">
        <f t="shared" si="23"/>
        <v>2111.5756647173394</v>
      </c>
      <c r="BJ66" s="14">
        <f t="shared" si="24"/>
        <v>2077.3746313484735</v>
      </c>
      <c r="BK66" s="14">
        <f t="shared" si="25"/>
        <v>2162.587375504801</v>
      </c>
      <c r="BL66" s="14">
        <f t="shared" si="26"/>
        <v>2164.6488892061147</v>
      </c>
      <c r="BM66" s="14">
        <f t="shared" si="27"/>
        <v>2101.1414511471771</v>
      </c>
      <c r="BN66" s="14">
        <f t="shared" si="28"/>
        <v>2086.4562616780595</v>
      </c>
      <c r="BO66" s="14">
        <f t="shared" si="29"/>
        <v>0</v>
      </c>
      <c r="BP66" s="14">
        <f t="shared" si="30"/>
        <v>0</v>
      </c>
      <c r="BQ66" s="14">
        <f t="shared" si="31"/>
        <v>2687.1343074890069</v>
      </c>
      <c r="BR66" s="14">
        <f t="shared" si="32"/>
        <v>2565.0449443878761</v>
      </c>
      <c r="BS66" s="14">
        <f t="shared" si="33"/>
        <v>2691.4181447908009</v>
      </c>
      <c r="BT66" s="14">
        <f t="shared" si="34"/>
        <v>2657.0531630241708</v>
      </c>
      <c r="BU66" s="14">
        <f t="shared" si="35"/>
        <v>2594.4478816031956</v>
      </c>
      <c r="BV66" s="14">
        <f t="shared" si="36"/>
        <v>2574.1591329945463</v>
      </c>
      <c r="BW66" s="14">
        <f t="shared" si="37"/>
        <v>2663.0431745181531</v>
      </c>
      <c r="BX66" s="14">
        <f t="shared" si="38"/>
        <v>2650.3393399197985</v>
      </c>
      <c r="BY66" s="14">
        <f t="shared" si="39"/>
        <v>2560.4400744115542</v>
      </c>
      <c r="BZ66" s="14">
        <f t="shared" si="40"/>
        <v>2564.4978241332842</v>
      </c>
      <c r="CA66" s="14">
        <f t="shared" si="41"/>
        <v>0</v>
      </c>
      <c r="CB66" s="14">
        <f t="shared" si="42"/>
        <v>0</v>
      </c>
    </row>
    <row r="67" spans="1:80" x14ac:dyDescent="0.3">
      <c r="A67" t="s">
        <v>232</v>
      </c>
      <c r="B67" t="s">
        <v>254</v>
      </c>
      <c r="C67" t="s">
        <v>268</v>
      </c>
      <c r="D67" t="s">
        <v>383</v>
      </c>
      <c r="E67" t="s">
        <v>384</v>
      </c>
      <c r="F67" s="13">
        <v>5559.0204906695044</v>
      </c>
      <c r="G67" s="13">
        <v>5733.4785671071331</v>
      </c>
      <c r="H67" s="13">
        <v>6303.3743073157257</v>
      </c>
      <c r="I67" s="13">
        <v>5879.8515827745277</v>
      </c>
      <c r="J67" s="13">
        <v>6052.9318384265007</v>
      </c>
      <c r="K67" s="13">
        <v>5970.9544612383488</v>
      </c>
      <c r="L67" s="13">
        <v>6257.6185867445602</v>
      </c>
      <c r="M67" s="13">
        <v>6219.4672787621166</v>
      </c>
      <c r="N67" s="13">
        <v>6012.4970755735758</v>
      </c>
      <c r="O67" s="13">
        <v>6280.629707277596</v>
      </c>
      <c r="P67" s="13"/>
      <c r="Q67" s="13"/>
      <c r="R67" s="13">
        <v>16819.683414646875</v>
      </c>
      <c r="S67" s="13">
        <v>16344.526983687447</v>
      </c>
      <c r="T67" s="13">
        <v>17043.183697275861</v>
      </c>
      <c r="U67" s="13">
        <v>17307.100483726845</v>
      </c>
      <c r="V67" s="13">
        <v>16574.142655990108</v>
      </c>
      <c r="W67" s="13">
        <v>16299.265256715091</v>
      </c>
      <c r="X67" s="13">
        <v>16871.315201227477</v>
      </c>
      <c r="Y67" s="13">
        <v>16950.711391292836</v>
      </c>
      <c r="Z67" s="13">
        <v>16426.546426699944</v>
      </c>
      <c r="AA67" s="13">
        <v>16540.550180197937</v>
      </c>
      <c r="AB67" s="13"/>
      <c r="AC67" s="13"/>
      <c r="AD67" s="14">
        <f t="shared" si="62"/>
        <v>22378.703905316379</v>
      </c>
      <c r="AE67" s="14">
        <f t="shared" si="63"/>
        <v>22078.00555079458</v>
      </c>
      <c r="AF67" s="14">
        <f t="shared" si="64"/>
        <v>23346.558004591585</v>
      </c>
      <c r="AG67" s="14">
        <f t="shared" si="65"/>
        <v>23186.952066501373</v>
      </c>
      <c r="AH67" s="174">
        <v>22627.074494416607</v>
      </c>
      <c r="AI67" s="174">
        <v>22270.219717953441</v>
      </c>
      <c r="AJ67" s="174">
        <v>23128.933787972037</v>
      </c>
      <c r="AK67" s="174">
        <v>23170.178670054953</v>
      </c>
      <c r="AL67" s="14">
        <f t="shared" si="66"/>
        <v>22439.043502273518</v>
      </c>
      <c r="AM67" s="14">
        <f t="shared" si="67"/>
        <v>22821.179887475533</v>
      </c>
      <c r="AN67" s="14">
        <f t="shared" si="68"/>
        <v>0</v>
      </c>
      <c r="AO67" s="14">
        <f t="shared" si="69"/>
        <v>0</v>
      </c>
      <c r="AP67" s="13">
        <v>791966</v>
      </c>
      <c r="AQ67" s="13">
        <v>792040.31400000001</v>
      </c>
      <c r="AR67" s="13">
        <v>794973.87199999997</v>
      </c>
      <c r="AS67" s="14">
        <f t="shared" si="7"/>
        <v>701.92665981487903</v>
      </c>
      <c r="AT67" s="14">
        <f t="shared" si="8"/>
        <v>723.95514038571525</v>
      </c>
      <c r="AU67" s="14">
        <f t="shared" si="9"/>
        <v>795.91476241602879</v>
      </c>
      <c r="AV67" s="14">
        <f t="shared" si="10"/>
        <v>742.36771523406674</v>
      </c>
      <c r="AW67" s="14">
        <f t="shared" si="11"/>
        <v>764.22017054380649</v>
      </c>
      <c r="AX67" s="14">
        <f t="shared" si="12"/>
        <v>753.87001844433246</v>
      </c>
      <c r="AY67" s="14">
        <f t="shared" si="13"/>
        <v>790.06314150122421</v>
      </c>
      <c r="AZ67" s="14">
        <f t="shared" si="14"/>
        <v>782.34864035407156</v>
      </c>
      <c r="BA67" s="14">
        <f t="shared" si="15"/>
        <v>759.11503105302484</v>
      </c>
      <c r="BB67" s="14">
        <f t="shared" si="16"/>
        <v>792.96843812897077</v>
      </c>
      <c r="BC67" s="14">
        <f t="shared" si="17"/>
        <v>0</v>
      </c>
      <c r="BD67" s="14">
        <f t="shared" si="18"/>
        <v>0</v>
      </c>
      <c r="BE67" s="14">
        <f t="shared" si="19"/>
        <v>2123.7885735810469</v>
      </c>
      <c r="BF67" s="14">
        <f t="shared" si="20"/>
        <v>2063.7914990905474</v>
      </c>
      <c r="BG67" s="14">
        <f t="shared" si="21"/>
        <v>2152.0095177414005</v>
      </c>
      <c r="BH67" s="14">
        <f t="shared" si="22"/>
        <v>2185.1287337031745</v>
      </c>
      <c r="BI67" s="14">
        <f t="shared" si="23"/>
        <v>2092.588263883511</v>
      </c>
      <c r="BJ67" s="14">
        <f t="shared" si="24"/>
        <v>2057.883288086658</v>
      </c>
      <c r="BK67" s="14">
        <f t="shared" si="25"/>
        <v>2130.1081400797834</v>
      </c>
      <c r="BL67" s="14">
        <f t="shared" si="26"/>
        <v>2132.2350316555858</v>
      </c>
      <c r="BM67" s="14">
        <f t="shared" si="27"/>
        <v>2073.9533248935031</v>
      </c>
      <c r="BN67" s="14">
        <f t="shared" si="28"/>
        <v>2088.3470055538028</v>
      </c>
      <c r="BO67" s="14">
        <f t="shared" si="29"/>
        <v>0</v>
      </c>
      <c r="BP67" s="14">
        <f t="shared" si="30"/>
        <v>0</v>
      </c>
      <c r="BQ67" s="14">
        <f t="shared" si="31"/>
        <v>2825.7152333959261</v>
      </c>
      <c r="BR67" s="14">
        <f t="shared" si="32"/>
        <v>2787.7466394762628</v>
      </c>
      <c r="BS67" s="14">
        <f t="shared" si="33"/>
        <v>2947.9242801574292</v>
      </c>
      <c r="BT67" s="14">
        <f t="shared" si="34"/>
        <v>2927.496448937241</v>
      </c>
      <c r="BU67" s="14">
        <f t="shared" si="35"/>
        <v>2856.8084344273175</v>
      </c>
      <c r="BV67" s="14">
        <f t="shared" si="36"/>
        <v>2811.7533065309908</v>
      </c>
      <c r="BW67" s="14">
        <f t="shared" si="37"/>
        <v>2920.1712815810079</v>
      </c>
      <c r="BX67" s="14">
        <f t="shared" si="38"/>
        <v>2914.5836720096572</v>
      </c>
      <c r="BY67" s="14">
        <f t="shared" si="39"/>
        <v>2833.0683559465278</v>
      </c>
      <c r="BZ67" s="14">
        <f t="shared" si="40"/>
        <v>2881.3154436827735</v>
      </c>
      <c r="CA67" s="14">
        <f t="shared" si="41"/>
        <v>0</v>
      </c>
      <c r="CB67" s="14">
        <f t="shared" si="42"/>
        <v>0</v>
      </c>
    </row>
    <row r="68" spans="1:80" x14ac:dyDescent="0.3">
      <c r="A68" t="s">
        <v>250</v>
      </c>
      <c r="B68" t="s">
        <v>291</v>
      </c>
      <c r="C68" t="s">
        <v>296</v>
      </c>
      <c r="D68" t="s">
        <v>385</v>
      </c>
      <c r="E68" t="s">
        <v>386</v>
      </c>
      <c r="F68" s="13">
        <v>6217.7729701465323</v>
      </c>
      <c r="G68" s="13">
        <v>6400.9354492312741</v>
      </c>
      <c r="H68" s="13">
        <v>6982.7844993691961</v>
      </c>
      <c r="I68" s="13">
        <v>6378.555410776069</v>
      </c>
      <c r="J68" s="13">
        <v>6635.4996419329091</v>
      </c>
      <c r="K68" s="13">
        <v>6508.3744908927965</v>
      </c>
      <c r="L68" s="13">
        <v>7091.1153968731924</v>
      </c>
      <c r="M68" s="13">
        <v>6767.2221247679745</v>
      </c>
      <c r="N68" s="13">
        <v>6620.2951417006698</v>
      </c>
      <c r="O68" s="13">
        <v>6257.6186557557767</v>
      </c>
      <c r="P68" s="13"/>
      <c r="Q68" s="13"/>
      <c r="R68" s="13">
        <v>15065.796300115935</v>
      </c>
      <c r="S68" s="13">
        <v>14575.008823643193</v>
      </c>
      <c r="T68" s="13">
        <v>15617.404305144348</v>
      </c>
      <c r="U68" s="13">
        <v>15607.344936580736</v>
      </c>
      <c r="V68" s="13">
        <v>15233.130177944087</v>
      </c>
      <c r="W68" s="13">
        <v>15238.630849983158</v>
      </c>
      <c r="X68" s="13">
        <v>15756.893954394478</v>
      </c>
      <c r="Y68" s="13">
        <v>15888.443108636407</v>
      </c>
      <c r="Z68" s="13">
        <v>15355.725612250211</v>
      </c>
      <c r="AA68" s="13">
        <v>15025.798067280501</v>
      </c>
      <c r="AB68" s="13"/>
      <c r="AC68" s="13"/>
      <c r="AD68" s="14">
        <f t="shared" si="62"/>
        <v>21283.569270262466</v>
      </c>
      <c r="AE68" s="14">
        <f t="shared" si="63"/>
        <v>20975.944272874469</v>
      </c>
      <c r="AF68" s="14">
        <f t="shared" si="64"/>
        <v>22600.188804513542</v>
      </c>
      <c r="AG68" s="14">
        <f t="shared" si="65"/>
        <v>21985.900347356805</v>
      </c>
      <c r="AH68" s="174">
        <v>21868.629819876998</v>
      </c>
      <c r="AI68" s="174">
        <v>21747.005340875956</v>
      </c>
      <c r="AJ68" s="174">
        <v>22848.009351267669</v>
      </c>
      <c r="AK68" s="174">
        <v>22655.665233404383</v>
      </c>
      <c r="AL68" s="14">
        <f t="shared" si="66"/>
        <v>21976.020753950881</v>
      </c>
      <c r="AM68" s="14">
        <f t="shared" si="67"/>
        <v>21283.416723036276</v>
      </c>
      <c r="AN68" s="14">
        <f t="shared" si="68"/>
        <v>0</v>
      </c>
      <c r="AO68" s="14">
        <f t="shared" si="69"/>
        <v>0</v>
      </c>
      <c r="AP68" s="13">
        <v>787171</v>
      </c>
      <c r="AQ68" s="13">
        <v>789216.09200000018</v>
      </c>
      <c r="AR68" s="13">
        <v>794503.62000000011</v>
      </c>
      <c r="AS68" s="14">
        <f t="shared" si="7"/>
        <v>789.88847024935274</v>
      </c>
      <c r="AT68" s="14">
        <f t="shared" si="8"/>
        <v>813.15691879290193</v>
      </c>
      <c r="AU68" s="14">
        <f t="shared" si="9"/>
        <v>887.0733931215957</v>
      </c>
      <c r="AV68" s="14">
        <f t="shared" si="10"/>
        <v>808.21405891658719</v>
      </c>
      <c r="AW68" s="14">
        <f t="shared" si="11"/>
        <v>840.77095097205745</v>
      </c>
      <c r="AX68" s="14">
        <f t="shared" si="12"/>
        <v>824.66317613969727</v>
      </c>
      <c r="AY68" s="14">
        <f t="shared" si="13"/>
        <v>898.50111632964399</v>
      </c>
      <c r="AZ68" s="14">
        <f t="shared" si="14"/>
        <v>851.75472514121122</v>
      </c>
      <c r="BA68" s="14">
        <f t="shared" si="15"/>
        <v>838.84441901378113</v>
      </c>
      <c r="BB68" s="14">
        <f t="shared" si="16"/>
        <v>792.89040342524777</v>
      </c>
      <c r="BC68" s="14">
        <f t="shared" si="17"/>
        <v>0</v>
      </c>
      <c r="BD68" s="14">
        <f t="shared" si="18"/>
        <v>0</v>
      </c>
      <c r="BE68" s="14">
        <f t="shared" si="19"/>
        <v>1913.9165823075209</v>
      </c>
      <c r="BF68" s="14">
        <f t="shared" si="20"/>
        <v>1851.5683153524701</v>
      </c>
      <c r="BG68" s="14">
        <f t="shared" si="21"/>
        <v>1983.9913189312549</v>
      </c>
      <c r="BH68" s="14">
        <f t="shared" si="22"/>
        <v>1977.5756088588132</v>
      </c>
      <c r="BI68" s="14">
        <f t="shared" si="23"/>
        <v>1930.1596017056486</v>
      </c>
      <c r="BJ68" s="14">
        <f t="shared" si="24"/>
        <v>1930.8565809100551</v>
      </c>
      <c r="BK68" s="14">
        <f t="shared" si="25"/>
        <v>1996.5246672130038</v>
      </c>
      <c r="BL68" s="14">
        <f t="shared" si="26"/>
        <v>1999.7949296488296</v>
      </c>
      <c r="BM68" s="14">
        <f t="shared" si="27"/>
        <v>1945.6934251475207</v>
      </c>
      <c r="BN68" s="14">
        <f t="shared" si="28"/>
        <v>1903.8889626797545</v>
      </c>
      <c r="BO68" s="14">
        <f t="shared" si="29"/>
        <v>0</v>
      </c>
      <c r="BP68" s="14">
        <f t="shared" si="30"/>
        <v>0</v>
      </c>
      <c r="BQ68" s="14">
        <f t="shared" si="31"/>
        <v>2703.8050525568733</v>
      </c>
      <c r="BR68" s="14">
        <f t="shared" si="32"/>
        <v>2664.7252341453723</v>
      </c>
      <c r="BS68" s="14">
        <f t="shared" si="33"/>
        <v>2871.0647120528502</v>
      </c>
      <c r="BT68" s="14">
        <f t="shared" si="34"/>
        <v>2785.7896677754006</v>
      </c>
      <c r="BU68" s="14">
        <f t="shared" si="35"/>
        <v>2770.9305526777061</v>
      </c>
      <c r="BV68" s="14">
        <f t="shared" si="36"/>
        <v>2755.5197570497526</v>
      </c>
      <c r="BW68" s="14">
        <f t="shared" si="37"/>
        <v>2895.0257835426478</v>
      </c>
      <c r="BX68" s="14">
        <f t="shared" si="38"/>
        <v>2851.5496547900411</v>
      </c>
      <c r="BY68" s="14">
        <f t="shared" si="39"/>
        <v>2784.5378441613016</v>
      </c>
      <c r="BZ68" s="14">
        <f t="shared" si="40"/>
        <v>2696.7793661050023</v>
      </c>
      <c r="CA68" s="14">
        <f t="shared" si="41"/>
        <v>0</v>
      </c>
      <c r="CB68" s="14">
        <f t="shared" si="42"/>
        <v>0</v>
      </c>
    </row>
    <row r="69" spans="1:80" x14ac:dyDescent="0.3">
      <c r="A69" t="s">
        <v>226</v>
      </c>
      <c r="B69" t="s">
        <v>245</v>
      </c>
      <c r="C69" t="s">
        <v>220</v>
      </c>
      <c r="D69" t="s">
        <v>387</v>
      </c>
      <c r="E69" t="s">
        <v>388</v>
      </c>
      <c r="F69" s="13">
        <v>3022.5157832206787</v>
      </c>
      <c r="G69" s="13">
        <v>3231.6658570475365</v>
      </c>
      <c r="H69" s="13">
        <v>3154.9711224020866</v>
      </c>
      <c r="I69" s="13">
        <v>3185.7584367743702</v>
      </c>
      <c r="J69" s="13">
        <v>3215.9133164264767</v>
      </c>
      <c r="K69" s="13">
        <v>3258.3655676088065</v>
      </c>
      <c r="L69" s="13">
        <v>3304.9124966300224</v>
      </c>
      <c r="M69" s="13">
        <v>3629.8355810112607</v>
      </c>
      <c r="N69" s="13">
        <v>3175.3992588963065</v>
      </c>
      <c r="O69" s="13">
        <v>3338.9910872160171</v>
      </c>
      <c r="P69" s="13"/>
      <c r="Q69" s="13"/>
      <c r="R69" s="13">
        <v>6395.1105591743744</v>
      </c>
      <c r="S69" s="13">
        <v>6222.3250352462801</v>
      </c>
      <c r="T69" s="13">
        <v>6223.8415565506602</v>
      </c>
      <c r="U69" s="13">
        <v>6575.9096224904652</v>
      </c>
      <c r="V69" s="13">
        <v>5962.6984843208775</v>
      </c>
      <c r="W69" s="13">
        <v>6038.8986956619665</v>
      </c>
      <c r="X69" s="13">
        <v>6131.0021884945436</v>
      </c>
      <c r="Y69" s="13">
        <v>6732.3485766111207</v>
      </c>
      <c r="Z69" s="13">
        <v>6097.6037451506672</v>
      </c>
      <c r="AA69" s="13">
        <v>6030.958595760776</v>
      </c>
      <c r="AB69" s="13"/>
      <c r="AC69" s="13"/>
      <c r="AD69" s="14">
        <f t="shared" si="62"/>
        <v>9417.6263423950531</v>
      </c>
      <c r="AE69" s="14">
        <f t="shared" si="63"/>
        <v>9453.9908922938157</v>
      </c>
      <c r="AF69" s="14">
        <f t="shared" si="64"/>
        <v>9378.8126789527469</v>
      </c>
      <c r="AG69" s="14">
        <f t="shared" si="65"/>
        <v>9761.6680592648354</v>
      </c>
      <c r="AH69" s="174">
        <v>9178.611800747356</v>
      </c>
      <c r="AI69" s="174">
        <v>9297.2642632707721</v>
      </c>
      <c r="AJ69" s="174">
        <v>9435.9146851245659</v>
      </c>
      <c r="AK69" s="174">
        <v>10362.184157622381</v>
      </c>
      <c r="AL69" s="14">
        <f t="shared" si="66"/>
        <v>9273.0030040469737</v>
      </c>
      <c r="AM69" s="14">
        <f t="shared" si="67"/>
        <v>9369.9496829767922</v>
      </c>
      <c r="AN69" s="14">
        <f t="shared" si="68"/>
        <v>0</v>
      </c>
      <c r="AO69" s="14">
        <f t="shared" si="69"/>
        <v>0</v>
      </c>
      <c r="AP69" s="13">
        <v>308940</v>
      </c>
      <c r="AQ69" s="13">
        <v>308678.71999999997</v>
      </c>
      <c r="AR69" s="13">
        <v>309437.24599999998</v>
      </c>
      <c r="AS69" s="14">
        <f t="shared" si="7"/>
        <v>978.35041859930038</v>
      </c>
      <c r="AT69" s="14">
        <f t="shared" si="8"/>
        <v>1046.0496721200029</v>
      </c>
      <c r="AU69" s="14">
        <f t="shared" si="9"/>
        <v>1021.2245492335362</v>
      </c>
      <c r="AV69" s="14">
        <f t="shared" si="10"/>
        <v>1032.0628635412156</v>
      </c>
      <c r="AW69" s="14">
        <f t="shared" si="11"/>
        <v>1041.8318815195544</v>
      </c>
      <c r="AX69" s="14">
        <f t="shared" si="12"/>
        <v>1055.5847735823211</v>
      </c>
      <c r="AY69" s="14">
        <f t="shared" si="13"/>
        <v>1070.6641833392412</v>
      </c>
      <c r="AZ69" s="14">
        <f t="shared" si="14"/>
        <v>1173.0441722620751</v>
      </c>
      <c r="BA69" s="14">
        <f t="shared" si="15"/>
        <v>1028.7068894468355</v>
      </c>
      <c r="BB69" s="14">
        <f t="shared" si="16"/>
        <v>1081.7043323284538</v>
      </c>
      <c r="BC69" s="14">
        <f t="shared" si="17"/>
        <v>0</v>
      </c>
      <c r="BD69" s="14">
        <f t="shared" si="18"/>
        <v>0</v>
      </c>
      <c r="BE69" s="14">
        <f t="shared" si="19"/>
        <v>2070.017012744991</v>
      </c>
      <c r="BF69" s="14">
        <f t="shared" si="20"/>
        <v>2014.0885075568979</v>
      </c>
      <c r="BG69" s="14">
        <f t="shared" si="21"/>
        <v>2014.5793864668415</v>
      </c>
      <c r="BH69" s="14">
        <f t="shared" si="22"/>
        <v>2130.3410946146419</v>
      </c>
      <c r="BI69" s="14">
        <f t="shared" si="23"/>
        <v>1931.6843364909892</v>
      </c>
      <c r="BJ69" s="14">
        <f t="shared" si="24"/>
        <v>1956.3702660364688</v>
      </c>
      <c r="BK69" s="14">
        <f t="shared" si="25"/>
        <v>1986.2082454192318</v>
      </c>
      <c r="BL69" s="14">
        <f t="shared" si="26"/>
        <v>2175.6749271906078</v>
      </c>
      <c r="BM69" s="14">
        <f t="shared" si="27"/>
        <v>1975.3884379041963</v>
      </c>
      <c r="BN69" s="14">
        <f t="shared" si="28"/>
        <v>1953.7979799063494</v>
      </c>
      <c r="BO69" s="14">
        <f t="shared" si="29"/>
        <v>0</v>
      </c>
      <c r="BP69" s="14">
        <f t="shared" si="30"/>
        <v>0</v>
      </c>
      <c r="BQ69" s="14">
        <f t="shared" si="31"/>
        <v>3048.3674313442912</v>
      </c>
      <c r="BR69" s="14">
        <f t="shared" si="32"/>
        <v>3060.1381796769001</v>
      </c>
      <c r="BS69" s="14">
        <f t="shared" si="33"/>
        <v>3035.8039357003777</v>
      </c>
      <c r="BT69" s="14">
        <f t="shared" si="34"/>
        <v>3162.4039581558573</v>
      </c>
      <c r="BU69" s="14">
        <f t="shared" si="35"/>
        <v>2973.516218010544</v>
      </c>
      <c r="BV69" s="14">
        <f t="shared" si="36"/>
        <v>3011.9550396187897</v>
      </c>
      <c r="BW69" s="14">
        <f t="shared" si="37"/>
        <v>3056.8724287584732</v>
      </c>
      <c r="BX69" s="14">
        <f t="shared" si="38"/>
        <v>3348.7190994526827</v>
      </c>
      <c r="BY69" s="14">
        <f t="shared" si="39"/>
        <v>3004.0953273510318</v>
      </c>
      <c r="BZ69" s="14">
        <f t="shared" si="40"/>
        <v>3035.502312234803</v>
      </c>
      <c r="CA69" s="14">
        <f t="shared" si="41"/>
        <v>0</v>
      </c>
      <c r="CB69" s="14">
        <f t="shared" si="42"/>
        <v>0</v>
      </c>
    </row>
    <row r="70" spans="1:80" x14ac:dyDescent="0.3">
      <c r="A70" t="s">
        <v>250</v>
      </c>
      <c r="B70" t="s">
        <v>291</v>
      </c>
      <c r="C70" t="s">
        <v>296</v>
      </c>
      <c r="D70" t="s">
        <v>389</v>
      </c>
      <c r="E70" t="s">
        <v>390</v>
      </c>
      <c r="F70" s="13">
        <v>4255.6001753968276</v>
      </c>
      <c r="G70" s="13">
        <v>4448.3051543694601</v>
      </c>
      <c r="H70" s="13">
        <v>4478.940368888786</v>
      </c>
      <c r="I70" s="13">
        <v>4335.3579049839682</v>
      </c>
      <c r="J70" s="13">
        <v>4004.532788379297</v>
      </c>
      <c r="K70" s="13">
        <v>4198.4098501109002</v>
      </c>
      <c r="L70" s="13">
        <v>4222.7209854385492</v>
      </c>
      <c r="M70" s="13">
        <v>4143.7139016470401</v>
      </c>
      <c r="N70" s="13">
        <v>4528.5870152211837</v>
      </c>
      <c r="O70" s="13">
        <v>4590.3654410430718</v>
      </c>
      <c r="P70" s="13"/>
      <c r="Q70" s="13"/>
      <c r="R70" s="13">
        <v>8535.6742842802923</v>
      </c>
      <c r="S70" s="13">
        <v>8276.8118492265858</v>
      </c>
      <c r="T70" s="13">
        <v>8653.3386056952295</v>
      </c>
      <c r="U70" s="13">
        <v>8900.6156824531481</v>
      </c>
      <c r="V70" s="13">
        <v>8883.4752686225274</v>
      </c>
      <c r="W70" s="13">
        <v>8779.2738264630316</v>
      </c>
      <c r="X70" s="13">
        <v>9183.5198769016752</v>
      </c>
      <c r="Y70" s="13">
        <v>8955.4143400680714</v>
      </c>
      <c r="Z70" s="13">
        <v>8470.6636803751499</v>
      </c>
      <c r="AA70" s="13">
        <v>8283.6070784304629</v>
      </c>
      <c r="AB70" s="13"/>
      <c r="AC70" s="13"/>
      <c r="AD70" s="14">
        <f t="shared" si="62"/>
        <v>12791.274459677119</v>
      </c>
      <c r="AE70" s="14">
        <f t="shared" si="63"/>
        <v>12725.117003596046</v>
      </c>
      <c r="AF70" s="14">
        <f t="shared" si="64"/>
        <v>13132.278974584016</v>
      </c>
      <c r="AG70" s="14">
        <f t="shared" si="65"/>
        <v>13235.973587437116</v>
      </c>
      <c r="AH70" s="174">
        <v>12888.008057001824</v>
      </c>
      <c r="AI70" s="174">
        <v>12977.683676573934</v>
      </c>
      <c r="AJ70" s="174">
        <v>13406.240862340224</v>
      </c>
      <c r="AK70" s="174">
        <v>13099.128241715112</v>
      </c>
      <c r="AL70" s="14">
        <f t="shared" si="66"/>
        <v>12999.250695596333</v>
      </c>
      <c r="AM70" s="14">
        <f t="shared" si="67"/>
        <v>12873.972519473535</v>
      </c>
      <c r="AN70" s="14">
        <f t="shared" si="68"/>
        <v>0</v>
      </c>
      <c r="AO70" s="14">
        <f t="shared" si="69"/>
        <v>0</v>
      </c>
      <c r="AP70" s="13">
        <v>424667</v>
      </c>
      <c r="AQ70" s="13">
        <v>425861.29299999995</v>
      </c>
      <c r="AR70" s="13">
        <v>427583.80199999997</v>
      </c>
      <c r="AS70" s="14">
        <f t="shared" ref="AS70:AS133" si="70">IFERROR((F70/$AP70)*100000,"")</f>
        <v>1002.1028653973177</v>
      </c>
      <c r="AT70" s="14">
        <f t="shared" ref="AT70:AT133" si="71">IFERROR((G70/$AP70)*100000,"")</f>
        <v>1047.4807683124566</v>
      </c>
      <c r="AU70" s="14">
        <f t="shared" ref="AU70:AU133" si="72">IFERROR((H70/$AP70)*100000,"")</f>
        <v>1054.6947064143874</v>
      </c>
      <c r="AV70" s="14">
        <f t="shared" ref="AV70:AV133" si="73">IFERROR((I70/$AQ70)*100000,"")</f>
        <v>1018.0211200795769</v>
      </c>
      <c r="AW70" s="14">
        <f t="shared" ref="AW70:AW133" si="74">IFERROR((J70/$AQ70)*100000,"")</f>
        <v>940.33734791184634</v>
      </c>
      <c r="AX70" s="14">
        <f t="shared" ref="AX70:AX133" si="75">IFERROR((K70/$AQ70)*100000,"")</f>
        <v>985.86321863980731</v>
      </c>
      <c r="AY70" s="14">
        <f t="shared" ref="AY70:AY133" si="76">IFERROR((L70/$AQ70)*100000,"")</f>
        <v>991.57191668944404</v>
      </c>
      <c r="AZ70" s="14">
        <f t="shared" ref="AZ70:AZ133" si="77">IFERROR((M70/$AR70)*100000,"")</f>
        <v>969.09983078522703</v>
      </c>
      <c r="BA70" s="14">
        <f t="shared" ref="BA70:BA133" si="78">IFERROR((N70/$AQ70)*100000,"")</f>
        <v>1063.3948399769649</v>
      </c>
      <c r="BB70" s="14">
        <f t="shared" ref="BB70:BB133" si="79">IFERROR((O70/$AQ70)*100000,"")</f>
        <v>1077.901541299052</v>
      </c>
      <c r="BC70" s="14">
        <f t="shared" ref="BC70:BC133" si="80">IFERROR((P70/$AQ70)*100000,"")</f>
        <v>0</v>
      </c>
      <c r="BD70" s="14">
        <f t="shared" ref="BD70:BD133" si="81">IFERROR((Q70/$AR70)*100000,"")</f>
        <v>0</v>
      </c>
      <c r="BE70" s="14">
        <f t="shared" ref="BE70:BE133" si="82">IFERROR((R70/$AP70)*100000,"")</f>
        <v>2009.9688189287822</v>
      </c>
      <c r="BF70" s="14">
        <f t="shared" ref="BF70:BF133" si="83">IFERROR((S70/$AP70)*100000,"")</f>
        <v>1949.0122494157977</v>
      </c>
      <c r="BG70" s="14">
        <f t="shared" ref="BG70:BG133" si="84">IFERROR((T70/$AP70)*100000,"")</f>
        <v>2037.676251202761</v>
      </c>
      <c r="BH70" s="14">
        <f t="shared" ref="BH70:BH133" si="85">IFERROR((U70/$AQ70)*100000,"")</f>
        <v>2090.0269239668019</v>
      </c>
      <c r="BI70" s="14">
        <f t="shared" ref="BI70:BI133" si="86">IFERROR((V70/$AQ70)*100000,"")</f>
        <v>2086.0020421303066</v>
      </c>
      <c r="BJ70" s="14">
        <f t="shared" ref="BJ70:BJ133" si="87">IFERROR((W70/$AQ70)*100000,"")</f>
        <v>2061.5336427072357</v>
      </c>
      <c r="BK70" s="14">
        <f t="shared" ref="BK70:BK133" si="88">IFERROR((X70/$AQ70)*100000,"")</f>
        <v>2156.4579894565991</v>
      </c>
      <c r="BL70" s="14">
        <f t="shared" ref="BL70:BL133" si="89">IFERROR((Y70/$AR70)*100000,"")</f>
        <v>2094.4231980209747</v>
      </c>
      <c r="BM70" s="14">
        <f t="shared" ref="BM70:BM133" si="90">IFERROR((Z70/$AQ70)*100000,"")</f>
        <v>1989.0663508540918</v>
      </c>
      <c r="BN70" s="14">
        <f t="shared" ref="BN70:BN133" si="91">IFERROR((AA70/$AQ70)*100000,"")</f>
        <v>1945.1420485003937</v>
      </c>
      <c r="BO70" s="14">
        <f t="shared" ref="BO70:BO133" si="92">IFERROR((AB70/$AQ70)*100000,"")</f>
        <v>0</v>
      </c>
      <c r="BP70" s="14">
        <f t="shared" ref="BP70:BP133" si="93">IFERROR((AC70/$AR70)*100000,"")</f>
        <v>0</v>
      </c>
      <c r="BQ70" s="14">
        <f t="shared" ref="BQ70:BQ133" si="94">IFERROR((AD70/$AP70)*100000,"")</f>
        <v>3012.0716843261002</v>
      </c>
      <c r="BR70" s="14">
        <f t="shared" ref="BR70:BR133" si="95">IFERROR((AE70/$AP70)*100000,"")</f>
        <v>2996.4930177282545</v>
      </c>
      <c r="BS70" s="14">
        <f t="shared" ref="BS70:BS133" si="96">IFERROR((AF70/$AP70)*100000,"")</f>
        <v>3092.3709576171486</v>
      </c>
      <c r="BT70" s="14">
        <f t="shared" ref="BT70:BT133" si="97">IFERROR((AG70/$AQ70)*100000,"")</f>
        <v>3108.0480440463789</v>
      </c>
      <c r="BU70" s="14">
        <f t="shared" ref="BU70:BU133" si="98">IFERROR((AH70/$AQ70)*100000,"")</f>
        <v>3026.3393900421529</v>
      </c>
      <c r="BV70" s="14">
        <f t="shared" ref="BV70:BV133" si="99">IFERROR((AI70/$AQ70)*100000,"")</f>
        <v>3047.3968613470433</v>
      </c>
      <c r="BW70" s="14">
        <f t="shared" ref="BW70:BW133" si="100">IFERROR((AJ70/$AQ70)*100000,"")</f>
        <v>3148.0299061460432</v>
      </c>
      <c r="BX70" s="14">
        <f t="shared" ref="BX70:BX133" si="101">IFERROR((AK70/$AR70)*100000,"")</f>
        <v>3063.5230288062016</v>
      </c>
      <c r="BY70" s="14">
        <f t="shared" ref="BY70:BY133" si="102">IFERROR((AL70/$AQ70)*100000,"")</f>
        <v>3052.4611908310567</v>
      </c>
      <c r="BZ70" s="14">
        <f t="shared" ref="BZ70:BZ133" si="103">IFERROR((AM70/$AQ70)*100000,"")</f>
        <v>3023.0435897994462</v>
      </c>
      <c r="CA70" s="14">
        <f t="shared" ref="CA70:CA133" si="104">IFERROR((AN70/$AQ70)*100000,"")</f>
        <v>0</v>
      </c>
      <c r="CB70" s="14">
        <f t="shared" ref="CB70:CB133" si="105">IFERROR((AO70/$AR70)*100000,"")</f>
        <v>0</v>
      </c>
    </row>
    <row r="71" spans="1:80" x14ac:dyDescent="0.3">
      <c r="A71" t="s">
        <v>232</v>
      </c>
      <c r="B71" t="s">
        <v>263</v>
      </c>
      <c r="C71" t="s">
        <v>274</v>
      </c>
      <c r="D71" t="s">
        <v>391</v>
      </c>
      <c r="E71" t="s">
        <v>392</v>
      </c>
      <c r="F71" s="13">
        <v>3994.9524181530446</v>
      </c>
      <c r="G71" s="13">
        <v>3309.7195449039314</v>
      </c>
      <c r="H71" s="13">
        <v>1937.7886157429834</v>
      </c>
      <c r="I71" s="13">
        <v>1571.2027868736182</v>
      </c>
      <c r="J71" s="13">
        <v>2794.8604927096935</v>
      </c>
      <c r="K71" s="13">
        <v>2791.8442606672879</v>
      </c>
      <c r="L71" s="13">
        <v>2804.718574891534</v>
      </c>
      <c r="M71" s="13">
        <v>2717.9447012748051</v>
      </c>
      <c r="N71" s="13">
        <v>1860.2334049625008</v>
      </c>
      <c r="O71" s="13">
        <v>2098.0295193815914</v>
      </c>
      <c r="P71" s="13"/>
      <c r="Q71" s="13"/>
      <c r="R71" s="13">
        <v>6920.4422999857434</v>
      </c>
      <c r="S71" s="13">
        <v>6609.4517611561059</v>
      </c>
      <c r="T71" s="13">
        <v>6137.6962810861351</v>
      </c>
      <c r="U71" s="13">
        <v>6214.0123015876752</v>
      </c>
      <c r="V71" s="13">
        <v>5847.269625155086</v>
      </c>
      <c r="W71" s="13">
        <v>5834.7005696532833</v>
      </c>
      <c r="X71" s="13">
        <v>5877.2832034400199</v>
      </c>
      <c r="Y71" s="13">
        <v>5700.3862426003961</v>
      </c>
      <c r="Z71" s="13">
        <v>6014.6795839644783</v>
      </c>
      <c r="AA71" s="13">
        <v>6073.8898244461279</v>
      </c>
      <c r="AB71" s="13"/>
      <c r="AC71" s="13"/>
      <c r="AD71" s="14">
        <f t="shared" si="62"/>
        <v>10915.394718138788</v>
      </c>
      <c r="AE71" s="14">
        <f t="shared" si="63"/>
        <v>9919.1713060600378</v>
      </c>
      <c r="AF71" s="14">
        <f t="shared" si="64"/>
        <v>8075.484896829119</v>
      </c>
      <c r="AG71" s="14">
        <f t="shared" si="65"/>
        <v>7785.2150884612929</v>
      </c>
      <c r="AH71" s="174">
        <v>8642.1301178647791</v>
      </c>
      <c r="AI71" s="174">
        <v>8626.5448303205721</v>
      </c>
      <c r="AJ71" s="174">
        <v>8682.0017783315543</v>
      </c>
      <c r="AK71" s="174">
        <v>8418.3309438752003</v>
      </c>
      <c r="AL71" s="14">
        <f t="shared" si="66"/>
        <v>7874.9129889269789</v>
      </c>
      <c r="AM71" s="14">
        <f t="shared" si="67"/>
        <v>8171.9193438277198</v>
      </c>
      <c r="AN71" s="14">
        <f t="shared" si="68"/>
        <v>0</v>
      </c>
      <c r="AO71" s="14">
        <f t="shared" si="69"/>
        <v>0</v>
      </c>
      <c r="AP71" s="13">
        <v>319419</v>
      </c>
      <c r="AQ71" s="13">
        <v>319103.24300000002</v>
      </c>
      <c r="AR71" s="13">
        <v>320001.891</v>
      </c>
      <c r="AS71" s="14">
        <f t="shared" si="70"/>
        <v>1250.6934209151755</v>
      </c>
      <c r="AT71" s="14">
        <f t="shared" si="71"/>
        <v>1036.1686514903406</v>
      </c>
      <c r="AU71" s="14">
        <f t="shared" si="72"/>
        <v>606.66041022700074</v>
      </c>
      <c r="AV71" s="14">
        <f t="shared" si="73"/>
        <v>492.38070165072503</v>
      </c>
      <c r="AW71" s="14">
        <f t="shared" si="74"/>
        <v>875.84835128413067</v>
      </c>
      <c r="AX71" s="14">
        <f t="shared" si="75"/>
        <v>874.90312991500616</v>
      </c>
      <c r="AY71" s="14">
        <f t="shared" si="76"/>
        <v>878.93765933664736</v>
      </c>
      <c r="AZ71" s="14">
        <f t="shared" si="77"/>
        <v>849.35270000476498</v>
      </c>
      <c r="BA71" s="14">
        <f t="shared" si="78"/>
        <v>582.95659657789838</v>
      </c>
      <c r="BB71" s="14">
        <f t="shared" si="79"/>
        <v>657.47671495196664</v>
      </c>
      <c r="BC71" s="14">
        <f t="shared" si="80"/>
        <v>0</v>
      </c>
      <c r="BD71" s="14">
        <f t="shared" si="81"/>
        <v>0</v>
      </c>
      <c r="BE71" s="14">
        <f t="shared" si="82"/>
        <v>2166.5719008530314</v>
      </c>
      <c r="BF71" s="14">
        <f t="shared" si="83"/>
        <v>2069.2105858311829</v>
      </c>
      <c r="BG71" s="14">
        <f t="shared" si="84"/>
        <v>1921.5188454932659</v>
      </c>
      <c r="BH71" s="14">
        <f t="shared" si="85"/>
        <v>1947.3359916895847</v>
      </c>
      <c r="BI71" s="14">
        <f t="shared" si="86"/>
        <v>1832.4068317773522</v>
      </c>
      <c r="BJ71" s="14">
        <f t="shared" si="87"/>
        <v>1828.4679637847753</v>
      </c>
      <c r="BK71" s="14">
        <f t="shared" si="88"/>
        <v>1841.8124329247321</v>
      </c>
      <c r="BL71" s="14">
        <f t="shared" si="89"/>
        <v>1781.3601740873451</v>
      </c>
      <c r="BM71" s="14">
        <f t="shared" si="90"/>
        <v>1884.8694633806895</v>
      </c>
      <c r="BN71" s="14">
        <f t="shared" si="91"/>
        <v>1903.4246619819301</v>
      </c>
      <c r="BO71" s="14">
        <f t="shared" si="92"/>
        <v>0</v>
      </c>
      <c r="BP71" s="14">
        <f t="shared" si="93"/>
        <v>0</v>
      </c>
      <c r="BQ71" s="14">
        <f t="shared" si="94"/>
        <v>3417.2653217682073</v>
      </c>
      <c r="BR71" s="14">
        <f t="shared" si="95"/>
        <v>3105.3792373215238</v>
      </c>
      <c r="BS71" s="14">
        <f t="shared" si="96"/>
        <v>2528.1792557202666</v>
      </c>
      <c r="BT71" s="14">
        <f t="shared" si="97"/>
        <v>2439.7166933403096</v>
      </c>
      <c r="BU71" s="14">
        <f t="shared" si="98"/>
        <v>2708.255183061483</v>
      </c>
      <c r="BV71" s="14">
        <f t="shared" si="99"/>
        <v>2703.3710936997813</v>
      </c>
      <c r="BW71" s="14">
        <f t="shared" si="100"/>
        <v>2720.7500922613795</v>
      </c>
      <c r="BX71" s="14">
        <f t="shared" si="101"/>
        <v>2630.7128740921098</v>
      </c>
      <c r="BY71" s="14">
        <f t="shared" si="102"/>
        <v>2467.8260599585878</v>
      </c>
      <c r="BZ71" s="14">
        <f t="shared" si="103"/>
        <v>2560.9013769338972</v>
      </c>
      <c r="CA71" s="14">
        <f t="shared" si="104"/>
        <v>0</v>
      </c>
      <c r="CB71" s="14">
        <f t="shared" si="105"/>
        <v>0</v>
      </c>
    </row>
    <row r="72" spans="1:80" x14ac:dyDescent="0.3">
      <c r="A72" t="s">
        <v>241</v>
      </c>
      <c r="B72" t="s">
        <v>276</v>
      </c>
      <c r="C72" t="s">
        <v>317</v>
      </c>
      <c r="D72" t="s">
        <v>395</v>
      </c>
      <c r="E72" t="s">
        <v>396</v>
      </c>
      <c r="F72" s="13">
        <v>2854.9870521675493</v>
      </c>
      <c r="G72" s="13">
        <v>2842.8396582487926</v>
      </c>
      <c r="H72" s="13">
        <v>2746.2087814968377</v>
      </c>
      <c r="I72" s="13">
        <v>2815.3502538058642</v>
      </c>
      <c r="J72" s="13">
        <v>2990.4851231746557</v>
      </c>
      <c r="K72" s="13">
        <v>2943.8421456159463</v>
      </c>
      <c r="L72" s="13">
        <v>2837.6075441226376</v>
      </c>
      <c r="M72" s="13">
        <v>2823.6781183402336</v>
      </c>
      <c r="N72" s="13">
        <v>3055.410680777466</v>
      </c>
      <c r="O72" s="13">
        <v>3308.5402922924923</v>
      </c>
      <c r="P72" s="13"/>
      <c r="Q72" s="13"/>
      <c r="R72" s="13">
        <v>6045.2477764940259</v>
      </c>
      <c r="S72" s="13">
        <v>5985.225115706733</v>
      </c>
      <c r="T72" s="13">
        <v>6095.4781592882146</v>
      </c>
      <c r="U72" s="13">
        <v>6112.6623365570431</v>
      </c>
      <c r="V72" s="13">
        <v>6231.1228091538869</v>
      </c>
      <c r="W72" s="13">
        <v>6116.1698835928328</v>
      </c>
      <c r="X72" s="13">
        <v>6327.4848820024663</v>
      </c>
      <c r="Y72" s="13">
        <v>6213.1753339123698</v>
      </c>
      <c r="Z72" s="13">
        <v>5866.574186947435</v>
      </c>
      <c r="AA72" s="13">
        <v>5899.0600237029812</v>
      </c>
      <c r="AB72" s="13"/>
      <c r="AC72" s="13"/>
      <c r="AD72" s="14">
        <f t="shared" si="62"/>
        <v>8900.2348286615743</v>
      </c>
      <c r="AE72" s="14">
        <f t="shared" si="63"/>
        <v>8828.0647739555261</v>
      </c>
      <c r="AF72" s="14">
        <f t="shared" si="64"/>
        <v>8841.6869407850518</v>
      </c>
      <c r="AG72" s="14">
        <f t="shared" si="65"/>
        <v>8928.0125903629068</v>
      </c>
      <c r="AH72" s="174">
        <v>9221.607932328543</v>
      </c>
      <c r="AI72" s="174">
        <v>9060.0120292087795</v>
      </c>
      <c r="AJ72" s="174">
        <v>9165.0924261251039</v>
      </c>
      <c r="AK72" s="174">
        <v>9036.8534522526043</v>
      </c>
      <c r="AL72" s="14">
        <f t="shared" si="66"/>
        <v>8921.9848677249011</v>
      </c>
      <c r="AM72" s="14">
        <f t="shared" si="67"/>
        <v>9207.6003159954744</v>
      </c>
      <c r="AN72" s="14">
        <f t="shared" si="68"/>
        <v>0</v>
      </c>
      <c r="AO72" s="14">
        <f t="shared" si="69"/>
        <v>0</v>
      </c>
      <c r="AP72" s="13">
        <v>342736</v>
      </c>
      <c r="AQ72" s="13">
        <v>346747.435</v>
      </c>
      <c r="AR72" s="13">
        <v>347744.23300000001</v>
      </c>
      <c r="AS72" s="14">
        <f t="shared" si="70"/>
        <v>832.99888315424982</v>
      </c>
      <c r="AT72" s="14">
        <f t="shared" si="71"/>
        <v>829.45464096237117</v>
      </c>
      <c r="AU72" s="14">
        <f t="shared" si="72"/>
        <v>801.26067337450343</v>
      </c>
      <c r="AV72" s="14">
        <f t="shared" si="73"/>
        <v>811.93109728579952</v>
      </c>
      <c r="AW72" s="14">
        <f t="shared" si="74"/>
        <v>862.43900352850642</v>
      </c>
      <c r="AX72" s="14">
        <f t="shared" si="75"/>
        <v>848.98743248553421</v>
      </c>
      <c r="AY72" s="14">
        <f t="shared" si="76"/>
        <v>818.3499739868696</v>
      </c>
      <c r="AZ72" s="14">
        <f t="shared" si="77"/>
        <v>811.99854674232176</v>
      </c>
      <c r="BA72" s="14">
        <f t="shared" si="78"/>
        <v>881.16316729998766</v>
      </c>
      <c r="BB72" s="14">
        <f t="shared" si="79"/>
        <v>954.16431625297889</v>
      </c>
      <c r="BC72" s="14">
        <f t="shared" si="80"/>
        <v>0</v>
      </c>
      <c r="BD72" s="14">
        <f t="shared" si="81"/>
        <v>0</v>
      </c>
      <c r="BE72" s="14">
        <f t="shared" si="82"/>
        <v>1763.820484715357</v>
      </c>
      <c r="BF72" s="14">
        <f t="shared" si="83"/>
        <v>1746.3076874640344</v>
      </c>
      <c r="BG72" s="14">
        <f t="shared" si="84"/>
        <v>1778.4761913800166</v>
      </c>
      <c r="BH72" s="14">
        <f t="shared" si="85"/>
        <v>1762.8572613830706</v>
      </c>
      <c r="BI72" s="14">
        <f t="shared" si="86"/>
        <v>1797.0205919919456</v>
      </c>
      <c r="BJ72" s="14">
        <f t="shared" si="87"/>
        <v>1763.868818119111</v>
      </c>
      <c r="BK72" s="14">
        <f t="shared" si="88"/>
        <v>1824.8108690414585</v>
      </c>
      <c r="BL72" s="14">
        <f t="shared" si="89"/>
        <v>1786.7083748049879</v>
      </c>
      <c r="BM72" s="14">
        <f t="shared" si="90"/>
        <v>1691.8868302363753</v>
      </c>
      <c r="BN72" s="14">
        <f t="shared" si="91"/>
        <v>1701.2555619057373</v>
      </c>
      <c r="BO72" s="14">
        <f t="shared" si="92"/>
        <v>0</v>
      </c>
      <c r="BP72" s="14">
        <f t="shared" si="93"/>
        <v>0</v>
      </c>
      <c r="BQ72" s="14">
        <f t="shared" si="94"/>
        <v>2596.8193678696066</v>
      </c>
      <c r="BR72" s="14">
        <f t="shared" si="95"/>
        <v>2575.7623284264059</v>
      </c>
      <c r="BS72" s="14">
        <f t="shared" si="96"/>
        <v>2579.73686475452</v>
      </c>
      <c r="BT72" s="14">
        <f t="shared" si="97"/>
        <v>2574.7883586688699</v>
      </c>
      <c r="BU72" s="14">
        <f t="shared" si="98"/>
        <v>2659.4595955204522</v>
      </c>
      <c r="BV72" s="14">
        <f t="shared" si="99"/>
        <v>2612.8562506046451</v>
      </c>
      <c r="BW72" s="14">
        <f t="shared" si="100"/>
        <v>2643.1608430283281</v>
      </c>
      <c r="BX72" s="14">
        <f t="shared" si="101"/>
        <v>2598.7069215473098</v>
      </c>
      <c r="BY72" s="14">
        <f t="shared" si="102"/>
        <v>2573.0499975363628</v>
      </c>
      <c r="BZ72" s="14">
        <f t="shared" si="103"/>
        <v>2655.4198781587165</v>
      </c>
      <c r="CA72" s="14">
        <f t="shared" si="104"/>
        <v>0</v>
      </c>
      <c r="CB72" s="14">
        <f t="shared" si="105"/>
        <v>0</v>
      </c>
    </row>
    <row r="73" spans="1:80" x14ac:dyDescent="0.3">
      <c r="A73" t="s">
        <v>226</v>
      </c>
      <c r="B73" t="s">
        <v>245</v>
      </c>
      <c r="C73" t="s">
        <v>220</v>
      </c>
      <c r="D73" t="s">
        <v>399</v>
      </c>
      <c r="E73" t="s">
        <v>400</v>
      </c>
      <c r="F73" s="13">
        <v>1841.7157080527463</v>
      </c>
      <c r="G73" s="13">
        <v>1788.1864429340908</v>
      </c>
      <c r="H73" s="13">
        <v>1924.3747242397553</v>
      </c>
      <c r="I73" s="13">
        <v>1726.9647833372405</v>
      </c>
      <c r="J73" s="13">
        <v>1813.5087239471136</v>
      </c>
      <c r="K73" s="13">
        <v>1643.0490099079486</v>
      </c>
      <c r="L73" s="13">
        <v>1866.7539050347168</v>
      </c>
      <c r="M73" s="13">
        <v>1721.7494437811888</v>
      </c>
      <c r="N73" s="13">
        <v>1927.4840710718527</v>
      </c>
      <c r="O73" s="13">
        <v>1942.1446538580399</v>
      </c>
      <c r="P73" s="13"/>
      <c r="Q73" s="13"/>
      <c r="R73" s="13">
        <v>6396.582042281656</v>
      </c>
      <c r="S73" s="13">
        <v>6067.7962883111777</v>
      </c>
      <c r="T73" s="13">
        <v>6614.1278391345695</v>
      </c>
      <c r="U73" s="13">
        <v>6673.8658913444779</v>
      </c>
      <c r="V73" s="13">
        <v>6309.8263748516056</v>
      </c>
      <c r="W73" s="13">
        <v>6455.6533915714836</v>
      </c>
      <c r="X73" s="13">
        <v>6603.9330431090093</v>
      </c>
      <c r="Y73" s="13">
        <v>6410.2356059262347</v>
      </c>
      <c r="Z73" s="13">
        <v>6263.6700704793493</v>
      </c>
      <c r="AA73" s="13">
        <v>6153.2200786575095</v>
      </c>
      <c r="AB73" s="13"/>
      <c r="AC73" s="13"/>
      <c r="AD73" s="14">
        <f t="shared" si="62"/>
        <v>8238.2977503344027</v>
      </c>
      <c r="AE73" s="14">
        <f t="shared" si="63"/>
        <v>7855.982731245269</v>
      </c>
      <c r="AF73" s="14">
        <f t="shared" si="64"/>
        <v>8538.5025633743244</v>
      </c>
      <c r="AG73" s="14">
        <f t="shared" si="65"/>
        <v>8400.8306746817179</v>
      </c>
      <c r="AH73" s="174">
        <v>8123.3350987987178</v>
      </c>
      <c r="AI73" s="174">
        <v>8098.7024014794324</v>
      </c>
      <c r="AJ73" s="174">
        <v>8470.6869481437261</v>
      </c>
      <c r="AK73" s="174">
        <v>8131.985049707424</v>
      </c>
      <c r="AL73" s="14">
        <f t="shared" si="66"/>
        <v>8191.154141551202</v>
      </c>
      <c r="AM73" s="14">
        <f t="shared" si="67"/>
        <v>8095.3647325155489</v>
      </c>
      <c r="AN73" s="14">
        <f t="shared" si="68"/>
        <v>0</v>
      </c>
      <c r="AO73" s="14">
        <f t="shared" si="69"/>
        <v>0</v>
      </c>
      <c r="AP73" s="13">
        <v>338061</v>
      </c>
      <c r="AQ73" s="13">
        <v>338864.91200000001</v>
      </c>
      <c r="AR73" s="13">
        <v>339576.48200000002</v>
      </c>
      <c r="AS73" s="14">
        <f t="shared" si="70"/>
        <v>544.7879844326161</v>
      </c>
      <c r="AT73" s="14">
        <f t="shared" si="71"/>
        <v>528.95378139865022</v>
      </c>
      <c r="AU73" s="14">
        <f t="shared" si="72"/>
        <v>569.23890192591148</v>
      </c>
      <c r="AV73" s="14">
        <f t="shared" si="73"/>
        <v>509.63222280660335</v>
      </c>
      <c r="AW73" s="14">
        <f t="shared" si="74"/>
        <v>535.17158599976665</v>
      </c>
      <c r="AX73" s="14">
        <f t="shared" si="75"/>
        <v>484.86843922865302</v>
      </c>
      <c r="AY73" s="14">
        <f t="shared" si="76"/>
        <v>550.8843904838152</v>
      </c>
      <c r="AZ73" s="14">
        <f t="shared" si="77"/>
        <v>507.02847077059619</v>
      </c>
      <c r="BA73" s="14">
        <f t="shared" si="78"/>
        <v>568.80603533004694</v>
      </c>
      <c r="BB73" s="14">
        <f t="shared" si="79"/>
        <v>573.13241503683332</v>
      </c>
      <c r="BC73" s="14">
        <f t="shared" si="80"/>
        <v>0</v>
      </c>
      <c r="BD73" s="14">
        <f t="shared" si="81"/>
        <v>0</v>
      </c>
      <c r="BE73" s="14">
        <f t="shared" si="82"/>
        <v>1892.1384135649057</v>
      </c>
      <c r="BF73" s="14">
        <f t="shared" si="83"/>
        <v>1794.8820740372826</v>
      </c>
      <c r="BG73" s="14">
        <f t="shared" si="84"/>
        <v>1956.4894617050088</v>
      </c>
      <c r="BH73" s="14">
        <f t="shared" si="85"/>
        <v>1969.4768195252027</v>
      </c>
      <c r="BI73" s="14">
        <f t="shared" si="86"/>
        <v>1862.0477220880293</v>
      </c>
      <c r="BJ73" s="14">
        <f t="shared" si="87"/>
        <v>1905.0816897712573</v>
      </c>
      <c r="BK73" s="14">
        <f t="shared" si="88"/>
        <v>1948.8394369698003</v>
      </c>
      <c r="BL73" s="14">
        <f t="shared" si="89"/>
        <v>1887.7148288279384</v>
      </c>
      <c r="BM73" s="14">
        <f t="shared" si="90"/>
        <v>1848.4268652988626</v>
      </c>
      <c r="BN73" s="14">
        <f t="shared" si="91"/>
        <v>1815.8327583522455</v>
      </c>
      <c r="BO73" s="14">
        <f t="shared" si="92"/>
        <v>0</v>
      </c>
      <c r="BP73" s="14">
        <f t="shared" si="93"/>
        <v>0</v>
      </c>
      <c r="BQ73" s="14">
        <f t="shared" si="94"/>
        <v>2436.9263979975221</v>
      </c>
      <c r="BR73" s="14">
        <f t="shared" si="95"/>
        <v>2323.8358554359329</v>
      </c>
      <c r="BS73" s="14">
        <f t="shared" si="96"/>
        <v>2525.7283636309198</v>
      </c>
      <c r="BT73" s="14">
        <f t="shared" si="97"/>
        <v>2479.1090423318064</v>
      </c>
      <c r="BU73" s="14">
        <f t="shared" si="98"/>
        <v>2397.2193080877955</v>
      </c>
      <c r="BV73" s="14">
        <f t="shared" si="99"/>
        <v>2389.9501289999102</v>
      </c>
      <c r="BW73" s="14">
        <f t="shared" si="100"/>
        <v>2499.7238274536157</v>
      </c>
      <c r="BX73" s="14">
        <f t="shared" si="101"/>
        <v>2394.7432995985346</v>
      </c>
      <c r="BY73" s="14">
        <f t="shared" si="102"/>
        <v>2417.2329006289092</v>
      </c>
      <c r="BZ73" s="14">
        <f t="shared" si="103"/>
        <v>2388.9651733890787</v>
      </c>
      <c r="CA73" s="14">
        <f t="shared" si="104"/>
        <v>0</v>
      </c>
      <c r="CB73" s="14">
        <f t="shared" si="105"/>
        <v>0</v>
      </c>
    </row>
    <row r="74" spans="1:80" x14ac:dyDescent="0.3">
      <c r="A74" t="s">
        <v>259</v>
      </c>
      <c r="B74" t="s">
        <v>283</v>
      </c>
      <c r="C74" t="s">
        <v>313</v>
      </c>
      <c r="D74" t="s">
        <v>401</v>
      </c>
      <c r="E74" t="s">
        <v>402</v>
      </c>
      <c r="F74" s="13">
        <v>4271.0879945964534</v>
      </c>
      <c r="G74" s="13">
        <v>4669.7448134287097</v>
      </c>
      <c r="H74" s="13">
        <v>5024.8937848653113</v>
      </c>
      <c r="I74" s="13">
        <v>5219.1130146386649</v>
      </c>
      <c r="J74" s="13">
        <v>4669.8598330994082</v>
      </c>
      <c r="K74" s="13">
        <v>4847.2979713563454</v>
      </c>
      <c r="L74" s="13">
        <v>4790.6243186112188</v>
      </c>
      <c r="M74" s="13">
        <v>4706.3175010789691</v>
      </c>
      <c r="N74" s="13">
        <v>5761.4505817093923</v>
      </c>
      <c r="O74" s="13">
        <v>5728.4008000279682</v>
      </c>
      <c r="P74" s="13"/>
      <c r="Q74" s="13"/>
      <c r="R74" s="13">
        <v>9522.2986620996999</v>
      </c>
      <c r="S74" s="13">
        <v>9850.2005186340266</v>
      </c>
      <c r="T74" s="13">
        <v>10315.558054608515</v>
      </c>
      <c r="U74" s="13">
        <v>10543.082238505249</v>
      </c>
      <c r="V74" s="13">
        <v>10265.159221353535</v>
      </c>
      <c r="W74" s="13">
        <v>10351.981225737316</v>
      </c>
      <c r="X74" s="13">
        <v>10537.118475548881</v>
      </c>
      <c r="Y74" s="13">
        <v>10360.294555247194</v>
      </c>
      <c r="Z74" s="13">
        <v>10104.540800037994</v>
      </c>
      <c r="AA74" s="13">
        <v>10170.60172600499</v>
      </c>
      <c r="AB74" s="13"/>
      <c r="AC74" s="13"/>
      <c r="AD74" s="14">
        <f t="shared" si="62"/>
        <v>13793.386656696153</v>
      </c>
      <c r="AE74" s="14">
        <f t="shared" si="63"/>
        <v>14519.945332062736</v>
      </c>
      <c r="AF74" s="14">
        <f t="shared" si="64"/>
        <v>15340.451839473826</v>
      </c>
      <c r="AG74" s="14">
        <f t="shared" si="65"/>
        <v>15762.195253143913</v>
      </c>
      <c r="AH74" s="174">
        <v>14935.019054452945</v>
      </c>
      <c r="AI74" s="174">
        <v>15199.279197093661</v>
      </c>
      <c r="AJ74" s="174">
        <v>15327.7427941601</v>
      </c>
      <c r="AK74" s="174">
        <v>15066.612056326163</v>
      </c>
      <c r="AL74" s="14">
        <f t="shared" si="66"/>
        <v>15865.991381747386</v>
      </c>
      <c r="AM74" s="14">
        <f t="shared" si="67"/>
        <v>15899.002526032958</v>
      </c>
      <c r="AN74" s="14">
        <f t="shared" si="68"/>
        <v>0</v>
      </c>
      <c r="AO74" s="14">
        <f t="shared" si="69"/>
        <v>0</v>
      </c>
      <c r="AP74" s="13">
        <v>552259</v>
      </c>
      <c r="AQ74" s="13">
        <v>557997.0959999999</v>
      </c>
      <c r="AR74" s="13">
        <v>562512.02300000004</v>
      </c>
      <c r="AS74" s="14">
        <f t="shared" si="70"/>
        <v>773.38495064751385</v>
      </c>
      <c r="AT74" s="14">
        <f t="shared" si="71"/>
        <v>845.5715186947989</v>
      </c>
      <c r="AU74" s="14">
        <f t="shared" si="72"/>
        <v>909.87992678531475</v>
      </c>
      <c r="AV74" s="14">
        <f t="shared" si="73"/>
        <v>935.32978075546566</v>
      </c>
      <c r="AW74" s="14">
        <f t="shared" si="74"/>
        <v>836.89679867068855</v>
      </c>
      <c r="AX74" s="14">
        <f t="shared" si="75"/>
        <v>868.69591367126873</v>
      </c>
      <c r="AY74" s="14">
        <f t="shared" si="76"/>
        <v>858.53929222083605</v>
      </c>
      <c r="AZ74" s="14">
        <f t="shared" si="77"/>
        <v>836.66078388496385</v>
      </c>
      <c r="BA74" s="14">
        <f t="shared" si="78"/>
        <v>1032.523398958584</v>
      </c>
      <c r="BB74" s="14">
        <f t="shared" si="79"/>
        <v>1026.6004681909617</v>
      </c>
      <c r="BC74" s="14">
        <f t="shared" si="80"/>
        <v>0</v>
      </c>
      <c r="BD74" s="14">
        <f t="shared" si="81"/>
        <v>0</v>
      </c>
      <c r="BE74" s="14">
        <f t="shared" si="82"/>
        <v>1724.2450846613092</v>
      </c>
      <c r="BF74" s="14">
        <f t="shared" si="83"/>
        <v>1783.6197361444588</v>
      </c>
      <c r="BG74" s="14">
        <f t="shared" si="84"/>
        <v>1867.8841005051099</v>
      </c>
      <c r="BH74" s="14">
        <f t="shared" si="85"/>
        <v>1889.4510946532328</v>
      </c>
      <c r="BI74" s="14">
        <f t="shared" si="86"/>
        <v>1839.6438431202043</v>
      </c>
      <c r="BJ74" s="14">
        <f t="shared" si="87"/>
        <v>1855.2034230904524</v>
      </c>
      <c r="BK74" s="14">
        <f t="shared" si="88"/>
        <v>1888.3823143676152</v>
      </c>
      <c r="BL74" s="14">
        <f t="shared" si="89"/>
        <v>1841.7907763097169</v>
      </c>
      <c r="BM74" s="14">
        <f t="shared" si="90"/>
        <v>1810.8590299971731</v>
      </c>
      <c r="BN74" s="14">
        <f t="shared" si="91"/>
        <v>1822.6979672318928</v>
      </c>
      <c r="BO74" s="14">
        <f t="shared" si="92"/>
        <v>0</v>
      </c>
      <c r="BP74" s="14">
        <f t="shared" si="93"/>
        <v>0</v>
      </c>
      <c r="BQ74" s="14">
        <f t="shared" si="94"/>
        <v>2497.6300353088232</v>
      </c>
      <c r="BR74" s="14">
        <f t="shared" si="95"/>
        <v>2629.1912548392579</v>
      </c>
      <c r="BS74" s="14">
        <f t="shared" si="96"/>
        <v>2777.7640272904246</v>
      </c>
      <c r="BT74" s="14">
        <f t="shared" si="97"/>
        <v>2824.7808754086982</v>
      </c>
      <c r="BU74" s="14">
        <f t="shared" si="98"/>
        <v>2676.5406417908935</v>
      </c>
      <c r="BV74" s="14">
        <f t="shared" si="99"/>
        <v>2723.8993367617209</v>
      </c>
      <c r="BW74" s="14">
        <f t="shared" si="100"/>
        <v>2746.9216065884511</v>
      </c>
      <c r="BX74" s="14">
        <f t="shared" si="101"/>
        <v>2678.4515601946805</v>
      </c>
      <c r="BY74" s="14">
        <f t="shared" si="102"/>
        <v>2843.3824289557574</v>
      </c>
      <c r="BZ74" s="14">
        <f t="shared" si="103"/>
        <v>2849.2984354228543</v>
      </c>
      <c r="CA74" s="14">
        <f t="shared" si="104"/>
        <v>0</v>
      </c>
      <c r="CB74" s="14">
        <f t="shared" si="105"/>
        <v>0</v>
      </c>
    </row>
    <row r="75" spans="1:80" x14ac:dyDescent="0.3">
      <c r="A75" t="s">
        <v>241</v>
      </c>
      <c r="B75" t="s">
        <v>276</v>
      </c>
      <c r="C75" t="s">
        <v>317</v>
      </c>
      <c r="D75" t="s">
        <v>403</v>
      </c>
      <c r="E75" t="s">
        <v>404</v>
      </c>
      <c r="F75" s="13">
        <v>2276.9168463947772</v>
      </c>
      <c r="G75" s="13">
        <v>2492.8805792052508</v>
      </c>
      <c r="H75" s="13">
        <v>2827.1036181738659</v>
      </c>
      <c r="I75" s="13">
        <v>2678.7561182415616</v>
      </c>
      <c r="J75" s="13">
        <v>2686.0464778472888</v>
      </c>
      <c r="K75" s="13">
        <v>2713.5783914173344</v>
      </c>
      <c r="L75" s="13">
        <v>2714.1177707086717</v>
      </c>
      <c r="M75" s="13">
        <v>2651.4600740930068</v>
      </c>
      <c r="N75" s="13">
        <v>2769.0153667003578</v>
      </c>
      <c r="O75" s="13">
        <v>2747.6132451488393</v>
      </c>
      <c r="P75" s="13"/>
      <c r="Q75" s="13"/>
      <c r="R75" s="13">
        <v>5404.7479408829395</v>
      </c>
      <c r="S75" s="13">
        <v>5075.4236957377198</v>
      </c>
      <c r="T75" s="13">
        <v>5371.2440179976511</v>
      </c>
      <c r="U75" s="13">
        <v>5450.6469932247446</v>
      </c>
      <c r="V75" s="13">
        <v>5355.6590141647948</v>
      </c>
      <c r="W75" s="13">
        <v>5412.4337188495037</v>
      </c>
      <c r="X75" s="13">
        <v>5416.4456263238544</v>
      </c>
      <c r="Y75" s="13">
        <v>5298.3284863058043</v>
      </c>
      <c r="Z75" s="13">
        <v>5196.3194215506946</v>
      </c>
      <c r="AA75" s="13">
        <v>5250.7157408111016</v>
      </c>
      <c r="AB75" s="13"/>
      <c r="AC75" s="13"/>
      <c r="AD75" s="14">
        <f t="shared" si="62"/>
        <v>7681.6647872777166</v>
      </c>
      <c r="AE75" s="14">
        <f t="shared" si="63"/>
        <v>7568.3042749429706</v>
      </c>
      <c r="AF75" s="14">
        <f t="shared" si="64"/>
        <v>8198.3476361715166</v>
      </c>
      <c r="AG75" s="14">
        <f t="shared" si="65"/>
        <v>8129.4031114663067</v>
      </c>
      <c r="AH75" s="174">
        <v>8041.7054920120827</v>
      </c>
      <c r="AI75" s="174">
        <v>8126.0121102668381</v>
      </c>
      <c r="AJ75" s="174">
        <v>8130.5633970325252</v>
      </c>
      <c r="AK75" s="174">
        <v>7949.7885603988116</v>
      </c>
      <c r="AL75" s="14">
        <f t="shared" si="66"/>
        <v>7965.3347882510525</v>
      </c>
      <c r="AM75" s="14">
        <f t="shared" si="67"/>
        <v>7998.3289859599408</v>
      </c>
      <c r="AN75" s="14">
        <f t="shared" si="68"/>
        <v>0</v>
      </c>
      <c r="AO75" s="14">
        <f t="shared" si="69"/>
        <v>0</v>
      </c>
      <c r="AP75" s="13">
        <v>332705</v>
      </c>
      <c r="AQ75" s="13">
        <v>339086.75</v>
      </c>
      <c r="AR75" s="13">
        <v>342464.40299999999</v>
      </c>
      <c r="AS75" s="14">
        <f t="shared" si="70"/>
        <v>684.36508209818817</v>
      </c>
      <c r="AT75" s="14">
        <f t="shared" si="71"/>
        <v>749.27656007732105</v>
      </c>
      <c r="AU75" s="14">
        <f t="shared" si="72"/>
        <v>849.73283184017839</v>
      </c>
      <c r="AV75" s="14">
        <f t="shared" si="73"/>
        <v>789.99138664119471</v>
      </c>
      <c r="AW75" s="14">
        <f t="shared" si="74"/>
        <v>792.14138501350726</v>
      </c>
      <c r="AX75" s="14">
        <f t="shared" si="75"/>
        <v>800.26081568133657</v>
      </c>
      <c r="AY75" s="14">
        <f t="shared" si="76"/>
        <v>800.41988391132122</v>
      </c>
      <c r="AZ75" s="14">
        <f t="shared" si="77"/>
        <v>774.22939460747602</v>
      </c>
      <c r="BA75" s="14">
        <f t="shared" si="78"/>
        <v>816.60972205500741</v>
      </c>
      <c r="BB75" s="14">
        <f t="shared" si="79"/>
        <v>810.29802702371569</v>
      </c>
      <c r="BC75" s="14">
        <f t="shared" si="80"/>
        <v>0</v>
      </c>
      <c r="BD75" s="14">
        <f t="shared" si="81"/>
        <v>0</v>
      </c>
      <c r="BE75" s="14">
        <f t="shared" si="82"/>
        <v>1624.4865393916352</v>
      </c>
      <c r="BF75" s="14">
        <f t="shared" si="83"/>
        <v>1525.5026812755202</v>
      </c>
      <c r="BG75" s="14">
        <f t="shared" si="84"/>
        <v>1614.4163802761159</v>
      </c>
      <c r="BH75" s="14">
        <f t="shared" si="85"/>
        <v>1607.4491242210863</v>
      </c>
      <c r="BI75" s="14">
        <f t="shared" si="86"/>
        <v>1579.4362398898793</v>
      </c>
      <c r="BJ75" s="14">
        <f t="shared" si="87"/>
        <v>1596.1796557516634</v>
      </c>
      <c r="BK75" s="14">
        <f t="shared" si="88"/>
        <v>1597.3628065159887</v>
      </c>
      <c r="BL75" s="14">
        <f t="shared" si="89"/>
        <v>1547.1180186589506</v>
      </c>
      <c r="BM75" s="14">
        <f t="shared" si="90"/>
        <v>1532.4454351432767</v>
      </c>
      <c r="BN75" s="14">
        <f t="shared" si="91"/>
        <v>1548.4874418747124</v>
      </c>
      <c r="BO75" s="14">
        <f t="shared" si="92"/>
        <v>0</v>
      </c>
      <c r="BP75" s="14">
        <f t="shared" si="93"/>
        <v>0</v>
      </c>
      <c r="BQ75" s="14">
        <f t="shared" si="94"/>
        <v>2308.8516214898236</v>
      </c>
      <c r="BR75" s="14">
        <f t="shared" si="95"/>
        <v>2274.7792413528414</v>
      </c>
      <c r="BS75" s="14">
        <f t="shared" si="96"/>
        <v>2464.1492121162942</v>
      </c>
      <c r="BT75" s="14">
        <f t="shared" si="97"/>
        <v>2397.4405108622814</v>
      </c>
      <c r="BU75" s="14">
        <f t="shared" si="98"/>
        <v>2371.5776249033861</v>
      </c>
      <c r="BV75" s="14">
        <f t="shared" si="99"/>
        <v>2396.4404714329999</v>
      </c>
      <c r="BW75" s="14">
        <f t="shared" si="100"/>
        <v>2397.7826904273093</v>
      </c>
      <c r="BX75" s="14">
        <f t="shared" si="101"/>
        <v>2321.3474132664269</v>
      </c>
      <c r="BY75" s="14">
        <f t="shared" si="102"/>
        <v>2349.0551571982842</v>
      </c>
      <c r="BZ75" s="14">
        <f t="shared" si="103"/>
        <v>2358.785468898428</v>
      </c>
      <c r="CA75" s="14">
        <f t="shared" si="104"/>
        <v>0</v>
      </c>
      <c r="CB75" s="14">
        <f t="shared" si="105"/>
        <v>0</v>
      </c>
    </row>
    <row r="76" spans="1:80" x14ac:dyDescent="0.3">
      <c r="A76" t="s">
        <v>232</v>
      </c>
      <c r="B76" t="s">
        <v>270</v>
      </c>
      <c r="C76" t="s">
        <v>289</v>
      </c>
      <c r="D76" t="s">
        <v>407</v>
      </c>
      <c r="E76" t="s">
        <v>408</v>
      </c>
      <c r="F76" s="13">
        <v>11124.442571058231</v>
      </c>
      <c r="G76" s="13">
        <v>11736.430219068063</v>
      </c>
      <c r="H76" s="13">
        <v>12166.420209627646</v>
      </c>
      <c r="I76" s="13">
        <v>12225.111091311614</v>
      </c>
      <c r="J76" s="13">
        <v>12393.155504608954</v>
      </c>
      <c r="K76" s="13">
        <v>12571.285656950302</v>
      </c>
      <c r="L76" s="13">
        <v>12917.904018116169</v>
      </c>
      <c r="M76" s="13">
        <v>12622.337013204216</v>
      </c>
      <c r="N76" s="13">
        <v>13685.417168029791</v>
      </c>
      <c r="O76" s="13">
        <v>14017.138450014081</v>
      </c>
      <c r="P76" s="13"/>
      <c r="Q76" s="13"/>
      <c r="R76" s="13">
        <v>26651.820471155057</v>
      </c>
      <c r="S76" s="13">
        <v>26878.591304913396</v>
      </c>
      <c r="T76" s="13">
        <v>27391.453379605573</v>
      </c>
      <c r="U76" s="13">
        <v>27925.304067575176</v>
      </c>
      <c r="V76" s="13">
        <v>27385.184143287166</v>
      </c>
      <c r="W76" s="13">
        <v>27842.025902311136</v>
      </c>
      <c r="X76" s="13">
        <v>28801.340026234335</v>
      </c>
      <c r="Y76" s="13">
        <v>28432.05841942245</v>
      </c>
      <c r="Z76" s="13">
        <v>27543.195677286276</v>
      </c>
      <c r="AA76" s="13">
        <v>27067.711298705701</v>
      </c>
      <c r="AB76" s="13"/>
      <c r="AC76" s="13"/>
      <c r="AD76" s="14">
        <f t="shared" si="62"/>
        <v>37776.263042213286</v>
      </c>
      <c r="AE76" s="14">
        <f t="shared" si="63"/>
        <v>38615.021523981457</v>
      </c>
      <c r="AF76" s="14">
        <f t="shared" si="64"/>
        <v>39557.873589233219</v>
      </c>
      <c r="AG76" s="14">
        <f t="shared" si="65"/>
        <v>40150.41515888679</v>
      </c>
      <c r="AH76" s="174">
        <v>39778.339647896122</v>
      </c>
      <c r="AI76" s="174">
        <v>40413.311559261434</v>
      </c>
      <c r="AJ76" s="174">
        <v>41719.244044350504</v>
      </c>
      <c r="AK76" s="174">
        <v>41054.395432626668</v>
      </c>
      <c r="AL76" s="14">
        <f t="shared" si="66"/>
        <v>41228.612845316064</v>
      </c>
      <c r="AM76" s="14">
        <f t="shared" si="67"/>
        <v>41084.849748719782</v>
      </c>
      <c r="AN76" s="14">
        <f t="shared" si="68"/>
        <v>0</v>
      </c>
      <c r="AO76" s="14">
        <f t="shared" si="69"/>
        <v>0</v>
      </c>
      <c r="AP76" s="13">
        <v>1468177</v>
      </c>
      <c r="AQ76" s="13">
        <v>1480463.7879999997</v>
      </c>
      <c r="AR76" s="13">
        <v>1492227.2909999997</v>
      </c>
      <c r="AS76" s="14">
        <f t="shared" si="70"/>
        <v>757.70445736843931</v>
      </c>
      <c r="AT76" s="14">
        <f t="shared" si="71"/>
        <v>799.38796337689962</v>
      </c>
      <c r="AU76" s="14">
        <f t="shared" si="72"/>
        <v>828.67530342919451</v>
      </c>
      <c r="AV76" s="14">
        <f t="shared" si="73"/>
        <v>825.76225034364813</v>
      </c>
      <c r="AW76" s="14">
        <f t="shared" si="74"/>
        <v>837.11304559169366</v>
      </c>
      <c r="AX76" s="14">
        <f t="shared" si="75"/>
        <v>849.14509620888509</v>
      </c>
      <c r="AY76" s="14">
        <f t="shared" si="76"/>
        <v>872.55791886455597</v>
      </c>
      <c r="AZ76" s="14">
        <f t="shared" si="77"/>
        <v>845.87228027075537</v>
      </c>
      <c r="BA76" s="14">
        <f t="shared" si="78"/>
        <v>924.40066950356197</v>
      </c>
      <c r="BB76" s="14">
        <f t="shared" si="79"/>
        <v>946.80724808205059</v>
      </c>
      <c r="BC76" s="14">
        <f t="shared" si="80"/>
        <v>0</v>
      </c>
      <c r="BD76" s="14">
        <f t="shared" si="81"/>
        <v>0</v>
      </c>
      <c r="BE76" s="14">
        <f t="shared" si="82"/>
        <v>1815.3002309091519</v>
      </c>
      <c r="BF76" s="14">
        <f t="shared" si="83"/>
        <v>1830.7459730613814</v>
      </c>
      <c r="BG76" s="14">
        <f t="shared" si="84"/>
        <v>1865.6778698757419</v>
      </c>
      <c r="BH76" s="14">
        <f t="shared" si="85"/>
        <v>1886.2537735759317</v>
      </c>
      <c r="BI76" s="14">
        <f t="shared" si="86"/>
        <v>1849.7706168337006</v>
      </c>
      <c r="BJ76" s="14">
        <f t="shared" si="87"/>
        <v>1880.6286332692889</v>
      </c>
      <c r="BK76" s="14">
        <f t="shared" si="88"/>
        <v>1945.4268493215143</v>
      </c>
      <c r="BL76" s="14">
        <f t="shared" si="89"/>
        <v>1905.3436826215006</v>
      </c>
      <c r="BM76" s="14">
        <f t="shared" si="90"/>
        <v>1860.4437271981608</v>
      </c>
      <c r="BN76" s="14">
        <f t="shared" si="91"/>
        <v>1828.3264689150037</v>
      </c>
      <c r="BO76" s="14">
        <f t="shared" si="92"/>
        <v>0</v>
      </c>
      <c r="BP76" s="14">
        <f t="shared" si="93"/>
        <v>0</v>
      </c>
      <c r="BQ76" s="14">
        <f t="shared" si="94"/>
        <v>2573.004688277591</v>
      </c>
      <c r="BR76" s="14">
        <f t="shared" si="95"/>
        <v>2630.1339364382807</v>
      </c>
      <c r="BS76" s="14">
        <f t="shared" si="96"/>
        <v>2694.3531733049367</v>
      </c>
      <c r="BT76" s="14">
        <f t="shared" si="97"/>
        <v>2712.0160239195798</v>
      </c>
      <c r="BU76" s="14">
        <f t="shared" si="98"/>
        <v>2686.8836624253945</v>
      </c>
      <c r="BV76" s="14">
        <f t="shared" si="99"/>
        <v>2729.7737294781737</v>
      </c>
      <c r="BW76" s="14">
        <f t="shared" si="100"/>
        <v>2817.9847681860701</v>
      </c>
      <c r="BX76" s="14">
        <f t="shared" si="101"/>
        <v>2751.2159628922559</v>
      </c>
      <c r="BY76" s="14">
        <f t="shared" si="102"/>
        <v>2784.8443967017229</v>
      </c>
      <c r="BZ76" s="14">
        <f t="shared" si="103"/>
        <v>2775.1337169970543</v>
      </c>
      <c r="CA76" s="14">
        <f t="shared" si="104"/>
        <v>0</v>
      </c>
      <c r="CB76" s="14">
        <f t="shared" si="105"/>
        <v>0</v>
      </c>
    </row>
    <row r="77" spans="1:80" x14ac:dyDescent="0.3">
      <c r="A77" t="s">
        <v>226</v>
      </c>
      <c r="B77" t="s">
        <v>221</v>
      </c>
      <c r="C77" t="s">
        <v>234</v>
      </c>
      <c r="D77" t="s">
        <v>410</v>
      </c>
      <c r="E77" t="s">
        <v>411</v>
      </c>
      <c r="F77" s="13">
        <v>1293.3211685622759</v>
      </c>
      <c r="G77" s="13">
        <v>1310.8676970002305</v>
      </c>
      <c r="H77" s="13">
        <v>1348.9267377608942</v>
      </c>
      <c r="I77" s="13">
        <v>1229.5562837209923</v>
      </c>
      <c r="J77" s="13">
        <v>1283.5727427510158</v>
      </c>
      <c r="K77" s="13">
        <v>1342.524471883519</v>
      </c>
      <c r="L77" s="13">
        <v>1338.6009997188276</v>
      </c>
      <c r="M77" s="13">
        <v>1228.8602999943034</v>
      </c>
      <c r="N77" s="13">
        <v>1362.8725763700102</v>
      </c>
      <c r="O77" s="13">
        <v>1409.3403211207662</v>
      </c>
      <c r="P77" s="13"/>
      <c r="Q77" s="13"/>
      <c r="R77" s="13">
        <v>3987.1293399524093</v>
      </c>
      <c r="S77" s="13">
        <v>3954.7500970893366</v>
      </c>
      <c r="T77" s="13">
        <v>4140.7858927098778</v>
      </c>
      <c r="U77" s="13">
        <v>4182.8305311331178</v>
      </c>
      <c r="V77" s="13">
        <v>4098.3945793310477</v>
      </c>
      <c r="W77" s="13">
        <v>4089.266251677026</v>
      </c>
      <c r="X77" s="13">
        <v>4265.3713287155606</v>
      </c>
      <c r="Y77" s="13">
        <v>4174.8031375299643</v>
      </c>
      <c r="Z77" s="13">
        <v>4025.3210294576029</v>
      </c>
      <c r="AA77" s="13">
        <v>3996.6184354359148</v>
      </c>
      <c r="AB77" s="13"/>
      <c r="AC77" s="13"/>
      <c r="AD77" s="14">
        <f t="shared" si="62"/>
        <v>5280.4505085146848</v>
      </c>
      <c r="AE77" s="14">
        <f t="shared" si="63"/>
        <v>5265.6177940895668</v>
      </c>
      <c r="AF77" s="14">
        <f t="shared" si="64"/>
        <v>5489.7126304707717</v>
      </c>
      <c r="AG77" s="14">
        <f t="shared" si="65"/>
        <v>5412.3868148541096</v>
      </c>
      <c r="AH77" s="174">
        <v>5381.9673220820632</v>
      </c>
      <c r="AI77" s="174">
        <v>5431.7907235605453</v>
      </c>
      <c r="AJ77" s="174">
        <v>5603.9723284343872</v>
      </c>
      <c r="AK77" s="174">
        <v>5403.6634375242675</v>
      </c>
      <c r="AL77" s="14">
        <f t="shared" si="66"/>
        <v>5388.1936058276133</v>
      </c>
      <c r="AM77" s="14">
        <f t="shared" si="67"/>
        <v>5405.9587565566808</v>
      </c>
      <c r="AN77" s="14">
        <f t="shared" si="68"/>
        <v>0</v>
      </c>
      <c r="AO77" s="14">
        <f t="shared" si="69"/>
        <v>0</v>
      </c>
      <c r="AP77" s="13">
        <v>202419</v>
      </c>
      <c r="AQ77" s="13">
        <v>203704.73800000001</v>
      </c>
      <c r="AR77" s="13">
        <v>204300.601</v>
      </c>
      <c r="AS77" s="14">
        <f t="shared" si="70"/>
        <v>638.93269335500918</v>
      </c>
      <c r="AT77" s="14">
        <f t="shared" si="71"/>
        <v>647.60111303792155</v>
      </c>
      <c r="AU77" s="14">
        <f t="shared" si="72"/>
        <v>666.40322191142832</v>
      </c>
      <c r="AV77" s="14">
        <f t="shared" si="73"/>
        <v>603.59729272521497</v>
      </c>
      <c r="AW77" s="14">
        <f t="shared" si="74"/>
        <v>630.11432888272623</v>
      </c>
      <c r="AX77" s="14">
        <f t="shared" si="75"/>
        <v>659.05412169819976</v>
      </c>
      <c r="AY77" s="14">
        <f t="shared" si="76"/>
        <v>657.12806332409775</v>
      </c>
      <c r="AZ77" s="14">
        <f t="shared" si="77"/>
        <v>601.49617474414742</v>
      </c>
      <c r="BA77" s="14">
        <f t="shared" si="78"/>
        <v>669.04314045459762</v>
      </c>
      <c r="BB77" s="14">
        <f t="shared" si="79"/>
        <v>691.85446296333384</v>
      </c>
      <c r="BC77" s="14">
        <f t="shared" si="80"/>
        <v>0</v>
      </c>
      <c r="BD77" s="14">
        <f t="shared" si="81"/>
        <v>0</v>
      </c>
      <c r="BE77" s="14">
        <f t="shared" si="82"/>
        <v>1969.7406567330188</v>
      </c>
      <c r="BF77" s="14">
        <f t="shared" si="83"/>
        <v>1953.744508711799</v>
      </c>
      <c r="BG77" s="14">
        <f t="shared" si="84"/>
        <v>2045.650799929788</v>
      </c>
      <c r="BH77" s="14">
        <f t="shared" si="85"/>
        <v>2053.3791075262657</v>
      </c>
      <c r="BI77" s="14">
        <f t="shared" si="86"/>
        <v>2011.9289416484005</v>
      </c>
      <c r="BJ77" s="14">
        <f t="shared" si="87"/>
        <v>2007.4477853711119</v>
      </c>
      <c r="BK77" s="14">
        <f t="shared" si="88"/>
        <v>2093.8989296928185</v>
      </c>
      <c r="BL77" s="14">
        <f t="shared" si="89"/>
        <v>2043.4610163138796</v>
      </c>
      <c r="BM77" s="14">
        <f t="shared" si="90"/>
        <v>1976.0566538504384</v>
      </c>
      <c r="BN77" s="14">
        <f t="shared" si="91"/>
        <v>1961.9663610553403</v>
      </c>
      <c r="BO77" s="14">
        <f t="shared" si="92"/>
        <v>0</v>
      </c>
      <c r="BP77" s="14">
        <f t="shared" si="93"/>
        <v>0</v>
      </c>
      <c r="BQ77" s="14">
        <f t="shared" si="94"/>
        <v>2608.6733500880277</v>
      </c>
      <c r="BR77" s="14">
        <f t="shared" si="95"/>
        <v>2601.3456217497205</v>
      </c>
      <c r="BS77" s="14">
        <f t="shared" si="96"/>
        <v>2712.0540218412161</v>
      </c>
      <c r="BT77" s="14">
        <f t="shared" si="97"/>
        <v>2656.9764002514803</v>
      </c>
      <c r="BU77" s="14">
        <f t="shared" si="98"/>
        <v>2642.0432705311268</v>
      </c>
      <c r="BV77" s="14">
        <f t="shared" si="99"/>
        <v>2666.5019070693115</v>
      </c>
      <c r="BW77" s="14">
        <f t="shared" si="100"/>
        <v>2751.0269930169161</v>
      </c>
      <c r="BX77" s="14">
        <f t="shared" si="101"/>
        <v>2644.9571910580271</v>
      </c>
      <c r="BY77" s="14">
        <f t="shared" si="102"/>
        <v>2645.0997943050365</v>
      </c>
      <c r="BZ77" s="14">
        <f t="shared" si="103"/>
        <v>2653.8208240186741</v>
      </c>
      <c r="CA77" s="14">
        <f t="shared" si="104"/>
        <v>0</v>
      </c>
      <c r="CB77" s="14">
        <f t="shared" si="105"/>
        <v>0</v>
      </c>
    </row>
    <row r="78" spans="1:80" x14ac:dyDescent="0.3">
      <c r="A78" t="s">
        <v>250</v>
      </c>
      <c r="B78" t="s">
        <v>291</v>
      </c>
      <c r="C78" t="s">
        <v>302</v>
      </c>
      <c r="D78" t="s">
        <v>414</v>
      </c>
      <c r="E78" t="s">
        <v>415</v>
      </c>
      <c r="F78" s="13">
        <v>3366.6329148554214</v>
      </c>
      <c r="G78" s="13">
        <v>3324.5011844418223</v>
      </c>
      <c r="H78" s="13">
        <v>3665.2810107474515</v>
      </c>
      <c r="I78" s="13">
        <v>3444.2660990125505</v>
      </c>
      <c r="J78" s="13">
        <v>3629.4714344386339</v>
      </c>
      <c r="K78" s="13">
        <v>3589.8453117018898</v>
      </c>
      <c r="L78" s="13">
        <v>3964.8572479430541</v>
      </c>
      <c r="M78" s="13">
        <v>3153.9968012633467</v>
      </c>
      <c r="N78" s="13">
        <v>3457.8095285706422</v>
      </c>
      <c r="O78" s="13">
        <v>4135.996296556048</v>
      </c>
      <c r="P78" s="13"/>
      <c r="Q78" s="13"/>
      <c r="R78" s="13">
        <v>10785.655204974686</v>
      </c>
      <c r="S78" s="13">
        <v>10914.616003925352</v>
      </c>
      <c r="T78" s="13">
        <v>11590.431885272383</v>
      </c>
      <c r="U78" s="13">
        <v>12213.660113899987</v>
      </c>
      <c r="V78" s="13">
        <v>10578.982728968806</v>
      </c>
      <c r="W78" s="13">
        <v>10735.114801793132</v>
      </c>
      <c r="X78" s="13">
        <v>11382.074902536591</v>
      </c>
      <c r="Y78" s="13">
        <v>10266.42488441664</v>
      </c>
      <c r="Z78" s="13">
        <v>11663.466264644458</v>
      </c>
      <c r="AA78" s="13">
        <v>11574.251814164383</v>
      </c>
      <c r="AB78" s="13"/>
      <c r="AC78" s="13"/>
      <c r="AD78" s="14">
        <f t="shared" si="62"/>
        <v>14152.288119830107</v>
      </c>
      <c r="AE78" s="14">
        <f t="shared" si="63"/>
        <v>14239.117188367174</v>
      </c>
      <c r="AF78" s="14">
        <f t="shared" si="64"/>
        <v>15255.712896019835</v>
      </c>
      <c r="AG78" s="14">
        <f t="shared" si="65"/>
        <v>15657.926212912538</v>
      </c>
      <c r="AH78" s="174">
        <v>14208.454163407439</v>
      </c>
      <c r="AI78" s="174">
        <v>14324.960113495023</v>
      </c>
      <c r="AJ78" s="174">
        <v>15346.932150479646</v>
      </c>
      <c r="AK78" s="174">
        <v>13420.421685679987</v>
      </c>
      <c r="AL78" s="14">
        <f t="shared" si="66"/>
        <v>15121.2757932151</v>
      </c>
      <c r="AM78" s="14">
        <f t="shared" si="67"/>
        <v>15710.248110720431</v>
      </c>
      <c r="AN78" s="14">
        <f t="shared" si="68"/>
        <v>0</v>
      </c>
      <c r="AO78" s="14">
        <f t="shared" si="69"/>
        <v>0</v>
      </c>
      <c r="AP78" s="13">
        <v>628139</v>
      </c>
      <c r="AQ78" s="13">
        <v>632145.022</v>
      </c>
      <c r="AR78" s="13">
        <v>636745.94799999997</v>
      </c>
      <c r="AS78" s="14">
        <f t="shared" si="70"/>
        <v>535.96941359403274</v>
      </c>
      <c r="AT78" s="14">
        <f t="shared" si="71"/>
        <v>529.26202392174696</v>
      </c>
      <c r="AU78" s="14">
        <f t="shared" si="72"/>
        <v>583.51431940182852</v>
      </c>
      <c r="AV78" s="14">
        <f t="shared" si="73"/>
        <v>544.85378815694457</v>
      </c>
      <c r="AW78" s="14">
        <f t="shared" si="74"/>
        <v>574.15170698577992</v>
      </c>
      <c r="AX78" s="14">
        <f t="shared" si="75"/>
        <v>567.88318926315765</v>
      </c>
      <c r="AY78" s="14">
        <f t="shared" si="76"/>
        <v>627.2069082184521</v>
      </c>
      <c r="AZ78" s="14">
        <f t="shared" si="77"/>
        <v>495.33048638471229</v>
      </c>
      <c r="BA78" s="14">
        <f t="shared" si="78"/>
        <v>546.99624425273771</v>
      </c>
      <c r="BB78" s="14">
        <f t="shared" si="79"/>
        <v>654.27965935260465</v>
      </c>
      <c r="BC78" s="14">
        <f t="shared" si="80"/>
        <v>0</v>
      </c>
      <c r="BD78" s="14">
        <f t="shared" si="81"/>
        <v>0</v>
      </c>
      <c r="BE78" s="14">
        <f t="shared" si="82"/>
        <v>1717.080965355548</v>
      </c>
      <c r="BF78" s="14">
        <f t="shared" si="83"/>
        <v>1737.6115802275217</v>
      </c>
      <c r="BG78" s="14">
        <f t="shared" si="84"/>
        <v>1845.2017603225374</v>
      </c>
      <c r="BH78" s="14">
        <f t="shared" si="85"/>
        <v>1932.097808072273</v>
      </c>
      <c r="BI78" s="14">
        <f t="shared" si="86"/>
        <v>1673.5056610109325</v>
      </c>
      <c r="BJ78" s="14">
        <f t="shared" si="87"/>
        <v>1698.2044354045599</v>
      </c>
      <c r="BK78" s="14">
        <f t="shared" si="88"/>
        <v>1800.548055654323</v>
      </c>
      <c r="BL78" s="14">
        <f t="shared" si="89"/>
        <v>1612.3266927199418</v>
      </c>
      <c r="BM78" s="14">
        <f t="shared" si="90"/>
        <v>1845.0617910022011</v>
      </c>
      <c r="BN78" s="14">
        <f t="shared" si="91"/>
        <v>1830.9488189190208</v>
      </c>
      <c r="BO78" s="14">
        <f t="shared" si="92"/>
        <v>0</v>
      </c>
      <c r="BP78" s="14">
        <f t="shared" si="93"/>
        <v>0</v>
      </c>
      <c r="BQ78" s="14">
        <f t="shared" si="94"/>
        <v>2253.050378949581</v>
      </c>
      <c r="BR78" s="14">
        <f t="shared" si="95"/>
        <v>2266.8736041492684</v>
      </c>
      <c r="BS78" s="14">
        <f t="shared" si="96"/>
        <v>2428.716079724366</v>
      </c>
      <c r="BT78" s="14">
        <f t="shared" si="97"/>
        <v>2476.9515962292176</v>
      </c>
      <c r="BU78" s="14">
        <f t="shared" si="98"/>
        <v>2247.6573679967123</v>
      </c>
      <c r="BV78" s="14">
        <f t="shared" si="99"/>
        <v>2266.087624667718</v>
      </c>
      <c r="BW78" s="14">
        <f t="shared" si="100"/>
        <v>2427.7549638727751</v>
      </c>
      <c r="BX78" s="14">
        <f t="shared" si="101"/>
        <v>2107.657179104654</v>
      </c>
      <c r="BY78" s="14">
        <f t="shared" si="102"/>
        <v>2392.0580352549387</v>
      </c>
      <c r="BZ78" s="14">
        <f t="shared" si="103"/>
        <v>2485.2284782716256</v>
      </c>
      <c r="CA78" s="14">
        <f t="shared" si="104"/>
        <v>0</v>
      </c>
      <c r="CB78" s="14">
        <f t="shared" si="105"/>
        <v>0</v>
      </c>
    </row>
    <row r="79" spans="1:80" x14ac:dyDescent="0.3">
      <c r="A79" t="s">
        <v>241</v>
      </c>
      <c r="B79" t="s">
        <v>276</v>
      </c>
      <c r="C79" t="s">
        <v>317</v>
      </c>
      <c r="D79" t="s">
        <v>416</v>
      </c>
      <c r="E79" t="s">
        <v>417</v>
      </c>
      <c r="F79" s="13">
        <v>2657.7022983442212</v>
      </c>
      <c r="G79" s="13">
        <v>2793.6438150915205</v>
      </c>
      <c r="H79" s="13">
        <v>2940.3094298409892</v>
      </c>
      <c r="I79" s="13">
        <v>2543.2189216056881</v>
      </c>
      <c r="J79" s="13">
        <v>2881.54968867364</v>
      </c>
      <c r="K79" s="13">
        <v>2913.3382537183143</v>
      </c>
      <c r="L79" s="13">
        <v>2913.1927621389568</v>
      </c>
      <c r="M79" s="13">
        <v>2854.1234872217083</v>
      </c>
      <c r="N79" s="13">
        <v>2767.0978360210293</v>
      </c>
      <c r="O79" s="13">
        <v>2679.6710433095832</v>
      </c>
      <c r="P79" s="13"/>
      <c r="Q79" s="13"/>
      <c r="R79" s="13">
        <v>4637.2067627819015</v>
      </c>
      <c r="S79" s="13">
        <v>4595.8701011702069</v>
      </c>
      <c r="T79" s="13">
        <v>4571.2548932546151</v>
      </c>
      <c r="U79" s="13">
        <v>4582.8117832530797</v>
      </c>
      <c r="V79" s="13">
        <v>4735.2257169861987</v>
      </c>
      <c r="W79" s="13">
        <v>4787.5871872704274</v>
      </c>
      <c r="X79" s="13">
        <v>4787.9402904293165</v>
      </c>
      <c r="Y79" s="13">
        <v>4682.4207930921748</v>
      </c>
      <c r="Z79" s="13">
        <v>4526.5579479075077</v>
      </c>
      <c r="AA79" s="13">
        <v>4460.1835583228867</v>
      </c>
      <c r="AB79" s="13"/>
      <c r="AC79" s="13"/>
      <c r="AD79" s="14">
        <f t="shared" si="62"/>
        <v>7294.9090611261227</v>
      </c>
      <c r="AE79" s="14">
        <f t="shared" si="63"/>
        <v>7389.513916261727</v>
      </c>
      <c r="AF79" s="14">
        <f t="shared" si="64"/>
        <v>7511.5643230956048</v>
      </c>
      <c r="AG79" s="14">
        <f t="shared" si="65"/>
        <v>7126.0307048587674</v>
      </c>
      <c r="AH79" s="174">
        <v>7616.7754056598387</v>
      </c>
      <c r="AI79" s="174">
        <v>7700.9254409887417</v>
      </c>
      <c r="AJ79" s="174">
        <v>7701.1330525682733</v>
      </c>
      <c r="AK79" s="174">
        <v>7536.5442803138831</v>
      </c>
      <c r="AL79" s="14">
        <f t="shared" si="66"/>
        <v>7293.6557839285369</v>
      </c>
      <c r="AM79" s="14">
        <f t="shared" si="67"/>
        <v>7139.8546016324699</v>
      </c>
      <c r="AN79" s="14">
        <f t="shared" si="68"/>
        <v>0</v>
      </c>
      <c r="AO79" s="14">
        <f t="shared" si="69"/>
        <v>0</v>
      </c>
      <c r="AP79" s="13">
        <v>282849</v>
      </c>
      <c r="AQ79" s="13">
        <v>287595.234</v>
      </c>
      <c r="AR79" s="13">
        <v>291591.158</v>
      </c>
      <c r="AS79" s="14">
        <f t="shared" si="70"/>
        <v>939.61877126813999</v>
      </c>
      <c r="AT79" s="14">
        <f t="shared" si="71"/>
        <v>987.68028704061908</v>
      </c>
      <c r="AU79" s="14">
        <f t="shared" si="72"/>
        <v>1039.5332597396452</v>
      </c>
      <c r="AV79" s="14">
        <f t="shared" si="73"/>
        <v>884.304960911031</v>
      </c>
      <c r="AW79" s="14">
        <f t="shared" si="74"/>
        <v>1001.9462591906652</v>
      </c>
      <c r="AX79" s="14">
        <f t="shared" si="75"/>
        <v>1012.9994900118248</v>
      </c>
      <c r="AY79" s="14">
        <f t="shared" si="76"/>
        <v>1012.9489010026351</v>
      </c>
      <c r="AZ79" s="14">
        <f t="shared" si="77"/>
        <v>978.81002524147459</v>
      </c>
      <c r="BA79" s="14">
        <f t="shared" si="78"/>
        <v>962.15010156288929</v>
      </c>
      <c r="BB79" s="14">
        <f t="shared" si="79"/>
        <v>931.75085207065126</v>
      </c>
      <c r="BC79" s="14">
        <f t="shared" si="80"/>
        <v>0</v>
      </c>
      <c r="BD79" s="14">
        <f t="shared" si="81"/>
        <v>0</v>
      </c>
      <c r="BE79" s="14">
        <f t="shared" si="82"/>
        <v>1639.4637289797388</v>
      </c>
      <c r="BF79" s="14">
        <f t="shared" si="83"/>
        <v>1624.8493369855319</v>
      </c>
      <c r="BG79" s="14">
        <f t="shared" si="84"/>
        <v>1616.1467402234459</v>
      </c>
      <c r="BH79" s="14">
        <f t="shared" si="85"/>
        <v>1593.4936471350147</v>
      </c>
      <c r="BI79" s="14">
        <f t="shared" si="86"/>
        <v>1646.4896344513827</v>
      </c>
      <c r="BJ79" s="14">
        <f t="shared" si="87"/>
        <v>1664.6962888371188</v>
      </c>
      <c r="BK79" s="14">
        <f t="shared" si="88"/>
        <v>1664.8190666571743</v>
      </c>
      <c r="BL79" s="14">
        <f t="shared" si="89"/>
        <v>1605.81713972691</v>
      </c>
      <c r="BM79" s="14">
        <f t="shared" si="90"/>
        <v>1573.9335749588631</v>
      </c>
      <c r="BN79" s="14">
        <f t="shared" si="91"/>
        <v>1550.8544756770507</v>
      </c>
      <c r="BO79" s="14">
        <f t="shared" si="92"/>
        <v>0</v>
      </c>
      <c r="BP79" s="14">
        <f t="shared" si="93"/>
        <v>0</v>
      </c>
      <c r="BQ79" s="14">
        <f t="shared" si="94"/>
        <v>2579.0825002478787</v>
      </c>
      <c r="BR79" s="14">
        <f t="shared" si="95"/>
        <v>2612.5296240261509</v>
      </c>
      <c r="BS79" s="14">
        <f t="shared" si="96"/>
        <v>2655.6799999630916</v>
      </c>
      <c r="BT79" s="14">
        <f t="shared" si="97"/>
        <v>2477.7986080460455</v>
      </c>
      <c r="BU79" s="14">
        <f t="shared" si="98"/>
        <v>2648.4358936420481</v>
      </c>
      <c r="BV79" s="14">
        <f t="shared" si="99"/>
        <v>2677.6957788489435</v>
      </c>
      <c r="BW79" s="14">
        <f t="shared" si="100"/>
        <v>2677.7679676598095</v>
      </c>
      <c r="BX79" s="14">
        <f t="shared" si="101"/>
        <v>2584.6271649683845</v>
      </c>
      <c r="BY79" s="14">
        <f t="shared" si="102"/>
        <v>2536.0836765217527</v>
      </c>
      <c r="BZ79" s="14">
        <f t="shared" si="103"/>
        <v>2482.6053277477017</v>
      </c>
      <c r="CA79" s="14">
        <f t="shared" si="104"/>
        <v>0</v>
      </c>
      <c r="CB79" s="14">
        <f t="shared" si="105"/>
        <v>0</v>
      </c>
    </row>
    <row r="80" spans="1:80" x14ac:dyDescent="0.3">
      <c r="A80" t="s">
        <v>241</v>
      </c>
      <c r="B80" t="s">
        <v>276</v>
      </c>
      <c r="C80" t="s">
        <v>317</v>
      </c>
      <c r="D80" t="s">
        <v>418</v>
      </c>
      <c r="E80" t="s">
        <v>419</v>
      </c>
      <c r="F80" s="13">
        <v>1542.945012160144</v>
      </c>
      <c r="G80" s="13">
        <v>1467.3674462499571</v>
      </c>
      <c r="H80" s="13">
        <v>1556.124093724035</v>
      </c>
      <c r="I80" s="13">
        <v>1461.6041923972189</v>
      </c>
      <c r="J80" s="13">
        <v>1572.8297605268879</v>
      </c>
      <c r="K80" s="13">
        <v>1541.3730287174726</v>
      </c>
      <c r="L80" s="13">
        <v>1621.0024305063891</v>
      </c>
      <c r="M80" s="13">
        <v>1570.6677173040209</v>
      </c>
      <c r="N80" s="13">
        <v>1508.1442609296694</v>
      </c>
      <c r="O80" s="13">
        <v>1546.650223970033</v>
      </c>
      <c r="P80" s="13"/>
      <c r="Q80" s="13"/>
      <c r="R80" s="13">
        <v>4106.7205303631399</v>
      </c>
      <c r="S80" s="13">
        <v>3901.6218266224441</v>
      </c>
      <c r="T80" s="13">
        <v>4216.4446349859254</v>
      </c>
      <c r="U80" s="13">
        <v>4253.9813386619999</v>
      </c>
      <c r="V80" s="13">
        <v>4018.2405908050569</v>
      </c>
      <c r="W80" s="13">
        <v>3932.1571157785793</v>
      </c>
      <c r="X80" s="13">
        <v>4172.5304159252864</v>
      </c>
      <c r="Y80" s="13">
        <v>4051.307106381571</v>
      </c>
      <c r="Z80" s="13">
        <v>4187.1446249854907</v>
      </c>
      <c r="AA80" s="13">
        <v>4026.4774326535762</v>
      </c>
      <c r="AB80" s="13"/>
      <c r="AC80" s="13"/>
      <c r="AD80" s="14">
        <f t="shared" si="62"/>
        <v>5649.6655425232839</v>
      </c>
      <c r="AE80" s="14">
        <f t="shared" si="63"/>
        <v>5368.9892728724008</v>
      </c>
      <c r="AF80" s="14">
        <f t="shared" si="64"/>
        <v>5772.5687287099609</v>
      </c>
      <c r="AG80" s="14">
        <f t="shared" si="65"/>
        <v>5715.5855310592187</v>
      </c>
      <c r="AH80" s="174">
        <v>5591.0703513319449</v>
      </c>
      <c r="AI80" s="174">
        <v>5473.5301444960514</v>
      </c>
      <c r="AJ80" s="174">
        <v>5793.5328464316754</v>
      </c>
      <c r="AK80" s="174">
        <v>5621.9748236855921</v>
      </c>
      <c r="AL80" s="14">
        <f t="shared" si="66"/>
        <v>5695.2888859151599</v>
      </c>
      <c r="AM80" s="14">
        <f t="shared" si="67"/>
        <v>5573.1276566236093</v>
      </c>
      <c r="AN80" s="14">
        <f t="shared" si="68"/>
        <v>0</v>
      </c>
      <c r="AO80" s="14">
        <f t="shared" si="69"/>
        <v>0</v>
      </c>
      <c r="AP80" s="13">
        <v>275929</v>
      </c>
      <c r="AQ80" s="13">
        <v>282283.96999999997</v>
      </c>
      <c r="AR80" s="13">
        <v>286485.48700000002</v>
      </c>
      <c r="AS80" s="14">
        <f t="shared" si="70"/>
        <v>559.18189540068056</v>
      </c>
      <c r="AT80" s="14">
        <f t="shared" si="71"/>
        <v>531.7916733108724</v>
      </c>
      <c r="AU80" s="14">
        <f t="shared" si="72"/>
        <v>563.95815362793871</v>
      </c>
      <c r="AV80" s="14">
        <f t="shared" si="73"/>
        <v>517.77796394078598</v>
      </c>
      <c r="AW80" s="14">
        <f t="shared" si="74"/>
        <v>557.17997749815129</v>
      </c>
      <c r="AX80" s="14">
        <f t="shared" si="75"/>
        <v>546.03632955759861</v>
      </c>
      <c r="AY80" s="14">
        <f t="shared" si="76"/>
        <v>574.2453000453371</v>
      </c>
      <c r="AZ80" s="14">
        <f t="shared" si="77"/>
        <v>548.25385179250657</v>
      </c>
      <c r="BA80" s="14">
        <f t="shared" si="78"/>
        <v>534.26493219918564</v>
      </c>
      <c r="BB80" s="14">
        <f t="shared" si="79"/>
        <v>547.90579286880279</v>
      </c>
      <c r="BC80" s="14">
        <f t="shared" si="80"/>
        <v>0</v>
      </c>
      <c r="BD80" s="14">
        <f t="shared" si="81"/>
        <v>0</v>
      </c>
      <c r="BE80" s="14">
        <f t="shared" si="82"/>
        <v>1488.3250873823119</v>
      </c>
      <c r="BF80" s="14">
        <f t="shared" si="83"/>
        <v>1413.9948416521802</v>
      </c>
      <c r="BG80" s="14">
        <f t="shared" si="84"/>
        <v>1528.0904272424882</v>
      </c>
      <c r="BH80" s="14">
        <f t="shared" si="85"/>
        <v>1506.9865067655101</v>
      </c>
      <c r="BI80" s="14">
        <f t="shared" si="86"/>
        <v>1423.474592200562</v>
      </c>
      <c r="BJ80" s="14">
        <f t="shared" si="87"/>
        <v>1392.9792456080943</v>
      </c>
      <c r="BK80" s="14">
        <f t="shared" si="88"/>
        <v>1478.1322566510903</v>
      </c>
      <c r="BL80" s="14">
        <f t="shared" si="89"/>
        <v>1414.1404330131286</v>
      </c>
      <c r="BM80" s="14">
        <f t="shared" si="90"/>
        <v>1483.3093869926413</v>
      </c>
      <c r="BN80" s="14">
        <f t="shared" si="91"/>
        <v>1426.3925197925962</v>
      </c>
      <c r="BO80" s="14">
        <f t="shared" si="92"/>
        <v>0</v>
      </c>
      <c r="BP80" s="14">
        <f t="shared" si="93"/>
        <v>0</v>
      </c>
      <c r="BQ80" s="14">
        <f t="shared" si="94"/>
        <v>2047.5069827829927</v>
      </c>
      <c r="BR80" s="14">
        <f t="shared" si="95"/>
        <v>1945.7865149630525</v>
      </c>
      <c r="BS80" s="14">
        <f t="shared" si="96"/>
        <v>2092.0485808704275</v>
      </c>
      <c r="BT80" s="14">
        <f t="shared" si="97"/>
        <v>2024.7644707062959</v>
      </c>
      <c r="BU80" s="14">
        <f t="shared" si="98"/>
        <v>1980.6545696987137</v>
      </c>
      <c r="BV80" s="14">
        <f t="shared" si="99"/>
        <v>1939.015575165693</v>
      </c>
      <c r="BW80" s="14">
        <f t="shared" si="100"/>
        <v>2052.3775566964273</v>
      </c>
      <c r="BX80" s="14">
        <f t="shared" si="101"/>
        <v>1962.3942848056354</v>
      </c>
      <c r="BY80" s="14">
        <f t="shared" si="102"/>
        <v>2017.5743191918268</v>
      </c>
      <c r="BZ80" s="14">
        <f t="shared" si="103"/>
        <v>1974.2983126613988</v>
      </c>
      <c r="CA80" s="14">
        <f t="shared" si="104"/>
        <v>0</v>
      </c>
      <c r="CB80" s="14">
        <f t="shared" si="105"/>
        <v>0</v>
      </c>
    </row>
    <row r="81" spans="1:80" x14ac:dyDescent="0.3">
      <c r="A81" t="s">
        <v>226</v>
      </c>
      <c r="B81" t="s">
        <v>236</v>
      </c>
      <c r="C81" t="s">
        <v>243</v>
      </c>
      <c r="D81" t="s">
        <v>422</v>
      </c>
      <c r="E81" t="s">
        <v>423</v>
      </c>
      <c r="F81" s="13">
        <v>1933.9874258724215</v>
      </c>
      <c r="G81" s="13">
        <v>1959.4869641375085</v>
      </c>
      <c r="H81" s="13">
        <v>1823.5230155567697</v>
      </c>
      <c r="I81" s="13">
        <v>1662.4502720677374</v>
      </c>
      <c r="J81" s="13">
        <v>2004.3969325357893</v>
      </c>
      <c r="K81" s="13">
        <v>2010.223203702416</v>
      </c>
      <c r="L81" s="13">
        <v>2068.0043071732212</v>
      </c>
      <c r="M81" s="13">
        <v>1995.1801164127357</v>
      </c>
      <c r="N81" s="13">
        <v>1907.6595562204875</v>
      </c>
      <c r="O81" s="13">
        <v>2046.6534096791247</v>
      </c>
      <c r="P81" s="13"/>
      <c r="Q81" s="13"/>
      <c r="R81" s="13">
        <v>2744.4371853446141</v>
      </c>
      <c r="S81" s="13">
        <v>2937.7973995924849</v>
      </c>
      <c r="T81" s="13">
        <v>2919.5414562442506</v>
      </c>
      <c r="U81" s="13">
        <v>2924.7735475198569</v>
      </c>
      <c r="V81" s="13">
        <v>2825.1675472886154</v>
      </c>
      <c r="W81" s="13">
        <v>2839.0640769611873</v>
      </c>
      <c r="X81" s="13">
        <v>2880.5370032116602</v>
      </c>
      <c r="Y81" s="13">
        <v>2867.4581678297991</v>
      </c>
      <c r="Z81" s="13">
        <v>2894.1071619317891</v>
      </c>
      <c r="AA81" s="13">
        <v>2897.3869798317946</v>
      </c>
      <c r="AB81" s="13"/>
      <c r="AC81" s="13"/>
      <c r="AD81" s="14">
        <f t="shared" si="62"/>
        <v>4678.4246112170358</v>
      </c>
      <c r="AE81" s="14">
        <f t="shared" si="63"/>
        <v>4897.2843637299939</v>
      </c>
      <c r="AF81" s="14">
        <f t="shared" si="64"/>
        <v>4743.0644718010208</v>
      </c>
      <c r="AG81" s="14">
        <f t="shared" si="65"/>
        <v>4587.2238195875943</v>
      </c>
      <c r="AH81" s="174">
        <v>4829.5644798244048</v>
      </c>
      <c r="AI81" s="174">
        <v>4849.2872806636033</v>
      </c>
      <c r="AJ81" s="174">
        <v>4948.5413103848814</v>
      </c>
      <c r="AK81" s="174">
        <v>4862.6382842425355</v>
      </c>
      <c r="AL81" s="14">
        <f t="shared" si="66"/>
        <v>4801.7667181522766</v>
      </c>
      <c r="AM81" s="14">
        <f t="shared" si="67"/>
        <v>4944.0403895109193</v>
      </c>
      <c r="AN81" s="14">
        <f t="shared" si="68"/>
        <v>0</v>
      </c>
      <c r="AO81" s="14">
        <f t="shared" si="69"/>
        <v>0</v>
      </c>
      <c r="AP81" s="13">
        <v>127595</v>
      </c>
      <c r="AQ81" s="13">
        <v>127761.109</v>
      </c>
      <c r="AR81" s="13">
        <v>128023.50199999999</v>
      </c>
      <c r="AS81" s="14">
        <f t="shared" si="70"/>
        <v>1515.7235204141396</v>
      </c>
      <c r="AT81" s="14">
        <f t="shared" si="71"/>
        <v>1535.7082676731131</v>
      </c>
      <c r="AU81" s="14">
        <f t="shared" si="72"/>
        <v>1429.1492735269953</v>
      </c>
      <c r="AV81" s="14">
        <f t="shared" si="73"/>
        <v>1301.2177845667709</v>
      </c>
      <c r="AW81" s="14">
        <f t="shared" si="74"/>
        <v>1568.8631291825977</v>
      </c>
      <c r="AX81" s="14">
        <f t="shared" si="75"/>
        <v>1573.4234145560022</v>
      </c>
      <c r="AY81" s="14">
        <f t="shared" si="76"/>
        <v>1618.6493083534685</v>
      </c>
      <c r="AZ81" s="14">
        <f t="shared" si="77"/>
        <v>1558.4483202254034</v>
      </c>
      <c r="BA81" s="14">
        <f t="shared" si="78"/>
        <v>1493.1457398514658</v>
      </c>
      <c r="BB81" s="14">
        <f t="shared" si="79"/>
        <v>1601.9377302674516</v>
      </c>
      <c r="BC81" s="14">
        <f t="shared" si="80"/>
        <v>0</v>
      </c>
      <c r="BD81" s="14">
        <f t="shared" si="81"/>
        <v>0</v>
      </c>
      <c r="BE81" s="14">
        <f t="shared" si="82"/>
        <v>2150.8971239818284</v>
      </c>
      <c r="BF81" s="14">
        <f t="shared" si="83"/>
        <v>2302.4392802166894</v>
      </c>
      <c r="BG81" s="14">
        <f t="shared" si="84"/>
        <v>2288.1315539356956</v>
      </c>
      <c r="BH81" s="14">
        <f t="shared" si="85"/>
        <v>2289.2518469919178</v>
      </c>
      <c r="BI81" s="14">
        <f t="shared" si="86"/>
        <v>2211.2891547369204</v>
      </c>
      <c r="BJ81" s="14">
        <f t="shared" si="87"/>
        <v>2222.1661186121887</v>
      </c>
      <c r="BK81" s="14">
        <f t="shared" si="88"/>
        <v>2254.6274259498332</v>
      </c>
      <c r="BL81" s="14">
        <f t="shared" si="89"/>
        <v>2239.7904470929088</v>
      </c>
      <c r="BM81" s="14">
        <f t="shared" si="90"/>
        <v>2265.2489357553941</v>
      </c>
      <c r="BN81" s="14">
        <f t="shared" si="91"/>
        <v>2267.8160846520163</v>
      </c>
      <c r="BO81" s="14">
        <f t="shared" si="92"/>
        <v>0</v>
      </c>
      <c r="BP81" s="14">
        <f t="shared" si="93"/>
        <v>0</v>
      </c>
      <c r="BQ81" s="14">
        <f t="shared" si="94"/>
        <v>3666.6206443959682</v>
      </c>
      <c r="BR81" s="14">
        <f t="shared" si="95"/>
        <v>3838.1475478898033</v>
      </c>
      <c r="BS81" s="14">
        <f t="shared" si="96"/>
        <v>3717.2808274626914</v>
      </c>
      <c r="BT81" s="14">
        <f t="shared" si="97"/>
        <v>3590.4696315586884</v>
      </c>
      <c r="BU81" s="14">
        <f t="shared" si="98"/>
        <v>3780.1522839195181</v>
      </c>
      <c r="BV81" s="14">
        <f t="shared" si="99"/>
        <v>3795.5895331681909</v>
      </c>
      <c r="BW81" s="14">
        <f t="shared" si="100"/>
        <v>3873.2767343033015</v>
      </c>
      <c r="BX81" s="14">
        <f t="shared" si="101"/>
        <v>3798.2387673183125</v>
      </c>
      <c r="BY81" s="14">
        <f t="shared" si="102"/>
        <v>3758.3946756068594</v>
      </c>
      <c r="BZ81" s="14">
        <f t="shared" si="103"/>
        <v>3869.7538149194679</v>
      </c>
      <c r="CA81" s="14">
        <f t="shared" si="104"/>
        <v>0</v>
      </c>
      <c r="CB81" s="14">
        <f t="shared" si="105"/>
        <v>0</v>
      </c>
    </row>
    <row r="82" spans="1:80" x14ac:dyDescent="0.3">
      <c r="A82" t="s">
        <v>241</v>
      </c>
      <c r="B82" t="s">
        <v>276</v>
      </c>
      <c r="C82" t="s">
        <v>317</v>
      </c>
      <c r="D82" t="s">
        <v>424</v>
      </c>
      <c r="E82" t="s">
        <v>425</v>
      </c>
      <c r="F82" s="13">
        <v>1051.6281385090763</v>
      </c>
      <c r="G82" s="13">
        <v>967.32004294294302</v>
      </c>
      <c r="H82" s="13">
        <v>1020.8717171226875</v>
      </c>
      <c r="I82" s="13">
        <v>1008.1291783992549</v>
      </c>
      <c r="J82" s="13">
        <v>1187.2815049600822</v>
      </c>
      <c r="K82" s="13">
        <v>1201.8860165050723</v>
      </c>
      <c r="L82" s="13">
        <v>1126.1468566115798</v>
      </c>
      <c r="M82" s="13">
        <v>1077.8770212459854</v>
      </c>
      <c r="N82" s="13">
        <v>1168.82539703473</v>
      </c>
      <c r="O82" s="13">
        <v>1183.9461564704936</v>
      </c>
      <c r="P82" s="13"/>
      <c r="Q82" s="13"/>
      <c r="R82" s="13">
        <v>2841.4949344199822</v>
      </c>
      <c r="S82" s="13">
        <v>2773.8375754411118</v>
      </c>
      <c r="T82" s="13">
        <v>2958.6397155691388</v>
      </c>
      <c r="U82" s="13">
        <v>2975.9084053967194</v>
      </c>
      <c r="V82" s="13">
        <v>3230.8517889700402</v>
      </c>
      <c r="W82" s="13">
        <v>3100.5849540231648</v>
      </c>
      <c r="X82" s="13">
        <v>3309.4278616579722</v>
      </c>
      <c r="Y82" s="13">
        <v>3247.7388001460731</v>
      </c>
      <c r="Z82" s="13">
        <v>2853.5318348660235</v>
      </c>
      <c r="AA82" s="13">
        <v>2823.1920177419415</v>
      </c>
      <c r="AB82" s="13"/>
      <c r="AC82" s="13"/>
      <c r="AD82" s="14">
        <f t="shared" si="62"/>
        <v>3893.1230729290583</v>
      </c>
      <c r="AE82" s="14">
        <f t="shared" si="63"/>
        <v>3741.1576183840548</v>
      </c>
      <c r="AF82" s="14">
        <f t="shared" si="64"/>
        <v>3979.5114326918265</v>
      </c>
      <c r="AG82" s="14">
        <f t="shared" si="65"/>
        <v>3984.0375837959746</v>
      </c>
      <c r="AH82" s="174">
        <v>4418.1332939301228</v>
      </c>
      <c r="AI82" s="174">
        <v>4302.4709705282366</v>
      </c>
      <c r="AJ82" s="174">
        <v>4435.5747182695522</v>
      </c>
      <c r="AK82" s="174">
        <v>4325.615821392058</v>
      </c>
      <c r="AL82" s="14">
        <f t="shared" si="66"/>
        <v>4022.3572319007535</v>
      </c>
      <c r="AM82" s="14">
        <f t="shared" si="67"/>
        <v>4007.1381742124349</v>
      </c>
      <c r="AN82" s="14">
        <f t="shared" si="68"/>
        <v>0</v>
      </c>
      <c r="AO82" s="14">
        <f t="shared" si="69"/>
        <v>0</v>
      </c>
      <c r="AP82" s="13">
        <v>182998</v>
      </c>
      <c r="AQ82" s="13">
        <v>181803.28200000001</v>
      </c>
      <c r="AR82" s="13">
        <v>181934.65</v>
      </c>
      <c r="AS82" s="14">
        <f t="shared" si="70"/>
        <v>574.6664654854568</v>
      </c>
      <c r="AT82" s="14">
        <f t="shared" si="71"/>
        <v>528.59596440559085</v>
      </c>
      <c r="AU82" s="14">
        <f t="shared" si="72"/>
        <v>557.85949415987466</v>
      </c>
      <c r="AV82" s="14">
        <f t="shared" si="73"/>
        <v>554.51649019144486</v>
      </c>
      <c r="AW82" s="14">
        <f t="shared" si="74"/>
        <v>653.05834520637654</v>
      </c>
      <c r="AX82" s="14">
        <f t="shared" si="75"/>
        <v>661.0914848638829</v>
      </c>
      <c r="AY82" s="14">
        <f t="shared" si="76"/>
        <v>619.43153293106104</v>
      </c>
      <c r="AZ82" s="14">
        <f t="shared" si="77"/>
        <v>592.45285120013443</v>
      </c>
      <c r="BA82" s="14">
        <f t="shared" si="78"/>
        <v>642.90665392648407</v>
      </c>
      <c r="BB82" s="14">
        <f t="shared" si="79"/>
        <v>651.22375319412197</v>
      </c>
      <c r="BC82" s="14">
        <f t="shared" si="80"/>
        <v>0</v>
      </c>
      <c r="BD82" s="14">
        <f t="shared" si="81"/>
        <v>0</v>
      </c>
      <c r="BE82" s="14">
        <f t="shared" si="82"/>
        <v>1552.7464422671189</v>
      </c>
      <c r="BF82" s="14">
        <f t="shared" si="83"/>
        <v>1515.7748037908129</v>
      </c>
      <c r="BG82" s="14">
        <f t="shared" si="84"/>
        <v>1616.7606834878736</v>
      </c>
      <c r="BH82" s="14">
        <f t="shared" si="85"/>
        <v>1636.8837639557682</v>
      </c>
      <c r="BI82" s="14">
        <f t="shared" si="86"/>
        <v>1777.1141166582679</v>
      </c>
      <c r="BJ82" s="14">
        <f t="shared" si="87"/>
        <v>1705.4614855760219</v>
      </c>
      <c r="BK82" s="14">
        <f t="shared" si="88"/>
        <v>1820.3344985037024</v>
      </c>
      <c r="BL82" s="14">
        <f t="shared" si="89"/>
        <v>1785.1128414219465</v>
      </c>
      <c r="BM82" s="14">
        <f t="shared" si="90"/>
        <v>1569.5711339611698</v>
      </c>
      <c r="BN82" s="14">
        <f t="shared" si="91"/>
        <v>1552.8828669561319</v>
      </c>
      <c r="BO82" s="14">
        <f t="shared" si="92"/>
        <v>0</v>
      </c>
      <c r="BP82" s="14">
        <f t="shared" si="93"/>
        <v>0</v>
      </c>
      <c r="BQ82" s="14">
        <f t="shared" si="94"/>
        <v>2127.4129077525754</v>
      </c>
      <c r="BR82" s="14">
        <f t="shared" si="95"/>
        <v>2044.3707681964036</v>
      </c>
      <c r="BS82" s="14">
        <f t="shared" si="96"/>
        <v>2174.6201776477483</v>
      </c>
      <c r="BT82" s="14">
        <f t="shared" si="97"/>
        <v>2191.4002541472128</v>
      </c>
      <c r="BU82" s="14">
        <f t="shared" si="98"/>
        <v>2430.1724618646449</v>
      </c>
      <c r="BV82" s="14">
        <f t="shared" si="99"/>
        <v>2366.5529704399046</v>
      </c>
      <c r="BW82" s="14">
        <f t="shared" si="100"/>
        <v>2439.7660314347636</v>
      </c>
      <c r="BX82" s="14">
        <f t="shared" si="101"/>
        <v>2377.5656926220809</v>
      </c>
      <c r="BY82" s="14">
        <f t="shared" si="102"/>
        <v>2212.4777878876539</v>
      </c>
      <c r="BZ82" s="14">
        <f t="shared" si="103"/>
        <v>2204.106620150254</v>
      </c>
      <c r="CA82" s="14">
        <f t="shared" si="104"/>
        <v>0</v>
      </c>
      <c r="CB82" s="14">
        <f t="shared" si="105"/>
        <v>0</v>
      </c>
    </row>
    <row r="83" spans="1:80" x14ac:dyDescent="0.3">
      <c r="A83" t="s">
        <v>259</v>
      </c>
      <c r="B83" t="s">
        <v>283</v>
      </c>
      <c r="C83" t="s">
        <v>307</v>
      </c>
      <c r="D83" t="s">
        <v>426</v>
      </c>
      <c r="E83" t="s">
        <v>427</v>
      </c>
      <c r="F83" s="13">
        <v>10189.007794485604</v>
      </c>
      <c r="G83" s="13">
        <v>10555.960927001826</v>
      </c>
      <c r="H83" s="13">
        <v>10560.424105226033</v>
      </c>
      <c r="I83" s="13">
        <v>10446.199235742883</v>
      </c>
      <c r="J83" s="13">
        <v>11081.913281852616</v>
      </c>
      <c r="K83" s="13">
        <v>11285.802972063892</v>
      </c>
      <c r="L83" s="13">
        <v>11062.294805696052</v>
      </c>
      <c r="M83" s="13">
        <v>11050.969648986957</v>
      </c>
      <c r="N83" s="13">
        <v>11239.512392951649</v>
      </c>
      <c r="O83" s="13">
        <v>10929.370634032031</v>
      </c>
      <c r="P83" s="13"/>
      <c r="Q83" s="13"/>
      <c r="R83" s="13">
        <v>22938.971643189438</v>
      </c>
      <c r="S83" s="13">
        <v>22450.552354984102</v>
      </c>
      <c r="T83" s="13">
        <v>23362.332440820031</v>
      </c>
      <c r="U83" s="13">
        <v>23611.987146010124</v>
      </c>
      <c r="V83" s="13">
        <v>22812.940132723503</v>
      </c>
      <c r="W83" s="13">
        <v>22662.885179524674</v>
      </c>
      <c r="X83" s="13">
        <v>23257.52175409441</v>
      </c>
      <c r="Y83" s="13">
        <v>22712.592665724722</v>
      </c>
      <c r="Z83" s="13">
        <v>23401.934901466717</v>
      </c>
      <c r="AA83" s="13">
        <v>23485.420653861594</v>
      </c>
      <c r="AB83" s="13"/>
      <c r="AC83" s="13"/>
      <c r="AD83" s="14">
        <f t="shared" si="62"/>
        <v>33127.979437675043</v>
      </c>
      <c r="AE83" s="14">
        <f t="shared" si="63"/>
        <v>33006.513281985928</v>
      </c>
      <c r="AF83" s="14">
        <f t="shared" si="64"/>
        <v>33922.756546046061</v>
      </c>
      <c r="AG83" s="14">
        <f t="shared" si="65"/>
        <v>34058.18638175301</v>
      </c>
      <c r="AH83" s="174">
        <v>33894.853414576115</v>
      </c>
      <c r="AI83" s="174">
        <v>33948.688151588562</v>
      </c>
      <c r="AJ83" s="174">
        <v>34319.816559790459</v>
      </c>
      <c r="AK83" s="174">
        <v>33763.562314711678</v>
      </c>
      <c r="AL83" s="14">
        <f t="shared" si="66"/>
        <v>34641.447294418365</v>
      </c>
      <c r="AM83" s="14">
        <f t="shared" si="67"/>
        <v>34414.791287893626</v>
      </c>
      <c r="AN83" s="14">
        <f t="shared" si="68"/>
        <v>0</v>
      </c>
      <c r="AO83" s="14">
        <f t="shared" si="69"/>
        <v>0</v>
      </c>
      <c r="AP83" s="13">
        <v>1370728</v>
      </c>
      <c r="AQ83" s="13">
        <v>1378406.2159999998</v>
      </c>
      <c r="AR83" s="13">
        <v>1385436.6239999998</v>
      </c>
      <c r="AS83" s="14">
        <f t="shared" si="70"/>
        <v>743.32820183768069</v>
      </c>
      <c r="AT83" s="14">
        <f t="shared" si="71"/>
        <v>770.09887643659613</v>
      </c>
      <c r="AU83" s="14">
        <f t="shared" si="72"/>
        <v>770.42448284605211</v>
      </c>
      <c r="AV83" s="14">
        <f t="shared" si="73"/>
        <v>757.84620777877308</v>
      </c>
      <c r="AW83" s="14">
        <f t="shared" si="74"/>
        <v>803.96570714917743</v>
      </c>
      <c r="AX83" s="14">
        <f t="shared" si="75"/>
        <v>818.7574055501716</v>
      </c>
      <c r="AY83" s="14">
        <f t="shared" si="76"/>
        <v>802.54243468211791</v>
      </c>
      <c r="AZ83" s="14">
        <f t="shared" si="77"/>
        <v>797.65248424578658</v>
      </c>
      <c r="BA83" s="14">
        <f t="shared" si="78"/>
        <v>815.39913724182236</v>
      </c>
      <c r="BB83" s="14">
        <f t="shared" si="79"/>
        <v>792.89911110151536</v>
      </c>
      <c r="BC83" s="14">
        <f t="shared" si="80"/>
        <v>0</v>
      </c>
      <c r="BD83" s="14">
        <f t="shared" si="81"/>
        <v>0</v>
      </c>
      <c r="BE83" s="14">
        <f t="shared" si="82"/>
        <v>1673.4882225495824</v>
      </c>
      <c r="BF83" s="14">
        <f t="shared" si="83"/>
        <v>1637.8561140491843</v>
      </c>
      <c r="BG83" s="14">
        <f t="shared" si="84"/>
        <v>1704.3740582245371</v>
      </c>
      <c r="BH83" s="14">
        <f t="shared" si="85"/>
        <v>1712.9919229855045</v>
      </c>
      <c r="BI83" s="14">
        <f t="shared" si="86"/>
        <v>1655.023016286478</v>
      </c>
      <c r="BJ83" s="14">
        <f t="shared" si="87"/>
        <v>1644.1368963998257</v>
      </c>
      <c r="BK83" s="14">
        <f t="shared" si="88"/>
        <v>1687.2763256672963</v>
      </c>
      <c r="BL83" s="14">
        <f t="shared" si="89"/>
        <v>1639.3815691221923</v>
      </c>
      <c r="BM83" s="14">
        <f t="shared" si="90"/>
        <v>1697.7531463385913</v>
      </c>
      <c r="BN83" s="14">
        <f t="shared" si="91"/>
        <v>1703.8098335056839</v>
      </c>
      <c r="BO83" s="14">
        <f t="shared" si="92"/>
        <v>0</v>
      </c>
      <c r="BP83" s="14">
        <f t="shared" si="93"/>
        <v>0</v>
      </c>
      <c r="BQ83" s="14">
        <f t="shared" si="94"/>
        <v>2416.8164243872629</v>
      </c>
      <c r="BR83" s="14">
        <f t="shared" si="95"/>
        <v>2407.9549904857804</v>
      </c>
      <c r="BS83" s="14">
        <f t="shared" si="96"/>
        <v>2474.7985410705892</v>
      </c>
      <c r="BT83" s="14">
        <f t="shared" si="97"/>
        <v>2470.838130764278</v>
      </c>
      <c r="BU83" s="14">
        <f t="shared" si="98"/>
        <v>2458.9887234356552</v>
      </c>
      <c r="BV83" s="14">
        <f t="shared" si="99"/>
        <v>2462.8943019499966</v>
      </c>
      <c r="BW83" s="14">
        <f t="shared" si="100"/>
        <v>2489.8187603494139</v>
      </c>
      <c r="BX83" s="14">
        <f t="shared" si="101"/>
        <v>2437.0340533679787</v>
      </c>
      <c r="BY83" s="14">
        <f t="shared" si="102"/>
        <v>2513.152283580414</v>
      </c>
      <c r="BZ83" s="14">
        <f t="shared" si="103"/>
        <v>2496.7089446071991</v>
      </c>
      <c r="CA83" s="14">
        <f t="shared" si="104"/>
        <v>0</v>
      </c>
      <c r="CB83" s="14">
        <f t="shared" si="105"/>
        <v>0</v>
      </c>
    </row>
    <row r="84" spans="1:80" x14ac:dyDescent="0.3">
      <c r="A84" t="s">
        <v>241</v>
      </c>
      <c r="B84" t="s">
        <v>276</v>
      </c>
      <c r="C84" t="s">
        <v>317</v>
      </c>
      <c r="D84" t="s">
        <v>428</v>
      </c>
      <c r="E84" t="s">
        <v>429</v>
      </c>
      <c r="F84" s="13">
        <v>1701.6055993166688</v>
      </c>
      <c r="G84" s="13">
        <v>1815.8880744274879</v>
      </c>
      <c r="H84" s="13">
        <v>2005.918951919039</v>
      </c>
      <c r="I84" s="13">
        <v>1794.0836457501564</v>
      </c>
      <c r="J84" s="13">
        <v>1906.4776056177275</v>
      </c>
      <c r="K84" s="13">
        <v>1924.0152065279904</v>
      </c>
      <c r="L84" s="13">
        <v>1926.7544592443346</v>
      </c>
      <c r="M84" s="13">
        <v>1881.8666286843102</v>
      </c>
      <c r="N84" s="13">
        <v>1894.8503950337806</v>
      </c>
      <c r="O84" s="13">
        <v>1918.7721336896348</v>
      </c>
      <c r="P84" s="13"/>
      <c r="Q84" s="13"/>
      <c r="R84" s="13">
        <v>4043.9888790736932</v>
      </c>
      <c r="S84" s="13">
        <v>4101.9233769546772</v>
      </c>
      <c r="T84" s="13">
        <v>3963.447287932469</v>
      </c>
      <c r="U84" s="13">
        <v>4118.402837724565</v>
      </c>
      <c r="V84" s="13">
        <v>4055.9783270163175</v>
      </c>
      <c r="W84" s="13">
        <v>4092.0116023804844</v>
      </c>
      <c r="X84" s="13">
        <v>4104.5731343949401</v>
      </c>
      <c r="Y84" s="13">
        <v>4011.058094240414</v>
      </c>
      <c r="Z84" s="13">
        <v>4130.3240447196604</v>
      </c>
      <c r="AA84" s="13">
        <v>3914.9960736501594</v>
      </c>
      <c r="AB84" s="13"/>
      <c r="AC84" s="13"/>
      <c r="AD84" s="14">
        <f t="shared" si="62"/>
        <v>5745.5944783903615</v>
      </c>
      <c r="AE84" s="14">
        <f t="shared" si="63"/>
        <v>5917.8114513821656</v>
      </c>
      <c r="AF84" s="14">
        <f t="shared" si="64"/>
        <v>5969.366239851508</v>
      </c>
      <c r="AG84" s="14">
        <f t="shared" si="65"/>
        <v>5912.4864834747214</v>
      </c>
      <c r="AH84" s="174">
        <v>5962.4559326340459</v>
      </c>
      <c r="AI84" s="174">
        <v>6016.0268089084748</v>
      </c>
      <c r="AJ84" s="174">
        <v>6031.3275936392747</v>
      </c>
      <c r="AK84" s="174">
        <v>5892.9247229247239</v>
      </c>
      <c r="AL84" s="14">
        <f t="shared" si="66"/>
        <v>6025.1744397534412</v>
      </c>
      <c r="AM84" s="14">
        <f t="shared" si="67"/>
        <v>5833.7682073397937</v>
      </c>
      <c r="AN84" s="14">
        <f t="shared" si="68"/>
        <v>0</v>
      </c>
      <c r="AO84" s="14">
        <f t="shared" si="69"/>
        <v>0</v>
      </c>
      <c r="AP84" s="13">
        <v>271224</v>
      </c>
      <c r="AQ84" s="13">
        <v>277848.364</v>
      </c>
      <c r="AR84" s="13">
        <v>280560.61099999998</v>
      </c>
      <c r="AS84" s="14">
        <f t="shared" si="70"/>
        <v>627.38017259411731</v>
      </c>
      <c r="AT84" s="14">
        <f t="shared" si="71"/>
        <v>669.51599947920829</v>
      </c>
      <c r="AU84" s="14">
        <f t="shared" si="72"/>
        <v>739.58018166498505</v>
      </c>
      <c r="AV84" s="14">
        <f t="shared" si="73"/>
        <v>645.70603185201992</v>
      </c>
      <c r="AW84" s="14">
        <f t="shared" si="74"/>
        <v>686.15757824571085</v>
      </c>
      <c r="AX84" s="14">
        <f t="shared" si="75"/>
        <v>692.46951064573852</v>
      </c>
      <c r="AY84" s="14">
        <f t="shared" si="76"/>
        <v>693.45539110114555</v>
      </c>
      <c r="AZ84" s="14">
        <f t="shared" si="77"/>
        <v>670.75225634018534</v>
      </c>
      <c r="BA84" s="14">
        <f t="shared" si="78"/>
        <v>681.97284581952067</v>
      </c>
      <c r="BB84" s="14">
        <f t="shared" si="79"/>
        <v>690.5824839370423</v>
      </c>
      <c r="BC84" s="14">
        <f t="shared" si="80"/>
        <v>0</v>
      </c>
      <c r="BD84" s="14">
        <f t="shared" si="81"/>
        <v>0</v>
      </c>
      <c r="BE84" s="14">
        <f t="shared" si="82"/>
        <v>1491.0143936649017</v>
      </c>
      <c r="BF84" s="14">
        <f t="shared" si="83"/>
        <v>1512.374781344821</v>
      </c>
      <c r="BG84" s="14">
        <f t="shared" si="84"/>
        <v>1461.3187947720219</v>
      </c>
      <c r="BH84" s="14">
        <f t="shared" si="85"/>
        <v>1482.2483668554426</v>
      </c>
      <c r="BI84" s="14">
        <f t="shared" si="86"/>
        <v>1459.7812521279834</v>
      </c>
      <c r="BJ84" s="14">
        <f t="shared" si="87"/>
        <v>1472.7499357816928</v>
      </c>
      <c r="BK84" s="14">
        <f t="shared" si="88"/>
        <v>1477.2709384730947</v>
      </c>
      <c r="BL84" s="14">
        <f t="shared" si="89"/>
        <v>1429.6583116011302</v>
      </c>
      <c r="BM84" s="14">
        <f t="shared" si="90"/>
        <v>1486.5389111017621</v>
      </c>
      <c r="BN84" s="14">
        <f t="shared" si="91"/>
        <v>1409.0405346601785</v>
      </c>
      <c r="BO84" s="14">
        <f t="shared" si="92"/>
        <v>0</v>
      </c>
      <c r="BP84" s="14">
        <f t="shared" si="93"/>
        <v>0</v>
      </c>
      <c r="BQ84" s="14">
        <f t="shared" si="94"/>
        <v>2118.394566259019</v>
      </c>
      <c r="BR84" s="14">
        <f t="shared" si="95"/>
        <v>2181.8907808240297</v>
      </c>
      <c r="BS84" s="14">
        <f t="shared" si="96"/>
        <v>2200.8989764370071</v>
      </c>
      <c r="BT84" s="14">
        <f t="shared" si="97"/>
        <v>2127.9543987074626</v>
      </c>
      <c r="BU84" s="14">
        <f t="shared" si="98"/>
        <v>2145.9388303736946</v>
      </c>
      <c r="BV84" s="14">
        <f t="shared" si="99"/>
        <v>2165.2194464274312</v>
      </c>
      <c r="BW84" s="14">
        <f t="shared" si="100"/>
        <v>2170.7263295742405</v>
      </c>
      <c r="BX84" s="14">
        <f t="shared" si="101"/>
        <v>2100.4105679413151</v>
      </c>
      <c r="BY84" s="14">
        <f t="shared" si="102"/>
        <v>2168.511756921283</v>
      </c>
      <c r="BZ84" s="14">
        <f t="shared" si="103"/>
        <v>2099.6230185972208</v>
      </c>
      <c r="CA84" s="14">
        <f t="shared" si="104"/>
        <v>0</v>
      </c>
      <c r="CB84" s="14">
        <f t="shared" si="105"/>
        <v>0</v>
      </c>
    </row>
    <row r="85" spans="1:80" x14ac:dyDescent="0.3">
      <c r="A85" t="s">
        <v>241</v>
      </c>
      <c r="B85" t="s">
        <v>276</v>
      </c>
      <c r="C85" t="s">
        <v>317</v>
      </c>
      <c r="D85" t="s">
        <v>430</v>
      </c>
      <c r="E85" t="s">
        <v>431</v>
      </c>
      <c r="F85" s="13">
        <v>1521.9060112550312</v>
      </c>
      <c r="G85" s="13">
        <v>1666.2073446842194</v>
      </c>
      <c r="H85" s="13">
        <v>2142.681250598413</v>
      </c>
      <c r="I85" s="13">
        <v>2383.6738818566337</v>
      </c>
      <c r="J85" s="13">
        <v>2417.895605997544</v>
      </c>
      <c r="K85" s="13">
        <v>2368.1645285854388</v>
      </c>
      <c r="L85" s="13">
        <v>2359.7675141244481</v>
      </c>
      <c r="M85" s="13">
        <v>2289.0518408151456</v>
      </c>
      <c r="N85" s="13">
        <v>2478.4427483980417</v>
      </c>
      <c r="O85" s="13">
        <v>2639.3955397582963</v>
      </c>
      <c r="P85" s="13"/>
      <c r="Q85" s="13"/>
      <c r="R85" s="13">
        <v>4054.565634270903</v>
      </c>
      <c r="S85" s="13">
        <v>3990.8857278624955</v>
      </c>
      <c r="T85" s="13">
        <v>4182.7133449445009</v>
      </c>
      <c r="U85" s="13">
        <v>4348.4527226602786</v>
      </c>
      <c r="V85" s="13">
        <v>4325.6258300257887</v>
      </c>
      <c r="W85" s="13">
        <v>4138.3792968833459</v>
      </c>
      <c r="X85" s="13">
        <v>4316.2402591436658</v>
      </c>
      <c r="Y85" s="13">
        <v>4117.9983667178458</v>
      </c>
      <c r="Z85" s="13">
        <v>4134.278999395603</v>
      </c>
      <c r="AA85" s="13">
        <v>4191.8294266050088</v>
      </c>
      <c r="AB85" s="13"/>
      <c r="AC85" s="13"/>
      <c r="AD85" s="14">
        <f t="shared" si="62"/>
        <v>5576.471645525934</v>
      </c>
      <c r="AE85" s="14">
        <f t="shared" si="63"/>
        <v>5657.0930725467151</v>
      </c>
      <c r="AF85" s="14">
        <f t="shared" si="64"/>
        <v>6325.3945955429135</v>
      </c>
      <c r="AG85" s="14">
        <f t="shared" si="65"/>
        <v>6732.1266045169123</v>
      </c>
      <c r="AH85" s="174">
        <v>6743.5214360233331</v>
      </c>
      <c r="AI85" s="174">
        <v>6506.5438254687851</v>
      </c>
      <c r="AJ85" s="174">
        <v>6676.0077732681148</v>
      </c>
      <c r="AK85" s="174">
        <v>6407.0502075329905</v>
      </c>
      <c r="AL85" s="14">
        <f t="shared" si="66"/>
        <v>6612.7217477936447</v>
      </c>
      <c r="AM85" s="14">
        <f t="shared" si="67"/>
        <v>6831.2249663633047</v>
      </c>
      <c r="AN85" s="14">
        <f t="shared" si="68"/>
        <v>0</v>
      </c>
      <c r="AO85" s="14">
        <f t="shared" si="69"/>
        <v>0</v>
      </c>
      <c r="AP85" s="13">
        <v>248880</v>
      </c>
      <c r="AQ85" s="13">
        <v>251023.95499999999</v>
      </c>
      <c r="AR85" s="13">
        <v>252275.03899999999</v>
      </c>
      <c r="AS85" s="14">
        <f t="shared" si="70"/>
        <v>611.50193316258083</v>
      </c>
      <c r="AT85" s="14">
        <f t="shared" si="71"/>
        <v>669.48221821127424</v>
      </c>
      <c r="AU85" s="14">
        <f t="shared" si="72"/>
        <v>860.92946423915669</v>
      </c>
      <c r="AV85" s="14">
        <f t="shared" si="73"/>
        <v>949.58024299180272</v>
      </c>
      <c r="AW85" s="14">
        <f t="shared" si="74"/>
        <v>963.21309494049842</v>
      </c>
      <c r="AX85" s="14">
        <f t="shared" si="75"/>
        <v>943.40180744321344</v>
      </c>
      <c r="AY85" s="14">
        <f t="shared" si="76"/>
        <v>940.05670260611123</v>
      </c>
      <c r="AZ85" s="14">
        <f t="shared" si="77"/>
        <v>907.36358614343351</v>
      </c>
      <c r="BA85" s="14">
        <f t="shared" si="78"/>
        <v>987.33316045396623</v>
      </c>
      <c r="BB85" s="14">
        <f t="shared" si="79"/>
        <v>1051.4516591686622</v>
      </c>
      <c r="BC85" s="14">
        <f t="shared" si="80"/>
        <v>0</v>
      </c>
      <c r="BD85" s="14">
        <f t="shared" si="81"/>
        <v>0</v>
      </c>
      <c r="BE85" s="14">
        <f t="shared" si="82"/>
        <v>1629.124732510006</v>
      </c>
      <c r="BF85" s="14">
        <f t="shared" si="83"/>
        <v>1603.5381420212532</v>
      </c>
      <c r="BG85" s="14">
        <f t="shared" si="84"/>
        <v>1680.6144908970189</v>
      </c>
      <c r="BH85" s="14">
        <f t="shared" si="85"/>
        <v>1732.2859575932819</v>
      </c>
      <c r="BI85" s="14">
        <f t="shared" si="86"/>
        <v>1723.192445926441</v>
      </c>
      <c r="BJ85" s="14">
        <f t="shared" si="87"/>
        <v>1648.599352553164</v>
      </c>
      <c r="BK85" s="14">
        <f t="shared" si="88"/>
        <v>1719.4535314941022</v>
      </c>
      <c r="BL85" s="14">
        <f t="shared" si="89"/>
        <v>1632.3447547729231</v>
      </c>
      <c r="BM85" s="14">
        <f t="shared" si="90"/>
        <v>1646.9659237882709</v>
      </c>
      <c r="BN85" s="14">
        <f t="shared" si="91"/>
        <v>1669.8921928008858</v>
      </c>
      <c r="BO85" s="14">
        <f t="shared" si="92"/>
        <v>0</v>
      </c>
      <c r="BP85" s="14">
        <f t="shared" si="93"/>
        <v>0</v>
      </c>
      <c r="BQ85" s="14">
        <f t="shared" si="94"/>
        <v>2240.626665672587</v>
      </c>
      <c r="BR85" s="14">
        <f t="shared" si="95"/>
        <v>2273.0203602325278</v>
      </c>
      <c r="BS85" s="14">
        <f t="shared" si="96"/>
        <v>2541.5439551361756</v>
      </c>
      <c r="BT85" s="14">
        <f t="shared" si="97"/>
        <v>2681.8662005850847</v>
      </c>
      <c r="BU85" s="14">
        <f t="shared" si="98"/>
        <v>2686.4055408669396</v>
      </c>
      <c r="BV85" s="14">
        <f t="shared" si="99"/>
        <v>2592.0011599963782</v>
      </c>
      <c r="BW85" s="14">
        <f t="shared" si="100"/>
        <v>2659.5102341002139</v>
      </c>
      <c r="BX85" s="14">
        <f t="shared" si="101"/>
        <v>2539.7083409163561</v>
      </c>
      <c r="BY85" s="14">
        <f t="shared" si="102"/>
        <v>2634.2990842422369</v>
      </c>
      <c r="BZ85" s="14">
        <f t="shared" si="103"/>
        <v>2721.3438519695483</v>
      </c>
      <c r="CA85" s="14">
        <f t="shared" si="104"/>
        <v>0</v>
      </c>
      <c r="CB85" s="14">
        <f t="shared" si="105"/>
        <v>0</v>
      </c>
    </row>
    <row r="86" spans="1:80" x14ac:dyDescent="0.3">
      <c r="A86" t="s">
        <v>226</v>
      </c>
      <c r="B86" t="s">
        <v>221</v>
      </c>
      <c r="C86" t="s">
        <v>234</v>
      </c>
      <c r="D86" t="s">
        <v>432</v>
      </c>
      <c r="E86" t="s">
        <v>433</v>
      </c>
      <c r="F86" s="13">
        <v>1196.6942565156603</v>
      </c>
      <c r="G86" s="13">
        <v>1190.0589245017018</v>
      </c>
      <c r="H86" s="13">
        <v>1208.7473831373313</v>
      </c>
      <c r="I86" s="13">
        <v>1233.5653558772178</v>
      </c>
      <c r="J86" s="13">
        <v>1280.3859512948397</v>
      </c>
      <c r="K86" s="13">
        <v>1257.6159297328563</v>
      </c>
      <c r="L86" s="13">
        <v>1314.9890344873379</v>
      </c>
      <c r="M86" s="13">
        <v>1342.675871232196</v>
      </c>
      <c r="N86" s="13">
        <v>1305.9444779349947</v>
      </c>
      <c r="O86" s="13">
        <v>1230.3905663295116</v>
      </c>
      <c r="P86" s="13"/>
      <c r="Q86" s="13"/>
      <c r="R86" s="13">
        <v>2029.0243105861757</v>
      </c>
      <c r="S86" s="13">
        <v>2009.1363217236055</v>
      </c>
      <c r="T86" s="13">
        <v>2137.6806880993454</v>
      </c>
      <c r="U86" s="13">
        <v>2110.7982593072193</v>
      </c>
      <c r="V86" s="13">
        <v>2092.1012944368731</v>
      </c>
      <c r="W86" s="13">
        <v>2059.1323698288488</v>
      </c>
      <c r="X86" s="13">
        <v>2132.6339993666606</v>
      </c>
      <c r="Y86" s="13">
        <v>2127.8947384816802</v>
      </c>
      <c r="Z86" s="13">
        <v>2141.6892275986042</v>
      </c>
      <c r="AA86" s="13">
        <v>2159.9922409297533</v>
      </c>
      <c r="AB86" s="13"/>
      <c r="AC86" s="13"/>
      <c r="AD86" s="14">
        <f t="shared" si="62"/>
        <v>3225.718567101836</v>
      </c>
      <c r="AE86" s="14">
        <f t="shared" si="63"/>
        <v>3199.1952462253075</v>
      </c>
      <c r="AF86" s="14">
        <f t="shared" si="64"/>
        <v>3346.4280712366767</v>
      </c>
      <c r="AG86" s="14">
        <f t="shared" si="65"/>
        <v>3344.3636151844371</v>
      </c>
      <c r="AH86" s="174">
        <v>3372.4872457317124</v>
      </c>
      <c r="AI86" s="174">
        <v>3316.7482995617052</v>
      </c>
      <c r="AJ86" s="174">
        <v>3447.6230338539985</v>
      </c>
      <c r="AK86" s="174">
        <v>3470.5706097138759</v>
      </c>
      <c r="AL86" s="14">
        <f t="shared" si="66"/>
        <v>3447.6337055335989</v>
      </c>
      <c r="AM86" s="14">
        <f t="shared" si="67"/>
        <v>3390.3828072592651</v>
      </c>
      <c r="AN86" s="14">
        <f t="shared" si="68"/>
        <v>0</v>
      </c>
      <c r="AO86" s="14">
        <f t="shared" si="69"/>
        <v>0</v>
      </c>
      <c r="AP86" s="13">
        <v>93019</v>
      </c>
      <c r="AQ86" s="13">
        <v>93065.596999999994</v>
      </c>
      <c r="AR86" s="13">
        <v>93172.046000000002</v>
      </c>
      <c r="AS86" s="14">
        <f t="shared" si="70"/>
        <v>1286.5051833664738</v>
      </c>
      <c r="AT86" s="14">
        <f t="shared" si="71"/>
        <v>1279.3718751026154</v>
      </c>
      <c r="AU86" s="14">
        <f t="shared" si="72"/>
        <v>1299.4628872997253</v>
      </c>
      <c r="AV86" s="14">
        <f t="shared" si="73"/>
        <v>1325.4794420726898</v>
      </c>
      <c r="AW86" s="14">
        <f t="shared" si="74"/>
        <v>1375.788683002635</v>
      </c>
      <c r="AX86" s="14">
        <f t="shared" si="75"/>
        <v>1351.3220462475047</v>
      </c>
      <c r="AY86" s="14">
        <f t="shared" si="76"/>
        <v>1412.9700736646412</v>
      </c>
      <c r="AZ86" s="14">
        <f t="shared" si="77"/>
        <v>1441.0715755154672</v>
      </c>
      <c r="BA86" s="14">
        <f t="shared" si="78"/>
        <v>1403.2515989071608</v>
      </c>
      <c r="BB86" s="14">
        <f t="shared" si="79"/>
        <v>1322.0680960436021</v>
      </c>
      <c r="BC86" s="14">
        <f t="shared" si="80"/>
        <v>0</v>
      </c>
      <c r="BD86" s="14">
        <f t="shared" si="81"/>
        <v>0</v>
      </c>
      <c r="BE86" s="14">
        <f t="shared" si="82"/>
        <v>2181.300928397613</v>
      </c>
      <c r="BF86" s="14">
        <f t="shared" si="83"/>
        <v>2159.9203622094469</v>
      </c>
      <c r="BG86" s="14">
        <f t="shared" si="84"/>
        <v>2298.11187832523</v>
      </c>
      <c r="BH86" s="14">
        <f t="shared" si="85"/>
        <v>2268.0757738084667</v>
      </c>
      <c r="BI86" s="14">
        <f t="shared" si="86"/>
        <v>2247.985680935215</v>
      </c>
      <c r="BJ86" s="14">
        <f t="shared" si="87"/>
        <v>2212.560211512799</v>
      </c>
      <c r="BK86" s="14">
        <f t="shared" si="88"/>
        <v>2291.5385148892997</v>
      </c>
      <c r="BL86" s="14">
        <f t="shared" si="89"/>
        <v>2283.8338641631631</v>
      </c>
      <c r="BM86" s="14">
        <f t="shared" si="90"/>
        <v>2301.2684564830165</v>
      </c>
      <c r="BN86" s="14">
        <f t="shared" si="91"/>
        <v>2320.93524412652</v>
      </c>
      <c r="BO86" s="14">
        <f t="shared" si="92"/>
        <v>0</v>
      </c>
      <c r="BP86" s="14">
        <f t="shared" si="93"/>
        <v>0</v>
      </c>
      <c r="BQ86" s="14">
        <f t="shared" si="94"/>
        <v>3467.8061117640873</v>
      </c>
      <c r="BR86" s="14">
        <f t="shared" si="95"/>
        <v>3439.2922373120623</v>
      </c>
      <c r="BS86" s="14">
        <f t="shared" si="96"/>
        <v>3597.574765624955</v>
      </c>
      <c r="BT86" s="14">
        <f t="shared" si="97"/>
        <v>3593.5552158811565</v>
      </c>
      <c r="BU86" s="14">
        <f t="shared" si="98"/>
        <v>3623.7743639378496</v>
      </c>
      <c r="BV86" s="14">
        <f t="shared" si="99"/>
        <v>3563.8822577603037</v>
      </c>
      <c r="BW86" s="14">
        <f t="shared" si="100"/>
        <v>3704.5085885539411</v>
      </c>
      <c r="BX86" s="14">
        <f t="shared" si="101"/>
        <v>3724.90543967863</v>
      </c>
      <c r="BY86" s="14">
        <f t="shared" si="102"/>
        <v>3704.5200553901773</v>
      </c>
      <c r="BZ86" s="14">
        <f t="shared" si="103"/>
        <v>3643.0033401701221</v>
      </c>
      <c r="CA86" s="14">
        <f t="shared" si="104"/>
        <v>0</v>
      </c>
      <c r="CB86" s="14">
        <f t="shared" si="105"/>
        <v>0</v>
      </c>
    </row>
    <row r="87" spans="1:80" x14ac:dyDescent="0.3">
      <c r="A87" t="s">
        <v>241</v>
      </c>
      <c r="B87" t="s">
        <v>276</v>
      </c>
      <c r="C87" t="s">
        <v>317</v>
      </c>
      <c r="D87" t="s">
        <v>434</v>
      </c>
      <c r="E87" t="s">
        <v>435</v>
      </c>
      <c r="F87" s="13">
        <v>2227.4970405790423</v>
      </c>
      <c r="G87" s="13">
        <v>2232.1138336489926</v>
      </c>
      <c r="H87" s="13">
        <v>2248.4093029019314</v>
      </c>
      <c r="I87" s="13">
        <v>2225.8117600630203</v>
      </c>
      <c r="J87" s="13">
        <v>1305.2030539766602</v>
      </c>
      <c r="K87" s="13">
        <v>1319.4538689815868</v>
      </c>
      <c r="L87" s="13">
        <v>1322.3340683552349</v>
      </c>
      <c r="M87" s="13">
        <v>1290.0182435707231</v>
      </c>
      <c r="N87" s="13">
        <v>2456.3865616480798</v>
      </c>
      <c r="O87" s="13">
        <v>2417.5115168140874</v>
      </c>
      <c r="P87" s="13"/>
      <c r="Q87" s="13"/>
      <c r="R87" s="13">
        <v>4356.7471268021482</v>
      </c>
      <c r="S87" s="13">
        <v>4493.6228507338892</v>
      </c>
      <c r="T87" s="13">
        <v>4552.6031131992777</v>
      </c>
      <c r="U87" s="13">
        <v>4556.2251477497066</v>
      </c>
      <c r="V87" s="13">
        <v>5523.437933137965</v>
      </c>
      <c r="W87" s="13">
        <v>5584.8514781139229</v>
      </c>
      <c r="X87" s="13">
        <v>5582.2864132593613</v>
      </c>
      <c r="Y87" s="13">
        <v>5463.8820835946835</v>
      </c>
      <c r="Z87" s="13">
        <v>4559.3646822929531</v>
      </c>
      <c r="AA87" s="13">
        <v>4563.7321145361366</v>
      </c>
      <c r="AB87" s="13"/>
      <c r="AC87" s="13"/>
      <c r="AD87" s="14">
        <f t="shared" si="62"/>
        <v>6584.24416738119</v>
      </c>
      <c r="AE87" s="14">
        <f t="shared" si="63"/>
        <v>6725.7366843828822</v>
      </c>
      <c r="AF87" s="14">
        <f t="shared" si="64"/>
        <v>6801.0124161012091</v>
      </c>
      <c r="AG87" s="14">
        <f t="shared" si="65"/>
        <v>6782.0369078127269</v>
      </c>
      <c r="AH87" s="174">
        <v>6828.6409871146243</v>
      </c>
      <c r="AI87" s="174">
        <v>6904.3053470955092</v>
      </c>
      <c r="AJ87" s="174">
        <v>6904.6204816145964</v>
      </c>
      <c r="AK87" s="174">
        <v>6753.9003271654074</v>
      </c>
      <c r="AL87" s="14">
        <f t="shared" si="66"/>
        <v>7015.751243941033</v>
      </c>
      <c r="AM87" s="14">
        <f t="shared" si="67"/>
        <v>6981.2436313502239</v>
      </c>
      <c r="AN87" s="14">
        <f t="shared" si="68"/>
        <v>0</v>
      </c>
      <c r="AO87" s="14">
        <f t="shared" si="69"/>
        <v>0</v>
      </c>
      <c r="AP87" s="13">
        <v>256039</v>
      </c>
      <c r="AQ87" s="13">
        <v>259567.34</v>
      </c>
      <c r="AR87" s="13">
        <v>262828.66100000002</v>
      </c>
      <c r="AS87" s="14">
        <f t="shared" si="70"/>
        <v>869.98349492813293</v>
      </c>
      <c r="AT87" s="14">
        <f t="shared" si="71"/>
        <v>871.78665502091189</v>
      </c>
      <c r="AU87" s="14">
        <f t="shared" si="72"/>
        <v>878.15110311395188</v>
      </c>
      <c r="AV87" s="14">
        <f t="shared" si="73"/>
        <v>857.50840612806701</v>
      </c>
      <c r="AW87" s="14">
        <f t="shared" si="74"/>
        <v>502.83793561110588</v>
      </c>
      <c r="AX87" s="14">
        <f t="shared" si="75"/>
        <v>508.3281544517838</v>
      </c>
      <c r="AY87" s="14">
        <f t="shared" si="76"/>
        <v>509.43776992715448</v>
      </c>
      <c r="AZ87" s="14">
        <f t="shared" si="77"/>
        <v>490.82099290941602</v>
      </c>
      <c r="BA87" s="14">
        <f t="shared" si="78"/>
        <v>946.33884280205666</v>
      </c>
      <c r="BB87" s="14">
        <f t="shared" si="79"/>
        <v>931.36197982923716</v>
      </c>
      <c r="BC87" s="14">
        <f t="shared" si="80"/>
        <v>0</v>
      </c>
      <c r="BD87" s="14">
        <f t="shared" si="81"/>
        <v>0</v>
      </c>
      <c r="BE87" s="14">
        <f t="shared" si="82"/>
        <v>1701.5951190256749</v>
      </c>
      <c r="BF87" s="14">
        <f t="shared" si="83"/>
        <v>1755.0540545518022</v>
      </c>
      <c r="BG87" s="14">
        <f t="shared" si="84"/>
        <v>1778.0897102391734</v>
      </c>
      <c r="BH87" s="14">
        <f t="shared" si="85"/>
        <v>1755.3152672249546</v>
      </c>
      <c r="BI87" s="14">
        <f t="shared" si="86"/>
        <v>2127.9402613356388</v>
      </c>
      <c r="BJ87" s="14">
        <f t="shared" si="87"/>
        <v>2151.6002275609571</v>
      </c>
      <c r="BK87" s="14">
        <f t="shared" si="88"/>
        <v>2150.6120197014625</v>
      </c>
      <c r="BL87" s="14">
        <f t="shared" si="89"/>
        <v>2078.8760490602217</v>
      </c>
      <c r="BM87" s="14">
        <f t="shared" si="90"/>
        <v>1756.5247932551736</v>
      </c>
      <c r="BN87" s="14">
        <f t="shared" si="91"/>
        <v>1758.207374832341</v>
      </c>
      <c r="BO87" s="14">
        <f t="shared" si="92"/>
        <v>0</v>
      </c>
      <c r="BP87" s="14">
        <f t="shared" si="93"/>
        <v>0</v>
      </c>
      <c r="BQ87" s="14">
        <f t="shared" si="94"/>
        <v>2571.5786139538077</v>
      </c>
      <c r="BR87" s="14">
        <f t="shared" si="95"/>
        <v>2626.8407095727143</v>
      </c>
      <c r="BS87" s="14">
        <f t="shared" si="96"/>
        <v>2656.2408133531253</v>
      </c>
      <c r="BT87" s="14">
        <f t="shared" si="97"/>
        <v>2612.8236733530216</v>
      </c>
      <c r="BU87" s="14">
        <f t="shared" si="98"/>
        <v>2630.7781969467437</v>
      </c>
      <c r="BV87" s="14">
        <f t="shared" si="99"/>
        <v>2659.9283820127403</v>
      </c>
      <c r="BW87" s="14">
        <f t="shared" si="100"/>
        <v>2660.049789628617</v>
      </c>
      <c r="BX87" s="14">
        <f t="shared" si="101"/>
        <v>2569.6970419696377</v>
      </c>
      <c r="BY87" s="14">
        <f t="shared" si="102"/>
        <v>2702.86363605723</v>
      </c>
      <c r="BZ87" s="14">
        <f t="shared" si="103"/>
        <v>2689.569354661578</v>
      </c>
      <c r="CA87" s="14">
        <f t="shared" si="104"/>
        <v>0</v>
      </c>
      <c r="CB87" s="14">
        <f t="shared" si="105"/>
        <v>0</v>
      </c>
    </row>
    <row r="88" spans="1:80" x14ac:dyDescent="0.3">
      <c r="A88" t="s">
        <v>232</v>
      </c>
      <c r="B88" t="s">
        <v>263</v>
      </c>
      <c r="C88" t="s">
        <v>274</v>
      </c>
      <c r="D88" t="s">
        <v>436</v>
      </c>
      <c r="E88" t="s">
        <v>437</v>
      </c>
      <c r="F88" s="13">
        <v>1399.8589985163005</v>
      </c>
      <c r="G88" s="13">
        <v>1466.8203387539397</v>
      </c>
      <c r="H88" s="13">
        <v>1488.9489774106444</v>
      </c>
      <c r="I88" s="13">
        <v>1369.234598226308</v>
      </c>
      <c r="J88" s="13">
        <v>1459.749968791026</v>
      </c>
      <c r="K88" s="13">
        <v>1442.7811935419197</v>
      </c>
      <c r="L88" s="13">
        <v>1679.0046789186244</v>
      </c>
      <c r="M88" s="13">
        <v>1591.8938883440519</v>
      </c>
      <c r="N88" s="13">
        <v>1316.2165116424508</v>
      </c>
      <c r="O88" s="13">
        <v>1392.1077603364449</v>
      </c>
      <c r="P88" s="13"/>
      <c r="Q88" s="13"/>
      <c r="R88" s="13">
        <v>3339.6801954998487</v>
      </c>
      <c r="S88" s="13">
        <v>3341.5206068691291</v>
      </c>
      <c r="T88" s="13">
        <v>3484.0891894890292</v>
      </c>
      <c r="U88" s="13">
        <v>3573.6793228396173</v>
      </c>
      <c r="V88" s="13">
        <v>3278.0739900953158</v>
      </c>
      <c r="W88" s="13">
        <v>3314.3391572655</v>
      </c>
      <c r="X88" s="13">
        <v>3464.4506752844081</v>
      </c>
      <c r="Y88" s="13">
        <v>3468.3725635806586</v>
      </c>
      <c r="Z88" s="13">
        <v>3425.5798227221612</v>
      </c>
      <c r="AA88" s="13">
        <v>3343.2516148616528</v>
      </c>
      <c r="AB88" s="13"/>
      <c r="AC88" s="13"/>
      <c r="AD88" s="14">
        <f t="shared" si="62"/>
        <v>4739.5391940161489</v>
      </c>
      <c r="AE88" s="14">
        <f t="shared" si="63"/>
        <v>4808.3409456230693</v>
      </c>
      <c r="AF88" s="14">
        <f t="shared" si="64"/>
        <v>4973.0381668996733</v>
      </c>
      <c r="AG88" s="14">
        <f t="shared" si="65"/>
        <v>4942.913921065925</v>
      </c>
      <c r="AH88" s="174">
        <v>4737.8239588863416</v>
      </c>
      <c r="AI88" s="174">
        <v>4757.1203508074195</v>
      </c>
      <c r="AJ88" s="174">
        <v>5143.4553542030317</v>
      </c>
      <c r="AK88" s="174">
        <v>5060.2664519247101</v>
      </c>
      <c r="AL88" s="14">
        <f t="shared" si="66"/>
        <v>4741.7963343646115</v>
      </c>
      <c r="AM88" s="14">
        <f t="shared" si="67"/>
        <v>4735.359375198098</v>
      </c>
      <c r="AN88" s="14">
        <f t="shared" si="68"/>
        <v>0</v>
      </c>
      <c r="AO88" s="14">
        <f t="shared" si="69"/>
        <v>0</v>
      </c>
      <c r="AP88" s="13">
        <v>191041</v>
      </c>
      <c r="AQ88" s="13">
        <v>191339.755</v>
      </c>
      <c r="AR88" s="13">
        <v>192256.872</v>
      </c>
      <c r="AS88" s="14">
        <f t="shared" si="70"/>
        <v>732.75317786040716</v>
      </c>
      <c r="AT88" s="14">
        <f t="shared" si="71"/>
        <v>767.80394719140907</v>
      </c>
      <c r="AU88" s="14">
        <f t="shared" si="72"/>
        <v>779.38713543723304</v>
      </c>
      <c r="AV88" s="14">
        <f t="shared" si="73"/>
        <v>715.60382118515201</v>
      </c>
      <c r="AW88" s="14">
        <f t="shared" si="74"/>
        <v>762.90991842809979</v>
      </c>
      <c r="AX88" s="14">
        <f t="shared" si="75"/>
        <v>754.04151821032679</v>
      </c>
      <c r="AY88" s="14">
        <f t="shared" si="76"/>
        <v>877.49912657650498</v>
      </c>
      <c r="AZ88" s="14">
        <f t="shared" si="77"/>
        <v>828.00363481626391</v>
      </c>
      <c r="BA88" s="14">
        <f t="shared" si="78"/>
        <v>687.89494981973337</v>
      </c>
      <c r="BB88" s="14">
        <f t="shared" si="79"/>
        <v>727.55803431254776</v>
      </c>
      <c r="BC88" s="14">
        <f t="shared" si="80"/>
        <v>0</v>
      </c>
      <c r="BD88" s="14">
        <f t="shared" si="81"/>
        <v>0</v>
      </c>
      <c r="BE88" s="14">
        <f t="shared" si="82"/>
        <v>1748.1484055777812</v>
      </c>
      <c r="BF88" s="14">
        <f t="shared" si="83"/>
        <v>1749.1117649452888</v>
      </c>
      <c r="BG88" s="14">
        <f t="shared" si="84"/>
        <v>1823.738982463989</v>
      </c>
      <c r="BH88" s="14">
        <f t="shared" si="85"/>
        <v>1867.713964011095</v>
      </c>
      <c r="BI88" s="14">
        <f t="shared" si="86"/>
        <v>1713.2215885273374</v>
      </c>
      <c r="BJ88" s="14">
        <f t="shared" si="87"/>
        <v>1732.1748725274053</v>
      </c>
      <c r="BK88" s="14">
        <f t="shared" si="88"/>
        <v>1810.6277366584943</v>
      </c>
      <c r="BL88" s="14">
        <f t="shared" si="89"/>
        <v>1804.0304762581693</v>
      </c>
      <c r="BM88" s="14">
        <f t="shared" si="90"/>
        <v>1790.3126418878089</v>
      </c>
      <c r="BN88" s="14">
        <f t="shared" si="91"/>
        <v>1747.2854059323181</v>
      </c>
      <c r="BO88" s="14">
        <f t="shared" si="92"/>
        <v>0</v>
      </c>
      <c r="BP88" s="14">
        <f t="shared" si="93"/>
        <v>0</v>
      </c>
      <c r="BQ88" s="14">
        <f t="shared" si="94"/>
        <v>2480.901583438188</v>
      </c>
      <c r="BR88" s="14">
        <f t="shared" si="95"/>
        <v>2516.9157121366979</v>
      </c>
      <c r="BS88" s="14">
        <f t="shared" si="96"/>
        <v>2603.1261179012217</v>
      </c>
      <c r="BT88" s="14">
        <f t="shared" si="97"/>
        <v>2583.3177851962469</v>
      </c>
      <c r="BU88" s="14">
        <f t="shared" si="98"/>
        <v>2476.1315069554371</v>
      </c>
      <c r="BV88" s="14">
        <f t="shared" si="99"/>
        <v>2486.2163907377321</v>
      </c>
      <c r="BW88" s="14">
        <f t="shared" si="100"/>
        <v>2688.1268632349988</v>
      </c>
      <c r="BX88" s="14">
        <f t="shared" si="101"/>
        <v>2632.0341110744325</v>
      </c>
      <c r="BY88" s="14">
        <f t="shared" si="102"/>
        <v>2478.2075917075422</v>
      </c>
      <c r="BZ88" s="14">
        <f t="shared" si="103"/>
        <v>2474.8434402448656</v>
      </c>
      <c r="CA88" s="14">
        <f t="shared" si="104"/>
        <v>0</v>
      </c>
      <c r="CB88" s="14">
        <f t="shared" si="105"/>
        <v>0</v>
      </c>
    </row>
    <row r="89" spans="1:80" x14ac:dyDescent="0.3">
      <c r="A89" t="s">
        <v>232</v>
      </c>
      <c r="B89" t="s">
        <v>270</v>
      </c>
      <c r="C89" t="s">
        <v>281</v>
      </c>
      <c r="D89" t="s">
        <v>438</v>
      </c>
      <c r="E89" t="s">
        <v>439</v>
      </c>
      <c r="F89" s="13">
        <v>8672.5234981724134</v>
      </c>
      <c r="G89" s="13">
        <v>8845.3926190262355</v>
      </c>
      <c r="H89" s="13">
        <v>9118.6004662948108</v>
      </c>
      <c r="I89" s="13">
        <v>7929.5935091353913</v>
      </c>
      <c r="J89" s="13">
        <v>9349.2071905716293</v>
      </c>
      <c r="K89" s="13">
        <v>9807.2036670560101</v>
      </c>
      <c r="L89" s="13">
        <v>10143.317076047879</v>
      </c>
      <c r="M89" s="13">
        <v>8781.3345414891428</v>
      </c>
      <c r="N89" s="13">
        <v>9250.0770524430573</v>
      </c>
      <c r="O89" s="13">
        <v>9255.8843335703277</v>
      </c>
      <c r="P89" s="13"/>
      <c r="Q89" s="13"/>
      <c r="R89" s="13">
        <v>19030.648734786668</v>
      </c>
      <c r="S89" s="13">
        <v>18713.046060133944</v>
      </c>
      <c r="T89" s="13">
        <v>19369.609517955927</v>
      </c>
      <c r="U89" s="13">
        <v>19630.560532005005</v>
      </c>
      <c r="V89" s="13">
        <v>18040.660014338959</v>
      </c>
      <c r="W89" s="13">
        <v>18742.734616437323</v>
      </c>
      <c r="X89" s="13">
        <v>19018.474990469153</v>
      </c>
      <c r="Y89" s="13">
        <v>18794.222579619989</v>
      </c>
      <c r="Z89" s="13">
        <v>19477.165160314675</v>
      </c>
      <c r="AA89" s="13">
        <v>18878.053341151113</v>
      </c>
      <c r="AB89" s="13"/>
      <c r="AC89" s="13"/>
      <c r="AD89" s="14">
        <f t="shared" si="62"/>
        <v>27703.172232959081</v>
      </c>
      <c r="AE89" s="14">
        <f t="shared" si="63"/>
        <v>27558.438679160179</v>
      </c>
      <c r="AF89" s="14">
        <f t="shared" si="64"/>
        <v>28488.209984250738</v>
      </c>
      <c r="AG89" s="14">
        <f t="shared" si="65"/>
        <v>27560.154041140398</v>
      </c>
      <c r="AH89" s="174">
        <v>27389.867204910584</v>
      </c>
      <c r="AI89" s="174">
        <v>28549.938283493335</v>
      </c>
      <c r="AJ89" s="174">
        <v>29161.792066517031</v>
      </c>
      <c r="AK89" s="174">
        <v>27575.55712110913</v>
      </c>
      <c r="AL89" s="14">
        <f t="shared" si="66"/>
        <v>28727.24221275773</v>
      </c>
      <c r="AM89" s="14">
        <f t="shared" si="67"/>
        <v>28133.937674721441</v>
      </c>
      <c r="AN89" s="14">
        <f t="shared" si="68"/>
        <v>0</v>
      </c>
      <c r="AO89" s="14">
        <f t="shared" si="69"/>
        <v>0</v>
      </c>
      <c r="AP89" s="13">
        <v>1180934</v>
      </c>
      <c r="AQ89" s="13">
        <v>1194974.379</v>
      </c>
      <c r="AR89" s="13">
        <v>1204851.064</v>
      </c>
      <c r="AS89" s="14">
        <f t="shared" si="70"/>
        <v>734.37833936294601</v>
      </c>
      <c r="AT89" s="14">
        <f t="shared" si="71"/>
        <v>749.01667824164906</v>
      </c>
      <c r="AU89" s="14">
        <f t="shared" si="72"/>
        <v>772.15157377929756</v>
      </c>
      <c r="AV89" s="14">
        <f t="shared" si="73"/>
        <v>663.57853762280467</v>
      </c>
      <c r="AW89" s="14">
        <f t="shared" si="74"/>
        <v>782.37720865575386</v>
      </c>
      <c r="AX89" s="14">
        <f t="shared" si="75"/>
        <v>820.70409536839202</v>
      </c>
      <c r="AY89" s="14">
        <f t="shared" si="76"/>
        <v>848.831343525222</v>
      </c>
      <c r="AZ89" s="14">
        <f t="shared" si="77"/>
        <v>728.83153809366956</v>
      </c>
      <c r="BA89" s="14">
        <f t="shared" si="78"/>
        <v>774.08162174856614</v>
      </c>
      <c r="BB89" s="14">
        <f t="shared" si="79"/>
        <v>774.56759711584812</v>
      </c>
      <c r="BC89" s="14">
        <f t="shared" si="80"/>
        <v>0</v>
      </c>
      <c r="BD89" s="14">
        <f t="shared" si="81"/>
        <v>0</v>
      </c>
      <c r="BE89" s="14">
        <f t="shared" si="82"/>
        <v>1611.491305592579</v>
      </c>
      <c r="BF89" s="14">
        <f t="shared" si="83"/>
        <v>1584.5971121276839</v>
      </c>
      <c r="BG89" s="14">
        <f t="shared" si="84"/>
        <v>1640.1940767185913</v>
      </c>
      <c r="BH89" s="14">
        <f t="shared" si="85"/>
        <v>1642.7599517600206</v>
      </c>
      <c r="BI89" s="14">
        <f t="shared" si="86"/>
        <v>1509.7110307449495</v>
      </c>
      <c r="BJ89" s="14">
        <f t="shared" si="87"/>
        <v>1568.463303131399</v>
      </c>
      <c r="BK89" s="14">
        <f t="shared" si="88"/>
        <v>1591.5383061505081</v>
      </c>
      <c r="BL89" s="14">
        <f t="shared" si="89"/>
        <v>1559.8793196251838</v>
      </c>
      <c r="BM89" s="14">
        <f t="shared" si="90"/>
        <v>1629.9232437614191</v>
      </c>
      <c r="BN89" s="14">
        <f t="shared" si="91"/>
        <v>1579.7872885734157</v>
      </c>
      <c r="BO89" s="14">
        <f t="shared" si="92"/>
        <v>0</v>
      </c>
      <c r="BP89" s="14">
        <f t="shared" si="93"/>
        <v>0</v>
      </c>
      <c r="BQ89" s="14">
        <f t="shared" si="94"/>
        <v>2345.869644955525</v>
      </c>
      <c r="BR89" s="14">
        <f t="shared" si="95"/>
        <v>2333.6137903693334</v>
      </c>
      <c r="BS89" s="14">
        <f t="shared" si="96"/>
        <v>2412.3456504978885</v>
      </c>
      <c r="BT89" s="14">
        <f t="shared" si="97"/>
        <v>2306.3384893828252</v>
      </c>
      <c r="BU89" s="14">
        <f t="shared" si="98"/>
        <v>2292.0882394007031</v>
      </c>
      <c r="BV89" s="14">
        <f t="shared" si="99"/>
        <v>2389.167398499791</v>
      </c>
      <c r="BW89" s="14">
        <f t="shared" si="100"/>
        <v>2440.3696496757302</v>
      </c>
      <c r="BX89" s="14">
        <f t="shared" si="101"/>
        <v>2288.7108577188533</v>
      </c>
      <c r="BY89" s="14">
        <f t="shared" si="102"/>
        <v>2404.0048655099849</v>
      </c>
      <c r="BZ89" s="14">
        <f t="shared" si="103"/>
        <v>2354.3548856892639</v>
      </c>
      <c r="CA89" s="14">
        <f t="shared" si="104"/>
        <v>0</v>
      </c>
      <c r="CB89" s="14">
        <f t="shared" si="105"/>
        <v>0</v>
      </c>
    </row>
    <row r="90" spans="1:80" x14ac:dyDescent="0.3">
      <c r="A90" t="s">
        <v>241</v>
      </c>
      <c r="B90" t="s">
        <v>276</v>
      </c>
      <c r="C90" t="s">
        <v>317</v>
      </c>
      <c r="D90" t="s">
        <v>441</v>
      </c>
      <c r="E90" t="s">
        <v>442</v>
      </c>
      <c r="F90" s="13">
        <v>1794.3981492275309</v>
      </c>
      <c r="G90" s="13">
        <v>1876.1708553717203</v>
      </c>
      <c r="H90" s="13">
        <v>1900.2957072649151</v>
      </c>
      <c r="I90" s="13">
        <v>1882.1190999614523</v>
      </c>
      <c r="J90" s="13">
        <v>2427.6552554886657</v>
      </c>
      <c r="K90" s="13">
        <v>2365.0528077298432</v>
      </c>
      <c r="L90" s="13">
        <v>2429.1753025011385</v>
      </c>
      <c r="M90" s="13">
        <v>2390.2171740157746</v>
      </c>
      <c r="N90" s="13">
        <v>1977.183912235276</v>
      </c>
      <c r="O90" s="13">
        <v>2149.3352262658614</v>
      </c>
      <c r="P90" s="13"/>
      <c r="Q90" s="13"/>
      <c r="R90" s="13">
        <v>5118.5524135937703</v>
      </c>
      <c r="S90" s="13">
        <v>5185.752547285083</v>
      </c>
      <c r="T90" s="13">
        <v>5280.635705898615</v>
      </c>
      <c r="U90" s="13">
        <v>5329.8128649856153</v>
      </c>
      <c r="V90" s="13">
        <v>5079.1001158608078</v>
      </c>
      <c r="W90" s="13">
        <v>5030.7917058354969</v>
      </c>
      <c r="X90" s="13">
        <v>5170.4240366372642</v>
      </c>
      <c r="Y90" s="13">
        <v>5152.8626963537135</v>
      </c>
      <c r="Z90" s="13">
        <v>5093.9974377094932</v>
      </c>
      <c r="AA90" s="13">
        <v>5140.078213756381</v>
      </c>
      <c r="AB90" s="13"/>
      <c r="AC90" s="13"/>
      <c r="AD90" s="14">
        <f t="shared" si="62"/>
        <v>6912.950562821301</v>
      </c>
      <c r="AE90" s="14">
        <f t="shared" si="63"/>
        <v>7061.9234026568029</v>
      </c>
      <c r="AF90" s="14">
        <f t="shared" si="64"/>
        <v>7180.9314131635301</v>
      </c>
      <c r="AG90" s="14">
        <f t="shared" si="65"/>
        <v>7211.9319649470672</v>
      </c>
      <c r="AH90" s="174">
        <v>7506.7553713494726</v>
      </c>
      <c r="AI90" s="174">
        <v>7395.8445135653401</v>
      </c>
      <c r="AJ90" s="174">
        <v>7599.5993391384018</v>
      </c>
      <c r="AK90" s="174">
        <v>7543.0798703694882</v>
      </c>
      <c r="AL90" s="14">
        <f t="shared" si="66"/>
        <v>7071.181349944769</v>
      </c>
      <c r="AM90" s="14">
        <f t="shared" si="67"/>
        <v>7289.4134400222429</v>
      </c>
      <c r="AN90" s="14">
        <f t="shared" si="68"/>
        <v>0</v>
      </c>
      <c r="AO90" s="14">
        <f t="shared" si="69"/>
        <v>0</v>
      </c>
      <c r="AP90" s="13">
        <v>302343</v>
      </c>
      <c r="AQ90" s="13">
        <v>308635.31300000002</v>
      </c>
      <c r="AR90" s="13">
        <v>312581.68800000002</v>
      </c>
      <c r="AS90" s="14">
        <f t="shared" si="70"/>
        <v>593.49750092693751</v>
      </c>
      <c r="AT90" s="14">
        <f t="shared" si="71"/>
        <v>620.5438377510709</v>
      </c>
      <c r="AU90" s="14">
        <f t="shared" si="72"/>
        <v>628.52313672382536</v>
      </c>
      <c r="AV90" s="14">
        <f t="shared" si="73"/>
        <v>609.81975188349622</v>
      </c>
      <c r="AW90" s="14">
        <f t="shared" si="74"/>
        <v>786.57728174114197</v>
      </c>
      <c r="AX90" s="14">
        <f t="shared" si="75"/>
        <v>766.29365082726065</v>
      </c>
      <c r="AY90" s="14">
        <f t="shared" si="76"/>
        <v>787.06978760435561</v>
      </c>
      <c r="AZ90" s="14">
        <f t="shared" si="77"/>
        <v>764.66960982556805</v>
      </c>
      <c r="BA90" s="14">
        <f t="shared" si="78"/>
        <v>640.62141594123932</v>
      </c>
      <c r="BB90" s="14">
        <f t="shared" si="79"/>
        <v>696.39964570932329</v>
      </c>
      <c r="BC90" s="14">
        <f t="shared" si="80"/>
        <v>0</v>
      </c>
      <c r="BD90" s="14">
        <f t="shared" si="81"/>
        <v>0</v>
      </c>
      <c r="BE90" s="14">
        <f t="shared" si="82"/>
        <v>1692.9621038336493</v>
      </c>
      <c r="BF90" s="14">
        <f t="shared" si="83"/>
        <v>1715.1885597765065</v>
      </c>
      <c r="BG90" s="14">
        <f t="shared" si="84"/>
        <v>1746.5711810422647</v>
      </c>
      <c r="BH90" s="14">
        <f t="shared" si="85"/>
        <v>1726.896644839087</v>
      </c>
      <c r="BI90" s="14">
        <f t="shared" si="86"/>
        <v>1645.6639606436763</v>
      </c>
      <c r="BJ90" s="14">
        <f t="shared" si="87"/>
        <v>1630.0116979276108</v>
      </c>
      <c r="BK90" s="14">
        <f t="shared" si="88"/>
        <v>1675.2535496925666</v>
      </c>
      <c r="BL90" s="14">
        <f t="shared" si="89"/>
        <v>1648.4851461784008</v>
      </c>
      <c r="BM90" s="14">
        <f t="shared" si="90"/>
        <v>1650.4907971141631</v>
      </c>
      <c r="BN90" s="14">
        <f t="shared" si="91"/>
        <v>1665.421290841201</v>
      </c>
      <c r="BO90" s="14">
        <f t="shared" si="92"/>
        <v>0</v>
      </c>
      <c r="BP90" s="14">
        <f t="shared" si="93"/>
        <v>0</v>
      </c>
      <c r="BQ90" s="14">
        <f t="shared" si="94"/>
        <v>2286.4596047605869</v>
      </c>
      <c r="BR90" s="14">
        <f t="shared" si="95"/>
        <v>2335.7323975275772</v>
      </c>
      <c r="BS90" s="14">
        <f t="shared" si="96"/>
        <v>2375.0943177660902</v>
      </c>
      <c r="BT90" s="14">
        <f t="shared" si="97"/>
        <v>2336.7163967225833</v>
      </c>
      <c r="BU90" s="14">
        <f t="shared" si="98"/>
        <v>2432.2412423848182</v>
      </c>
      <c r="BV90" s="14">
        <f t="shared" si="99"/>
        <v>2396.3053487548714</v>
      </c>
      <c r="BW90" s="14">
        <f t="shared" si="100"/>
        <v>2462.3233372969221</v>
      </c>
      <c r="BX90" s="14">
        <f t="shared" si="101"/>
        <v>2413.1547560039689</v>
      </c>
      <c r="BY90" s="14">
        <f t="shared" si="102"/>
        <v>2291.1122130554027</v>
      </c>
      <c r="BZ90" s="14">
        <f t="shared" si="103"/>
        <v>2361.8209365505245</v>
      </c>
      <c r="CA90" s="14">
        <f t="shared" si="104"/>
        <v>0</v>
      </c>
      <c r="CB90" s="14">
        <f t="shared" si="105"/>
        <v>0</v>
      </c>
    </row>
    <row r="91" spans="1:80" x14ac:dyDescent="0.3">
      <c r="A91" t="s">
        <v>241</v>
      </c>
      <c r="B91" t="s">
        <v>276</v>
      </c>
      <c r="C91" t="s">
        <v>317</v>
      </c>
      <c r="D91" t="s">
        <v>445</v>
      </c>
      <c r="E91" t="s">
        <v>446</v>
      </c>
      <c r="F91" s="13">
        <v>2980.5079868661187</v>
      </c>
      <c r="G91" s="13">
        <v>3200.2977821068871</v>
      </c>
      <c r="H91" s="13">
        <v>2916.3992950233583</v>
      </c>
      <c r="I91" s="13">
        <v>2974.5714417465369</v>
      </c>
      <c r="J91" s="13">
        <v>3060.4709558401855</v>
      </c>
      <c r="K91" s="13">
        <v>3017.5084059556975</v>
      </c>
      <c r="L91" s="13">
        <v>3226.4402077469031</v>
      </c>
      <c r="M91" s="13">
        <v>3003.9070889298719</v>
      </c>
      <c r="N91" s="13">
        <v>2891.2863688308316</v>
      </c>
      <c r="O91" s="13">
        <v>3199.1734971503165</v>
      </c>
      <c r="P91" s="13"/>
      <c r="Q91" s="13"/>
      <c r="R91" s="13">
        <v>4676.2034701323719</v>
      </c>
      <c r="S91" s="13">
        <v>4735.4752394167381</v>
      </c>
      <c r="T91" s="13">
        <v>4858.5888908716133</v>
      </c>
      <c r="U91" s="13">
        <v>4793.2351149128899</v>
      </c>
      <c r="V91" s="13">
        <v>4872.9994448507787</v>
      </c>
      <c r="W91" s="13">
        <v>4713.4421168117806</v>
      </c>
      <c r="X91" s="13">
        <v>5032.0012809189275</v>
      </c>
      <c r="Y91" s="13">
        <v>4961.5654635609972</v>
      </c>
      <c r="Z91" s="13">
        <v>4405.6492918947861</v>
      </c>
      <c r="AA91" s="13">
        <v>4403.0286123663855</v>
      </c>
      <c r="AB91" s="13"/>
      <c r="AC91" s="13"/>
      <c r="AD91" s="14">
        <f t="shared" si="62"/>
        <v>7656.7114569984906</v>
      </c>
      <c r="AE91" s="14">
        <f t="shared" si="63"/>
        <v>7935.7730215236252</v>
      </c>
      <c r="AF91" s="14">
        <f t="shared" si="64"/>
        <v>7774.988185894972</v>
      </c>
      <c r="AG91" s="14">
        <f t="shared" si="65"/>
        <v>7767.8065566594269</v>
      </c>
      <c r="AH91" s="174">
        <v>7933.4704006909642</v>
      </c>
      <c r="AI91" s="174">
        <v>7730.9505227674781</v>
      </c>
      <c r="AJ91" s="174">
        <v>8258.4414886658305</v>
      </c>
      <c r="AK91" s="174">
        <v>7965.4725524908699</v>
      </c>
      <c r="AL91" s="14">
        <f t="shared" si="66"/>
        <v>7296.9356607256177</v>
      </c>
      <c r="AM91" s="14">
        <f t="shared" si="67"/>
        <v>7602.202109516702</v>
      </c>
      <c r="AN91" s="14">
        <f t="shared" si="68"/>
        <v>0</v>
      </c>
      <c r="AO91" s="14">
        <f t="shared" si="69"/>
        <v>0</v>
      </c>
      <c r="AP91" s="13">
        <v>269100</v>
      </c>
      <c r="AQ91" s="13">
        <v>272564.57199999999</v>
      </c>
      <c r="AR91" s="13">
        <v>274552.212</v>
      </c>
      <c r="AS91" s="14">
        <f t="shared" si="70"/>
        <v>1107.5837929639981</v>
      </c>
      <c r="AT91" s="14">
        <f t="shared" si="71"/>
        <v>1189.2596737669592</v>
      </c>
      <c r="AU91" s="14">
        <f t="shared" si="72"/>
        <v>1083.7604217849714</v>
      </c>
      <c r="AV91" s="14">
        <f t="shared" si="73"/>
        <v>1091.3272476756581</v>
      </c>
      <c r="AW91" s="14">
        <f t="shared" si="74"/>
        <v>1122.842537231943</v>
      </c>
      <c r="AX91" s="14">
        <f t="shared" si="75"/>
        <v>1107.0801989466547</v>
      </c>
      <c r="AY91" s="14">
        <f t="shared" si="76"/>
        <v>1183.734255729649</v>
      </c>
      <c r="AZ91" s="14">
        <f t="shared" si="77"/>
        <v>1094.1114140176267</v>
      </c>
      <c r="BA91" s="14">
        <f t="shared" si="78"/>
        <v>1060.7711587809849</v>
      </c>
      <c r="BB91" s="14">
        <f t="shared" si="79"/>
        <v>1173.7304939067124</v>
      </c>
      <c r="BC91" s="14">
        <f t="shared" si="80"/>
        <v>0</v>
      </c>
      <c r="BD91" s="14">
        <f t="shared" si="81"/>
        <v>0</v>
      </c>
      <c r="BE91" s="14">
        <f t="shared" si="82"/>
        <v>1737.7196098596701</v>
      </c>
      <c r="BF91" s="14">
        <f t="shared" si="83"/>
        <v>1759.7455367583568</v>
      </c>
      <c r="BG91" s="14">
        <f t="shared" si="84"/>
        <v>1805.4956859426284</v>
      </c>
      <c r="BH91" s="14">
        <f t="shared" si="85"/>
        <v>1758.568650262034</v>
      </c>
      <c r="BI91" s="14">
        <f t="shared" si="86"/>
        <v>1787.8330294704547</v>
      </c>
      <c r="BJ91" s="14">
        <f t="shared" si="87"/>
        <v>1729.2937531190887</v>
      </c>
      <c r="BK91" s="14">
        <f t="shared" si="88"/>
        <v>1846.1685038505032</v>
      </c>
      <c r="BL91" s="14">
        <f t="shared" si="89"/>
        <v>1807.1482387331839</v>
      </c>
      <c r="BM91" s="14">
        <f t="shared" si="90"/>
        <v>1616.3690165480443</v>
      </c>
      <c r="BN91" s="14">
        <f t="shared" si="91"/>
        <v>1615.4075271258607</v>
      </c>
      <c r="BO91" s="14">
        <f t="shared" si="92"/>
        <v>0</v>
      </c>
      <c r="BP91" s="14">
        <f t="shared" si="93"/>
        <v>0</v>
      </c>
      <c r="BQ91" s="14">
        <f t="shared" si="94"/>
        <v>2845.303402823668</v>
      </c>
      <c r="BR91" s="14">
        <f t="shared" si="95"/>
        <v>2949.0052105253158</v>
      </c>
      <c r="BS91" s="14">
        <f t="shared" si="96"/>
        <v>2889.2561077276</v>
      </c>
      <c r="BT91" s="14">
        <f t="shared" si="97"/>
        <v>2849.8958979376921</v>
      </c>
      <c r="BU91" s="14">
        <f t="shared" si="98"/>
        <v>2910.6755667023976</v>
      </c>
      <c r="BV91" s="14">
        <f t="shared" si="99"/>
        <v>2836.3739520657432</v>
      </c>
      <c r="BW91" s="14">
        <f t="shared" si="100"/>
        <v>3029.9027595801522</v>
      </c>
      <c r="BX91" s="14">
        <f t="shared" si="101"/>
        <v>2901.2596527508108</v>
      </c>
      <c r="BY91" s="14">
        <f t="shared" si="102"/>
        <v>2677.1401753290293</v>
      </c>
      <c r="BZ91" s="14">
        <f t="shared" si="103"/>
        <v>2789.1380210325729</v>
      </c>
      <c r="CA91" s="14">
        <f t="shared" si="104"/>
        <v>0</v>
      </c>
      <c r="CB91" s="14">
        <f t="shared" si="105"/>
        <v>0</v>
      </c>
    </row>
    <row r="92" spans="1:80" x14ac:dyDescent="0.3">
      <c r="A92" t="s">
        <v>259</v>
      </c>
      <c r="B92" t="s">
        <v>283</v>
      </c>
      <c r="C92" t="s">
        <v>307</v>
      </c>
      <c r="D92" t="s">
        <v>449</v>
      </c>
      <c r="E92" t="s">
        <v>450</v>
      </c>
      <c r="F92" s="13">
        <v>567.99999999999989</v>
      </c>
      <c r="G92" s="13">
        <v>661.99999999999989</v>
      </c>
      <c r="H92" s="13">
        <v>673.99999999999989</v>
      </c>
      <c r="I92" s="13">
        <v>502.99999999999989</v>
      </c>
      <c r="J92" s="13">
        <v>568.99999999999989</v>
      </c>
      <c r="K92" s="13">
        <v>605.99999999999989</v>
      </c>
      <c r="L92" s="13">
        <v>590.99999999999989</v>
      </c>
      <c r="M92" s="13">
        <v>578.99999999999989</v>
      </c>
      <c r="N92" s="13">
        <v>624.99999999999989</v>
      </c>
      <c r="O92" s="13">
        <v>710.99999999999989</v>
      </c>
      <c r="P92" s="13"/>
      <c r="Q92" s="13"/>
      <c r="R92" s="13">
        <v>2576.9999999999995</v>
      </c>
      <c r="S92" s="13">
        <v>2580.9999999999995</v>
      </c>
      <c r="T92" s="13">
        <v>2859.9999999999995</v>
      </c>
      <c r="U92" s="13">
        <v>2784.9999999999995</v>
      </c>
      <c r="V92" s="13">
        <v>2575.9999999999995</v>
      </c>
      <c r="W92" s="13">
        <v>2560.9999999999995</v>
      </c>
      <c r="X92" s="13">
        <v>2634.9999999999995</v>
      </c>
      <c r="Y92" s="13">
        <v>2508.9999999999995</v>
      </c>
      <c r="Z92" s="13">
        <v>2676.9999999999995</v>
      </c>
      <c r="AA92" s="13">
        <v>2722.9999999999995</v>
      </c>
      <c r="AB92" s="13"/>
      <c r="AC92" s="13"/>
      <c r="AD92" s="14">
        <f t="shared" si="62"/>
        <v>3144.9999999999995</v>
      </c>
      <c r="AE92" s="14">
        <f t="shared" si="63"/>
        <v>3242.9999999999995</v>
      </c>
      <c r="AF92" s="14">
        <f t="shared" si="64"/>
        <v>3533.9999999999995</v>
      </c>
      <c r="AG92" s="14">
        <f t="shared" si="65"/>
        <v>3287.9999999999995</v>
      </c>
      <c r="AH92" s="174">
        <v>3144.9999999999991</v>
      </c>
      <c r="AI92" s="174">
        <v>3166.9999999999991</v>
      </c>
      <c r="AJ92" s="174">
        <v>3225.9999999999991</v>
      </c>
      <c r="AK92" s="174">
        <v>3087.9999999999991</v>
      </c>
      <c r="AL92" s="14">
        <f t="shared" si="66"/>
        <v>3301.9999999999995</v>
      </c>
      <c r="AM92" s="14">
        <f t="shared" si="67"/>
        <v>3433.9999999999995</v>
      </c>
      <c r="AN92" s="14">
        <f t="shared" si="68"/>
        <v>0</v>
      </c>
      <c r="AO92" s="14">
        <f t="shared" si="69"/>
        <v>0</v>
      </c>
      <c r="AP92" s="13">
        <v>140984</v>
      </c>
      <c r="AQ92" s="13">
        <v>141101.32399999999</v>
      </c>
      <c r="AR92" s="13">
        <v>141637.27799999999</v>
      </c>
      <c r="AS92" s="14">
        <f t="shared" si="70"/>
        <v>402.88259660670707</v>
      </c>
      <c r="AT92" s="14">
        <f t="shared" si="71"/>
        <v>469.55682914373256</v>
      </c>
      <c r="AU92" s="14">
        <f t="shared" si="72"/>
        <v>478.06843329739536</v>
      </c>
      <c r="AV92" s="14">
        <f t="shared" si="73"/>
        <v>356.48141756628723</v>
      </c>
      <c r="AW92" s="14">
        <f t="shared" si="74"/>
        <v>403.25631529864302</v>
      </c>
      <c r="AX92" s="14">
        <f t="shared" si="75"/>
        <v>429.47860645163041</v>
      </c>
      <c r="AY92" s="14">
        <f t="shared" si="76"/>
        <v>418.84794787609502</v>
      </c>
      <c r="AZ92" s="14">
        <f t="shared" si="77"/>
        <v>408.79068574023285</v>
      </c>
      <c r="BA92" s="14">
        <f t="shared" si="78"/>
        <v>442.94410731397522</v>
      </c>
      <c r="BB92" s="14">
        <f t="shared" si="79"/>
        <v>503.89321648037827</v>
      </c>
      <c r="BC92" s="14">
        <f t="shared" si="80"/>
        <v>0</v>
      </c>
      <c r="BD92" s="14">
        <f t="shared" si="81"/>
        <v>0</v>
      </c>
      <c r="BE92" s="14">
        <f t="shared" si="82"/>
        <v>1827.8669919990919</v>
      </c>
      <c r="BF92" s="14">
        <f t="shared" si="83"/>
        <v>1830.7041933836458</v>
      </c>
      <c r="BG92" s="14">
        <f t="shared" si="84"/>
        <v>2028.5989899563067</v>
      </c>
      <c r="BH92" s="14">
        <f t="shared" si="85"/>
        <v>1973.7589421910739</v>
      </c>
      <c r="BI92" s="14">
        <f t="shared" si="86"/>
        <v>1825.6384327052806</v>
      </c>
      <c r="BJ92" s="14">
        <f t="shared" si="87"/>
        <v>1815.007774129745</v>
      </c>
      <c r="BK92" s="14">
        <f t="shared" si="88"/>
        <v>1867.4523564357198</v>
      </c>
      <c r="BL92" s="14">
        <f t="shared" si="89"/>
        <v>1771.4263048743423</v>
      </c>
      <c r="BM92" s="14">
        <f t="shared" si="90"/>
        <v>1897.2182004472188</v>
      </c>
      <c r="BN92" s="14">
        <f t="shared" si="91"/>
        <v>1929.8188867455276</v>
      </c>
      <c r="BO92" s="14">
        <f t="shared" si="92"/>
        <v>0</v>
      </c>
      <c r="BP92" s="14">
        <f t="shared" si="93"/>
        <v>0</v>
      </c>
      <c r="BQ92" s="14">
        <f t="shared" si="94"/>
        <v>2230.7495886057986</v>
      </c>
      <c r="BR92" s="14">
        <f t="shared" si="95"/>
        <v>2300.2610225273784</v>
      </c>
      <c r="BS92" s="14">
        <f t="shared" si="96"/>
        <v>2506.6674232537021</v>
      </c>
      <c r="BT92" s="14">
        <f t="shared" si="97"/>
        <v>2330.2403597573611</v>
      </c>
      <c r="BU92" s="14">
        <f t="shared" si="98"/>
        <v>2228.8947480039233</v>
      </c>
      <c r="BV92" s="14">
        <f t="shared" si="99"/>
        <v>2244.4863805813752</v>
      </c>
      <c r="BW92" s="14">
        <f t="shared" si="100"/>
        <v>2286.3003043118142</v>
      </c>
      <c r="BX92" s="14">
        <f t="shared" si="101"/>
        <v>2180.216990614575</v>
      </c>
      <c r="BY92" s="14">
        <f t="shared" si="102"/>
        <v>2340.1623077611939</v>
      </c>
      <c r="BZ92" s="14">
        <f t="shared" si="103"/>
        <v>2433.7121032259056</v>
      </c>
      <c r="CA92" s="14">
        <f t="shared" si="104"/>
        <v>0</v>
      </c>
      <c r="CB92" s="14">
        <f t="shared" si="105"/>
        <v>0</v>
      </c>
    </row>
    <row r="93" spans="1:80" x14ac:dyDescent="0.3">
      <c r="A93" t="s">
        <v>241</v>
      </c>
      <c r="B93" t="s">
        <v>276</v>
      </c>
      <c r="C93" t="s">
        <v>317</v>
      </c>
      <c r="D93" t="s">
        <v>451</v>
      </c>
      <c r="E93" t="s">
        <v>452</v>
      </c>
      <c r="F93" s="13">
        <v>1579.6659004530752</v>
      </c>
      <c r="G93" s="13">
        <v>1514.0867644717482</v>
      </c>
      <c r="H93" s="13">
        <v>1551.0068205778634</v>
      </c>
      <c r="I93" s="13">
        <v>1494.1045904712305</v>
      </c>
      <c r="J93" s="13">
        <v>1598.6034086374252</v>
      </c>
      <c r="K93" s="13">
        <v>1611.729979491518</v>
      </c>
      <c r="L93" s="13">
        <v>1615.4040791478001</v>
      </c>
      <c r="M93" s="13">
        <v>1578.3885968928271</v>
      </c>
      <c r="N93" s="13">
        <v>1680.5629007844057</v>
      </c>
      <c r="O93" s="13">
        <v>1674.0712257629175</v>
      </c>
      <c r="P93" s="13"/>
      <c r="Q93" s="13"/>
      <c r="R93" s="13">
        <v>3423.8527749414702</v>
      </c>
      <c r="S93" s="13">
        <v>3349.9387728414704</v>
      </c>
      <c r="T93" s="13">
        <v>3482.6384655815286</v>
      </c>
      <c r="U93" s="13">
        <v>3351.8401305945054</v>
      </c>
      <c r="V93" s="13">
        <v>3425.5885270808003</v>
      </c>
      <c r="W93" s="13">
        <v>3460.126960266035</v>
      </c>
      <c r="X93" s="13">
        <v>3472.773610504576</v>
      </c>
      <c r="Y93" s="13">
        <v>3394.8049666260004</v>
      </c>
      <c r="Z93" s="13">
        <v>3253.8929862714849</v>
      </c>
      <c r="AA93" s="13">
        <v>3106.1884254780762</v>
      </c>
      <c r="AB93" s="13"/>
      <c r="AC93" s="13"/>
      <c r="AD93" s="14">
        <f t="shared" si="62"/>
        <v>5003.5186753945454</v>
      </c>
      <c r="AE93" s="14">
        <f t="shared" si="63"/>
        <v>4864.0255373132186</v>
      </c>
      <c r="AF93" s="14">
        <f t="shared" si="64"/>
        <v>5033.6452861593916</v>
      </c>
      <c r="AG93" s="14">
        <f t="shared" si="65"/>
        <v>4845.9447210657363</v>
      </c>
      <c r="AH93" s="174">
        <v>5024.1919357182251</v>
      </c>
      <c r="AI93" s="174">
        <v>5071.8569397575529</v>
      </c>
      <c r="AJ93" s="174">
        <v>5088.1776896523761</v>
      </c>
      <c r="AK93" s="174">
        <v>4973.1935635188274</v>
      </c>
      <c r="AL93" s="14">
        <f t="shared" si="66"/>
        <v>4934.4558870558903</v>
      </c>
      <c r="AM93" s="14">
        <f t="shared" si="67"/>
        <v>4780.2596512409937</v>
      </c>
      <c r="AN93" s="14">
        <f t="shared" si="68"/>
        <v>0</v>
      </c>
      <c r="AO93" s="14">
        <f t="shared" si="69"/>
        <v>0</v>
      </c>
      <c r="AP93" s="13">
        <v>235000</v>
      </c>
      <c r="AQ93" s="13">
        <v>239606.924</v>
      </c>
      <c r="AR93" s="13">
        <v>242802.63099999999</v>
      </c>
      <c r="AS93" s="14">
        <f t="shared" si="70"/>
        <v>672.19825551194685</v>
      </c>
      <c r="AT93" s="14">
        <f t="shared" si="71"/>
        <v>644.29224020074389</v>
      </c>
      <c r="AU93" s="14">
        <f t="shared" si="72"/>
        <v>660.00290237355898</v>
      </c>
      <c r="AV93" s="14">
        <f t="shared" si="73"/>
        <v>623.56486429049539</v>
      </c>
      <c r="AW93" s="14">
        <f t="shared" si="74"/>
        <v>667.1774679756021</v>
      </c>
      <c r="AX93" s="14">
        <f t="shared" si="75"/>
        <v>672.65584507546112</v>
      </c>
      <c r="AY93" s="14">
        <f t="shared" si="76"/>
        <v>674.18923133782232</v>
      </c>
      <c r="AZ93" s="14">
        <f t="shared" si="77"/>
        <v>650.070631603999</v>
      </c>
      <c r="BA93" s="14">
        <f t="shared" si="78"/>
        <v>701.38327921792677</v>
      </c>
      <c r="BB93" s="14">
        <f t="shared" si="79"/>
        <v>698.67397728578055</v>
      </c>
      <c r="BC93" s="14">
        <f t="shared" si="80"/>
        <v>0</v>
      </c>
      <c r="BD93" s="14">
        <f t="shared" si="81"/>
        <v>0</v>
      </c>
      <c r="BE93" s="14">
        <f t="shared" si="82"/>
        <v>1456.9586276346683</v>
      </c>
      <c r="BF93" s="14">
        <f t="shared" si="83"/>
        <v>1425.5058607836045</v>
      </c>
      <c r="BG93" s="14">
        <f t="shared" si="84"/>
        <v>1481.9738151410759</v>
      </c>
      <c r="BH93" s="14">
        <f t="shared" si="85"/>
        <v>1398.8911817066294</v>
      </c>
      <c r="BI93" s="14">
        <f t="shared" si="86"/>
        <v>1429.6700904523111</v>
      </c>
      <c r="BJ93" s="14">
        <f t="shared" si="87"/>
        <v>1444.0847127881975</v>
      </c>
      <c r="BK93" s="14">
        <f t="shared" si="88"/>
        <v>1449.3627949184706</v>
      </c>
      <c r="BL93" s="14">
        <f t="shared" si="89"/>
        <v>1398.1747037271602</v>
      </c>
      <c r="BM93" s="14">
        <f t="shared" si="90"/>
        <v>1358.0129204744871</v>
      </c>
      <c r="BN93" s="14">
        <f t="shared" si="91"/>
        <v>1296.3683910395162</v>
      </c>
      <c r="BO93" s="14">
        <f t="shared" si="92"/>
        <v>0</v>
      </c>
      <c r="BP93" s="14">
        <f t="shared" si="93"/>
        <v>0</v>
      </c>
      <c r="BQ93" s="14">
        <f t="shared" si="94"/>
        <v>2129.1568831466147</v>
      </c>
      <c r="BR93" s="14">
        <f t="shared" si="95"/>
        <v>2069.7981009843484</v>
      </c>
      <c r="BS93" s="14">
        <f t="shared" si="96"/>
        <v>2141.9767175146349</v>
      </c>
      <c r="BT93" s="14">
        <f t="shared" si="97"/>
        <v>2022.4560459971251</v>
      </c>
      <c r="BU93" s="14">
        <f t="shared" si="98"/>
        <v>2096.8475584279131</v>
      </c>
      <c r="BV93" s="14">
        <f t="shared" si="99"/>
        <v>2116.7405578636585</v>
      </c>
      <c r="BW93" s="14">
        <f t="shared" si="100"/>
        <v>2123.5520262562932</v>
      </c>
      <c r="BX93" s="14">
        <f t="shared" si="101"/>
        <v>2048.2453353311594</v>
      </c>
      <c r="BY93" s="14">
        <f t="shared" si="102"/>
        <v>2059.3961996924136</v>
      </c>
      <c r="BZ93" s="14">
        <f t="shared" si="103"/>
        <v>1995.0423683252966</v>
      </c>
      <c r="CA93" s="14">
        <f t="shared" si="104"/>
        <v>0</v>
      </c>
      <c r="CB93" s="14">
        <f t="shared" si="105"/>
        <v>0</v>
      </c>
    </row>
    <row r="94" spans="1:80" x14ac:dyDescent="0.3">
      <c r="A94" t="s">
        <v>241</v>
      </c>
      <c r="B94" t="s">
        <v>276</v>
      </c>
      <c r="C94" t="s">
        <v>317</v>
      </c>
      <c r="D94" t="s">
        <v>453</v>
      </c>
      <c r="E94" t="s">
        <v>454</v>
      </c>
      <c r="F94" s="13">
        <v>801.03025447077687</v>
      </c>
      <c r="G94" s="13">
        <v>788.71699956323891</v>
      </c>
      <c r="H94" s="13">
        <v>793.10498364993191</v>
      </c>
      <c r="I94" s="13">
        <v>761.02529746882919</v>
      </c>
      <c r="J94" s="13">
        <v>815.76379587041379</v>
      </c>
      <c r="K94" s="13">
        <v>855.65199442021913</v>
      </c>
      <c r="L94" s="13">
        <v>813.79835745015544</v>
      </c>
      <c r="M94" s="13">
        <v>785.7288324377696</v>
      </c>
      <c r="N94" s="13">
        <v>840.06732598326516</v>
      </c>
      <c r="O94" s="13">
        <v>877.33319861579412</v>
      </c>
      <c r="P94" s="13"/>
      <c r="Q94" s="13"/>
      <c r="R94" s="13">
        <v>2036.8198212503717</v>
      </c>
      <c r="S94" s="13">
        <v>2047.0976515800544</v>
      </c>
      <c r="T94" s="13">
        <v>2114.768372130734</v>
      </c>
      <c r="U94" s="13">
        <v>2046.7999587310883</v>
      </c>
      <c r="V94" s="13">
        <v>2060.8965960801993</v>
      </c>
      <c r="W94" s="13">
        <v>2020.5468932156323</v>
      </c>
      <c r="X94" s="13">
        <v>2103.9474537115789</v>
      </c>
      <c r="Y94" s="13">
        <v>2099.7957153728903</v>
      </c>
      <c r="Z94" s="13">
        <v>1984.1431802219881</v>
      </c>
      <c r="AA94" s="13">
        <v>2088.6408670402734</v>
      </c>
      <c r="AB94" s="13"/>
      <c r="AC94" s="13"/>
      <c r="AD94" s="14">
        <f t="shared" si="62"/>
        <v>2837.8500757211486</v>
      </c>
      <c r="AE94" s="14">
        <f t="shared" si="63"/>
        <v>2835.8146511432933</v>
      </c>
      <c r="AF94" s="14">
        <f t="shared" si="64"/>
        <v>2907.8733557806659</v>
      </c>
      <c r="AG94" s="14">
        <f t="shared" si="65"/>
        <v>2807.8252561999175</v>
      </c>
      <c r="AH94" s="174">
        <v>2876.6603919506133</v>
      </c>
      <c r="AI94" s="174">
        <v>2876.1988876358514</v>
      </c>
      <c r="AJ94" s="174">
        <v>2917.7458111617343</v>
      </c>
      <c r="AK94" s="174">
        <v>2885.5245478106599</v>
      </c>
      <c r="AL94" s="14">
        <f t="shared" si="66"/>
        <v>2824.2105062052533</v>
      </c>
      <c r="AM94" s="14">
        <f t="shared" si="67"/>
        <v>2965.9740656560675</v>
      </c>
      <c r="AN94" s="14">
        <f t="shared" si="68"/>
        <v>0</v>
      </c>
      <c r="AO94" s="14">
        <f t="shared" si="69"/>
        <v>0</v>
      </c>
      <c r="AP94" s="13">
        <v>155741</v>
      </c>
      <c r="AQ94" s="13">
        <v>156345.32699999999</v>
      </c>
      <c r="AR94" s="13">
        <v>156182.81400000001</v>
      </c>
      <c r="AS94" s="14">
        <f t="shared" si="70"/>
        <v>514.33486010156412</v>
      </c>
      <c r="AT94" s="14">
        <f t="shared" si="71"/>
        <v>506.42862159819117</v>
      </c>
      <c r="AU94" s="14">
        <f t="shared" si="72"/>
        <v>509.24610966279397</v>
      </c>
      <c r="AV94" s="14">
        <f t="shared" si="73"/>
        <v>486.75922208332412</v>
      </c>
      <c r="AW94" s="14">
        <f t="shared" si="74"/>
        <v>521.77050093119431</v>
      </c>
      <c r="AX94" s="14">
        <f t="shared" si="75"/>
        <v>547.28338277754813</v>
      </c>
      <c r="AY94" s="14">
        <f t="shared" si="76"/>
        <v>520.51338729820532</v>
      </c>
      <c r="AZ94" s="14">
        <f t="shared" si="77"/>
        <v>503.08277352319283</v>
      </c>
      <c r="BA94" s="14">
        <f t="shared" si="78"/>
        <v>537.31527644779896</v>
      </c>
      <c r="BB94" s="14">
        <f t="shared" si="79"/>
        <v>561.15089299457873</v>
      </c>
      <c r="BC94" s="14">
        <f t="shared" si="80"/>
        <v>0</v>
      </c>
      <c r="BD94" s="14">
        <f t="shared" si="81"/>
        <v>0</v>
      </c>
      <c r="BE94" s="14">
        <f t="shared" si="82"/>
        <v>1307.8250565043063</v>
      </c>
      <c r="BF94" s="14">
        <f t="shared" si="83"/>
        <v>1314.4243658253474</v>
      </c>
      <c r="BG94" s="14">
        <f t="shared" si="84"/>
        <v>1357.8751723250357</v>
      </c>
      <c r="BH94" s="14">
        <f t="shared" si="85"/>
        <v>1309.1532686046244</v>
      </c>
      <c r="BI94" s="14">
        <f t="shared" si="86"/>
        <v>1318.1696156996104</v>
      </c>
      <c r="BJ94" s="14">
        <f t="shared" si="87"/>
        <v>1292.3615511806327</v>
      </c>
      <c r="BK94" s="14">
        <f t="shared" si="88"/>
        <v>1345.7053652211678</v>
      </c>
      <c r="BL94" s="14">
        <f t="shared" si="89"/>
        <v>1344.4473572955922</v>
      </c>
      <c r="BM94" s="14">
        <f t="shared" si="90"/>
        <v>1269.0773803696661</v>
      </c>
      <c r="BN94" s="14">
        <f t="shared" si="91"/>
        <v>1335.9151227079999</v>
      </c>
      <c r="BO94" s="14">
        <f t="shared" si="92"/>
        <v>0</v>
      </c>
      <c r="BP94" s="14">
        <f t="shared" si="93"/>
        <v>0</v>
      </c>
      <c r="BQ94" s="14">
        <f t="shared" si="94"/>
        <v>1822.1599166058702</v>
      </c>
      <c r="BR94" s="14">
        <f t="shared" si="95"/>
        <v>1820.8529874235387</v>
      </c>
      <c r="BS94" s="14">
        <f t="shared" si="96"/>
        <v>1867.1212819878297</v>
      </c>
      <c r="BT94" s="14">
        <f t="shared" si="97"/>
        <v>1795.9124906879485</v>
      </c>
      <c r="BU94" s="14">
        <f t="shared" si="98"/>
        <v>1839.9401166308051</v>
      </c>
      <c r="BV94" s="14">
        <f t="shared" si="99"/>
        <v>1839.6449339581807</v>
      </c>
      <c r="BW94" s="14">
        <f t="shared" si="100"/>
        <v>1866.2187525193729</v>
      </c>
      <c r="BX94" s="14">
        <f t="shared" si="101"/>
        <v>1847.530130818785</v>
      </c>
      <c r="BY94" s="14">
        <f t="shared" si="102"/>
        <v>1806.392656817465</v>
      </c>
      <c r="BZ94" s="14">
        <f t="shared" si="103"/>
        <v>1897.0660157025784</v>
      </c>
      <c r="CA94" s="14">
        <f t="shared" si="104"/>
        <v>0</v>
      </c>
      <c r="CB94" s="14">
        <f t="shared" si="105"/>
        <v>0</v>
      </c>
    </row>
    <row r="95" spans="1:80" x14ac:dyDescent="0.3">
      <c r="A95" t="s">
        <v>259</v>
      </c>
      <c r="B95" t="s">
        <v>283</v>
      </c>
      <c r="C95" t="s">
        <v>313</v>
      </c>
      <c r="D95" t="s">
        <v>457</v>
      </c>
      <c r="E95" t="s">
        <v>458</v>
      </c>
      <c r="F95" s="13">
        <v>14480.868250907897</v>
      </c>
      <c r="G95" s="13">
        <v>15234.923723770378</v>
      </c>
      <c r="H95" s="13">
        <v>15869.661908966213</v>
      </c>
      <c r="I95" s="13">
        <v>15419.992282680041</v>
      </c>
      <c r="J95" s="13">
        <v>14898.016712125864</v>
      </c>
      <c r="K95" s="13">
        <v>14902.212277992825</v>
      </c>
      <c r="L95" s="13">
        <v>15534.439578548292</v>
      </c>
      <c r="M95" s="13">
        <v>15505.947669284727</v>
      </c>
      <c r="N95" s="13">
        <v>16074.662026711103</v>
      </c>
      <c r="O95" s="13">
        <v>16391.83139678006</v>
      </c>
      <c r="P95" s="13"/>
      <c r="Q95" s="13"/>
      <c r="R95" s="13">
        <v>26286.462715205234</v>
      </c>
      <c r="S95" s="13">
        <v>24596.313648028769</v>
      </c>
      <c r="T95" s="13">
        <v>25721.170686481855</v>
      </c>
      <c r="U95" s="13">
        <v>26234.109147060441</v>
      </c>
      <c r="V95" s="13">
        <v>25666.525105254885</v>
      </c>
      <c r="W95" s="13">
        <v>25701.728302216383</v>
      </c>
      <c r="X95" s="13">
        <v>26350.348422555035</v>
      </c>
      <c r="Y95" s="13">
        <v>26581.211990145755</v>
      </c>
      <c r="Z95" s="13">
        <v>25944.443621789876</v>
      </c>
      <c r="AA95" s="13">
        <v>25461.922489253422</v>
      </c>
      <c r="AB95" s="13"/>
      <c r="AC95" s="13"/>
      <c r="AD95" s="14">
        <f t="shared" si="62"/>
        <v>40767.330966113135</v>
      </c>
      <c r="AE95" s="14">
        <f t="shared" si="63"/>
        <v>39831.237371799143</v>
      </c>
      <c r="AF95" s="14">
        <f t="shared" si="64"/>
        <v>41590.832595448068</v>
      </c>
      <c r="AG95" s="14">
        <f t="shared" si="65"/>
        <v>41654.101429740484</v>
      </c>
      <c r="AH95" s="174">
        <v>40564.541817380748</v>
      </c>
      <c r="AI95" s="174">
        <v>40603.940580209208</v>
      </c>
      <c r="AJ95" s="174">
        <v>41884.788001103327</v>
      </c>
      <c r="AK95" s="174">
        <v>42087.159659430486</v>
      </c>
      <c r="AL95" s="14">
        <f t="shared" si="66"/>
        <v>42019.105648500976</v>
      </c>
      <c r="AM95" s="14">
        <f t="shared" si="67"/>
        <v>41853.753886033483</v>
      </c>
      <c r="AN95" s="14">
        <f t="shared" si="68"/>
        <v>0</v>
      </c>
      <c r="AO95" s="14">
        <f t="shared" si="69"/>
        <v>0</v>
      </c>
      <c r="AP95" s="13">
        <v>1554636</v>
      </c>
      <c r="AQ95" s="13">
        <v>1565757.5989999999</v>
      </c>
      <c r="AR95" s="13">
        <v>1578851.1499999997</v>
      </c>
      <c r="AS95" s="14">
        <f t="shared" si="70"/>
        <v>931.46358703309943</v>
      </c>
      <c r="AT95" s="14">
        <f t="shared" si="71"/>
        <v>979.96725431357413</v>
      </c>
      <c r="AU95" s="14">
        <f t="shared" si="72"/>
        <v>1020.7959875473238</v>
      </c>
      <c r="AV95" s="14">
        <f t="shared" si="73"/>
        <v>984.8262778688287</v>
      </c>
      <c r="AW95" s="14">
        <f t="shared" si="74"/>
        <v>951.4893443046841</v>
      </c>
      <c r="AX95" s="14">
        <f t="shared" si="75"/>
        <v>951.75730186526948</v>
      </c>
      <c r="AY95" s="14">
        <f t="shared" si="76"/>
        <v>992.13566572946229</v>
      </c>
      <c r="AZ95" s="14">
        <f t="shared" si="77"/>
        <v>982.10320012020964</v>
      </c>
      <c r="BA95" s="14">
        <f t="shared" si="78"/>
        <v>1026.6379698222433</v>
      </c>
      <c r="BB95" s="14">
        <f t="shared" si="79"/>
        <v>1046.8945772480367</v>
      </c>
      <c r="BC95" s="14">
        <f t="shared" si="80"/>
        <v>0</v>
      </c>
      <c r="BD95" s="14">
        <f t="shared" si="81"/>
        <v>0</v>
      </c>
      <c r="BE95" s="14">
        <f t="shared" si="82"/>
        <v>1690.8435617858609</v>
      </c>
      <c r="BF95" s="14">
        <f t="shared" si="83"/>
        <v>1582.1268546482115</v>
      </c>
      <c r="BG95" s="14">
        <f t="shared" si="84"/>
        <v>1654.4818649820186</v>
      </c>
      <c r="BH95" s="14">
        <f t="shared" si="85"/>
        <v>1675.4898180800999</v>
      </c>
      <c r="BI95" s="14">
        <f t="shared" si="86"/>
        <v>1639.2400152901885</v>
      </c>
      <c r="BJ95" s="14">
        <f t="shared" si="87"/>
        <v>1641.4883324616319</v>
      </c>
      <c r="BK95" s="14">
        <f t="shared" si="88"/>
        <v>1682.9136540281952</v>
      </c>
      <c r="BL95" s="14">
        <f t="shared" si="89"/>
        <v>1683.5793538957589</v>
      </c>
      <c r="BM95" s="14">
        <f t="shared" si="90"/>
        <v>1656.9897944841382</v>
      </c>
      <c r="BN95" s="14">
        <f t="shared" si="91"/>
        <v>1626.1726914507808</v>
      </c>
      <c r="BO95" s="14">
        <f t="shared" si="92"/>
        <v>0</v>
      </c>
      <c r="BP95" s="14">
        <f t="shared" si="93"/>
        <v>0</v>
      </c>
      <c r="BQ95" s="14">
        <f t="shared" si="94"/>
        <v>2622.3071488189603</v>
      </c>
      <c r="BR95" s="14">
        <f t="shared" si="95"/>
        <v>2562.0941089617854</v>
      </c>
      <c r="BS95" s="14">
        <f t="shared" si="96"/>
        <v>2675.2778525293425</v>
      </c>
      <c r="BT95" s="14">
        <f t="shared" si="97"/>
        <v>2660.3160959489287</v>
      </c>
      <c r="BU95" s="14">
        <f t="shared" si="98"/>
        <v>2590.7293595948722</v>
      </c>
      <c r="BV95" s="14">
        <f t="shared" si="99"/>
        <v>2593.2456343269014</v>
      </c>
      <c r="BW95" s="14">
        <f t="shared" si="100"/>
        <v>2675.0493197576575</v>
      </c>
      <c r="BX95" s="14">
        <f t="shared" si="101"/>
        <v>2665.6825540159689</v>
      </c>
      <c r="BY95" s="14">
        <f t="shared" si="102"/>
        <v>2683.6277643063818</v>
      </c>
      <c r="BZ95" s="14">
        <f t="shared" si="103"/>
        <v>2673.0672686988173</v>
      </c>
      <c r="CA95" s="14">
        <f t="shared" si="104"/>
        <v>0</v>
      </c>
      <c r="CB95" s="14">
        <f t="shared" si="105"/>
        <v>0</v>
      </c>
    </row>
    <row r="96" spans="1:80" x14ac:dyDescent="0.3">
      <c r="A96" t="s">
        <v>226</v>
      </c>
      <c r="B96" t="s">
        <v>245</v>
      </c>
      <c r="C96" t="s">
        <v>220</v>
      </c>
      <c r="D96" t="s">
        <v>459</v>
      </c>
      <c r="E96" t="s">
        <v>460</v>
      </c>
      <c r="F96" s="13">
        <v>1768.2150907297735</v>
      </c>
      <c r="G96" s="13">
        <v>1575.5700922671163</v>
      </c>
      <c r="H96" s="13">
        <v>1586.0125032258907</v>
      </c>
      <c r="I96" s="13">
        <v>1338.0208048816476</v>
      </c>
      <c r="J96" s="13">
        <v>1549.3653740500329</v>
      </c>
      <c r="K96" s="13">
        <v>1572.5811068975238</v>
      </c>
      <c r="L96" s="13">
        <v>1600.6587004293024</v>
      </c>
      <c r="M96" s="13">
        <v>1548.9277820756461</v>
      </c>
      <c r="N96" s="13">
        <v>1665.0016418128971</v>
      </c>
      <c r="O96" s="13">
        <v>1543.7889125037177</v>
      </c>
      <c r="P96" s="13"/>
      <c r="Q96" s="13"/>
      <c r="R96" s="13">
        <v>5399.0754489091341</v>
      </c>
      <c r="S96" s="13">
        <v>4985.3328745162853</v>
      </c>
      <c r="T96" s="13">
        <v>5302.1564353567401</v>
      </c>
      <c r="U96" s="13">
        <v>5248.5015840622418</v>
      </c>
      <c r="V96" s="13">
        <v>5289.3865379001691</v>
      </c>
      <c r="W96" s="13">
        <v>5374.6054594489406</v>
      </c>
      <c r="X96" s="13">
        <v>5462.4812626013518</v>
      </c>
      <c r="Y96" s="13">
        <v>5293.3106065970514</v>
      </c>
      <c r="Z96" s="13">
        <v>5111.5816938490725</v>
      </c>
      <c r="AA96" s="13">
        <v>4931.8202585077634</v>
      </c>
      <c r="AB96" s="13"/>
      <c r="AC96" s="13"/>
      <c r="AD96" s="14">
        <f t="shared" si="62"/>
        <v>7167.2905396389078</v>
      </c>
      <c r="AE96" s="14">
        <f t="shared" si="63"/>
        <v>6560.902966783402</v>
      </c>
      <c r="AF96" s="14">
        <f t="shared" si="64"/>
        <v>6888.1689385826303</v>
      </c>
      <c r="AG96" s="14">
        <f t="shared" si="65"/>
        <v>6586.5223889438894</v>
      </c>
      <c r="AH96" s="174">
        <v>6832.7248883706816</v>
      </c>
      <c r="AI96" s="174">
        <v>6940.1452351774878</v>
      </c>
      <c r="AJ96" s="174">
        <v>7056.0986318616769</v>
      </c>
      <c r="AK96" s="174">
        <v>6835.9853251094519</v>
      </c>
      <c r="AL96" s="14">
        <f t="shared" si="66"/>
        <v>6776.5833356619696</v>
      </c>
      <c r="AM96" s="14">
        <f t="shared" si="67"/>
        <v>6475.6091710114815</v>
      </c>
      <c r="AN96" s="14">
        <f t="shared" si="68"/>
        <v>0</v>
      </c>
      <c r="AO96" s="14">
        <f t="shared" si="69"/>
        <v>0</v>
      </c>
      <c r="AP96" s="13">
        <v>260673</v>
      </c>
      <c r="AQ96" s="13">
        <v>261155.21</v>
      </c>
      <c r="AR96" s="13">
        <v>261615.91500000001</v>
      </c>
      <c r="AS96" s="14">
        <f t="shared" si="70"/>
        <v>678.32690410198734</v>
      </c>
      <c r="AT96" s="14">
        <f t="shared" si="71"/>
        <v>604.42396882957428</v>
      </c>
      <c r="AU96" s="14">
        <f t="shared" si="72"/>
        <v>608.42991150824628</v>
      </c>
      <c r="AV96" s="14">
        <f t="shared" si="73"/>
        <v>512.34696978920988</v>
      </c>
      <c r="AW96" s="14">
        <f t="shared" si="74"/>
        <v>593.27377541119438</v>
      </c>
      <c r="AX96" s="14">
        <f t="shared" si="75"/>
        <v>602.16340577602261</v>
      </c>
      <c r="AY96" s="14">
        <f t="shared" si="76"/>
        <v>612.91471092202312</v>
      </c>
      <c r="AZ96" s="14">
        <f t="shared" si="77"/>
        <v>592.06175666937008</v>
      </c>
      <c r="BA96" s="14">
        <f t="shared" si="78"/>
        <v>637.55252740808703</v>
      </c>
      <c r="BB96" s="14">
        <f t="shared" si="79"/>
        <v>591.1384699174555</v>
      </c>
      <c r="BC96" s="14">
        <f t="shared" si="80"/>
        <v>0</v>
      </c>
      <c r="BD96" s="14">
        <f t="shared" si="81"/>
        <v>0</v>
      </c>
      <c r="BE96" s="14">
        <f t="shared" si="82"/>
        <v>2071.2062426523398</v>
      </c>
      <c r="BF96" s="14">
        <f t="shared" si="83"/>
        <v>1912.4853262579115</v>
      </c>
      <c r="BG96" s="14">
        <f t="shared" si="84"/>
        <v>2034.025938764943</v>
      </c>
      <c r="BH96" s="14">
        <f t="shared" si="85"/>
        <v>2009.7250152743429</v>
      </c>
      <c r="BI96" s="14">
        <f t="shared" si="86"/>
        <v>2025.3804386671702</v>
      </c>
      <c r="BJ96" s="14">
        <f t="shared" si="87"/>
        <v>2058.0119613347715</v>
      </c>
      <c r="BK96" s="14">
        <f t="shared" si="88"/>
        <v>2091.660841306345</v>
      </c>
      <c r="BL96" s="14">
        <f t="shared" si="89"/>
        <v>2023.3136835719843</v>
      </c>
      <c r="BM96" s="14">
        <f t="shared" si="90"/>
        <v>1957.2964651362201</v>
      </c>
      <c r="BN96" s="14">
        <f t="shared" si="91"/>
        <v>1888.4632853036949</v>
      </c>
      <c r="BO96" s="14">
        <f t="shared" si="92"/>
        <v>0</v>
      </c>
      <c r="BP96" s="14">
        <f t="shared" si="93"/>
        <v>0</v>
      </c>
      <c r="BQ96" s="14">
        <f t="shared" si="94"/>
        <v>2749.5331467543274</v>
      </c>
      <c r="BR96" s="14">
        <f t="shared" si="95"/>
        <v>2516.909295087486</v>
      </c>
      <c r="BS96" s="14">
        <f t="shared" si="96"/>
        <v>2642.4558502731893</v>
      </c>
      <c r="BT96" s="14">
        <f t="shared" si="97"/>
        <v>2522.0719850635528</v>
      </c>
      <c r="BU96" s="14">
        <f t="shared" si="98"/>
        <v>2616.3463820502307</v>
      </c>
      <c r="BV96" s="14">
        <f t="shared" si="99"/>
        <v>2657.4791424522941</v>
      </c>
      <c r="BW96" s="14">
        <f t="shared" si="100"/>
        <v>2701.8793275698681</v>
      </c>
      <c r="BX96" s="14">
        <f t="shared" si="101"/>
        <v>2612.9852708347089</v>
      </c>
      <c r="BY96" s="14">
        <f t="shared" si="102"/>
        <v>2594.8489925443073</v>
      </c>
      <c r="BZ96" s="14">
        <f t="shared" si="103"/>
        <v>2479.6017552211506</v>
      </c>
      <c r="CA96" s="14">
        <f t="shared" si="104"/>
        <v>0</v>
      </c>
      <c r="CB96" s="14">
        <f t="shared" si="105"/>
        <v>0</v>
      </c>
    </row>
    <row r="97" spans="1:80" x14ac:dyDescent="0.3">
      <c r="A97" t="s">
        <v>241</v>
      </c>
      <c r="B97" t="s">
        <v>276</v>
      </c>
      <c r="C97" t="s">
        <v>317</v>
      </c>
      <c r="D97" t="s">
        <v>463</v>
      </c>
      <c r="E97" t="s">
        <v>464</v>
      </c>
      <c r="F97" s="13">
        <v>1434.6850937061254</v>
      </c>
      <c r="G97" s="13">
        <v>1419.5011893200601</v>
      </c>
      <c r="H97" s="13">
        <v>1584.1561835905934</v>
      </c>
      <c r="I97" s="13">
        <v>1418.3107772509743</v>
      </c>
      <c r="J97" s="13">
        <v>1666.5710893649564</v>
      </c>
      <c r="K97" s="13">
        <v>1683.8982160589003</v>
      </c>
      <c r="L97" s="13">
        <v>1684.2498446719583</v>
      </c>
      <c r="M97" s="13">
        <v>1649.4981715294277</v>
      </c>
      <c r="N97" s="13">
        <v>1538.2842478929906</v>
      </c>
      <c r="O97" s="13">
        <v>1529.9429176005665</v>
      </c>
      <c r="P97" s="13"/>
      <c r="Q97" s="13"/>
      <c r="R97" s="13">
        <v>2471.578575395436</v>
      </c>
      <c r="S97" s="13">
        <v>2407.9462893607833</v>
      </c>
      <c r="T97" s="13">
        <v>2523.41090433723</v>
      </c>
      <c r="U97" s="13">
        <v>2696.8073482224022</v>
      </c>
      <c r="V97" s="13">
        <v>2606.8371627511065</v>
      </c>
      <c r="W97" s="13">
        <v>2635.0439233821753</v>
      </c>
      <c r="X97" s="13">
        <v>2637.0706733883017</v>
      </c>
      <c r="Y97" s="13">
        <v>2580.1866028281843</v>
      </c>
      <c r="Z97" s="13">
        <v>2561.229183430657</v>
      </c>
      <c r="AA97" s="13">
        <v>2638.5146101486134</v>
      </c>
      <c r="AB97" s="13"/>
      <c r="AC97" s="13"/>
      <c r="AD97" s="14">
        <f t="shared" si="62"/>
        <v>3906.2636691015614</v>
      </c>
      <c r="AE97" s="14">
        <f t="shared" si="63"/>
        <v>3827.4474786808432</v>
      </c>
      <c r="AF97" s="14">
        <f t="shared" si="64"/>
        <v>4107.5670879278232</v>
      </c>
      <c r="AG97" s="14">
        <f t="shared" si="65"/>
        <v>4115.1181254733765</v>
      </c>
      <c r="AH97" s="174">
        <v>4273.4082521160617</v>
      </c>
      <c r="AI97" s="174">
        <v>4318.9421394410756</v>
      </c>
      <c r="AJ97" s="174">
        <v>4321.3205180602599</v>
      </c>
      <c r="AK97" s="174">
        <v>4229.6847743576127</v>
      </c>
      <c r="AL97" s="14">
        <f t="shared" si="66"/>
        <v>4099.5134313236476</v>
      </c>
      <c r="AM97" s="14">
        <f t="shared" si="67"/>
        <v>4168.4575277491804</v>
      </c>
      <c r="AN97" s="14">
        <f t="shared" si="68"/>
        <v>0</v>
      </c>
      <c r="AO97" s="14">
        <f t="shared" si="69"/>
        <v>0</v>
      </c>
      <c r="AP97" s="13">
        <v>174609</v>
      </c>
      <c r="AQ97" s="13">
        <v>178700.57699999999</v>
      </c>
      <c r="AR97" s="13">
        <v>180972.655</v>
      </c>
      <c r="AS97" s="14">
        <f t="shared" si="70"/>
        <v>821.6558675132012</v>
      </c>
      <c r="AT97" s="14">
        <f t="shared" si="71"/>
        <v>812.9599214931992</v>
      </c>
      <c r="AU97" s="14">
        <f t="shared" si="72"/>
        <v>907.25918113647822</v>
      </c>
      <c r="AV97" s="14">
        <f t="shared" si="73"/>
        <v>793.68002110646478</v>
      </c>
      <c r="AW97" s="14">
        <f t="shared" si="74"/>
        <v>932.60532077910216</v>
      </c>
      <c r="AX97" s="14">
        <f t="shared" si="75"/>
        <v>942.30149914899289</v>
      </c>
      <c r="AY97" s="14">
        <f t="shared" si="76"/>
        <v>942.49826886230949</v>
      </c>
      <c r="AZ97" s="14">
        <f t="shared" si="77"/>
        <v>911.4626580073259</v>
      </c>
      <c r="BA97" s="14">
        <f t="shared" si="78"/>
        <v>860.81660939068513</v>
      </c>
      <c r="BB97" s="14">
        <f t="shared" si="79"/>
        <v>856.14884030316625</v>
      </c>
      <c r="BC97" s="14">
        <f t="shared" si="80"/>
        <v>0</v>
      </c>
      <c r="BD97" s="14">
        <f t="shared" si="81"/>
        <v>0</v>
      </c>
      <c r="BE97" s="14">
        <f t="shared" si="82"/>
        <v>1415.493230815958</v>
      </c>
      <c r="BF97" s="14">
        <f t="shared" si="83"/>
        <v>1379.050501039914</v>
      </c>
      <c r="BG97" s="14">
        <f t="shared" si="84"/>
        <v>1445.1780288170885</v>
      </c>
      <c r="BH97" s="14">
        <f t="shared" si="85"/>
        <v>1509.1206718500985</v>
      </c>
      <c r="BI97" s="14">
        <f t="shared" si="86"/>
        <v>1458.7737804288715</v>
      </c>
      <c r="BJ97" s="14">
        <f t="shared" si="87"/>
        <v>1474.558150633266</v>
      </c>
      <c r="BK97" s="14">
        <f t="shared" si="88"/>
        <v>1475.6923103769843</v>
      </c>
      <c r="BL97" s="14">
        <f t="shared" si="89"/>
        <v>1425.7328560650139</v>
      </c>
      <c r="BM97" s="14">
        <f t="shared" si="90"/>
        <v>1433.251770323415</v>
      </c>
      <c r="BN97" s="14">
        <f t="shared" si="91"/>
        <v>1476.5003305773396</v>
      </c>
      <c r="BO97" s="14">
        <f t="shared" si="92"/>
        <v>0</v>
      </c>
      <c r="BP97" s="14">
        <f t="shared" si="93"/>
        <v>0</v>
      </c>
      <c r="BQ97" s="14">
        <f t="shared" si="94"/>
        <v>2237.1490983291592</v>
      </c>
      <c r="BR97" s="14">
        <f t="shared" si="95"/>
        <v>2192.0104225331129</v>
      </c>
      <c r="BS97" s="14">
        <f t="shared" si="96"/>
        <v>2352.4372099535667</v>
      </c>
      <c r="BT97" s="14">
        <f t="shared" si="97"/>
        <v>2302.8006929565631</v>
      </c>
      <c r="BU97" s="14">
        <f t="shared" si="98"/>
        <v>2391.3791012079728</v>
      </c>
      <c r="BV97" s="14">
        <f t="shared" si="99"/>
        <v>2416.8596497822591</v>
      </c>
      <c r="BW97" s="14">
        <f t="shared" si="100"/>
        <v>2418.1905792392936</v>
      </c>
      <c r="BX97" s="14">
        <f t="shared" si="101"/>
        <v>2337.1955140723403</v>
      </c>
      <c r="BY97" s="14">
        <f t="shared" si="102"/>
        <v>2294.0683797141</v>
      </c>
      <c r="BZ97" s="14">
        <f t="shared" si="103"/>
        <v>2332.6491708805061</v>
      </c>
      <c r="CA97" s="14">
        <f t="shared" si="104"/>
        <v>0</v>
      </c>
      <c r="CB97" s="14">
        <f t="shared" si="105"/>
        <v>0</v>
      </c>
    </row>
    <row r="98" spans="1:80" x14ac:dyDescent="0.3">
      <c r="A98" t="s">
        <v>226</v>
      </c>
      <c r="B98" t="s">
        <v>245</v>
      </c>
      <c r="C98" t="s">
        <v>220</v>
      </c>
      <c r="D98" t="s">
        <v>465</v>
      </c>
      <c r="E98" t="s">
        <v>466</v>
      </c>
      <c r="F98" s="13">
        <v>4107.2608013932659</v>
      </c>
      <c r="G98" s="13">
        <v>4152.3505619475145</v>
      </c>
      <c r="H98" s="13">
        <v>4142.3671430863915</v>
      </c>
      <c r="I98" s="13">
        <v>3821.9708861519516</v>
      </c>
      <c r="J98" s="13">
        <v>4191.0962692200374</v>
      </c>
      <c r="K98" s="13">
        <v>4082.3513779051559</v>
      </c>
      <c r="L98" s="13">
        <v>4457.8636359200937</v>
      </c>
      <c r="M98" s="13">
        <v>4417.4101017628218</v>
      </c>
      <c r="N98" s="13">
        <v>3948.9640168855512</v>
      </c>
      <c r="O98" s="13">
        <v>3863.4778391923583</v>
      </c>
      <c r="P98" s="13"/>
      <c r="Q98" s="13"/>
      <c r="R98" s="13">
        <v>8468.6807216207417</v>
      </c>
      <c r="S98" s="13">
        <v>8274.9076374307042</v>
      </c>
      <c r="T98" s="13">
        <v>8870.7328548583719</v>
      </c>
      <c r="U98" s="13">
        <v>8398.8300689525331</v>
      </c>
      <c r="V98" s="13">
        <v>8125.3234841015728</v>
      </c>
      <c r="W98" s="13">
        <v>8045.4567515005492</v>
      </c>
      <c r="X98" s="13">
        <v>8394.7638460527978</v>
      </c>
      <c r="Y98" s="13">
        <v>8102.1197447419363</v>
      </c>
      <c r="Z98" s="13">
        <v>8495.9550061360715</v>
      </c>
      <c r="AA98" s="13">
        <v>8411.7996750487746</v>
      </c>
      <c r="AB98" s="13"/>
      <c r="AC98" s="13"/>
      <c r="AD98" s="14">
        <f t="shared" si="62"/>
        <v>12575.941523014008</v>
      </c>
      <c r="AE98" s="14">
        <f t="shared" si="63"/>
        <v>12427.258199378219</v>
      </c>
      <c r="AF98" s="14">
        <f t="shared" si="64"/>
        <v>13013.099997944762</v>
      </c>
      <c r="AG98" s="14">
        <f t="shared" si="65"/>
        <v>12220.800955104485</v>
      </c>
      <c r="AH98" s="174">
        <v>12316.41975332161</v>
      </c>
      <c r="AI98" s="174">
        <v>12127.808129405705</v>
      </c>
      <c r="AJ98" s="174">
        <v>12852.627481972893</v>
      </c>
      <c r="AK98" s="174">
        <v>12519.529846504756</v>
      </c>
      <c r="AL98" s="14">
        <f t="shared" si="66"/>
        <v>12444.919023021623</v>
      </c>
      <c r="AM98" s="14">
        <f t="shared" si="67"/>
        <v>12275.277514241134</v>
      </c>
      <c r="AN98" s="14">
        <f t="shared" si="68"/>
        <v>0</v>
      </c>
      <c r="AO98" s="14">
        <f t="shared" si="69"/>
        <v>0</v>
      </c>
      <c r="AP98" s="13">
        <v>437145</v>
      </c>
      <c r="AQ98" s="13">
        <v>439645.446</v>
      </c>
      <c r="AR98" s="13">
        <v>441781.71899999998</v>
      </c>
      <c r="AS98" s="14">
        <f t="shared" si="70"/>
        <v>939.56485866091703</v>
      </c>
      <c r="AT98" s="14">
        <f t="shared" si="71"/>
        <v>949.87945920633081</v>
      </c>
      <c r="AU98" s="14">
        <f t="shared" si="72"/>
        <v>947.59568177295671</v>
      </c>
      <c r="AV98" s="14">
        <f t="shared" si="73"/>
        <v>869.33025712540905</v>
      </c>
      <c r="AW98" s="14">
        <f t="shared" si="74"/>
        <v>953.29004481944241</v>
      </c>
      <c r="AX98" s="14">
        <f t="shared" si="75"/>
        <v>928.55536547628799</v>
      </c>
      <c r="AY98" s="14">
        <f t="shared" si="76"/>
        <v>1013.9678862771829</v>
      </c>
      <c r="AZ98" s="14">
        <f t="shared" si="77"/>
        <v>999.90785308226441</v>
      </c>
      <c r="BA98" s="14">
        <f t="shared" si="78"/>
        <v>898.2156082393609</v>
      </c>
      <c r="BB98" s="14">
        <f t="shared" si="79"/>
        <v>878.77126314925101</v>
      </c>
      <c r="BC98" s="14">
        <f t="shared" si="80"/>
        <v>0</v>
      </c>
      <c r="BD98" s="14">
        <f t="shared" si="81"/>
        <v>0</v>
      </c>
      <c r="BE98" s="14">
        <f t="shared" si="82"/>
        <v>1937.2704072151671</v>
      </c>
      <c r="BF98" s="14">
        <f t="shared" si="83"/>
        <v>1892.9434483822768</v>
      </c>
      <c r="BG98" s="14">
        <f t="shared" si="84"/>
        <v>2029.2426665885168</v>
      </c>
      <c r="BH98" s="14">
        <f t="shared" si="85"/>
        <v>1910.3643959847893</v>
      </c>
      <c r="BI98" s="14">
        <f t="shared" si="86"/>
        <v>1848.1536788400108</v>
      </c>
      <c r="BJ98" s="14">
        <f t="shared" si="87"/>
        <v>1829.9875103222494</v>
      </c>
      <c r="BK98" s="14">
        <f t="shared" si="88"/>
        <v>1909.439509138643</v>
      </c>
      <c r="BL98" s="14">
        <f t="shared" si="89"/>
        <v>1833.9644662258959</v>
      </c>
      <c r="BM98" s="14">
        <f t="shared" si="90"/>
        <v>1932.4560468974066</v>
      </c>
      <c r="BN98" s="14">
        <f t="shared" si="91"/>
        <v>1913.3144108693382</v>
      </c>
      <c r="BO98" s="14">
        <f t="shared" si="92"/>
        <v>0</v>
      </c>
      <c r="BP98" s="14">
        <f t="shared" si="93"/>
        <v>0</v>
      </c>
      <c r="BQ98" s="14">
        <f t="shared" si="94"/>
        <v>2876.8352658760841</v>
      </c>
      <c r="BR98" s="14">
        <f t="shared" si="95"/>
        <v>2842.8229075886074</v>
      </c>
      <c r="BS98" s="14">
        <f t="shared" si="96"/>
        <v>2976.8383483614734</v>
      </c>
      <c r="BT98" s="14">
        <f t="shared" si="97"/>
        <v>2779.6946531101985</v>
      </c>
      <c r="BU98" s="14">
        <f t="shared" si="98"/>
        <v>2801.4437236594531</v>
      </c>
      <c r="BV98" s="14">
        <f t="shared" si="99"/>
        <v>2758.5428757985369</v>
      </c>
      <c r="BW98" s="14">
        <f t="shared" si="100"/>
        <v>2923.4073954158262</v>
      </c>
      <c r="BX98" s="14">
        <f t="shared" si="101"/>
        <v>2833.8723193081596</v>
      </c>
      <c r="BY98" s="14">
        <f t="shared" si="102"/>
        <v>2830.6716551367672</v>
      </c>
      <c r="BZ98" s="14">
        <f t="shared" si="103"/>
        <v>2792.0856740185895</v>
      </c>
      <c r="CA98" s="14">
        <f t="shared" si="104"/>
        <v>0</v>
      </c>
      <c r="CB98" s="14">
        <f t="shared" si="105"/>
        <v>0</v>
      </c>
    </row>
    <row r="99" spans="1:80" x14ac:dyDescent="0.3">
      <c r="A99" t="s">
        <v>226</v>
      </c>
      <c r="B99" t="s">
        <v>236</v>
      </c>
      <c r="C99" t="s">
        <v>243</v>
      </c>
      <c r="D99" t="s">
        <v>467</v>
      </c>
      <c r="E99" t="s">
        <v>468</v>
      </c>
      <c r="F99" s="13">
        <v>2384.871864784137</v>
      </c>
      <c r="G99" s="13">
        <v>2316.0633988603518</v>
      </c>
      <c r="H99" s="13">
        <v>2548.8648388561778</v>
      </c>
      <c r="I99" s="13">
        <v>2632.5609488474452</v>
      </c>
      <c r="J99" s="13">
        <v>2537.5581908030381</v>
      </c>
      <c r="K99" s="13">
        <v>2656.8523392267402</v>
      </c>
      <c r="L99" s="13">
        <v>2556.1312125536797</v>
      </c>
      <c r="M99" s="13">
        <v>3157.1244553440529</v>
      </c>
      <c r="N99" s="13">
        <v>2811.9806538093953</v>
      </c>
      <c r="O99" s="13">
        <v>2942.1567495642189</v>
      </c>
      <c r="P99" s="13"/>
      <c r="Q99" s="13"/>
      <c r="R99" s="13">
        <v>3836.0454244734601</v>
      </c>
      <c r="S99" s="13">
        <v>3818.9048519952889</v>
      </c>
      <c r="T99" s="13">
        <v>3759.1012614193169</v>
      </c>
      <c r="U99" s="13">
        <v>4076.1130436871676</v>
      </c>
      <c r="V99" s="13">
        <v>3686.2231127179648</v>
      </c>
      <c r="W99" s="13">
        <v>3633.9515509164712</v>
      </c>
      <c r="X99" s="13">
        <v>3691.5916796818055</v>
      </c>
      <c r="Y99" s="13">
        <v>3628.4565263428785</v>
      </c>
      <c r="Z99" s="13">
        <v>4100.7571908461296</v>
      </c>
      <c r="AA99" s="13">
        <v>3989.6430396876085</v>
      </c>
      <c r="AB99" s="13"/>
      <c r="AC99" s="13"/>
      <c r="AD99" s="14">
        <f t="shared" ref="AD99:AD162" si="106">SUM(F99,R99)</f>
        <v>6220.9172892575971</v>
      </c>
      <c r="AE99" s="14">
        <f t="shared" ref="AE99:AE162" si="107">SUM(G99,S99)</f>
        <v>6134.9682508556407</v>
      </c>
      <c r="AF99" s="14">
        <f t="shared" ref="AF99:AF162" si="108">SUM(H99,T99)</f>
        <v>6307.9661002754947</v>
      </c>
      <c r="AG99" s="14">
        <f t="shared" ref="AG99:AG162" si="109">SUM(I99,U99)</f>
        <v>6708.6739925346128</v>
      </c>
      <c r="AH99" s="174">
        <v>6223.7813035210029</v>
      </c>
      <c r="AI99" s="174">
        <v>6290.8038901432119</v>
      </c>
      <c r="AJ99" s="174">
        <v>6247.7228922354861</v>
      </c>
      <c r="AK99" s="174">
        <v>6785.5809816869314</v>
      </c>
      <c r="AL99" s="14">
        <f t="shared" ref="AL99:AL162" si="110">SUM(N99,Z99)</f>
        <v>6912.7378446555249</v>
      </c>
      <c r="AM99" s="14">
        <f t="shared" ref="AM99:AM162" si="111">SUM(O99,AA99)</f>
        <v>6931.799789251827</v>
      </c>
      <c r="AN99" s="14">
        <f t="shared" ref="AN99:AN162" si="112">SUM(P99,AB99)</f>
        <v>0</v>
      </c>
      <c r="AO99" s="14">
        <f t="shared" ref="AO99:AO162" si="113">SUM(Q99,AC99)</f>
        <v>0</v>
      </c>
      <c r="AP99" s="13">
        <v>148560</v>
      </c>
      <c r="AQ99" s="13">
        <v>148773.19699999999</v>
      </c>
      <c r="AR99" s="13">
        <v>149243.253</v>
      </c>
      <c r="AS99" s="14">
        <f t="shared" si="70"/>
        <v>1605.3257032741901</v>
      </c>
      <c r="AT99" s="14">
        <f t="shared" si="71"/>
        <v>1559.0087499059987</v>
      </c>
      <c r="AU99" s="14">
        <f t="shared" si="72"/>
        <v>1715.7140810825106</v>
      </c>
      <c r="AV99" s="14">
        <f t="shared" si="73"/>
        <v>1769.5129243256401</v>
      </c>
      <c r="AW99" s="14">
        <f t="shared" si="74"/>
        <v>1705.6554822862606</v>
      </c>
      <c r="AX99" s="14">
        <f t="shared" si="75"/>
        <v>1785.8407245404162</v>
      </c>
      <c r="AY99" s="14">
        <f t="shared" si="76"/>
        <v>1718.1396004776855</v>
      </c>
      <c r="AZ99" s="14">
        <f t="shared" si="77"/>
        <v>2115.4218980633268</v>
      </c>
      <c r="BA99" s="14">
        <f t="shared" si="78"/>
        <v>1890.1124063425186</v>
      </c>
      <c r="BB99" s="14">
        <f t="shared" si="79"/>
        <v>1977.6121027796553</v>
      </c>
      <c r="BC99" s="14">
        <f t="shared" si="80"/>
        <v>0</v>
      </c>
      <c r="BD99" s="14">
        <f t="shared" si="81"/>
        <v>0</v>
      </c>
      <c r="BE99" s="14">
        <f t="shared" si="82"/>
        <v>2582.1522781862277</v>
      </c>
      <c r="BF99" s="14">
        <f t="shared" si="83"/>
        <v>2570.6144668788966</v>
      </c>
      <c r="BG99" s="14">
        <f t="shared" si="84"/>
        <v>2530.3589535671226</v>
      </c>
      <c r="BH99" s="14">
        <f t="shared" si="85"/>
        <v>2739.8167989138315</v>
      </c>
      <c r="BI99" s="14">
        <f t="shared" si="86"/>
        <v>2477.7467897782458</v>
      </c>
      <c r="BJ99" s="14">
        <f t="shared" si="87"/>
        <v>2442.6117232101101</v>
      </c>
      <c r="BK99" s="14">
        <f t="shared" si="88"/>
        <v>2481.3553476852458</v>
      </c>
      <c r="BL99" s="14">
        <f t="shared" si="89"/>
        <v>2431.2365573691154</v>
      </c>
      <c r="BM99" s="14">
        <f t="shared" si="90"/>
        <v>2756.3817095670329</v>
      </c>
      <c r="BN99" s="14">
        <f t="shared" si="91"/>
        <v>2681.6947676990558</v>
      </c>
      <c r="BO99" s="14">
        <f t="shared" si="92"/>
        <v>0</v>
      </c>
      <c r="BP99" s="14">
        <f t="shared" si="93"/>
        <v>0</v>
      </c>
      <c r="BQ99" s="14">
        <f t="shared" si="94"/>
        <v>4187.4779814604181</v>
      </c>
      <c r="BR99" s="14">
        <f t="shared" si="95"/>
        <v>4129.6232167848948</v>
      </c>
      <c r="BS99" s="14">
        <f t="shared" si="96"/>
        <v>4246.073034649633</v>
      </c>
      <c r="BT99" s="14">
        <f t="shared" si="97"/>
        <v>4509.3297232394716</v>
      </c>
      <c r="BU99" s="14">
        <f t="shared" si="98"/>
        <v>4183.4022720645062</v>
      </c>
      <c r="BV99" s="14">
        <f t="shared" si="99"/>
        <v>4228.4524477505265</v>
      </c>
      <c r="BW99" s="14">
        <f t="shared" si="100"/>
        <v>4199.4949481629319</v>
      </c>
      <c r="BX99" s="14">
        <f t="shared" si="101"/>
        <v>4546.6584554324418</v>
      </c>
      <c r="BY99" s="14">
        <f t="shared" si="102"/>
        <v>4646.4941159095515</v>
      </c>
      <c r="BZ99" s="14">
        <f t="shared" si="103"/>
        <v>4659.3068704787111</v>
      </c>
      <c r="CA99" s="14">
        <f t="shared" si="104"/>
        <v>0</v>
      </c>
      <c r="CB99" s="14">
        <f t="shared" si="105"/>
        <v>0</v>
      </c>
    </row>
    <row r="100" spans="1:80" x14ac:dyDescent="0.3">
      <c r="A100" t="s">
        <v>241</v>
      </c>
      <c r="B100" t="s">
        <v>276</v>
      </c>
      <c r="C100" t="s">
        <v>317</v>
      </c>
      <c r="D100" t="s">
        <v>471</v>
      </c>
      <c r="E100" t="s">
        <v>472</v>
      </c>
      <c r="F100" s="13">
        <v>2001.1293823797662</v>
      </c>
      <c r="G100" s="13">
        <v>1921.6160710397749</v>
      </c>
      <c r="H100" s="13">
        <v>1936.8694825784814</v>
      </c>
      <c r="I100" s="13">
        <v>1825.9793518850072</v>
      </c>
      <c r="J100" s="13">
        <v>2115.265044914438</v>
      </c>
      <c r="K100" s="13">
        <v>2137.6625672029804</v>
      </c>
      <c r="L100" s="13">
        <v>2140.3689076859646</v>
      </c>
      <c r="M100" s="13">
        <v>2092.7054245756649</v>
      </c>
      <c r="N100" s="13">
        <v>1965.521576973307</v>
      </c>
      <c r="O100" s="13">
        <v>2129.3292959781088</v>
      </c>
      <c r="P100" s="13"/>
      <c r="Q100" s="13"/>
      <c r="R100" s="13">
        <v>4505.5047297517995</v>
      </c>
      <c r="S100" s="13">
        <v>4375.728946703086</v>
      </c>
      <c r="T100" s="13">
        <v>4765.9329681262507</v>
      </c>
      <c r="U100" s="13">
        <v>4806.2693018912569</v>
      </c>
      <c r="V100" s="13">
        <v>4399.0468122679285</v>
      </c>
      <c r="W100" s="13">
        <v>4445.1424056694414</v>
      </c>
      <c r="X100" s="13">
        <v>4453.5084525790844</v>
      </c>
      <c r="Y100" s="13">
        <v>4360.3200432069816</v>
      </c>
      <c r="Z100" s="13">
        <v>4713.3425004604233</v>
      </c>
      <c r="AA100" s="13">
        <v>4806.5094428184784</v>
      </c>
      <c r="AB100" s="13"/>
      <c r="AC100" s="13"/>
      <c r="AD100" s="14">
        <f t="shared" si="106"/>
        <v>6506.6341121315654</v>
      </c>
      <c r="AE100" s="14">
        <f t="shared" si="107"/>
        <v>6297.3450177428604</v>
      </c>
      <c r="AF100" s="14">
        <f t="shared" si="108"/>
        <v>6702.8024507047321</v>
      </c>
      <c r="AG100" s="14">
        <f t="shared" si="109"/>
        <v>6632.2486537762643</v>
      </c>
      <c r="AH100" s="174">
        <v>6514.311857182367</v>
      </c>
      <c r="AI100" s="174">
        <v>6582.8049728724227</v>
      </c>
      <c r="AJ100" s="174">
        <v>6593.877360265049</v>
      </c>
      <c r="AK100" s="174">
        <v>6453.025467782647</v>
      </c>
      <c r="AL100" s="14">
        <f t="shared" si="110"/>
        <v>6678.86407743373</v>
      </c>
      <c r="AM100" s="14">
        <f t="shared" si="111"/>
        <v>6935.8387387965868</v>
      </c>
      <c r="AN100" s="14">
        <f t="shared" si="112"/>
        <v>0</v>
      </c>
      <c r="AO100" s="14">
        <f t="shared" si="113"/>
        <v>0</v>
      </c>
      <c r="AP100" s="13">
        <v>324048</v>
      </c>
      <c r="AQ100" s="13">
        <v>328361.83199999999</v>
      </c>
      <c r="AR100" s="13">
        <v>330661.81400000001</v>
      </c>
      <c r="AS100" s="14">
        <f t="shared" si="70"/>
        <v>617.54103786468863</v>
      </c>
      <c r="AT100" s="14">
        <f t="shared" si="71"/>
        <v>593.00352757609198</v>
      </c>
      <c r="AU100" s="14">
        <f t="shared" si="72"/>
        <v>597.71067328867377</v>
      </c>
      <c r="AV100" s="14">
        <f t="shared" si="73"/>
        <v>556.0875759412279</v>
      </c>
      <c r="AW100" s="14">
        <f t="shared" si="74"/>
        <v>644.1872467426233</v>
      </c>
      <c r="AX100" s="14">
        <f t="shared" si="75"/>
        <v>651.00823508713415</v>
      </c>
      <c r="AY100" s="14">
        <f t="shared" si="76"/>
        <v>651.83242968566594</v>
      </c>
      <c r="AZ100" s="14">
        <f t="shared" si="77"/>
        <v>632.88391219424716</v>
      </c>
      <c r="BA100" s="14">
        <f t="shared" si="78"/>
        <v>598.58405741057834</v>
      </c>
      <c r="BB100" s="14">
        <f t="shared" si="79"/>
        <v>648.47040321608051</v>
      </c>
      <c r="BC100" s="14">
        <f t="shared" si="80"/>
        <v>0</v>
      </c>
      <c r="BD100" s="14">
        <f t="shared" si="81"/>
        <v>0</v>
      </c>
      <c r="BE100" s="14">
        <f t="shared" si="82"/>
        <v>1390.3818970497578</v>
      </c>
      <c r="BF100" s="14">
        <f t="shared" si="83"/>
        <v>1350.3335761069613</v>
      </c>
      <c r="BG100" s="14">
        <f t="shared" si="84"/>
        <v>1470.7490767189583</v>
      </c>
      <c r="BH100" s="14">
        <f t="shared" si="85"/>
        <v>1463.711318887774</v>
      </c>
      <c r="BI100" s="14">
        <f t="shared" si="86"/>
        <v>1339.6949290586028</v>
      </c>
      <c r="BJ100" s="14">
        <f t="shared" si="87"/>
        <v>1353.7329776103336</v>
      </c>
      <c r="BK100" s="14">
        <f t="shared" si="88"/>
        <v>1356.2807910570691</v>
      </c>
      <c r="BL100" s="14">
        <f t="shared" si="89"/>
        <v>1318.6645262905929</v>
      </c>
      <c r="BM100" s="14">
        <f t="shared" si="90"/>
        <v>1435.4111961649744</v>
      </c>
      <c r="BN100" s="14">
        <f t="shared" si="91"/>
        <v>1463.7844519086732</v>
      </c>
      <c r="BO100" s="14">
        <f t="shared" si="92"/>
        <v>0</v>
      </c>
      <c r="BP100" s="14">
        <f t="shared" si="93"/>
        <v>0</v>
      </c>
      <c r="BQ100" s="14">
        <f t="shared" si="94"/>
        <v>2007.9229349144464</v>
      </c>
      <c r="BR100" s="14">
        <f t="shared" si="95"/>
        <v>1943.3371036830533</v>
      </c>
      <c r="BS100" s="14">
        <f t="shared" si="96"/>
        <v>2068.4597500076325</v>
      </c>
      <c r="BT100" s="14">
        <f t="shared" si="97"/>
        <v>2019.7988948290019</v>
      </c>
      <c r="BU100" s="14">
        <f t="shared" si="98"/>
        <v>1983.8821758012264</v>
      </c>
      <c r="BV100" s="14">
        <f t="shared" si="99"/>
        <v>2004.7412126974682</v>
      </c>
      <c r="BW100" s="14">
        <f t="shared" si="100"/>
        <v>2008.1132207427352</v>
      </c>
      <c r="BX100" s="14">
        <f t="shared" si="101"/>
        <v>1951.5484384848403</v>
      </c>
      <c r="BY100" s="14">
        <f t="shared" si="102"/>
        <v>2033.9952535755524</v>
      </c>
      <c r="BZ100" s="14">
        <f t="shared" si="103"/>
        <v>2112.2548551247537</v>
      </c>
      <c r="CA100" s="14">
        <f t="shared" si="104"/>
        <v>0</v>
      </c>
      <c r="CB100" s="14">
        <f t="shared" si="105"/>
        <v>0</v>
      </c>
    </row>
    <row r="101" spans="1:80" x14ac:dyDescent="0.3">
      <c r="A101" t="s">
        <v>226</v>
      </c>
      <c r="B101" t="s">
        <v>236</v>
      </c>
      <c r="C101" t="s">
        <v>261</v>
      </c>
      <c r="D101" t="s">
        <v>473</v>
      </c>
      <c r="E101" t="s">
        <v>474</v>
      </c>
      <c r="F101" s="13">
        <v>9192.0081648795513</v>
      </c>
      <c r="G101" s="13">
        <v>9280.1655729484701</v>
      </c>
      <c r="H101" s="13">
        <v>11578.963495469325</v>
      </c>
      <c r="I101" s="13">
        <v>10776.227187026434</v>
      </c>
      <c r="J101" s="13">
        <v>9949.6853054242492</v>
      </c>
      <c r="K101" s="13">
        <v>9779.6779353800339</v>
      </c>
      <c r="L101" s="13">
        <v>10730.837109148133</v>
      </c>
      <c r="M101" s="13">
        <v>10508.380689278076</v>
      </c>
      <c r="N101" s="13">
        <v>11231.487608210038</v>
      </c>
      <c r="O101" s="13">
        <v>11179.77633181684</v>
      </c>
      <c r="P101" s="13"/>
      <c r="Q101" s="13"/>
      <c r="R101" s="13">
        <v>23703.800239765449</v>
      </c>
      <c r="S101" s="13">
        <v>23322.122812814792</v>
      </c>
      <c r="T101" s="13">
        <v>25170.42165993368</v>
      </c>
      <c r="U101" s="13">
        <v>25141.412002862122</v>
      </c>
      <c r="V101" s="13">
        <v>23379.12424345265</v>
      </c>
      <c r="W101" s="13">
        <v>22716.073494793571</v>
      </c>
      <c r="X101" s="13">
        <v>24831.433443915619</v>
      </c>
      <c r="Y101" s="13">
        <v>23993.340216313914</v>
      </c>
      <c r="Z101" s="13">
        <v>24364.360396257878</v>
      </c>
      <c r="AA101" s="13">
        <v>23686.026221030119</v>
      </c>
      <c r="AB101" s="13"/>
      <c r="AC101" s="13"/>
      <c r="AD101" s="14">
        <f t="shared" si="106"/>
        <v>32895.808404645002</v>
      </c>
      <c r="AE101" s="14">
        <f t="shared" si="107"/>
        <v>32602.288385763262</v>
      </c>
      <c r="AF101" s="14">
        <f t="shared" si="108"/>
        <v>36749.385155403004</v>
      </c>
      <c r="AG101" s="14">
        <f t="shared" si="109"/>
        <v>35917.639189888556</v>
      </c>
      <c r="AH101" s="174">
        <v>33328.809548876896</v>
      </c>
      <c r="AI101" s="174">
        <v>32495.751430173608</v>
      </c>
      <c r="AJ101" s="174">
        <v>35562.270553063754</v>
      </c>
      <c r="AK101" s="174">
        <v>34501.720905591988</v>
      </c>
      <c r="AL101" s="14">
        <f t="shared" si="110"/>
        <v>35595.848004467916</v>
      </c>
      <c r="AM101" s="14">
        <f t="shared" si="111"/>
        <v>34865.802552846959</v>
      </c>
      <c r="AN101" s="14">
        <f t="shared" si="112"/>
        <v>0</v>
      </c>
      <c r="AO101" s="14">
        <f t="shared" si="113"/>
        <v>0</v>
      </c>
      <c r="AP101" s="13">
        <v>1201855</v>
      </c>
      <c r="AQ101" s="13">
        <v>1201500.3620000002</v>
      </c>
      <c r="AR101" s="13">
        <v>1204655.9070000001</v>
      </c>
      <c r="AS101" s="14">
        <f t="shared" si="70"/>
        <v>764.81839863207722</v>
      </c>
      <c r="AT101" s="14">
        <f t="shared" si="71"/>
        <v>772.15351044414422</v>
      </c>
      <c r="AU101" s="14">
        <f t="shared" si="72"/>
        <v>963.42433117716564</v>
      </c>
      <c r="AV101" s="14">
        <f t="shared" si="73"/>
        <v>896.89753976340717</v>
      </c>
      <c r="AW101" s="14">
        <f t="shared" si="74"/>
        <v>828.10506098076803</v>
      </c>
      <c r="AX101" s="14">
        <f t="shared" si="75"/>
        <v>813.95547139918654</v>
      </c>
      <c r="AY101" s="14">
        <f t="shared" si="76"/>
        <v>893.11975664208182</v>
      </c>
      <c r="AZ101" s="14">
        <f t="shared" si="77"/>
        <v>872.31388052107684</v>
      </c>
      <c r="BA101" s="14">
        <f t="shared" si="78"/>
        <v>934.78853302334971</v>
      </c>
      <c r="BB101" s="14">
        <f t="shared" si="79"/>
        <v>930.48464115376078</v>
      </c>
      <c r="BC101" s="14">
        <f t="shared" si="80"/>
        <v>0</v>
      </c>
      <c r="BD101" s="14">
        <f t="shared" si="81"/>
        <v>0</v>
      </c>
      <c r="BE101" s="14">
        <f t="shared" si="82"/>
        <v>1972.2678892017298</v>
      </c>
      <c r="BF101" s="14">
        <f t="shared" si="83"/>
        <v>1940.5105285425273</v>
      </c>
      <c r="BG101" s="14">
        <f t="shared" si="84"/>
        <v>2094.2977031283872</v>
      </c>
      <c r="BH101" s="14">
        <f t="shared" si="85"/>
        <v>2092.5014089061187</v>
      </c>
      <c r="BI101" s="14">
        <f t="shared" si="86"/>
        <v>1945.8274822769174</v>
      </c>
      <c r="BJ101" s="14">
        <f t="shared" si="87"/>
        <v>1890.6422514081246</v>
      </c>
      <c r="BK101" s="14">
        <f t="shared" si="88"/>
        <v>2066.7021192221346</v>
      </c>
      <c r="BL101" s="14">
        <f t="shared" si="89"/>
        <v>1991.7173092244598</v>
      </c>
      <c r="BM101" s="14">
        <f t="shared" si="90"/>
        <v>2027.827969664638</v>
      </c>
      <c r="BN101" s="14">
        <f t="shared" si="91"/>
        <v>1971.370710334427</v>
      </c>
      <c r="BO101" s="14">
        <f t="shared" si="92"/>
        <v>0</v>
      </c>
      <c r="BP101" s="14">
        <f t="shared" si="93"/>
        <v>0</v>
      </c>
      <c r="BQ101" s="14">
        <f t="shared" si="94"/>
        <v>2737.0862878338071</v>
      </c>
      <c r="BR101" s="14">
        <f t="shared" si="95"/>
        <v>2712.6640389866716</v>
      </c>
      <c r="BS101" s="14">
        <f t="shared" si="96"/>
        <v>3057.7220343055533</v>
      </c>
      <c r="BT101" s="14">
        <f t="shared" si="97"/>
        <v>2989.3989486695259</v>
      </c>
      <c r="BU101" s="14">
        <f t="shared" si="98"/>
        <v>2773.9325432576848</v>
      </c>
      <c r="BV101" s="14">
        <f t="shared" si="99"/>
        <v>2704.5977228073116</v>
      </c>
      <c r="BW101" s="14">
        <f t="shared" si="100"/>
        <v>2959.8218758642161</v>
      </c>
      <c r="BX101" s="14">
        <f t="shared" si="101"/>
        <v>2864.0311897455367</v>
      </c>
      <c r="BY101" s="14">
        <f t="shared" si="102"/>
        <v>2962.6165026879876</v>
      </c>
      <c r="BZ101" s="14">
        <f t="shared" si="103"/>
        <v>2901.8553514881883</v>
      </c>
      <c r="CA101" s="14">
        <f t="shared" si="104"/>
        <v>0</v>
      </c>
      <c r="CB101" s="14">
        <f t="shared" si="105"/>
        <v>0</v>
      </c>
    </row>
    <row r="102" spans="1:80" x14ac:dyDescent="0.3">
      <c r="A102" t="s">
        <v>226</v>
      </c>
      <c r="B102" t="s">
        <v>245</v>
      </c>
      <c r="C102" t="s">
        <v>220</v>
      </c>
      <c r="D102" t="s">
        <v>477</v>
      </c>
      <c r="E102" t="s">
        <v>478</v>
      </c>
      <c r="F102" s="13">
        <v>5069.636600411699</v>
      </c>
      <c r="G102" s="13">
        <v>5118.7827157083311</v>
      </c>
      <c r="H102" s="13">
        <v>4525.0449620703566</v>
      </c>
      <c r="I102" s="13">
        <v>4614.7152412075156</v>
      </c>
      <c r="J102" s="13">
        <v>5453.7742890992113</v>
      </c>
      <c r="K102" s="13">
        <v>5381.3887377973524</v>
      </c>
      <c r="L102" s="13">
        <v>5491.7442023495232</v>
      </c>
      <c r="M102" s="13">
        <v>5415.6938029440025</v>
      </c>
      <c r="N102" s="13">
        <v>5436.1875183605916</v>
      </c>
      <c r="O102" s="13">
        <v>5057.9386799668791</v>
      </c>
      <c r="P102" s="13"/>
      <c r="Q102" s="13"/>
      <c r="R102" s="13">
        <v>14895.153857997213</v>
      </c>
      <c r="S102" s="13">
        <v>14110.393390959816</v>
      </c>
      <c r="T102" s="13">
        <v>13928.081919224096</v>
      </c>
      <c r="U102" s="13">
        <v>13597.32231063693</v>
      </c>
      <c r="V102" s="13">
        <v>14696.694998047304</v>
      </c>
      <c r="W102" s="13">
        <v>14475.569731172229</v>
      </c>
      <c r="X102" s="13">
        <v>14940.915339141087</v>
      </c>
      <c r="Y102" s="13">
        <v>14892.523407846751</v>
      </c>
      <c r="Z102" s="13">
        <v>13912.784941390426</v>
      </c>
      <c r="AA102" s="13">
        <v>14058.480195551047</v>
      </c>
      <c r="AB102" s="13"/>
      <c r="AC102" s="13"/>
      <c r="AD102" s="14">
        <f t="shared" si="106"/>
        <v>19964.790458408912</v>
      </c>
      <c r="AE102" s="14">
        <f t="shared" si="107"/>
        <v>19229.176106668147</v>
      </c>
      <c r="AF102" s="14">
        <f t="shared" si="108"/>
        <v>18453.126881294455</v>
      </c>
      <c r="AG102" s="14">
        <f t="shared" si="109"/>
        <v>18212.037551844445</v>
      </c>
      <c r="AH102" s="174">
        <v>20150.469287146516</v>
      </c>
      <c r="AI102" s="174">
        <v>19856.958468969584</v>
      </c>
      <c r="AJ102" s="174">
        <v>20432.659541490611</v>
      </c>
      <c r="AK102" s="174">
        <v>20308.217210790754</v>
      </c>
      <c r="AL102" s="14">
        <f t="shared" si="110"/>
        <v>19348.972459751018</v>
      </c>
      <c r="AM102" s="14">
        <f t="shared" si="111"/>
        <v>19116.418875517928</v>
      </c>
      <c r="AN102" s="14">
        <f t="shared" si="112"/>
        <v>0</v>
      </c>
      <c r="AO102" s="14">
        <f t="shared" si="113"/>
        <v>0</v>
      </c>
      <c r="AP102" s="13">
        <v>784846</v>
      </c>
      <c r="AQ102" s="13">
        <v>791125.299</v>
      </c>
      <c r="AR102" s="13">
        <v>795639.55599999998</v>
      </c>
      <c r="AS102" s="14">
        <f t="shared" si="70"/>
        <v>645.94029916846102</v>
      </c>
      <c r="AT102" s="14">
        <f t="shared" si="71"/>
        <v>652.20217924386839</v>
      </c>
      <c r="AU102" s="14">
        <f t="shared" si="72"/>
        <v>576.55195567924875</v>
      </c>
      <c r="AV102" s="14">
        <f t="shared" si="73"/>
        <v>583.31028561981498</v>
      </c>
      <c r="AW102" s="14">
        <f t="shared" si="74"/>
        <v>689.36921825062393</v>
      </c>
      <c r="AX102" s="14">
        <f t="shared" si="75"/>
        <v>680.21952332955948</v>
      </c>
      <c r="AY102" s="14">
        <f t="shared" si="76"/>
        <v>694.16869986223548</v>
      </c>
      <c r="AZ102" s="14">
        <f t="shared" si="77"/>
        <v>680.67176425602486</v>
      </c>
      <c r="BA102" s="14">
        <f t="shared" si="78"/>
        <v>687.14621125529084</v>
      </c>
      <c r="BB102" s="14">
        <f t="shared" si="79"/>
        <v>639.33471554508833</v>
      </c>
      <c r="BC102" s="14">
        <f t="shared" si="80"/>
        <v>0</v>
      </c>
      <c r="BD102" s="14">
        <f t="shared" si="81"/>
        <v>0</v>
      </c>
      <c r="BE102" s="14">
        <f t="shared" si="82"/>
        <v>1897.8441449656636</v>
      </c>
      <c r="BF102" s="14">
        <f t="shared" si="83"/>
        <v>1797.8550430224293</v>
      </c>
      <c r="BG102" s="14">
        <f t="shared" si="84"/>
        <v>1774.626094701903</v>
      </c>
      <c r="BH102" s="14">
        <f t="shared" si="85"/>
        <v>1718.7318276667738</v>
      </c>
      <c r="BI102" s="14">
        <f t="shared" si="86"/>
        <v>1857.6949841730827</v>
      </c>
      <c r="BJ102" s="14">
        <f t="shared" si="87"/>
        <v>1829.7442578905857</v>
      </c>
      <c r="BK102" s="14">
        <f t="shared" si="88"/>
        <v>1888.5649792803663</v>
      </c>
      <c r="BL102" s="14">
        <f t="shared" si="89"/>
        <v>1871.7675982221717</v>
      </c>
      <c r="BM102" s="14">
        <f t="shared" si="90"/>
        <v>1758.6070068769759</v>
      </c>
      <c r="BN102" s="14">
        <f t="shared" si="91"/>
        <v>1777.0232115344154</v>
      </c>
      <c r="BO102" s="14">
        <f t="shared" si="92"/>
        <v>0</v>
      </c>
      <c r="BP102" s="14">
        <f t="shared" si="93"/>
        <v>0</v>
      </c>
      <c r="BQ102" s="14">
        <f t="shared" si="94"/>
        <v>2543.7844441341244</v>
      </c>
      <c r="BR102" s="14">
        <f t="shared" si="95"/>
        <v>2450.0572222662977</v>
      </c>
      <c r="BS102" s="14">
        <f t="shared" si="96"/>
        <v>2351.1780503811515</v>
      </c>
      <c r="BT102" s="14">
        <f t="shared" si="97"/>
        <v>2302.0421132865886</v>
      </c>
      <c r="BU102" s="14">
        <f t="shared" si="98"/>
        <v>2547.0642024237068</v>
      </c>
      <c r="BV102" s="14">
        <f t="shared" si="99"/>
        <v>2509.9637812201458</v>
      </c>
      <c r="BW102" s="14">
        <f t="shared" si="100"/>
        <v>2582.7336791426023</v>
      </c>
      <c r="BX102" s="14">
        <f t="shared" si="101"/>
        <v>2552.4393624781965</v>
      </c>
      <c r="BY102" s="14">
        <f t="shared" si="102"/>
        <v>2445.7532181322667</v>
      </c>
      <c r="BZ102" s="14">
        <f t="shared" si="103"/>
        <v>2416.357927079504</v>
      </c>
      <c r="CA102" s="14">
        <f t="shared" si="104"/>
        <v>0</v>
      </c>
      <c r="CB102" s="14">
        <f t="shared" si="105"/>
        <v>0</v>
      </c>
    </row>
    <row r="103" spans="1:80" x14ac:dyDescent="0.3">
      <c r="A103" t="s">
        <v>232</v>
      </c>
      <c r="B103" t="s">
        <v>254</v>
      </c>
      <c r="C103" t="s">
        <v>281</v>
      </c>
      <c r="D103" t="s">
        <v>481</v>
      </c>
      <c r="E103" t="s">
        <v>482</v>
      </c>
      <c r="F103" s="13">
        <v>3520.0649824924344</v>
      </c>
      <c r="G103" s="13">
        <v>3454.6227938499023</v>
      </c>
      <c r="H103" s="13">
        <v>3523.5907057502136</v>
      </c>
      <c r="I103" s="13">
        <v>3453.9066139346405</v>
      </c>
      <c r="J103" s="13">
        <v>3734.8548072137364</v>
      </c>
      <c r="K103" s="13">
        <v>3681.1917174044502</v>
      </c>
      <c r="L103" s="13">
        <v>3686.2391066729797</v>
      </c>
      <c r="M103" s="13">
        <v>3588.8935142851487</v>
      </c>
      <c r="N103" s="13">
        <v>3685.7334867916552</v>
      </c>
      <c r="O103" s="13">
        <v>3219.3655136904904</v>
      </c>
      <c r="P103" s="13"/>
      <c r="Q103" s="13"/>
      <c r="R103" s="13">
        <v>6524.5711018685979</v>
      </c>
      <c r="S103" s="13">
        <v>6647.4810450447821</v>
      </c>
      <c r="T103" s="13">
        <v>6547.7452336691204</v>
      </c>
      <c r="U103" s="13">
        <v>6771.3984170025833</v>
      </c>
      <c r="V103" s="13">
        <v>6593.286140221644</v>
      </c>
      <c r="W103" s="13">
        <v>6604.5542875581086</v>
      </c>
      <c r="X103" s="13">
        <v>6678.86344516596</v>
      </c>
      <c r="Y103" s="13">
        <v>6728.2300831931479</v>
      </c>
      <c r="Z103" s="13">
        <v>6672.148594610906</v>
      </c>
      <c r="AA103" s="13">
        <v>6169.1035667989108</v>
      </c>
      <c r="AB103" s="13"/>
      <c r="AC103" s="13"/>
      <c r="AD103" s="14">
        <f t="shared" si="106"/>
        <v>10044.636084361033</v>
      </c>
      <c r="AE103" s="14">
        <f t="shared" si="107"/>
        <v>10102.103838894684</v>
      </c>
      <c r="AF103" s="14">
        <f t="shared" si="108"/>
        <v>10071.335939419334</v>
      </c>
      <c r="AG103" s="14">
        <f t="shared" si="109"/>
        <v>10225.305030937223</v>
      </c>
      <c r="AH103" s="174">
        <v>1108.1409474353804</v>
      </c>
      <c r="AI103" s="174">
        <v>964.7460049625588</v>
      </c>
      <c r="AJ103" s="174">
        <v>1043.1025518389397</v>
      </c>
      <c r="AK103" s="174">
        <v>1199.1235974782976</v>
      </c>
      <c r="AL103" s="14">
        <f t="shared" si="110"/>
        <v>10357.88208140256</v>
      </c>
      <c r="AM103" s="14">
        <f t="shared" si="111"/>
        <v>9388.4690804894017</v>
      </c>
      <c r="AN103" s="14">
        <f t="shared" si="112"/>
        <v>0</v>
      </c>
      <c r="AO103" s="14">
        <f t="shared" si="113"/>
        <v>0</v>
      </c>
      <c r="AP103" s="13">
        <v>353540</v>
      </c>
      <c r="AQ103" s="13">
        <v>356460.18699999998</v>
      </c>
      <c r="AR103" s="13">
        <v>359496.11599999998</v>
      </c>
      <c r="AS103" s="14">
        <f t="shared" si="70"/>
        <v>995.66243777010641</v>
      </c>
      <c r="AT103" s="14">
        <f t="shared" si="71"/>
        <v>977.15189054983944</v>
      </c>
      <c r="AU103" s="14">
        <f t="shared" si="72"/>
        <v>996.65970067042304</v>
      </c>
      <c r="AV103" s="14">
        <f t="shared" si="73"/>
        <v>968.94596925480516</v>
      </c>
      <c r="AW103" s="14">
        <f t="shared" si="74"/>
        <v>1047.7621185823305</v>
      </c>
      <c r="AX103" s="14">
        <f t="shared" si="75"/>
        <v>1032.7076772263631</v>
      </c>
      <c r="AY103" s="14">
        <f t="shared" si="76"/>
        <v>1034.1236528254922</v>
      </c>
      <c r="AZ103" s="14">
        <f t="shared" si="77"/>
        <v>998.31218045347373</v>
      </c>
      <c r="BA103" s="14">
        <f t="shared" si="78"/>
        <v>1033.9818081259255</v>
      </c>
      <c r="BB103" s="14">
        <f t="shared" si="79"/>
        <v>903.14869124233803</v>
      </c>
      <c r="BC103" s="14">
        <f t="shared" si="80"/>
        <v>0</v>
      </c>
      <c r="BD103" s="14">
        <f t="shared" si="81"/>
        <v>0</v>
      </c>
      <c r="BE103" s="14">
        <f t="shared" si="82"/>
        <v>1845.4972851356558</v>
      </c>
      <c r="BF103" s="14">
        <f t="shared" si="83"/>
        <v>1880.2627835732258</v>
      </c>
      <c r="BG103" s="14">
        <f t="shared" si="84"/>
        <v>1852.0521676950616</v>
      </c>
      <c r="BH103" s="14">
        <f t="shared" si="85"/>
        <v>1899.6226406071498</v>
      </c>
      <c r="BI103" s="14">
        <f t="shared" si="86"/>
        <v>1849.6556924663353</v>
      </c>
      <c r="BJ103" s="14">
        <f t="shared" si="87"/>
        <v>1852.8168161338335</v>
      </c>
      <c r="BK103" s="14">
        <f t="shared" si="88"/>
        <v>1873.6632276877419</v>
      </c>
      <c r="BL103" s="14">
        <f t="shared" si="89"/>
        <v>1871.5723991836253</v>
      </c>
      <c r="BM103" s="14">
        <f t="shared" si="90"/>
        <v>1871.7794687716155</v>
      </c>
      <c r="BN103" s="14">
        <f t="shared" si="91"/>
        <v>1730.6571089238953</v>
      </c>
      <c r="BO103" s="14">
        <f t="shared" si="92"/>
        <v>0</v>
      </c>
      <c r="BP103" s="14">
        <f t="shared" si="93"/>
        <v>0</v>
      </c>
      <c r="BQ103" s="14">
        <f t="shared" si="94"/>
        <v>2841.1597229057625</v>
      </c>
      <c r="BR103" s="14">
        <f t="shared" si="95"/>
        <v>2857.4146741230647</v>
      </c>
      <c r="BS103" s="14">
        <f t="shared" si="96"/>
        <v>2848.7118683654849</v>
      </c>
      <c r="BT103" s="14">
        <f t="shared" si="97"/>
        <v>2868.5686098619544</v>
      </c>
      <c r="BU103" s="14">
        <f t="shared" si="98"/>
        <v>310.87369300947501</v>
      </c>
      <c r="BV103" s="14">
        <f t="shared" si="99"/>
        <v>270.64621524270223</v>
      </c>
      <c r="BW103" s="14">
        <f t="shared" si="100"/>
        <v>292.62806615734053</v>
      </c>
      <c r="BX103" s="14">
        <f t="shared" si="101"/>
        <v>333.55676017325806</v>
      </c>
      <c r="BY103" s="14">
        <f t="shared" si="102"/>
        <v>2905.7612768975405</v>
      </c>
      <c r="BZ103" s="14">
        <f t="shared" si="103"/>
        <v>2633.8058001662334</v>
      </c>
      <c r="CA103" s="14">
        <f t="shared" si="104"/>
        <v>0</v>
      </c>
      <c r="CB103" s="14">
        <f t="shared" si="105"/>
        <v>0</v>
      </c>
    </row>
    <row r="104" spans="1:80" x14ac:dyDescent="0.3">
      <c r="A104" t="s">
        <v>232</v>
      </c>
      <c r="B104" t="s">
        <v>254</v>
      </c>
      <c r="C104" t="s">
        <v>281</v>
      </c>
      <c r="D104" t="s">
        <v>485</v>
      </c>
      <c r="E104" t="s">
        <v>486</v>
      </c>
      <c r="F104" s="13">
        <v>4902.5637811344732</v>
      </c>
      <c r="G104" s="13">
        <v>4884.4040108486888</v>
      </c>
      <c r="H104" s="13">
        <v>5076.9250067866114</v>
      </c>
      <c r="I104" s="13">
        <v>5130.3248068345601</v>
      </c>
      <c r="J104" s="13">
        <v>5132.528418581569</v>
      </c>
      <c r="K104" s="13">
        <v>5198.293163007058</v>
      </c>
      <c r="L104" s="13">
        <v>5172.0825918614155</v>
      </c>
      <c r="M104" s="13">
        <v>5186.0879045446163</v>
      </c>
      <c r="N104" s="13">
        <v>5191.4940871179806</v>
      </c>
      <c r="O104" s="13">
        <v>4810.368012091003</v>
      </c>
      <c r="P104" s="13"/>
      <c r="Q104" s="13"/>
      <c r="R104" s="13">
        <v>11769.95106547212</v>
      </c>
      <c r="S104" s="13">
        <v>12139.543163777726</v>
      </c>
      <c r="T104" s="13">
        <v>12432.057416673699</v>
      </c>
      <c r="U104" s="13">
        <v>12833.982964982111</v>
      </c>
      <c r="V104" s="13">
        <v>12271.941855956049</v>
      </c>
      <c r="W104" s="13">
        <v>12218.454239745854</v>
      </c>
      <c r="X104" s="13">
        <v>12653.838804884646</v>
      </c>
      <c r="Y104" s="13">
        <v>12735.611815940028</v>
      </c>
      <c r="Z104" s="13">
        <v>12371.019923956501</v>
      </c>
      <c r="AA104" s="13">
        <v>11637.335153645297</v>
      </c>
      <c r="AB104" s="13"/>
      <c r="AC104" s="13"/>
      <c r="AD104" s="14">
        <f t="shared" si="106"/>
        <v>16672.514846606595</v>
      </c>
      <c r="AE104" s="14">
        <f t="shared" si="107"/>
        <v>17023.947174626413</v>
      </c>
      <c r="AF104" s="14">
        <f t="shared" si="108"/>
        <v>17508.982423460311</v>
      </c>
      <c r="AG104" s="14">
        <f t="shared" si="109"/>
        <v>17964.307771816671</v>
      </c>
      <c r="AH104" s="174">
        <v>17404.47027453762</v>
      </c>
      <c r="AI104" s="174">
        <v>17416.74740275291</v>
      </c>
      <c r="AJ104" s="174">
        <v>17825.92139674606</v>
      </c>
      <c r="AK104" s="174">
        <v>17921.699720484645</v>
      </c>
      <c r="AL104" s="14">
        <f t="shared" si="110"/>
        <v>17562.514011074483</v>
      </c>
      <c r="AM104" s="14">
        <f t="shared" si="111"/>
        <v>16447.7031657363</v>
      </c>
      <c r="AN104" s="14">
        <f t="shared" si="112"/>
        <v>0</v>
      </c>
      <c r="AO104" s="14">
        <f t="shared" si="113"/>
        <v>0</v>
      </c>
      <c r="AP104" s="13">
        <v>690212</v>
      </c>
      <c r="AQ104" s="13">
        <v>690345.42599999998</v>
      </c>
      <c r="AR104" s="13">
        <v>695430.21099999989</v>
      </c>
      <c r="AS104" s="14">
        <f t="shared" si="70"/>
        <v>710.2982534546594</v>
      </c>
      <c r="AT104" s="14">
        <f t="shared" si="71"/>
        <v>707.66721106684452</v>
      </c>
      <c r="AU104" s="14">
        <f t="shared" si="72"/>
        <v>735.56023465060173</v>
      </c>
      <c r="AV104" s="14">
        <f t="shared" si="73"/>
        <v>743.15329885803578</v>
      </c>
      <c r="AW104" s="14">
        <f t="shared" si="74"/>
        <v>743.47250308015646</v>
      </c>
      <c r="AX104" s="14">
        <f t="shared" si="75"/>
        <v>752.99885640251318</v>
      </c>
      <c r="AY104" s="14">
        <f t="shared" si="76"/>
        <v>749.20212361360893</v>
      </c>
      <c r="AZ104" s="14">
        <f t="shared" si="77"/>
        <v>745.73808018596662</v>
      </c>
      <c r="BA104" s="14">
        <f t="shared" si="78"/>
        <v>752.0139761334467</v>
      </c>
      <c r="BB104" s="14">
        <f t="shared" si="79"/>
        <v>696.80595118348811</v>
      </c>
      <c r="BC104" s="14">
        <f t="shared" si="80"/>
        <v>0</v>
      </c>
      <c r="BD104" s="14">
        <f t="shared" si="81"/>
        <v>0</v>
      </c>
      <c r="BE104" s="14">
        <f t="shared" si="82"/>
        <v>1705.2660726663864</v>
      </c>
      <c r="BF104" s="14">
        <f t="shared" si="83"/>
        <v>1758.8136925723873</v>
      </c>
      <c r="BG104" s="14">
        <f t="shared" si="84"/>
        <v>1801.1940413487011</v>
      </c>
      <c r="BH104" s="14">
        <f t="shared" si="85"/>
        <v>1859.0668499601404</v>
      </c>
      <c r="BI104" s="14">
        <f t="shared" si="86"/>
        <v>1777.6523742703914</v>
      </c>
      <c r="BJ104" s="14">
        <f t="shared" si="87"/>
        <v>1769.9044245924872</v>
      </c>
      <c r="BK104" s="14">
        <f t="shared" si="88"/>
        <v>1832.9720641742397</v>
      </c>
      <c r="BL104" s="14">
        <f t="shared" si="89"/>
        <v>1831.3285236237789</v>
      </c>
      <c r="BM104" s="14">
        <f t="shared" si="90"/>
        <v>1792.004329721814</v>
      </c>
      <c r="BN104" s="14">
        <f t="shared" si="91"/>
        <v>1685.7264081655981</v>
      </c>
      <c r="BO104" s="14">
        <f t="shared" si="92"/>
        <v>0</v>
      </c>
      <c r="BP104" s="14">
        <f t="shared" si="93"/>
        <v>0</v>
      </c>
      <c r="BQ104" s="14">
        <f t="shared" si="94"/>
        <v>2415.5643261210462</v>
      </c>
      <c r="BR104" s="14">
        <f t="shared" si="95"/>
        <v>2466.4809036392317</v>
      </c>
      <c r="BS104" s="14">
        <f t="shared" si="96"/>
        <v>2536.7542759993034</v>
      </c>
      <c r="BT104" s="14">
        <f t="shared" si="97"/>
        <v>2602.2201488181759</v>
      </c>
      <c r="BU104" s="14">
        <f t="shared" si="98"/>
        <v>2521.1248773505486</v>
      </c>
      <c r="BV104" s="14">
        <f t="shared" si="99"/>
        <v>2522.9032809949999</v>
      </c>
      <c r="BW104" s="14">
        <f t="shared" si="100"/>
        <v>2582.174187787848</v>
      </c>
      <c r="BX104" s="14">
        <f t="shared" si="101"/>
        <v>2577.0666038097456</v>
      </c>
      <c r="BY104" s="14">
        <f t="shared" si="102"/>
        <v>2544.0183058552607</v>
      </c>
      <c r="BZ104" s="14">
        <f t="shared" si="103"/>
        <v>2382.5323593490862</v>
      </c>
      <c r="CA104" s="14">
        <f t="shared" si="104"/>
        <v>0</v>
      </c>
      <c r="CB104" s="14">
        <f t="shared" si="105"/>
        <v>0</v>
      </c>
    </row>
    <row r="105" spans="1:80" x14ac:dyDescent="0.3">
      <c r="A105" t="s">
        <v>241</v>
      </c>
      <c r="B105" t="s">
        <v>276</v>
      </c>
      <c r="C105" t="s">
        <v>317</v>
      </c>
      <c r="D105" t="s">
        <v>487</v>
      </c>
      <c r="E105" t="s">
        <v>488</v>
      </c>
      <c r="F105" s="13">
        <v>1825.2125988332029</v>
      </c>
      <c r="G105" s="13">
        <v>1826.4274909023598</v>
      </c>
      <c r="H105" s="13">
        <v>1808.7594062702537</v>
      </c>
      <c r="I105" s="13">
        <v>1571.5452940263747</v>
      </c>
      <c r="J105" s="13">
        <v>1777.9490669790227</v>
      </c>
      <c r="K105" s="13">
        <v>1798.1013524459454</v>
      </c>
      <c r="L105" s="13">
        <v>1798.3842878614487</v>
      </c>
      <c r="M105" s="13">
        <v>1758.008587579659</v>
      </c>
      <c r="N105" s="13">
        <v>1818.877396474802</v>
      </c>
      <c r="O105" s="13">
        <v>1862.861991450337</v>
      </c>
      <c r="P105" s="13"/>
      <c r="Q105" s="13"/>
      <c r="R105" s="13">
        <v>4879.4530128739752</v>
      </c>
      <c r="S105" s="13">
        <v>4804.9881468832264</v>
      </c>
      <c r="T105" s="13">
        <v>4874.3608988747765</v>
      </c>
      <c r="U105" s="13">
        <v>4721.9555552421843</v>
      </c>
      <c r="V105" s="13">
        <v>4995.1708344932467</v>
      </c>
      <c r="W105" s="13">
        <v>5050.0288314549616</v>
      </c>
      <c r="X105" s="13">
        <v>5051.9300503888962</v>
      </c>
      <c r="Y105" s="13">
        <v>4940.3952953356302</v>
      </c>
      <c r="Z105" s="13">
        <v>4775.2884644423239</v>
      </c>
      <c r="AA105" s="13">
        <v>4778.3407859972931</v>
      </c>
      <c r="AB105" s="13"/>
      <c r="AC105" s="13"/>
      <c r="AD105" s="14">
        <f t="shared" si="106"/>
        <v>6704.665611707178</v>
      </c>
      <c r="AE105" s="14">
        <f t="shared" si="107"/>
        <v>6631.4156377855861</v>
      </c>
      <c r="AF105" s="14">
        <f t="shared" si="108"/>
        <v>6683.1203051450302</v>
      </c>
      <c r="AG105" s="14">
        <f t="shared" si="109"/>
        <v>6293.5008492685593</v>
      </c>
      <c r="AH105" s="174">
        <v>6773.1199014722697</v>
      </c>
      <c r="AI105" s="174">
        <v>6848.1301839009066</v>
      </c>
      <c r="AJ105" s="174">
        <v>6850.314338250344</v>
      </c>
      <c r="AK105" s="174">
        <v>6698.4038829152896</v>
      </c>
      <c r="AL105" s="14">
        <f t="shared" si="110"/>
        <v>6594.1658609171263</v>
      </c>
      <c r="AM105" s="14">
        <f t="shared" si="111"/>
        <v>6641.2027774476301</v>
      </c>
      <c r="AN105" s="14">
        <f t="shared" si="112"/>
        <v>0</v>
      </c>
      <c r="AO105" s="14">
        <f t="shared" si="113"/>
        <v>0</v>
      </c>
      <c r="AP105" s="13">
        <v>301307</v>
      </c>
      <c r="AQ105" s="13">
        <v>307105.93800000002</v>
      </c>
      <c r="AR105" s="13">
        <v>310952.94</v>
      </c>
      <c r="AS105" s="14">
        <f t="shared" si="70"/>
        <v>605.76508306584412</v>
      </c>
      <c r="AT105" s="14">
        <f t="shared" si="71"/>
        <v>606.16829044873168</v>
      </c>
      <c r="AU105" s="14">
        <f t="shared" si="72"/>
        <v>600.30447559142465</v>
      </c>
      <c r="AV105" s="14">
        <f t="shared" si="73"/>
        <v>511.72742027097325</v>
      </c>
      <c r="AW105" s="14">
        <f t="shared" si="74"/>
        <v>578.93672735791347</v>
      </c>
      <c r="AX105" s="14">
        <f t="shared" si="75"/>
        <v>585.49872534406848</v>
      </c>
      <c r="AY105" s="14">
        <f t="shared" si="76"/>
        <v>585.5908549255887</v>
      </c>
      <c r="AZ105" s="14">
        <f t="shared" si="77"/>
        <v>565.36162275219499</v>
      </c>
      <c r="BA105" s="14">
        <f t="shared" si="78"/>
        <v>592.26383192721005</v>
      </c>
      <c r="BB105" s="14">
        <f t="shared" si="79"/>
        <v>606.58611929878634</v>
      </c>
      <c r="BC105" s="14">
        <f t="shared" si="80"/>
        <v>0</v>
      </c>
      <c r="BD105" s="14">
        <f t="shared" si="81"/>
        <v>0</v>
      </c>
      <c r="BE105" s="14">
        <f t="shared" si="82"/>
        <v>1619.4290251716607</v>
      </c>
      <c r="BF105" s="14">
        <f t="shared" si="83"/>
        <v>1594.7150736236551</v>
      </c>
      <c r="BG105" s="14">
        <f t="shared" si="84"/>
        <v>1617.73901664242</v>
      </c>
      <c r="BH105" s="14">
        <f t="shared" si="85"/>
        <v>1537.5656967082755</v>
      </c>
      <c r="BI105" s="14">
        <f t="shared" si="86"/>
        <v>1626.5302022565406</v>
      </c>
      <c r="BJ105" s="14">
        <f t="shared" si="87"/>
        <v>1644.3930926060314</v>
      </c>
      <c r="BK105" s="14">
        <f t="shared" si="88"/>
        <v>1645.0121685334836</v>
      </c>
      <c r="BL105" s="14">
        <f t="shared" si="89"/>
        <v>1588.7919552507303</v>
      </c>
      <c r="BM105" s="14">
        <f t="shared" si="90"/>
        <v>1554.9319871640917</v>
      </c>
      <c r="BN105" s="14">
        <f t="shared" si="91"/>
        <v>1555.9258857434702</v>
      </c>
      <c r="BO105" s="14">
        <f t="shared" si="92"/>
        <v>0</v>
      </c>
      <c r="BP105" s="14">
        <f t="shared" si="93"/>
        <v>0</v>
      </c>
      <c r="BQ105" s="14">
        <f t="shared" si="94"/>
        <v>2225.1941082375047</v>
      </c>
      <c r="BR105" s="14">
        <f t="shared" si="95"/>
        <v>2200.8833640723869</v>
      </c>
      <c r="BS105" s="14">
        <f t="shared" si="96"/>
        <v>2218.043492233845</v>
      </c>
      <c r="BT105" s="14">
        <f t="shared" si="97"/>
        <v>2049.2931169792487</v>
      </c>
      <c r="BU105" s="14">
        <f t="shared" si="98"/>
        <v>2205.4669296144543</v>
      </c>
      <c r="BV105" s="14">
        <f t="shared" si="99"/>
        <v>2229.8918179500997</v>
      </c>
      <c r="BW105" s="14">
        <f t="shared" si="100"/>
        <v>2230.6030234590721</v>
      </c>
      <c r="BX105" s="14">
        <f t="shared" si="101"/>
        <v>2154.1535780029253</v>
      </c>
      <c r="BY105" s="14">
        <f t="shared" si="102"/>
        <v>2147.1958190913019</v>
      </c>
      <c r="BZ105" s="14">
        <f t="shared" si="103"/>
        <v>2162.5120050422565</v>
      </c>
      <c r="CA105" s="14">
        <f t="shared" si="104"/>
        <v>0</v>
      </c>
      <c r="CB105" s="14">
        <f t="shared" si="105"/>
        <v>0</v>
      </c>
    </row>
    <row r="106" spans="1:80" x14ac:dyDescent="0.3">
      <c r="A106" t="s">
        <v>232</v>
      </c>
      <c r="B106" t="s">
        <v>254</v>
      </c>
      <c r="C106" t="s">
        <v>281</v>
      </c>
      <c r="D106" t="s">
        <v>491</v>
      </c>
      <c r="E106" t="s">
        <v>492</v>
      </c>
      <c r="F106" s="13">
        <v>4369.6658834918644</v>
      </c>
      <c r="G106" s="13">
        <v>4386.9579936526952</v>
      </c>
      <c r="H106" s="13">
        <v>4778.966214201726</v>
      </c>
      <c r="I106" s="13">
        <v>4259.9758763981972</v>
      </c>
      <c r="J106" s="13">
        <v>4755.5124870189675</v>
      </c>
      <c r="K106" s="13">
        <v>4996.7016852735696</v>
      </c>
      <c r="L106" s="13">
        <v>4879.0656793973749</v>
      </c>
      <c r="M106" s="13">
        <v>4634.9627189502044</v>
      </c>
      <c r="N106" s="13">
        <v>4503.6854901965144</v>
      </c>
      <c r="O106" s="13">
        <v>4490.4757579962497</v>
      </c>
      <c r="P106" s="13"/>
      <c r="Q106" s="13"/>
      <c r="R106" s="13">
        <v>13946.752932847083</v>
      </c>
      <c r="S106" s="13">
        <v>14272.567065772077</v>
      </c>
      <c r="T106" s="13">
        <v>14945.4667136682</v>
      </c>
      <c r="U106" s="13">
        <v>14897.059290259695</v>
      </c>
      <c r="V106" s="13">
        <v>14237.982421658522</v>
      </c>
      <c r="W106" s="13">
        <v>14047.36633092468</v>
      </c>
      <c r="X106" s="13">
        <v>14792.892940312711</v>
      </c>
      <c r="Y106" s="13">
        <v>14533.938409208762</v>
      </c>
      <c r="Z106" s="13">
        <v>14342.756137577828</v>
      </c>
      <c r="AA106" s="13">
        <v>14421.293406968427</v>
      </c>
      <c r="AB106" s="13"/>
      <c r="AC106" s="13"/>
      <c r="AD106" s="14">
        <f t="shared" si="106"/>
        <v>18316.418816338948</v>
      </c>
      <c r="AE106" s="14">
        <f t="shared" si="107"/>
        <v>18659.52505942477</v>
      </c>
      <c r="AF106" s="14">
        <f t="shared" si="108"/>
        <v>19724.432927869926</v>
      </c>
      <c r="AG106" s="14">
        <f t="shared" si="109"/>
        <v>19157.035166657894</v>
      </c>
      <c r="AH106" s="174">
        <v>18993.49490867749</v>
      </c>
      <c r="AI106" s="174">
        <v>19044.068016198249</v>
      </c>
      <c r="AJ106" s="174">
        <v>19671.958619710083</v>
      </c>
      <c r="AK106" s="174">
        <v>19168.901128158966</v>
      </c>
      <c r="AL106" s="14">
        <f t="shared" si="110"/>
        <v>18846.441627774344</v>
      </c>
      <c r="AM106" s="14">
        <f t="shared" si="111"/>
        <v>18911.769164964677</v>
      </c>
      <c r="AN106" s="14">
        <f t="shared" si="112"/>
        <v>0</v>
      </c>
      <c r="AO106" s="14">
        <f t="shared" si="113"/>
        <v>0</v>
      </c>
      <c r="AP106" s="13">
        <v>751171</v>
      </c>
      <c r="AQ106" s="13">
        <v>753424.50400000007</v>
      </c>
      <c r="AR106" s="13">
        <v>757781.80900000012</v>
      </c>
      <c r="AS106" s="14">
        <f t="shared" si="70"/>
        <v>581.71386854549291</v>
      </c>
      <c r="AT106" s="14">
        <f t="shared" si="71"/>
        <v>584.0158890123148</v>
      </c>
      <c r="AU106" s="14">
        <f t="shared" si="72"/>
        <v>636.20217156968602</v>
      </c>
      <c r="AV106" s="14">
        <f t="shared" si="73"/>
        <v>565.41509517962231</v>
      </c>
      <c r="AW106" s="14">
        <f t="shared" si="74"/>
        <v>631.18633144681564</v>
      </c>
      <c r="AX106" s="14">
        <f t="shared" si="75"/>
        <v>663.19872246596981</v>
      </c>
      <c r="AY106" s="14">
        <f t="shared" si="76"/>
        <v>647.58521304974363</v>
      </c>
      <c r="AZ106" s="14">
        <f t="shared" si="77"/>
        <v>611.6487178633505</v>
      </c>
      <c r="BA106" s="14">
        <f t="shared" si="78"/>
        <v>597.76201414820378</v>
      </c>
      <c r="BB106" s="14">
        <f t="shared" si="79"/>
        <v>596.00872206251597</v>
      </c>
      <c r="BC106" s="14">
        <f t="shared" si="80"/>
        <v>0</v>
      </c>
      <c r="BD106" s="14">
        <f t="shared" si="81"/>
        <v>0</v>
      </c>
      <c r="BE106" s="14">
        <f t="shared" si="82"/>
        <v>1856.6681797948913</v>
      </c>
      <c r="BF106" s="14">
        <f t="shared" si="83"/>
        <v>1900.042342658606</v>
      </c>
      <c r="BG106" s="14">
        <f t="shared" si="84"/>
        <v>1989.6224313329719</v>
      </c>
      <c r="BH106" s="14">
        <f t="shared" si="85"/>
        <v>1977.2464541795275</v>
      </c>
      <c r="BI106" s="14">
        <f t="shared" si="86"/>
        <v>1889.7689610661403</v>
      </c>
      <c r="BJ106" s="14">
        <f t="shared" si="87"/>
        <v>1864.4690020494318</v>
      </c>
      <c r="BK106" s="14">
        <f t="shared" si="88"/>
        <v>1963.4207358236799</v>
      </c>
      <c r="BL106" s="14">
        <f t="shared" si="89"/>
        <v>1917.9582086284629</v>
      </c>
      <c r="BM106" s="14">
        <f t="shared" si="90"/>
        <v>1903.6752934674696</v>
      </c>
      <c r="BN106" s="14">
        <f t="shared" si="91"/>
        <v>1914.0993331653606</v>
      </c>
      <c r="BO106" s="14">
        <f t="shared" si="92"/>
        <v>0</v>
      </c>
      <c r="BP106" s="14">
        <f t="shared" si="93"/>
        <v>0</v>
      </c>
      <c r="BQ106" s="14">
        <f t="shared" si="94"/>
        <v>2438.3820483403842</v>
      </c>
      <c r="BR106" s="14">
        <f t="shared" si="95"/>
        <v>2484.0582316709206</v>
      </c>
      <c r="BS106" s="14">
        <f t="shared" si="96"/>
        <v>2625.8246029026582</v>
      </c>
      <c r="BT106" s="14">
        <f t="shared" si="97"/>
        <v>2542.6615493591503</v>
      </c>
      <c r="BU106" s="14">
        <f t="shared" si="98"/>
        <v>2520.955292512956</v>
      </c>
      <c r="BV106" s="14">
        <f t="shared" si="99"/>
        <v>2527.6677245154015</v>
      </c>
      <c r="BW106" s="14">
        <f t="shared" si="100"/>
        <v>2611.0059488734232</v>
      </c>
      <c r="BX106" s="14">
        <f t="shared" si="101"/>
        <v>2529.6069264918133</v>
      </c>
      <c r="BY106" s="14">
        <f t="shared" si="102"/>
        <v>2501.4373076156735</v>
      </c>
      <c r="BZ106" s="14">
        <f t="shared" si="103"/>
        <v>2510.1080552278768</v>
      </c>
      <c r="CA106" s="14">
        <f t="shared" si="104"/>
        <v>0</v>
      </c>
      <c r="CB106" s="14">
        <f t="shared" si="105"/>
        <v>0</v>
      </c>
    </row>
    <row r="107" spans="1:80" x14ac:dyDescent="0.3">
      <c r="A107" t="s">
        <v>226</v>
      </c>
      <c r="B107" t="s">
        <v>236</v>
      </c>
      <c r="C107" t="s">
        <v>243</v>
      </c>
      <c r="D107" t="s">
        <v>495</v>
      </c>
      <c r="E107" t="s">
        <v>496</v>
      </c>
      <c r="F107" s="13">
        <v>5276.6361405189828</v>
      </c>
      <c r="G107" s="13">
        <v>5679.6937097568734</v>
      </c>
      <c r="H107" s="13">
        <v>6552.09092590607</v>
      </c>
      <c r="I107" s="13">
        <v>6481.5185499267272</v>
      </c>
      <c r="J107" s="13">
        <v>6860.1511835826686</v>
      </c>
      <c r="K107" s="13">
        <v>6896.4471747697344</v>
      </c>
      <c r="L107" s="13">
        <v>6907.2155247300907</v>
      </c>
      <c r="M107" s="13">
        <v>6954.415720554106</v>
      </c>
      <c r="N107" s="13">
        <v>7142.9412209177208</v>
      </c>
      <c r="O107" s="13">
        <v>7385.184875549583</v>
      </c>
      <c r="P107" s="13"/>
      <c r="Q107" s="13"/>
      <c r="R107" s="13">
        <v>10048.341902971542</v>
      </c>
      <c r="S107" s="13">
        <v>10076.019174616935</v>
      </c>
      <c r="T107" s="13">
        <v>10257.623699303314</v>
      </c>
      <c r="U107" s="13">
        <v>10737.589801772909</v>
      </c>
      <c r="V107" s="13">
        <v>10268.834326631048</v>
      </c>
      <c r="W107" s="13">
        <v>10312.311980698389</v>
      </c>
      <c r="X107" s="13">
        <v>10341.198496358507</v>
      </c>
      <c r="Y107" s="13">
        <v>10307.472862526971</v>
      </c>
      <c r="Z107" s="13">
        <v>10531.534767288516</v>
      </c>
      <c r="AA107" s="13">
        <v>10371.877618947872</v>
      </c>
      <c r="AB107" s="13"/>
      <c r="AC107" s="13"/>
      <c r="AD107" s="14">
        <f t="shared" si="106"/>
        <v>15324.978043490526</v>
      </c>
      <c r="AE107" s="14">
        <f t="shared" si="107"/>
        <v>15755.712884373808</v>
      </c>
      <c r="AF107" s="14">
        <f t="shared" si="108"/>
        <v>16809.714625209384</v>
      </c>
      <c r="AG107" s="14">
        <f t="shared" si="109"/>
        <v>17219.108351699637</v>
      </c>
      <c r="AH107" s="174">
        <v>17128.985510213715</v>
      </c>
      <c r="AI107" s="174">
        <v>17208.75915546812</v>
      </c>
      <c r="AJ107" s="174">
        <v>17248.414021088596</v>
      </c>
      <c r="AK107" s="174">
        <v>17261.888583081076</v>
      </c>
      <c r="AL107" s="14">
        <f t="shared" si="110"/>
        <v>17674.475988206235</v>
      </c>
      <c r="AM107" s="14">
        <f t="shared" si="111"/>
        <v>17757.062494497455</v>
      </c>
      <c r="AN107" s="14">
        <f t="shared" si="112"/>
        <v>0</v>
      </c>
      <c r="AO107" s="14">
        <f t="shared" si="113"/>
        <v>0</v>
      </c>
      <c r="AP107" s="13">
        <v>491549</v>
      </c>
      <c r="AQ107" s="13">
        <v>495262.02500000002</v>
      </c>
      <c r="AR107" s="13">
        <v>498610.54800000001</v>
      </c>
      <c r="AS107" s="14">
        <f t="shared" si="70"/>
        <v>1073.4710355466052</v>
      </c>
      <c r="AT107" s="14">
        <f t="shared" si="71"/>
        <v>1155.468470031853</v>
      </c>
      <c r="AU107" s="14">
        <f t="shared" si="72"/>
        <v>1332.9476666428106</v>
      </c>
      <c r="AV107" s="14">
        <f t="shared" si="73"/>
        <v>1308.7049324903776</v>
      </c>
      <c r="AW107" s="14">
        <f t="shared" si="74"/>
        <v>1385.155904812744</v>
      </c>
      <c r="AX107" s="14">
        <f t="shared" si="75"/>
        <v>1392.4845489152403</v>
      </c>
      <c r="AY107" s="14">
        <f t="shared" si="76"/>
        <v>1394.6588222123612</v>
      </c>
      <c r="AZ107" s="14">
        <f t="shared" si="77"/>
        <v>1394.7590456016799</v>
      </c>
      <c r="BA107" s="14">
        <f t="shared" si="78"/>
        <v>1442.2549802637745</v>
      </c>
      <c r="BB107" s="14">
        <f t="shared" si="79"/>
        <v>1491.1672009477372</v>
      </c>
      <c r="BC107" s="14">
        <f t="shared" si="80"/>
        <v>0</v>
      </c>
      <c r="BD107" s="14">
        <f t="shared" si="81"/>
        <v>0</v>
      </c>
      <c r="BE107" s="14">
        <f t="shared" si="82"/>
        <v>2044.2197833728769</v>
      </c>
      <c r="BF107" s="14">
        <f t="shared" si="83"/>
        <v>2049.850406493948</v>
      </c>
      <c r="BG107" s="14">
        <f t="shared" si="84"/>
        <v>2086.7957618270639</v>
      </c>
      <c r="BH107" s="14">
        <f t="shared" si="85"/>
        <v>2168.0624113615227</v>
      </c>
      <c r="BI107" s="14">
        <f t="shared" si="86"/>
        <v>2073.4144368591651</v>
      </c>
      <c r="BJ107" s="14">
        <f t="shared" si="87"/>
        <v>2082.1931543607425</v>
      </c>
      <c r="BK107" s="14">
        <f t="shared" si="88"/>
        <v>2088.0257266562089</v>
      </c>
      <c r="BL107" s="14">
        <f t="shared" si="89"/>
        <v>2067.2392318758107</v>
      </c>
      <c r="BM107" s="14">
        <f t="shared" si="90"/>
        <v>2126.4571551369227</v>
      </c>
      <c r="BN107" s="14">
        <f t="shared" si="91"/>
        <v>2094.220250169165</v>
      </c>
      <c r="BO107" s="14">
        <f t="shared" si="92"/>
        <v>0</v>
      </c>
      <c r="BP107" s="14">
        <f t="shared" si="93"/>
        <v>0</v>
      </c>
      <c r="BQ107" s="14">
        <f t="shared" si="94"/>
        <v>3117.6908189194824</v>
      </c>
      <c r="BR107" s="14">
        <f t="shared" si="95"/>
        <v>3205.3188765258005</v>
      </c>
      <c r="BS107" s="14">
        <f t="shared" si="96"/>
        <v>3419.7434284698747</v>
      </c>
      <c r="BT107" s="14">
        <f t="shared" si="97"/>
        <v>3476.7673438519005</v>
      </c>
      <c r="BU107" s="14">
        <f t="shared" si="98"/>
        <v>3458.5703416719084</v>
      </c>
      <c r="BV107" s="14">
        <f t="shared" si="99"/>
        <v>3474.6777032759824</v>
      </c>
      <c r="BW107" s="14">
        <f t="shared" si="100"/>
        <v>3482.6845488685703</v>
      </c>
      <c r="BX107" s="14">
        <f t="shared" si="101"/>
        <v>3461.9982774774903</v>
      </c>
      <c r="BY107" s="14">
        <f t="shared" si="102"/>
        <v>3568.7121354006972</v>
      </c>
      <c r="BZ107" s="14">
        <f t="shared" si="103"/>
        <v>3585.387451116902</v>
      </c>
      <c r="CA107" s="14">
        <f t="shared" si="104"/>
        <v>0</v>
      </c>
      <c r="CB107" s="14">
        <f t="shared" si="105"/>
        <v>0</v>
      </c>
    </row>
    <row r="108" spans="1:80" x14ac:dyDescent="0.3">
      <c r="A108" t="s">
        <v>232</v>
      </c>
      <c r="B108" t="s">
        <v>270</v>
      </c>
      <c r="C108" t="s">
        <v>281</v>
      </c>
      <c r="D108" t="s">
        <v>497</v>
      </c>
      <c r="E108" t="s">
        <v>498</v>
      </c>
      <c r="F108" s="13">
        <v>2410.9408106401679</v>
      </c>
      <c r="G108" s="13">
        <v>2470.3680756883018</v>
      </c>
      <c r="H108" s="13">
        <v>2645.6376638414322</v>
      </c>
      <c r="I108" s="13">
        <v>2732.9867839778153</v>
      </c>
      <c r="J108" s="13">
        <v>2670.0083569893695</v>
      </c>
      <c r="K108" s="13">
        <v>2649.3254829973826</v>
      </c>
      <c r="L108" s="13">
        <v>2822.4334351148723</v>
      </c>
      <c r="M108" s="13">
        <v>2770.535141080542</v>
      </c>
      <c r="N108" s="13">
        <v>2572.1095192976977</v>
      </c>
      <c r="O108" s="13">
        <v>2613.1759645817292</v>
      </c>
      <c r="P108" s="13"/>
      <c r="Q108" s="13"/>
      <c r="R108" s="13">
        <v>4498.9491875128133</v>
      </c>
      <c r="S108" s="13">
        <v>4416.3766556772389</v>
      </c>
      <c r="T108" s="13">
        <v>4742.5572673331981</v>
      </c>
      <c r="U108" s="13">
        <v>4498.4864660963776</v>
      </c>
      <c r="V108" s="13">
        <v>4442.1246538277046</v>
      </c>
      <c r="W108" s="13">
        <v>4413.5558981541699</v>
      </c>
      <c r="X108" s="13">
        <v>4707.7878696353073</v>
      </c>
      <c r="Y108" s="13">
        <v>4611.7426409201071</v>
      </c>
      <c r="Z108" s="13">
        <v>4351.8792234633311</v>
      </c>
      <c r="AA108" s="13">
        <v>4434.5338050709943</v>
      </c>
      <c r="AB108" s="13"/>
      <c r="AC108" s="13"/>
      <c r="AD108" s="14">
        <f t="shared" si="106"/>
        <v>6909.8899981529812</v>
      </c>
      <c r="AE108" s="14">
        <f t="shared" si="107"/>
        <v>6886.7447313655412</v>
      </c>
      <c r="AF108" s="14">
        <f t="shared" si="108"/>
        <v>7388.1949311746303</v>
      </c>
      <c r="AG108" s="14">
        <f t="shared" si="109"/>
        <v>7231.4732500741929</v>
      </c>
      <c r="AH108" s="174">
        <v>7112.1330108170741</v>
      </c>
      <c r="AI108" s="174">
        <v>7062.8813811515529</v>
      </c>
      <c r="AJ108" s="174">
        <v>7530.22130475018</v>
      </c>
      <c r="AK108" s="174">
        <v>7382.2777820006486</v>
      </c>
      <c r="AL108" s="14">
        <f t="shared" si="110"/>
        <v>6923.9887427610283</v>
      </c>
      <c r="AM108" s="14">
        <f t="shared" si="111"/>
        <v>7047.7097696527235</v>
      </c>
      <c r="AN108" s="14">
        <f t="shared" si="112"/>
        <v>0</v>
      </c>
      <c r="AO108" s="14">
        <f t="shared" si="113"/>
        <v>0</v>
      </c>
      <c r="AP108" s="13">
        <v>214658</v>
      </c>
      <c r="AQ108" s="13">
        <v>220057.49400000001</v>
      </c>
      <c r="AR108" s="13">
        <v>222008.035</v>
      </c>
      <c r="AS108" s="14">
        <f t="shared" si="70"/>
        <v>1123.154418023166</v>
      </c>
      <c r="AT108" s="14">
        <f t="shared" si="71"/>
        <v>1150.8390442882639</v>
      </c>
      <c r="AU108" s="14">
        <f t="shared" si="72"/>
        <v>1232.4896644156902</v>
      </c>
      <c r="AV108" s="14">
        <f t="shared" si="73"/>
        <v>1241.9421553431921</v>
      </c>
      <c r="AW108" s="14">
        <f t="shared" si="74"/>
        <v>1213.3230768270812</v>
      </c>
      <c r="AX108" s="14">
        <f t="shared" si="75"/>
        <v>1203.9242267283942</v>
      </c>
      <c r="AY108" s="14">
        <f t="shared" si="76"/>
        <v>1282.5891015167483</v>
      </c>
      <c r="AZ108" s="14">
        <f t="shared" si="77"/>
        <v>1247.9436345988747</v>
      </c>
      <c r="BA108" s="14">
        <f t="shared" si="78"/>
        <v>1168.8352314407878</v>
      </c>
      <c r="BB108" s="14">
        <f t="shared" si="79"/>
        <v>1187.4969205010257</v>
      </c>
      <c r="BC108" s="14">
        <f t="shared" si="80"/>
        <v>0</v>
      </c>
      <c r="BD108" s="14">
        <f t="shared" si="81"/>
        <v>0</v>
      </c>
      <c r="BE108" s="14">
        <f t="shared" si="82"/>
        <v>2095.8683988077842</v>
      </c>
      <c r="BF108" s="14">
        <f t="shared" si="83"/>
        <v>2057.4013806507278</v>
      </c>
      <c r="BG108" s="14">
        <f t="shared" si="84"/>
        <v>2209.3550053262393</v>
      </c>
      <c r="BH108" s="14">
        <f t="shared" si="85"/>
        <v>2044.2323432513401</v>
      </c>
      <c r="BI108" s="14">
        <f t="shared" si="86"/>
        <v>2018.6200311031916</v>
      </c>
      <c r="BJ108" s="14">
        <f t="shared" si="87"/>
        <v>2005.6376258443486</v>
      </c>
      <c r="BK108" s="14">
        <f t="shared" si="88"/>
        <v>2139.3444885977419</v>
      </c>
      <c r="BL108" s="14">
        <f t="shared" si="89"/>
        <v>2077.2863652975925</v>
      </c>
      <c r="BM108" s="14">
        <f t="shared" si="90"/>
        <v>1977.6100983242727</v>
      </c>
      <c r="BN108" s="14">
        <f t="shared" si="91"/>
        <v>2015.1705467803763</v>
      </c>
      <c r="BO108" s="14">
        <f t="shared" si="92"/>
        <v>0</v>
      </c>
      <c r="BP108" s="14">
        <f t="shared" si="93"/>
        <v>0</v>
      </c>
      <c r="BQ108" s="14">
        <f t="shared" si="94"/>
        <v>3219.02281683095</v>
      </c>
      <c r="BR108" s="14">
        <f t="shared" si="95"/>
        <v>3208.240424938992</v>
      </c>
      <c r="BS108" s="14">
        <f t="shared" si="96"/>
        <v>3441.8446697419295</v>
      </c>
      <c r="BT108" s="14">
        <f t="shared" si="97"/>
        <v>3286.1744985945325</v>
      </c>
      <c r="BU108" s="14">
        <f t="shared" si="98"/>
        <v>3231.9431079302726</v>
      </c>
      <c r="BV108" s="14">
        <f t="shared" si="99"/>
        <v>3209.5618525727427</v>
      </c>
      <c r="BW108" s="14">
        <f t="shared" si="100"/>
        <v>3421.9335901144905</v>
      </c>
      <c r="BX108" s="14">
        <f t="shared" si="101"/>
        <v>3325.2299998964668</v>
      </c>
      <c r="BY108" s="14">
        <f t="shared" si="102"/>
        <v>3146.4453297650603</v>
      </c>
      <c r="BZ108" s="14">
        <f t="shared" si="103"/>
        <v>3202.667467281402</v>
      </c>
      <c r="CA108" s="14">
        <f t="shared" si="104"/>
        <v>0</v>
      </c>
      <c r="CB108" s="14">
        <f t="shared" si="105"/>
        <v>0</v>
      </c>
    </row>
    <row r="109" spans="1:80" x14ac:dyDescent="0.3">
      <c r="A109" t="s">
        <v>226</v>
      </c>
      <c r="B109" t="s">
        <v>236</v>
      </c>
      <c r="C109" t="s">
        <v>252</v>
      </c>
      <c r="D109" t="s">
        <v>501</v>
      </c>
      <c r="E109" t="s">
        <v>502</v>
      </c>
      <c r="F109" s="13">
        <v>5765.6496444358418</v>
      </c>
      <c r="G109" s="13">
        <v>5810.6493226414896</v>
      </c>
      <c r="H109" s="13">
        <v>6638.9711460577637</v>
      </c>
      <c r="I109" s="13">
        <v>6428.5657372068263</v>
      </c>
      <c r="J109" s="13">
        <v>6694.7575350952957</v>
      </c>
      <c r="K109" s="13">
        <v>6564.7372466144952</v>
      </c>
      <c r="L109" s="13">
        <v>6880.1094398502146</v>
      </c>
      <c r="M109" s="13">
        <v>6566.2161545841464</v>
      </c>
      <c r="N109" s="13">
        <v>6664.3903984902772</v>
      </c>
      <c r="O109" s="13">
        <v>6915.8329243647386</v>
      </c>
      <c r="P109" s="13"/>
      <c r="Q109" s="13"/>
      <c r="R109" s="13">
        <v>9882.5227233707174</v>
      </c>
      <c r="S109" s="13">
        <v>10283.984123970093</v>
      </c>
      <c r="T109" s="13">
        <v>10663.45865824907</v>
      </c>
      <c r="U109" s="13">
        <v>10538.287377998453</v>
      </c>
      <c r="V109" s="13">
        <v>10132.119157511917</v>
      </c>
      <c r="W109" s="13">
        <v>9946.2996294921904</v>
      </c>
      <c r="X109" s="13">
        <v>10419.163871591823</v>
      </c>
      <c r="Y109" s="13">
        <v>9944.9442919648482</v>
      </c>
      <c r="Z109" s="13">
        <v>10546.453608212356</v>
      </c>
      <c r="AA109" s="13">
        <v>10581.645306630722</v>
      </c>
      <c r="AB109" s="13"/>
      <c r="AC109" s="13"/>
      <c r="AD109" s="14">
        <f t="shared" si="106"/>
        <v>15648.172367806559</v>
      </c>
      <c r="AE109" s="14">
        <f t="shared" si="107"/>
        <v>16094.633446611582</v>
      </c>
      <c r="AF109" s="14">
        <f t="shared" si="108"/>
        <v>17302.429804306834</v>
      </c>
      <c r="AG109" s="14">
        <f t="shared" si="109"/>
        <v>16966.853115205278</v>
      </c>
      <c r="AH109" s="174">
        <v>16826.876692607213</v>
      </c>
      <c r="AI109" s="174">
        <v>16511.036876106686</v>
      </c>
      <c r="AJ109" s="174">
        <v>17299.273311442037</v>
      </c>
      <c r="AK109" s="174">
        <v>16511.160446548995</v>
      </c>
      <c r="AL109" s="14">
        <f t="shared" si="110"/>
        <v>17210.844006702631</v>
      </c>
      <c r="AM109" s="14">
        <f t="shared" si="111"/>
        <v>17497.478230995461</v>
      </c>
      <c r="AN109" s="14">
        <f t="shared" si="112"/>
        <v>0</v>
      </c>
      <c r="AO109" s="14">
        <f t="shared" si="113"/>
        <v>0</v>
      </c>
      <c r="AP109" s="13">
        <v>545501</v>
      </c>
      <c r="AQ109" s="13">
        <v>553536.61199999996</v>
      </c>
      <c r="AR109" s="13">
        <v>558704.93000000005</v>
      </c>
      <c r="AS109" s="14">
        <f t="shared" si="70"/>
        <v>1056.9457516000598</v>
      </c>
      <c r="AT109" s="14">
        <f t="shared" si="71"/>
        <v>1065.1949900442878</v>
      </c>
      <c r="AU109" s="14">
        <f t="shared" si="72"/>
        <v>1217.0410587804172</v>
      </c>
      <c r="AV109" s="14">
        <f t="shared" si="73"/>
        <v>1161.362337710523</v>
      </c>
      <c r="AW109" s="14">
        <f t="shared" si="74"/>
        <v>1209.4516225234431</v>
      </c>
      <c r="AX109" s="14">
        <f t="shared" si="75"/>
        <v>1185.9626092112035</v>
      </c>
      <c r="AY109" s="14">
        <f t="shared" si="76"/>
        <v>1242.9366532760105</v>
      </c>
      <c r="AZ109" s="14">
        <f t="shared" si="77"/>
        <v>1175.2565266578454</v>
      </c>
      <c r="BA109" s="14">
        <f t="shared" si="78"/>
        <v>1203.9656011932011</v>
      </c>
      <c r="BB109" s="14">
        <f t="shared" si="79"/>
        <v>1249.3903337986862</v>
      </c>
      <c r="BC109" s="14">
        <f t="shared" si="80"/>
        <v>0</v>
      </c>
      <c r="BD109" s="14">
        <f t="shared" si="81"/>
        <v>0</v>
      </c>
      <c r="BE109" s="14">
        <f t="shared" si="82"/>
        <v>1811.6415411467103</v>
      </c>
      <c r="BF109" s="14">
        <f t="shared" si="83"/>
        <v>1885.2365300833715</v>
      </c>
      <c r="BG109" s="14">
        <f t="shared" si="84"/>
        <v>1954.8009367992122</v>
      </c>
      <c r="BH109" s="14">
        <f t="shared" si="85"/>
        <v>1903.8103622310086</v>
      </c>
      <c r="BI109" s="14">
        <f t="shared" si="86"/>
        <v>1830.4334235278943</v>
      </c>
      <c r="BJ109" s="14">
        <f t="shared" si="87"/>
        <v>1796.8639135819603</v>
      </c>
      <c r="BK109" s="14">
        <f t="shared" si="88"/>
        <v>1882.2899236865337</v>
      </c>
      <c r="BL109" s="14">
        <f t="shared" si="89"/>
        <v>1779.9993803464108</v>
      </c>
      <c r="BM109" s="14">
        <f t="shared" si="90"/>
        <v>1905.2856449922335</v>
      </c>
      <c r="BN109" s="14">
        <f t="shared" si="91"/>
        <v>1911.6432548874875</v>
      </c>
      <c r="BO109" s="14">
        <f t="shared" si="92"/>
        <v>0</v>
      </c>
      <c r="BP109" s="14">
        <f t="shared" si="93"/>
        <v>0</v>
      </c>
      <c r="BQ109" s="14">
        <f t="shared" si="94"/>
        <v>2868.5872927467699</v>
      </c>
      <c r="BR109" s="14">
        <f t="shared" si="95"/>
        <v>2950.431520127659</v>
      </c>
      <c r="BS109" s="14">
        <f t="shared" si="96"/>
        <v>3171.8419955796294</v>
      </c>
      <c r="BT109" s="14">
        <f t="shared" si="97"/>
        <v>3065.1726999415314</v>
      </c>
      <c r="BU109" s="14">
        <f t="shared" si="98"/>
        <v>3039.8850460513377</v>
      </c>
      <c r="BV109" s="14">
        <f t="shared" si="99"/>
        <v>2982.8265227931638</v>
      </c>
      <c r="BW109" s="14">
        <f t="shared" si="100"/>
        <v>3125.2265769625442</v>
      </c>
      <c r="BX109" s="14">
        <f t="shared" si="101"/>
        <v>2955.2559070042557</v>
      </c>
      <c r="BY109" s="14">
        <f t="shared" si="102"/>
        <v>3109.2512461854344</v>
      </c>
      <c r="BZ109" s="14">
        <f t="shared" si="103"/>
        <v>3161.033588686174</v>
      </c>
      <c r="CA109" s="14">
        <f t="shared" si="104"/>
        <v>0</v>
      </c>
      <c r="CB109" s="14">
        <f t="shared" si="105"/>
        <v>0</v>
      </c>
    </row>
    <row r="110" spans="1:80" x14ac:dyDescent="0.3">
      <c r="A110" t="s">
        <v>259</v>
      </c>
      <c r="B110" t="s">
        <v>283</v>
      </c>
      <c r="C110" t="s">
        <v>313</v>
      </c>
      <c r="D110" t="s">
        <v>505</v>
      </c>
      <c r="E110" t="s">
        <v>506</v>
      </c>
      <c r="F110" s="13">
        <v>2506.4501909960627</v>
      </c>
      <c r="G110" s="13">
        <v>2426.8703427755281</v>
      </c>
      <c r="H110" s="13">
        <v>2681.7564189497907</v>
      </c>
      <c r="I110" s="13">
        <v>2388.4249576047282</v>
      </c>
      <c r="J110" s="13">
        <v>2676.6419661543164</v>
      </c>
      <c r="K110" s="13">
        <v>2489.0457131900039</v>
      </c>
      <c r="L110" s="13">
        <v>2686.1270650008037</v>
      </c>
      <c r="M110" s="13">
        <v>2469.1702859854204</v>
      </c>
      <c r="N110" s="13">
        <v>2378.4236303875959</v>
      </c>
      <c r="O110" s="13">
        <v>2312.3324605937246</v>
      </c>
      <c r="P110" s="13"/>
      <c r="Q110" s="13"/>
      <c r="R110" s="13">
        <v>5017.7123065677042</v>
      </c>
      <c r="S110" s="13">
        <v>5127.9657051570521</v>
      </c>
      <c r="T110" s="13">
        <v>5276.6338168140801</v>
      </c>
      <c r="U110" s="13">
        <v>4883.5455651655584</v>
      </c>
      <c r="V110" s="13">
        <v>5087.2463654468656</v>
      </c>
      <c r="W110" s="13">
        <v>5060.3474690656303</v>
      </c>
      <c r="X110" s="13">
        <v>5259.7462765012988</v>
      </c>
      <c r="Y110" s="13">
        <v>5016.5127633769935</v>
      </c>
      <c r="Z110" s="13">
        <v>4920.0666651025131</v>
      </c>
      <c r="AA110" s="13">
        <v>5042.4603906492084</v>
      </c>
      <c r="AB110" s="13"/>
      <c r="AC110" s="13"/>
      <c r="AD110" s="14">
        <f t="shared" si="106"/>
        <v>7524.1624975637669</v>
      </c>
      <c r="AE110" s="14">
        <f t="shared" si="107"/>
        <v>7554.8360479325802</v>
      </c>
      <c r="AF110" s="14">
        <f t="shared" si="108"/>
        <v>7958.3902357638708</v>
      </c>
      <c r="AG110" s="14">
        <f t="shared" si="109"/>
        <v>7271.9705227702871</v>
      </c>
      <c r="AH110" s="174">
        <v>7763.8883316011834</v>
      </c>
      <c r="AI110" s="174">
        <v>7549.3931822556342</v>
      </c>
      <c r="AJ110" s="174">
        <v>7945.8733415021024</v>
      </c>
      <c r="AK110" s="174">
        <v>7485.6830493624138</v>
      </c>
      <c r="AL110" s="14">
        <f t="shared" si="110"/>
        <v>7298.490295490109</v>
      </c>
      <c r="AM110" s="14">
        <f t="shared" si="111"/>
        <v>7354.7928512429335</v>
      </c>
      <c r="AN110" s="14">
        <f t="shared" si="112"/>
        <v>0</v>
      </c>
      <c r="AO110" s="14">
        <f t="shared" si="113"/>
        <v>0</v>
      </c>
      <c r="AP110" s="13">
        <v>277616</v>
      </c>
      <c r="AQ110" s="13">
        <v>281567.391</v>
      </c>
      <c r="AR110" s="13">
        <v>283928.70699999999</v>
      </c>
      <c r="AS110" s="14">
        <f t="shared" si="70"/>
        <v>902.84788736818575</v>
      </c>
      <c r="AT110" s="14">
        <f t="shared" si="71"/>
        <v>874.18244725647219</v>
      </c>
      <c r="AU110" s="14">
        <f t="shared" si="72"/>
        <v>965.99490625532781</v>
      </c>
      <c r="AV110" s="14">
        <f t="shared" si="73"/>
        <v>848.26049959909176</v>
      </c>
      <c r="AW110" s="14">
        <f t="shared" si="74"/>
        <v>950.62214294350451</v>
      </c>
      <c r="AX110" s="14">
        <f t="shared" si="75"/>
        <v>883.99644019502375</v>
      </c>
      <c r="AY110" s="14">
        <f t="shared" si="76"/>
        <v>953.99082097571579</v>
      </c>
      <c r="AZ110" s="14">
        <f t="shared" si="77"/>
        <v>869.64446535708009</v>
      </c>
      <c r="BA110" s="14">
        <f t="shared" si="78"/>
        <v>844.70848060228536</v>
      </c>
      <c r="BB110" s="14">
        <f t="shared" si="79"/>
        <v>821.23588686224127</v>
      </c>
      <c r="BC110" s="14">
        <f t="shared" si="80"/>
        <v>0</v>
      </c>
      <c r="BD110" s="14">
        <f t="shared" si="81"/>
        <v>0</v>
      </c>
      <c r="BE110" s="14">
        <f t="shared" si="82"/>
        <v>1807.4290770588527</v>
      </c>
      <c r="BF110" s="14">
        <f t="shared" si="83"/>
        <v>1847.1434301902816</v>
      </c>
      <c r="BG110" s="14">
        <f t="shared" si="84"/>
        <v>1900.6951389019655</v>
      </c>
      <c r="BH110" s="14">
        <f t="shared" si="85"/>
        <v>1734.4144674642237</v>
      </c>
      <c r="BI110" s="14">
        <f t="shared" si="86"/>
        <v>1806.7597768971996</v>
      </c>
      <c r="BJ110" s="14">
        <f t="shared" si="87"/>
        <v>1797.2065057297884</v>
      </c>
      <c r="BK110" s="14">
        <f t="shared" si="88"/>
        <v>1868.023941913536</v>
      </c>
      <c r="BL110" s="14">
        <f t="shared" si="89"/>
        <v>1766.8212617109525</v>
      </c>
      <c r="BM110" s="14">
        <f t="shared" si="90"/>
        <v>1747.3851100543502</v>
      </c>
      <c r="BN110" s="14">
        <f t="shared" si="91"/>
        <v>1790.8538246352568</v>
      </c>
      <c r="BO110" s="14">
        <f t="shared" si="92"/>
        <v>0</v>
      </c>
      <c r="BP110" s="14">
        <f t="shared" si="93"/>
        <v>0</v>
      </c>
      <c r="BQ110" s="14">
        <f t="shared" si="94"/>
        <v>2710.2769644270384</v>
      </c>
      <c r="BR110" s="14">
        <f t="shared" si="95"/>
        <v>2721.325877446754</v>
      </c>
      <c r="BS110" s="14">
        <f t="shared" si="96"/>
        <v>2866.6900451572928</v>
      </c>
      <c r="BT110" s="14">
        <f t="shared" si="97"/>
        <v>2582.6749670633158</v>
      </c>
      <c r="BU110" s="14">
        <f t="shared" si="98"/>
        <v>2757.3819198407045</v>
      </c>
      <c r="BV110" s="14">
        <f t="shared" si="99"/>
        <v>2681.202945924812</v>
      </c>
      <c r="BW110" s="14">
        <f t="shared" si="100"/>
        <v>2822.0147628892519</v>
      </c>
      <c r="BX110" s="14">
        <f t="shared" si="101"/>
        <v>2636.4657270680327</v>
      </c>
      <c r="BY110" s="14">
        <f t="shared" si="102"/>
        <v>2592.0935906566356</v>
      </c>
      <c r="BZ110" s="14">
        <f t="shared" si="103"/>
        <v>2612.0897114974987</v>
      </c>
      <c r="CA110" s="14">
        <f t="shared" si="104"/>
        <v>0</v>
      </c>
      <c r="CB110" s="14">
        <f t="shared" si="105"/>
        <v>0</v>
      </c>
    </row>
    <row r="111" spans="1:80" x14ac:dyDescent="0.3">
      <c r="A111" t="s">
        <v>241</v>
      </c>
      <c r="B111" t="s">
        <v>276</v>
      </c>
      <c r="C111" t="s">
        <v>317</v>
      </c>
      <c r="D111" t="s">
        <v>509</v>
      </c>
      <c r="E111" t="s">
        <v>510</v>
      </c>
      <c r="F111" s="13">
        <v>1997.716259361689</v>
      </c>
      <c r="G111" s="13">
        <v>1987.9501114840573</v>
      </c>
      <c r="H111" s="13">
        <v>1906.8125081525477</v>
      </c>
      <c r="I111" s="13">
        <v>1847.0427230020416</v>
      </c>
      <c r="J111" s="13">
        <v>2686.063983098717</v>
      </c>
      <c r="K111" s="13">
        <v>2711.687650806869</v>
      </c>
      <c r="L111" s="13">
        <v>2714.9546505562889</v>
      </c>
      <c r="M111" s="13">
        <v>2655.5166327567213</v>
      </c>
      <c r="N111" s="13">
        <v>2025.7413998586492</v>
      </c>
      <c r="O111" s="13">
        <v>2108.0443691603095</v>
      </c>
      <c r="P111" s="13"/>
      <c r="Q111" s="13"/>
      <c r="R111" s="13">
        <v>3394.7855754684865</v>
      </c>
      <c r="S111" s="13">
        <v>3349.8777424826048</v>
      </c>
      <c r="T111" s="13">
        <v>3480.4386141184632</v>
      </c>
      <c r="U111" s="13">
        <v>3546.099771590375</v>
      </c>
      <c r="V111" s="13">
        <v>3303.4558855502728</v>
      </c>
      <c r="W111" s="13">
        <v>3335.9866781142287</v>
      </c>
      <c r="X111" s="13">
        <v>3340.8201746970976</v>
      </c>
      <c r="Y111" s="13">
        <v>3269.1034051340002</v>
      </c>
      <c r="Z111" s="13">
        <v>3387.7666561620081</v>
      </c>
      <c r="AA111" s="13">
        <v>3250.2371380097284</v>
      </c>
      <c r="AB111" s="13"/>
      <c r="AC111" s="13"/>
      <c r="AD111" s="14">
        <f t="shared" si="106"/>
        <v>5392.5018348301755</v>
      </c>
      <c r="AE111" s="14">
        <f t="shared" si="107"/>
        <v>5337.8278539666626</v>
      </c>
      <c r="AF111" s="14">
        <f t="shared" si="108"/>
        <v>5387.2511222710109</v>
      </c>
      <c r="AG111" s="14">
        <f t="shared" si="109"/>
        <v>5393.1424945924164</v>
      </c>
      <c r="AH111" s="174">
        <v>5989.5198686489894</v>
      </c>
      <c r="AI111" s="174">
        <v>6047.6743289210981</v>
      </c>
      <c r="AJ111" s="174">
        <v>6055.7748252533866</v>
      </c>
      <c r="AK111" s="174">
        <v>5924.6200378907215</v>
      </c>
      <c r="AL111" s="14">
        <f t="shared" si="110"/>
        <v>5413.508056020657</v>
      </c>
      <c r="AM111" s="14">
        <f t="shared" si="111"/>
        <v>5358.2815071700379</v>
      </c>
      <c r="AN111" s="14">
        <f t="shared" si="112"/>
        <v>0</v>
      </c>
      <c r="AO111" s="14">
        <f t="shared" si="113"/>
        <v>0</v>
      </c>
      <c r="AP111" s="13">
        <v>206052</v>
      </c>
      <c r="AQ111" s="13">
        <v>209192.79300000001</v>
      </c>
      <c r="AR111" s="13">
        <v>210465.15700000001</v>
      </c>
      <c r="AS111" s="14">
        <f t="shared" si="70"/>
        <v>969.52044113218449</v>
      </c>
      <c r="AT111" s="14">
        <f t="shared" si="71"/>
        <v>964.78078906492397</v>
      </c>
      <c r="AU111" s="14">
        <f t="shared" si="72"/>
        <v>925.40354286905631</v>
      </c>
      <c r="AV111" s="14">
        <f t="shared" si="73"/>
        <v>882.9380288459754</v>
      </c>
      <c r="AW111" s="14">
        <f t="shared" si="74"/>
        <v>1284.0136338247164</v>
      </c>
      <c r="AX111" s="14">
        <f t="shared" si="75"/>
        <v>1296.2624629266595</v>
      </c>
      <c r="AY111" s="14">
        <f t="shared" si="76"/>
        <v>1297.8241800884073</v>
      </c>
      <c r="AZ111" s="14">
        <f t="shared" si="77"/>
        <v>1261.7369405030406</v>
      </c>
      <c r="BA111" s="14">
        <f t="shared" si="78"/>
        <v>968.3609893093444</v>
      </c>
      <c r="BB111" s="14">
        <f t="shared" si="79"/>
        <v>1007.7041082195931</v>
      </c>
      <c r="BC111" s="14">
        <f t="shared" si="80"/>
        <v>0</v>
      </c>
      <c r="BD111" s="14">
        <f t="shared" si="81"/>
        <v>0</v>
      </c>
      <c r="BE111" s="14">
        <f t="shared" si="82"/>
        <v>1647.5382793996109</v>
      </c>
      <c r="BF111" s="14">
        <f t="shared" si="83"/>
        <v>1625.7438619778527</v>
      </c>
      <c r="BG111" s="14">
        <f t="shared" si="84"/>
        <v>1689.1069313175622</v>
      </c>
      <c r="BH111" s="14">
        <f t="shared" si="85"/>
        <v>1695.1347705321639</v>
      </c>
      <c r="BI111" s="14">
        <f t="shared" si="86"/>
        <v>1579.1442134195668</v>
      </c>
      <c r="BJ111" s="14">
        <f t="shared" si="87"/>
        <v>1594.6948411909336</v>
      </c>
      <c r="BK111" s="14">
        <f t="shared" si="88"/>
        <v>1597.0053876077354</v>
      </c>
      <c r="BL111" s="14">
        <f t="shared" si="89"/>
        <v>1553.275350529399</v>
      </c>
      <c r="BM111" s="14">
        <f t="shared" si="90"/>
        <v>1619.4471174549537</v>
      </c>
      <c r="BN111" s="14">
        <f t="shared" si="91"/>
        <v>1553.7041651381021</v>
      </c>
      <c r="BO111" s="14">
        <f t="shared" si="92"/>
        <v>0</v>
      </c>
      <c r="BP111" s="14">
        <f t="shared" si="93"/>
        <v>0</v>
      </c>
      <c r="BQ111" s="14">
        <f t="shared" si="94"/>
        <v>2617.0587205317956</v>
      </c>
      <c r="BR111" s="14">
        <f t="shared" si="95"/>
        <v>2590.5246510427769</v>
      </c>
      <c r="BS111" s="14">
        <f t="shared" si="96"/>
        <v>2614.5104741866185</v>
      </c>
      <c r="BT111" s="14">
        <f t="shared" si="97"/>
        <v>2578.0727993781393</v>
      </c>
      <c r="BU111" s="14">
        <f t="shared" si="98"/>
        <v>2863.1578472442829</v>
      </c>
      <c r="BV111" s="14">
        <f t="shared" si="99"/>
        <v>2890.9573041175936</v>
      </c>
      <c r="BW111" s="14">
        <f t="shared" si="100"/>
        <v>2894.8295676961425</v>
      </c>
      <c r="BX111" s="14">
        <f t="shared" si="101"/>
        <v>2815.0122910324399</v>
      </c>
      <c r="BY111" s="14">
        <f t="shared" si="102"/>
        <v>2587.8081067642979</v>
      </c>
      <c r="BZ111" s="14">
        <f t="shared" si="103"/>
        <v>2561.4082733576952</v>
      </c>
      <c r="CA111" s="14">
        <f t="shared" si="104"/>
        <v>0</v>
      </c>
      <c r="CB111" s="14">
        <f t="shared" si="105"/>
        <v>0</v>
      </c>
    </row>
    <row r="112" spans="1:80" x14ac:dyDescent="0.3">
      <c r="A112" t="s">
        <v>226</v>
      </c>
      <c r="B112" t="s">
        <v>221</v>
      </c>
      <c r="C112" t="s">
        <v>234</v>
      </c>
      <c r="D112" t="s">
        <v>513</v>
      </c>
      <c r="E112" t="s">
        <v>514</v>
      </c>
      <c r="F112" s="13">
        <v>1675.1135432201731</v>
      </c>
      <c r="G112" s="13">
        <v>1784.5458316942229</v>
      </c>
      <c r="H112" s="13">
        <v>1815.5259770644484</v>
      </c>
      <c r="I112" s="13">
        <v>1854.0322847566047</v>
      </c>
      <c r="J112" s="13">
        <v>1916.1110617322961</v>
      </c>
      <c r="K112" s="13">
        <v>1862.8093759092062</v>
      </c>
      <c r="L112" s="13">
        <v>1906.4407802028163</v>
      </c>
      <c r="M112" s="13">
        <v>1904.4389363307173</v>
      </c>
      <c r="N112" s="13">
        <v>1917.2062073104587</v>
      </c>
      <c r="O112" s="13">
        <v>1885.1388014235986</v>
      </c>
      <c r="P112" s="13"/>
      <c r="Q112" s="13"/>
      <c r="R112" s="13">
        <v>2813.6294511576798</v>
      </c>
      <c r="S112" s="13">
        <v>2803.5508240148311</v>
      </c>
      <c r="T112" s="13">
        <v>3082.5338285740163</v>
      </c>
      <c r="U112" s="13">
        <v>2978.8832196989633</v>
      </c>
      <c r="V112" s="13">
        <v>2844.2054898911529</v>
      </c>
      <c r="W112" s="13">
        <v>2807.1571693944579</v>
      </c>
      <c r="X112" s="13">
        <v>2913.0295634128424</v>
      </c>
      <c r="Y112" s="13">
        <v>2841.8709209969602</v>
      </c>
      <c r="Z112" s="13">
        <v>2941.9916308963111</v>
      </c>
      <c r="AA112" s="13">
        <v>2945.8918898301586</v>
      </c>
      <c r="AB112" s="13"/>
      <c r="AC112" s="13"/>
      <c r="AD112" s="14">
        <f t="shared" si="106"/>
        <v>4488.7429943778534</v>
      </c>
      <c r="AE112" s="14">
        <f t="shared" si="107"/>
        <v>4588.0966557090542</v>
      </c>
      <c r="AF112" s="14">
        <f t="shared" si="108"/>
        <v>4898.0598056384642</v>
      </c>
      <c r="AG112" s="14">
        <f t="shared" si="109"/>
        <v>4832.9155044555682</v>
      </c>
      <c r="AH112" s="174">
        <v>4760.3165516234494</v>
      </c>
      <c r="AI112" s="174">
        <v>4669.9665453036641</v>
      </c>
      <c r="AJ112" s="174">
        <v>4819.4703436156587</v>
      </c>
      <c r="AK112" s="174">
        <v>4746.3098573276775</v>
      </c>
      <c r="AL112" s="14">
        <f t="shared" si="110"/>
        <v>4859.19783820677</v>
      </c>
      <c r="AM112" s="14">
        <f t="shared" si="111"/>
        <v>4831.0306912537571</v>
      </c>
      <c r="AN112" s="14">
        <f t="shared" si="112"/>
        <v>0</v>
      </c>
      <c r="AO112" s="14">
        <f t="shared" si="113"/>
        <v>0</v>
      </c>
      <c r="AP112" s="13">
        <v>140639</v>
      </c>
      <c r="AQ112" s="13">
        <v>140903.55499999999</v>
      </c>
      <c r="AR112" s="13">
        <v>141117.16500000001</v>
      </c>
      <c r="AS112" s="14">
        <f t="shared" si="70"/>
        <v>1191.0732749949682</v>
      </c>
      <c r="AT112" s="14">
        <f t="shared" si="71"/>
        <v>1268.8840447487701</v>
      </c>
      <c r="AU112" s="14">
        <f t="shared" si="72"/>
        <v>1290.9121773223987</v>
      </c>
      <c r="AV112" s="14">
        <f t="shared" si="73"/>
        <v>1315.8165418584397</v>
      </c>
      <c r="AW112" s="14">
        <f t="shared" si="74"/>
        <v>1359.874178995907</v>
      </c>
      <c r="AX112" s="14">
        <f t="shared" si="75"/>
        <v>1322.0456899822054</v>
      </c>
      <c r="AY112" s="14">
        <f t="shared" si="76"/>
        <v>1353.0111289263186</v>
      </c>
      <c r="AZ112" s="14">
        <f t="shared" si="77"/>
        <v>1349.5444982406761</v>
      </c>
      <c r="BA112" s="14">
        <f t="shared" si="78"/>
        <v>1360.6514096187698</v>
      </c>
      <c r="BB112" s="14">
        <f t="shared" si="79"/>
        <v>1337.8930016518027</v>
      </c>
      <c r="BC112" s="14">
        <f t="shared" si="80"/>
        <v>0</v>
      </c>
      <c r="BD112" s="14">
        <f t="shared" si="81"/>
        <v>0</v>
      </c>
      <c r="BE112" s="14">
        <f t="shared" si="82"/>
        <v>2000.6039940256117</v>
      </c>
      <c r="BF112" s="14">
        <f t="shared" si="83"/>
        <v>1993.4376837255891</v>
      </c>
      <c r="BG112" s="14">
        <f t="shared" si="84"/>
        <v>2191.8058494258466</v>
      </c>
      <c r="BH112" s="14">
        <f t="shared" si="85"/>
        <v>2114.1292139144134</v>
      </c>
      <c r="BI112" s="14">
        <f t="shared" si="86"/>
        <v>2018.547715060243</v>
      </c>
      <c r="BJ112" s="14">
        <f t="shared" si="87"/>
        <v>1992.2543255877808</v>
      </c>
      <c r="BK112" s="14">
        <f t="shared" si="88"/>
        <v>2067.3925249173753</v>
      </c>
      <c r="BL112" s="14">
        <f t="shared" si="89"/>
        <v>2013.8378779058949</v>
      </c>
      <c r="BM112" s="14">
        <f t="shared" si="90"/>
        <v>2087.9470577561447</v>
      </c>
      <c r="BN112" s="14">
        <f t="shared" si="91"/>
        <v>2090.7150921991706</v>
      </c>
      <c r="BO112" s="14">
        <f t="shared" si="92"/>
        <v>0</v>
      </c>
      <c r="BP112" s="14">
        <f t="shared" si="93"/>
        <v>0</v>
      </c>
      <c r="BQ112" s="14">
        <f t="shared" si="94"/>
        <v>3191.6772690205798</v>
      </c>
      <c r="BR112" s="14">
        <f t="shared" si="95"/>
        <v>3262.3217284743591</v>
      </c>
      <c r="BS112" s="14">
        <f t="shared" si="96"/>
        <v>3482.7180267482454</v>
      </c>
      <c r="BT112" s="14">
        <f t="shared" si="97"/>
        <v>3429.9457557728533</v>
      </c>
      <c r="BU112" s="14">
        <f t="shared" si="98"/>
        <v>3378.42189405615</v>
      </c>
      <c r="BV112" s="14">
        <f t="shared" si="99"/>
        <v>3314.300015569986</v>
      </c>
      <c r="BW112" s="14">
        <f t="shared" si="100"/>
        <v>3420.403653843694</v>
      </c>
      <c r="BX112" s="14">
        <f t="shared" si="101"/>
        <v>3363.382376146571</v>
      </c>
      <c r="BY112" s="14">
        <f t="shared" si="102"/>
        <v>3448.5984673749149</v>
      </c>
      <c r="BZ112" s="14">
        <f t="shared" si="103"/>
        <v>3428.6080938509731</v>
      </c>
      <c r="CA112" s="14">
        <f t="shared" si="104"/>
        <v>0</v>
      </c>
      <c r="CB112" s="14">
        <f t="shared" si="105"/>
        <v>0</v>
      </c>
    </row>
    <row r="113" spans="1:80" x14ac:dyDescent="0.3">
      <c r="A113" t="s">
        <v>232</v>
      </c>
      <c r="B113" t="s">
        <v>283</v>
      </c>
      <c r="C113" t="s">
        <v>281</v>
      </c>
      <c r="D113" t="s">
        <v>515</v>
      </c>
      <c r="E113" t="s">
        <v>516</v>
      </c>
      <c r="F113" s="13">
        <v>2062.8391609064734</v>
      </c>
      <c r="G113" s="13">
        <v>2056.9776793984674</v>
      </c>
      <c r="H113" s="13">
        <v>2179.4909845045959</v>
      </c>
      <c r="I113" s="13">
        <v>1938.1675782873981</v>
      </c>
      <c r="J113" s="13">
        <v>2188.5268289940973</v>
      </c>
      <c r="K113" s="13">
        <v>2186.444399337749</v>
      </c>
      <c r="L113" s="13">
        <v>2285.8695606370825</v>
      </c>
      <c r="M113" s="13">
        <v>2225.4020550537234</v>
      </c>
      <c r="N113" s="13">
        <v>2196.9102990665033</v>
      </c>
      <c r="O113" s="13">
        <v>1656.4497456574068</v>
      </c>
      <c r="P113" s="13"/>
      <c r="Q113" s="13"/>
      <c r="R113" s="13">
        <v>4782.7153590412681</v>
      </c>
      <c r="S113" s="13">
        <v>4800.7961725786445</v>
      </c>
      <c r="T113" s="13">
        <v>5017.9921735050548</v>
      </c>
      <c r="U113" s="13">
        <v>5009.8735086830502</v>
      </c>
      <c r="V113" s="13">
        <v>4884.1442142832257</v>
      </c>
      <c r="W113" s="13">
        <v>4884.0569337744655</v>
      </c>
      <c r="X113" s="13">
        <v>5112.0095215673027</v>
      </c>
      <c r="Y113" s="13">
        <v>4964.45439427157</v>
      </c>
      <c r="Z113" s="13">
        <v>4933.1043062549734</v>
      </c>
      <c r="AA113" s="13">
        <v>4232.0271898831143</v>
      </c>
      <c r="AB113" s="13"/>
      <c r="AC113" s="13"/>
      <c r="AD113" s="14">
        <f t="shared" si="106"/>
        <v>6845.5545199477419</v>
      </c>
      <c r="AE113" s="14">
        <f t="shared" si="107"/>
        <v>6857.7738519771119</v>
      </c>
      <c r="AF113" s="14">
        <f t="shared" si="108"/>
        <v>7197.4831580096507</v>
      </c>
      <c r="AG113" s="14">
        <f t="shared" si="109"/>
        <v>6948.0410869704483</v>
      </c>
      <c r="AH113" s="174">
        <v>7072.6710432773234</v>
      </c>
      <c r="AI113" s="174">
        <v>7070.5013331122136</v>
      </c>
      <c r="AJ113" s="174">
        <v>7397.8790822043848</v>
      </c>
      <c r="AK113" s="174">
        <v>7189.8564493252934</v>
      </c>
      <c r="AL113" s="14">
        <f t="shared" si="110"/>
        <v>7130.0146053214767</v>
      </c>
      <c r="AM113" s="14">
        <f t="shared" si="111"/>
        <v>5888.4769355405206</v>
      </c>
      <c r="AN113" s="14">
        <f t="shared" si="112"/>
        <v>0</v>
      </c>
      <c r="AO113" s="14">
        <f t="shared" si="113"/>
        <v>0</v>
      </c>
      <c r="AP113" s="13">
        <v>267521</v>
      </c>
      <c r="AQ113" s="13">
        <v>271938.49099999998</v>
      </c>
      <c r="AR113" s="13">
        <v>274759.549</v>
      </c>
      <c r="AS113" s="14">
        <f t="shared" si="70"/>
        <v>771.09429200192631</v>
      </c>
      <c r="AT113" s="14">
        <f t="shared" si="71"/>
        <v>768.90325596811738</v>
      </c>
      <c r="AU113" s="14">
        <f t="shared" si="72"/>
        <v>814.69902718089259</v>
      </c>
      <c r="AV113" s="14">
        <f t="shared" si="73"/>
        <v>712.72278196446939</v>
      </c>
      <c r="AW113" s="14">
        <f t="shared" si="74"/>
        <v>804.7874432730074</v>
      </c>
      <c r="AX113" s="14">
        <f t="shared" si="75"/>
        <v>804.02167096593519</v>
      </c>
      <c r="AY113" s="14">
        <f t="shared" si="76"/>
        <v>840.58330699389035</v>
      </c>
      <c r="AZ113" s="14">
        <f t="shared" si="77"/>
        <v>809.94530059216379</v>
      </c>
      <c r="BA113" s="14">
        <f t="shared" si="78"/>
        <v>807.87029853251033</v>
      </c>
      <c r="BB113" s="14">
        <f t="shared" si="79"/>
        <v>609.12662255576276</v>
      </c>
      <c r="BC113" s="14">
        <f t="shared" si="80"/>
        <v>0</v>
      </c>
      <c r="BD113" s="14">
        <f t="shared" si="81"/>
        <v>0</v>
      </c>
      <c r="BE113" s="14">
        <f t="shared" si="82"/>
        <v>1787.7906254242725</v>
      </c>
      <c r="BF113" s="14">
        <f t="shared" si="83"/>
        <v>1794.5492774692993</v>
      </c>
      <c r="BG113" s="14">
        <f t="shared" si="84"/>
        <v>1875.7376705025231</v>
      </c>
      <c r="BH113" s="14">
        <f t="shared" si="85"/>
        <v>1842.2818668516663</v>
      </c>
      <c r="BI113" s="14">
        <f t="shared" si="86"/>
        <v>1796.0474062802773</v>
      </c>
      <c r="BJ113" s="14">
        <f t="shared" si="87"/>
        <v>1796.0153105999498</v>
      </c>
      <c r="BK113" s="14">
        <f t="shared" si="88"/>
        <v>1879.8403649181473</v>
      </c>
      <c r="BL113" s="14">
        <f t="shared" si="89"/>
        <v>1806.8359816209952</v>
      </c>
      <c r="BM113" s="14">
        <f t="shared" si="90"/>
        <v>1814.051511470281</v>
      </c>
      <c r="BN113" s="14">
        <f t="shared" si="91"/>
        <v>1556.2442721222258</v>
      </c>
      <c r="BO113" s="14">
        <f t="shared" si="92"/>
        <v>0</v>
      </c>
      <c r="BP113" s="14">
        <f t="shared" si="93"/>
        <v>0</v>
      </c>
      <c r="BQ113" s="14">
        <f t="shared" si="94"/>
        <v>2558.8849174261991</v>
      </c>
      <c r="BR113" s="14">
        <f t="shared" si="95"/>
        <v>2563.4525334374171</v>
      </c>
      <c r="BS113" s="14">
        <f t="shared" si="96"/>
        <v>2690.4366976834158</v>
      </c>
      <c r="BT113" s="14">
        <f t="shared" si="97"/>
        <v>2555.0046488161361</v>
      </c>
      <c r="BU113" s="14">
        <f t="shared" si="98"/>
        <v>2600.834849553285</v>
      </c>
      <c r="BV113" s="14">
        <f t="shared" si="99"/>
        <v>2600.0369815658846</v>
      </c>
      <c r="BW113" s="14">
        <f t="shared" si="100"/>
        <v>2720.4236719120372</v>
      </c>
      <c r="BX113" s="14">
        <f t="shared" si="101"/>
        <v>2616.7812822131591</v>
      </c>
      <c r="BY113" s="14">
        <f t="shared" si="102"/>
        <v>2621.9218100027911</v>
      </c>
      <c r="BZ113" s="14">
        <f t="shared" si="103"/>
        <v>2165.3708946779884</v>
      </c>
      <c r="CA113" s="14">
        <f t="shared" si="104"/>
        <v>0</v>
      </c>
      <c r="CB113" s="14">
        <f t="shared" si="105"/>
        <v>0</v>
      </c>
    </row>
    <row r="114" spans="1:80" x14ac:dyDescent="0.3">
      <c r="A114" t="s">
        <v>226</v>
      </c>
      <c r="B114" t="s">
        <v>221</v>
      </c>
      <c r="C114" t="s">
        <v>234</v>
      </c>
      <c r="D114" t="s">
        <v>518</v>
      </c>
      <c r="E114" t="s">
        <v>519</v>
      </c>
      <c r="F114" s="13">
        <v>2078.6366268792008</v>
      </c>
      <c r="G114" s="13">
        <v>2111.7170516545466</v>
      </c>
      <c r="H114" s="13">
        <v>2174.7351997433097</v>
      </c>
      <c r="I114" s="13">
        <v>1998.0112581488538</v>
      </c>
      <c r="J114" s="13">
        <v>2077.7402983942648</v>
      </c>
      <c r="K114" s="13">
        <v>2181.6806260645249</v>
      </c>
      <c r="L114" s="13">
        <v>2167.3475431639208</v>
      </c>
      <c r="M114" s="13">
        <v>2001.961445670282</v>
      </c>
      <c r="N114" s="13">
        <v>2187.7636745761174</v>
      </c>
      <c r="O114" s="13">
        <v>2275.9837562417251</v>
      </c>
      <c r="P114" s="13"/>
      <c r="Q114" s="13"/>
      <c r="R114" s="13">
        <v>6267.3711044651773</v>
      </c>
      <c r="S114" s="13">
        <v>6212.3171809898213</v>
      </c>
      <c r="T114" s="13">
        <v>6501.7938834888864</v>
      </c>
      <c r="U114" s="13">
        <v>6577.8504072077976</v>
      </c>
      <c r="V114" s="13">
        <v>6431.5763910733904</v>
      </c>
      <c r="W114" s="13">
        <v>6414.7421283944459</v>
      </c>
      <c r="X114" s="13">
        <v>6689.9040839655172</v>
      </c>
      <c r="Y114" s="13">
        <v>6561.2767331264604</v>
      </c>
      <c r="Z114" s="13">
        <v>6317.8722029139553</v>
      </c>
      <c r="AA114" s="13">
        <v>6280.5930335507664</v>
      </c>
      <c r="AB114" s="13"/>
      <c r="AC114" s="13"/>
      <c r="AD114" s="14">
        <f t="shared" si="106"/>
        <v>8346.007731344378</v>
      </c>
      <c r="AE114" s="14">
        <f t="shared" si="107"/>
        <v>8324.0342326443679</v>
      </c>
      <c r="AF114" s="14">
        <f t="shared" si="108"/>
        <v>8676.5290832321953</v>
      </c>
      <c r="AG114" s="14">
        <f t="shared" si="109"/>
        <v>8575.8616653566514</v>
      </c>
      <c r="AH114" s="174">
        <v>8509.316689467656</v>
      </c>
      <c r="AI114" s="174">
        <v>8596.4227544589703</v>
      </c>
      <c r="AJ114" s="174">
        <v>8857.2516271294371</v>
      </c>
      <c r="AK114" s="174">
        <v>8563.2381787967424</v>
      </c>
      <c r="AL114" s="14">
        <f t="shared" si="110"/>
        <v>8505.6358774900727</v>
      </c>
      <c r="AM114" s="14">
        <f t="shared" si="111"/>
        <v>8556.5767897924925</v>
      </c>
      <c r="AN114" s="14">
        <f t="shared" si="112"/>
        <v>0</v>
      </c>
      <c r="AO114" s="14">
        <f t="shared" si="113"/>
        <v>0</v>
      </c>
      <c r="AP114" s="13">
        <v>295842</v>
      </c>
      <c r="AQ114" s="13">
        <v>297417.38900000002</v>
      </c>
      <c r="AR114" s="13">
        <v>298872.42800000001</v>
      </c>
      <c r="AS114" s="14">
        <f t="shared" si="70"/>
        <v>702.61714931591894</v>
      </c>
      <c r="AT114" s="14">
        <f t="shared" si="71"/>
        <v>713.79893715380047</v>
      </c>
      <c r="AU114" s="14">
        <f t="shared" si="72"/>
        <v>735.10022232925337</v>
      </c>
      <c r="AV114" s="14">
        <f t="shared" si="73"/>
        <v>671.78696742202033</v>
      </c>
      <c r="AW114" s="14">
        <f t="shared" si="74"/>
        <v>698.59408872500876</v>
      </c>
      <c r="AX114" s="14">
        <f t="shared" si="75"/>
        <v>733.54171839109404</v>
      </c>
      <c r="AY114" s="14">
        <f t="shared" si="76"/>
        <v>728.72253718961963</v>
      </c>
      <c r="AZ114" s="14">
        <f t="shared" si="77"/>
        <v>669.83811757646708</v>
      </c>
      <c r="BA114" s="14">
        <f t="shared" si="78"/>
        <v>735.58700852427876</v>
      </c>
      <c r="BB114" s="14">
        <f t="shared" si="79"/>
        <v>765.24905416398667</v>
      </c>
      <c r="BC114" s="14">
        <f t="shared" si="80"/>
        <v>0</v>
      </c>
      <c r="BD114" s="14">
        <f t="shared" si="81"/>
        <v>0</v>
      </c>
      <c r="BE114" s="14">
        <f t="shared" si="82"/>
        <v>2118.4859162881462</v>
      </c>
      <c r="BF114" s="14">
        <f t="shared" si="83"/>
        <v>2099.8766845105906</v>
      </c>
      <c r="BG114" s="14">
        <f t="shared" si="84"/>
        <v>2197.7250976835226</v>
      </c>
      <c r="BH114" s="14">
        <f t="shared" si="85"/>
        <v>2211.6562953243451</v>
      </c>
      <c r="BI114" s="14">
        <f t="shared" si="86"/>
        <v>2162.4749019208793</v>
      </c>
      <c r="BJ114" s="14">
        <f t="shared" si="87"/>
        <v>2156.8147544979106</v>
      </c>
      <c r="BK114" s="14">
        <f t="shared" si="88"/>
        <v>2249.3318586579067</v>
      </c>
      <c r="BL114" s="14">
        <f t="shared" si="89"/>
        <v>2195.3436043041283</v>
      </c>
      <c r="BM114" s="14">
        <f t="shared" si="90"/>
        <v>2124.2443907386851</v>
      </c>
      <c r="BN114" s="14">
        <f t="shared" si="91"/>
        <v>2111.7100969340991</v>
      </c>
      <c r="BO114" s="14">
        <f t="shared" si="92"/>
        <v>0</v>
      </c>
      <c r="BP114" s="14">
        <f t="shared" si="93"/>
        <v>0</v>
      </c>
      <c r="BQ114" s="14">
        <f t="shared" si="94"/>
        <v>2821.1030656040653</v>
      </c>
      <c r="BR114" s="14">
        <f t="shared" si="95"/>
        <v>2813.6756216643912</v>
      </c>
      <c r="BS114" s="14">
        <f t="shared" si="96"/>
        <v>2932.8253200127751</v>
      </c>
      <c r="BT114" s="14">
        <f t="shared" si="97"/>
        <v>2883.4432627463657</v>
      </c>
      <c r="BU114" s="14">
        <f t="shared" si="98"/>
        <v>2861.0689906458883</v>
      </c>
      <c r="BV114" s="14">
        <f t="shared" si="99"/>
        <v>2890.3564728890042</v>
      </c>
      <c r="BW114" s="14">
        <f t="shared" si="100"/>
        <v>2978.0543958475259</v>
      </c>
      <c r="BX114" s="14">
        <f t="shared" si="101"/>
        <v>2865.1817218805954</v>
      </c>
      <c r="BY114" s="14">
        <f t="shared" si="102"/>
        <v>2859.8313992629637</v>
      </c>
      <c r="BZ114" s="14">
        <f t="shared" si="103"/>
        <v>2876.9591510980858</v>
      </c>
      <c r="CA114" s="14">
        <f t="shared" si="104"/>
        <v>0</v>
      </c>
      <c r="CB114" s="14">
        <f t="shared" si="105"/>
        <v>0</v>
      </c>
    </row>
    <row r="115" spans="1:80" x14ac:dyDescent="0.3">
      <c r="A115" t="s">
        <v>241</v>
      </c>
      <c r="B115" t="s">
        <v>276</v>
      </c>
      <c r="C115" t="s">
        <v>317</v>
      </c>
      <c r="D115" t="s">
        <v>520</v>
      </c>
      <c r="E115" t="s">
        <v>521</v>
      </c>
      <c r="F115" s="13">
        <v>2302.4361138197396</v>
      </c>
      <c r="G115" s="13">
        <v>2154.6687606023511</v>
      </c>
      <c r="H115" s="13">
        <v>2157.0991427124645</v>
      </c>
      <c r="I115" s="13">
        <v>2438.1591573420728</v>
      </c>
      <c r="J115" s="13">
        <v>1278.1187886675648</v>
      </c>
      <c r="K115" s="13">
        <v>1292.0205175402425</v>
      </c>
      <c r="L115" s="13">
        <v>1299.027760000698</v>
      </c>
      <c r="M115" s="13">
        <v>1270.9166591888852</v>
      </c>
      <c r="N115" s="13">
        <v>3060.2873740627447</v>
      </c>
      <c r="O115" s="13">
        <v>2984.4166524810644</v>
      </c>
      <c r="P115" s="13"/>
      <c r="Q115" s="13"/>
      <c r="R115" s="13">
        <v>4661.1294050054603</v>
      </c>
      <c r="S115" s="13">
        <v>4704.7364572037268</v>
      </c>
      <c r="T115" s="13">
        <v>4693.4356932586916</v>
      </c>
      <c r="U115" s="13">
        <v>4961.2891138919304</v>
      </c>
      <c r="V115" s="13">
        <v>5586.5441568924216</v>
      </c>
      <c r="W115" s="13">
        <v>5647.6892417877934</v>
      </c>
      <c r="X115" s="13">
        <v>5682.0824797694113</v>
      </c>
      <c r="Y115" s="13">
        <v>5558.0859204508051</v>
      </c>
      <c r="Z115" s="13">
        <v>4892.5073637293726</v>
      </c>
      <c r="AA115" s="13">
        <v>4917.3295480636571</v>
      </c>
      <c r="AB115" s="13"/>
      <c r="AC115" s="13"/>
      <c r="AD115" s="14">
        <f t="shared" si="106"/>
        <v>6963.5655188252003</v>
      </c>
      <c r="AE115" s="14">
        <f t="shared" si="107"/>
        <v>6859.4052178060774</v>
      </c>
      <c r="AF115" s="14">
        <f t="shared" si="108"/>
        <v>6850.5348359711561</v>
      </c>
      <c r="AG115" s="14">
        <f t="shared" si="109"/>
        <v>7399.4482712340032</v>
      </c>
      <c r="AH115" s="174">
        <v>6864.6629455599868</v>
      </c>
      <c r="AI115" s="174">
        <v>6939.7097593280359</v>
      </c>
      <c r="AJ115" s="174">
        <v>6981.1102397701088</v>
      </c>
      <c r="AK115" s="174">
        <v>6829.0025796396903</v>
      </c>
      <c r="AL115" s="14">
        <f t="shared" si="110"/>
        <v>7952.7947377921173</v>
      </c>
      <c r="AM115" s="14">
        <f t="shared" si="111"/>
        <v>7901.7462005447214</v>
      </c>
      <c r="AN115" s="14">
        <f t="shared" si="112"/>
        <v>0</v>
      </c>
      <c r="AO115" s="14">
        <f t="shared" si="113"/>
        <v>0</v>
      </c>
      <c r="AP115" s="13">
        <v>347996</v>
      </c>
      <c r="AQ115" s="13">
        <v>355186.66</v>
      </c>
      <c r="AR115" s="13">
        <v>359775.22100000002</v>
      </c>
      <c r="AS115" s="14">
        <f t="shared" si="70"/>
        <v>661.62717784679694</v>
      </c>
      <c r="AT115" s="14">
        <f t="shared" si="71"/>
        <v>619.16480666512007</v>
      </c>
      <c r="AU115" s="14">
        <f t="shared" si="72"/>
        <v>619.8632003564594</v>
      </c>
      <c r="AV115" s="14">
        <f t="shared" si="73"/>
        <v>686.44446200261939</v>
      </c>
      <c r="AW115" s="14">
        <f t="shared" si="74"/>
        <v>359.84425447384905</v>
      </c>
      <c r="AX115" s="14">
        <f t="shared" si="75"/>
        <v>363.75817648676406</v>
      </c>
      <c r="AY115" s="14">
        <f t="shared" si="76"/>
        <v>365.73101028081913</v>
      </c>
      <c r="AZ115" s="14">
        <f t="shared" si="77"/>
        <v>353.25297157940878</v>
      </c>
      <c r="BA115" s="14">
        <f t="shared" si="78"/>
        <v>861.5997498506124</v>
      </c>
      <c r="BB115" s="14">
        <f t="shared" si="79"/>
        <v>840.23894717247106</v>
      </c>
      <c r="BC115" s="14">
        <f t="shared" si="80"/>
        <v>0</v>
      </c>
      <c r="BD115" s="14">
        <f t="shared" si="81"/>
        <v>0</v>
      </c>
      <c r="BE115" s="14">
        <f t="shared" si="82"/>
        <v>1339.4203970750987</v>
      </c>
      <c r="BF115" s="14">
        <f t="shared" si="83"/>
        <v>1351.9513032344414</v>
      </c>
      <c r="BG115" s="14">
        <f t="shared" si="84"/>
        <v>1348.7039199469798</v>
      </c>
      <c r="BH115" s="14">
        <f t="shared" si="85"/>
        <v>1396.8117816958359</v>
      </c>
      <c r="BI115" s="14">
        <f t="shared" si="86"/>
        <v>1572.8474027972845</v>
      </c>
      <c r="BJ115" s="14">
        <f t="shared" si="87"/>
        <v>1590.0623187221599</v>
      </c>
      <c r="BK115" s="14">
        <f t="shared" si="88"/>
        <v>1599.7454633485986</v>
      </c>
      <c r="BL115" s="14">
        <f t="shared" si="89"/>
        <v>1544.8773556450139</v>
      </c>
      <c r="BM115" s="14">
        <f t="shared" si="90"/>
        <v>1377.4468229548297</v>
      </c>
      <c r="BN115" s="14">
        <f t="shared" si="91"/>
        <v>1384.4353129882911</v>
      </c>
      <c r="BO115" s="14">
        <f t="shared" si="92"/>
        <v>0</v>
      </c>
      <c r="BP115" s="14">
        <f t="shared" si="93"/>
        <v>0</v>
      </c>
      <c r="BQ115" s="14">
        <f t="shared" si="94"/>
        <v>2001.0475749218958</v>
      </c>
      <c r="BR115" s="14">
        <f t="shared" si="95"/>
        <v>1971.1161098995613</v>
      </c>
      <c r="BS115" s="14">
        <f t="shared" si="96"/>
        <v>1968.5671203034394</v>
      </c>
      <c r="BT115" s="14">
        <f t="shared" si="97"/>
        <v>2083.2562436984554</v>
      </c>
      <c r="BU115" s="14">
        <f t="shared" si="98"/>
        <v>1932.6916572711339</v>
      </c>
      <c r="BV115" s="14">
        <f t="shared" si="99"/>
        <v>1953.8204952089238</v>
      </c>
      <c r="BW115" s="14">
        <f t="shared" si="100"/>
        <v>1965.4764736294176</v>
      </c>
      <c r="BX115" s="14">
        <f t="shared" si="101"/>
        <v>1898.1303272244229</v>
      </c>
      <c r="BY115" s="14">
        <f t="shared" si="102"/>
        <v>2239.0465728054419</v>
      </c>
      <c r="BZ115" s="14">
        <f t="shared" si="103"/>
        <v>2224.6742601607621</v>
      </c>
      <c r="CA115" s="14">
        <f t="shared" si="104"/>
        <v>0</v>
      </c>
      <c r="CB115" s="14">
        <f t="shared" si="105"/>
        <v>0</v>
      </c>
    </row>
    <row r="116" spans="1:80" x14ac:dyDescent="0.3">
      <c r="A116" t="s">
        <v>232</v>
      </c>
      <c r="B116" t="s">
        <v>270</v>
      </c>
      <c r="C116" t="s">
        <v>289</v>
      </c>
      <c r="D116" t="s">
        <v>522</v>
      </c>
      <c r="E116" t="s">
        <v>523</v>
      </c>
      <c r="F116" s="13">
        <v>6707.3159789271867</v>
      </c>
      <c r="G116" s="13">
        <v>6454.7862040073251</v>
      </c>
      <c r="H116" s="13">
        <v>7147.859114575147</v>
      </c>
      <c r="I116" s="13">
        <v>6818.8077828498299</v>
      </c>
      <c r="J116" s="13">
        <v>7356.4135638884745</v>
      </c>
      <c r="K116" s="13">
        <v>7560.2625040600269</v>
      </c>
      <c r="L116" s="13">
        <v>7697.99937026108</v>
      </c>
      <c r="M116" s="13">
        <v>7826.8376342784104</v>
      </c>
      <c r="N116" s="13">
        <v>7236.9597477014731</v>
      </c>
      <c r="O116" s="13">
        <v>7384.5494380252694</v>
      </c>
      <c r="P116" s="13"/>
      <c r="Q116" s="13"/>
      <c r="R116" s="13">
        <v>17321.830160417849</v>
      </c>
      <c r="S116" s="13">
        <v>17036.823699689368</v>
      </c>
      <c r="T116" s="13">
        <v>17790.669951341413</v>
      </c>
      <c r="U116" s="13">
        <v>17931.243786857871</v>
      </c>
      <c r="V116" s="13">
        <v>17778.577340019747</v>
      </c>
      <c r="W116" s="13">
        <v>17857.778656229439</v>
      </c>
      <c r="X116" s="13">
        <v>18082.513258481515</v>
      </c>
      <c r="Y116" s="13">
        <v>18135.823985760366</v>
      </c>
      <c r="Z116" s="13">
        <v>17470.54509651375</v>
      </c>
      <c r="AA116" s="13">
        <v>17160.768494203818</v>
      </c>
      <c r="AB116" s="13"/>
      <c r="AC116" s="13"/>
      <c r="AD116" s="14">
        <f t="shared" si="106"/>
        <v>24029.146139345037</v>
      </c>
      <c r="AE116" s="14">
        <f t="shared" si="107"/>
        <v>23491.609903696692</v>
      </c>
      <c r="AF116" s="14">
        <f t="shared" si="108"/>
        <v>24938.529065916562</v>
      </c>
      <c r="AG116" s="14">
        <f t="shared" si="109"/>
        <v>24750.051569707699</v>
      </c>
      <c r="AH116" s="174">
        <v>25134.990903908219</v>
      </c>
      <c r="AI116" s="174">
        <v>25418.041160289464</v>
      </c>
      <c r="AJ116" s="174">
        <v>25780.512628742592</v>
      </c>
      <c r="AK116" s="174">
        <v>25962.66162003878</v>
      </c>
      <c r="AL116" s="14">
        <f t="shared" si="110"/>
        <v>24707.504844215222</v>
      </c>
      <c r="AM116" s="14">
        <f t="shared" si="111"/>
        <v>24545.317932229089</v>
      </c>
      <c r="AN116" s="14">
        <f t="shared" si="112"/>
        <v>0</v>
      </c>
      <c r="AO116" s="14">
        <f t="shared" si="113"/>
        <v>0</v>
      </c>
      <c r="AP116" s="13">
        <v>898390</v>
      </c>
      <c r="AQ116" s="13">
        <v>902780.21000000008</v>
      </c>
      <c r="AR116" s="13">
        <v>908253.15600000008</v>
      </c>
      <c r="AS116" s="14">
        <f t="shared" si="70"/>
        <v>746.59290274014484</v>
      </c>
      <c r="AT116" s="14">
        <f t="shared" si="71"/>
        <v>718.48375471758652</v>
      </c>
      <c r="AU116" s="14">
        <f t="shared" si="72"/>
        <v>795.62986170540034</v>
      </c>
      <c r="AV116" s="14">
        <f t="shared" si="73"/>
        <v>755.3120579426336</v>
      </c>
      <c r="AW116" s="14">
        <f t="shared" si="74"/>
        <v>814.86207632846481</v>
      </c>
      <c r="AX116" s="14">
        <f t="shared" si="75"/>
        <v>837.44220579004786</v>
      </c>
      <c r="AY116" s="14">
        <f t="shared" si="76"/>
        <v>852.6991714030903</v>
      </c>
      <c r="AZ116" s="14">
        <f t="shared" si="77"/>
        <v>861.74626342596594</v>
      </c>
      <c r="BA116" s="14">
        <f t="shared" si="78"/>
        <v>801.63030464540998</v>
      </c>
      <c r="BB116" s="14">
        <f t="shared" si="79"/>
        <v>817.97865706706943</v>
      </c>
      <c r="BC116" s="14">
        <f t="shared" si="80"/>
        <v>0</v>
      </c>
      <c r="BD116" s="14">
        <f t="shared" si="81"/>
        <v>0</v>
      </c>
      <c r="BE116" s="14">
        <f t="shared" si="82"/>
        <v>1928.0969468068267</v>
      </c>
      <c r="BF116" s="14">
        <f t="shared" si="83"/>
        <v>1896.3728113279722</v>
      </c>
      <c r="BG116" s="14">
        <f t="shared" si="84"/>
        <v>1980.2836130568478</v>
      </c>
      <c r="BH116" s="14">
        <f t="shared" si="85"/>
        <v>1986.2247298107995</v>
      </c>
      <c r="BI116" s="14">
        <f t="shared" si="86"/>
        <v>1969.3140304902945</v>
      </c>
      <c r="BJ116" s="14">
        <f t="shared" si="87"/>
        <v>1978.0870757268192</v>
      </c>
      <c r="BK116" s="14">
        <f t="shared" si="88"/>
        <v>2002.9806876782905</v>
      </c>
      <c r="BL116" s="14">
        <f t="shared" si="89"/>
        <v>1996.7807285836025</v>
      </c>
      <c r="BM116" s="14">
        <f t="shared" si="90"/>
        <v>1935.1936277506293</v>
      </c>
      <c r="BN116" s="14">
        <f t="shared" si="91"/>
        <v>1900.880004248633</v>
      </c>
      <c r="BO116" s="14">
        <f t="shared" si="92"/>
        <v>0</v>
      </c>
      <c r="BP116" s="14">
        <f t="shared" si="93"/>
        <v>0</v>
      </c>
      <c r="BQ116" s="14">
        <f t="shared" si="94"/>
        <v>2674.6898495469713</v>
      </c>
      <c r="BR116" s="14">
        <f t="shared" si="95"/>
        <v>2614.8565660455583</v>
      </c>
      <c r="BS116" s="14">
        <f t="shared" si="96"/>
        <v>2775.9134747622484</v>
      </c>
      <c r="BT116" s="14">
        <f t="shared" si="97"/>
        <v>2741.5367877534331</v>
      </c>
      <c r="BU116" s="14">
        <f t="shared" si="98"/>
        <v>2784.1761068187589</v>
      </c>
      <c r="BV116" s="14">
        <f t="shared" si="99"/>
        <v>2815.5292815168668</v>
      </c>
      <c r="BW116" s="14">
        <f t="shared" si="100"/>
        <v>2855.6798590813801</v>
      </c>
      <c r="BX116" s="14">
        <f t="shared" si="101"/>
        <v>2858.5269920095689</v>
      </c>
      <c r="BY116" s="14">
        <f t="shared" si="102"/>
        <v>2736.8239323960393</v>
      </c>
      <c r="BZ116" s="14">
        <f t="shared" si="103"/>
        <v>2718.8586613157022</v>
      </c>
      <c r="CA116" s="14">
        <f t="shared" si="104"/>
        <v>0</v>
      </c>
      <c r="CB116" s="14">
        <f t="shared" si="105"/>
        <v>0</v>
      </c>
    </row>
    <row r="117" spans="1:80" x14ac:dyDescent="0.3">
      <c r="A117" t="s">
        <v>226</v>
      </c>
      <c r="B117" t="s">
        <v>245</v>
      </c>
      <c r="C117" t="s">
        <v>220</v>
      </c>
      <c r="D117" t="s">
        <v>526</v>
      </c>
      <c r="E117" t="s">
        <v>527</v>
      </c>
      <c r="F117" s="13">
        <v>383.32266099662661</v>
      </c>
      <c r="G117" s="13">
        <v>504.71041038923477</v>
      </c>
      <c r="H117" s="13">
        <v>918.68887467969091</v>
      </c>
      <c r="I117" s="13">
        <v>896.43254045093977</v>
      </c>
      <c r="J117" s="13">
        <v>1007.094625287193</v>
      </c>
      <c r="K117" s="13">
        <v>1008.5033616956187</v>
      </c>
      <c r="L117" s="13">
        <v>1053.3062600099395</v>
      </c>
      <c r="M117" s="13">
        <v>1007.7050624589674</v>
      </c>
      <c r="N117" s="13">
        <v>900.6837224156111</v>
      </c>
      <c r="O117" s="13">
        <v>1170.7595132982483</v>
      </c>
      <c r="P117" s="13"/>
      <c r="Q117" s="13"/>
      <c r="R117" s="13">
        <v>3032.4960831191688</v>
      </c>
      <c r="S117" s="13">
        <v>3137.8292413935901</v>
      </c>
      <c r="T117" s="13">
        <v>3253.1897461238786</v>
      </c>
      <c r="U117" s="13">
        <v>3306.2202584458969</v>
      </c>
      <c r="V117" s="13">
        <v>3125.5666058441516</v>
      </c>
      <c r="W117" s="13">
        <v>3168.1059809426397</v>
      </c>
      <c r="X117" s="13">
        <v>3102.3701547166975</v>
      </c>
      <c r="Y117" s="13">
        <v>3108.9447212287628</v>
      </c>
      <c r="Z117" s="13">
        <v>3136.2312270204666</v>
      </c>
      <c r="AA117" s="13">
        <v>3211.6429391919492</v>
      </c>
      <c r="AB117" s="13"/>
      <c r="AC117" s="13"/>
      <c r="AD117" s="14">
        <f t="shared" si="106"/>
        <v>3415.8187441157952</v>
      </c>
      <c r="AE117" s="14">
        <f t="shared" si="107"/>
        <v>3642.5396517828249</v>
      </c>
      <c r="AF117" s="14">
        <f t="shared" si="108"/>
        <v>4171.8786208035699</v>
      </c>
      <c r="AG117" s="14">
        <f t="shared" si="109"/>
        <v>4202.6527988968364</v>
      </c>
      <c r="AH117" s="174">
        <v>4132.6612311313447</v>
      </c>
      <c r="AI117" s="174">
        <v>4176.6093426382586</v>
      </c>
      <c r="AJ117" s="174">
        <v>4155.6764147266367</v>
      </c>
      <c r="AK117" s="174">
        <v>4116.6497836877297</v>
      </c>
      <c r="AL117" s="14">
        <f t="shared" si="110"/>
        <v>4036.9149494360777</v>
      </c>
      <c r="AM117" s="14">
        <f t="shared" si="111"/>
        <v>4382.4024524901979</v>
      </c>
      <c r="AN117" s="14">
        <f t="shared" si="112"/>
        <v>0</v>
      </c>
      <c r="AO117" s="14">
        <f t="shared" si="113"/>
        <v>0</v>
      </c>
      <c r="AP117" s="13">
        <v>159826</v>
      </c>
      <c r="AQ117" s="13">
        <v>159589.68900000001</v>
      </c>
      <c r="AR117" s="13">
        <v>159541.51999999999</v>
      </c>
      <c r="AS117" s="14">
        <f t="shared" si="70"/>
        <v>239.83748638934003</v>
      </c>
      <c r="AT117" s="14">
        <f t="shared" si="71"/>
        <v>315.7874253183054</v>
      </c>
      <c r="AU117" s="14">
        <f t="shared" si="72"/>
        <v>574.80564781680755</v>
      </c>
      <c r="AV117" s="14">
        <f t="shared" si="73"/>
        <v>561.71081356699653</v>
      </c>
      <c r="AW117" s="14">
        <f t="shared" si="74"/>
        <v>631.0524392883508</v>
      </c>
      <c r="AX117" s="14">
        <f t="shared" si="75"/>
        <v>631.93516323953645</v>
      </c>
      <c r="AY117" s="14">
        <f t="shared" si="76"/>
        <v>660.00896838011852</v>
      </c>
      <c r="AZ117" s="14">
        <f t="shared" si="77"/>
        <v>631.62558715685259</v>
      </c>
      <c r="BA117" s="14">
        <f t="shared" si="78"/>
        <v>564.37463351132351</v>
      </c>
      <c r="BB117" s="14">
        <f t="shared" si="79"/>
        <v>733.60598709998624</v>
      </c>
      <c r="BC117" s="14">
        <f t="shared" si="80"/>
        <v>0</v>
      </c>
      <c r="BD117" s="14">
        <f t="shared" si="81"/>
        <v>0</v>
      </c>
      <c r="BE117" s="14">
        <f t="shared" si="82"/>
        <v>1897.3734455715396</v>
      </c>
      <c r="BF117" s="14">
        <f t="shared" si="83"/>
        <v>1963.2783410669042</v>
      </c>
      <c r="BG117" s="14">
        <f t="shared" si="84"/>
        <v>2035.4571509791137</v>
      </c>
      <c r="BH117" s="14">
        <f t="shared" si="85"/>
        <v>2071.7004207244845</v>
      </c>
      <c r="BI117" s="14">
        <f t="shared" si="86"/>
        <v>1958.5015958293845</v>
      </c>
      <c r="BJ117" s="14">
        <f t="shared" si="87"/>
        <v>1985.1570617088171</v>
      </c>
      <c r="BK117" s="14">
        <f t="shared" si="88"/>
        <v>1943.9665395404693</v>
      </c>
      <c r="BL117" s="14">
        <f t="shared" si="89"/>
        <v>1948.6743771958313</v>
      </c>
      <c r="BM117" s="14">
        <f t="shared" si="90"/>
        <v>1965.1841210245523</v>
      </c>
      <c r="BN117" s="14">
        <f t="shared" si="91"/>
        <v>2012.4376200720267</v>
      </c>
      <c r="BO117" s="14">
        <f t="shared" si="92"/>
        <v>0</v>
      </c>
      <c r="BP117" s="14">
        <f t="shared" si="93"/>
        <v>0</v>
      </c>
      <c r="BQ117" s="14">
        <f t="shared" si="94"/>
        <v>2137.2109319608794</v>
      </c>
      <c r="BR117" s="14">
        <f t="shared" si="95"/>
        <v>2279.0657663852094</v>
      </c>
      <c r="BS117" s="14">
        <f t="shared" si="96"/>
        <v>2610.2627987959218</v>
      </c>
      <c r="BT117" s="14">
        <f t="shared" si="97"/>
        <v>2633.4112342914809</v>
      </c>
      <c r="BU117" s="14">
        <f t="shared" si="98"/>
        <v>2589.5540351177351</v>
      </c>
      <c r="BV117" s="14">
        <f t="shared" si="99"/>
        <v>2617.0922249483538</v>
      </c>
      <c r="BW117" s="14">
        <f t="shared" si="100"/>
        <v>2603.9755079205879</v>
      </c>
      <c r="BX117" s="14">
        <f t="shared" si="101"/>
        <v>2580.2999643526841</v>
      </c>
      <c r="BY117" s="14">
        <f t="shared" si="102"/>
        <v>2529.5587545358758</v>
      </c>
      <c r="BZ117" s="14">
        <f t="shared" si="103"/>
        <v>2746.0436071720133</v>
      </c>
      <c r="CA117" s="14">
        <f t="shared" si="104"/>
        <v>0</v>
      </c>
      <c r="CB117" s="14">
        <f t="shared" si="105"/>
        <v>0</v>
      </c>
    </row>
    <row r="118" spans="1:80" x14ac:dyDescent="0.3">
      <c r="A118" t="s">
        <v>226</v>
      </c>
      <c r="B118" t="s">
        <v>245</v>
      </c>
      <c r="C118" t="s">
        <v>220</v>
      </c>
      <c r="D118" t="s">
        <v>528</v>
      </c>
      <c r="E118" t="s">
        <v>529</v>
      </c>
      <c r="F118" s="13">
        <v>1031.0471432745221</v>
      </c>
      <c r="G118" s="13">
        <v>1095.1801171712727</v>
      </c>
      <c r="H118" s="13">
        <v>1224.4586727146634</v>
      </c>
      <c r="I118" s="13">
        <v>1192.4531174857766</v>
      </c>
      <c r="J118" s="13">
        <v>1160.110221256826</v>
      </c>
      <c r="K118" s="13">
        <v>1131.4971470670541</v>
      </c>
      <c r="L118" s="13">
        <v>1148.6937879798827</v>
      </c>
      <c r="M118" s="13">
        <v>1122.0615877076345</v>
      </c>
      <c r="N118" s="13">
        <v>1374.4415741672462</v>
      </c>
      <c r="O118" s="13">
        <v>1370.7998292024115</v>
      </c>
      <c r="P118" s="13"/>
      <c r="Q118" s="13"/>
      <c r="R118" s="13">
        <v>3422.7918818655517</v>
      </c>
      <c r="S118" s="13">
        <v>3478.5055358800228</v>
      </c>
      <c r="T118" s="13">
        <v>3649.5417907473047</v>
      </c>
      <c r="U118" s="13">
        <v>3561.7507346529319</v>
      </c>
      <c r="V118" s="13">
        <v>3504.3329705290971</v>
      </c>
      <c r="W118" s="13">
        <v>3415.2343520219865</v>
      </c>
      <c r="X118" s="13">
        <v>3470.4194122439289</v>
      </c>
      <c r="Y118" s="13">
        <v>3392.2958399531199</v>
      </c>
      <c r="Z118" s="13">
        <v>3613.6150992818457</v>
      </c>
      <c r="AA118" s="13">
        <v>3730.8688200657716</v>
      </c>
      <c r="AB118" s="13"/>
      <c r="AC118" s="13"/>
      <c r="AD118" s="14">
        <f t="shared" si="106"/>
        <v>4453.8390251400742</v>
      </c>
      <c r="AE118" s="14">
        <f t="shared" si="107"/>
        <v>4573.685653051296</v>
      </c>
      <c r="AF118" s="14">
        <f t="shared" si="108"/>
        <v>4874.0004634619681</v>
      </c>
      <c r="AG118" s="14">
        <f t="shared" si="109"/>
        <v>4754.2038521387085</v>
      </c>
      <c r="AH118" s="174">
        <v>4664.4431917859238</v>
      </c>
      <c r="AI118" s="174">
        <v>4546.7314990890409</v>
      </c>
      <c r="AJ118" s="174">
        <v>4619.1132002238119</v>
      </c>
      <c r="AK118" s="174">
        <v>4514.3574276607542</v>
      </c>
      <c r="AL118" s="14">
        <f t="shared" si="110"/>
        <v>4988.0566734490922</v>
      </c>
      <c r="AM118" s="14">
        <f t="shared" si="111"/>
        <v>5101.6686492681829</v>
      </c>
      <c r="AN118" s="14">
        <f t="shared" si="112"/>
        <v>0</v>
      </c>
      <c r="AO118" s="14">
        <f t="shared" si="113"/>
        <v>0</v>
      </c>
      <c r="AP118" s="13">
        <v>171294</v>
      </c>
      <c r="AQ118" s="13">
        <v>171815.88099999999</v>
      </c>
      <c r="AR118" s="13">
        <v>172317.429</v>
      </c>
      <c r="AS118" s="14">
        <f t="shared" si="70"/>
        <v>601.91667149726322</v>
      </c>
      <c r="AT118" s="14">
        <f t="shared" si="71"/>
        <v>639.35696356630865</v>
      </c>
      <c r="AU118" s="14">
        <f t="shared" si="72"/>
        <v>714.82869961274969</v>
      </c>
      <c r="AV118" s="14">
        <f t="shared" si="73"/>
        <v>694.02962668263274</v>
      </c>
      <c r="AW118" s="14">
        <f t="shared" si="74"/>
        <v>675.20546675008814</v>
      </c>
      <c r="AX118" s="14">
        <f t="shared" si="75"/>
        <v>658.55213178289046</v>
      </c>
      <c r="AY118" s="14">
        <f t="shared" si="76"/>
        <v>668.56089279656442</v>
      </c>
      <c r="AZ118" s="14">
        <f t="shared" si="77"/>
        <v>651.15966168903003</v>
      </c>
      <c r="BA118" s="14">
        <f t="shared" si="78"/>
        <v>799.95025265868549</v>
      </c>
      <c r="BB118" s="14">
        <f t="shared" si="79"/>
        <v>797.83069016909542</v>
      </c>
      <c r="BC118" s="14">
        <f t="shared" si="80"/>
        <v>0</v>
      </c>
      <c r="BD118" s="14">
        <f t="shared" si="81"/>
        <v>0</v>
      </c>
      <c r="BE118" s="14">
        <f t="shared" si="82"/>
        <v>1998.1971825432015</v>
      </c>
      <c r="BF118" s="14">
        <f t="shared" si="83"/>
        <v>2030.722346305196</v>
      </c>
      <c r="BG118" s="14">
        <f t="shared" si="84"/>
        <v>2130.5718768592619</v>
      </c>
      <c r="BH118" s="14">
        <f t="shared" si="85"/>
        <v>2073.0043776645607</v>
      </c>
      <c r="BI118" s="14">
        <f t="shared" si="86"/>
        <v>2039.5861838458911</v>
      </c>
      <c r="BJ118" s="14">
        <f t="shared" si="87"/>
        <v>1987.7291506144222</v>
      </c>
      <c r="BK118" s="14">
        <f t="shared" si="88"/>
        <v>2019.8478697344217</v>
      </c>
      <c r="BL118" s="14">
        <f t="shared" si="89"/>
        <v>1968.6318787597045</v>
      </c>
      <c r="BM118" s="14">
        <f t="shared" si="90"/>
        <v>2103.1903909289072</v>
      </c>
      <c r="BN118" s="14">
        <f t="shared" si="91"/>
        <v>2171.4342110586226</v>
      </c>
      <c r="BO118" s="14">
        <f t="shared" si="92"/>
        <v>0</v>
      </c>
      <c r="BP118" s="14">
        <f t="shared" si="93"/>
        <v>0</v>
      </c>
      <c r="BQ118" s="14">
        <f t="shared" si="94"/>
        <v>2600.113854040465</v>
      </c>
      <c r="BR118" s="14">
        <f t="shared" si="95"/>
        <v>2670.0793098715048</v>
      </c>
      <c r="BS118" s="14">
        <f t="shared" si="96"/>
        <v>2845.4005764720118</v>
      </c>
      <c r="BT118" s="14">
        <f t="shared" si="97"/>
        <v>2767.0340043471933</v>
      </c>
      <c r="BU118" s="14">
        <f t="shared" si="98"/>
        <v>2714.7916505959797</v>
      </c>
      <c r="BV118" s="14">
        <f t="shared" si="99"/>
        <v>2646.2812823973127</v>
      </c>
      <c r="BW118" s="14">
        <f t="shared" si="100"/>
        <v>2688.4087625309862</v>
      </c>
      <c r="BX118" s="14">
        <f t="shared" si="101"/>
        <v>2619.7915404487344</v>
      </c>
      <c r="BY118" s="14">
        <f t="shared" si="102"/>
        <v>2903.1406435875929</v>
      </c>
      <c r="BZ118" s="14">
        <f t="shared" si="103"/>
        <v>2969.2649012277179</v>
      </c>
      <c r="CA118" s="14">
        <f t="shared" si="104"/>
        <v>0</v>
      </c>
      <c r="CB118" s="14">
        <f t="shared" si="105"/>
        <v>0</v>
      </c>
    </row>
    <row r="119" spans="1:80" x14ac:dyDescent="0.3">
      <c r="A119" t="s">
        <v>250</v>
      </c>
      <c r="B119" t="s">
        <v>291</v>
      </c>
      <c r="C119" t="s">
        <v>302</v>
      </c>
      <c r="D119" t="s">
        <v>530</v>
      </c>
      <c r="E119" t="s">
        <v>531</v>
      </c>
      <c r="F119" s="13">
        <v>1759.7425126478756</v>
      </c>
      <c r="G119" s="13">
        <v>1782.8027601990211</v>
      </c>
      <c r="H119" s="13">
        <v>1842.2781634596495</v>
      </c>
      <c r="I119" s="13">
        <v>1794.6800427310968</v>
      </c>
      <c r="J119" s="13">
        <v>1559.7678912141312</v>
      </c>
      <c r="K119" s="13">
        <v>1614.90242302922</v>
      </c>
      <c r="L119" s="13">
        <v>1617.9818906407809</v>
      </c>
      <c r="M119" s="13">
        <v>1611.5170939319764</v>
      </c>
      <c r="N119" s="13">
        <v>1895.3981632817661</v>
      </c>
      <c r="O119" s="13">
        <v>2137.6421133402769</v>
      </c>
      <c r="P119" s="13"/>
      <c r="Q119" s="13"/>
      <c r="R119" s="13">
        <v>3332.5281714025559</v>
      </c>
      <c r="S119" s="13">
        <v>3298.7437510608647</v>
      </c>
      <c r="T119" s="13">
        <v>3543.4487670004291</v>
      </c>
      <c r="U119" s="13">
        <v>3662.6194592401152</v>
      </c>
      <c r="V119" s="13">
        <v>3666.3240073413263</v>
      </c>
      <c r="W119" s="13">
        <v>3709.0629209645995</v>
      </c>
      <c r="X119" s="13">
        <v>3799.3683097917042</v>
      </c>
      <c r="Y119" s="13">
        <v>3650.5977566874144</v>
      </c>
      <c r="Z119" s="13">
        <v>3586.3305513817895</v>
      </c>
      <c r="AA119" s="13">
        <v>3593.7036053481156</v>
      </c>
      <c r="AB119" s="13"/>
      <c r="AC119" s="13"/>
      <c r="AD119" s="14">
        <f t="shared" si="106"/>
        <v>5092.2706840504316</v>
      </c>
      <c r="AE119" s="14">
        <f t="shared" si="107"/>
        <v>5081.5465112598858</v>
      </c>
      <c r="AF119" s="14">
        <f t="shared" si="108"/>
        <v>5385.7269304600786</v>
      </c>
      <c r="AG119" s="14">
        <f t="shared" si="109"/>
        <v>5457.2995019712125</v>
      </c>
      <c r="AH119" s="174">
        <v>5226.0918985554572</v>
      </c>
      <c r="AI119" s="174">
        <v>5323.9653439938193</v>
      </c>
      <c r="AJ119" s="174">
        <v>5417.3502004324855</v>
      </c>
      <c r="AK119" s="174">
        <v>5262.1148506193913</v>
      </c>
      <c r="AL119" s="14">
        <f t="shared" si="110"/>
        <v>5481.7287146635554</v>
      </c>
      <c r="AM119" s="14">
        <f t="shared" si="111"/>
        <v>5731.3457186883925</v>
      </c>
      <c r="AN119" s="14">
        <f t="shared" si="112"/>
        <v>0</v>
      </c>
      <c r="AO119" s="14">
        <f t="shared" si="113"/>
        <v>0</v>
      </c>
      <c r="AP119" s="13">
        <v>212834</v>
      </c>
      <c r="AQ119" s="13">
        <v>215162.519</v>
      </c>
      <c r="AR119" s="13">
        <v>216934.74</v>
      </c>
      <c r="AS119" s="14">
        <f t="shared" si="70"/>
        <v>826.81456564640791</v>
      </c>
      <c r="AT119" s="14">
        <f t="shared" si="71"/>
        <v>837.64941700998008</v>
      </c>
      <c r="AU119" s="14">
        <f t="shared" si="72"/>
        <v>865.59391989045434</v>
      </c>
      <c r="AV119" s="14">
        <f t="shared" si="73"/>
        <v>834.10440213850484</v>
      </c>
      <c r="AW119" s="14">
        <f t="shared" si="74"/>
        <v>724.92546492920133</v>
      </c>
      <c r="AX119" s="14">
        <f t="shared" si="75"/>
        <v>750.55006352162104</v>
      </c>
      <c r="AY119" s="14">
        <f t="shared" si="76"/>
        <v>751.98129216956272</v>
      </c>
      <c r="AZ119" s="14">
        <f t="shared" si="77"/>
        <v>742.85801063120482</v>
      </c>
      <c r="BA119" s="14">
        <f t="shared" si="78"/>
        <v>880.91465562446137</v>
      </c>
      <c r="BB119" s="14">
        <f t="shared" si="79"/>
        <v>993.50115590544704</v>
      </c>
      <c r="BC119" s="14">
        <f t="shared" si="80"/>
        <v>0</v>
      </c>
      <c r="BD119" s="14">
        <f t="shared" si="81"/>
        <v>0</v>
      </c>
      <c r="BE119" s="14">
        <f t="shared" si="82"/>
        <v>1565.7875017161523</v>
      </c>
      <c r="BF119" s="14">
        <f t="shared" si="83"/>
        <v>1549.9139005332158</v>
      </c>
      <c r="BG119" s="14">
        <f t="shared" si="84"/>
        <v>1664.888489151371</v>
      </c>
      <c r="BH119" s="14">
        <f t="shared" si="85"/>
        <v>1702.257194358333</v>
      </c>
      <c r="BI119" s="14">
        <f t="shared" si="86"/>
        <v>1703.9789385163901</v>
      </c>
      <c r="BJ119" s="14">
        <f t="shared" si="87"/>
        <v>1723.8424880890148</v>
      </c>
      <c r="BK119" s="14">
        <f t="shared" si="88"/>
        <v>1765.8132687095488</v>
      </c>
      <c r="BL119" s="14">
        <f t="shared" si="89"/>
        <v>1682.8091972209775</v>
      </c>
      <c r="BM119" s="14">
        <f t="shared" si="90"/>
        <v>1666.8007829847863</v>
      </c>
      <c r="BN119" s="14">
        <f t="shared" si="91"/>
        <v>1670.2275201324053</v>
      </c>
      <c r="BO119" s="14">
        <f t="shared" si="92"/>
        <v>0</v>
      </c>
      <c r="BP119" s="14">
        <f t="shared" si="93"/>
        <v>0</v>
      </c>
      <c r="BQ119" s="14">
        <f t="shared" si="94"/>
        <v>2392.6020673625603</v>
      </c>
      <c r="BR119" s="14">
        <f t="shared" si="95"/>
        <v>2387.5633175431963</v>
      </c>
      <c r="BS119" s="14">
        <f t="shared" si="96"/>
        <v>2530.4824090418251</v>
      </c>
      <c r="BT119" s="14">
        <f t="shared" si="97"/>
        <v>2536.361596496838</v>
      </c>
      <c r="BU119" s="14">
        <f t="shared" si="98"/>
        <v>2428.9044034455915</v>
      </c>
      <c r="BV119" s="14">
        <f t="shared" si="99"/>
        <v>2474.392551610636</v>
      </c>
      <c r="BW119" s="14">
        <f t="shared" si="100"/>
        <v>2517.7945608791119</v>
      </c>
      <c r="BX119" s="14">
        <f t="shared" si="101"/>
        <v>2425.6672078521824</v>
      </c>
      <c r="BY119" s="14">
        <f t="shared" si="102"/>
        <v>2547.7154386092475</v>
      </c>
      <c r="BZ119" s="14">
        <f t="shared" si="103"/>
        <v>2663.7286760378524</v>
      </c>
      <c r="CA119" s="14">
        <f t="shared" si="104"/>
        <v>0</v>
      </c>
      <c r="CB119" s="14">
        <f t="shared" si="105"/>
        <v>0</v>
      </c>
    </row>
    <row r="120" spans="1:80" x14ac:dyDescent="0.3">
      <c r="A120" t="s">
        <v>226</v>
      </c>
      <c r="B120" t="s">
        <v>221</v>
      </c>
      <c r="C120" t="s">
        <v>234</v>
      </c>
      <c r="D120" t="s">
        <v>532</v>
      </c>
      <c r="E120" t="s">
        <v>533</v>
      </c>
      <c r="F120" s="13">
        <v>2362.3893482276376</v>
      </c>
      <c r="G120" s="13">
        <v>2439.6673138383944</v>
      </c>
      <c r="H120" s="13">
        <v>2604.3389854112611</v>
      </c>
      <c r="I120" s="13">
        <v>2630.8813528211331</v>
      </c>
      <c r="J120" s="13">
        <v>2624.389271599016</v>
      </c>
      <c r="K120" s="13">
        <v>2827.1912974987954</v>
      </c>
      <c r="L120" s="13">
        <v>2710.1716434725936</v>
      </c>
      <c r="M120" s="13">
        <v>2728.7966471406744</v>
      </c>
      <c r="N120" s="13">
        <v>2470.8533648643488</v>
      </c>
      <c r="O120" s="13">
        <v>2755.2441606934412</v>
      </c>
      <c r="P120" s="13"/>
      <c r="Q120" s="13"/>
      <c r="R120" s="13">
        <v>4156.4091150373624</v>
      </c>
      <c r="S120" s="13">
        <v>4083.149316002171</v>
      </c>
      <c r="T120" s="13">
        <v>4253.2276999404721</v>
      </c>
      <c r="U120" s="13">
        <v>4368.0521994306664</v>
      </c>
      <c r="V120" s="13">
        <v>4128.8178152734763</v>
      </c>
      <c r="W120" s="13">
        <v>4062.8252599782973</v>
      </c>
      <c r="X120" s="13">
        <v>4219.5185043761358</v>
      </c>
      <c r="Y120" s="13">
        <v>4365.4110352173348</v>
      </c>
      <c r="Z120" s="13">
        <v>4028.4620395468628</v>
      </c>
      <c r="AA120" s="13">
        <v>4122.863222361555</v>
      </c>
      <c r="AB120" s="13"/>
      <c r="AC120" s="13"/>
      <c r="AD120" s="14">
        <f t="shared" si="106"/>
        <v>6518.7984632650005</v>
      </c>
      <c r="AE120" s="14">
        <f t="shared" si="107"/>
        <v>6522.8166298405649</v>
      </c>
      <c r="AF120" s="14">
        <f t="shared" si="108"/>
        <v>6857.5666853517332</v>
      </c>
      <c r="AG120" s="14">
        <f t="shared" si="109"/>
        <v>6998.9335522517995</v>
      </c>
      <c r="AH120" s="174">
        <v>6753.2070868724913</v>
      </c>
      <c r="AI120" s="174">
        <v>6890.0165574770926</v>
      </c>
      <c r="AJ120" s="174">
        <v>6929.6901478487289</v>
      </c>
      <c r="AK120" s="174">
        <v>7094.2076823580082</v>
      </c>
      <c r="AL120" s="14">
        <f t="shared" si="110"/>
        <v>6499.3154044112116</v>
      </c>
      <c r="AM120" s="14">
        <f t="shared" si="111"/>
        <v>6878.1073830549958</v>
      </c>
      <c r="AN120" s="14">
        <f t="shared" si="112"/>
        <v>0</v>
      </c>
      <c r="AO120" s="14">
        <f t="shared" si="113"/>
        <v>0</v>
      </c>
      <c r="AP120" s="13">
        <v>204473</v>
      </c>
      <c r="AQ120" s="13">
        <v>204685.14799999999</v>
      </c>
      <c r="AR120" s="13">
        <v>205317.003</v>
      </c>
      <c r="AS120" s="14">
        <f t="shared" si="70"/>
        <v>1155.3551560487876</v>
      </c>
      <c r="AT120" s="14">
        <f t="shared" si="71"/>
        <v>1193.1488821694768</v>
      </c>
      <c r="AU120" s="14">
        <f t="shared" si="72"/>
        <v>1273.6835598887194</v>
      </c>
      <c r="AV120" s="14">
        <f t="shared" si="73"/>
        <v>1285.3308501020961</v>
      </c>
      <c r="AW120" s="14">
        <f t="shared" si="74"/>
        <v>1282.1591098534498</v>
      </c>
      <c r="AX120" s="14">
        <f t="shared" si="75"/>
        <v>1381.2391006985986</v>
      </c>
      <c r="AY120" s="14">
        <f t="shared" si="76"/>
        <v>1324.0685364590272</v>
      </c>
      <c r="AZ120" s="14">
        <f t="shared" si="77"/>
        <v>1329.0651077449609</v>
      </c>
      <c r="BA120" s="14">
        <f t="shared" si="78"/>
        <v>1207.1483392944313</v>
      </c>
      <c r="BB120" s="14">
        <f t="shared" si="79"/>
        <v>1346.0889505737082</v>
      </c>
      <c r="BC120" s="14">
        <f t="shared" si="80"/>
        <v>0</v>
      </c>
      <c r="BD120" s="14">
        <f t="shared" si="81"/>
        <v>0</v>
      </c>
      <c r="BE120" s="14">
        <f t="shared" si="82"/>
        <v>2032.7422765046545</v>
      </c>
      <c r="BF120" s="14">
        <f t="shared" si="83"/>
        <v>1996.9136834702729</v>
      </c>
      <c r="BG120" s="14">
        <f t="shared" si="84"/>
        <v>2080.0925794312561</v>
      </c>
      <c r="BH120" s="14">
        <f t="shared" si="85"/>
        <v>2134.0347563618375</v>
      </c>
      <c r="BI120" s="14">
        <f t="shared" si="86"/>
        <v>2017.1555462702534</v>
      </c>
      <c r="BJ120" s="14">
        <f t="shared" si="87"/>
        <v>1984.9145380974576</v>
      </c>
      <c r="BK120" s="14">
        <f t="shared" si="88"/>
        <v>2061.467842491501</v>
      </c>
      <c r="BL120" s="14">
        <f t="shared" si="89"/>
        <v>2126.1809647676064</v>
      </c>
      <c r="BM120" s="14">
        <f t="shared" si="90"/>
        <v>1968.1262069619545</v>
      </c>
      <c r="BN120" s="14">
        <f t="shared" si="91"/>
        <v>2014.2463987477759</v>
      </c>
      <c r="BO120" s="14">
        <f t="shared" si="92"/>
        <v>0</v>
      </c>
      <c r="BP120" s="14">
        <f t="shared" si="93"/>
        <v>0</v>
      </c>
      <c r="BQ120" s="14">
        <f t="shared" si="94"/>
        <v>3188.0974325534426</v>
      </c>
      <c r="BR120" s="14">
        <f t="shared" si="95"/>
        <v>3190.0625656397492</v>
      </c>
      <c r="BS120" s="14">
        <f t="shared" si="96"/>
        <v>3353.7761393199758</v>
      </c>
      <c r="BT120" s="14">
        <f t="shared" si="97"/>
        <v>3419.365606463934</v>
      </c>
      <c r="BU120" s="14">
        <f t="shared" si="98"/>
        <v>3299.3146561237022</v>
      </c>
      <c r="BV120" s="14">
        <f t="shared" si="99"/>
        <v>3366.1536387960564</v>
      </c>
      <c r="BW120" s="14">
        <f t="shared" si="100"/>
        <v>3385.5363789505282</v>
      </c>
      <c r="BX120" s="14">
        <f t="shared" si="101"/>
        <v>3455.2460725125666</v>
      </c>
      <c r="BY120" s="14">
        <f t="shared" si="102"/>
        <v>3175.2745462563862</v>
      </c>
      <c r="BZ120" s="14">
        <f t="shared" si="103"/>
        <v>3360.335349321484</v>
      </c>
      <c r="CA120" s="14">
        <f t="shared" si="104"/>
        <v>0</v>
      </c>
      <c r="CB120" s="14">
        <f t="shared" si="105"/>
        <v>0</v>
      </c>
    </row>
    <row r="121" spans="1:80" x14ac:dyDescent="0.3">
      <c r="A121" t="s">
        <v>226</v>
      </c>
      <c r="B121" t="s">
        <v>245</v>
      </c>
      <c r="C121" t="s">
        <v>220</v>
      </c>
      <c r="D121" t="s">
        <v>534</v>
      </c>
      <c r="E121" t="s">
        <v>535</v>
      </c>
      <c r="F121" s="13">
        <v>4998.7167239330101</v>
      </c>
      <c r="G121" s="13">
        <v>5142.9055655781158</v>
      </c>
      <c r="H121" s="13">
        <v>5626.3130960909657</v>
      </c>
      <c r="I121" s="13">
        <v>5234.7256270021471</v>
      </c>
      <c r="J121" s="13">
        <v>5350.3343976186952</v>
      </c>
      <c r="K121" s="13">
        <v>5339.8603733756063</v>
      </c>
      <c r="L121" s="13">
        <v>5632.9036017583649</v>
      </c>
      <c r="M121" s="13">
        <v>5552.2688116830914</v>
      </c>
      <c r="N121" s="13">
        <v>5499.127432930899</v>
      </c>
      <c r="O121" s="13">
        <v>5296.2132809272916</v>
      </c>
      <c r="P121" s="13"/>
      <c r="Q121" s="13"/>
      <c r="R121" s="13">
        <v>11536.537524822534</v>
      </c>
      <c r="S121" s="13">
        <v>11212.827356435093</v>
      </c>
      <c r="T121" s="13">
        <v>12086.60842365283</v>
      </c>
      <c r="U121" s="13">
        <v>11995.818848106057</v>
      </c>
      <c r="V121" s="13">
        <v>11510.977516981897</v>
      </c>
      <c r="W121" s="13">
        <v>11487.287775594499</v>
      </c>
      <c r="X121" s="13">
        <v>11944.599966499674</v>
      </c>
      <c r="Y121" s="13">
        <v>11963.564578693453</v>
      </c>
      <c r="Z121" s="13">
        <v>11805.598575733859</v>
      </c>
      <c r="AA121" s="13">
        <v>11664.159615338829</v>
      </c>
      <c r="AB121" s="13"/>
      <c r="AC121" s="13"/>
      <c r="AD121" s="14">
        <f t="shared" si="106"/>
        <v>16535.254248755544</v>
      </c>
      <c r="AE121" s="14">
        <f t="shared" si="107"/>
        <v>16355.732922013209</v>
      </c>
      <c r="AF121" s="14">
        <f t="shared" si="108"/>
        <v>17712.921519743795</v>
      </c>
      <c r="AG121" s="14">
        <f t="shared" si="109"/>
        <v>17230.544475108203</v>
      </c>
      <c r="AH121" s="174">
        <v>16861.311914600592</v>
      </c>
      <c r="AI121" s="174">
        <v>16827.148148970107</v>
      </c>
      <c r="AJ121" s="174">
        <v>17577.503568258035</v>
      </c>
      <c r="AK121" s="174">
        <v>17515.833390376545</v>
      </c>
      <c r="AL121" s="14">
        <f t="shared" si="110"/>
        <v>17304.726008664758</v>
      </c>
      <c r="AM121" s="14">
        <f t="shared" si="111"/>
        <v>16960.372896266119</v>
      </c>
      <c r="AN121" s="14">
        <f t="shared" si="112"/>
        <v>0</v>
      </c>
      <c r="AO121" s="14">
        <f t="shared" si="113"/>
        <v>0</v>
      </c>
      <c r="AP121" s="13">
        <v>611633</v>
      </c>
      <c r="AQ121" s="13">
        <v>611851.24699999997</v>
      </c>
      <c r="AR121" s="13">
        <v>613061.28800000006</v>
      </c>
      <c r="AS121" s="14">
        <f t="shared" si="70"/>
        <v>817.27387566285836</v>
      </c>
      <c r="AT121" s="14">
        <f t="shared" si="71"/>
        <v>840.84828084457774</v>
      </c>
      <c r="AU121" s="14">
        <f t="shared" si="72"/>
        <v>919.88383492894684</v>
      </c>
      <c r="AV121" s="14">
        <f t="shared" si="73"/>
        <v>855.55527633044881</v>
      </c>
      <c r="AW121" s="14">
        <f t="shared" si="74"/>
        <v>874.45019093320491</v>
      </c>
      <c r="AX121" s="14">
        <f t="shared" si="75"/>
        <v>872.73833297844146</v>
      </c>
      <c r="AY121" s="14">
        <f t="shared" si="76"/>
        <v>920.63285469750224</v>
      </c>
      <c r="AZ121" s="14">
        <f t="shared" si="77"/>
        <v>905.66292805672811</v>
      </c>
      <c r="BA121" s="14">
        <f t="shared" si="78"/>
        <v>898.76868926785062</v>
      </c>
      <c r="BB121" s="14">
        <f t="shared" si="79"/>
        <v>865.60472122847398</v>
      </c>
      <c r="BC121" s="14">
        <f t="shared" si="80"/>
        <v>0</v>
      </c>
      <c r="BD121" s="14">
        <f t="shared" si="81"/>
        <v>0</v>
      </c>
      <c r="BE121" s="14">
        <f t="shared" si="82"/>
        <v>1886.186246461936</v>
      </c>
      <c r="BF121" s="14">
        <f t="shared" si="83"/>
        <v>1833.2606900600674</v>
      </c>
      <c r="BG121" s="14">
        <f t="shared" si="84"/>
        <v>1976.1210437718091</v>
      </c>
      <c r="BH121" s="14">
        <f t="shared" si="85"/>
        <v>1960.5776578740974</v>
      </c>
      <c r="BI121" s="14">
        <f t="shared" si="86"/>
        <v>1881.3359576240102</v>
      </c>
      <c r="BJ121" s="14">
        <f t="shared" si="87"/>
        <v>1877.464143763443</v>
      </c>
      <c r="BK121" s="14">
        <f t="shared" si="88"/>
        <v>1952.2065248809856</v>
      </c>
      <c r="BL121" s="14">
        <f t="shared" si="89"/>
        <v>1951.4467497568453</v>
      </c>
      <c r="BM121" s="14">
        <f t="shared" si="90"/>
        <v>1929.4883574428441</v>
      </c>
      <c r="BN121" s="14">
        <f t="shared" si="91"/>
        <v>1906.3717974801855</v>
      </c>
      <c r="BO121" s="14">
        <f t="shared" si="92"/>
        <v>0</v>
      </c>
      <c r="BP121" s="14">
        <f t="shared" si="93"/>
        <v>0</v>
      </c>
      <c r="BQ121" s="14">
        <f t="shared" si="94"/>
        <v>2703.4601221247945</v>
      </c>
      <c r="BR121" s="14">
        <f t="shared" si="95"/>
        <v>2674.108970904645</v>
      </c>
      <c r="BS121" s="14">
        <f t="shared" si="96"/>
        <v>2896.0048787007563</v>
      </c>
      <c r="BT121" s="14">
        <f t="shared" si="97"/>
        <v>2816.132934204546</v>
      </c>
      <c r="BU121" s="14">
        <f t="shared" si="98"/>
        <v>2755.7861485572153</v>
      </c>
      <c r="BV121" s="14">
        <f t="shared" si="99"/>
        <v>2750.2024767418852</v>
      </c>
      <c r="BW121" s="14">
        <f t="shared" si="100"/>
        <v>2872.8393795784868</v>
      </c>
      <c r="BX121" s="14">
        <f t="shared" si="101"/>
        <v>2857.1096778135734</v>
      </c>
      <c r="BY121" s="14">
        <f t="shared" si="102"/>
        <v>2828.2570467106952</v>
      </c>
      <c r="BZ121" s="14">
        <f t="shared" si="103"/>
        <v>2771.9765187086591</v>
      </c>
      <c r="CA121" s="14">
        <f t="shared" si="104"/>
        <v>0</v>
      </c>
      <c r="CB121" s="14">
        <f t="shared" si="105"/>
        <v>0</v>
      </c>
    </row>
    <row r="122" spans="1:80" x14ac:dyDescent="0.3">
      <c r="A122" t="s">
        <v>232</v>
      </c>
      <c r="B122" t="s">
        <v>254</v>
      </c>
      <c r="C122" t="s">
        <v>281</v>
      </c>
      <c r="D122" t="s">
        <v>536</v>
      </c>
      <c r="E122" t="s">
        <v>537</v>
      </c>
      <c r="F122" s="13">
        <v>7633.2089343934131</v>
      </c>
      <c r="G122" s="13">
        <v>7228.9919218316809</v>
      </c>
      <c r="H122" s="13">
        <v>7918.6375994410337</v>
      </c>
      <c r="I122" s="13">
        <v>7023.930175599</v>
      </c>
      <c r="J122" s="13">
        <v>8302.0093715535113</v>
      </c>
      <c r="K122" s="13">
        <v>8143.5227627760978</v>
      </c>
      <c r="L122" s="13">
        <v>8541.9992372863362</v>
      </c>
      <c r="M122" s="13">
        <v>8617.3957932588855</v>
      </c>
      <c r="N122" s="13">
        <v>7888.2195108463866</v>
      </c>
      <c r="O122" s="13">
        <v>8168.0965906360152</v>
      </c>
      <c r="P122" s="13"/>
      <c r="Q122" s="13"/>
      <c r="R122" s="13">
        <v>14127.074158750907</v>
      </c>
      <c r="S122" s="13">
        <v>13786.657778903329</v>
      </c>
      <c r="T122" s="13">
        <v>13608.31134401288</v>
      </c>
      <c r="U122" s="13">
        <v>13777.433394044132</v>
      </c>
      <c r="V122" s="13">
        <v>13939.710010638948</v>
      </c>
      <c r="W122" s="13">
        <v>13681.287142895788</v>
      </c>
      <c r="X122" s="13">
        <v>14350.681010729568</v>
      </c>
      <c r="Y122" s="13">
        <v>14478.520122373713</v>
      </c>
      <c r="Z122" s="13">
        <v>13813.949368052301</v>
      </c>
      <c r="AA122" s="13">
        <v>14085.076113574894</v>
      </c>
      <c r="AB122" s="13"/>
      <c r="AC122" s="13"/>
      <c r="AD122" s="14">
        <f t="shared" si="106"/>
        <v>21760.28309314432</v>
      </c>
      <c r="AE122" s="14">
        <f t="shared" si="107"/>
        <v>21015.649700735012</v>
      </c>
      <c r="AF122" s="14">
        <f t="shared" si="108"/>
        <v>21526.948943453914</v>
      </c>
      <c r="AG122" s="14">
        <f t="shared" si="109"/>
        <v>20801.36356964313</v>
      </c>
      <c r="AH122" s="174">
        <v>22241.719382192459</v>
      </c>
      <c r="AI122" s="174">
        <v>21824.809905671886</v>
      </c>
      <c r="AJ122" s="174">
        <v>22892.680248015906</v>
      </c>
      <c r="AK122" s="174">
        <v>23095.915915632599</v>
      </c>
      <c r="AL122" s="14">
        <f t="shared" si="110"/>
        <v>21702.168878898687</v>
      </c>
      <c r="AM122" s="14">
        <f t="shared" si="111"/>
        <v>22253.172704210909</v>
      </c>
      <c r="AN122" s="14">
        <f t="shared" si="112"/>
        <v>0</v>
      </c>
      <c r="AO122" s="14">
        <f t="shared" si="113"/>
        <v>0</v>
      </c>
      <c r="AP122" s="13">
        <v>741209</v>
      </c>
      <c r="AQ122" s="13">
        <v>745608.93</v>
      </c>
      <c r="AR122" s="13">
        <v>752153.14199999999</v>
      </c>
      <c r="AS122" s="14">
        <f t="shared" si="70"/>
        <v>1029.8321977193225</v>
      </c>
      <c r="AT122" s="14">
        <f t="shared" si="71"/>
        <v>975.29737521153697</v>
      </c>
      <c r="AU122" s="14">
        <f t="shared" si="72"/>
        <v>1068.3407243356507</v>
      </c>
      <c r="AV122" s="14">
        <f t="shared" si="73"/>
        <v>942.03943823459838</v>
      </c>
      <c r="AW122" s="14">
        <f t="shared" si="74"/>
        <v>1113.4535863932733</v>
      </c>
      <c r="AX122" s="14">
        <f t="shared" si="75"/>
        <v>1092.1975897976567</v>
      </c>
      <c r="AY122" s="14">
        <f t="shared" si="76"/>
        <v>1145.6406828826925</v>
      </c>
      <c r="AZ122" s="14">
        <f t="shared" si="77"/>
        <v>1145.6969747337553</v>
      </c>
      <c r="BA122" s="14">
        <f t="shared" si="78"/>
        <v>1057.9566839209378</v>
      </c>
      <c r="BB122" s="14">
        <f t="shared" si="79"/>
        <v>1095.4933963352632</v>
      </c>
      <c r="BC122" s="14">
        <f t="shared" si="80"/>
        <v>0</v>
      </c>
      <c r="BD122" s="14">
        <f t="shared" si="81"/>
        <v>0</v>
      </c>
      <c r="BE122" s="14">
        <f t="shared" si="82"/>
        <v>1905.9501650345458</v>
      </c>
      <c r="BF122" s="14">
        <f t="shared" si="83"/>
        <v>1860.0229866209568</v>
      </c>
      <c r="BG122" s="14">
        <f t="shared" si="84"/>
        <v>1835.96142842476</v>
      </c>
      <c r="BH122" s="14">
        <f t="shared" si="85"/>
        <v>1847.8096009451137</v>
      </c>
      <c r="BI122" s="14">
        <f t="shared" si="86"/>
        <v>1869.5739079518464</v>
      </c>
      <c r="BJ122" s="14">
        <f t="shared" si="87"/>
        <v>1834.9146036778002</v>
      </c>
      <c r="BK122" s="14">
        <f t="shared" si="88"/>
        <v>1924.6927488823887</v>
      </c>
      <c r="BL122" s="14">
        <f t="shared" si="89"/>
        <v>1924.9431151580184</v>
      </c>
      <c r="BM122" s="14">
        <f t="shared" si="90"/>
        <v>1852.7070709912634</v>
      </c>
      <c r="BN122" s="14">
        <f t="shared" si="91"/>
        <v>1889.070201127405</v>
      </c>
      <c r="BO122" s="14">
        <f t="shared" si="92"/>
        <v>0</v>
      </c>
      <c r="BP122" s="14">
        <f t="shared" si="93"/>
        <v>0</v>
      </c>
      <c r="BQ122" s="14">
        <f t="shared" si="94"/>
        <v>2935.7823627538683</v>
      </c>
      <c r="BR122" s="14">
        <f t="shared" si="95"/>
        <v>2835.3203618324942</v>
      </c>
      <c r="BS122" s="14">
        <f t="shared" si="96"/>
        <v>2904.302152760411</v>
      </c>
      <c r="BT122" s="14">
        <f t="shared" si="97"/>
        <v>2789.8490391797118</v>
      </c>
      <c r="BU122" s="14">
        <f t="shared" si="98"/>
        <v>2983.0274943451195</v>
      </c>
      <c r="BV122" s="14">
        <f t="shared" si="99"/>
        <v>2927.1121934754569</v>
      </c>
      <c r="BW122" s="14">
        <f t="shared" si="100"/>
        <v>3070.3334317650815</v>
      </c>
      <c r="BX122" s="14">
        <f t="shared" si="101"/>
        <v>3070.6400898917732</v>
      </c>
      <c r="BY122" s="14">
        <f t="shared" si="102"/>
        <v>2910.6637549122011</v>
      </c>
      <c r="BZ122" s="14">
        <f t="shared" si="103"/>
        <v>2984.563597462668</v>
      </c>
      <c r="CA122" s="14">
        <f t="shared" si="104"/>
        <v>0</v>
      </c>
      <c r="CB122" s="14">
        <f t="shared" si="105"/>
        <v>0</v>
      </c>
    </row>
    <row r="123" spans="1:80" x14ac:dyDescent="0.3">
      <c r="A123" t="s">
        <v>226</v>
      </c>
      <c r="B123" t="s">
        <v>221</v>
      </c>
      <c r="C123" t="s">
        <v>234</v>
      </c>
      <c r="D123" t="s">
        <v>538</v>
      </c>
      <c r="E123" t="s">
        <v>539</v>
      </c>
      <c r="F123" s="13">
        <v>3611.8440317350273</v>
      </c>
      <c r="G123" s="13">
        <v>3673.3279969796877</v>
      </c>
      <c r="H123" s="13">
        <v>3916.1305201389532</v>
      </c>
      <c r="I123" s="13">
        <v>3900.1775044650144</v>
      </c>
      <c r="J123" s="13">
        <v>3839.0865851305962</v>
      </c>
      <c r="K123" s="13">
        <v>4110.8555209528495</v>
      </c>
      <c r="L123" s="13">
        <v>3911.2196508714569</v>
      </c>
      <c r="M123" s="13">
        <v>3677.1555627053594</v>
      </c>
      <c r="N123" s="13">
        <v>3813.7227258508401</v>
      </c>
      <c r="O123" s="13">
        <v>3964.7992937861641</v>
      </c>
      <c r="P123" s="13"/>
      <c r="Q123" s="13"/>
      <c r="R123" s="13">
        <v>6203.0395268075199</v>
      </c>
      <c r="S123" s="13">
        <v>6234.2893544214649</v>
      </c>
      <c r="T123" s="13">
        <v>6419.5763210898731</v>
      </c>
      <c r="U123" s="13">
        <v>6552.600554182749</v>
      </c>
      <c r="V123" s="13">
        <v>6359.0008916099669</v>
      </c>
      <c r="W123" s="13">
        <v>6401.906093642664</v>
      </c>
      <c r="X123" s="13">
        <v>6444.986779553722</v>
      </c>
      <c r="Y123" s="13">
        <v>6486.9030646823148</v>
      </c>
      <c r="Z123" s="13">
        <v>6258.8223517804772</v>
      </c>
      <c r="AA123" s="13">
        <v>6287.8339989033693</v>
      </c>
      <c r="AB123" s="13"/>
      <c r="AC123" s="13"/>
      <c r="AD123" s="14">
        <f t="shared" si="106"/>
        <v>9814.8835585425477</v>
      </c>
      <c r="AE123" s="14">
        <f t="shared" si="107"/>
        <v>9907.6173514011534</v>
      </c>
      <c r="AF123" s="14">
        <f t="shared" si="108"/>
        <v>10335.706841228826</v>
      </c>
      <c r="AG123" s="14">
        <f t="shared" si="109"/>
        <v>10452.778058647764</v>
      </c>
      <c r="AH123" s="174">
        <v>10198.087476740562</v>
      </c>
      <c r="AI123" s="174">
        <v>10512.761614595514</v>
      </c>
      <c r="AJ123" s="174">
        <v>10356.20643042518</v>
      </c>
      <c r="AK123" s="174">
        <v>10164.058627387674</v>
      </c>
      <c r="AL123" s="14">
        <f t="shared" si="110"/>
        <v>10072.545077631317</v>
      </c>
      <c r="AM123" s="14">
        <f t="shared" si="111"/>
        <v>10252.633292689534</v>
      </c>
      <c r="AN123" s="14">
        <f t="shared" si="112"/>
        <v>0</v>
      </c>
      <c r="AO123" s="14">
        <f t="shared" si="113"/>
        <v>0</v>
      </c>
      <c r="AP123" s="13">
        <v>319030</v>
      </c>
      <c r="AQ123" s="13">
        <v>317516.79800000001</v>
      </c>
      <c r="AR123" s="13">
        <v>317687.495</v>
      </c>
      <c r="AS123" s="14">
        <f t="shared" si="70"/>
        <v>1132.1330381892071</v>
      </c>
      <c r="AT123" s="14">
        <f t="shared" si="71"/>
        <v>1151.4051960566994</v>
      </c>
      <c r="AU123" s="14">
        <f t="shared" si="72"/>
        <v>1227.511682330487</v>
      </c>
      <c r="AV123" s="14">
        <f t="shared" si="73"/>
        <v>1228.3373758590922</v>
      </c>
      <c r="AW123" s="14">
        <f t="shared" si="74"/>
        <v>1209.0971593668553</v>
      </c>
      <c r="AX123" s="14">
        <f t="shared" si="75"/>
        <v>1294.6891461638038</v>
      </c>
      <c r="AY123" s="14">
        <f t="shared" si="76"/>
        <v>1231.815033254227</v>
      </c>
      <c r="AZ123" s="14">
        <f t="shared" si="77"/>
        <v>1157.4757019332346</v>
      </c>
      <c r="BA123" s="14">
        <f t="shared" si="78"/>
        <v>1201.1089649029655</v>
      </c>
      <c r="BB123" s="14">
        <f t="shared" si="79"/>
        <v>1248.6896185524533</v>
      </c>
      <c r="BC123" s="14">
        <f t="shared" si="80"/>
        <v>0</v>
      </c>
      <c r="BD123" s="14">
        <f t="shared" si="81"/>
        <v>0</v>
      </c>
      <c r="BE123" s="14">
        <f t="shared" si="82"/>
        <v>1944.3436437976115</v>
      </c>
      <c r="BF123" s="14">
        <f t="shared" si="83"/>
        <v>1954.1389068179999</v>
      </c>
      <c r="BG123" s="14">
        <f t="shared" si="84"/>
        <v>2012.217133526588</v>
      </c>
      <c r="BH123" s="14">
        <f t="shared" si="85"/>
        <v>2063.7020137066097</v>
      </c>
      <c r="BI123" s="14">
        <f t="shared" si="86"/>
        <v>2002.7289679363569</v>
      </c>
      <c r="BJ123" s="14">
        <f t="shared" si="87"/>
        <v>2016.2417024760573</v>
      </c>
      <c r="BK123" s="14">
        <f t="shared" si="88"/>
        <v>2029.8097046045805</v>
      </c>
      <c r="BL123" s="14">
        <f t="shared" si="89"/>
        <v>2041.913253363125</v>
      </c>
      <c r="BM123" s="14">
        <f t="shared" si="90"/>
        <v>1971.1783411788115</v>
      </c>
      <c r="BN123" s="14">
        <f t="shared" si="91"/>
        <v>1980.3153844173526</v>
      </c>
      <c r="BO123" s="14">
        <f t="shared" si="92"/>
        <v>0</v>
      </c>
      <c r="BP123" s="14">
        <f t="shared" si="93"/>
        <v>0</v>
      </c>
      <c r="BQ123" s="14">
        <f t="shared" si="94"/>
        <v>3076.4766819868187</v>
      </c>
      <c r="BR123" s="14">
        <f t="shared" si="95"/>
        <v>3105.5441028746995</v>
      </c>
      <c r="BS123" s="14">
        <f t="shared" si="96"/>
        <v>3239.728815857075</v>
      </c>
      <c r="BT123" s="14">
        <f t="shared" si="97"/>
        <v>3292.0393895657021</v>
      </c>
      <c r="BU123" s="14">
        <f t="shared" si="98"/>
        <v>3211.8261273032122</v>
      </c>
      <c r="BV123" s="14">
        <f t="shared" si="99"/>
        <v>3310.9308486398613</v>
      </c>
      <c r="BW123" s="14">
        <f t="shared" si="100"/>
        <v>3261.6247378588077</v>
      </c>
      <c r="BX123" s="14">
        <f t="shared" si="101"/>
        <v>3199.3889552963597</v>
      </c>
      <c r="BY123" s="14">
        <f t="shared" si="102"/>
        <v>3172.2873060817765</v>
      </c>
      <c r="BZ123" s="14">
        <f t="shared" si="103"/>
        <v>3229.0050029698064</v>
      </c>
      <c r="CA123" s="14">
        <f t="shared" si="104"/>
        <v>0</v>
      </c>
      <c r="CB123" s="14">
        <f t="shared" si="105"/>
        <v>0</v>
      </c>
    </row>
    <row r="124" spans="1:80" x14ac:dyDescent="0.3">
      <c r="A124" t="s">
        <v>232</v>
      </c>
      <c r="B124" t="s">
        <v>254</v>
      </c>
      <c r="C124" t="s">
        <v>268</v>
      </c>
      <c r="D124" t="s">
        <v>542</v>
      </c>
      <c r="E124" t="s">
        <v>543</v>
      </c>
      <c r="F124" s="13">
        <v>1843.8850722820498</v>
      </c>
      <c r="G124" s="13">
        <v>1918.5313822629014</v>
      </c>
      <c r="H124" s="13">
        <v>2090.8110411185071</v>
      </c>
      <c r="I124" s="13">
        <v>2254.1945104865999</v>
      </c>
      <c r="J124" s="13">
        <v>1927.6741027879343</v>
      </c>
      <c r="K124" s="13">
        <v>1949.3970597701291</v>
      </c>
      <c r="L124" s="13">
        <v>1949.3538303526529</v>
      </c>
      <c r="M124" s="13">
        <v>1906.8018158301647</v>
      </c>
      <c r="N124" s="13">
        <v>2336.4162244509721</v>
      </c>
      <c r="O124" s="13">
        <v>2340.2773742845684</v>
      </c>
      <c r="P124" s="13"/>
      <c r="Q124" s="13"/>
      <c r="R124" s="13">
        <v>5444.6774724732959</v>
      </c>
      <c r="S124" s="13">
        <v>5311.4326413046992</v>
      </c>
      <c r="T124" s="13">
        <v>5523.3762021486991</v>
      </c>
      <c r="U124" s="13">
        <v>5652.3488167686155</v>
      </c>
      <c r="V124" s="13">
        <v>5476.0237996383948</v>
      </c>
      <c r="W124" s="13">
        <v>5535.7659616453666</v>
      </c>
      <c r="X124" s="13">
        <v>5534.8759645322225</v>
      </c>
      <c r="Y124" s="13">
        <v>5416.4487018081882</v>
      </c>
      <c r="Z124" s="13">
        <v>5544.6389484224565</v>
      </c>
      <c r="AA124" s="13">
        <v>5642.9620951779789</v>
      </c>
      <c r="AB124" s="13"/>
      <c r="AC124" s="13"/>
      <c r="AD124" s="14">
        <f t="shared" si="106"/>
        <v>7288.5625447553457</v>
      </c>
      <c r="AE124" s="14">
        <f t="shared" si="107"/>
        <v>7229.9640235676006</v>
      </c>
      <c r="AF124" s="14">
        <f t="shared" si="108"/>
        <v>7614.1872432672062</v>
      </c>
      <c r="AG124" s="14">
        <f t="shared" si="109"/>
        <v>7906.5433272552154</v>
      </c>
      <c r="AH124" s="174">
        <v>7403.6979024263292</v>
      </c>
      <c r="AI124" s="174">
        <v>7485.1630214154957</v>
      </c>
      <c r="AJ124" s="174">
        <v>7484.2297948848764</v>
      </c>
      <c r="AK124" s="174">
        <v>7323.2505176383529</v>
      </c>
      <c r="AL124" s="14">
        <f t="shared" si="110"/>
        <v>7881.0551728734281</v>
      </c>
      <c r="AM124" s="14">
        <f t="shared" si="111"/>
        <v>7983.2394694625473</v>
      </c>
      <c r="AN124" s="14">
        <f t="shared" si="112"/>
        <v>0</v>
      </c>
      <c r="AO124" s="14">
        <f t="shared" si="113"/>
        <v>0</v>
      </c>
      <c r="AP124" s="13">
        <v>329209</v>
      </c>
      <c r="AQ124" s="13">
        <v>329462.48800000001</v>
      </c>
      <c r="AR124" s="13">
        <v>331286.11099999998</v>
      </c>
      <c r="AS124" s="14">
        <f t="shared" si="70"/>
        <v>560.09558434977464</v>
      </c>
      <c r="AT124" s="14">
        <f t="shared" si="71"/>
        <v>582.7700282382624</v>
      </c>
      <c r="AU124" s="14">
        <f t="shared" si="72"/>
        <v>635.10142223283901</v>
      </c>
      <c r="AV124" s="14">
        <f t="shared" si="73"/>
        <v>684.20369316418191</v>
      </c>
      <c r="AW124" s="14">
        <f t="shared" si="74"/>
        <v>585.09668717973568</v>
      </c>
      <c r="AX124" s="14">
        <f t="shared" si="75"/>
        <v>591.69014099417871</v>
      </c>
      <c r="AY124" s="14">
        <f t="shared" si="76"/>
        <v>591.67701979857964</v>
      </c>
      <c r="AZ124" s="14">
        <f t="shared" si="77"/>
        <v>575.57553803701865</v>
      </c>
      <c r="BA124" s="14">
        <f t="shared" si="78"/>
        <v>709.16001352207718</v>
      </c>
      <c r="BB124" s="14">
        <f t="shared" si="79"/>
        <v>710.33196783379117</v>
      </c>
      <c r="BC124" s="14">
        <f t="shared" si="80"/>
        <v>0</v>
      </c>
      <c r="BD124" s="14">
        <f t="shared" si="81"/>
        <v>0</v>
      </c>
      <c r="BE124" s="14">
        <f t="shared" si="82"/>
        <v>1653.8665323467146</v>
      </c>
      <c r="BF124" s="14">
        <f t="shared" si="83"/>
        <v>1613.3922952606699</v>
      </c>
      <c r="BG124" s="14">
        <f t="shared" si="84"/>
        <v>1677.7719327687576</v>
      </c>
      <c r="BH124" s="14">
        <f t="shared" si="85"/>
        <v>1715.6274303278544</v>
      </c>
      <c r="BI124" s="14">
        <f t="shared" si="86"/>
        <v>1662.1084339162749</v>
      </c>
      <c r="BJ124" s="14">
        <f t="shared" si="87"/>
        <v>1680.2416552033585</v>
      </c>
      <c r="BK124" s="14">
        <f t="shared" si="88"/>
        <v>1679.9715191042394</v>
      </c>
      <c r="BL124" s="14">
        <f t="shared" si="89"/>
        <v>1634.9760892355032</v>
      </c>
      <c r="BM124" s="14">
        <f t="shared" si="90"/>
        <v>1682.9348257767228</v>
      </c>
      <c r="BN124" s="14">
        <f t="shared" si="91"/>
        <v>1712.7783285537439</v>
      </c>
      <c r="BO124" s="14">
        <f t="shared" si="92"/>
        <v>0</v>
      </c>
      <c r="BP124" s="14">
        <f t="shared" si="93"/>
        <v>0</v>
      </c>
      <c r="BQ124" s="14">
        <f t="shared" si="94"/>
        <v>2213.9621166964894</v>
      </c>
      <c r="BR124" s="14">
        <f t="shared" si="95"/>
        <v>2196.1623234989324</v>
      </c>
      <c r="BS124" s="14">
        <f t="shared" si="96"/>
        <v>2312.8733550015963</v>
      </c>
      <c r="BT124" s="14">
        <f t="shared" si="97"/>
        <v>2399.8311234920361</v>
      </c>
      <c r="BU124" s="14">
        <f t="shared" si="98"/>
        <v>2247.2051210960103</v>
      </c>
      <c r="BV124" s="14">
        <f t="shared" si="99"/>
        <v>2271.9317961975371</v>
      </c>
      <c r="BW124" s="14">
        <f t="shared" si="100"/>
        <v>2271.6485389028194</v>
      </c>
      <c r="BX124" s="14">
        <f t="shared" si="101"/>
        <v>2210.5516272725217</v>
      </c>
      <c r="BY124" s="14">
        <f t="shared" si="102"/>
        <v>2392.0948392987998</v>
      </c>
      <c r="BZ124" s="14">
        <f t="shared" si="103"/>
        <v>2423.1102963875351</v>
      </c>
      <c r="CA124" s="14">
        <f t="shared" si="104"/>
        <v>0</v>
      </c>
      <c r="CB124" s="14">
        <f t="shared" si="105"/>
        <v>0</v>
      </c>
    </row>
    <row r="125" spans="1:80" x14ac:dyDescent="0.3">
      <c r="A125" t="s">
        <v>232</v>
      </c>
      <c r="B125" t="s">
        <v>254</v>
      </c>
      <c r="C125" t="s">
        <v>268</v>
      </c>
      <c r="D125" t="s">
        <v>544</v>
      </c>
      <c r="E125" t="s">
        <v>545</v>
      </c>
      <c r="F125" s="13">
        <v>5696.9514100449414</v>
      </c>
      <c r="G125" s="13">
        <v>5716.8693658525262</v>
      </c>
      <c r="H125" s="13">
        <v>5770.6365573242711</v>
      </c>
      <c r="I125" s="13">
        <v>5924.4063282605221</v>
      </c>
      <c r="J125" s="13">
        <v>5931.766151914786</v>
      </c>
      <c r="K125" s="13">
        <v>5891.4432858827286</v>
      </c>
      <c r="L125" s="13">
        <v>6123.8486774316261</v>
      </c>
      <c r="M125" s="13">
        <v>6084.6179860578559</v>
      </c>
      <c r="N125" s="13">
        <v>6266.0849858798829</v>
      </c>
      <c r="O125" s="13">
        <v>6564.9731692068326</v>
      </c>
      <c r="P125" s="13"/>
      <c r="Q125" s="13"/>
      <c r="R125" s="13">
        <v>14899.243499178134</v>
      </c>
      <c r="S125" s="13">
        <v>14621.715759697865</v>
      </c>
      <c r="T125" s="13">
        <v>14984.248161122981</v>
      </c>
      <c r="U125" s="13">
        <v>15480.273901035103</v>
      </c>
      <c r="V125" s="13">
        <v>14802.216650878017</v>
      </c>
      <c r="W125" s="13">
        <v>14847.253998603865</v>
      </c>
      <c r="X125" s="13">
        <v>15335.544478994623</v>
      </c>
      <c r="Y125" s="13">
        <v>15466.358237944532</v>
      </c>
      <c r="Z125" s="13">
        <v>15378.806143886392</v>
      </c>
      <c r="AA125" s="13">
        <v>15263.563438220954</v>
      </c>
      <c r="AB125" s="13"/>
      <c r="AC125" s="13"/>
      <c r="AD125" s="14">
        <f t="shared" si="106"/>
        <v>20596.194909223075</v>
      </c>
      <c r="AE125" s="14">
        <f t="shared" si="107"/>
        <v>20338.585125550391</v>
      </c>
      <c r="AF125" s="14">
        <f t="shared" si="108"/>
        <v>20754.884718447254</v>
      </c>
      <c r="AG125" s="14">
        <f t="shared" si="109"/>
        <v>21404.680229295627</v>
      </c>
      <c r="AH125" s="174">
        <v>20733.982802792802</v>
      </c>
      <c r="AI125" s="174">
        <v>20738.697284486592</v>
      </c>
      <c r="AJ125" s="174">
        <v>21459.393156426249</v>
      </c>
      <c r="AK125" s="174">
        <v>21550.976224002388</v>
      </c>
      <c r="AL125" s="14">
        <f t="shared" si="110"/>
        <v>21644.891129766274</v>
      </c>
      <c r="AM125" s="14">
        <f t="shared" si="111"/>
        <v>21828.536607427784</v>
      </c>
      <c r="AN125" s="14">
        <f t="shared" si="112"/>
        <v>0</v>
      </c>
      <c r="AO125" s="14">
        <f t="shared" si="113"/>
        <v>0</v>
      </c>
      <c r="AP125" s="13">
        <v>817851</v>
      </c>
      <c r="AQ125" s="13">
        <v>821135.88199999998</v>
      </c>
      <c r="AR125" s="13">
        <v>826113.85399999982</v>
      </c>
      <c r="AS125" s="14">
        <f t="shared" si="70"/>
        <v>696.57571000646101</v>
      </c>
      <c r="AT125" s="14">
        <f t="shared" si="71"/>
        <v>699.0111115414087</v>
      </c>
      <c r="AU125" s="14">
        <f t="shared" si="72"/>
        <v>705.58531533546704</v>
      </c>
      <c r="AV125" s="14">
        <f t="shared" si="73"/>
        <v>721.48915400344447</v>
      </c>
      <c r="AW125" s="14">
        <f t="shared" si="74"/>
        <v>722.38545190195282</v>
      </c>
      <c r="AX125" s="14">
        <f t="shared" si="75"/>
        <v>717.47483151427161</v>
      </c>
      <c r="AY125" s="14">
        <f t="shared" si="76"/>
        <v>745.77774661558715</v>
      </c>
      <c r="AZ125" s="14">
        <f t="shared" si="77"/>
        <v>736.53503770654083</v>
      </c>
      <c r="BA125" s="14">
        <f t="shared" si="78"/>
        <v>763.09964321835378</v>
      </c>
      <c r="BB125" s="14">
        <f t="shared" si="79"/>
        <v>799.49900048416498</v>
      </c>
      <c r="BC125" s="14">
        <f t="shared" si="80"/>
        <v>0</v>
      </c>
      <c r="BD125" s="14">
        <f t="shared" si="81"/>
        <v>0</v>
      </c>
      <c r="BE125" s="14">
        <f t="shared" si="82"/>
        <v>1821.7552462707918</v>
      </c>
      <c r="BF125" s="14">
        <f t="shared" si="83"/>
        <v>1787.8214686657918</v>
      </c>
      <c r="BG125" s="14">
        <f t="shared" si="84"/>
        <v>1832.1489074566127</v>
      </c>
      <c r="BH125" s="14">
        <f t="shared" si="85"/>
        <v>1885.2268230357402</v>
      </c>
      <c r="BI125" s="14">
        <f t="shared" si="86"/>
        <v>1802.651299907269</v>
      </c>
      <c r="BJ125" s="14">
        <f t="shared" si="87"/>
        <v>1808.1360617734965</v>
      </c>
      <c r="BK125" s="14">
        <f t="shared" si="88"/>
        <v>1867.6013087678737</v>
      </c>
      <c r="BL125" s="14">
        <f t="shared" si="89"/>
        <v>1872.1824071896674</v>
      </c>
      <c r="BM125" s="14">
        <f t="shared" si="90"/>
        <v>1872.8698234972994</v>
      </c>
      <c r="BN125" s="14">
        <f t="shared" si="91"/>
        <v>1858.8352759648315</v>
      </c>
      <c r="BO125" s="14">
        <f t="shared" si="92"/>
        <v>0</v>
      </c>
      <c r="BP125" s="14">
        <f t="shared" si="93"/>
        <v>0</v>
      </c>
      <c r="BQ125" s="14">
        <f t="shared" si="94"/>
        <v>2518.3309562772529</v>
      </c>
      <c r="BR125" s="14">
        <f t="shared" si="95"/>
        <v>2486.8325802072004</v>
      </c>
      <c r="BS125" s="14">
        <f t="shared" si="96"/>
        <v>2537.7342227920799</v>
      </c>
      <c r="BT125" s="14">
        <f t="shared" si="97"/>
        <v>2606.7159770391845</v>
      </c>
      <c r="BU125" s="14">
        <f t="shared" si="98"/>
        <v>2525.0367518092216</v>
      </c>
      <c r="BV125" s="14">
        <f t="shared" si="99"/>
        <v>2525.6108932877682</v>
      </c>
      <c r="BW125" s="14">
        <f t="shared" si="100"/>
        <v>2613.3790553834606</v>
      </c>
      <c r="BX125" s="14">
        <f t="shared" si="101"/>
        <v>2608.7174448962082</v>
      </c>
      <c r="BY125" s="14">
        <f t="shared" si="102"/>
        <v>2635.9694667156532</v>
      </c>
      <c r="BZ125" s="14">
        <f t="shared" si="103"/>
        <v>2658.3342764489962</v>
      </c>
      <c r="CA125" s="14">
        <f t="shared" si="104"/>
        <v>0</v>
      </c>
      <c r="CB125" s="14">
        <f t="shared" si="105"/>
        <v>0</v>
      </c>
    </row>
    <row r="126" spans="1:80" x14ac:dyDescent="0.3">
      <c r="A126" t="s">
        <v>226</v>
      </c>
      <c r="B126" t="s">
        <v>236</v>
      </c>
      <c r="C126" t="s">
        <v>252</v>
      </c>
      <c r="D126" t="s">
        <v>548</v>
      </c>
      <c r="E126" t="s">
        <v>549</v>
      </c>
      <c r="F126" s="13">
        <v>2510.6792114307332</v>
      </c>
      <c r="G126" s="13">
        <v>2639.9335080550063</v>
      </c>
      <c r="H126" s="13">
        <v>3344.7056126011812</v>
      </c>
      <c r="I126" s="13">
        <v>3108.8921504145546</v>
      </c>
      <c r="J126" s="13">
        <v>2867.9230991659551</v>
      </c>
      <c r="K126" s="13">
        <v>2683.9427922080567</v>
      </c>
      <c r="L126" s="13">
        <v>3198.7984923114336</v>
      </c>
      <c r="M126" s="13">
        <v>2914.7133487300375</v>
      </c>
      <c r="N126" s="13">
        <v>3538.986699503123</v>
      </c>
      <c r="O126" s="13">
        <v>3231.6762240636081</v>
      </c>
      <c r="P126" s="13"/>
      <c r="Q126" s="13"/>
      <c r="R126" s="13">
        <v>5049.5897642044456</v>
      </c>
      <c r="S126" s="13">
        <v>5128.9561287201795</v>
      </c>
      <c r="T126" s="13">
        <v>5499.028155069509</v>
      </c>
      <c r="U126" s="13">
        <v>5337.7369522141362</v>
      </c>
      <c r="V126" s="13">
        <v>5078.1828164097842</v>
      </c>
      <c r="W126" s="13">
        <v>5050.9103347154696</v>
      </c>
      <c r="X126" s="13">
        <v>5183.2483543941134</v>
      </c>
      <c r="Y126" s="13">
        <v>5283.3825438284621</v>
      </c>
      <c r="Z126" s="13">
        <v>5420.7211371586855</v>
      </c>
      <c r="AA126" s="13">
        <v>5217.5805148656136</v>
      </c>
      <c r="AB126" s="13"/>
      <c r="AC126" s="13"/>
      <c r="AD126" s="14">
        <f t="shared" si="106"/>
        <v>7560.2689756351792</v>
      </c>
      <c r="AE126" s="14">
        <f t="shared" si="107"/>
        <v>7768.8896367751859</v>
      </c>
      <c r="AF126" s="14">
        <f t="shared" si="108"/>
        <v>8843.7337676706902</v>
      </c>
      <c r="AG126" s="14">
        <f t="shared" si="109"/>
        <v>8446.6291026286908</v>
      </c>
      <c r="AH126" s="174">
        <v>7946.1059155757393</v>
      </c>
      <c r="AI126" s="174">
        <v>7734.8531269235255</v>
      </c>
      <c r="AJ126" s="174">
        <v>8382.0468467055471</v>
      </c>
      <c r="AK126" s="174">
        <v>8198.0958925585001</v>
      </c>
      <c r="AL126" s="14">
        <f t="shared" si="110"/>
        <v>8959.707836661808</v>
      </c>
      <c r="AM126" s="14">
        <f t="shared" si="111"/>
        <v>8449.2567389292217</v>
      </c>
      <c r="AN126" s="14">
        <f t="shared" si="112"/>
        <v>0</v>
      </c>
      <c r="AO126" s="14">
        <f t="shared" si="113"/>
        <v>0</v>
      </c>
      <c r="AP126" s="13">
        <v>233759</v>
      </c>
      <c r="AQ126" s="13">
        <v>235099.179</v>
      </c>
      <c r="AR126" s="13">
        <v>236458.59099999999</v>
      </c>
      <c r="AS126" s="14">
        <f t="shared" si="70"/>
        <v>1074.0460095357753</v>
      </c>
      <c r="AT126" s="14">
        <f t="shared" si="71"/>
        <v>1129.3398363506888</v>
      </c>
      <c r="AU126" s="14">
        <f t="shared" si="72"/>
        <v>1430.8350106738912</v>
      </c>
      <c r="AV126" s="14">
        <f t="shared" si="73"/>
        <v>1322.3747371804113</v>
      </c>
      <c r="AW126" s="14">
        <f t="shared" si="74"/>
        <v>1219.8779729324172</v>
      </c>
      <c r="AX126" s="14">
        <f t="shared" si="75"/>
        <v>1141.6215078352343</v>
      </c>
      <c r="AY126" s="14">
        <f t="shared" si="76"/>
        <v>1360.6166154716489</v>
      </c>
      <c r="AZ126" s="14">
        <f t="shared" si="77"/>
        <v>1232.6527602162857</v>
      </c>
      <c r="BA126" s="14">
        <f t="shared" si="78"/>
        <v>1505.3164858151729</v>
      </c>
      <c r="BB126" s="14">
        <f t="shared" si="79"/>
        <v>1374.6012375754012</v>
      </c>
      <c r="BC126" s="14">
        <f t="shared" si="80"/>
        <v>0</v>
      </c>
      <c r="BD126" s="14">
        <f t="shared" si="81"/>
        <v>0</v>
      </c>
      <c r="BE126" s="14">
        <f t="shared" si="82"/>
        <v>2160.1691332545251</v>
      </c>
      <c r="BF126" s="14">
        <f t="shared" si="83"/>
        <v>2194.1213509298805</v>
      </c>
      <c r="BG126" s="14">
        <f t="shared" si="84"/>
        <v>2352.4348389022493</v>
      </c>
      <c r="BH126" s="14">
        <f t="shared" si="85"/>
        <v>2270.4192226099335</v>
      </c>
      <c r="BI126" s="14">
        <f t="shared" si="86"/>
        <v>2160.0172480439774</v>
      </c>
      <c r="BJ126" s="14">
        <f t="shared" si="87"/>
        <v>2148.4168325043233</v>
      </c>
      <c r="BK126" s="14">
        <f t="shared" si="88"/>
        <v>2204.7071267714264</v>
      </c>
      <c r="BL126" s="14">
        <f t="shared" si="89"/>
        <v>2234.3796101823436</v>
      </c>
      <c r="BM126" s="14">
        <f t="shared" si="90"/>
        <v>2305.7167448290775</v>
      </c>
      <c r="BN126" s="14">
        <f t="shared" si="91"/>
        <v>2219.3103936214143</v>
      </c>
      <c r="BO126" s="14">
        <f t="shared" si="92"/>
        <v>0</v>
      </c>
      <c r="BP126" s="14">
        <f t="shared" si="93"/>
        <v>0</v>
      </c>
      <c r="BQ126" s="14">
        <f t="shared" si="94"/>
        <v>3234.2151427903013</v>
      </c>
      <c r="BR126" s="14">
        <f t="shared" si="95"/>
        <v>3323.4611872805694</v>
      </c>
      <c r="BS126" s="14">
        <f t="shared" si="96"/>
        <v>3783.2698495761401</v>
      </c>
      <c r="BT126" s="14">
        <f t="shared" si="97"/>
        <v>3592.7939597903446</v>
      </c>
      <c r="BU126" s="14">
        <f t="shared" si="98"/>
        <v>3379.8952209763943</v>
      </c>
      <c r="BV126" s="14">
        <f t="shared" si="99"/>
        <v>3290.0383403395572</v>
      </c>
      <c r="BW126" s="14">
        <f t="shared" si="100"/>
        <v>3565.3237422430752</v>
      </c>
      <c r="BX126" s="14">
        <f t="shared" si="101"/>
        <v>3467.0323703986296</v>
      </c>
      <c r="BY126" s="14">
        <f t="shared" si="102"/>
        <v>3811.0332306442501</v>
      </c>
      <c r="BZ126" s="14">
        <f t="shared" si="103"/>
        <v>3593.911631196816</v>
      </c>
      <c r="CA126" s="14">
        <f t="shared" si="104"/>
        <v>0</v>
      </c>
      <c r="CB126" s="14">
        <f t="shared" si="105"/>
        <v>0</v>
      </c>
    </row>
    <row r="127" spans="1:80" x14ac:dyDescent="0.3">
      <c r="A127" t="s">
        <v>259</v>
      </c>
      <c r="B127" t="s">
        <v>283</v>
      </c>
      <c r="C127" t="s">
        <v>307</v>
      </c>
      <c r="D127" t="s">
        <v>550</v>
      </c>
      <c r="E127" t="s">
        <v>551</v>
      </c>
      <c r="F127" s="13">
        <v>6298.6668640993685</v>
      </c>
      <c r="G127" s="13">
        <v>6110.3247244197446</v>
      </c>
      <c r="H127" s="13">
        <v>6447.1653417580037</v>
      </c>
      <c r="I127" s="13">
        <v>6349.9860440479988</v>
      </c>
      <c r="J127" s="13">
        <v>6127.0487819326718</v>
      </c>
      <c r="K127" s="13">
        <v>6108.4631595923238</v>
      </c>
      <c r="L127" s="13">
        <v>6342.5597248580825</v>
      </c>
      <c r="M127" s="13">
        <v>6207.1490452476492</v>
      </c>
      <c r="N127" s="13">
        <v>6895.3082224332402</v>
      </c>
      <c r="O127" s="13">
        <v>6818.8353814510083</v>
      </c>
      <c r="P127" s="13"/>
      <c r="Q127" s="13"/>
      <c r="R127" s="13">
        <v>9810.2791425353207</v>
      </c>
      <c r="S127" s="13">
        <v>9907.4484093950123</v>
      </c>
      <c r="T127" s="13">
        <v>10170.533323203757</v>
      </c>
      <c r="U127" s="13">
        <v>10200.561013473292</v>
      </c>
      <c r="V127" s="13">
        <v>9489.012797865933</v>
      </c>
      <c r="W127" s="13">
        <v>9466.0578370715248</v>
      </c>
      <c r="X127" s="13">
        <v>9833.0357628912589</v>
      </c>
      <c r="Y127" s="13">
        <v>9641.7675698179555</v>
      </c>
      <c r="Z127" s="13">
        <v>10049.265126943348</v>
      </c>
      <c r="AA127" s="13">
        <v>9828.2061045458249</v>
      </c>
      <c r="AB127" s="13"/>
      <c r="AC127" s="13"/>
      <c r="AD127" s="14">
        <f t="shared" si="106"/>
        <v>16108.946006634689</v>
      </c>
      <c r="AE127" s="14">
        <f t="shared" si="107"/>
        <v>16017.773133814757</v>
      </c>
      <c r="AF127" s="14">
        <f t="shared" si="108"/>
        <v>16617.698664961761</v>
      </c>
      <c r="AG127" s="14">
        <f t="shared" si="109"/>
        <v>16550.547057521289</v>
      </c>
      <c r="AH127" s="174">
        <v>15616.061579798607</v>
      </c>
      <c r="AI127" s="174">
        <v>15574.520996663849</v>
      </c>
      <c r="AJ127" s="174">
        <v>16175.595487749342</v>
      </c>
      <c r="AK127" s="174">
        <v>15848.916615065602</v>
      </c>
      <c r="AL127" s="14">
        <f t="shared" si="110"/>
        <v>16944.573349376587</v>
      </c>
      <c r="AM127" s="14">
        <f t="shared" si="111"/>
        <v>16647.041485996833</v>
      </c>
      <c r="AN127" s="14">
        <f t="shared" si="112"/>
        <v>0</v>
      </c>
      <c r="AO127" s="14">
        <f t="shared" si="113"/>
        <v>0</v>
      </c>
      <c r="AP127" s="13">
        <v>682444</v>
      </c>
      <c r="AQ127" s="13">
        <v>684317.86100000003</v>
      </c>
      <c r="AR127" s="13">
        <v>687149.55800000008</v>
      </c>
      <c r="AS127" s="14">
        <f t="shared" si="70"/>
        <v>922.95732164095045</v>
      </c>
      <c r="AT127" s="14">
        <f t="shared" si="71"/>
        <v>895.35913927292847</v>
      </c>
      <c r="AU127" s="14">
        <f t="shared" si="72"/>
        <v>944.71712576533798</v>
      </c>
      <c r="AV127" s="14">
        <f t="shared" si="73"/>
        <v>927.92931559154476</v>
      </c>
      <c r="AW127" s="14">
        <f t="shared" si="74"/>
        <v>895.35128792037642</v>
      </c>
      <c r="AX127" s="14">
        <f t="shared" si="75"/>
        <v>892.63535379099562</v>
      </c>
      <c r="AY127" s="14">
        <f t="shared" si="76"/>
        <v>926.84410072091953</v>
      </c>
      <c r="AZ127" s="14">
        <f t="shared" si="77"/>
        <v>903.31849493056768</v>
      </c>
      <c r="BA127" s="14">
        <f t="shared" si="78"/>
        <v>1007.6177483307338</v>
      </c>
      <c r="BB127" s="14">
        <f t="shared" si="79"/>
        <v>996.44270156657615</v>
      </c>
      <c r="BC127" s="14">
        <f t="shared" si="80"/>
        <v>0</v>
      </c>
      <c r="BD127" s="14">
        <f t="shared" si="81"/>
        <v>0</v>
      </c>
      <c r="BE127" s="14">
        <f t="shared" si="82"/>
        <v>1437.5214878488669</v>
      </c>
      <c r="BF127" s="14">
        <f t="shared" si="83"/>
        <v>1451.7599113473066</v>
      </c>
      <c r="BG127" s="14">
        <f t="shared" si="84"/>
        <v>1490.3103145758123</v>
      </c>
      <c r="BH127" s="14">
        <f t="shared" si="85"/>
        <v>1490.61738627823</v>
      </c>
      <c r="BI127" s="14">
        <f t="shared" si="86"/>
        <v>1386.6381894518361</v>
      </c>
      <c r="BJ127" s="14">
        <f t="shared" si="87"/>
        <v>1383.2837598654355</v>
      </c>
      <c r="BK127" s="14">
        <f t="shared" si="88"/>
        <v>1436.9105825357462</v>
      </c>
      <c r="BL127" s="14">
        <f t="shared" si="89"/>
        <v>1403.1541543708531</v>
      </c>
      <c r="BM127" s="14">
        <f t="shared" si="90"/>
        <v>1468.5083788779477</v>
      </c>
      <c r="BN127" s="14">
        <f t="shared" si="91"/>
        <v>1436.2048201085643</v>
      </c>
      <c r="BO127" s="14">
        <f t="shared" si="92"/>
        <v>0</v>
      </c>
      <c r="BP127" s="14">
        <f t="shared" si="93"/>
        <v>0</v>
      </c>
      <c r="BQ127" s="14">
        <f t="shared" si="94"/>
        <v>2360.4788094898172</v>
      </c>
      <c r="BR127" s="14">
        <f t="shared" si="95"/>
        <v>2347.1190506202352</v>
      </c>
      <c r="BS127" s="14">
        <f t="shared" si="96"/>
        <v>2435.0274403411504</v>
      </c>
      <c r="BT127" s="14">
        <f t="shared" si="97"/>
        <v>2418.5467018697746</v>
      </c>
      <c r="BU127" s="14">
        <f t="shared" si="98"/>
        <v>2281.9894773722131</v>
      </c>
      <c r="BV127" s="14">
        <f t="shared" si="99"/>
        <v>2275.9191136564309</v>
      </c>
      <c r="BW127" s="14">
        <f t="shared" si="100"/>
        <v>2363.7546832566659</v>
      </c>
      <c r="BX127" s="14">
        <f t="shared" si="101"/>
        <v>2306.4726493014205</v>
      </c>
      <c r="BY127" s="14">
        <f t="shared" si="102"/>
        <v>2476.1261272086813</v>
      </c>
      <c r="BZ127" s="14">
        <f t="shared" si="103"/>
        <v>2432.6475216751405</v>
      </c>
      <c r="CA127" s="14">
        <f t="shared" si="104"/>
        <v>0</v>
      </c>
      <c r="CB127" s="14">
        <f t="shared" si="105"/>
        <v>0</v>
      </c>
    </row>
    <row r="128" spans="1:80" x14ac:dyDescent="0.3">
      <c r="A128" t="s">
        <v>232</v>
      </c>
      <c r="B128" t="s">
        <v>270</v>
      </c>
      <c r="C128" t="s">
        <v>289</v>
      </c>
      <c r="D128" t="s">
        <v>552</v>
      </c>
      <c r="E128" t="s">
        <v>553</v>
      </c>
      <c r="F128" s="13">
        <v>1493.5201349956524</v>
      </c>
      <c r="G128" s="13">
        <v>1389.630726587113</v>
      </c>
      <c r="H128" s="13">
        <v>1476.9626641449668</v>
      </c>
      <c r="I128" s="13">
        <v>1383.1428741388204</v>
      </c>
      <c r="J128" s="13">
        <v>1484.8266058982647</v>
      </c>
      <c r="K128" s="13">
        <v>1481.1810039447569</v>
      </c>
      <c r="L128" s="13">
        <v>1580.2634377608292</v>
      </c>
      <c r="M128" s="13">
        <v>1530.5042287553727</v>
      </c>
      <c r="N128" s="13">
        <v>1526.6148952467413</v>
      </c>
      <c r="O128" s="13">
        <v>1575.7804240969508</v>
      </c>
      <c r="P128" s="13"/>
      <c r="Q128" s="13"/>
      <c r="R128" s="13">
        <v>3669.1953203090879</v>
      </c>
      <c r="S128" s="13">
        <v>3593.2949634434344</v>
      </c>
      <c r="T128" s="13">
        <v>3732.2857408186742</v>
      </c>
      <c r="U128" s="13">
        <v>3742.0775674142956</v>
      </c>
      <c r="V128" s="13">
        <v>3766.5090707434206</v>
      </c>
      <c r="W128" s="13">
        <v>3763.955711853062</v>
      </c>
      <c r="X128" s="13">
        <v>3884.6072170531916</v>
      </c>
      <c r="Y128" s="13">
        <v>3821.3959398385587</v>
      </c>
      <c r="Z128" s="13">
        <v>3736.0014814205051</v>
      </c>
      <c r="AA128" s="13">
        <v>3637.2407421741614</v>
      </c>
      <c r="AB128" s="13"/>
      <c r="AC128" s="13"/>
      <c r="AD128" s="14">
        <f t="shared" si="106"/>
        <v>5162.7154553047403</v>
      </c>
      <c r="AE128" s="14">
        <f t="shared" si="107"/>
        <v>4982.9256900305472</v>
      </c>
      <c r="AF128" s="14">
        <f t="shared" si="108"/>
        <v>5209.2484049636405</v>
      </c>
      <c r="AG128" s="14">
        <f t="shared" si="109"/>
        <v>5125.220441553116</v>
      </c>
      <c r="AH128" s="174">
        <v>5251.3356766416855</v>
      </c>
      <c r="AI128" s="174">
        <v>5245.1367157978193</v>
      </c>
      <c r="AJ128" s="174">
        <v>5464.8706548140217</v>
      </c>
      <c r="AK128" s="174">
        <v>5351.9001685939311</v>
      </c>
      <c r="AL128" s="14">
        <f t="shared" si="110"/>
        <v>5262.6163766672462</v>
      </c>
      <c r="AM128" s="14">
        <f t="shared" si="111"/>
        <v>5213.0211662711117</v>
      </c>
      <c r="AN128" s="14">
        <f t="shared" si="112"/>
        <v>0</v>
      </c>
      <c r="AO128" s="14">
        <f t="shared" si="113"/>
        <v>0</v>
      </c>
      <c r="AP128" s="13">
        <v>198914</v>
      </c>
      <c r="AQ128" s="13">
        <v>200724.56200000001</v>
      </c>
      <c r="AR128" s="13">
        <v>202616.58600000001</v>
      </c>
      <c r="AS128" s="14">
        <f t="shared" si="70"/>
        <v>750.83711302153313</v>
      </c>
      <c r="AT128" s="14">
        <f t="shared" si="71"/>
        <v>698.60880912711673</v>
      </c>
      <c r="AU128" s="14">
        <f t="shared" si="72"/>
        <v>742.51317863245765</v>
      </c>
      <c r="AV128" s="14">
        <f t="shared" si="73"/>
        <v>689.07504909081342</v>
      </c>
      <c r="AW128" s="14">
        <f t="shared" si="74"/>
        <v>739.73338942857663</v>
      </c>
      <c r="AX128" s="14">
        <f t="shared" si="75"/>
        <v>737.91716827597645</v>
      </c>
      <c r="AY128" s="14">
        <f t="shared" si="76"/>
        <v>787.27955463707974</v>
      </c>
      <c r="AZ128" s="14">
        <f t="shared" si="77"/>
        <v>755.36966591440466</v>
      </c>
      <c r="BA128" s="14">
        <f t="shared" si="78"/>
        <v>760.55211182712219</v>
      </c>
      <c r="BB128" s="14">
        <f t="shared" si="79"/>
        <v>785.04613904548</v>
      </c>
      <c r="BC128" s="14">
        <f t="shared" si="80"/>
        <v>0</v>
      </c>
      <c r="BD128" s="14">
        <f t="shared" si="81"/>
        <v>0</v>
      </c>
      <c r="BE128" s="14">
        <f t="shared" si="82"/>
        <v>1844.6139137059672</v>
      </c>
      <c r="BF128" s="14">
        <f t="shared" si="83"/>
        <v>1806.4565407379243</v>
      </c>
      <c r="BG128" s="14">
        <f t="shared" si="84"/>
        <v>1876.3313496378705</v>
      </c>
      <c r="BH128" s="14">
        <f t="shared" si="85"/>
        <v>1864.2848339678008</v>
      </c>
      <c r="BI128" s="14">
        <f t="shared" si="86"/>
        <v>1876.4564900350465</v>
      </c>
      <c r="BJ128" s="14">
        <f t="shared" si="87"/>
        <v>1875.1844190613115</v>
      </c>
      <c r="BK128" s="14">
        <f t="shared" si="88"/>
        <v>1935.2924118241153</v>
      </c>
      <c r="BL128" s="14">
        <f t="shared" si="89"/>
        <v>1886.0232596351016</v>
      </c>
      <c r="BM128" s="14">
        <f t="shared" si="90"/>
        <v>1861.2577574938261</v>
      </c>
      <c r="BN128" s="14">
        <f t="shared" si="91"/>
        <v>1812.0556378018955</v>
      </c>
      <c r="BO128" s="14">
        <f t="shared" si="92"/>
        <v>0</v>
      </c>
      <c r="BP128" s="14">
        <f t="shared" si="93"/>
        <v>0</v>
      </c>
      <c r="BQ128" s="14">
        <f t="shared" si="94"/>
        <v>2595.4510267275004</v>
      </c>
      <c r="BR128" s="14">
        <f t="shared" si="95"/>
        <v>2505.0653498650408</v>
      </c>
      <c r="BS128" s="14">
        <f t="shared" si="96"/>
        <v>2618.8445282703283</v>
      </c>
      <c r="BT128" s="14">
        <f t="shared" si="97"/>
        <v>2553.3598830586143</v>
      </c>
      <c r="BU128" s="14">
        <f t="shared" si="98"/>
        <v>2616.1898794636231</v>
      </c>
      <c r="BV128" s="14">
        <f t="shared" si="99"/>
        <v>2613.101587337288</v>
      </c>
      <c r="BW128" s="14">
        <f t="shared" si="100"/>
        <v>2722.5719664611956</v>
      </c>
      <c r="BX128" s="14">
        <f t="shared" si="101"/>
        <v>2641.3929255495063</v>
      </c>
      <c r="BY128" s="14">
        <f t="shared" si="102"/>
        <v>2621.8098693209486</v>
      </c>
      <c r="BZ128" s="14">
        <f t="shared" si="103"/>
        <v>2597.1017768473753</v>
      </c>
      <c r="CA128" s="14">
        <f t="shared" si="104"/>
        <v>0</v>
      </c>
      <c r="CB128" s="14">
        <f t="shared" si="105"/>
        <v>0</v>
      </c>
    </row>
    <row r="129" spans="1:80" x14ac:dyDescent="0.3">
      <c r="A129" t="s">
        <v>250</v>
      </c>
      <c r="B129" t="s">
        <v>291</v>
      </c>
      <c r="C129" t="s">
        <v>296</v>
      </c>
      <c r="D129" t="s">
        <v>556</v>
      </c>
      <c r="E129" t="s">
        <v>557</v>
      </c>
      <c r="F129" s="13">
        <v>1895.2960398978039</v>
      </c>
      <c r="G129" s="13">
        <v>1961.2522258638935</v>
      </c>
      <c r="H129" s="13">
        <v>2128.9029716895921</v>
      </c>
      <c r="I129" s="13">
        <v>1902.8504929159465</v>
      </c>
      <c r="J129" s="13">
        <v>1965.9011200289042</v>
      </c>
      <c r="K129" s="13">
        <v>1916.7971754109785</v>
      </c>
      <c r="L129" s="13">
        <v>2146.6268806936955</v>
      </c>
      <c r="M129" s="13">
        <v>2053.6489973934813</v>
      </c>
      <c r="N129" s="13">
        <v>1975.1989083589256</v>
      </c>
      <c r="O129" s="13">
        <v>1838.3470863764228</v>
      </c>
      <c r="P129" s="13"/>
      <c r="Q129" s="13"/>
      <c r="R129" s="13">
        <v>4871.4599731605977</v>
      </c>
      <c r="S129" s="13">
        <v>4696.5453302020696</v>
      </c>
      <c r="T129" s="13">
        <v>5060.321298614158</v>
      </c>
      <c r="U129" s="13">
        <v>5079.2074311595143</v>
      </c>
      <c r="V129" s="13">
        <v>4928.1183707966657</v>
      </c>
      <c r="W129" s="13">
        <v>4925.79392371416</v>
      </c>
      <c r="X129" s="13">
        <v>5093.7352254251728</v>
      </c>
      <c r="Y129" s="13">
        <v>5133.5413817130775</v>
      </c>
      <c r="Z129" s="13">
        <v>4984.1956566621075</v>
      </c>
      <c r="AA129" s="13">
        <v>4874.6560878990431</v>
      </c>
      <c r="AB129" s="13"/>
      <c r="AC129" s="13"/>
      <c r="AD129" s="14">
        <f t="shared" si="106"/>
        <v>6766.7560130584015</v>
      </c>
      <c r="AE129" s="14">
        <f t="shared" si="107"/>
        <v>6657.7975560659634</v>
      </c>
      <c r="AF129" s="14">
        <f t="shared" si="108"/>
        <v>7189.22427030375</v>
      </c>
      <c r="AG129" s="14">
        <f t="shared" si="109"/>
        <v>6982.0579240754605</v>
      </c>
      <c r="AH129" s="174">
        <v>6894.0194908255708</v>
      </c>
      <c r="AI129" s="174">
        <v>6842.5910991251394</v>
      </c>
      <c r="AJ129" s="174">
        <v>7240.3621061188678</v>
      </c>
      <c r="AK129" s="174">
        <v>7187.1903791065588</v>
      </c>
      <c r="AL129" s="14">
        <f t="shared" si="110"/>
        <v>6959.3945650210335</v>
      </c>
      <c r="AM129" s="14">
        <f t="shared" si="111"/>
        <v>6713.0031742754654</v>
      </c>
      <c r="AN129" s="14">
        <f t="shared" si="112"/>
        <v>0</v>
      </c>
      <c r="AO129" s="14">
        <f t="shared" si="113"/>
        <v>0</v>
      </c>
      <c r="AP129" s="13">
        <v>263070</v>
      </c>
      <c r="AQ129" s="13">
        <v>264264.74699999997</v>
      </c>
      <c r="AR129" s="13">
        <v>265071.79599999997</v>
      </c>
      <c r="AS129" s="14">
        <f t="shared" si="70"/>
        <v>720.45312650541825</v>
      </c>
      <c r="AT129" s="14">
        <f t="shared" si="71"/>
        <v>745.52485112855641</v>
      </c>
      <c r="AU129" s="14">
        <f t="shared" si="72"/>
        <v>809.25341988428625</v>
      </c>
      <c r="AV129" s="14">
        <f t="shared" si="73"/>
        <v>720.05460982502768</v>
      </c>
      <c r="AW129" s="14">
        <f t="shared" si="74"/>
        <v>743.91349672868182</v>
      </c>
      <c r="AX129" s="14">
        <f t="shared" si="75"/>
        <v>725.33215162860097</v>
      </c>
      <c r="AY129" s="14">
        <f t="shared" si="76"/>
        <v>812.30164259998537</v>
      </c>
      <c r="AZ129" s="14">
        <f t="shared" si="77"/>
        <v>774.75198356956901</v>
      </c>
      <c r="BA129" s="14">
        <f t="shared" si="78"/>
        <v>747.43185793106397</v>
      </c>
      <c r="BB129" s="14">
        <f t="shared" si="79"/>
        <v>695.64597898350132</v>
      </c>
      <c r="BC129" s="14">
        <f t="shared" si="80"/>
        <v>0</v>
      </c>
      <c r="BD129" s="14">
        <f t="shared" si="81"/>
        <v>0</v>
      </c>
      <c r="BE129" s="14">
        <f t="shared" si="82"/>
        <v>1851.773282077241</v>
      </c>
      <c r="BF129" s="14">
        <f t="shared" si="83"/>
        <v>1785.283510169183</v>
      </c>
      <c r="BG129" s="14">
        <f t="shared" si="84"/>
        <v>1923.5645640377688</v>
      </c>
      <c r="BH129" s="14">
        <f t="shared" si="85"/>
        <v>1922.0147555888395</v>
      </c>
      <c r="BI129" s="14">
        <f t="shared" si="86"/>
        <v>1864.8413860501287</v>
      </c>
      <c r="BJ129" s="14">
        <f t="shared" si="87"/>
        <v>1863.9617957495329</v>
      </c>
      <c r="BK129" s="14">
        <f t="shared" si="88"/>
        <v>1927.5121949675615</v>
      </c>
      <c r="BL129" s="14">
        <f t="shared" si="89"/>
        <v>1936.6607308583964</v>
      </c>
      <c r="BM129" s="14">
        <f t="shared" si="90"/>
        <v>1886.0615020519965</v>
      </c>
      <c r="BN129" s="14">
        <f t="shared" si="91"/>
        <v>1844.6108091364315</v>
      </c>
      <c r="BO129" s="14">
        <f t="shared" si="92"/>
        <v>0</v>
      </c>
      <c r="BP129" s="14">
        <f t="shared" si="93"/>
        <v>0</v>
      </c>
      <c r="BQ129" s="14">
        <f t="shared" si="94"/>
        <v>2572.2264085826591</v>
      </c>
      <c r="BR129" s="14">
        <f t="shared" si="95"/>
        <v>2530.8083612977398</v>
      </c>
      <c r="BS129" s="14">
        <f t="shared" si="96"/>
        <v>2732.8179839220547</v>
      </c>
      <c r="BT129" s="14">
        <f t="shared" si="97"/>
        <v>2642.0693654138668</v>
      </c>
      <c r="BU129" s="14">
        <f t="shared" si="98"/>
        <v>2608.754882778811</v>
      </c>
      <c r="BV129" s="14">
        <f t="shared" si="99"/>
        <v>2589.2939473781344</v>
      </c>
      <c r="BW129" s="14">
        <f t="shared" si="100"/>
        <v>2739.8138375675467</v>
      </c>
      <c r="BX129" s="14">
        <f t="shared" si="101"/>
        <v>2711.4127144279655</v>
      </c>
      <c r="BY129" s="14">
        <f t="shared" si="102"/>
        <v>2633.4933599830606</v>
      </c>
      <c r="BZ129" s="14">
        <f t="shared" si="103"/>
        <v>2540.2567881199325</v>
      </c>
      <c r="CA129" s="14">
        <f t="shared" si="104"/>
        <v>0</v>
      </c>
      <c r="CB129" s="14">
        <f t="shared" si="105"/>
        <v>0</v>
      </c>
    </row>
    <row r="130" spans="1:80" x14ac:dyDescent="0.3">
      <c r="A130" t="s">
        <v>259</v>
      </c>
      <c r="B130" t="s">
        <v>283</v>
      </c>
      <c r="C130" t="s">
        <v>307</v>
      </c>
      <c r="D130" t="s">
        <v>560</v>
      </c>
      <c r="E130" t="s">
        <v>561</v>
      </c>
      <c r="F130" s="13">
        <v>1504.0835953895321</v>
      </c>
      <c r="G130" s="13">
        <v>1431.8077391123409</v>
      </c>
      <c r="H130" s="13">
        <v>1517.8768637764942</v>
      </c>
      <c r="I130" s="13">
        <v>1464.1873930205006</v>
      </c>
      <c r="J130" s="13">
        <v>1530.5767248162538</v>
      </c>
      <c r="K130" s="13">
        <v>1548.0308145086458</v>
      </c>
      <c r="L130" s="13">
        <v>1548.0308145086458</v>
      </c>
      <c r="M130" s="13">
        <v>1515.0442829483884</v>
      </c>
      <c r="N130" s="13">
        <v>1718.6897884779687</v>
      </c>
      <c r="O130" s="13">
        <v>1590.6285459716169</v>
      </c>
      <c r="P130" s="13"/>
      <c r="Q130" s="13"/>
      <c r="R130" s="13">
        <v>3234.7766655195092</v>
      </c>
      <c r="S130" s="13">
        <v>3277.3291938616021</v>
      </c>
      <c r="T130" s="13">
        <v>3381.7526235252449</v>
      </c>
      <c r="U130" s="13">
        <v>3337.1267821198589</v>
      </c>
      <c r="V130" s="13">
        <v>3254.8917343848702</v>
      </c>
      <c r="W130" s="13">
        <v>3289.9007935929858</v>
      </c>
      <c r="X130" s="13">
        <v>3289.9007935929858</v>
      </c>
      <c r="Y130" s="13">
        <v>3217.9585886683717</v>
      </c>
      <c r="Z130" s="13">
        <v>3503.2229134020017</v>
      </c>
      <c r="AA130" s="13">
        <v>3455.7391905975919</v>
      </c>
      <c r="AB130" s="13"/>
      <c r="AC130" s="13"/>
      <c r="AD130" s="14">
        <f t="shared" si="106"/>
        <v>4738.8602609090412</v>
      </c>
      <c r="AE130" s="14">
        <f t="shared" si="107"/>
        <v>4709.1369329739427</v>
      </c>
      <c r="AF130" s="14">
        <f t="shared" si="108"/>
        <v>4899.6294873017396</v>
      </c>
      <c r="AG130" s="14">
        <f t="shared" si="109"/>
        <v>4801.31417514036</v>
      </c>
      <c r="AH130" s="174">
        <v>4785.4684592011236</v>
      </c>
      <c r="AI130" s="174">
        <v>4837.9316081016314</v>
      </c>
      <c r="AJ130" s="174">
        <v>4837.9316081016314</v>
      </c>
      <c r="AK130" s="174">
        <v>4733.0028716167599</v>
      </c>
      <c r="AL130" s="14">
        <f t="shared" si="110"/>
        <v>5221.91270187997</v>
      </c>
      <c r="AM130" s="14">
        <f t="shared" si="111"/>
        <v>5046.3677365692092</v>
      </c>
      <c r="AN130" s="14">
        <f t="shared" si="112"/>
        <v>0</v>
      </c>
      <c r="AO130" s="14">
        <f t="shared" si="113"/>
        <v>0</v>
      </c>
      <c r="AP130" s="13">
        <v>214718</v>
      </c>
      <c r="AQ130" s="13">
        <v>215772.75</v>
      </c>
      <c r="AR130" s="13">
        <v>216811.74400000001</v>
      </c>
      <c r="AS130" s="14">
        <f t="shared" si="70"/>
        <v>700.4925508758148</v>
      </c>
      <c r="AT130" s="14">
        <f t="shared" si="71"/>
        <v>666.83172305644655</v>
      </c>
      <c r="AU130" s="14">
        <f t="shared" si="72"/>
        <v>706.91645030993868</v>
      </c>
      <c r="AV130" s="14">
        <f t="shared" si="73"/>
        <v>678.57845488853468</v>
      </c>
      <c r="AW130" s="14">
        <f t="shared" si="74"/>
        <v>709.34662732724769</v>
      </c>
      <c r="AX130" s="14">
        <f t="shared" si="75"/>
        <v>717.43573482223587</v>
      </c>
      <c r="AY130" s="14">
        <f t="shared" si="76"/>
        <v>717.43573482223587</v>
      </c>
      <c r="AZ130" s="14">
        <f t="shared" si="77"/>
        <v>698.78331081013232</v>
      </c>
      <c r="BA130" s="14">
        <f t="shared" si="78"/>
        <v>796.52773043767979</v>
      </c>
      <c r="BB130" s="14">
        <f t="shared" si="79"/>
        <v>737.17767696412864</v>
      </c>
      <c r="BC130" s="14">
        <f t="shared" si="80"/>
        <v>0</v>
      </c>
      <c r="BD130" s="14">
        <f t="shared" si="81"/>
        <v>0</v>
      </c>
      <c r="BE130" s="14">
        <f t="shared" si="82"/>
        <v>1506.5232842703031</v>
      </c>
      <c r="BF130" s="14">
        <f t="shared" si="83"/>
        <v>1526.3411515856155</v>
      </c>
      <c r="BG130" s="14">
        <f t="shared" si="84"/>
        <v>1574.9739768092311</v>
      </c>
      <c r="BH130" s="14">
        <f t="shared" si="85"/>
        <v>1546.5932478127377</v>
      </c>
      <c r="BI130" s="14">
        <f t="shared" si="86"/>
        <v>1508.4813695820581</v>
      </c>
      <c r="BJ130" s="14">
        <f t="shared" si="87"/>
        <v>1524.7063373817991</v>
      </c>
      <c r="BK130" s="14">
        <f t="shared" si="88"/>
        <v>1524.7063373817991</v>
      </c>
      <c r="BL130" s="14">
        <f t="shared" si="89"/>
        <v>1484.2178423085659</v>
      </c>
      <c r="BM130" s="14">
        <f t="shared" si="90"/>
        <v>1623.5705914681078</v>
      </c>
      <c r="BN130" s="14">
        <f t="shared" si="91"/>
        <v>1601.5642339440878</v>
      </c>
      <c r="BO130" s="14">
        <f t="shared" si="92"/>
        <v>0</v>
      </c>
      <c r="BP130" s="14">
        <f t="shared" si="93"/>
        <v>0</v>
      </c>
      <c r="BQ130" s="14">
        <f t="shared" si="94"/>
        <v>2207.0158351461178</v>
      </c>
      <c r="BR130" s="14">
        <f t="shared" si="95"/>
        <v>2193.1728746420622</v>
      </c>
      <c r="BS130" s="14">
        <f t="shared" si="96"/>
        <v>2281.89042711917</v>
      </c>
      <c r="BT130" s="14">
        <f t="shared" si="97"/>
        <v>2225.1717027012728</v>
      </c>
      <c r="BU130" s="14">
        <f t="shared" si="98"/>
        <v>2217.8279969093055</v>
      </c>
      <c r="BV130" s="14">
        <f t="shared" si="99"/>
        <v>2242.1420722040348</v>
      </c>
      <c r="BW130" s="14">
        <f t="shared" si="100"/>
        <v>2242.1420722040348</v>
      </c>
      <c r="BX130" s="14">
        <f t="shared" si="101"/>
        <v>2183.0011531186979</v>
      </c>
      <c r="BY130" s="14">
        <f t="shared" si="102"/>
        <v>2420.0983219057875</v>
      </c>
      <c r="BZ130" s="14">
        <f t="shared" si="103"/>
        <v>2338.7419109082166</v>
      </c>
      <c r="CA130" s="14">
        <f t="shared" si="104"/>
        <v>0</v>
      </c>
      <c r="CB130" s="14">
        <f t="shared" si="105"/>
        <v>0</v>
      </c>
    </row>
    <row r="131" spans="1:80" x14ac:dyDescent="0.3">
      <c r="A131" t="s">
        <v>259</v>
      </c>
      <c r="B131" t="s">
        <v>283</v>
      </c>
      <c r="C131" t="s">
        <v>307</v>
      </c>
      <c r="D131" t="s">
        <v>563</v>
      </c>
      <c r="E131" t="s">
        <v>564</v>
      </c>
      <c r="F131" s="13">
        <v>1245.5322840007943</v>
      </c>
      <c r="G131" s="13">
        <v>1145.4866960159325</v>
      </c>
      <c r="H131" s="13">
        <v>1197.3012947040784</v>
      </c>
      <c r="I131" s="13">
        <v>1165.2922986495989</v>
      </c>
      <c r="J131" s="13">
        <v>1239.5537063556544</v>
      </c>
      <c r="K131" s="13">
        <v>1206.6355761515288</v>
      </c>
      <c r="L131" s="13">
        <v>1281.9919117496747</v>
      </c>
      <c r="M131" s="13">
        <v>1247.4828049541466</v>
      </c>
      <c r="N131" s="13">
        <v>1288.5174602480238</v>
      </c>
      <c r="O131" s="13">
        <v>1290.8983803255371</v>
      </c>
      <c r="P131" s="13"/>
      <c r="Q131" s="13"/>
      <c r="R131" s="13">
        <v>2764.759558891059</v>
      </c>
      <c r="S131" s="13">
        <v>2752.549634474984</v>
      </c>
      <c r="T131" s="13">
        <v>2868.614415226426</v>
      </c>
      <c r="U131" s="13">
        <v>2870.0698736661375</v>
      </c>
      <c r="V131" s="13">
        <v>2720.7320096544527</v>
      </c>
      <c r="W131" s="13">
        <v>2793.5451364792016</v>
      </c>
      <c r="X131" s="13">
        <v>2867.6892932111527</v>
      </c>
      <c r="Y131" s="13">
        <v>2782.5006877768142</v>
      </c>
      <c r="Z131" s="13">
        <v>2719.8715183467439</v>
      </c>
      <c r="AA131" s="13">
        <v>2697.5756014649223</v>
      </c>
      <c r="AB131" s="13"/>
      <c r="AC131" s="13"/>
      <c r="AD131" s="14">
        <f t="shared" si="106"/>
        <v>4010.2918428918533</v>
      </c>
      <c r="AE131" s="14">
        <f t="shared" si="107"/>
        <v>3898.0363304909165</v>
      </c>
      <c r="AF131" s="14">
        <f t="shared" si="108"/>
        <v>4065.9157099305044</v>
      </c>
      <c r="AG131" s="14">
        <f t="shared" si="109"/>
        <v>4035.3621723157366</v>
      </c>
      <c r="AH131" s="174">
        <v>3960.2857160101066</v>
      </c>
      <c r="AI131" s="174">
        <v>4000.1807126307303</v>
      </c>
      <c r="AJ131" s="174">
        <v>4149.681204960827</v>
      </c>
      <c r="AK131" s="174">
        <v>4029.9834927309603</v>
      </c>
      <c r="AL131" s="14">
        <f t="shared" si="110"/>
        <v>4008.3889785947677</v>
      </c>
      <c r="AM131" s="14">
        <f t="shared" si="111"/>
        <v>3988.4739817904592</v>
      </c>
      <c r="AN131" s="14">
        <f t="shared" si="112"/>
        <v>0</v>
      </c>
      <c r="AO131" s="14">
        <f t="shared" si="113"/>
        <v>0</v>
      </c>
      <c r="AP131" s="13">
        <v>163075</v>
      </c>
      <c r="AQ131" s="13">
        <v>165388.348</v>
      </c>
      <c r="AR131" s="13">
        <v>166496.14799999999</v>
      </c>
      <c r="AS131" s="14">
        <f t="shared" si="70"/>
        <v>763.77880361845428</v>
      </c>
      <c r="AT131" s="14">
        <f t="shared" si="71"/>
        <v>702.42937054480001</v>
      </c>
      <c r="AU131" s="14">
        <f t="shared" si="72"/>
        <v>734.20284820118252</v>
      </c>
      <c r="AV131" s="14">
        <f t="shared" si="73"/>
        <v>704.5794415030972</v>
      </c>
      <c r="AW131" s="14">
        <f t="shared" si="74"/>
        <v>749.48067463353243</v>
      </c>
      <c r="AX131" s="14">
        <f t="shared" si="75"/>
        <v>729.57713813764485</v>
      </c>
      <c r="AY131" s="14">
        <f t="shared" si="76"/>
        <v>775.14040574954811</v>
      </c>
      <c r="AZ131" s="14">
        <f t="shared" si="77"/>
        <v>749.25625603911669</v>
      </c>
      <c r="BA131" s="14">
        <f t="shared" si="78"/>
        <v>779.08599718767607</v>
      </c>
      <c r="BB131" s="14">
        <f t="shared" si="79"/>
        <v>780.52559079043294</v>
      </c>
      <c r="BC131" s="14">
        <f t="shared" si="80"/>
        <v>0</v>
      </c>
      <c r="BD131" s="14">
        <f t="shared" si="81"/>
        <v>0</v>
      </c>
      <c r="BE131" s="14">
        <f t="shared" si="82"/>
        <v>1695.3914204452299</v>
      </c>
      <c r="BF131" s="14">
        <f t="shared" si="83"/>
        <v>1687.9041143492159</v>
      </c>
      <c r="BG131" s="14">
        <f t="shared" si="84"/>
        <v>1759.0767531665958</v>
      </c>
      <c r="BH131" s="14">
        <f t="shared" si="85"/>
        <v>1735.3519207206409</v>
      </c>
      <c r="BI131" s="14">
        <f t="shared" si="86"/>
        <v>1645.0566454986615</v>
      </c>
      <c r="BJ131" s="14">
        <f t="shared" si="87"/>
        <v>1689.0821936737657</v>
      </c>
      <c r="BK131" s="14">
        <f t="shared" si="88"/>
        <v>1733.912532466406</v>
      </c>
      <c r="BL131" s="14">
        <f t="shared" si="89"/>
        <v>1671.210247925264</v>
      </c>
      <c r="BM131" s="14">
        <f t="shared" si="90"/>
        <v>1644.5363601713611</v>
      </c>
      <c r="BN131" s="14">
        <f t="shared" si="91"/>
        <v>1631.0554123588697</v>
      </c>
      <c r="BO131" s="14">
        <f t="shared" si="92"/>
        <v>0</v>
      </c>
      <c r="BP131" s="14">
        <f t="shared" si="93"/>
        <v>0</v>
      </c>
      <c r="BQ131" s="14">
        <f t="shared" si="94"/>
        <v>2459.1702240636846</v>
      </c>
      <c r="BR131" s="14">
        <f t="shared" si="95"/>
        <v>2390.3334848940158</v>
      </c>
      <c r="BS131" s="14">
        <f t="shared" si="96"/>
        <v>2493.279601367778</v>
      </c>
      <c r="BT131" s="14">
        <f t="shared" si="97"/>
        <v>2439.9313622237382</v>
      </c>
      <c r="BU131" s="14">
        <f t="shared" si="98"/>
        <v>2394.5373201321936</v>
      </c>
      <c r="BV131" s="14">
        <f t="shared" si="99"/>
        <v>2418.6593318114105</v>
      </c>
      <c r="BW131" s="14">
        <f t="shared" si="100"/>
        <v>2509.0529382159539</v>
      </c>
      <c r="BX131" s="14">
        <f t="shared" si="101"/>
        <v>2420.4665039643801</v>
      </c>
      <c r="BY131" s="14">
        <f t="shared" si="102"/>
        <v>2423.6223573590369</v>
      </c>
      <c r="BZ131" s="14">
        <f t="shared" si="103"/>
        <v>2411.5810031493024</v>
      </c>
      <c r="CA131" s="14">
        <f t="shared" si="104"/>
        <v>0</v>
      </c>
      <c r="CB131" s="14">
        <f t="shared" si="105"/>
        <v>0</v>
      </c>
    </row>
    <row r="132" spans="1:80" x14ac:dyDescent="0.3">
      <c r="A132" t="s">
        <v>241</v>
      </c>
      <c r="B132" t="s">
        <v>276</v>
      </c>
      <c r="C132" t="s">
        <v>317</v>
      </c>
      <c r="D132" t="s">
        <v>565</v>
      </c>
      <c r="E132" t="s">
        <v>566</v>
      </c>
      <c r="F132" s="13">
        <v>1830.3035684539409</v>
      </c>
      <c r="G132" s="13">
        <v>2095.1644027291841</v>
      </c>
      <c r="H132" s="13">
        <v>2132.049278213166</v>
      </c>
      <c r="I132" s="13">
        <v>2296.5569746522206</v>
      </c>
      <c r="J132" s="13">
        <v>1462.6172634121976</v>
      </c>
      <c r="K132" s="13">
        <v>1478.888867736965</v>
      </c>
      <c r="L132" s="13">
        <v>1481.8553789109294</v>
      </c>
      <c r="M132" s="13">
        <v>1452.420589054133</v>
      </c>
      <c r="N132" s="13">
        <v>2471.4258308388057</v>
      </c>
      <c r="O132" s="13">
        <v>2339.9388522791401</v>
      </c>
      <c r="P132" s="13"/>
      <c r="Q132" s="13"/>
      <c r="R132" s="13">
        <v>4479.4311139832116</v>
      </c>
      <c r="S132" s="13">
        <v>4397.220123600342</v>
      </c>
      <c r="T132" s="13">
        <v>4673.5744978353432</v>
      </c>
      <c r="U132" s="13">
        <v>4575.9574786951962</v>
      </c>
      <c r="V132" s="13">
        <v>5272.728798780845</v>
      </c>
      <c r="W132" s="13">
        <v>5331.3508816884569</v>
      </c>
      <c r="X132" s="13">
        <v>5344.3539588581289</v>
      </c>
      <c r="Y132" s="13">
        <v>5230.8790538071598</v>
      </c>
      <c r="Z132" s="13">
        <v>4578.0567811127958</v>
      </c>
      <c r="AA132" s="13">
        <v>4479.4615667468643</v>
      </c>
      <c r="AB132" s="13"/>
      <c r="AC132" s="13"/>
      <c r="AD132" s="14">
        <f t="shared" si="106"/>
        <v>6309.7346824371525</v>
      </c>
      <c r="AE132" s="14">
        <f t="shared" si="107"/>
        <v>6492.3845263295261</v>
      </c>
      <c r="AF132" s="14">
        <f t="shared" si="108"/>
        <v>6805.6237760485092</v>
      </c>
      <c r="AG132" s="14">
        <f t="shared" si="109"/>
        <v>6872.5144533474167</v>
      </c>
      <c r="AH132" s="174">
        <v>6735.3460621930426</v>
      </c>
      <c r="AI132" s="174">
        <v>6810.2397494254219</v>
      </c>
      <c r="AJ132" s="174">
        <v>6826.2093377690599</v>
      </c>
      <c r="AK132" s="174">
        <v>6683.2996428612933</v>
      </c>
      <c r="AL132" s="14">
        <f t="shared" si="110"/>
        <v>7049.4826119516019</v>
      </c>
      <c r="AM132" s="14">
        <f t="shared" si="111"/>
        <v>6819.4004190260039</v>
      </c>
      <c r="AN132" s="14">
        <f t="shared" si="112"/>
        <v>0</v>
      </c>
      <c r="AO132" s="14">
        <f t="shared" si="113"/>
        <v>0</v>
      </c>
      <c r="AP132" s="13">
        <v>301785</v>
      </c>
      <c r="AQ132" s="13">
        <v>309013.31900000002</v>
      </c>
      <c r="AR132" s="13">
        <v>312744.15600000002</v>
      </c>
      <c r="AS132" s="14">
        <f t="shared" si="70"/>
        <v>606.49255876002485</v>
      </c>
      <c r="AT132" s="14">
        <f t="shared" si="71"/>
        <v>694.25730328849477</v>
      </c>
      <c r="AU132" s="14">
        <f t="shared" si="72"/>
        <v>706.47953947782889</v>
      </c>
      <c r="AV132" s="14">
        <f t="shared" si="73"/>
        <v>743.19028774685933</v>
      </c>
      <c r="AW132" s="14">
        <f t="shared" si="74"/>
        <v>473.31851848502282</v>
      </c>
      <c r="AX132" s="14">
        <f t="shared" si="75"/>
        <v>478.58418288338078</v>
      </c>
      <c r="AY132" s="14">
        <f t="shared" si="76"/>
        <v>479.54417748282538</v>
      </c>
      <c r="AZ132" s="14">
        <f t="shared" si="77"/>
        <v>464.41174397328558</v>
      </c>
      <c r="BA132" s="14">
        <f t="shared" si="78"/>
        <v>799.77971138480461</v>
      </c>
      <c r="BB132" s="14">
        <f t="shared" si="79"/>
        <v>757.22912522069635</v>
      </c>
      <c r="BC132" s="14">
        <f t="shared" si="80"/>
        <v>0</v>
      </c>
      <c r="BD132" s="14">
        <f t="shared" si="81"/>
        <v>0</v>
      </c>
      <c r="BE132" s="14">
        <f t="shared" si="82"/>
        <v>1484.3120479756155</v>
      </c>
      <c r="BF132" s="14">
        <f t="shared" si="83"/>
        <v>1457.0704718923544</v>
      </c>
      <c r="BG132" s="14">
        <f t="shared" si="84"/>
        <v>1548.6437357175948</v>
      </c>
      <c r="BH132" s="14">
        <f t="shared" si="85"/>
        <v>1480.8285589447994</v>
      </c>
      <c r="BI132" s="14">
        <f t="shared" si="86"/>
        <v>1706.311176438594</v>
      </c>
      <c r="BJ132" s="14">
        <f t="shared" si="87"/>
        <v>1725.2819065991316</v>
      </c>
      <c r="BK132" s="14">
        <f t="shared" si="88"/>
        <v>1729.489840811078</v>
      </c>
      <c r="BL132" s="14">
        <f t="shared" si="89"/>
        <v>1672.5745160869319</v>
      </c>
      <c r="BM132" s="14">
        <f t="shared" si="90"/>
        <v>1481.5079155577741</v>
      </c>
      <c r="BN132" s="14">
        <f t="shared" si="91"/>
        <v>1449.6014544754507</v>
      </c>
      <c r="BO132" s="14">
        <f t="shared" si="92"/>
        <v>0</v>
      </c>
      <c r="BP132" s="14">
        <f t="shared" si="93"/>
        <v>0</v>
      </c>
      <c r="BQ132" s="14">
        <f t="shared" si="94"/>
        <v>2090.8046067356404</v>
      </c>
      <c r="BR132" s="14">
        <f t="shared" si="95"/>
        <v>2151.3277751808496</v>
      </c>
      <c r="BS132" s="14">
        <f t="shared" si="96"/>
        <v>2255.1232751954235</v>
      </c>
      <c r="BT132" s="14">
        <f t="shared" si="97"/>
        <v>2224.0188466916588</v>
      </c>
      <c r="BU132" s="14">
        <f t="shared" si="98"/>
        <v>2179.6296949236166</v>
      </c>
      <c r="BV132" s="14">
        <f t="shared" si="99"/>
        <v>2203.8660894825125</v>
      </c>
      <c r="BW132" s="14">
        <f t="shared" si="100"/>
        <v>2209.034018293904</v>
      </c>
      <c r="BX132" s="14">
        <f t="shared" si="101"/>
        <v>2136.9862600602178</v>
      </c>
      <c r="BY132" s="14">
        <f t="shared" si="102"/>
        <v>2281.2876269425792</v>
      </c>
      <c r="BZ132" s="14">
        <f t="shared" si="103"/>
        <v>2206.8305796961467</v>
      </c>
      <c r="CA132" s="14">
        <f t="shared" si="104"/>
        <v>0</v>
      </c>
      <c r="CB132" s="14">
        <f t="shared" si="105"/>
        <v>0</v>
      </c>
    </row>
    <row r="133" spans="1:80" x14ac:dyDescent="0.3">
      <c r="A133" t="s">
        <v>226</v>
      </c>
      <c r="B133" t="s">
        <v>221</v>
      </c>
      <c r="C133" t="s">
        <v>234</v>
      </c>
      <c r="D133" t="s">
        <v>567</v>
      </c>
      <c r="E133" t="s">
        <v>568</v>
      </c>
      <c r="F133" s="13">
        <v>1520.8993278028447</v>
      </c>
      <c r="G133" s="13">
        <v>1621.0651525439293</v>
      </c>
      <c r="H133" s="13">
        <v>1649.295447218879</v>
      </c>
      <c r="I133" s="13">
        <v>1683.1456106899159</v>
      </c>
      <c r="J133" s="13">
        <v>1739.9168660854602</v>
      </c>
      <c r="K133" s="13">
        <v>1692.0346879413732</v>
      </c>
      <c r="L133" s="13">
        <v>1731.3114536402254</v>
      </c>
      <c r="M133" s="13">
        <v>1729.2150576389586</v>
      </c>
      <c r="N133" s="13">
        <v>1740.552628128944</v>
      </c>
      <c r="O133" s="13">
        <v>1710.5850299823223</v>
      </c>
      <c r="P133" s="13"/>
      <c r="Q133" s="13"/>
      <c r="R133" s="13">
        <v>2561.0910132788963</v>
      </c>
      <c r="S133" s="13">
        <v>2551.8535561201079</v>
      </c>
      <c r="T133" s="13">
        <v>2805.628113436238</v>
      </c>
      <c r="U133" s="13">
        <v>2711.5353655887166</v>
      </c>
      <c r="V133" s="13">
        <v>2588.4517268855275</v>
      </c>
      <c r="W133" s="13">
        <v>2555.7105395025392</v>
      </c>
      <c r="X133" s="13">
        <v>2651.2997765045648</v>
      </c>
      <c r="Y133" s="13">
        <v>2586.5355867977773</v>
      </c>
      <c r="Z133" s="13">
        <v>2676.342846372323</v>
      </c>
      <c r="AA133" s="13">
        <v>2680.319527264619</v>
      </c>
      <c r="AB133" s="13"/>
      <c r="AC133" s="13"/>
      <c r="AD133" s="14">
        <f t="shared" si="106"/>
        <v>4081.990341081741</v>
      </c>
      <c r="AE133" s="14">
        <f t="shared" si="107"/>
        <v>4172.9187086640377</v>
      </c>
      <c r="AF133" s="14">
        <f t="shared" si="108"/>
        <v>4454.9235606551174</v>
      </c>
      <c r="AG133" s="14">
        <f t="shared" si="109"/>
        <v>4394.6809762786324</v>
      </c>
      <c r="AH133" s="174">
        <v>4328.3685929709882</v>
      </c>
      <c r="AI133" s="174">
        <v>4247.745227443912</v>
      </c>
      <c r="AJ133" s="174">
        <v>4382.6112301447902</v>
      </c>
      <c r="AK133" s="174">
        <v>4315.7506444367355</v>
      </c>
      <c r="AL133" s="14">
        <f t="shared" si="110"/>
        <v>4416.895474501267</v>
      </c>
      <c r="AM133" s="14">
        <f t="shared" si="111"/>
        <v>4390.9045572469413</v>
      </c>
      <c r="AN133" s="14">
        <f t="shared" si="112"/>
        <v>0</v>
      </c>
      <c r="AO133" s="14">
        <f t="shared" si="113"/>
        <v>0</v>
      </c>
      <c r="AP133" s="13">
        <v>136005</v>
      </c>
      <c r="AQ133" s="13">
        <v>135518.166</v>
      </c>
      <c r="AR133" s="13">
        <v>135565.08100000001</v>
      </c>
      <c r="AS133" s="14">
        <f t="shared" si="70"/>
        <v>1118.2672165014851</v>
      </c>
      <c r="AT133" s="14">
        <f t="shared" si="71"/>
        <v>1191.9158505525013</v>
      </c>
      <c r="AU133" s="14">
        <f t="shared" si="72"/>
        <v>1212.6726570485489</v>
      </c>
      <c r="AV133" s="14">
        <f t="shared" si="73"/>
        <v>1242.0073709453211</v>
      </c>
      <c r="AW133" s="14">
        <f t="shared" si="74"/>
        <v>1283.8993600942476</v>
      </c>
      <c r="AX133" s="14">
        <f t="shared" si="75"/>
        <v>1248.5666961736874</v>
      </c>
      <c r="AY133" s="14">
        <f t="shared" si="76"/>
        <v>1277.5493535237376</v>
      </c>
      <c r="AZ133" s="14">
        <f t="shared" si="77"/>
        <v>1275.5608191160661</v>
      </c>
      <c r="BA133" s="14">
        <f t="shared" si="78"/>
        <v>1284.3684942791685</v>
      </c>
      <c r="BB133" s="14">
        <f t="shared" si="79"/>
        <v>1262.2551503407465</v>
      </c>
      <c r="BC133" s="14">
        <f t="shared" si="80"/>
        <v>0</v>
      </c>
      <c r="BD133" s="14">
        <f t="shared" si="81"/>
        <v>0</v>
      </c>
      <c r="BE133" s="14">
        <f t="shared" si="82"/>
        <v>1883.0859257225077</v>
      </c>
      <c r="BF133" s="14">
        <f t="shared" si="83"/>
        <v>1876.2939275174501</v>
      </c>
      <c r="BG133" s="14">
        <f t="shared" si="84"/>
        <v>2062.8860067175751</v>
      </c>
      <c r="BH133" s="14">
        <f t="shared" si="85"/>
        <v>2000.8648623452568</v>
      </c>
      <c r="BI133" s="14">
        <f t="shared" si="86"/>
        <v>1910.040405125854</v>
      </c>
      <c r="BJ133" s="14">
        <f t="shared" si="87"/>
        <v>1885.8804062494021</v>
      </c>
      <c r="BK133" s="14">
        <f t="shared" si="88"/>
        <v>1956.4165120892833</v>
      </c>
      <c r="BL133" s="14">
        <f t="shared" si="89"/>
        <v>1907.9659509057331</v>
      </c>
      <c r="BM133" s="14">
        <f t="shared" si="90"/>
        <v>1974.8960049919235</v>
      </c>
      <c r="BN133" s="14">
        <f t="shared" si="91"/>
        <v>1977.8304314305869</v>
      </c>
      <c r="BO133" s="14">
        <f t="shared" si="92"/>
        <v>0</v>
      </c>
      <c r="BP133" s="14">
        <f t="shared" si="93"/>
        <v>0</v>
      </c>
      <c r="BQ133" s="14">
        <f t="shared" si="94"/>
        <v>3001.3531422239926</v>
      </c>
      <c r="BR133" s="14">
        <f t="shared" si="95"/>
        <v>3068.2097780699519</v>
      </c>
      <c r="BS133" s="14">
        <f t="shared" si="96"/>
        <v>3275.5586637661245</v>
      </c>
      <c r="BT133" s="14">
        <f t="shared" si="97"/>
        <v>3242.8722332905782</v>
      </c>
      <c r="BU133" s="14">
        <f t="shared" si="98"/>
        <v>3193.9397652201023</v>
      </c>
      <c r="BV133" s="14">
        <f t="shared" si="99"/>
        <v>3134.4471024230893</v>
      </c>
      <c r="BW133" s="14">
        <f t="shared" si="100"/>
        <v>3233.9658656130205</v>
      </c>
      <c r="BX133" s="14">
        <f t="shared" si="101"/>
        <v>3183.5267700217987</v>
      </c>
      <c r="BY133" s="14">
        <f t="shared" si="102"/>
        <v>3259.2644992710916</v>
      </c>
      <c r="BZ133" s="14">
        <f t="shared" si="103"/>
        <v>3240.0855817713332</v>
      </c>
      <c r="CA133" s="14">
        <f t="shared" si="104"/>
        <v>0</v>
      </c>
      <c r="CB133" s="14">
        <f t="shared" si="105"/>
        <v>0</v>
      </c>
    </row>
    <row r="134" spans="1:80" x14ac:dyDescent="0.3">
      <c r="A134" t="s">
        <v>241</v>
      </c>
      <c r="B134" t="s">
        <v>276</v>
      </c>
      <c r="C134" t="s">
        <v>317</v>
      </c>
      <c r="D134" t="s">
        <v>571</v>
      </c>
      <c r="E134" t="s">
        <v>572</v>
      </c>
      <c r="F134" s="13">
        <v>1636.448643065612</v>
      </c>
      <c r="G134" s="13">
        <v>1768.0091799349643</v>
      </c>
      <c r="H134" s="13">
        <v>1728.0854713829335</v>
      </c>
      <c r="I134" s="13">
        <v>1649.7177835982002</v>
      </c>
      <c r="J134" s="13">
        <v>1795.1016390387765</v>
      </c>
      <c r="K134" s="13">
        <v>1811.5022280928331</v>
      </c>
      <c r="L134" s="13">
        <v>1823.3067155700014</v>
      </c>
      <c r="M134" s="13">
        <v>1774.2452204950052</v>
      </c>
      <c r="N134" s="13">
        <v>1739.8177214936509</v>
      </c>
      <c r="O134" s="13">
        <v>1768.5168975225108</v>
      </c>
      <c r="P134" s="13"/>
      <c r="Q134" s="13"/>
      <c r="R134" s="13">
        <v>2929.4040206466216</v>
      </c>
      <c r="S134" s="13">
        <v>2746.6221922701266</v>
      </c>
      <c r="T134" s="13">
        <v>2941.0063886853686</v>
      </c>
      <c r="U134" s="13">
        <v>2912.7223931505132</v>
      </c>
      <c r="V134" s="13">
        <v>2920.5874923341134</v>
      </c>
      <c r="W134" s="13">
        <v>2940.317729252949</v>
      </c>
      <c r="X134" s="13">
        <v>2958.3886210662081</v>
      </c>
      <c r="Y134" s="13">
        <v>2899.4545207707506</v>
      </c>
      <c r="Z134" s="13">
        <v>2925.7524803090596</v>
      </c>
      <c r="AA134" s="13">
        <v>2940.7398780458761</v>
      </c>
      <c r="AB134" s="13"/>
      <c r="AC134" s="13"/>
      <c r="AD134" s="14">
        <f t="shared" si="106"/>
        <v>4565.8526637122341</v>
      </c>
      <c r="AE134" s="14">
        <f t="shared" si="107"/>
        <v>4514.6313722050909</v>
      </c>
      <c r="AF134" s="14">
        <f t="shared" si="108"/>
        <v>4669.0918600683017</v>
      </c>
      <c r="AG134" s="14">
        <f t="shared" si="109"/>
        <v>4562.4401767487134</v>
      </c>
      <c r="AH134" s="174">
        <v>4715.6891313728902</v>
      </c>
      <c r="AI134" s="174">
        <v>4751.8199573457823</v>
      </c>
      <c r="AJ134" s="174">
        <v>4781.6953366362095</v>
      </c>
      <c r="AK134" s="174">
        <v>4673.6997412657556</v>
      </c>
      <c r="AL134" s="14">
        <f t="shared" si="110"/>
        <v>4665.5702018027105</v>
      </c>
      <c r="AM134" s="14">
        <f t="shared" si="111"/>
        <v>4709.2567755683867</v>
      </c>
      <c r="AN134" s="14">
        <f t="shared" si="112"/>
        <v>0</v>
      </c>
      <c r="AO134" s="14">
        <f t="shared" si="113"/>
        <v>0</v>
      </c>
      <c r="AP134" s="13">
        <v>195680</v>
      </c>
      <c r="AQ134" s="13">
        <v>198554.554</v>
      </c>
      <c r="AR134" s="13">
        <v>200219.201</v>
      </c>
      <c r="AS134" s="14">
        <f t="shared" ref="AS134:AS183" si="114">IFERROR((F134/$AP134)*100000,"")</f>
        <v>836.28814547506749</v>
      </c>
      <c r="AT134" s="14">
        <f t="shared" ref="AT134:AT183" si="115">IFERROR((G134/$AP134)*100000,"")</f>
        <v>903.52063569857125</v>
      </c>
      <c r="AU134" s="14">
        <f t="shared" ref="AU134:AU183" si="116">IFERROR((H134/$AP134)*100000,"")</f>
        <v>883.11808635677301</v>
      </c>
      <c r="AV134" s="14">
        <f t="shared" ref="AV134:AV183" si="117">IFERROR((I134/$AQ134)*100000,"")</f>
        <v>830.86373511140937</v>
      </c>
      <c r="AW134" s="14">
        <f t="shared" ref="AW134:AW183" si="118">IFERROR((J134/$AQ134)*100000,"")</f>
        <v>904.08484866017045</v>
      </c>
      <c r="AX134" s="14">
        <f t="shared" ref="AX134:AX183" si="119">IFERROR((K134/$AQ134)*100000,"")</f>
        <v>912.34484004473313</v>
      </c>
      <c r="AY134" s="14">
        <f t="shared" ref="AY134:AY183" si="120">IFERROR((L134/$AQ134)*100000,"")</f>
        <v>918.29005119167471</v>
      </c>
      <c r="AZ134" s="14">
        <f t="shared" ref="AZ134:AZ183" si="121">IFERROR((M134/$AR134)*100000,"")</f>
        <v>886.15138389999129</v>
      </c>
      <c r="BA134" s="14">
        <f t="shared" ref="BA134:BA183" si="122">IFERROR((N134/$AQ134)*100000,"")</f>
        <v>876.24166076475422</v>
      </c>
      <c r="BB134" s="14">
        <f t="shared" ref="BB134:BB183" si="123">IFERROR((O134/$AQ134)*100000,"")</f>
        <v>890.6957115284855</v>
      </c>
      <c r="BC134" s="14">
        <f t="shared" ref="BC134:BC183" si="124">IFERROR((P134/$AQ134)*100000,"")</f>
        <v>0</v>
      </c>
      <c r="BD134" s="14">
        <f t="shared" ref="BD134:BD183" si="125">IFERROR((Q134/$AR134)*100000,"")</f>
        <v>0</v>
      </c>
      <c r="BE134" s="14">
        <f t="shared" ref="BE134:BE183" si="126">IFERROR((R134/$AP134)*100000,"")</f>
        <v>1497.0380318104158</v>
      </c>
      <c r="BF134" s="14">
        <f t="shared" ref="BF134:BF183" si="127">IFERROR((S134/$AP134)*100000,"")</f>
        <v>1403.6294931879224</v>
      </c>
      <c r="BG134" s="14">
        <f t="shared" ref="BG134:BG183" si="128">IFERROR((T134/$AP134)*100000,"")</f>
        <v>1502.9672877582627</v>
      </c>
      <c r="BH134" s="14">
        <f t="shared" ref="BH134:BH183" si="129">IFERROR((U134/$AQ134)*100000,"")</f>
        <v>1466.9632775839093</v>
      </c>
      <c r="BI134" s="14">
        <f t="shared" ref="BI134:BI183" si="130">IFERROR((V134/$AQ134)*100000,"")</f>
        <v>1470.9244555197224</v>
      </c>
      <c r="BJ134" s="14">
        <f t="shared" ref="BJ134:BJ183" si="131">IFERROR((W134/$AQ134)*100000,"")</f>
        <v>1480.8613904936922</v>
      </c>
      <c r="BK134" s="14">
        <f t="shared" ref="BK134:BK183" si="132">IFERROR((X134/$AQ134)*100000,"")</f>
        <v>1489.9626130288646</v>
      </c>
      <c r="BL134" s="14">
        <f t="shared" ref="BL134:BL183" si="133">IFERROR((Y134/$AR134)*100000,"")</f>
        <v>1448.1400916042767</v>
      </c>
      <c r="BM134" s="14">
        <f t="shared" ref="BM134:BM183" si="134">IFERROR((Z134/$AQ134)*100000,"")</f>
        <v>1473.5257496582321</v>
      </c>
      <c r="BN134" s="14">
        <f t="shared" ref="BN134:BN183" si="135">IFERROR((AA134/$AQ134)*100000,"")</f>
        <v>1481.0740014786445</v>
      </c>
      <c r="BO134" s="14">
        <f t="shared" ref="BO134:BO183" si="136">IFERROR((AB134/$AQ134)*100000,"")</f>
        <v>0</v>
      </c>
      <c r="BP134" s="14">
        <f t="shared" ref="BP134:BP183" si="137">IFERROR((AC134/$AR134)*100000,"")</f>
        <v>0</v>
      </c>
      <c r="BQ134" s="14">
        <f t="shared" ref="BQ134:BQ183" si="138">IFERROR((AD134/$AP134)*100000,"")</f>
        <v>2333.3261772854835</v>
      </c>
      <c r="BR134" s="14">
        <f t="shared" ref="BR134:BR183" si="139">IFERROR((AE134/$AP134)*100000,"")</f>
        <v>2307.1501288864938</v>
      </c>
      <c r="BS134" s="14">
        <f t="shared" ref="BS134:BS183" si="140">IFERROR((AF134/$AP134)*100000,"")</f>
        <v>2386.0853741150358</v>
      </c>
      <c r="BT134" s="14">
        <f t="shared" ref="BT134:BT183" si="141">IFERROR((AG134/$AQ134)*100000,"")</f>
        <v>2297.8270126953184</v>
      </c>
      <c r="BU134" s="14">
        <f t="shared" ref="BU134:BU183" si="142">IFERROR((AH134/$AQ134)*100000,"")</f>
        <v>2375.0093041798932</v>
      </c>
      <c r="BV134" s="14">
        <f t="shared" ref="BV134:BV183" si="143">IFERROR((AI134/$AQ134)*100000,"")</f>
        <v>2393.2062305384252</v>
      </c>
      <c r="BW134" s="14">
        <f t="shared" ref="BW134:BW183" si="144">IFERROR((AJ134/$AQ134)*100000,"")</f>
        <v>2408.2526642205394</v>
      </c>
      <c r="BX134" s="14">
        <f t="shared" ref="BX134:BX183" si="145">IFERROR((AK134/$AR134)*100000,"")</f>
        <v>2334.2914755042675</v>
      </c>
      <c r="BY134" s="14">
        <f t="shared" ref="BY134:BY183" si="146">IFERROR((AL134/$AQ134)*100000,"")</f>
        <v>2349.7674104229864</v>
      </c>
      <c r="BZ134" s="14">
        <f t="shared" ref="BZ134:BZ183" si="147">IFERROR((AM134/$AQ134)*100000,"")</f>
        <v>2371.7697130071297</v>
      </c>
      <c r="CA134" s="14">
        <f t="shared" ref="CA134:CA183" si="148">IFERROR((AN134/$AQ134)*100000,"")</f>
        <v>0</v>
      </c>
      <c r="CB134" s="14">
        <f t="shared" ref="CB134:CB183" si="149">IFERROR((AO134/$AR134)*100000,"")</f>
        <v>0</v>
      </c>
    </row>
    <row r="135" spans="1:80" x14ac:dyDescent="0.3">
      <c r="A135" t="s">
        <v>226</v>
      </c>
      <c r="B135" t="s">
        <v>236</v>
      </c>
      <c r="C135" t="s">
        <v>252</v>
      </c>
      <c r="D135" t="s">
        <v>573</v>
      </c>
      <c r="E135" t="s">
        <v>574</v>
      </c>
      <c r="F135" s="13">
        <v>2336.6174911432672</v>
      </c>
      <c r="G135" s="13">
        <v>2600.3189571177486</v>
      </c>
      <c r="H135" s="13">
        <v>2818.0320124470736</v>
      </c>
      <c r="I135" s="13">
        <v>2665.8937982679436</v>
      </c>
      <c r="J135" s="13">
        <v>2776.5035235882306</v>
      </c>
      <c r="K135" s="13">
        <v>2613.2725783141668</v>
      </c>
      <c r="L135" s="13">
        <v>2530.5182637123212</v>
      </c>
      <c r="M135" s="13">
        <v>2448.3494213027388</v>
      </c>
      <c r="N135" s="13">
        <v>2786.9045136304449</v>
      </c>
      <c r="O135" s="13">
        <v>2605.8889703877712</v>
      </c>
      <c r="P135" s="13"/>
      <c r="Q135" s="13"/>
      <c r="R135" s="13">
        <v>4726.4657172274301</v>
      </c>
      <c r="S135" s="13">
        <v>4708.9643752411812</v>
      </c>
      <c r="T135" s="13">
        <v>5109.3206398932962</v>
      </c>
      <c r="U135" s="13">
        <v>4910.4259271286155</v>
      </c>
      <c r="V135" s="13">
        <v>4987.0250026970762</v>
      </c>
      <c r="W135" s="13">
        <v>4792.6085473152307</v>
      </c>
      <c r="X135" s="13">
        <v>4708.2210689549138</v>
      </c>
      <c r="Y135" s="13">
        <v>4366.8045505595774</v>
      </c>
      <c r="Z135" s="13">
        <v>4876.9390765937942</v>
      </c>
      <c r="AA135" s="13">
        <v>4756.2257119042024</v>
      </c>
      <c r="AB135" s="13"/>
      <c r="AC135" s="13"/>
      <c r="AD135" s="14">
        <f t="shared" si="106"/>
        <v>7063.0832083706973</v>
      </c>
      <c r="AE135" s="14">
        <f t="shared" si="107"/>
        <v>7309.2833323589293</v>
      </c>
      <c r="AF135" s="14">
        <f t="shared" si="108"/>
        <v>7927.3526523403698</v>
      </c>
      <c r="AG135" s="14">
        <f t="shared" si="109"/>
        <v>7576.3197253965591</v>
      </c>
      <c r="AH135" s="174">
        <v>7763.5285262853067</v>
      </c>
      <c r="AI135" s="174">
        <v>7405.8811256293984</v>
      </c>
      <c r="AJ135" s="174">
        <v>7238.7393326672345</v>
      </c>
      <c r="AK135" s="174">
        <v>6815.1539718623153</v>
      </c>
      <c r="AL135" s="14">
        <f t="shared" si="110"/>
        <v>7663.8435902242391</v>
      </c>
      <c r="AM135" s="14">
        <f t="shared" si="111"/>
        <v>7362.1146822919736</v>
      </c>
      <c r="AN135" s="14">
        <f t="shared" si="112"/>
        <v>0</v>
      </c>
      <c r="AO135" s="14">
        <f t="shared" si="113"/>
        <v>0</v>
      </c>
      <c r="AP135" s="13">
        <v>218459</v>
      </c>
      <c r="AQ135" s="13">
        <v>218073.16800000001</v>
      </c>
      <c r="AR135" s="13">
        <v>218984.845</v>
      </c>
      <c r="AS135" s="14">
        <f t="shared" si="114"/>
        <v>1069.590857388923</v>
      </c>
      <c r="AT135" s="14">
        <f t="shared" si="115"/>
        <v>1190.3006775265603</v>
      </c>
      <c r="AU135" s="14">
        <f t="shared" si="116"/>
        <v>1289.9592200124846</v>
      </c>
      <c r="AV135" s="14">
        <f t="shared" si="117"/>
        <v>1222.4767598496774</v>
      </c>
      <c r="AW135" s="14">
        <f t="shared" si="118"/>
        <v>1273.1981421887861</v>
      </c>
      <c r="AX135" s="14">
        <f t="shared" si="119"/>
        <v>1198.3466844092286</v>
      </c>
      <c r="AY135" s="14">
        <f t="shared" si="120"/>
        <v>1160.3987262258331</v>
      </c>
      <c r="AZ135" s="14">
        <f t="shared" si="121"/>
        <v>1118.0451420292297</v>
      </c>
      <c r="BA135" s="14">
        <f t="shared" si="122"/>
        <v>1277.9676377381948</v>
      </c>
      <c r="BB135" s="14">
        <f t="shared" si="123"/>
        <v>1194.9608446958368</v>
      </c>
      <c r="BC135" s="14">
        <f t="shared" si="124"/>
        <v>0</v>
      </c>
      <c r="BD135" s="14">
        <f t="shared" si="125"/>
        <v>0</v>
      </c>
      <c r="BE135" s="14">
        <f t="shared" si="126"/>
        <v>2163.5481793963309</v>
      </c>
      <c r="BF135" s="14">
        <f t="shared" si="127"/>
        <v>2155.5369086378591</v>
      </c>
      <c r="BG135" s="14">
        <f t="shared" si="128"/>
        <v>2338.8007085509389</v>
      </c>
      <c r="BH135" s="14">
        <f t="shared" si="129"/>
        <v>2251.7332013668988</v>
      </c>
      <c r="BI135" s="14">
        <f t="shared" si="130"/>
        <v>2286.8586027498241</v>
      </c>
      <c r="BJ135" s="14">
        <f t="shared" si="131"/>
        <v>2197.7066648177597</v>
      </c>
      <c r="BK135" s="14">
        <f t="shared" si="132"/>
        <v>2159.009800304691</v>
      </c>
      <c r="BL135" s="14">
        <f t="shared" si="133"/>
        <v>1994.1126750390315</v>
      </c>
      <c r="BM135" s="14">
        <f t="shared" si="134"/>
        <v>2236.3774146637766</v>
      </c>
      <c r="BN135" s="14">
        <f t="shared" si="135"/>
        <v>2181.0228904017217</v>
      </c>
      <c r="BO135" s="14">
        <f t="shared" si="136"/>
        <v>0</v>
      </c>
      <c r="BP135" s="14">
        <f t="shared" si="137"/>
        <v>0</v>
      </c>
      <c r="BQ135" s="14">
        <f t="shared" si="138"/>
        <v>3233.1390367852537</v>
      </c>
      <c r="BR135" s="14">
        <f t="shared" si="139"/>
        <v>3345.8375861644199</v>
      </c>
      <c r="BS135" s="14">
        <f t="shared" si="140"/>
        <v>3628.7599285634237</v>
      </c>
      <c r="BT135" s="14">
        <f t="shared" si="141"/>
        <v>3474.2099612165762</v>
      </c>
      <c r="BU135" s="14">
        <f t="shared" si="142"/>
        <v>3560.0567449386099</v>
      </c>
      <c r="BV135" s="14">
        <f t="shared" si="143"/>
        <v>3396.0533492269892</v>
      </c>
      <c r="BW135" s="14">
        <f t="shared" si="144"/>
        <v>3319.4085265305243</v>
      </c>
      <c r="BX135" s="14">
        <f t="shared" si="145"/>
        <v>3112.157817068261</v>
      </c>
      <c r="BY135" s="14">
        <f t="shared" si="146"/>
        <v>3514.3450524019718</v>
      </c>
      <c r="BZ135" s="14">
        <f t="shared" si="147"/>
        <v>3375.9837350975581</v>
      </c>
      <c r="CA135" s="14">
        <f t="shared" si="148"/>
        <v>0</v>
      </c>
      <c r="CB135" s="14">
        <f t="shared" si="149"/>
        <v>0</v>
      </c>
    </row>
    <row r="136" spans="1:80" x14ac:dyDescent="0.3">
      <c r="A136" t="s">
        <v>226</v>
      </c>
      <c r="B136" t="s">
        <v>245</v>
      </c>
      <c r="C136" t="s">
        <v>220</v>
      </c>
      <c r="D136" t="s">
        <v>575</v>
      </c>
      <c r="E136" t="s">
        <v>576</v>
      </c>
      <c r="F136" s="13">
        <v>1342.8971132505765</v>
      </c>
      <c r="G136" s="13">
        <v>1344.4992802586128</v>
      </c>
      <c r="H136" s="13">
        <v>1102.0908175679167</v>
      </c>
      <c r="I136" s="13">
        <v>1185.1478688200959</v>
      </c>
      <c r="J136" s="13">
        <v>3667.2552532845907</v>
      </c>
      <c r="K136" s="13">
        <v>3673.2964896183476</v>
      </c>
      <c r="L136" s="13">
        <v>3460.7909012269415</v>
      </c>
      <c r="M136" s="13">
        <v>3465.2423844888854</v>
      </c>
      <c r="N136" s="13">
        <v>1310.0082457409007</v>
      </c>
      <c r="O136" s="13">
        <v>1370.3255291220007</v>
      </c>
      <c r="P136" s="13"/>
      <c r="Q136" s="13"/>
      <c r="R136" s="13">
        <v>6046.9081973955017</v>
      </c>
      <c r="S136" s="13">
        <v>5786.0978321299472</v>
      </c>
      <c r="T136" s="13">
        <v>5900.4603534749549</v>
      </c>
      <c r="U136" s="13">
        <v>6144.5207958810342</v>
      </c>
      <c r="V136" s="13">
        <v>6149.2565005958531</v>
      </c>
      <c r="W136" s="13">
        <v>6154.5049248876367</v>
      </c>
      <c r="X136" s="13">
        <v>5828.0317891402356</v>
      </c>
      <c r="Y136" s="13">
        <v>5813.8603801949021</v>
      </c>
      <c r="Z136" s="13">
        <v>5967.0524417013867</v>
      </c>
      <c r="AA136" s="13">
        <v>5834.5794395355115</v>
      </c>
      <c r="AB136" s="13"/>
      <c r="AC136" s="13"/>
      <c r="AD136" s="14">
        <f t="shared" si="106"/>
        <v>7389.8053106460784</v>
      </c>
      <c r="AE136" s="14">
        <f t="shared" si="107"/>
        <v>7130.5971123885602</v>
      </c>
      <c r="AF136" s="14">
        <f t="shared" si="108"/>
        <v>7002.5511710428718</v>
      </c>
      <c r="AG136" s="14">
        <f t="shared" si="109"/>
        <v>7329.6686647011302</v>
      </c>
      <c r="AH136" s="174">
        <v>9816.5117538804443</v>
      </c>
      <c r="AI136" s="174">
        <v>9827.8014145059842</v>
      </c>
      <c r="AJ136" s="174">
        <v>9288.8226903671748</v>
      </c>
      <c r="AK136" s="174">
        <v>9279.1027646837865</v>
      </c>
      <c r="AL136" s="14">
        <f t="shared" si="110"/>
        <v>7277.0606874422874</v>
      </c>
      <c r="AM136" s="14">
        <f t="shared" si="111"/>
        <v>7204.9049686575127</v>
      </c>
      <c r="AN136" s="14">
        <f t="shared" si="112"/>
        <v>0</v>
      </c>
      <c r="AO136" s="14">
        <f t="shared" si="113"/>
        <v>0</v>
      </c>
      <c r="AP136" s="13">
        <v>263375</v>
      </c>
      <c r="AQ136" s="13">
        <v>263756.68</v>
      </c>
      <c r="AR136" s="13">
        <v>264655.29700000002</v>
      </c>
      <c r="AS136" s="14">
        <f t="shared" si="114"/>
        <v>509.88025182746139</v>
      </c>
      <c r="AT136" s="14">
        <f t="shared" si="115"/>
        <v>510.4885734251971</v>
      </c>
      <c r="AU136" s="14">
        <f t="shared" si="116"/>
        <v>418.44929001154878</v>
      </c>
      <c r="AV136" s="14">
        <f t="shared" si="117"/>
        <v>449.33378325056867</v>
      </c>
      <c r="AW136" s="14">
        <f t="shared" si="118"/>
        <v>1390.3933175397078</v>
      </c>
      <c r="AX136" s="14">
        <f t="shared" si="119"/>
        <v>1392.6837756747423</v>
      </c>
      <c r="AY136" s="14">
        <f t="shared" si="120"/>
        <v>1312.1149770413176</v>
      </c>
      <c r="AZ136" s="14">
        <f t="shared" si="121"/>
        <v>1309.3417829792709</v>
      </c>
      <c r="BA136" s="14">
        <f t="shared" si="122"/>
        <v>496.67301155781183</v>
      </c>
      <c r="BB136" s="14">
        <f t="shared" si="123"/>
        <v>519.54154454855916</v>
      </c>
      <c r="BC136" s="14">
        <f t="shared" si="124"/>
        <v>0</v>
      </c>
      <c r="BD136" s="14">
        <f t="shared" si="125"/>
        <v>0</v>
      </c>
      <c r="BE136" s="14">
        <f t="shared" si="126"/>
        <v>2295.9309719584248</v>
      </c>
      <c r="BF136" s="14">
        <f t="shared" si="127"/>
        <v>2196.9047298072887</v>
      </c>
      <c r="BG136" s="14">
        <f t="shared" si="128"/>
        <v>2240.3266648220047</v>
      </c>
      <c r="BH136" s="14">
        <f t="shared" si="129"/>
        <v>2329.617128893583</v>
      </c>
      <c r="BI136" s="14">
        <f t="shared" si="130"/>
        <v>2331.4126112733347</v>
      </c>
      <c r="BJ136" s="14">
        <f t="shared" si="131"/>
        <v>2333.4024847778783</v>
      </c>
      <c r="BK136" s="14">
        <f t="shared" si="132"/>
        <v>2209.6243360131148</v>
      </c>
      <c r="BL136" s="14">
        <f t="shared" si="133"/>
        <v>2196.7670574131384</v>
      </c>
      <c r="BM136" s="14">
        <f t="shared" si="134"/>
        <v>2262.3322532348325</v>
      </c>
      <c r="BN136" s="14">
        <f t="shared" si="135"/>
        <v>2212.1067946167323</v>
      </c>
      <c r="BO136" s="14">
        <f t="shared" si="136"/>
        <v>0</v>
      </c>
      <c r="BP136" s="14">
        <f t="shared" si="137"/>
        <v>0</v>
      </c>
      <c r="BQ136" s="14">
        <f t="shared" si="138"/>
        <v>2805.8112237858863</v>
      </c>
      <c r="BR136" s="14">
        <f t="shared" si="139"/>
        <v>2707.3933032324858</v>
      </c>
      <c r="BS136" s="14">
        <f t="shared" si="140"/>
        <v>2658.7759548335534</v>
      </c>
      <c r="BT136" s="14">
        <f t="shared" si="141"/>
        <v>2778.9509121441515</v>
      </c>
      <c r="BU136" s="14">
        <f t="shared" si="142"/>
        <v>3721.8059288130426</v>
      </c>
      <c r="BV136" s="14">
        <f t="shared" si="143"/>
        <v>3726.0862604526205</v>
      </c>
      <c r="BW136" s="14">
        <f t="shared" si="144"/>
        <v>3521.7393130544319</v>
      </c>
      <c r="BX136" s="14">
        <f t="shared" si="145"/>
        <v>3506.1088403924086</v>
      </c>
      <c r="BY136" s="14">
        <f t="shared" si="146"/>
        <v>2759.0052647926441</v>
      </c>
      <c r="BZ136" s="14">
        <f t="shared" si="147"/>
        <v>2731.6483391652919</v>
      </c>
      <c r="CA136" s="14">
        <f t="shared" si="148"/>
        <v>0</v>
      </c>
      <c r="CB136" s="14">
        <f t="shared" si="149"/>
        <v>0</v>
      </c>
    </row>
    <row r="137" spans="1:80" x14ac:dyDescent="0.3">
      <c r="A137" t="s">
        <v>232</v>
      </c>
      <c r="B137" t="s">
        <v>254</v>
      </c>
      <c r="C137" t="s">
        <v>281</v>
      </c>
      <c r="D137" t="s">
        <v>577</v>
      </c>
      <c r="E137" t="s">
        <v>578</v>
      </c>
      <c r="F137" s="13">
        <v>257.7842902237129</v>
      </c>
      <c r="G137" s="13">
        <v>257.62709255055177</v>
      </c>
      <c r="H137" s="13">
        <v>274.78867850741699</v>
      </c>
      <c r="I137" s="13">
        <v>275.65157510148691</v>
      </c>
      <c r="J137" s="13">
        <v>282.97257905052277</v>
      </c>
      <c r="K137" s="13">
        <v>274.17720413057918</v>
      </c>
      <c r="L137" s="13">
        <v>270.29806339456695</v>
      </c>
      <c r="M137" s="13">
        <v>266.52281788989171</v>
      </c>
      <c r="N137" s="13">
        <v>280.23342825933844</v>
      </c>
      <c r="O137" s="13">
        <v>251.06885584534527</v>
      </c>
      <c r="P137" s="13"/>
      <c r="Q137" s="13"/>
      <c r="R137" s="13">
        <v>650.99012182351703</v>
      </c>
      <c r="S137" s="13">
        <v>668.67066906263494</v>
      </c>
      <c r="T137" s="13">
        <v>684.98424747743468</v>
      </c>
      <c r="U137" s="13">
        <v>700.14045778560319</v>
      </c>
      <c r="V137" s="13">
        <v>660.42506986915714</v>
      </c>
      <c r="W137" s="13">
        <v>660.04879442146557</v>
      </c>
      <c r="X137" s="13">
        <v>690.21302128262448</v>
      </c>
      <c r="Y137" s="13">
        <v>688.16960610025558</v>
      </c>
      <c r="Z137" s="13">
        <v>669.18861387556012</v>
      </c>
      <c r="AA137" s="13">
        <v>633.28227262567202</v>
      </c>
      <c r="AB137" s="13"/>
      <c r="AC137" s="13"/>
      <c r="AD137" s="14">
        <f t="shared" si="106"/>
        <v>908.77441204722993</v>
      </c>
      <c r="AE137" s="14">
        <f t="shared" si="107"/>
        <v>926.29776161318671</v>
      </c>
      <c r="AF137" s="14">
        <f t="shared" si="108"/>
        <v>959.77292598485167</v>
      </c>
      <c r="AG137" s="14">
        <f t="shared" si="109"/>
        <v>975.79203288709004</v>
      </c>
      <c r="AH137" s="174">
        <v>943.3976489196798</v>
      </c>
      <c r="AI137" s="174">
        <v>934.22599855204476</v>
      </c>
      <c r="AJ137" s="174">
        <v>960.51108467719132</v>
      </c>
      <c r="AK137" s="174">
        <v>954.69242399014729</v>
      </c>
      <c r="AL137" s="14">
        <f t="shared" si="110"/>
        <v>949.42204213489856</v>
      </c>
      <c r="AM137" s="14">
        <f t="shared" si="111"/>
        <v>884.35112847101732</v>
      </c>
      <c r="AN137" s="14">
        <f t="shared" si="112"/>
        <v>0</v>
      </c>
      <c r="AO137" s="14">
        <f t="shared" si="113"/>
        <v>0</v>
      </c>
      <c r="AP137" s="13">
        <v>39474</v>
      </c>
      <c r="AQ137" s="13">
        <v>39192.385000000002</v>
      </c>
      <c r="AR137" s="13">
        <v>39289.71</v>
      </c>
      <c r="AS137" s="14">
        <f t="shared" si="114"/>
        <v>653.04831084691921</v>
      </c>
      <c r="AT137" s="14">
        <f t="shared" si="115"/>
        <v>652.65007992742505</v>
      </c>
      <c r="AU137" s="14">
        <f t="shared" si="116"/>
        <v>696.12574987945732</v>
      </c>
      <c r="AV137" s="14">
        <f t="shared" si="117"/>
        <v>703.32942254340207</v>
      </c>
      <c r="AW137" s="14">
        <f t="shared" si="118"/>
        <v>722.00908174004405</v>
      </c>
      <c r="AX137" s="14">
        <f t="shared" si="119"/>
        <v>699.56754132359936</v>
      </c>
      <c r="AY137" s="14">
        <f t="shared" si="120"/>
        <v>689.66985141263274</v>
      </c>
      <c r="AZ137" s="14">
        <f t="shared" si="121"/>
        <v>678.35272362634316</v>
      </c>
      <c r="BA137" s="14">
        <f t="shared" si="122"/>
        <v>715.02009448860645</v>
      </c>
      <c r="BB137" s="14">
        <f t="shared" si="123"/>
        <v>640.60621941059537</v>
      </c>
      <c r="BC137" s="14">
        <f t="shared" si="124"/>
        <v>0</v>
      </c>
      <c r="BD137" s="14">
        <f t="shared" si="125"/>
        <v>0</v>
      </c>
      <c r="BE137" s="14">
        <f t="shared" si="126"/>
        <v>1649.1617819919873</v>
      </c>
      <c r="BF137" s="14">
        <f t="shared" si="127"/>
        <v>1693.9521433415284</v>
      </c>
      <c r="BG137" s="14">
        <f t="shared" si="128"/>
        <v>1735.2795447064768</v>
      </c>
      <c r="BH137" s="14">
        <f t="shared" si="129"/>
        <v>1786.41962663309</v>
      </c>
      <c r="BI137" s="14">
        <f t="shared" si="130"/>
        <v>1685.0851762891111</v>
      </c>
      <c r="BJ137" s="14">
        <f t="shared" si="131"/>
        <v>1684.1251034390114</v>
      </c>
      <c r="BK137" s="14">
        <f t="shared" si="132"/>
        <v>1761.0896128996089</v>
      </c>
      <c r="BL137" s="14">
        <f t="shared" si="133"/>
        <v>1751.5263057432992</v>
      </c>
      <c r="BM137" s="14">
        <f t="shared" si="134"/>
        <v>1707.4454996182553</v>
      </c>
      <c r="BN137" s="14">
        <f t="shared" si="135"/>
        <v>1615.8298930408853</v>
      </c>
      <c r="BO137" s="14">
        <f t="shared" si="136"/>
        <v>0</v>
      </c>
      <c r="BP137" s="14">
        <f t="shared" si="137"/>
        <v>0</v>
      </c>
      <c r="BQ137" s="14">
        <f t="shared" si="138"/>
        <v>2302.2100928389063</v>
      </c>
      <c r="BR137" s="14">
        <f t="shared" si="139"/>
        <v>2346.6022232689534</v>
      </c>
      <c r="BS137" s="14">
        <f t="shared" si="140"/>
        <v>2431.4052945859339</v>
      </c>
      <c r="BT137" s="14">
        <f t="shared" si="141"/>
        <v>2489.749049176492</v>
      </c>
      <c r="BU137" s="14">
        <f t="shared" si="142"/>
        <v>2407.0942580291548</v>
      </c>
      <c r="BV137" s="14">
        <f t="shared" si="143"/>
        <v>2383.6926447626106</v>
      </c>
      <c r="BW137" s="14">
        <f t="shared" si="144"/>
        <v>2450.7594643122416</v>
      </c>
      <c r="BX137" s="14">
        <f t="shared" si="145"/>
        <v>2429.879029369642</v>
      </c>
      <c r="BY137" s="14">
        <f t="shared" si="146"/>
        <v>2422.4655941068618</v>
      </c>
      <c r="BZ137" s="14">
        <f t="shared" si="147"/>
        <v>2256.4361124514808</v>
      </c>
      <c r="CA137" s="14">
        <f t="shared" si="148"/>
        <v>0</v>
      </c>
      <c r="CB137" s="14">
        <f t="shared" si="149"/>
        <v>0</v>
      </c>
    </row>
    <row r="138" spans="1:80" x14ac:dyDescent="0.3">
      <c r="A138" t="s">
        <v>226</v>
      </c>
      <c r="B138" t="s">
        <v>236</v>
      </c>
      <c r="C138" t="s">
        <v>252</v>
      </c>
      <c r="D138" t="s">
        <v>579</v>
      </c>
      <c r="E138" t="s">
        <v>580</v>
      </c>
      <c r="F138" s="13">
        <v>3193.3715606531769</v>
      </c>
      <c r="G138" s="13">
        <v>3158.6737603741512</v>
      </c>
      <c r="H138" s="13">
        <v>3347.1572658695641</v>
      </c>
      <c r="I138" s="13">
        <v>3321.8091590261974</v>
      </c>
      <c r="J138" s="13">
        <v>3219.5965722375968</v>
      </c>
      <c r="K138" s="13">
        <v>3168.3998423294793</v>
      </c>
      <c r="L138" s="13">
        <v>3330.989230404075</v>
      </c>
      <c r="M138" s="13">
        <v>3061.1192167514737</v>
      </c>
      <c r="N138" s="13">
        <v>3433.9948052395976</v>
      </c>
      <c r="O138" s="13">
        <v>3497.4489824135767</v>
      </c>
      <c r="P138" s="13"/>
      <c r="Q138" s="13"/>
      <c r="R138" s="13">
        <v>4988.3187018305562</v>
      </c>
      <c r="S138" s="13">
        <v>5217.1636945708178</v>
      </c>
      <c r="T138" s="13">
        <v>5650.1936050573931</v>
      </c>
      <c r="U138" s="13">
        <v>5161.675099022159</v>
      </c>
      <c r="V138" s="13">
        <v>5167.5995717246178</v>
      </c>
      <c r="W138" s="13">
        <v>5413.6105102362371</v>
      </c>
      <c r="X138" s="13">
        <v>5840.2226105840855</v>
      </c>
      <c r="Y138" s="13">
        <v>5275.1552121436653</v>
      </c>
      <c r="Z138" s="13">
        <v>5137.9745857535027</v>
      </c>
      <c r="AA138" s="13">
        <v>5233.0569834939142</v>
      </c>
      <c r="AB138" s="13"/>
      <c r="AC138" s="13"/>
      <c r="AD138" s="14">
        <f t="shared" si="106"/>
        <v>8181.690262483733</v>
      </c>
      <c r="AE138" s="14">
        <f t="shared" si="107"/>
        <v>8375.8374549449691</v>
      </c>
      <c r="AF138" s="14">
        <f t="shared" si="108"/>
        <v>8997.3508709269572</v>
      </c>
      <c r="AG138" s="14">
        <f t="shared" si="109"/>
        <v>8483.4842580483564</v>
      </c>
      <c r="AH138" s="174">
        <v>8387.1961439622137</v>
      </c>
      <c r="AI138" s="174">
        <v>8582.0103525657159</v>
      </c>
      <c r="AJ138" s="174">
        <v>9171.2118409881587</v>
      </c>
      <c r="AK138" s="174">
        <v>8336.2744288951399</v>
      </c>
      <c r="AL138" s="14">
        <f t="shared" si="110"/>
        <v>8571.9693909931011</v>
      </c>
      <c r="AM138" s="14">
        <f t="shared" si="111"/>
        <v>8730.5059659074905</v>
      </c>
      <c r="AN138" s="14">
        <f t="shared" si="112"/>
        <v>0</v>
      </c>
      <c r="AO138" s="14">
        <f t="shared" si="113"/>
        <v>0</v>
      </c>
      <c r="AP138" s="13">
        <v>251332</v>
      </c>
      <c r="AQ138" s="13">
        <v>253322.084</v>
      </c>
      <c r="AR138" s="13">
        <v>255799.098</v>
      </c>
      <c r="AS138" s="14">
        <f t="shared" si="114"/>
        <v>1270.5789794587147</v>
      </c>
      <c r="AT138" s="14">
        <f t="shared" si="115"/>
        <v>1256.7734153924496</v>
      </c>
      <c r="AU138" s="14">
        <f t="shared" si="116"/>
        <v>1331.7672504374948</v>
      </c>
      <c r="AV138" s="14">
        <f t="shared" si="117"/>
        <v>1311.2986860735748</v>
      </c>
      <c r="AW138" s="14">
        <f t="shared" si="118"/>
        <v>1270.9498206392445</v>
      </c>
      <c r="AX138" s="14">
        <f t="shared" si="119"/>
        <v>1250.7396877129272</v>
      </c>
      <c r="AY138" s="14">
        <f t="shared" si="120"/>
        <v>1314.9225593786268</v>
      </c>
      <c r="AZ138" s="14">
        <f t="shared" si="121"/>
        <v>1196.6888236452944</v>
      </c>
      <c r="BA138" s="14">
        <f t="shared" si="122"/>
        <v>1355.5844603108499</v>
      </c>
      <c r="BB138" s="14">
        <f t="shared" si="123"/>
        <v>1380.6332741260633</v>
      </c>
      <c r="BC138" s="14">
        <f t="shared" si="124"/>
        <v>0</v>
      </c>
      <c r="BD138" s="14">
        <f t="shared" si="125"/>
        <v>0</v>
      </c>
      <c r="BE138" s="14">
        <f t="shared" si="126"/>
        <v>1984.7527182493898</v>
      </c>
      <c r="BF138" s="14">
        <f t="shared" si="127"/>
        <v>2075.8055856678884</v>
      </c>
      <c r="BG138" s="14">
        <f t="shared" si="128"/>
        <v>2248.0995675271724</v>
      </c>
      <c r="BH138" s="14">
        <f t="shared" si="129"/>
        <v>2037.5938084506515</v>
      </c>
      <c r="BI138" s="14">
        <f t="shared" si="130"/>
        <v>2039.9325199474586</v>
      </c>
      <c r="BJ138" s="14">
        <f t="shared" si="131"/>
        <v>2137.0464133068781</v>
      </c>
      <c r="BK138" s="14">
        <f t="shared" si="132"/>
        <v>2305.4534047588545</v>
      </c>
      <c r="BL138" s="14">
        <f t="shared" si="133"/>
        <v>2062.2258848401666</v>
      </c>
      <c r="BM138" s="14">
        <f t="shared" si="134"/>
        <v>2028.237927236341</v>
      </c>
      <c r="BN138" s="14">
        <f t="shared" si="135"/>
        <v>2065.7721193758671</v>
      </c>
      <c r="BO138" s="14">
        <f t="shared" si="136"/>
        <v>0</v>
      </c>
      <c r="BP138" s="14">
        <f t="shared" si="137"/>
        <v>0</v>
      </c>
      <c r="BQ138" s="14">
        <f t="shared" si="138"/>
        <v>3255.3316977081045</v>
      </c>
      <c r="BR138" s="14">
        <f t="shared" si="139"/>
        <v>3332.5790010603382</v>
      </c>
      <c r="BS138" s="14">
        <f t="shared" si="140"/>
        <v>3579.866817964667</v>
      </c>
      <c r="BT138" s="14">
        <f t="shared" si="141"/>
        <v>3348.8924945242261</v>
      </c>
      <c r="BU138" s="14">
        <f t="shared" si="142"/>
        <v>3310.8823405867029</v>
      </c>
      <c r="BV138" s="14">
        <f t="shared" si="143"/>
        <v>3387.7861010198053</v>
      </c>
      <c r="BW138" s="14">
        <f t="shared" si="144"/>
        <v>3620.3759641374809</v>
      </c>
      <c r="BX138" s="14">
        <f t="shared" si="145"/>
        <v>3258.9147084854617</v>
      </c>
      <c r="BY138" s="14">
        <f t="shared" si="146"/>
        <v>3383.8223875471913</v>
      </c>
      <c r="BZ138" s="14">
        <f t="shared" si="147"/>
        <v>3446.4053935019301</v>
      </c>
      <c r="CA138" s="14">
        <f t="shared" si="148"/>
        <v>0</v>
      </c>
      <c r="CB138" s="14">
        <f t="shared" si="149"/>
        <v>0</v>
      </c>
    </row>
    <row r="139" spans="1:80" x14ac:dyDescent="0.3">
      <c r="A139" t="s">
        <v>232</v>
      </c>
      <c r="B139" t="s">
        <v>263</v>
      </c>
      <c r="C139" t="s">
        <v>274</v>
      </c>
      <c r="D139" t="s">
        <v>581</v>
      </c>
      <c r="E139" t="s">
        <v>582</v>
      </c>
      <c r="F139" s="13">
        <v>2733.9301748783678</v>
      </c>
      <c r="G139" s="13">
        <v>2554.3893590199018</v>
      </c>
      <c r="H139" s="13">
        <v>2456.926474340089</v>
      </c>
      <c r="I139" s="13">
        <v>2558.8103019956493</v>
      </c>
      <c r="J139" s="13">
        <v>2791.161348054613</v>
      </c>
      <c r="K139" s="13">
        <v>2781.4078406702979</v>
      </c>
      <c r="L139" s="13">
        <v>2864.4070990160976</v>
      </c>
      <c r="M139" s="13">
        <v>2831.7454435386171</v>
      </c>
      <c r="N139" s="13">
        <v>2718.7830175626364</v>
      </c>
      <c r="O139" s="13">
        <v>2609.1914653840595</v>
      </c>
      <c r="P139" s="13"/>
      <c r="Q139" s="13"/>
      <c r="R139" s="13">
        <v>6514.8645394847936</v>
      </c>
      <c r="S139" s="13">
        <v>6305.9109150261111</v>
      </c>
      <c r="T139" s="13">
        <v>6683.5824200706738</v>
      </c>
      <c r="U139" s="13">
        <v>6865.0373588894799</v>
      </c>
      <c r="V139" s="13">
        <v>6382.7443014034088</v>
      </c>
      <c r="W139" s="13">
        <v>6232.9549596587185</v>
      </c>
      <c r="X139" s="13">
        <v>6753.1519427077992</v>
      </c>
      <c r="Y139" s="13">
        <v>6693.9365532370366</v>
      </c>
      <c r="Z139" s="13">
        <v>6675.0291661323554</v>
      </c>
      <c r="AA139" s="13">
        <v>6724.3399412166327</v>
      </c>
      <c r="AB139" s="13"/>
      <c r="AC139" s="13"/>
      <c r="AD139" s="14">
        <f t="shared" si="106"/>
        <v>9248.7947143631609</v>
      </c>
      <c r="AE139" s="14">
        <f t="shared" si="107"/>
        <v>8860.3002740460124</v>
      </c>
      <c r="AF139" s="14">
        <f t="shared" si="108"/>
        <v>9140.5088944107629</v>
      </c>
      <c r="AG139" s="14">
        <f t="shared" si="109"/>
        <v>9423.8476608851288</v>
      </c>
      <c r="AH139" s="174">
        <v>9173.9056494580218</v>
      </c>
      <c r="AI139" s="174">
        <v>9014.362800329016</v>
      </c>
      <c r="AJ139" s="174">
        <v>9617.5590417238964</v>
      </c>
      <c r="AK139" s="174">
        <v>9525.6819967756528</v>
      </c>
      <c r="AL139" s="14">
        <f t="shared" si="110"/>
        <v>9393.8121836949922</v>
      </c>
      <c r="AM139" s="14">
        <f t="shared" si="111"/>
        <v>9333.5314066006922</v>
      </c>
      <c r="AN139" s="14">
        <f t="shared" si="112"/>
        <v>0</v>
      </c>
      <c r="AO139" s="14">
        <f t="shared" si="113"/>
        <v>0</v>
      </c>
      <c r="AP139" s="13">
        <v>325460</v>
      </c>
      <c r="AQ139" s="13">
        <v>327716.897</v>
      </c>
      <c r="AR139" s="13">
        <v>330221.31300000002</v>
      </c>
      <c r="AS139" s="14">
        <f t="shared" si="114"/>
        <v>840.02033272241374</v>
      </c>
      <c r="AT139" s="14">
        <f t="shared" si="115"/>
        <v>784.85508480916292</v>
      </c>
      <c r="AU139" s="14">
        <f t="shared" si="116"/>
        <v>754.90889029069285</v>
      </c>
      <c r="AV139" s="14">
        <f t="shared" si="117"/>
        <v>780.79901446023064</v>
      </c>
      <c r="AW139" s="14">
        <f t="shared" si="118"/>
        <v>851.69894308336904</v>
      </c>
      <c r="AX139" s="14">
        <f t="shared" si="119"/>
        <v>848.7227439695605</v>
      </c>
      <c r="AY139" s="14">
        <f t="shared" si="120"/>
        <v>874.04925569525869</v>
      </c>
      <c r="AZ139" s="14">
        <f t="shared" si="121"/>
        <v>857.52958154418604</v>
      </c>
      <c r="BA139" s="14">
        <f t="shared" si="122"/>
        <v>829.61331638711204</v>
      </c>
      <c r="BB139" s="14">
        <f t="shared" si="123"/>
        <v>796.1723943041178</v>
      </c>
      <c r="BC139" s="14">
        <f t="shared" si="124"/>
        <v>0</v>
      </c>
      <c r="BD139" s="14">
        <f t="shared" si="125"/>
        <v>0</v>
      </c>
      <c r="BE139" s="14">
        <f t="shared" si="126"/>
        <v>2001.7404717890965</v>
      </c>
      <c r="BF139" s="14">
        <f t="shared" si="127"/>
        <v>1937.5379201825451</v>
      </c>
      <c r="BG139" s="14">
        <f t="shared" si="128"/>
        <v>2053.5802925307789</v>
      </c>
      <c r="BH139" s="14">
        <f t="shared" si="129"/>
        <v>2094.8072625286331</v>
      </c>
      <c r="BI139" s="14">
        <f t="shared" si="130"/>
        <v>1947.6396730936362</v>
      </c>
      <c r="BJ139" s="14">
        <f t="shared" si="131"/>
        <v>1901.9327403367665</v>
      </c>
      <c r="BK139" s="14">
        <f t="shared" si="132"/>
        <v>2060.666387521605</v>
      </c>
      <c r="BL139" s="14">
        <f t="shared" si="133"/>
        <v>2027.1061526658748</v>
      </c>
      <c r="BM139" s="14">
        <f t="shared" si="134"/>
        <v>2036.8278923782059</v>
      </c>
      <c r="BN139" s="14">
        <f t="shared" si="135"/>
        <v>2051.87465241276</v>
      </c>
      <c r="BO139" s="14">
        <f t="shared" si="136"/>
        <v>0</v>
      </c>
      <c r="BP139" s="14">
        <f t="shared" si="137"/>
        <v>0</v>
      </c>
      <c r="BQ139" s="14">
        <f t="shared" si="138"/>
        <v>2841.7608045115103</v>
      </c>
      <c r="BR139" s="14">
        <f t="shared" si="139"/>
        <v>2722.3930049917076</v>
      </c>
      <c r="BS139" s="14">
        <f t="shared" si="140"/>
        <v>2808.4891828214718</v>
      </c>
      <c r="BT139" s="14">
        <f t="shared" si="141"/>
        <v>2875.606276988864</v>
      </c>
      <c r="BU139" s="14">
        <f t="shared" si="142"/>
        <v>2799.3386161770054</v>
      </c>
      <c r="BV139" s="14">
        <f t="shared" si="143"/>
        <v>2750.6554843063268</v>
      </c>
      <c r="BW139" s="14">
        <f t="shared" si="144"/>
        <v>2934.7156432168636</v>
      </c>
      <c r="BX139" s="14">
        <f t="shared" si="145"/>
        <v>2884.6357342100605</v>
      </c>
      <c r="BY139" s="14">
        <f t="shared" si="146"/>
        <v>2866.4412087653182</v>
      </c>
      <c r="BZ139" s="14">
        <f t="shared" si="147"/>
        <v>2848.0470467168775</v>
      </c>
      <c r="CA139" s="14">
        <f t="shared" si="148"/>
        <v>0</v>
      </c>
      <c r="CB139" s="14">
        <f t="shared" si="149"/>
        <v>0</v>
      </c>
    </row>
    <row r="140" spans="1:80" x14ac:dyDescent="0.3">
      <c r="A140" t="s">
        <v>226</v>
      </c>
      <c r="B140" t="s">
        <v>236</v>
      </c>
      <c r="C140" t="s">
        <v>243</v>
      </c>
      <c r="D140" t="s">
        <v>583</v>
      </c>
      <c r="E140" t="s">
        <v>584</v>
      </c>
      <c r="F140" s="13">
        <v>2813.9090670574001</v>
      </c>
      <c r="G140" s="13">
        <v>2931.2686218359459</v>
      </c>
      <c r="H140" s="13">
        <v>3365.6467257925324</v>
      </c>
      <c r="I140" s="13">
        <v>3335.5061081518616</v>
      </c>
      <c r="J140" s="13">
        <v>3273.4537287135036</v>
      </c>
      <c r="K140" s="13">
        <v>3020.0632227881301</v>
      </c>
      <c r="L140" s="13">
        <v>3230.4631302235466</v>
      </c>
      <c r="M140" s="13">
        <v>3352.9442895543179</v>
      </c>
      <c r="N140" s="13">
        <v>4113.9772287857359</v>
      </c>
      <c r="O140" s="13">
        <v>4804.6043316655869</v>
      </c>
      <c r="P140" s="13"/>
      <c r="Q140" s="13"/>
      <c r="R140" s="13">
        <v>6399.4562660659376</v>
      </c>
      <c r="S140" s="13">
        <v>6381.3035304616478</v>
      </c>
      <c r="T140" s="13">
        <v>6442.7764971715987</v>
      </c>
      <c r="U140" s="13">
        <v>6549.666195610097</v>
      </c>
      <c r="V140" s="13">
        <v>6437.4642075933925</v>
      </c>
      <c r="W140" s="13">
        <v>6507.7083274714787</v>
      </c>
      <c r="X140" s="13">
        <v>6660.8694639070945</v>
      </c>
      <c r="Y140" s="13">
        <v>6604.011965883019</v>
      </c>
      <c r="Z140" s="13">
        <v>6701.8021245769451</v>
      </c>
      <c r="AA140" s="13">
        <v>6652.0979860378502</v>
      </c>
      <c r="AB140" s="13"/>
      <c r="AC140" s="13"/>
      <c r="AD140" s="14">
        <f t="shared" si="106"/>
        <v>9213.3653331233381</v>
      </c>
      <c r="AE140" s="14">
        <f t="shared" si="107"/>
        <v>9312.5721522975946</v>
      </c>
      <c r="AF140" s="14">
        <f t="shared" si="108"/>
        <v>9808.4232229641311</v>
      </c>
      <c r="AG140" s="14">
        <f t="shared" si="109"/>
        <v>9885.1723037619595</v>
      </c>
      <c r="AH140" s="174">
        <v>9710.9179363068961</v>
      </c>
      <c r="AI140" s="174">
        <v>9527.7715502596093</v>
      </c>
      <c r="AJ140" s="174">
        <v>9891.332594130643</v>
      </c>
      <c r="AK140" s="174">
        <v>9956.9562554373369</v>
      </c>
      <c r="AL140" s="14">
        <f t="shared" si="110"/>
        <v>10815.779353362681</v>
      </c>
      <c r="AM140" s="14">
        <f t="shared" si="111"/>
        <v>11456.702317703437</v>
      </c>
      <c r="AN140" s="14">
        <f t="shared" si="112"/>
        <v>0</v>
      </c>
      <c r="AO140" s="14">
        <f t="shared" si="113"/>
        <v>0</v>
      </c>
      <c r="AP140" s="13">
        <v>274589</v>
      </c>
      <c r="AQ140" s="13">
        <v>275263.17</v>
      </c>
      <c r="AR140" s="13">
        <v>275671.88799999998</v>
      </c>
      <c r="AS140" s="14">
        <f t="shared" si="114"/>
        <v>1024.7712279287955</v>
      </c>
      <c r="AT140" s="14">
        <f t="shared" si="115"/>
        <v>1067.5113066568383</v>
      </c>
      <c r="AU140" s="14">
        <f t="shared" si="116"/>
        <v>1225.7034061060465</v>
      </c>
      <c r="AV140" s="14">
        <f t="shared" si="117"/>
        <v>1211.7516877219214</v>
      </c>
      <c r="AW140" s="14">
        <f t="shared" si="118"/>
        <v>1189.2087592806199</v>
      </c>
      <c r="AX140" s="14">
        <f t="shared" si="119"/>
        <v>1097.1548510424152</v>
      </c>
      <c r="AY140" s="14">
        <f t="shared" si="120"/>
        <v>1173.5907605160353</v>
      </c>
      <c r="AZ140" s="14">
        <f t="shared" si="121"/>
        <v>1216.2808162558522</v>
      </c>
      <c r="BA140" s="14">
        <f t="shared" si="122"/>
        <v>1494.5614514232821</v>
      </c>
      <c r="BB140" s="14">
        <f t="shared" si="123"/>
        <v>1745.458475852613</v>
      </c>
      <c r="BC140" s="14">
        <f t="shared" si="124"/>
        <v>0</v>
      </c>
      <c r="BD140" s="14">
        <f t="shared" si="125"/>
        <v>0</v>
      </c>
      <c r="BE140" s="14">
        <f t="shared" si="126"/>
        <v>2330.5581309032546</v>
      </c>
      <c r="BF140" s="14">
        <f t="shared" si="127"/>
        <v>2323.9472558848488</v>
      </c>
      <c r="BG140" s="14">
        <f t="shared" si="128"/>
        <v>2346.334520746133</v>
      </c>
      <c r="BH140" s="14">
        <f t="shared" si="129"/>
        <v>2379.4197369775611</v>
      </c>
      <c r="BI140" s="14">
        <f t="shared" si="130"/>
        <v>2338.6580222822372</v>
      </c>
      <c r="BJ140" s="14">
        <f t="shared" si="131"/>
        <v>2364.1769174828146</v>
      </c>
      <c r="BK140" s="14">
        <f t="shared" si="132"/>
        <v>2419.8186280812993</v>
      </c>
      <c r="BL140" s="14">
        <f t="shared" si="133"/>
        <v>2395.6058827017646</v>
      </c>
      <c r="BM140" s="14">
        <f t="shared" si="134"/>
        <v>2434.6890012844601</v>
      </c>
      <c r="BN140" s="14">
        <f t="shared" si="135"/>
        <v>2416.6320492632017</v>
      </c>
      <c r="BO140" s="14">
        <f t="shared" si="136"/>
        <v>0</v>
      </c>
      <c r="BP140" s="14">
        <f t="shared" si="137"/>
        <v>0</v>
      </c>
      <c r="BQ140" s="14">
        <f t="shared" si="138"/>
        <v>3355.3293588320503</v>
      </c>
      <c r="BR140" s="14">
        <f t="shared" si="139"/>
        <v>3391.4585625416876</v>
      </c>
      <c r="BS140" s="14">
        <f t="shared" si="140"/>
        <v>3572.0379268521792</v>
      </c>
      <c r="BT140" s="14">
        <f t="shared" si="141"/>
        <v>3591.1714246994829</v>
      </c>
      <c r="BU140" s="14">
        <f t="shared" si="142"/>
        <v>3527.8667815628573</v>
      </c>
      <c r="BV140" s="14">
        <f t="shared" si="143"/>
        <v>3461.3317685252296</v>
      </c>
      <c r="BW140" s="14">
        <f t="shared" si="144"/>
        <v>3593.4093885973352</v>
      </c>
      <c r="BX140" s="14">
        <f t="shared" si="145"/>
        <v>3611.8866989576163</v>
      </c>
      <c r="BY140" s="14">
        <f t="shared" si="146"/>
        <v>3929.2504527077422</v>
      </c>
      <c r="BZ140" s="14">
        <f t="shared" si="147"/>
        <v>4162.0905251158147</v>
      </c>
      <c r="CA140" s="14">
        <f t="shared" si="148"/>
        <v>0</v>
      </c>
      <c r="CB140" s="14">
        <f t="shared" si="149"/>
        <v>0</v>
      </c>
    </row>
    <row r="141" spans="1:80" x14ac:dyDescent="0.3">
      <c r="A141" t="s">
        <v>226</v>
      </c>
      <c r="B141" t="s">
        <v>245</v>
      </c>
      <c r="C141" t="s">
        <v>220</v>
      </c>
      <c r="D141" t="s">
        <v>585</v>
      </c>
      <c r="E141" t="s">
        <v>586</v>
      </c>
      <c r="F141" s="13">
        <v>3355.899463312342</v>
      </c>
      <c r="G141" s="13">
        <v>3508.2886414963477</v>
      </c>
      <c r="H141" s="13">
        <v>3469.5736768272873</v>
      </c>
      <c r="I141" s="13">
        <v>3333.4088603148039</v>
      </c>
      <c r="J141" s="13">
        <v>3767.5985122079378</v>
      </c>
      <c r="K141" s="13">
        <v>3798.9742195357312</v>
      </c>
      <c r="L141" s="13">
        <v>3387.5714539376158</v>
      </c>
      <c r="M141" s="13">
        <v>3519.2335492689508</v>
      </c>
      <c r="N141" s="13">
        <v>3397.0722435804591</v>
      </c>
      <c r="O141" s="13">
        <v>3465.1246203552987</v>
      </c>
      <c r="P141" s="13"/>
      <c r="Q141" s="13"/>
      <c r="R141" s="13">
        <v>10134.057355294226</v>
      </c>
      <c r="S141" s="13">
        <v>10534.379161607278</v>
      </c>
      <c r="T141" s="13">
        <v>10737.716712884328</v>
      </c>
      <c r="U141" s="13">
        <v>10648.967575629942</v>
      </c>
      <c r="V141" s="13">
        <v>10472.70275337889</v>
      </c>
      <c r="W141" s="13">
        <v>10426.779558400816</v>
      </c>
      <c r="X141" s="13">
        <v>10463.689912884282</v>
      </c>
      <c r="Y141" s="13">
        <v>10589.918937796279</v>
      </c>
      <c r="Z141" s="13">
        <v>10621.321399960318</v>
      </c>
      <c r="AA141" s="13">
        <v>10482.512217297008</v>
      </c>
      <c r="AB141" s="13"/>
      <c r="AC141" s="13"/>
      <c r="AD141" s="14">
        <f t="shared" si="106"/>
        <v>13489.956818606568</v>
      </c>
      <c r="AE141" s="14">
        <f t="shared" si="107"/>
        <v>14042.667803103624</v>
      </c>
      <c r="AF141" s="14">
        <f t="shared" si="108"/>
        <v>14207.290389711616</v>
      </c>
      <c r="AG141" s="14">
        <f t="shared" si="109"/>
        <v>13982.376435944745</v>
      </c>
      <c r="AH141" s="174">
        <v>14240.301265586828</v>
      </c>
      <c r="AI141" s="174">
        <v>14225.753777936548</v>
      </c>
      <c r="AJ141" s="174">
        <v>13851.261366821898</v>
      </c>
      <c r="AK141" s="174">
        <v>14109.152487065232</v>
      </c>
      <c r="AL141" s="14">
        <f t="shared" si="110"/>
        <v>14018.393643540778</v>
      </c>
      <c r="AM141" s="14">
        <f t="shared" si="111"/>
        <v>13947.636837652306</v>
      </c>
      <c r="AN141" s="14">
        <f t="shared" si="112"/>
        <v>0</v>
      </c>
      <c r="AO141" s="14">
        <f t="shared" si="113"/>
        <v>0</v>
      </c>
      <c r="AP141" s="13">
        <v>577789</v>
      </c>
      <c r="AQ141" s="13">
        <v>581887.19700000004</v>
      </c>
      <c r="AR141" s="13">
        <v>585242.87600000005</v>
      </c>
      <c r="AS141" s="14">
        <f t="shared" si="114"/>
        <v>580.81747200316067</v>
      </c>
      <c r="AT141" s="14">
        <f t="shared" si="115"/>
        <v>607.19200979879292</v>
      </c>
      <c r="AU141" s="14">
        <f t="shared" si="116"/>
        <v>600.49147298188223</v>
      </c>
      <c r="AV141" s="14">
        <f t="shared" si="117"/>
        <v>572.86169510184357</v>
      </c>
      <c r="AW141" s="14">
        <f t="shared" si="118"/>
        <v>647.47919040534202</v>
      </c>
      <c r="AX141" s="14">
        <f t="shared" si="119"/>
        <v>652.87125049698091</v>
      </c>
      <c r="AY141" s="14">
        <f t="shared" si="120"/>
        <v>582.16978675638666</v>
      </c>
      <c r="AZ141" s="14">
        <f t="shared" si="121"/>
        <v>601.32872924863261</v>
      </c>
      <c r="BA141" s="14">
        <f t="shared" si="122"/>
        <v>583.80254129916159</v>
      </c>
      <c r="BB141" s="14">
        <f t="shared" si="123"/>
        <v>595.4976562846249</v>
      </c>
      <c r="BC141" s="14">
        <f t="shared" si="124"/>
        <v>0</v>
      </c>
      <c r="BD141" s="14">
        <f t="shared" si="125"/>
        <v>0</v>
      </c>
      <c r="BE141" s="14">
        <f t="shared" si="126"/>
        <v>1753.9373984783763</v>
      </c>
      <c r="BF141" s="14">
        <f t="shared" si="127"/>
        <v>1823.2225192254054</v>
      </c>
      <c r="BG141" s="14">
        <f t="shared" si="128"/>
        <v>1858.414873402631</v>
      </c>
      <c r="BH141" s="14">
        <f t="shared" si="129"/>
        <v>1830.0742189434941</v>
      </c>
      <c r="BI141" s="14">
        <f t="shared" si="130"/>
        <v>1799.7822958422796</v>
      </c>
      <c r="BJ141" s="14">
        <f t="shared" si="131"/>
        <v>1791.8901828666314</v>
      </c>
      <c r="BK141" s="14">
        <f t="shared" si="132"/>
        <v>1798.2333976123348</v>
      </c>
      <c r="BL141" s="14">
        <f t="shared" si="133"/>
        <v>1809.4913021711484</v>
      </c>
      <c r="BM141" s="14">
        <f t="shared" si="134"/>
        <v>1825.3230960777294</v>
      </c>
      <c r="BN141" s="14">
        <f t="shared" si="135"/>
        <v>1801.468097483679</v>
      </c>
      <c r="BO141" s="14">
        <f t="shared" si="136"/>
        <v>0</v>
      </c>
      <c r="BP141" s="14">
        <f t="shared" si="137"/>
        <v>0</v>
      </c>
      <c r="BQ141" s="14">
        <f t="shared" si="138"/>
        <v>2334.7548704815372</v>
      </c>
      <c r="BR141" s="14">
        <f t="shared" si="139"/>
        <v>2430.4145290241981</v>
      </c>
      <c r="BS141" s="14">
        <f t="shared" si="140"/>
        <v>2458.9063463845132</v>
      </c>
      <c r="BT141" s="14">
        <f t="shared" si="141"/>
        <v>2402.9359140453375</v>
      </c>
      <c r="BU141" s="14">
        <f t="shared" si="142"/>
        <v>2447.2614862476221</v>
      </c>
      <c r="BV141" s="14">
        <f t="shared" si="143"/>
        <v>2444.7614333636125</v>
      </c>
      <c r="BW141" s="14">
        <f t="shared" si="144"/>
        <v>2380.4031843687217</v>
      </c>
      <c r="BX141" s="14">
        <f t="shared" si="145"/>
        <v>2410.8200314197811</v>
      </c>
      <c r="BY141" s="14">
        <f t="shared" si="146"/>
        <v>2409.1256373768915</v>
      </c>
      <c r="BZ141" s="14">
        <f t="shared" si="147"/>
        <v>2396.9657537683038</v>
      </c>
      <c r="CA141" s="14">
        <f t="shared" si="148"/>
        <v>0</v>
      </c>
      <c r="CB141" s="14">
        <f t="shared" si="149"/>
        <v>0</v>
      </c>
    </row>
    <row r="142" spans="1:80" x14ac:dyDescent="0.3">
      <c r="A142" t="s">
        <v>232</v>
      </c>
      <c r="B142" t="s">
        <v>263</v>
      </c>
      <c r="C142" t="s">
        <v>268</v>
      </c>
      <c r="D142" t="s">
        <v>589</v>
      </c>
      <c r="E142" t="s">
        <v>590</v>
      </c>
      <c r="F142" s="13">
        <v>2257.4653914189303</v>
      </c>
      <c r="G142" s="13">
        <v>2091.5330884613768</v>
      </c>
      <c r="H142" s="13">
        <v>2260.1411088210084</v>
      </c>
      <c r="I142" s="13">
        <v>2362.6453893276766</v>
      </c>
      <c r="J142" s="13">
        <v>2198.8500558546289</v>
      </c>
      <c r="K142" s="13">
        <v>2150.3960215007687</v>
      </c>
      <c r="L142" s="13">
        <v>2381.4538390443377</v>
      </c>
      <c r="M142" s="13">
        <v>2279.9398246542405</v>
      </c>
      <c r="N142" s="13">
        <v>2512.7403901165844</v>
      </c>
      <c r="O142" s="13">
        <v>2478.9308626919405</v>
      </c>
      <c r="P142" s="13"/>
      <c r="Q142" s="13"/>
      <c r="R142" s="13">
        <v>6324.1641706165874</v>
      </c>
      <c r="S142" s="13">
        <v>6308.8277792703648</v>
      </c>
      <c r="T142" s="13">
        <v>6447.4768800875845</v>
      </c>
      <c r="U142" s="13">
        <v>6551.9228787790325</v>
      </c>
      <c r="V142" s="13">
        <v>6311.9736089068538</v>
      </c>
      <c r="W142" s="13">
        <v>6160.7297337365817</v>
      </c>
      <c r="X142" s="13">
        <v>6451.4710375676405</v>
      </c>
      <c r="Y142" s="13">
        <v>6283.6737033230002</v>
      </c>
      <c r="Z142" s="13">
        <v>6417.6676030877261</v>
      </c>
      <c r="AA142" s="13">
        <v>6553.236024385923</v>
      </c>
      <c r="AB142" s="13"/>
      <c r="AC142" s="13"/>
      <c r="AD142" s="14">
        <f t="shared" si="106"/>
        <v>8581.6295620355177</v>
      </c>
      <c r="AE142" s="14">
        <f t="shared" si="107"/>
        <v>8400.3608677317425</v>
      </c>
      <c r="AF142" s="14">
        <f t="shared" si="108"/>
        <v>8707.6179889085925</v>
      </c>
      <c r="AG142" s="14">
        <f t="shared" si="109"/>
        <v>8914.5682681067083</v>
      </c>
      <c r="AH142" s="174">
        <v>8510.8236647614831</v>
      </c>
      <c r="AI142" s="174">
        <v>8311.1257552373499</v>
      </c>
      <c r="AJ142" s="174">
        <v>8832.9248766119781</v>
      </c>
      <c r="AK142" s="174">
        <v>8563.6135279772407</v>
      </c>
      <c r="AL142" s="14">
        <f t="shared" si="110"/>
        <v>8930.4079932043096</v>
      </c>
      <c r="AM142" s="14">
        <f t="shared" si="111"/>
        <v>9032.1668870778631</v>
      </c>
      <c r="AN142" s="14">
        <f t="shared" si="112"/>
        <v>0</v>
      </c>
      <c r="AO142" s="14">
        <f t="shared" si="113"/>
        <v>0</v>
      </c>
      <c r="AP142" s="13">
        <v>317459</v>
      </c>
      <c r="AQ142" s="13">
        <v>316693.57</v>
      </c>
      <c r="AR142" s="13">
        <v>318003.29300000001</v>
      </c>
      <c r="AS142" s="14">
        <f t="shared" si="114"/>
        <v>711.10454938084297</v>
      </c>
      <c r="AT142" s="14">
        <f t="shared" si="115"/>
        <v>658.83565703331033</v>
      </c>
      <c r="AU142" s="14">
        <f t="shared" si="116"/>
        <v>711.94740386034368</v>
      </c>
      <c r="AV142" s="14">
        <f t="shared" si="117"/>
        <v>746.03516242141473</v>
      </c>
      <c r="AW142" s="14">
        <f t="shared" si="118"/>
        <v>694.31471433241563</v>
      </c>
      <c r="AX142" s="14">
        <f t="shared" si="119"/>
        <v>679.01474017952705</v>
      </c>
      <c r="AY142" s="14">
        <f t="shared" si="120"/>
        <v>751.97416829281929</v>
      </c>
      <c r="AZ142" s="14">
        <f t="shared" si="121"/>
        <v>716.95478469596867</v>
      </c>
      <c r="BA142" s="14">
        <f t="shared" si="122"/>
        <v>793.42955719517261</v>
      </c>
      <c r="BB142" s="14">
        <f t="shared" si="123"/>
        <v>782.75377131652544</v>
      </c>
      <c r="BC142" s="14">
        <f t="shared" si="124"/>
        <v>0</v>
      </c>
      <c r="BD142" s="14">
        <f t="shared" si="125"/>
        <v>0</v>
      </c>
      <c r="BE142" s="14">
        <f t="shared" si="126"/>
        <v>1992.1199810421463</v>
      </c>
      <c r="BF142" s="14">
        <f t="shared" si="127"/>
        <v>1987.2889977195055</v>
      </c>
      <c r="BG142" s="14">
        <f t="shared" si="128"/>
        <v>2030.9636457267188</v>
      </c>
      <c r="BH142" s="14">
        <f t="shared" si="129"/>
        <v>2068.8525121552143</v>
      </c>
      <c r="BI142" s="14">
        <f t="shared" si="130"/>
        <v>1993.0854955175926</v>
      </c>
      <c r="BJ142" s="14">
        <f t="shared" si="131"/>
        <v>1945.328329127927</v>
      </c>
      <c r="BK142" s="14">
        <f t="shared" si="132"/>
        <v>2037.1335728627646</v>
      </c>
      <c r="BL142" s="14">
        <f t="shared" si="133"/>
        <v>1975.977557981766</v>
      </c>
      <c r="BM142" s="14">
        <f t="shared" si="134"/>
        <v>2026.4597109084741</v>
      </c>
      <c r="BN142" s="14">
        <f t="shared" si="135"/>
        <v>2069.2671544881455</v>
      </c>
      <c r="BO142" s="14">
        <f t="shared" si="136"/>
        <v>0</v>
      </c>
      <c r="BP142" s="14">
        <f t="shared" si="137"/>
        <v>0</v>
      </c>
      <c r="BQ142" s="14">
        <f t="shared" si="138"/>
        <v>2703.2245304229896</v>
      </c>
      <c r="BR142" s="14">
        <f t="shared" si="139"/>
        <v>2646.1246547528162</v>
      </c>
      <c r="BS142" s="14">
        <f t="shared" si="140"/>
        <v>2742.9110495870627</v>
      </c>
      <c r="BT142" s="14">
        <f t="shared" si="141"/>
        <v>2814.8876745766288</v>
      </c>
      <c r="BU142" s="14">
        <f t="shared" si="142"/>
        <v>2687.4002098500082</v>
      </c>
      <c r="BV142" s="14">
        <f t="shared" si="143"/>
        <v>2624.3430693074538</v>
      </c>
      <c r="BW142" s="14">
        <f t="shared" si="144"/>
        <v>2789.1077411555839</v>
      </c>
      <c r="BX142" s="14">
        <f t="shared" si="145"/>
        <v>2692.9323426777346</v>
      </c>
      <c r="BY142" s="14">
        <f t="shared" si="146"/>
        <v>2819.8892681036468</v>
      </c>
      <c r="BZ142" s="14">
        <f t="shared" si="147"/>
        <v>2852.0209258046707</v>
      </c>
      <c r="CA142" s="14">
        <f t="shared" si="148"/>
        <v>0</v>
      </c>
      <c r="CB142" s="14">
        <f t="shared" si="149"/>
        <v>0</v>
      </c>
    </row>
    <row r="143" spans="1:80" x14ac:dyDescent="0.3">
      <c r="A143" t="s">
        <v>259</v>
      </c>
      <c r="B143" t="s">
        <v>283</v>
      </c>
      <c r="C143" t="s">
        <v>307</v>
      </c>
      <c r="D143" t="s">
        <v>591</v>
      </c>
      <c r="E143" t="s">
        <v>592</v>
      </c>
      <c r="F143" s="13">
        <v>1573.6189913478827</v>
      </c>
      <c r="G143" s="13">
        <v>1528.590259886118</v>
      </c>
      <c r="H143" s="13">
        <v>1709.374241758974</v>
      </c>
      <c r="I143" s="13">
        <v>1737.5249200108515</v>
      </c>
      <c r="J143" s="13">
        <v>1649.7717713058055</v>
      </c>
      <c r="K143" s="13">
        <v>1644.0077228973487</v>
      </c>
      <c r="L143" s="13">
        <v>1816.676166983749</v>
      </c>
      <c r="M143" s="13">
        <v>1671.9922584588082</v>
      </c>
      <c r="N143" s="13">
        <v>1907.1778399279806</v>
      </c>
      <c r="O143" s="13">
        <v>1781.1849230531229</v>
      </c>
      <c r="P143" s="13"/>
      <c r="Q143" s="13"/>
      <c r="R143" s="13">
        <v>2692.5267439758372</v>
      </c>
      <c r="S143" s="13">
        <v>2586.8164091268568</v>
      </c>
      <c r="T143" s="13">
        <v>2632.1352532406077</v>
      </c>
      <c r="U143" s="13">
        <v>2580.5007583316046</v>
      </c>
      <c r="V143" s="13">
        <v>2481.2139932124396</v>
      </c>
      <c r="W143" s="13">
        <v>2516.9406427837489</v>
      </c>
      <c r="X143" s="13">
        <v>2598.3414969638279</v>
      </c>
      <c r="Y143" s="13">
        <v>2432.7636757803875</v>
      </c>
      <c r="Z143" s="13">
        <v>2588.6584594449805</v>
      </c>
      <c r="AA143" s="13">
        <v>2661.2762149008481</v>
      </c>
      <c r="AB143" s="13"/>
      <c r="AC143" s="13"/>
      <c r="AD143" s="14">
        <f t="shared" si="106"/>
        <v>4266.1457353237201</v>
      </c>
      <c r="AE143" s="14">
        <f t="shared" si="107"/>
        <v>4115.4066690129748</v>
      </c>
      <c r="AF143" s="14">
        <f t="shared" si="108"/>
        <v>4341.5094949995819</v>
      </c>
      <c r="AG143" s="14">
        <f t="shared" si="109"/>
        <v>4318.0256783424556</v>
      </c>
      <c r="AH143" s="174">
        <v>4130.9857645182456</v>
      </c>
      <c r="AI143" s="174">
        <v>4160.948365681098</v>
      </c>
      <c r="AJ143" s="174">
        <v>4415.0176639475776</v>
      </c>
      <c r="AK143" s="174">
        <v>4104.755934239196</v>
      </c>
      <c r="AL143" s="14">
        <f t="shared" si="110"/>
        <v>4495.8362993729606</v>
      </c>
      <c r="AM143" s="14">
        <f t="shared" si="111"/>
        <v>4442.461137953971</v>
      </c>
      <c r="AN143" s="14">
        <f t="shared" si="112"/>
        <v>0</v>
      </c>
      <c r="AO143" s="14">
        <f t="shared" si="113"/>
        <v>0</v>
      </c>
      <c r="AP143" s="13">
        <v>148768</v>
      </c>
      <c r="AQ143" s="13">
        <v>149889.04699999999</v>
      </c>
      <c r="AR143" s="13">
        <v>150916.397</v>
      </c>
      <c r="AS143" s="14">
        <f t="shared" si="114"/>
        <v>1057.767121523367</v>
      </c>
      <c r="AT143" s="14">
        <f t="shared" si="115"/>
        <v>1027.4993680671369</v>
      </c>
      <c r="AU143" s="14">
        <f t="shared" si="116"/>
        <v>1149.0201130343717</v>
      </c>
      <c r="AV143" s="14">
        <f t="shared" si="117"/>
        <v>1159.207396929311</v>
      </c>
      <c r="AW143" s="14">
        <f t="shared" si="118"/>
        <v>1100.6619925375905</v>
      </c>
      <c r="AX143" s="14">
        <f t="shared" si="119"/>
        <v>1096.8164491014134</v>
      </c>
      <c r="AY143" s="14">
        <f t="shared" si="120"/>
        <v>1212.0139552183216</v>
      </c>
      <c r="AZ143" s="14">
        <f t="shared" si="121"/>
        <v>1107.8930399185242</v>
      </c>
      <c r="BA143" s="14">
        <f t="shared" si="122"/>
        <v>1272.3930654706082</v>
      </c>
      <c r="BB143" s="14">
        <f t="shared" si="123"/>
        <v>1188.3356113760087</v>
      </c>
      <c r="BC143" s="14">
        <f t="shared" si="124"/>
        <v>0</v>
      </c>
      <c r="BD143" s="14">
        <f t="shared" si="125"/>
        <v>0</v>
      </c>
      <c r="BE143" s="14">
        <f t="shared" si="126"/>
        <v>1809.8830017045584</v>
      </c>
      <c r="BF143" s="14">
        <f t="shared" si="127"/>
        <v>1738.8258288925419</v>
      </c>
      <c r="BG143" s="14">
        <f t="shared" si="128"/>
        <v>1769.2885924665302</v>
      </c>
      <c r="BH143" s="14">
        <f t="shared" si="129"/>
        <v>1721.607288844531</v>
      </c>
      <c r="BI143" s="14">
        <f t="shared" si="130"/>
        <v>1655.3671151251228</v>
      </c>
      <c r="BJ143" s="14">
        <f t="shared" si="131"/>
        <v>1679.2025122314299</v>
      </c>
      <c r="BK143" s="14">
        <f t="shared" si="132"/>
        <v>1733.5099188160348</v>
      </c>
      <c r="BL143" s="14">
        <f t="shared" si="133"/>
        <v>1611.994272418515</v>
      </c>
      <c r="BM143" s="14">
        <f t="shared" si="134"/>
        <v>1727.0497819930636</v>
      </c>
      <c r="BN143" s="14">
        <f t="shared" si="135"/>
        <v>1775.4974550614418</v>
      </c>
      <c r="BO143" s="14">
        <f t="shared" si="136"/>
        <v>0</v>
      </c>
      <c r="BP143" s="14">
        <f t="shared" si="137"/>
        <v>0</v>
      </c>
      <c r="BQ143" s="14">
        <f t="shared" si="138"/>
        <v>2867.6501232279256</v>
      </c>
      <c r="BR143" s="14">
        <f t="shared" si="139"/>
        <v>2766.325196959679</v>
      </c>
      <c r="BS143" s="14">
        <f t="shared" si="140"/>
        <v>2918.3087055009023</v>
      </c>
      <c r="BT143" s="14">
        <f t="shared" si="141"/>
        <v>2880.814685773842</v>
      </c>
      <c r="BU143" s="14">
        <f t="shared" si="142"/>
        <v>2756.0291076627141</v>
      </c>
      <c r="BV143" s="14">
        <f t="shared" si="143"/>
        <v>2776.0189613328439</v>
      </c>
      <c r="BW143" s="14">
        <f t="shared" si="144"/>
        <v>2945.523874034357</v>
      </c>
      <c r="BX143" s="14">
        <f t="shared" si="145"/>
        <v>2719.887312337039</v>
      </c>
      <c r="BY143" s="14">
        <f t="shared" si="146"/>
        <v>2999.4428474636716</v>
      </c>
      <c r="BZ143" s="14">
        <f t="shared" si="147"/>
        <v>2963.8330664374503</v>
      </c>
      <c r="CA143" s="14">
        <f t="shared" si="148"/>
        <v>0</v>
      </c>
      <c r="CB143" s="14">
        <f t="shared" si="149"/>
        <v>0</v>
      </c>
    </row>
    <row r="144" spans="1:80" x14ac:dyDescent="0.3">
      <c r="A144" t="s">
        <v>232</v>
      </c>
      <c r="B144" t="s">
        <v>263</v>
      </c>
      <c r="C144" t="s">
        <v>274</v>
      </c>
      <c r="D144" t="s">
        <v>593</v>
      </c>
      <c r="E144" t="s">
        <v>594</v>
      </c>
      <c r="F144" s="13">
        <v>2309.3134543258639</v>
      </c>
      <c r="G144" s="13">
        <v>2248.7457512234723</v>
      </c>
      <c r="H144" s="13">
        <v>2462.1314051526492</v>
      </c>
      <c r="I144" s="13">
        <v>2707.5837455660449</v>
      </c>
      <c r="J144" s="13">
        <v>2818.2327819202233</v>
      </c>
      <c r="K144" s="13">
        <v>2789.5273939941262</v>
      </c>
      <c r="L144" s="13">
        <v>2875.9320881519507</v>
      </c>
      <c r="M144" s="13">
        <v>2849.429627268391</v>
      </c>
      <c r="N144" s="13">
        <v>2871.1071027099206</v>
      </c>
      <c r="O144" s="13">
        <v>2908.1921939665035</v>
      </c>
      <c r="P144" s="13"/>
      <c r="Q144" s="13"/>
      <c r="R144" s="13">
        <v>3976.2881066218956</v>
      </c>
      <c r="S144" s="13">
        <v>4007.4787714444738</v>
      </c>
      <c r="T144" s="13">
        <v>4329.414793721965</v>
      </c>
      <c r="U144" s="13">
        <v>4368.9362232710628</v>
      </c>
      <c r="V144" s="13">
        <v>4129.8989388213813</v>
      </c>
      <c r="W144" s="13">
        <v>4088.0595047039728</v>
      </c>
      <c r="X144" s="13">
        <v>4214.4414110228627</v>
      </c>
      <c r="Y144" s="13">
        <v>4175.1460757050763</v>
      </c>
      <c r="Z144" s="13">
        <v>4445.7878571837027</v>
      </c>
      <c r="AA144" s="13">
        <v>4413.2294060981185</v>
      </c>
      <c r="AB144" s="13"/>
      <c r="AC144" s="13"/>
      <c r="AD144" s="14">
        <f t="shared" si="106"/>
        <v>6285.6015609477599</v>
      </c>
      <c r="AE144" s="14">
        <f t="shared" si="107"/>
        <v>6256.2245226679461</v>
      </c>
      <c r="AF144" s="14">
        <f t="shared" si="108"/>
        <v>6791.5461988746138</v>
      </c>
      <c r="AG144" s="14">
        <f t="shared" si="109"/>
        <v>7076.5199688371076</v>
      </c>
      <c r="AH144" s="174">
        <v>6948.1317207416041</v>
      </c>
      <c r="AI144" s="174">
        <v>6877.5868986980986</v>
      </c>
      <c r="AJ144" s="174">
        <v>7090.3734991748142</v>
      </c>
      <c r="AK144" s="174">
        <v>7024.5757029734668</v>
      </c>
      <c r="AL144" s="14">
        <f t="shared" si="110"/>
        <v>7316.8949598936233</v>
      </c>
      <c r="AM144" s="14">
        <f t="shared" si="111"/>
        <v>7321.421600064622</v>
      </c>
      <c r="AN144" s="14">
        <f t="shared" si="112"/>
        <v>0</v>
      </c>
      <c r="AO144" s="14">
        <f t="shared" si="113"/>
        <v>0</v>
      </c>
      <c r="AP144" s="13">
        <v>213933</v>
      </c>
      <c r="AQ144" s="13">
        <v>214078.40599999999</v>
      </c>
      <c r="AR144" s="13">
        <v>215186.351</v>
      </c>
      <c r="AS144" s="14">
        <f t="shared" si="114"/>
        <v>1079.4563972486076</v>
      </c>
      <c r="AT144" s="14">
        <f t="shared" si="115"/>
        <v>1051.1448683576039</v>
      </c>
      <c r="AU144" s="14">
        <f t="shared" si="116"/>
        <v>1150.889019063281</v>
      </c>
      <c r="AV144" s="14">
        <f t="shared" si="117"/>
        <v>1264.7626615671106</v>
      </c>
      <c r="AW144" s="14">
        <f t="shared" si="118"/>
        <v>1316.4488817803619</v>
      </c>
      <c r="AX144" s="14">
        <f t="shared" si="119"/>
        <v>1303.0400618706617</v>
      </c>
      <c r="AY144" s="14">
        <f t="shared" si="120"/>
        <v>1343.401299499563</v>
      </c>
      <c r="AZ144" s="14">
        <f t="shared" si="121"/>
        <v>1324.168384298868</v>
      </c>
      <c r="BA144" s="14">
        <f t="shared" si="122"/>
        <v>1341.1474591743367</v>
      </c>
      <c r="BB144" s="14">
        <f t="shared" si="123"/>
        <v>1358.470594164693</v>
      </c>
      <c r="BC144" s="14">
        <f t="shared" si="124"/>
        <v>0</v>
      </c>
      <c r="BD144" s="14">
        <f t="shared" si="125"/>
        <v>0</v>
      </c>
      <c r="BE144" s="14">
        <f t="shared" si="126"/>
        <v>1858.6604715597387</v>
      </c>
      <c r="BF144" s="14">
        <f t="shared" si="127"/>
        <v>1873.2401132338039</v>
      </c>
      <c r="BG144" s="14">
        <f t="shared" si="128"/>
        <v>2023.7246211299635</v>
      </c>
      <c r="BH144" s="14">
        <f t="shared" si="129"/>
        <v>2040.8112639212491</v>
      </c>
      <c r="BI144" s="14">
        <f t="shared" si="130"/>
        <v>1929.1525081802888</v>
      </c>
      <c r="BJ144" s="14">
        <f t="shared" si="131"/>
        <v>1909.6085313265894</v>
      </c>
      <c r="BK144" s="14">
        <f t="shared" si="132"/>
        <v>1968.6438673421655</v>
      </c>
      <c r="BL144" s="14">
        <f t="shared" si="133"/>
        <v>1940.2467007329271</v>
      </c>
      <c r="BM144" s="14">
        <f t="shared" si="134"/>
        <v>2076.7100896592547</v>
      </c>
      <c r="BN144" s="14">
        <f t="shared" si="135"/>
        <v>2061.5014323761916</v>
      </c>
      <c r="BO144" s="14">
        <f t="shared" si="136"/>
        <v>0</v>
      </c>
      <c r="BP144" s="14">
        <f t="shared" si="137"/>
        <v>0</v>
      </c>
      <c r="BQ144" s="14">
        <f t="shared" si="138"/>
        <v>2938.1168688083462</v>
      </c>
      <c r="BR144" s="14">
        <f t="shared" si="139"/>
        <v>2924.3849815914073</v>
      </c>
      <c r="BS144" s="14">
        <f t="shared" si="140"/>
        <v>3174.6136401932445</v>
      </c>
      <c r="BT144" s="14">
        <f t="shared" si="141"/>
        <v>3305.5739254883592</v>
      </c>
      <c r="BU144" s="14">
        <f t="shared" si="142"/>
        <v>3245.6013899606505</v>
      </c>
      <c r="BV144" s="14">
        <f t="shared" si="143"/>
        <v>3212.6485931972511</v>
      </c>
      <c r="BW144" s="14">
        <f t="shared" si="144"/>
        <v>3312.0451668417295</v>
      </c>
      <c r="BX144" s="14">
        <f t="shared" si="145"/>
        <v>3264.4150850317951</v>
      </c>
      <c r="BY144" s="14">
        <f t="shared" si="146"/>
        <v>3417.857548833591</v>
      </c>
      <c r="BZ144" s="14">
        <f t="shared" si="147"/>
        <v>3419.9720265408841</v>
      </c>
      <c r="CA144" s="14">
        <f t="shared" si="148"/>
        <v>0</v>
      </c>
      <c r="CB144" s="14">
        <f t="shared" si="149"/>
        <v>0</v>
      </c>
    </row>
    <row r="145" spans="1:80" x14ac:dyDescent="0.3">
      <c r="A145" t="s">
        <v>250</v>
      </c>
      <c r="B145" t="s">
        <v>291</v>
      </c>
      <c r="C145" t="s">
        <v>296</v>
      </c>
      <c r="D145" t="s">
        <v>595</v>
      </c>
      <c r="E145" t="s">
        <v>596</v>
      </c>
      <c r="F145" s="13">
        <v>5486.5826388918558</v>
      </c>
      <c r="G145" s="13">
        <v>5481.8063230160069</v>
      </c>
      <c r="H145" s="13">
        <v>5810.1608267285883</v>
      </c>
      <c r="I145" s="13">
        <v>5651.3924622626892</v>
      </c>
      <c r="J145" s="13">
        <v>5614.1596852634657</v>
      </c>
      <c r="K145" s="13">
        <v>5696.6355746049894</v>
      </c>
      <c r="L145" s="13">
        <v>5859.0903699189912</v>
      </c>
      <c r="M145" s="13">
        <v>5640.7661336809324</v>
      </c>
      <c r="N145" s="13">
        <v>5919.306638547384</v>
      </c>
      <c r="O145" s="13">
        <v>5942.6768065270317</v>
      </c>
      <c r="P145" s="13"/>
      <c r="Q145" s="13"/>
      <c r="R145" s="13">
        <v>11607.793189956503</v>
      </c>
      <c r="S145" s="13">
        <v>11663.38971774841</v>
      </c>
      <c r="T145" s="13">
        <v>12559.831206158586</v>
      </c>
      <c r="U145" s="13">
        <v>12955.483131043366</v>
      </c>
      <c r="V145" s="13">
        <v>12125.704529738523</v>
      </c>
      <c r="W145" s="13">
        <v>12059.898625118421</v>
      </c>
      <c r="X145" s="13">
        <v>12667.26509440747</v>
      </c>
      <c r="Y145" s="13">
        <v>12681.943186826938</v>
      </c>
      <c r="Z145" s="13">
        <v>12374.798084825134</v>
      </c>
      <c r="AA145" s="13">
        <v>12068.835258778672</v>
      </c>
      <c r="AB145" s="13"/>
      <c r="AC145" s="13"/>
      <c r="AD145" s="14">
        <f t="shared" si="106"/>
        <v>17094.375828848359</v>
      </c>
      <c r="AE145" s="14">
        <f t="shared" si="107"/>
        <v>17145.196040764418</v>
      </c>
      <c r="AF145" s="14">
        <f t="shared" si="108"/>
        <v>18369.992032887174</v>
      </c>
      <c r="AG145" s="14">
        <f t="shared" si="109"/>
        <v>18606.875593306053</v>
      </c>
      <c r="AH145" s="174">
        <v>17739.864215001988</v>
      </c>
      <c r="AI145" s="174">
        <v>17756.534199723414</v>
      </c>
      <c r="AJ145" s="174">
        <v>18526.355464326465</v>
      </c>
      <c r="AK145" s="174">
        <v>18322.709320507871</v>
      </c>
      <c r="AL145" s="14">
        <f t="shared" si="110"/>
        <v>18294.104723372518</v>
      </c>
      <c r="AM145" s="14">
        <f t="shared" si="111"/>
        <v>18011.512065305702</v>
      </c>
      <c r="AN145" s="14">
        <f t="shared" si="112"/>
        <v>0</v>
      </c>
      <c r="AO145" s="14">
        <f t="shared" si="113"/>
        <v>0</v>
      </c>
      <c r="AP145" s="13">
        <v>555195</v>
      </c>
      <c r="AQ145" s="13">
        <v>558214.576</v>
      </c>
      <c r="AR145" s="13">
        <v>561858.04600000009</v>
      </c>
      <c r="AS145" s="14">
        <f t="shared" si="114"/>
        <v>988.2262338262874</v>
      </c>
      <c r="AT145" s="14">
        <f t="shared" si="115"/>
        <v>987.36593863705673</v>
      </c>
      <c r="AU145" s="14">
        <f t="shared" si="116"/>
        <v>1046.5081325891963</v>
      </c>
      <c r="AV145" s="14">
        <f t="shared" si="117"/>
        <v>1012.4050329819207</v>
      </c>
      <c r="AW145" s="14">
        <f t="shared" si="118"/>
        <v>1005.7350572055764</v>
      </c>
      <c r="AX145" s="14">
        <f t="shared" si="119"/>
        <v>1020.5100009077853</v>
      </c>
      <c r="AY145" s="14">
        <f t="shared" si="120"/>
        <v>1049.6125722662948</v>
      </c>
      <c r="AZ145" s="14">
        <f t="shared" si="121"/>
        <v>1003.948626141225</v>
      </c>
      <c r="BA145" s="14">
        <f t="shared" si="122"/>
        <v>1060.3998700577436</v>
      </c>
      <c r="BB145" s="14">
        <f t="shared" si="123"/>
        <v>1064.5864622723559</v>
      </c>
      <c r="BC145" s="14">
        <f t="shared" si="124"/>
        <v>0</v>
      </c>
      <c r="BD145" s="14">
        <f t="shared" si="125"/>
        <v>0</v>
      </c>
      <c r="BE145" s="14">
        <f t="shared" si="126"/>
        <v>2090.759677222688</v>
      </c>
      <c r="BF145" s="14">
        <f t="shared" si="127"/>
        <v>2100.7735512294621</v>
      </c>
      <c r="BG145" s="14">
        <f t="shared" si="128"/>
        <v>2262.2378094468763</v>
      </c>
      <c r="BH145" s="14">
        <f t="shared" si="129"/>
        <v>2320.8786886000926</v>
      </c>
      <c r="BI145" s="14">
        <f t="shared" si="130"/>
        <v>2172.2300081498629</v>
      </c>
      <c r="BJ145" s="14">
        <f t="shared" si="131"/>
        <v>2160.4413685389723</v>
      </c>
      <c r="BK145" s="14">
        <f t="shared" si="132"/>
        <v>2269.2465655729256</v>
      </c>
      <c r="BL145" s="14">
        <f t="shared" si="133"/>
        <v>2257.1436463556379</v>
      </c>
      <c r="BM145" s="14">
        <f t="shared" si="134"/>
        <v>2216.8532705647467</v>
      </c>
      <c r="BN145" s="14">
        <f t="shared" si="135"/>
        <v>2162.0423001599788</v>
      </c>
      <c r="BO145" s="14">
        <f t="shared" si="136"/>
        <v>0</v>
      </c>
      <c r="BP145" s="14">
        <f t="shared" si="137"/>
        <v>0</v>
      </c>
      <c r="BQ145" s="14">
        <f t="shared" si="138"/>
        <v>3078.9859110489751</v>
      </c>
      <c r="BR145" s="14">
        <f t="shared" si="139"/>
        <v>3088.1394898665185</v>
      </c>
      <c r="BS145" s="14">
        <f t="shared" si="140"/>
        <v>3308.7459420360724</v>
      </c>
      <c r="BT145" s="14">
        <f t="shared" si="141"/>
        <v>3333.2837215820132</v>
      </c>
      <c r="BU145" s="14">
        <f t="shared" si="142"/>
        <v>3177.965065355439</v>
      </c>
      <c r="BV145" s="14">
        <f t="shared" si="143"/>
        <v>3180.9513694467578</v>
      </c>
      <c r="BW145" s="14">
        <f t="shared" si="144"/>
        <v>3318.8591378392216</v>
      </c>
      <c r="BX145" s="14">
        <f t="shared" si="145"/>
        <v>3261.0922724968627</v>
      </c>
      <c r="BY145" s="14">
        <f t="shared" si="146"/>
        <v>3277.2531406224903</v>
      </c>
      <c r="BZ145" s="14">
        <f t="shared" si="147"/>
        <v>3226.628762432334</v>
      </c>
      <c r="CA145" s="14">
        <f t="shared" si="148"/>
        <v>0</v>
      </c>
      <c r="CB145" s="14">
        <f t="shared" si="149"/>
        <v>0</v>
      </c>
    </row>
    <row r="146" spans="1:80" x14ac:dyDescent="0.3">
      <c r="A146" t="s">
        <v>250</v>
      </c>
      <c r="B146" t="s">
        <v>291</v>
      </c>
      <c r="C146" t="s">
        <v>302</v>
      </c>
      <c r="D146" t="s">
        <v>597</v>
      </c>
      <c r="E146" t="s">
        <v>598</v>
      </c>
      <c r="F146" s="13">
        <v>2280.2484044822945</v>
      </c>
      <c r="G146" s="13">
        <v>2310.4919591705475</v>
      </c>
      <c r="H146" s="13">
        <v>2389.5288996617169</v>
      </c>
      <c r="I146" s="13">
        <v>2327.8486809596652</v>
      </c>
      <c r="J146" s="13">
        <v>2023.9843650971977</v>
      </c>
      <c r="K146" s="13">
        <v>2094.6225873755689</v>
      </c>
      <c r="L146" s="13">
        <v>2101.2947080478934</v>
      </c>
      <c r="M146" s="13">
        <v>2086.8725824141297</v>
      </c>
      <c r="N146" s="13">
        <v>2456.7574921407636</v>
      </c>
      <c r="O146" s="13">
        <v>2774.7807473197463</v>
      </c>
      <c r="P146" s="13"/>
      <c r="Q146" s="13"/>
      <c r="R146" s="13">
        <v>4352.2536297449997</v>
      </c>
      <c r="S146" s="13">
        <v>4309.3020957206345</v>
      </c>
      <c r="T146" s="13">
        <v>4628.0599772634323</v>
      </c>
      <c r="U146" s="13">
        <v>4788.1641824764256</v>
      </c>
      <c r="V146" s="13">
        <v>4782.8279556434572</v>
      </c>
      <c r="W146" s="13">
        <v>4838.6697087836728</v>
      </c>
      <c r="X146" s="13">
        <v>4960.010929641343</v>
      </c>
      <c r="Y146" s="13">
        <v>4759.8466003986887</v>
      </c>
      <c r="Z146" s="13">
        <v>4684.6991769819033</v>
      </c>
      <c r="AA146" s="13">
        <v>4695.4956497474468</v>
      </c>
      <c r="AB146" s="13"/>
      <c r="AC146" s="13"/>
      <c r="AD146" s="14">
        <f t="shared" si="106"/>
        <v>6632.5020342272946</v>
      </c>
      <c r="AE146" s="14">
        <f t="shared" si="107"/>
        <v>6619.794054891182</v>
      </c>
      <c r="AF146" s="14">
        <f t="shared" si="108"/>
        <v>7017.5888769251487</v>
      </c>
      <c r="AG146" s="14">
        <f t="shared" si="109"/>
        <v>7116.0128634360908</v>
      </c>
      <c r="AH146" s="174">
        <v>6806.8123207406552</v>
      </c>
      <c r="AI146" s="174">
        <v>6933.2922961592412</v>
      </c>
      <c r="AJ146" s="174">
        <v>7061.3056376892364</v>
      </c>
      <c r="AK146" s="174">
        <v>6846.719182812818</v>
      </c>
      <c r="AL146" s="14">
        <f t="shared" si="110"/>
        <v>7141.4566691226664</v>
      </c>
      <c r="AM146" s="14">
        <f t="shared" si="111"/>
        <v>7470.2763970671931</v>
      </c>
      <c r="AN146" s="14">
        <f t="shared" si="112"/>
        <v>0</v>
      </c>
      <c r="AO146" s="14">
        <f t="shared" si="113"/>
        <v>0</v>
      </c>
      <c r="AP146" s="13">
        <v>279027</v>
      </c>
      <c r="AQ146" s="13">
        <v>281871.674</v>
      </c>
      <c r="AR146" s="13">
        <v>284501.386</v>
      </c>
      <c r="AS146" s="14">
        <f t="shared" si="114"/>
        <v>817.21424968992039</v>
      </c>
      <c r="AT146" s="14">
        <f t="shared" si="115"/>
        <v>828.05318451997391</v>
      </c>
      <c r="AU146" s="14">
        <f t="shared" si="116"/>
        <v>856.37909580854785</v>
      </c>
      <c r="AV146" s="14">
        <f t="shared" si="117"/>
        <v>825.85406611650706</v>
      </c>
      <c r="AW146" s="14">
        <f t="shared" si="118"/>
        <v>718.05170642907444</v>
      </c>
      <c r="AX146" s="14">
        <f t="shared" si="119"/>
        <v>743.11212533387402</v>
      </c>
      <c r="AY146" s="14">
        <f t="shared" si="120"/>
        <v>745.47920272680312</v>
      </c>
      <c r="AZ146" s="14">
        <f t="shared" si="121"/>
        <v>733.51930257876836</v>
      </c>
      <c r="BA146" s="14">
        <f t="shared" si="122"/>
        <v>871.58722168754127</v>
      </c>
      <c r="BB146" s="14">
        <f t="shared" si="123"/>
        <v>984.41276767659394</v>
      </c>
      <c r="BC146" s="14">
        <f t="shared" si="124"/>
        <v>0</v>
      </c>
      <c r="BD146" s="14">
        <f t="shared" si="125"/>
        <v>0</v>
      </c>
      <c r="BE146" s="14">
        <f t="shared" si="126"/>
        <v>1559.7965894859635</v>
      </c>
      <c r="BF146" s="14">
        <f t="shared" si="127"/>
        <v>1544.4032641001174</v>
      </c>
      <c r="BG146" s="14">
        <f t="shared" si="128"/>
        <v>1658.642345458838</v>
      </c>
      <c r="BH146" s="14">
        <f t="shared" si="129"/>
        <v>1698.703567665485</v>
      </c>
      <c r="BI146" s="14">
        <f t="shared" si="130"/>
        <v>1696.8104271603599</v>
      </c>
      <c r="BJ146" s="14">
        <f t="shared" si="131"/>
        <v>1716.6214824351853</v>
      </c>
      <c r="BK146" s="14">
        <f t="shared" si="132"/>
        <v>1759.6698736182136</v>
      </c>
      <c r="BL146" s="14">
        <f t="shared" si="133"/>
        <v>1673.0486509470604</v>
      </c>
      <c r="BM146" s="14">
        <f t="shared" si="134"/>
        <v>1661.9971459004794</v>
      </c>
      <c r="BN146" s="14">
        <f t="shared" si="135"/>
        <v>1665.8274253366255</v>
      </c>
      <c r="BO146" s="14">
        <f t="shared" si="136"/>
        <v>0</v>
      </c>
      <c r="BP146" s="14">
        <f t="shared" si="137"/>
        <v>0</v>
      </c>
      <c r="BQ146" s="14">
        <f t="shared" si="138"/>
        <v>2377.010839175884</v>
      </c>
      <c r="BR146" s="14">
        <f t="shared" si="139"/>
        <v>2372.4564486200911</v>
      </c>
      <c r="BS146" s="14">
        <f t="shared" si="140"/>
        <v>2515.0214412673859</v>
      </c>
      <c r="BT146" s="14">
        <f t="shared" si="141"/>
        <v>2524.5576337819921</v>
      </c>
      <c r="BU146" s="14">
        <f t="shared" si="142"/>
        <v>2414.8621335894345</v>
      </c>
      <c r="BV146" s="14">
        <f t="shared" si="143"/>
        <v>2459.7336077690593</v>
      </c>
      <c r="BW146" s="14">
        <f t="shared" si="144"/>
        <v>2505.1490763450165</v>
      </c>
      <c r="BX146" s="14">
        <f t="shared" si="145"/>
        <v>2406.5679535258287</v>
      </c>
      <c r="BY146" s="14">
        <f t="shared" si="146"/>
        <v>2533.5843675880201</v>
      </c>
      <c r="BZ146" s="14">
        <f t="shared" si="147"/>
        <v>2650.2401930132196</v>
      </c>
      <c r="CA146" s="14">
        <f t="shared" si="148"/>
        <v>0</v>
      </c>
      <c r="CB146" s="14">
        <f t="shared" si="149"/>
        <v>0</v>
      </c>
    </row>
    <row r="147" spans="1:80" x14ac:dyDescent="0.3">
      <c r="A147" t="s">
        <v>226</v>
      </c>
      <c r="B147" t="s">
        <v>221</v>
      </c>
      <c r="C147" t="s">
        <v>234</v>
      </c>
      <c r="D147" t="s">
        <v>599</v>
      </c>
      <c r="E147" t="s">
        <v>600</v>
      </c>
      <c r="F147" s="13">
        <v>1443.8444741554415</v>
      </c>
      <c r="G147" s="13">
        <v>1495.5089412552716</v>
      </c>
      <c r="H147" s="13">
        <v>1608.3741523346798</v>
      </c>
      <c r="I147" s="13">
        <v>1837.1863497086661</v>
      </c>
      <c r="J147" s="13">
        <v>1631.0571780644455</v>
      </c>
      <c r="K147" s="13">
        <v>1612.0239821886676</v>
      </c>
      <c r="L147" s="13">
        <v>1532.2355940654595</v>
      </c>
      <c r="M147" s="13">
        <v>1517.2971070205213</v>
      </c>
      <c r="N147" s="13">
        <v>2123.3366930019224</v>
      </c>
      <c r="O147" s="13">
        <v>2057.725984398021</v>
      </c>
      <c r="P147" s="13"/>
      <c r="Q147" s="13"/>
      <c r="R147" s="13">
        <v>3468.4776568095313</v>
      </c>
      <c r="S147" s="13">
        <v>3550.4407378958813</v>
      </c>
      <c r="T147" s="13">
        <v>3907.4344861516242</v>
      </c>
      <c r="U147" s="13">
        <v>3706.1633818692808</v>
      </c>
      <c r="V147" s="13">
        <v>3749.621639748626</v>
      </c>
      <c r="W147" s="13">
        <v>3672.261948928709</v>
      </c>
      <c r="X147" s="13">
        <v>3729.4453543342906</v>
      </c>
      <c r="Y147" s="13">
        <v>3681.8562535010897</v>
      </c>
      <c r="Z147" s="13">
        <v>3495.2109314756076</v>
      </c>
      <c r="AA147" s="13">
        <v>3319.2578709112377</v>
      </c>
      <c r="AB147" s="13"/>
      <c r="AC147" s="13"/>
      <c r="AD147" s="14">
        <f t="shared" si="106"/>
        <v>4912.3221309649725</v>
      </c>
      <c r="AE147" s="14">
        <f t="shared" si="107"/>
        <v>5045.9496791511528</v>
      </c>
      <c r="AF147" s="14">
        <f t="shared" si="108"/>
        <v>5515.8086384863036</v>
      </c>
      <c r="AG147" s="14">
        <f t="shared" si="109"/>
        <v>5543.3497315779468</v>
      </c>
      <c r="AH147" s="174">
        <v>5380.6788178130719</v>
      </c>
      <c r="AI147" s="174">
        <v>5284.2859311173761</v>
      </c>
      <c r="AJ147" s="174">
        <v>5261.6809483997504</v>
      </c>
      <c r="AK147" s="174">
        <v>5199.1533605216109</v>
      </c>
      <c r="AL147" s="14">
        <f t="shared" si="110"/>
        <v>5618.54762447753</v>
      </c>
      <c r="AM147" s="14">
        <f t="shared" si="111"/>
        <v>5376.9838553092586</v>
      </c>
      <c r="AN147" s="14">
        <f t="shared" si="112"/>
        <v>0</v>
      </c>
      <c r="AO147" s="14">
        <f t="shared" si="113"/>
        <v>0</v>
      </c>
      <c r="AP147" s="13">
        <v>149555</v>
      </c>
      <c r="AQ147" s="13">
        <v>149469.95199999999</v>
      </c>
      <c r="AR147" s="13">
        <v>149663.31200000001</v>
      </c>
      <c r="AS147" s="14">
        <f t="shared" si="114"/>
        <v>965.42708311687443</v>
      </c>
      <c r="AT147" s="14">
        <f t="shared" si="115"/>
        <v>999.97254605681633</v>
      </c>
      <c r="AU147" s="14">
        <f t="shared" si="116"/>
        <v>1075.4399066127378</v>
      </c>
      <c r="AV147" s="14">
        <f t="shared" si="117"/>
        <v>1229.1342340891808</v>
      </c>
      <c r="AW147" s="14">
        <f t="shared" si="118"/>
        <v>1091.2274716355337</v>
      </c>
      <c r="AX147" s="14">
        <f t="shared" si="119"/>
        <v>1078.4936775711735</v>
      </c>
      <c r="AY147" s="14">
        <f t="shared" si="120"/>
        <v>1025.1127892684808</v>
      </c>
      <c r="AZ147" s="14">
        <f t="shared" si="121"/>
        <v>1013.8069823154264</v>
      </c>
      <c r="BA147" s="14">
        <f t="shared" si="122"/>
        <v>1420.5776241915983</v>
      </c>
      <c r="BB147" s="14">
        <f t="shared" si="123"/>
        <v>1376.6820400116412</v>
      </c>
      <c r="BC147" s="14">
        <f t="shared" si="124"/>
        <v>0</v>
      </c>
      <c r="BD147" s="14">
        <f t="shared" si="125"/>
        <v>0</v>
      </c>
      <c r="BE147" s="14">
        <f t="shared" si="126"/>
        <v>2319.1987274310663</v>
      </c>
      <c r="BF147" s="14">
        <f t="shared" si="127"/>
        <v>2374.0033685907401</v>
      </c>
      <c r="BG147" s="14">
        <f t="shared" si="128"/>
        <v>2612.7073559236565</v>
      </c>
      <c r="BH147" s="14">
        <f t="shared" si="129"/>
        <v>2479.5374135594029</v>
      </c>
      <c r="BI147" s="14">
        <f t="shared" si="130"/>
        <v>2508.6123261407261</v>
      </c>
      <c r="BJ147" s="14">
        <f t="shared" si="131"/>
        <v>2456.8563111124231</v>
      </c>
      <c r="BK147" s="14">
        <f t="shared" si="132"/>
        <v>2495.1137699798624</v>
      </c>
      <c r="BL147" s="14">
        <f t="shared" si="133"/>
        <v>2460.0927270011834</v>
      </c>
      <c r="BM147" s="14">
        <f t="shared" si="134"/>
        <v>2338.4037291158079</v>
      </c>
      <c r="BN147" s="14">
        <f t="shared" si="135"/>
        <v>2220.6857140833486</v>
      </c>
      <c r="BO147" s="14">
        <f t="shared" si="136"/>
        <v>0</v>
      </c>
      <c r="BP147" s="14">
        <f t="shared" si="137"/>
        <v>0</v>
      </c>
      <c r="BQ147" s="14">
        <f t="shared" si="138"/>
        <v>3284.6258105479405</v>
      </c>
      <c r="BR147" s="14">
        <f t="shared" si="139"/>
        <v>3373.9759146475562</v>
      </c>
      <c r="BS147" s="14">
        <f t="shared" si="140"/>
        <v>3688.147262536394</v>
      </c>
      <c r="BT147" s="14">
        <f t="shared" si="141"/>
        <v>3708.6716476485835</v>
      </c>
      <c r="BU147" s="14">
        <f t="shared" si="142"/>
        <v>3599.8397977762593</v>
      </c>
      <c r="BV147" s="14">
        <f t="shared" si="143"/>
        <v>3535.3499886835962</v>
      </c>
      <c r="BW147" s="14">
        <f t="shared" si="144"/>
        <v>3520.2265592483432</v>
      </c>
      <c r="BX147" s="14">
        <f t="shared" si="145"/>
        <v>3473.8997093166099</v>
      </c>
      <c r="BY147" s="14">
        <f t="shared" si="146"/>
        <v>3758.9813533074062</v>
      </c>
      <c r="BZ147" s="14">
        <f t="shared" si="147"/>
        <v>3597.3677540949898</v>
      </c>
      <c r="CA147" s="14">
        <f t="shared" si="148"/>
        <v>0</v>
      </c>
      <c r="CB147" s="14">
        <f t="shared" si="149"/>
        <v>0</v>
      </c>
    </row>
    <row r="148" spans="1:80" x14ac:dyDescent="0.3">
      <c r="A148" t="s">
        <v>259</v>
      </c>
      <c r="B148" t="s">
        <v>283</v>
      </c>
      <c r="C148" t="s">
        <v>307</v>
      </c>
      <c r="D148" t="s">
        <v>603</v>
      </c>
      <c r="E148" t="s">
        <v>604</v>
      </c>
      <c r="F148" s="13">
        <v>2863.6761642771285</v>
      </c>
      <c r="G148" s="13">
        <v>2688.4130654040582</v>
      </c>
      <c r="H148" s="13">
        <v>2540.9313004160358</v>
      </c>
      <c r="I148" s="13">
        <v>2427.9704797775994</v>
      </c>
      <c r="J148" s="13">
        <v>2938.6935290724432</v>
      </c>
      <c r="K148" s="13">
        <v>2971.0326001899994</v>
      </c>
      <c r="L148" s="13">
        <v>2970.7936603410581</v>
      </c>
      <c r="M148" s="13">
        <v>2905.3723454284891</v>
      </c>
      <c r="N148" s="13">
        <v>2550.9298562609169</v>
      </c>
      <c r="O148" s="13">
        <v>2558.0581082198864</v>
      </c>
      <c r="P148" s="13"/>
      <c r="Q148" s="13"/>
      <c r="R148" s="13">
        <v>4520.2356879084873</v>
      </c>
      <c r="S148" s="13">
        <v>4322.0054823556729</v>
      </c>
      <c r="T148" s="13">
        <v>4352.8818655291016</v>
      </c>
      <c r="U148" s="13">
        <v>4483.6697533306633</v>
      </c>
      <c r="V148" s="13">
        <v>4470.0219048274657</v>
      </c>
      <c r="W148" s="13">
        <v>4517.6516386930898</v>
      </c>
      <c r="X148" s="13">
        <v>4518.6286897585633</v>
      </c>
      <c r="Y148" s="13">
        <v>4418.4238332366804</v>
      </c>
      <c r="Z148" s="13">
        <v>4406.8632283223697</v>
      </c>
      <c r="AA148" s="13">
        <v>4382.3952518624728</v>
      </c>
      <c r="AB148" s="13"/>
      <c r="AC148" s="13"/>
      <c r="AD148" s="14">
        <f t="shared" si="106"/>
        <v>7383.9118521856162</v>
      </c>
      <c r="AE148" s="14">
        <f t="shared" si="107"/>
        <v>7010.4185477597312</v>
      </c>
      <c r="AF148" s="14">
        <f t="shared" si="108"/>
        <v>6893.8131659451374</v>
      </c>
      <c r="AG148" s="14">
        <f t="shared" si="109"/>
        <v>6911.6402331082627</v>
      </c>
      <c r="AH148" s="174">
        <v>7408.7154338999098</v>
      </c>
      <c r="AI148" s="174">
        <v>7488.6842388830892</v>
      </c>
      <c r="AJ148" s="174">
        <v>7489.4223500996213</v>
      </c>
      <c r="AK148" s="174">
        <v>7323.7961786651695</v>
      </c>
      <c r="AL148" s="14">
        <f t="shared" si="110"/>
        <v>6957.7930845832871</v>
      </c>
      <c r="AM148" s="14">
        <f t="shared" si="111"/>
        <v>6940.4533600823597</v>
      </c>
      <c r="AN148" s="14">
        <f t="shared" si="112"/>
        <v>0</v>
      </c>
      <c r="AO148" s="14">
        <f t="shared" si="113"/>
        <v>0</v>
      </c>
      <c r="AP148" s="13">
        <v>252359</v>
      </c>
      <c r="AQ148" s="13">
        <v>254248.74400000001</v>
      </c>
      <c r="AR148" s="13">
        <v>255756.22700000001</v>
      </c>
      <c r="AS148" s="14">
        <f t="shared" si="114"/>
        <v>1134.7628435194024</v>
      </c>
      <c r="AT148" s="14">
        <f t="shared" si="115"/>
        <v>1065.3129333227894</v>
      </c>
      <c r="AU148" s="14">
        <f t="shared" si="116"/>
        <v>1006.8716790033387</v>
      </c>
      <c r="AV148" s="14">
        <f t="shared" si="117"/>
        <v>954.95869186185598</v>
      </c>
      <c r="AW148" s="14">
        <f t="shared" si="118"/>
        <v>1155.8340398615474</v>
      </c>
      <c r="AX148" s="14">
        <f t="shared" si="119"/>
        <v>1168.5535013655758</v>
      </c>
      <c r="AY148" s="14">
        <f t="shared" si="120"/>
        <v>1168.4595225929841</v>
      </c>
      <c r="AZ148" s="14">
        <f t="shared" si="121"/>
        <v>1135.9928082722649</v>
      </c>
      <c r="BA148" s="14">
        <f t="shared" si="122"/>
        <v>1003.3205341069126</v>
      </c>
      <c r="BB148" s="14">
        <f t="shared" si="123"/>
        <v>1006.1241868789277</v>
      </c>
      <c r="BC148" s="14">
        <f t="shared" si="124"/>
        <v>0</v>
      </c>
      <c r="BD148" s="14">
        <f t="shared" si="125"/>
        <v>0</v>
      </c>
      <c r="BE148" s="14">
        <f t="shared" si="126"/>
        <v>1791.1925819600203</v>
      </c>
      <c r="BF148" s="14">
        <f t="shared" si="127"/>
        <v>1712.6417058062809</v>
      </c>
      <c r="BG148" s="14">
        <f t="shared" si="128"/>
        <v>1724.8768086452637</v>
      </c>
      <c r="BH148" s="14">
        <f t="shared" si="129"/>
        <v>1763.49730692501</v>
      </c>
      <c r="BI148" s="14">
        <f t="shared" si="130"/>
        <v>1758.1293950570964</v>
      </c>
      <c r="BJ148" s="14">
        <f t="shared" si="131"/>
        <v>1776.8629129169228</v>
      </c>
      <c r="BK148" s="14">
        <f t="shared" si="132"/>
        <v>1777.2472023533628</v>
      </c>
      <c r="BL148" s="14">
        <f t="shared" si="133"/>
        <v>1727.5918889891504</v>
      </c>
      <c r="BM148" s="14">
        <f t="shared" si="134"/>
        <v>1733.2881016404824</v>
      </c>
      <c r="BN148" s="14">
        <f t="shared" si="135"/>
        <v>1723.6644645381111</v>
      </c>
      <c r="BO148" s="14">
        <f t="shared" si="136"/>
        <v>0</v>
      </c>
      <c r="BP148" s="14">
        <f t="shared" si="137"/>
        <v>0</v>
      </c>
      <c r="BQ148" s="14">
        <f t="shared" si="138"/>
        <v>2925.955425479423</v>
      </c>
      <c r="BR148" s="14">
        <f t="shared" si="139"/>
        <v>2777.9546391290705</v>
      </c>
      <c r="BS148" s="14">
        <f t="shared" si="140"/>
        <v>2731.7484876486023</v>
      </c>
      <c r="BT148" s="14">
        <f t="shared" si="141"/>
        <v>2718.4559987868661</v>
      </c>
      <c r="BU148" s="14">
        <f t="shared" si="142"/>
        <v>2913.963434918644</v>
      </c>
      <c r="BV148" s="14">
        <f t="shared" si="143"/>
        <v>2945.4164142824984</v>
      </c>
      <c r="BW148" s="14">
        <f t="shared" si="144"/>
        <v>2945.7067249463466</v>
      </c>
      <c r="BX148" s="14">
        <f t="shared" si="145"/>
        <v>2863.5846972614154</v>
      </c>
      <c r="BY148" s="14">
        <f t="shared" si="146"/>
        <v>2736.6086357473951</v>
      </c>
      <c r="BZ148" s="14">
        <f t="shared" si="147"/>
        <v>2729.7886514170386</v>
      </c>
      <c r="CA148" s="14">
        <f t="shared" si="148"/>
        <v>0</v>
      </c>
      <c r="CB148" s="14">
        <f t="shared" si="149"/>
        <v>0</v>
      </c>
    </row>
    <row r="149" spans="1:80" x14ac:dyDescent="0.3">
      <c r="A149" t="s">
        <v>232</v>
      </c>
      <c r="B149" t="s">
        <v>270</v>
      </c>
      <c r="C149" t="s">
        <v>289</v>
      </c>
      <c r="D149" t="s">
        <v>607</v>
      </c>
      <c r="E149" t="s">
        <v>608</v>
      </c>
      <c r="F149" s="13">
        <v>1600.2403922989913</v>
      </c>
      <c r="G149" s="13">
        <v>1777.2324114026751</v>
      </c>
      <c r="H149" s="13">
        <v>1806.5137599677723</v>
      </c>
      <c r="I149" s="13">
        <v>1988.8049954836988</v>
      </c>
      <c r="J149" s="13">
        <v>1744.3555316912716</v>
      </c>
      <c r="K149" s="13">
        <v>1763.4749981186242</v>
      </c>
      <c r="L149" s="13">
        <v>1763.4749981186244</v>
      </c>
      <c r="M149" s="13">
        <v>1725.1879836577716</v>
      </c>
      <c r="N149" s="13">
        <v>2072.7082575905997</v>
      </c>
      <c r="O149" s="13">
        <v>2194.9110315888165</v>
      </c>
      <c r="P149" s="13"/>
      <c r="Q149" s="13"/>
      <c r="R149" s="13">
        <v>3699.1361124206287</v>
      </c>
      <c r="S149" s="13">
        <v>3668.4774100966133</v>
      </c>
      <c r="T149" s="13">
        <v>3957.5792317176902</v>
      </c>
      <c r="U149" s="13">
        <v>4103.4817221577377</v>
      </c>
      <c r="V149" s="13">
        <v>3748.8226333485977</v>
      </c>
      <c r="W149" s="13">
        <v>3790.2955312456506</v>
      </c>
      <c r="X149" s="13">
        <v>3790.2955312456506</v>
      </c>
      <c r="Y149" s="13">
        <v>3708.3155333846507</v>
      </c>
      <c r="Z149" s="13">
        <v>3882.8323038295898</v>
      </c>
      <c r="AA149" s="13">
        <v>3847.827336017232</v>
      </c>
      <c r="AB149" s="13"/>
      <c r="AC149" s="13"/>
      <c r="AD149" s="14">
        <f t="shared" si="106"/>
        <v>5299.3765047196202</v>
      </c>
      <c r="AE149" s="14">
        <f t="shared" si="107"/>
        <v>5445.7098214992884</v>
      </c>
      <c r="AF149" s="14">
        <f t="shared" si="108"/>
        <v>5764.092991685462</v>
      </c>
      <c r="AG149" s="14">
        <f t="shared" si="109"/>
        <v>6092.2867176414366</v>
      </c>
      <c r="AH149" s="174">
        <v>5493.1781650398698</v>
      </c>
      <c r="AI149" s="174">
        <v>5553.7705293642748</v>
      </c>
      <c r="AJ149" s="174">
        <v>5553.7705293642748</v>
      </c>
      <c r="AK149" s="174">
        <v>5433.5035170424217</v>
      </c>
      <c r="AL149" s="14">
        <f t="shared" si="110"/>
        <v>5955.54056142019</v>
      </c>
      <c r="AM149" s="14">
        <f t="shared" si="111"/>
        <v>6042.738367606049</v>
      </c>
      <c r="AN149" s="14">
        <f t="shared" si="112"/>
        <v>0</v>
      </c>
      <c r="AO149" s="14">
        <f t="shared" si="113"/>
        <v>0</v>
      </c>
      <c r="AP149" s="13">
        <v>181808</v>
      </c>
      <c r="AQ149" s="13">
        <v>183087.916</v>
      </c>
      <c r="AR149" s="13">
        <v>184414.64499999999</v>
      </c>
      <c r="AS149" s="14">
        <f t="shared" si="114"/>
        <v>880.18150592877714</v>
      </c>
      <c r="AT149" s="14">
        <f t="shared" si="115"/>
        <v>977.53256809528455</v>
      </c>
      <c r="AU149" s="14">
        <f t="shared" si="116"/>
        <v>993.63821172213136</v>
      </c>
      <c r="AV149" s="14">
        <f t="shared" si="117"/>
        <v>1086.2568316544161</v>
      </c>
      <c r="AW149" s="14">
        <f t="shared" si="118"/>
        <v>952.74203224382745</v>
      </c>
      <c r="AX149" s="14">
        <f t="shared" si="119"/>
        <v>963.1848112349611</v>
      </c>
      <c r="AY149" s="14">
        <f t="shared" si="120"/>
        <v>963.18481123496122</v>
      </c>
      <c r="AZ149" s="14">
        <f t="shared" si="121"/>
        <v>935.49402416373812</v>
      </c>
      <c r="BA149" s="14">
        <f t="shared" si="122"/>
        <v>1132.0835928847428</v>
      </c>
      <c r="BB149" s="14">
        <f t="shared" si="123"/>
        <v>1198.8289995003365</v>
      </c>
      <c r="BC149" s="14">
        <f t="shared" si="124"/>
        <v>0</v>
      </c>
      <c r="BD149" s="14">
        <f t="shared" si="125"/>
        <v>0</v>
      </c>
      <c r="BE149" s="14">
        <f t="shared" si="126"/>
        <v>2034.6388016042356</v>
      </c>
      <c r="BF149" s="14">
        <f t="shared" si="127"/>
        <v>2017.7755709851124</v>
      </c>
      <c r="BG149" s="14">
        <f t="shared" si="128"/>
        <v>2176.7904777114813</v>
      </c>
      <c r="BH149" s="14">
        <f t="shared" si="129"/>
        <v>2241.2630018453747</v>
      </c>
      <c r="BI149" s="14">
        <f t="shared" si="130"/>
        <v>2047.5532821885404</v>
      </c>
      <c r="BJ149" s="14">
        <f t="shared" si="131"/>
        <v>2070.2051856036478</v>
      </c>
      <c r="BK149" s="14">
        <f t="shared" si="132"/>
        <v>2070.2051856036478</v>
      </c>
      <c r="BL149" s="14">
        <f t="shared" si="133"/>
        <v>2010.8573987627994</v>
      </c>
      <c r="BM149" s="14">
        <f t="shared" si="134"/>
        <v>2120.7474467236766</v>
      </c>
      <c r="BN149" s="14">
        <f t="shared" si="135"/>
        <v>2101.628234174249</v>
      </c>
      <c r="BO149" s="14">
        <f t="shared" si="136"/>
        <v>0</v>
      </c>
      <c r="BP149" s="14">
        <f t="shared" si="137"/>
        <v>0</v>
      </c>
      <c r="BQ149" s="14">
        <f t="shared" si="138"/>
        <v>2914.820307533013</v>
      </c>
      <c r="BR149" s="14">
        <f t="shared" si="139"/>
        <v>2995.3081390803973</v>
      </c>
      <c r="BS149" s="14">
        <f t="shared" si="140"/>
        <v>3170.4286894336124</v>
      </c>
      <c r="BT149" s="14">
        <f t="shared" si="141"/>
        <v>3327.5198334997908</v>
      </c>
      <c r="BU149" s="14">
        <f t="shared" si="142"/>
        <v>3000.2953144323678</v>
      </c>
      <c r="BV149" s="14">
        <f t="shared" si="143"/>
        <v>3033.3899968386086</v>
      </c>
      <c r="BW149" s="14">
        <f t="shared" si="144"/>
        <v>3033.3899968386086</v>
      </c>
      <c r="BX149" s="14">
        <f t="shared" si="145"/>
        <v>2946.351422926537</v>
      </c>
      <c r="BY149" s="14">
        <f t="shared" si="146"/>
        <v>3252.8310396084198</v>
      </c>
      <c r="BZ149" s="14">
        <f t="shared" si="147"/>
        <v>3300.4572336745855</v>
      </c>
      <c r="CA149" s="14">
        <f t="shared" si="148"/>
        <v>0</v>
      </c>
      <c r="CB149" s="14">
        <f t="shared" si="149"/>
        <v>0</v>
      </c>
    </row>
    <row r="150" spans="1:80" x14ac:dyDescent="0.3">
      <c r="A150" t="s">
        <v>241</v>
      </c>
      <c r="B150" t="s">
        <v>276</v>
      </c>
      <c r="C150" t="s">
        <v>317</v>
      </c>
      <c r="D150" t="s">
        <v>609</v>
      </c>
      <c r="E150" t="s">
        <v>610</v>
      </c>
      <c r="F150" s="13">
        <v>1885.0977890687791</v>
      </c>
      <c r="G150" s="13">
        <v>1848.8057139240063</v>
      </c>
      <c r="H150" s="13">
        <v>1872.1774228066251</v>
      </c>
      <c r="I150" s="13">
        <v>1774.9225994470366</v>
      </c>
      <c r="J150" s="13">
        <v>1948.4913966479558</v>
      </c>
      <c r="K150" s="13">
        <v>1969.5766168406399</v>
      </c>
      <c r="L150" s="13">
        <v>1973.9869741323175</v>
      </c>
      <c r="M150" s="13">
        <v>1927.6244677949003</v>
      </c>
      <c r="N150" s="13">
        <v>1954.5886668258474</v>
      </c>
      <c r="O150" s="13">
        <v>2095.2578149396377</v>
      </c>
      <c r="P150" s="13"/>
      <c r="Q150" s="13"/>
      <c r="R150" s="13">
        <v>4430.823163262341</v>
      </c>
      <c r="S150" s="13">
        <v>4572.5167318104177</v>
      </c>
      <c r="T150" s="13">
        <v>4734.0948341755784</v>
      </c>
      <c r="U150" s="13">
        <v>4660.4300506067848</v>
      </c>
      <c r="V150" s="13">
        <v>4399.002236168426</v>
      </c>
      <c r="W150" s="13">
        <v>4447.72877826484</v>
      </c>
      <c r="X150" s="13">
        <v>4463.2601347419577</v>
      </c>
      <c r="Y150" s="13">
        <v>4361.9328987237723</v>
      </c>
      <c r="Z150" s="13">
        <v>4776.0343214484865</v>
      </c>
      <c r="AA150" s="13">
        <v>4889.6026322022417</v>
      </c>
      <c r="AB150" s="13"/>
      <c r="AC150" s="13"/>
      <c r="AD150" s="14">
        <f t="shared" si="106"/>
        <v>6315.9209523311201</v>
      </c>
      <c r="AE150" s="14">
        <f t="shared" si="107"/>
        <v>6421.322445734424</v>
      </c>
      <c r="AF150" s="14">
        <f t="shared" si="108"/>
        <v>6606.2722569822035</v>
      </c>
      <c r="AG150" s="14">
        <f t="shared" si="109"/>
        <v>6435.352650053821</v>
      </c>
      <c r="AH150" s="174">
        <v>6347.4936328163803</v>
      </c>
      <c r="AI150" s="174">
        <v>6417.3053951054799</v>
      </c>
      <c r="AJ150" s="174">
        <v>6437.247108874275</v>
      </c>
      <c r="AK150" s="174">
        <v>6289.557366518673</v>
      </c>
      <c r="AL150" s="14">
        <f t="shared" si="110"/>
        <v>6730.6229882743337</v>
      </c>
      <c r="AM150" s="14">
        <f t="shared" si="111"/>
        <v>6984.8604471418794</v>
      </c>
      <c r="AN150" s="14">
        <f t="shared" si="112"/>
        <v>0</v>
      </c>
      <c r="AO150" s="14">
        <f t="shared" si="113"/>
        <v>0</v>
      </c>
      <c r="AP150" s="13">
        <v>314232</v>
      </c>
      <c r="AQ150" s="13">
        <v>319623.90700000001</v>
      </c>
      <c r="AR150" s="13">
        <v>323049.36800000002</v>
      </c>
      <c r="AS150" s="14">
        <f t="shared" si="114"/>
        <v>599.90637142900118</v>
      </c>
      <c r="AT150" s="14">
        <f t="shared" si="115"/>
        <v>588.35691906744262</v>
      </c>
      <c r="AU150" s="14">
        <f t="shared" si="116"/>
        <v>595.79464306837792</v>
      </c>
      <c r="AV150" s="14">
        <f t="shared" si="117"/>
        <v>555.31596998063003</v>
      </c>
      <c r="AW150" s="14">
        <f t="shared" si="118"/>
        <v>609.62004217286403</v>
      </c>
      <c r="AX150" s="14">
        <f t="shared" si="119"/>
        <v>616.21692673966334</v>
      </c>
      <c r="AY150" s="14">
        <f t="shared" si="120"/>
        <v>617.59678512794017</v>
      </c>
      <c r="AZ150" s="14">
        <f t="shared" si="121"/>
        <v>596.69656056869303</v>
      </c>
      <c r="BA150" s="14">
        <f t="shared" si="122"/>
        <v>611.52768113364164</v>
      </c>
      <c r="BB150" s="14">
        <f t="shared" si="123"/>
        <v>655.53851544016004</v>
      </c>
      <c r="BC150" s="14">
        <f t="shared" si="124"/>
        <v>0</v>
      </c>
      <c r="BD150" s="14">
        <f t="shared" si="125"/>
        <v>0</v>
      </c>
      <c r="BE150" s="14">
        <f t="shared" si="126"/>
        <v>1410.0483602123084</v>
      </c>
      <c r="BF150" s="14">
        <f t="shared" si="127"/>
        <v>1455.1403841144179</v>
      </c>
      <c r="BG150" s="14">
        <f t="shared" si="128"/>
        <v>1506.5603866492204</v>
      </c>
      <c r="BH150" s="14">
        <f t="shared" si="129"/>
        <v>1458.0980798181611</v>
      </c>
      <c r="BI150" s="14">
        <f t="shared" si="130"/>
        <v>1376.3057580572111</v>
      </c>
      <c r="BJ150" s="14">
        <f t="shared" si="131"/>
        <v>1391.5507197228646</v>
      </c>
      <c r="BK150" s="14">
        <f t="shared" si="132"/>
        <v>1396.409979664618</v>
      </c>
      <c r="BL150" s="14">
        <f t="shared" si="133"/>
        <v>1350.2372487921944</v>
      </c>
      <c r="BM150" s="14">
        <f t="shared" si="134"/>
        <v>1494.2669233589233</v>
      </c>
      <c r="BN150" s="14">
        <f t="shared" si="135"/>
        <v>1529.7987807283268</v>
      </c>
      <c r="BO150" s="14">
        <f t="shared" si="136"/>
        <v>0</v>
      </c>
      <c r="BP150" s="14">
        <f t="shared" si="137"/>
        <v>0</v>
      </c>
      <c r="BQ150" s="14">
        <f t="shared" si="138"/>
        <v>2009.9547316413095</v>
      </c>
      <c r="BR150" s="14">
        <f t="shared" si="139"/>
        <v>2043.4973031818606</v>
      </c>
      <c r="BS150" s="14">
        <f t="shared" si="140"/>
        <v>2102.3550297175984</v>
      </c>
      <c r="BT150" s="14">
        <f t="shared" si="141"/>
        <v>2013.414049798791</v>
      </c>
      <c r="BU150" s="14">
        <f t="shared" si="142"/>
        <v>1985.9258002300749</v>
      </c>
      <c r="BV150" s="14">
        <f t="shared" si="143"/>
        <v>2007.7676464625281</v>
      </c>
      <c r="BW150" s="14">
        <f t="shared" si="144"/>
        <v>2014.0067647925582</v>
      </c>
      <c r="BX150" s="14">
        <f t="shared" si="145"/>
        <v>1946.9338093608876</v>
      </c>
      <c r="BY150" s="14">
        <f t="shared" si="146"/>
        <v>2105.7946044925652</v>
      </c>
      <c r="BZ150" s="14">
        <f t="shared" si="147"/>
        <v>2185.3372961684872</v>
      </c>
      <c r="CA150" s="14">
        <f t="shared" si="148"/>
        <v>0</v>
      </c>
      <c r="CB150" s="14">
        <f t="shared" si="149"/>
        <v>0</v>
      </c>
    </row>
    <row r="151" spans="1:80" x14ac:dyDescent="0.3">
      <c r="A151" t="s">
        <v>226</v>
      </c>
      <c r="B151" t="s">
        <v>236</v>
      </c>
      <c r="C151" t="s">
        <v>243</v>
      </c>
      <c r="D151" t="s">
        <v>611</v>
      </c>
      <c r="E151" t="s">
        <v>612</v>
      </c>
      <c r="F151" s="13">
        <v>2579.7799011552424</v>
      </c>
      <c r="G151" s="13">
        <v>2482.5311258475376</v>
      </c>
      <c r="H151" s="13">
        <v>2736.1261665312791</v>
      </c>
      <c r="I151" s="13">
        <v>2518.234234058114</v>
      </c>
      <c r="J151" s="13">
        <v>2660.9645329974865</v>
      </c>
      <c r="K151" s="13">
        <v>2686.3193936520702</v>
      </c>
      <c r="L151" s="13">
        <v>2840.2824985949869</v>
      </c>
      <c r="M151" s="13">
        <v>2794.2543349951852</v>
      </c>
      <c r="N151" s="13">
        <v>2710.6896335150836</v>
      </c>
      <c r="O151" s="13">
        <v>2828.3545245082901</v>
      </c>
      <c r="P151" s="13"/>
      <c r="Q151" s="13"/>
      <c r="R151" s="13">
        <v>4243.5514434953802</v>
      </c>
      <c r="S151" s="13">
        <v>4206.0677991375542</v>
      </c>
      <c r="T151" s="13">
        <v>4369.6894984133778</v>
      </c>
      <c r="U151" s="13">
        <v>4229.78128709055</v>
      </c>
      <c r="V151" s="13">
        <v>4115.8156627211201</v>
      </c>
      <c r="W151" s="13">
        <v>4153.3536673674316</v>
      </c>
      <c r="X151" s="13">
        <v>4399.7830437962884</v>
      </c>
      <c r="Y151" s="13">
        <v>4299.5350080388571</v>
      </c>
      <c r="Z151" s="13">
        <v>4264.9710350843252</v>
      </c>
      <c r="AA151" s="13">
        <v>4303.8674505354047</v>
      </c>
      <c r="AB151" s="13"/>
      <c r="AC151" s="13"/>
      <c r="AD151" s="14">
        <f t="shared" si="106"/>
        <v>6823.3313446506227</v>
      </c>
      <c r="AE151" s="14">
        <f t="shared" si="107"/>
        <v>6688.5989249850918</v>
      </c>
      <c r="AF151" s="14">
        <f t="shared" si="108"/>
        <v>7105.8156649446573</v>
      </c>
      <c r="AG151" s="14">
        <f t="shared" si="109"/>
        <v>6748.0155211486635</v>
      </c>
      <c r="AH151" s="174">
        <v>6776.7801957186066</v>
      </c>
      <c r="AI151" s="174">
        <v>6839.6730610195018</v>
      </c>
      <c r="AJ151" s="174">
        <v>7240.0655423912758</v>
      </c>
      <c r="AK151" s="174">
        <v>7093.7893430340418</v>
      </c>
      <c r="AL151" s="14">
        <f t="shared" si="110"/>
        <v>6975.6606685994084</v>
      </c>
      <c r="AM151" s="14">
        <f t="shared" si="111"/>
        <v>7132.2219750436943</v>
      </c>
      <c r="AN151" s="14">
        <f t="shared" si="112"/>
        <v>0</v>
      </c>
      <c r="AO151" s="14">
        <f t="shared" si="113"/>
        <v>0</v>
      </c>
      <c r="AP151" s="13">
        <v>179331</v>
      </c>
      <c r="AQ151" s="13">
        <v>179498.663</v>
      </c>
      <c r="AR151" s="13">
        <v>180049.01</v>
      </c>
      <c r="AS151" s="14">
        <f t="shared" si="114"/>
        <v>1438.5576956327923</v>
      </c>
      <c r="AT151" s="14">
        <f t="shared" si="115"/>
        <v>1384.3290484342015</v>
      </c>
      <c r="AU151" s="14">
        <f t="shared" si="116"/>
        <v>1525.7407623507811</v>
      </c>
      <c r="AV151" s="14">
        <f t="shared" si="117"/>
        <v>1402.9264574845963</v>
      </c>
      <c r="AW151" s="14">
        <f t="shared" si="118"/>
        <v>1482.4425366318671</v>
      </c>
      <c r="AX151" s="14">
        <f t="shared" si="119"/>
        <v>1496.5679124039327</v>
      </c>
      <c r="AY151" s="14">
        <f t="shared" si="120"/>
        <v>1582.3418688054446</v>
      </c>
      <c r="AZ151" s="14">
        <f t="shared" si="121"/>
        <v>1551.9409604058278</v>
      </c>
      <c r="BA151" s="14">
        <f t="shared" si="122"/>
        <v>1510.1447488302929</v>
      </c>
      <c r="BB151" s="14">
        <f t="shared" si="123"/>
        <v>1575.6967083973714</v>
      </c>
      <c r="BC151" s="14">
        <f t="shared" si="124"/>
        <v>0</v>
      </c>
      <c r="BD151" s="14">
        <f t="shared" si="125"/>
        <v>0</v>
      </c>
      <c r="BE151" s="14">
        <f t="shared" si="126"/>
        <v>2366.3234150790327</v>
      </c>
      <c r="BF151" s="14">
        <f t="shared" si="127"/>
        <v>2345.4214826982252</v>
      </c>
      <c r="BG151" s="14">
        <f t="shared" si="128"/>
        <v>2436.6615356036477</v>
      </c>
      <c r="BH151" s="14">
        <f t="shared" si="129"/>
        <v>2356.4416672510533</v>
      </c>
      <c r="BI151" s="14">
        <f t="shared" si="130"/>
        <v>2292.9505958053405</v>
      </c>
      <c r="BJ151" s="14">
        <f t="shared" si="131"/>
        <v>2313.8632889802816</v>
      </c>
      <c r="BK151" s="14">
        <f t="shared" si="132"/>
        <v>2451.1508722470476</v>
      </c>
      <c r="BL151" s="14">
        <f t="shared" si="133"/>
        <v>2387.9803660341463</v>
      </c>
      <c r="BM151" s="14">
        <f t="shared" si="134"/>
        <v>2376.0461297053366</v>
      </c>
      <c r="BN151" s="14">
        <f t="shared" si="135"/>
        <v>2397.7156033387305</v>
      </c>
      <c r="BO151" s="14">
        <f t="shared" si="136"/>
        <v>0</v>
      </c>
      <c r="BP151" s="14">
        <f t="shared" si="137"/>
        <v>0</v>
      </c>
      <c r="BQ151" s="14">
        <f t="shared" si="138"/>
        <v>3804.8811107118245</v>
      </c>
      <c r="BR151" s="14">
        <f t="shared" si="139"/>
        <v>3729.7505311324267</v>
      </c>
      <c r="BS151" s="14">
        <f t="shared" si="140"/>
        <v>3962.4022979544293</v>
      </c>
      <c r="BT151" s="14">
        <f t="shared" si="141"/>
        <v>3759.3681247356499</v>
      </c>
      <c r="BU151" s="14">
        <f t="shared" si="142"/>
        <v>3775.3931324372074</v>
      </c>
      <c r="BV151" s="14">
        <f t="shared" si="143"/>
        <v>3810.4312013842145</v>
      </c>
      <c r="BW151" s="14">
        <f t="shared" si="144"/>
        <v>4033.4927410524924</v>
      </c>
      <c r="BX151" s="14">
        <f t="shared" si="145"/>
        <v>3939.9213264399741</v>
      </c>
      <c r="BY151" s="14">
        <f t="shared" si="146"/>
        <v>3886.1908785356295</v>
      </c>
      <c r="BZ151" s="14">
        <f t="shared" si="147"/>
        <v>3973.4123117361014</v>
      </c>
      <c r="CA151" s="14">
        <f t="shared" si="148"/>
        <v>0</v>
      </c>
      <c r="CB151" s="14">
        <f t="shared" si="149"/>
        <v>0</v>
      </c>
    </row>
    <row r="152" spans="1:80" x14ac:dyDescent="0.3">
      <c r="A152" t="s">
        <v>232</v>
      </c>
      <c r="B152" t="s">
        <v>263</v>
      </c>
      <c r="C152" t="s">
        <v>268</v>
      </c>
      <c r="D152" t="s">
        <v>613</v>
      </c>
      <c r="E152" t="s">
        <v>614</v>
      </c>
      <c r="F152" s="13">
        <v>8744.6299184085765</v>
      </c>
      <c r="G152" s="13">
        <v>8230.4412285822618</v>
      </c>
      <c r="H152" s="13">
        <v>8787.4421627516203</v>
      </c>
      <c r="I152" s="13">
        <v>8527.67232728421</v>
      </c>
      <c r="J152" s="13">
        <v>9053.217701275953</v>
      </c>
      <c r="K152" s="13">
        <v>9177.380874066821</v>
      </c>
      <c r="L152" s="13">
        <v>9193.0140397167306</v>
      </c>
      <c r="M152" s="13">
        <v>8995.2238422213886</v>
      </c>
      <c r="N152" s="13">
        <v>9884.6606400843884</v>
      </c>
      <c r="O152" s="13">
        <v>10126.220396309778</v>
      </c>
      <c r="P152" s="13"/>
      <c r="Q152" s="13"/>
      <c r="R152" s="13">
        <v>15365.370851484598</v>
      </c>
      <c r="S152" s="13">
        <v>15226.446802482391</v>
      </c>
      <c r="T152" s="13">
        <v>15926.344659663899</v>
      </c>
      <c r="U152" s="13">
        <v>16296.524360364077</v>
      </c>
      <c r="V152" s="13">
        <v>15447.413888110348</v>
      </c>
      <c r="W152" s="13">
        <v>15655.210095410879</v>
      </c>
      <c r="X152" s="13">
        <v>15676.811858445137</v>
      </c>
      <c r="Y152" s="13">
        <v>15360.650466041716</v>
      </c>
      <c r="Z152" s="13">
        <v>16154.760765997229</v>
      </c>
      <c r="AA152" s="13">
        <v>16357.958803384961</v>
      </c>
      <c r="AB152" s="13"/>
      <c r="AC152" s="13"/>
      <c r="AD152" s="14">
        <f t="shared" si="106"/>
        <v>24110.000769893173</v>
      </c>
      <c r="AE152" s="14">
        <f t="shared" si="107"/>
        <v>23456.888031064653</v>
      </c>
      <c r="AF152" s="14">
        <f t="shared" si="108"/>
        <v>24713.786822415517</v>
      </c>
      <c r="AG152" s="14">
        <f t="shared" si="109"/>
        <v>24824.196687648287</v>
      </c>
      <c r="AH152" s="174">
        <v>24500.631589386303</v>
      </c>
      <c r="AI152" s="174">
        <v>24832.5909694777</v>
      </c>
      <c r="AJ152" s="174">
        <v>24869.825898161867</v>
      </c>
      <c r="AK152" s="174">
        <v>24355.874308263104</v>
      </c>
      <c r="AL152" s="14">
        <f t="shared" si="110"/>
        <v>26039.421406081616</v>
      </c>
      <c r="AM152" s="14">
        <f t="shared" si="111"/>
        <v>26484.17919969474</v>
      </c>
      <c r="AN152" s="14">
        <f t="shared" si="112"/>
        <v>0</v>
      </c>
      <c r="AO152" s="14">
        <f t="shared" si="113"/>
        <v>0</v>
      </c>
      <c r="AP152" s="13">
        <v>870825</v>
      </c>
      <c r="AQ152" s="13">
        <v>870683.29599999986</v>
      </c>
      <c r="AR152" s="13">
        <v>873014.68599999999</v>
      </c>
      <c r="AS152" s="14">
        <f t="shared" si="114"/>
        <v>1004.1776382635519</v>
      </c>
      <c r="AT152" s="14">
        <f t="shared" si="115"/>
        <v>945.13148205233688</v>
      </c>
      <c r="AU152" s="14">
        <f t="shared" si="116"/>
        <v>1009.0939238941946</v>
      </c>
      <c r="AV152" s="14">
        <f t="shared" si="117"/>
        <v>979.42298496607566</v>
      </c>
      <c r="AW152" s="14">
        <f t="shared" si="118"/>
        <v>1039.7830925282794</v>
      </c>
      <c r="AX152" s="14">
        <f t="shared" si="119"/>
        <v>1054.0435214765878</v>
      </c>
      <c r="AY152" s="14">
        <f t="shared" si="120"/>
        <v>1055.8390268827129</v>
      </c>
      <c r="AZ152" s="14">
        <f t="shared" si="121"/>
        <v>1030.3634047023797</v>
      </c>
      <c r="BA152" s="14">
        <f t="shared" si="122"/>
        <v>1135.2762463108504</v>
      </c>
      <c r="BB152" s="14">
        <f t="shared" si="123"/>
        <v>1163.0199456944422</v>
      </c>
      <c r="BC152" s="14">
        <f t="shared" si="124"/>
        <v>0</v>
      </c>
      <c r="BD152" s="14">
        <f t="shared" si="125"/>
        <v>0</v>
      </c>
      <c r="BE152" s="14">
        <f t="shared" si="126"/>
        <v>1764.4613844899491</v>
      </c>
      <c r="BF152" s="14">
        <f t="shared" si="127"/>
        <v>1748.5082309858342</v>
      </c>
      <c r="BG152" s="14">
        <f t="shared" si="128"/>
        <v>1828.8800458948581</v>
      </c>
      <c r="BH152" s="14">
        <f t="shared" si="129"/>
        <v>1871.6936956562538</v>
      </c>
      <c r="BI152" s="14">
        <f t="shared" si="130"/>
        <v>1774.1713845984189</v>
      </c>
      <c r="BJ152" s="14">
        <f t="shared" si="131"/>
        <v>1798.0372619220298</v>
      </c>
      <c r="BK152" s="14">
        <f t="shared" si="132"/>
        <v>1800.5182746086746</v>
      </c>
      <c r="BL152" s="14">
        <f t="shared" si="133"/>
        <v>1759.4950820840734</v>
      </c>
      <c r="BM152" s="14">
        <f t="shared" si="134"/>
        <v>1855.4118173868389</v>
      </c>
      <c r="BN152" s="14">
        <f t="shared" si="135"/>
        <v>1878.7495842098899</v>
      </c>
      <c r="BO152" s="14">
        <f t="shared" si="136"/>
        <v>0</v>
      </c>
      <c r="BP152" s="14">
        <f t="shared" si="137"/>
        <v>0</v>
      </c>
      <c r="BQ152" s="14">
        <f t="shared" si="138"/>
        <v>2768.6390227535007</v>
      </c>
      <c r="BR152" s="14">
        <f t="shared" si="139"/>
        <v>2693.6397130381711</v>
      </c>
      <c r="BS152" s="14">
        <f t="shared" si="140"/>
        <v>2837.9739697890523</v>
      </c>
      <c r="BT152" s="14">
        <f t="shared" si="141"/>
        <v>2851.1166806223296</v>
      </c>
      <c r="BU152" s="14">
        <f t="shared" si="142"/>
        <v>2813.9544771266987</v>
      </c>
      <c r="BV152" s="14">
        <f t="shared" si="143"/>
        <v>2852.0807833986173</v>
      </c>
      <c r="BW152" s="14">
        <f t="shared" si="144"/>
        <v>2856.3573014913877</v>
      </c>
      <c r="BX152" s="14">
        <f t="shared" si="145"/>
        <v>2789.8584867864529</v>
      </c>
      <c r="BY152" s="14">
        <f t="shared" si="146"/>
        <v>2990.6880636976894</v>
      </c>
      <c r="BZ152" s="14">
        <f t="shared" si="147"/>
        <v>3041.7695299043321</v>
      </c>
      <c r="CA152" s="14">
        <f t="shared" si="148"/>
        <v>0</v>
      </c>
      <c r="CB152" s="14">
        <f t="shared" si="149"/>
        <v>0</v>
      </c>
    </row>
    <row r="153" spans="1:80" x14ac:dyDescent="0.3">
      <c r="A153" t="s">
        <v>226</v>
      </c>
      <c r="B153" t="s">
        <v>236</v>
      </c>
      <c r="C153" t="s">
        <v>252</v>
      </c>
      <c r="D153" t="s">
        <v>616</v>
      </c>
      <c r="E153" t="s">
        <v>617</v>
      </c>
      <c r="F153" s="13">
        <v>4241.3505127210556</v>
      </c>
      <c r="G153" s="13">
        <v>4056.4811778541916</v>
      </c>
      <c r="H153" s="13">
        <v>4310.7861994059786</v>
      </c>
      <c r="I153" s="13">
        <v>4033.7171691411531</v>
      </c>
      <c r="J153" s="13">
        <v>4181.9249675847041</v>
      </c>
      <c r="K153" s="13">
        <v>4160.483974309619</v>
      </c>
      <c r="L153" s="13">
        <v>4370.6718611064161</v>
      </c>
      <c r="M153" s="13">
        <v>4217.2856593477436</v>
      </c>
      <c r="N153" s="13">
        <v>4274.7971592226131</v>
      </c>
      <c r="O153" s="13">
        <v>4267.9230555114073</v>
      </c>
      <c r="P153" s="13"/>
      <c r="Q153" s="13"/>
      <c r="R153" s="13">
        <v>6427.6326051889737</v>
      </c>
      <c r="S153" s="13">
        <v>6272.4115940553693</v>
      </c>
      <c r="T153" s="13">
        <v>6523.6326852243528</v>
      </c>
      <c r="U153" s="13">
        <v>6434.4094262873323</v>
      </c>
      <c r="V153" s="13">
        <v>6215.9338905575223</v>
      </c>
      <c r="W153" s="13">
        <v>6242.4098245745517</v>
      </c>
      <c r="X153" s="13">
        <v>6511.3493490665078</v>
      </c>
      <c r="Y153" s="13">
        <v>6198.3688075408118</v>
      </c>
      <c r="Z153" s="13">
        <v>6673.1454424619524</v>
      </c>
      <c r="AA153" s="13">
        <v>6446.1570730475014</v>
      </c>
      <c r="AB153" s="13"/>
      <c r="AC153" s="13"/>
      <c r="AD153" s="14">
        <f t="shared" si="106"/>
        <v>10668.983117910029</v>
      </c>
      <c r="AE153" s="14">
        <f t="shared" si="107"/>
        <v>10328.892771909561</v>
      </c>
      <c r="AF153" s="14">
        <f t="shared" si="108"/>
        <v>10834.418884630331</v>
      </c>
      <c r="AG153" s="14">
        <f t="shared" si="109"/>
        <v>10468.126595428486</v>
      </c>
      <c r="AH153" s="174">
        <v>10397.858858142226</v>
      </c>
      <c r="AI153" s="174">
        <v>10402.893798884172</v>
      </c>
      <c r="AJ153" s="174">
        <v>10882.021210172923</v>
      </c>
      <c r="AK153" s="174">
        <v>10415.654466888556</v>
      </c>
      <c r="AL153" s="14">
        <f t="shared" si="110"/>
        <v>10947.942601684565</v>
      </c>
      <c r="AM153" s="14">
        <f t="shared" si="111"/>
        <v>10714.080128558908</v>
      </c>
      <c r="AN153" s="14">
        <f t="shared" si="112"/>
        <v>0</v>
      </c>
      <c r="AO153" s="14">
        <f t="shared" si="113"/>
        <v>0</v>
      </c>
      <c r="AP153" s="13">
        <v>291045</v>
      </c>
      <c r="AQ153" s="13">
        <v>292413.67700000003</v>
      </c>
      <c r="AR153" s="13">
        <v>293877.11200000002</v>
      </c>
      <c r="AS153" s="14">
        <f t="shared" si="114"/>
        <v>1457.2834141528133</v>
      </c>
      <c r="AT153" s="14">
        <f t="shared" si="115"/>
        <v>1393.7642556491921</v>
      </c>
      <c r="AU153" s="14">
        <f t="shared" si="116"/>
        <v>1481.1407855850396</v>
      </c>
      <c r="AV153" s="14">
        <f t="shared" si="117"/>
        <v>1379.4557116906515</v>
      </c>
      <c r="AW153" s="14">
        <f t="shared" si="118"/>
        <v>1430.1400025090836</v>
      </c>
      <c r="AX153" s="14">
        <f t="shared" si="119"/>
        <v>1422.8075844446971</v>
      </c>
      <c r="AY153" s="14">
        <f t="shared" si="120"/>
        <v>1494.6879044602335</v>
      </c>
      <c r="AZ153" s="14">
        <f t="shared" si="121"/>
        <v>1435.0507362232902</v>
      </c>
      <c r="BA153" s="14">
        <f t="shared" si="122"/>
        <v>1461.9005523543321</v>
      </c>
      <c r="BB153" s="14">
        <f t="shared" si="123"/>
        <v>1459.5497376517742</v>
      </c>
      <c r="BC153" s="14">
        <f t="shared" si="124"/>
        <v>0</v>
      </c>
      <c r="BD153" s="14">
        <f t="shared" si="125"/>
        <v>0</v>
      </c>
      <c r="BE153" s="14">
        <f t="shared" si="126"/>
        <v>2208.466939885232</v>
      </c>
      <c r="BF153" s="14">
        <f t="shared" si="127"/>
        <v>2155.1346334949471</v>
      </c>
      <c r="BG153" s="14">
        <f t="shared" si="128"/>
        <v>2241.4515573963999</v>
      </c>
      <c r="BH153" s="14">
        <f t="shared" si="129"/>
        <v>2200.4474935306571</v>
      </c>
      <c r="BI153" s="14">
        <f t="shared" si="130"/>
        <v>2125.7329528254322</v>
      </c>
      <c r="BJ153" s="14">
        <f t="shared" si="131"/>
        <v>2134.7872263083477</v>
      </c>
      <c r="BK153" s="14">
        <f t="shared" si="132"/>
        <v>2226.7595058717129</v>
      </c>
      <c r="BL153" s="14">
        <f t="shared" si="133"/>
        <v>2109.1703145431793</v>
      </c>
      <c r="BM153" s="14">
        <f t="shared" si="134"/>
        <v>2282.0907390258467</v>
      </c>
      <c r="BN153" s="14">
        <f t="shared" si="135"/>
        <v>2204.4649686640687</v>
      </c>
      <c r="BO153" s="14">
        <f t="shared" si="136"/>
        <v>0</v>
      </c>
      <c r="BP153" s="14">
        <f t="shared" si="137"/>
        <v>0</v>
      </c>
      <c r="BQ153" s="14">
        <f t="shared" si="138"/>
        <v>3665.7503540380458</v>
      </c>
      <c r="BR153" s="14">
        <f t="shared" si="139"/>
        <v>3548.898889144139</v>
      </c>
      <c r="BS153" s="14">
        <f t="shared" si="140"/>
        <v>3722.5923429814402</v>
      </c>
      <c r="BT153" s="14">
        <f t="shared" si="141"/>
        <v>3579.9032052213088</v>
      </c>
      <c r="BU153" s="14">
        <f t="shared" si="142"/>
        <v>3555.8729553345161</v>
      </c>
      <c r="BV153" s="14">
        <f t="shared" si="143"/>
        <v>3557.5948107530453</v>
      </c>
      <c r="BW153" s="14">
        <f t="shared" si="144"/>
        <v>3721.4474103319462</v>
      </c>
      <c r="BX153" s="14">
        <f t="shared" si="145"/>
        <v>3544.2210507664695</v>
      </c>
      <c r="BY153" s="14">
        <f t="shared" si="146"/>
        <v>3743.9912913801782</v>
      </c>
      <c r="BZ153" s="14">
        <f t="shared" si="147"/>
        <v>3664.0147063158429</v>
      </c>
      <c r="CA153" s="14">
        <f t="shared" si="148"/>
        <v>0</v>
      </c>
      <c r="CB153" s="14">
        <f t="shared" si="149"/>
        <v>0</v>
      </c>
    </row>
    <row r="154" spans="1:80" x14ac:dyDescent="0.3">
      <c r="A154" t="s">
        <v>226</v>
      </c>
      <c r="B154" t="s">
        <v>221</v>
      </c>
      <c r="C154" t="s">
        <v>234</v>
      </c>
      <c r="D154" t="s">
        <v>618</v>
      </c>
      <c r="E154" t="s">
        <v>619</v>
      </c>
      <c r="F154" s="13">
        <v>2487.7754976803944</v>
      </c>
      <c r="G154" s="13">
        <v>2474.8153722499583</v>
      </c>
      <c r="H154" s="13">
        <v>2514.2469195502081</v>
      </c>
      <c r="I154" s="13">
        <v>2565.929134820035</v>
      </c>
      <c r="J154" s="13">
        <v>2662.7013087695996</v>
      </c>
      <c r="K154" s="13">
        <v>2615.2665908457197</v>
      </c>
      <c r="L154" s="13">
        <v>2734.4902133659334</v>
      </c>
      <c r="M154" s="13">
        <v>2791.1242465332989</v>
      </c>
      <c r="N154" s="13">
        <v>2715.3795762683449</v>
      </c>
      <c r="O154" s="13">
        <v>2558.7158363974841</v>
      </c>
      <c r="P154" s="13"/>
      <c r="Q154" s="13"/>
      <c r="R154" s="13">
        <v>4220.7484082885876</v>
      </c>
      <c r="S154" s="13">
        <v>4179.3141762527539</v>
      </c>
      <c r="T154" s="13">
        <v>4447.8143724157926</v>
      </c>
      <c r="U154" s="13">
        <v>4391.2285706005805</v>
      </c>
      <c r="V154" s="13">
        <v>4351.1467838341496</v>
      </c>
      <c r="W154" s="13">
        <v>4282.9202096155841</v>
      </c>
      <c r="X154" s="13">
        <v>4435.8502446165694</v>
      </c>
      <c r="Y154" s="13">
        <v>4425.0619220217495</v>
      </c>
      <c r="Z154" s="13">
        <v>4453.9649749693344</v>
      </c>
      <c r="AA154" s="13">
        <v>4492.1098956421174</v>
      </c>
      <c r="AB154" s="13"/>
      <c r="AC154" s="13"/>
      <c r="AD154" s="14">
        <f t="shared" si="106"/>
        <v>6708.523905968982</v>
      </c>
      <c r="AE154" s="14">
        <f t="shared" si="107"/>
        <v>6654.1295485027122</v>
      </c>
      <c r="AF154" s="14">
        <f t="shared" si="108"/>
        <v>6962.0612919660007</v>
      </c>
      <c r="AG154" s="14">
        <f t="shared" si="109"/>
        <v>6957.1577054206155</v>
      </c>
      <c r="AH154" s="174">
        <v>7013.84809260375</v>
      </c>
      <c r="AI154" s="174">
        <v>6898.1868004613043</v>
      </c>
      <c r="AJ154" s="174">
        <v>7170.3404579825019</v>
      </c>
      <c r="AK154" s="174">
        <v>7216.1861685550484</v>
      </c>
      <c r="AL154" s="14">
        <f t="shared" si="110"/>
        <v>7169.3445512376793</v>
      </c>
      <c r="AM154" s="14">
        <f t="shared" si="111"/>
        <v>7050.8257320396015</v>
      </c>
      <c r="AN154" s="14">
        <f t="shared" si="112"/>
        <v>0</v>
      </c>
      <c r="AO154" s="14">
        <f t="shared" si="113"/>
        <v>0</v>
      </c>
      <c r="AP154" s="13">
        <v>196487</v>
      </c>
      <c r="AQ154" s="13">
        <v>197596.49400000001</v>
      </c>
      <c r="AR154" s="13">
        <v>198356.33900000001</v>
      </c>
      <c r="AS154" s="14">
        <f t="shared" si="114"/>
        <v>1266.1272744153021</v>
      </c>
      <c r="AT154" s="14">
        <f t="shared" si="115"/>
        <v>1259.5313543643897</v>
      </c>
      <c r="AU154" s="14">
        <f t="shared" si="116"/>
        <v>1279.5996272273526</v>
      </c>
      <c r="AV154" s="14">
        <f t="shared" si="117"/>
        <v>1298.570173426273</v>
      </c>
      <c r="AW154" s="14">
        <f t="shared" si="118"/>
        <v>1347.5448146208503</v>
      </c>
      <c r="AX154" s="14">
        <f t="shared" si="119"/>
        <v>1323.5389646365486</v>
      </c>
      <c r="AY154" s="14">
        <f t="shared" si="120"/>
        <v>1383.87587654563</v>
      </c>
      <c r="AZ154" s="14">
        <f t="shared" si="121"/>
        <v>1407.1263165092489</v>
      </c>
      <c r="BA154" s="14">
        <f t="shared" si="122"/>
        <v>1374.2043298948133</v>
      </c>
      <c r="BB154" s="14">
        <f t="shared" si="123"/>
        <v>1294.9196539881341</v>
      </c>
      <c r="BC154" s="14">
        <f t="shared" si="124"/>
        <v>0</v>
      </c>
      <c r="BD154" s="14">
        <f t="shared" si="125"/>
        <v>0</v>
      </c>
      <c r="BE154" s="14">
        <f t="shared" si="126"/>
        <v>2148.105680420887</v>
      </c>
      <c r="BF154" s="14">
        <f t="shared" si="127"/>
        <v>2127.018162144444</v>
      </c>
      <c r="BG154" s="14">
        <f t="shared" si="128"/>
        <v>2263.6685238289515</v>
      </c>
      <c r="BH154" s="14">
        <f t="shared" si="129"/>
        <v>2222.3210957379542</v>
      </c>
      <c r="BI154" s="14">
        <f t="shared" si="130"/>
        <v>2202.0364307851278</v>
      </c>
      <c r="BJ154" s="14">
        <f t="shared" si="131"/>
        <v>2167.5081996219951</v>
      </c>
      <c r="BK154" s="14">
        <f t="shared" si="132"/>
        <v>2244.9033152463571</v>
      </c>
      <c r="BL154" s="14">
        <f t="shared" si="133"/>
        <v>2230.8648890831514</v>
      </c>
      <c r="BM154" s="14">
        <f t="shared" si="134"/>
        <v>2254.070851565481</v>
      </c>
      <c r="BN154" s="14">
        <f t="shared" si="135"/>
        <v>2273.3753037349525</v>
      </c>
      <c r="BO154" s="14">
        <f t="shared" si="136"/>
        <v>0</v>
      </c>
      <c r="BP154" s="14">
        <f t="shared" si="137"/>
        <v>0</v>
      </c>
      <c r="BQ154" s="14">
        <f t="shared" si="138"/>
        <v>3414.232954836189</v>
      </c>
      <c r="BR154" s="14">
        <f t="shared" si="139"/>
        <v>3386.5495165088332</v>
      </c>
      <c r="BS154" s="14">
        <f t="shared" si="140"/>
        <v>3543.2681510563043</v>
      </c>
      <c r="BT154" s="14">
        <f t="shared" si="141"/>
        <v>3520.8912691642267</v>
      </c>
      <c r="BU154" s="14">
        <f t="shared" si="142"/>
        <v>3549.5812454059783</v>
      </c>
      <c r="BV154" s="14">
        <f t="shared" si="143"/>
        <v>3491.0471642585439</v>
      </c>
      <c r="BW154" s="14">
        <f t="shared" si="144"/>
        <v>3628.7791917919867</v>
      </c>
      <c r="BX154" s="14">
        <f t="shared" si="145"/>
        <v>3637.9912055924001</v>
      </c>
      <c r="BY154" s="14">
        <f t="shared" si="146"/>
        <v>3628.2751814602943</v>
      </c>
      <c r="BZ154" s="14">
        <f t="shared" si="147"/>
        <v>3568.2949577230866</v>
      </c>
      <c r="CA154" s="14">
        <f t="shared" si="148"/>
        <v>0</v>
      </c>
      <c r="CB154" s="14">
        <f t="shared" si="149"/>
        <v>0</v>
      </c>
    </row>
    <row r="155" spans="1:80" x14ac:dyDescent="0.3">
      <c r="A155" t="s">
        <v>232</v>
      </c>
      <c r="B155" t="s">
        <v>263</v>
      </c>
      <c r="C155" t="s">
        <v>268</v>
      </c>
      <c r="D155" t="s">
        <v>622</v>
      </c>
      <c r="E155" t="s">
        <v>623</v>
      </c>
      <c r="F155" s="13">
        <v>4137.9974655952828</v>
      </c>
      <c r="G155" s="13">
        <v>4090.9556780210523</v>
      </c>
      <c r="H155" s="13">
        <v>4061.356925518463</v>
      </c>
      <c r="I155" s="13">
        <v>4269.2445653570994</v>
      </c>
      <c r="J155" s="13">
        <v>4447.8101544828678</v>
      </c>
      <c r="K155" s="13">
        <v>4496.3293905593764</v>
      </c>
      <c r="L155" s="13">
        <v>4496.3293905593764</v>
      </c>
      <c r="M155" s="13">
        <v>4401.0382918686046</v>
      </c>
      <c r="N155" s="13">
        <v>4781.071059203633</v>
      </c>
      <c r="O155" s="13">
        <v>5067.4175743260657</v>
      </c>
      <c r="P155" s="13"/>
      <c r="Q155" s="13"/>
      <c r="R155" s="13">
        <v>4969.8096334581141</v>
      </c>
      <c r="S155" s="13">
        <v>4756.6550219906021</v>
      </c>
      <c r="T155" s="13">
        <v>4949.8462290156185</v>
      </c>
      <c r="U155" s="13">
        <v>5202.1032491077995</v>
      </c>
      <c r="V155" s="13">
        <v>4748.1437283712667</v>
      </c>
      <c r="W155" s="13">
        <v>4800.6022290819501</v>
      </c>
      <c r="X155" s="13">
        <v>4800.6022290819501</v>
      </c>
      <c r="Y155" s="13">
        <v>4698.4783368136032</v>
      </c>
      <c r="Z155" s="13">
        <v>5188.1202351071261</v>
      </c>
      <c r="AA155" s="13">
        <v>5355.1559717878099</v>
      </c>
      <c r="AB155" s="13"/>
      <c r="AC155" s="13"/>
      <c r="AD155" s="14">
        <f t="shared" si="106"/>
        <v>9107.8070990533961</v>
      </c>
      <c r="AE155" s="14">
        <f t="shared" si="107"/>
        <v>8847.6107000116535</v>
      </c>
      <c r="AF155" s="14">
        <f t="shared" si="108"/>
        <v>9011.2031545340815</v>
      </c>
      <c r="AG155" s="14">
        <f t="shared" si="109"/>
        <v>9471.347814464898</v>
      </c>
      <c r="AH155" s="174">
        <v>9195.9538828541336</v>
      </c>
      <c r="AI155" s="174">
        <v>9296.9316196413274</v>
      </c>
      <c r="AJ155" s="174">
        <v>9296.9316196413274</v>
      </c>
      <c r="AK155" s="174">
        <v>9099.5166286822077</v>
      </c>
      <c r="AL155" s="14">
        <f t="shared" si="110"/>
        <v>9969.19129431076</v>
      </c>
      <c r="AM155" s="14">
        <f t="shared" si="111"/>
        <v>10422.573546113876</v>
      </c>
      <c r="AN155" s="14">
        <f t="shared" si="112"/>
        <v>0</v>
      </c>
      <c r="AO155" s="14">
        <f t="shared" si="113"/>
        <v>0</v>
      </c>
      <c r="AP155" s="13">
        <v>255378</v>
      </c>
      <c r="AQ155" s="13">
        <v>255545.68</v>
      </c>
      <c r="AR155" s="13">
        <v>256453.106</v>
      </c>
      <c r="AS155" s="14">
        <f t="shared" si="114"/>
        <v>1620.3421851511416</v>
      </c>
      <c r="AT155" s="14">
        <f t="shared" si="115"/>
        <v>1601.9217309325986</v>
      </c>
      <c r="AU155" s="14">
        <f t="shared" si="116"/>
        <v>1590.3315577373396</v>
      </c>
      <c r="AV155" s="14">
        <f t="shared" si="117"/>
        <v>1670.6385196404415</v>
      </c>
      <c r="AW155" s="14">
        <f t="shared" si="118"/>
        <v>1740.5147112965744</v>
      </c>
      <c r="AX155" s="14">
        <f t="shared" si="119"/>
        <v>1759.5012330317522</v>
      </c>
      <c r="AY155" s="14">
        <f t="shared" si="120"/>
        <v>1759.5012330317522</v>
      </c>
      <c r="AZ155" s="14">
        <f t="shared" si="121"/>
        <v>1716.1181474903271</v>
      </c>
      <c r="BA155" s="14">
        <f t="shared" si="122"/>
        <v>1870.9261918274781</v>
      </c>
      <c r="BB155" s="14">
        <f t="shared" si="123"/>
        <v>1982.9791582961082</v>
      </c>
      <c r="BC155" s="14">
        <f t="shared" si="124"/>
        <v>0</v>
      </c>
      <c r="BD155" s="14">
        <f t="shared" si="125"/>
        <v>0</v>
      </c>
      <c r="BE155" s="14">
        <f t="shared" si="126"/>
        <v>1946.0602062268927</v>
      </c>
      <c r="BF155" s="14">
        <f t="shared" si="127"/>
        <v>1862.5938890548921</v>
      </c>
      <c r="BG155" s="14">
        <f t="shared" si="128"/>
        <v>1938.2430080177689</v>
      </c>
      <c r="BH155" s="14">
        <f t="shared" si="129"/>
        <v>2035.6842851375141</v>
      </c>
      <c r="BI155" s="14">
        <f t="shared" si="130"/>
        <v>1858.0410861851656</v>
      </c>
      <c r="BJ155" s="14">
        <f t="shared" si="131"/>
        <v>1878.5691188682786</v>
      </c>
      <c r="BK155" s="14">
        <f t="shared" si="132"/>
        <v>1878.5691188682786</v>
      </c>
      <c r="BL155" s="14">
        <f t="shared" si="133"/>
        <v>1832.1003828331889</v>
      </c>
      <c r="BM155" s="14">
        <f t="shared" si="134"/>
        <v>2030.2124595129631</v>
      </c>
      <c r="BN155" s="14">
        <f t="shared" si="135"/>
        <v>2095.5767954237417</v>
      </c>
      <c r="BO155" s="14">
        <f t="shared" si="136"/>
        <v>0</v>
      </c>
      <c r="BP155" s="14">
        <f t="shared" si="137"/>
        <v>0</v>
      </c>
      <c r="BQ155" s="14">
        <f t="shared" si="138"/>
        <v>3566.4023913780338</v>
      </c>
      <c r="BR155" s="14">
        <f t="shared" si="139"/>
        <v>3464.5156199874905</v>
      </c>
      <c r="BS155" s="14">
        <f t="shared" si="140"/>
        <v>3528.5745657551092</v>
      </c>
      <c r="BT155" s="14">
        <f t="shared" si="141"/>
        <v>3706.3228047779553</v>
      </c>
      <c r="BU155" s="14">
        <f t="shared" si="142"/>
        <v>3598.5557974817393</v>
      </c>
      <c r="BV155" s="14">
        <f t="shared" si="143"/>
        <v>3638.0703519000317</v>
      </c>
      <c r="BW155" s="14">
        <f t="shared" si="144"/>
        <v>3638.0703519000317</v>
      </c>
      <c r="BX155" s="14">
        <f t="shared" si="145"/>
        <v>3548.218530323516</v>
      </c>
      <c r="BY155" s="14">
        <f t="shared" si="146"/>
        <v>3901.1386513404414</v>
      </c>
      <c r="BZ155" s="14">
        <f t="shared" si="147"/>
        <v>4078.5559537198501</v>
      </c>
      <c r="CA155" s="14">
        <f t="shared" si="148"/>
        <v>0</v>
      </c>
      <c r="CB155" s="14">
        <f t="shared" si="149"/>
        <v>0</v>
      </c>
    </row>
    <row r="156" spans="1:80" x14ac:dyDescent="0.3">
      <c r="A156" t="s">
        <v>232</v>
      </c>
      <c r="B156" t="s">
        <v>270</v>
      </c>
      <c r="C156" t="s">
        <v>289</v>
      </c>
      <c r="D156" t="s">
        <v>624</v>
      </c>
      <c r="E156" t="s">
        <v>625</v>
      </c>
      <c r="F156" s="13">
        <v>5045.4068642429838</v>
      </c>
      <c r="G156" s="13">
        <v>4673.1632335094337</v>
      </c>
      <c r="H156" s="13">
        <v>5009.8908957897329</v>
      </c>
      <c r="I156" s="13">
        <v>4692.9733286156161</v>
      </c>
      <c r="J156" s="13">
        <v>5130.7481730131931</v>
      </c>
      <c r="K156" s="13">
        <v>5020.2743259352173</v>
      </c>
      <c r="L156" s="13">
        <v>5424.3394374277868</v>
      </c>
      <c r="M156" s="13">
        <v>5445.309239118169</v>
      </c>
      <c r="N156" s="13">
        <v>4596.2559663064094</v>
      </c>
      <c r="O156" s="13">
        <v>4591.5408342062619</v>
      </c>
      <c r="P156" s="13"/>
      <c r="Q156" s="13"/>
      <c r="R156" s="13">
        <v>13913.550461175462</v>
      </c>
      <c r="S156" s="13">
        <v>13635.894399628953</v>
      </c>
      <c r="T156" s="13">
        <v>14079.999147538903</v>
      </c>
      <c r="U156" s="13">
        <v>14654.850563039283</v>
      </c>
      <c r="V156" s="13">
        <v>14069.76202394609</v>
      </c>
      <c r="W156" s="13">
        <v>13719.780042962104</v>
      </c>
      <c r="X156" s="13">
        <v>14573.018037728873</v>
      </c>
      <c r="Y156" s="13">
        <v>14694.945507075208</v>
      </c>
      <c r="Z156" s="13">
        <v>14108.014359780518</v>
      </c>
      <c r="AA156" s="13">
        <v>14317.331297153725</v>
      </c>
      <c r="AB156" s="13"/>
      <c r="AC156" s="13"/>
      <c r="AD156" s="14">
        <f t="shared" si="106"/>
        <v>18958.957325418447</v>
      </c>
      <c r="AE156" s="14">
        <f t="shared" si="107"/>
        <v>18309.057633138385</v>
      </c>
      <c r="AF156" s="14">
        <f t="shared" si="108"/>
        <v>19089.890043328636</v>
      </c>
      <c r="AG156" s="14">
        <f t="shared" si="109"/>
        <v>19347.823891654898</v>
      </c>
      <c r="AH156" s="174">
        <v>19200.510196959283</v>
      </c>
      <c r="AI156" s="174">
        <v>18740.054368897319</v>
      </c>
      <c r="AJ156" s="174">
        <v>19997.357475156659</v>
      </c>
      <c r="AK156" s="174">
        <v>20140.254746193379</v>
      </c>
      <c r="AL156" s="14">
        <f t="shared" si="110"/>
        <v>18704.270326086928</v>
      </c>
      <c r="AM156" s="14">
        <f t="shared" si="111"/>
        <v>18908.872131359989</v>
      </c>
      <c r="AN156" s="14">
        <f t="shared" si="112"/>
        <v>0</v>
      </c>
      <c r="AO156" s="14">
        <f t="shared" si="113"/>
        <v>0</v>
      </c>
      <c r="AP156" s="13">
        <v>756978</v>
      </c>
      <c r="AQ156" s="13">
        <v>758468.36199999996</v>
      </c>
      <c r="AR156" s="13">
        <v>762361.92299999995</v>
      </c>
      <c r="AS156" s="14">
        <f t="shared" si="114"/>
        <v>666.51961671844936</v>
      </c>
      <c r="AT156" s="14">
        <f t="shared" si="115"/>
        <v>617.34465645097134</v>
      </c>
      <c r="AU156" s="14">
        <f t="shared" si="116"/>
        <v>661.82780685696719</v>
      </c>
      <c r="AV156" s="14">
        <f t="shared" si="117"/>
        <v>618.74345242835807</v>
      </c>
      <c r="AW156" s="14">
        <f t="shared" si="118"/>
        <v>676.46172603481557</v>
      </c>
      <c r="AX156" s="14">
        <f t="shared" si="119"/>
        <v>661.89633970984505</v>
      </c>
      <c r="AY156" s="14">
        <f t="shared" si="120"/>
        <v>715.17016518980222</v>
      </c>
      <c r="AZ156" s="14">
        <f t="shared" si="121"/>
        <v>714.26825958071481</v>
      </c>
      <c r="BA156" s="14">
        <f t="shared" si="122"/>
        <v>605.99178510051149</v>
      </c>
      <c r="BB156" s="14">
        <f t="shared" si="123"/>
        <v>605.37012013248113</v>
      </c>
      <c r="BC156" s="14">
        <f t="shared" si="124"/>
        <v>0</v>
      </c>
      <c r="BD156" s="14">
        <f t="shared" si="125"/>
        <v>0</v>
      </c>
      <c r="BE156" s="14">
        <f t="shared" si="126"/>
        <v>1838.0389471260014</v>
      </c>
      <c r="BF156" s="14">
        <f t="shared" si="127"/>
        <v>1801.3594053762399</v>
      </c>
      <c r="BG156" s="14">
        <f t="shared" si="128"/>
        <v>1860.0275235923507</v>
      </c>
      <c r="BH156" s="14">
        <f t="shared" si="129"/>
        <v>1932.1637259062472</v>
      </c>
      <c r="BI156" s="14">
        <f t="shared" si="130"/>
        <v>1855.0229289519255</v>
      </c>
      <c r="BJ156" s="14">
        <f t="shared" si="131"/>
        <v>1808.8796751896823</v>
      </c>
      <c r="BK156" s="14">
        <f t="shared" si="132"/>
        <v>1921.3745447867307</v>
      </c>
      <c r="BL156" s="14">
        <f t="shared" si="133"/>
        <v>1927.5550186515818</v>
      </c>
      <c r="BM156" s="14">
        <f t="shared" si="134"/>
        <v>1860.0662949973541</v>
      </c>
      <c r="BN156" s="14">
        <f t="shared" si="135"/>
        <v>1887.6636145244679</v>
      </c>
      <c r="BO156" s="14">
        <f t="shared" si="136"/>
        <v>0</v>
      </c>
      <c r="BP156" s="14">
        <f t="shared" si="137"/>
        <v>0</v>
      </c>
      <c r="BQ156" s="14">
        <f t="shared" si="138"/>
        <v>2504.5585638444509</v>
      </c>
      <c r="BR156" s="14">
        <f t="shared" si="139"/>
        <v>2418.7040618272113</v>
      </c>
      <c r="BS156" s="14">
        <f t="shared" si="140"/>
        <v>2521.855330449318</v>
      </c>
      <c r="BT156" s="14">
        <f t="shared" si="141"/>
        <v>2550.9071783346053</v>
      </c>
      <c r="BU156" s="14">
        <f t="shared" si="142"/>
        <v>2531.4846549867407</v>
      </c>
      <c r="BV156" s="14">
        <f t="shared" si="143"/>
        <v>2470.7760148995271</v>
      </c>
      <c r="BW156" s="14">
        <f t="shared" si="144"/>
        <v>2636.5447099765329</v>
      </c>
      <c r="BX156" s="14">
        <f t="shared" si="145"/>
        <v>2641.8232782322971</v>
      </c>
      <c r="BY156" s="14">
        <f t="shared" si="146"/>
        <v>2466.0580800978655</v>
      </c>
      <c r="BZ156" s="14">
        <f t="shared" si="147"/>
        <v>2493.033734656949</v>
      </c>
      <c r="CA156" s="14">
        <f t="shared" si="148"/>
        <v>0</v>
      </c>
      <c r="CB156" s="14">
        <f t="shared" si="149"/>
        <v>0</v>
      </c>
    </row>
    <row r="157" spans="1:80" x14ac:dyDescent="0.3">
      <c r="A157" t="s">
        <v>226</v>
      </c>
      <c r="B157" t="s">
        <v>221</v>
      </c>
      <c r="C157" t="s">
        <v>234</v>
      </c>
      <c r="D157" t="s">
        <v>626</v>
      </c>
      <c r="E157" t="s">
        <v>627</v>
      </c>
      <c r="F157" s="13">
        <v>2269.2296402706697</v>
      </c>
      <c r="G157" s="13">
        <v>2288.7488667944722</v>
      </c>
      <c r="H157" s="13">
        <v>2525.2215384896031</v>
      </c>
      <c r="I157" s="13">
        <v>2395.5545648645098</v>
      </c>
      <c r="J157" s="13">
        <v>2479.7094541726592</v>
      </c>
      <c r="K157" s="13">
        <v>2423.3123941866247</v>
      </c>
      <c r="L157" s="13">
        <v>2604.676905721572</v>
      </c>
      <c r="M157" s="13">
        <v>2584.3945218543881</v>
      </c>
      <c r="N157" s="13">
        <v>2520.8498456636094</v>
      </c>
      <c r="O157" s="13">
        <v>2483.8529802988301</v>
      </c>
      <c r="P157" s="13"/>
      <c r="Q157" s="13"/>
      <c r="R157" s="13">
        <v>5853.9586651433301</v>
      </c>
      <c r="S157" s="13">
        <v>5735.7634810069458</v>
      </c>
      <c r="T157" s="13">
        <v>6286.6870446566809</v>
      </c>
      <c r="U157" s="13">
        <v>6329.6969705906031</v>
      </c>
      <c r="V157" s="13">
        <v>5969.6118530888962</v>
      </c>
      <c r="W157" s="13">
        <v>5977.3799275480214</v>
      </c>
      <c r="X157" s="13">
        <v>6175.3758317954698</v>
      </c>
      <c r="Y157" s="13">
        <v>6186.5985941171639</v>
      </c>
      <c r="Z157" s="13">
        <v>6141.7443757207975</v>
      </c>
      <c r="AA157" s="13">
        <v>6039.088881457541</v>
      </c>
      <c r="AB157" s="13"/>
      <c r="AC157" s="13"/>
      <c r="AD157" s="14">
        <f t="shared" si="106"/>
        <v>8123.1883054139998</v>
      </c>
      <c r="AE157" s="14">
        <f t="shared" si="107"/>
        <v>8024.5123478014175</v>
      </c>
      <c r="AF157" s="14">
        <f t="shared" si="108"/>
        <v>8811.9085831462835</v>
      </c>
      <c r="AG157" s="14">
        <f t="shared" si="109"/>
        <v>8725.2515354551124</v>
      </c>
      <c r="AH157" s="174">
        <v>8449.3213072615545</v>
      </c>
      <c r="AI157" s="174">
        <v>8400.6923217346466</v>
      </c>
      <c r="AJ157" s="174">
        <v>8780.0527375170423</v>
      </c>
      <c r="AK157" s="174">
        <v>8770.9931159715525</v>
      </c>
      <c r="AL157" s="14">
        <f t="shared" si="110"/>
        <v>8662.5942213844064</v>
      </c>
      <c r="AM157" s="14">
        <f t="shared" si="111"/>
        <v>8522.9418617563715</v>
      </c>
      <c r="AN157" s="14">
        <f t="shared" si="112"/>
        <v>0</v>
      </c>
      <c r="AO157" s="14">
        <f t="shared" si="113"/>
        <v>0</v>
      </c>
      <c r="AP157" s="13">
        <v>277249</v>
      </c>
      <c r="AQ157" s="13">
        <v>277764.14</v>
      </c>
      <c r="AR157" s="13">
        <v>277994.21000000002</v>
      </c>
      <c r="AS157" s="14">
        <f t="shared" si="114"/>
        <v>818.48073041586065</v>
      </c>
      <c r="AT157" s="14">
        <f t="shared" si="115"/>
        <v>825.52105392426029</v>
      </c>
      <c r="AU157" s="14">
        <f t="shared" si="116"/>
        <v>910.8135785844504</v>
      </c>
      <c r="AV157" s="14">
        <f t="shared" si="117"/>
        <v>862.44198580295847</v>
      </c>
      <c r="AW157" s="14">
        <f t="shared" si="118"/>
        <v>892.73923342756166</v>
      </c>
      <c r="AX157" s="14">
        <f t="shared" si="119"/>
        <v>872.43529499042768</v>
      </c>
      <c r="AY157" s="14">
        <f t="shared" si="120"/>
        <v>937.72972483833655</v>
      </c>
      <c r="AZ157" s="14">
        <f t="shared" si="121"/>
        <v>929.65767950864438</v>
      </c>
      <c r="BA157" s="14">
        <f t="shared" si="122"/>
        <v>907.55050153832292</v>
      </c>
      <c r="BB157" s="14">
        <f t="shared" si="123"/>
        <v>894.23097607158002</v>
      </c>
      <c r="BC157" s="14">
        <f t="shared" si="124"/>
        <v>0</v>
      </c>
      <c r="BD157" s="14">
        <f t="shared" si="125"/>
        <v>0</v>
      </c>
      <c r="BE157" s="14">
        <f t="shared" si="126"/>
        <v>2111.4444651354306</v>
      </c>
      <c r="BF157" s="14">
        <f t="shared" si="127"/>
        <v>2068.8130456762497</v>
      </c>
      <c r="BG157" s="14">
        <f t="shared" si="128"/>
        <v>2267.5237943713705</v>
      </c>
      <c r="BH157" s="14">
        <f t="shared" si="129"/>
        <v>2278.8027895143709</v>
      </c>
      <c r="BI157" s="14">
        <f t="shared" si="130"/>
        <v>2149.1657825552629</v>
      </c>
      <c r="BJ157" s="14">
        <f t="shared" si="131"/>
        <v>2151.9624266645869</v>
      </c>
      <c r="BK157" s="14">
        <f t="shared" si="132"/>
        <v>2223.2444518559773</v>
      </c>
      <c r="BL157" s="14">
        <f t="shared" si="133"/>
        <v>2225.4415277631729</v>
      </c>
      <c r="BM157" s="14">
        <f t="shared" si="134"/>
        <v>2211.136533218722</v>
      </c>
      <c r="BN157" s="14">
        <f t="shared" si="135"/>
        <v>2174.1787408041732</v>
      </c>
      <c r="BO157" s="14">
        <f t="shared" si="136"/>
        <v>0</v>
      </c>
      <c r="BP157" s="14">
        <f t="shared" si="137"/>
        <v>0</v>
      </c>
      <c r="BQ157" s="14">
        <f t="shared" si="138"/>
        <v>2929.9251955512914</v>
      </c>
      <c r="BR157" s="14">
        <f t="shared" si="139"/>
        <v>2894.3340996005099</v>
      </c>
      <c r="BS157" s="14">
        <f t="shared" si="140"/>
        <v>3178.3373729558211</v>
      </c>
      <c r="BT157" s="14">
        <f t="shared" si="141"/>
        <v>3141.2447753173292</v>
      </c>
      <c r="BU157" s="14">
        <f t="shared" si="142"/>
        <v>3041.9050159828239</v>
      </c>
      <c r="BV157" s="14">
        <f t="shared" si="143"/>
        <v>3024.3977216550152</v>
      </c>
      <c r="BW157" s="14">
        <f t="shared" si="144"/>
        <v>3160.9741766943139</v>
      </c>
      <c r="BX157" s="14">
        <f t="shared" si="145"/>
        <v>3155.0992072718177</v>
      </c>
      <c r="BY157" s="14">
        <f t="shared" si="146"/>
        <v>3118.6870347570448</v>
      </c>
      <c r="BZ157" s="14">
        <f t="shared" si="147"/>
        <v>3068.4097168757535</v>
      </c>
      <c r="CA157" s="14">
        <f t="shared" si="148"/>
        <v>0</v>
      </c>
      <c r="CB157" s="14">
        <f t="shared" si="149"/>
        <v>0</v>
      </c>
    </row>
    <row r="158" spans="1:80" x14ac:dyDescent="0.3">
      <c r="A158" t="s">
        <v>259</v>
      </c>
      <c r="B158" t="s">
        <v>283</v>
      </c>
      <c r="C158" t="s">
        <v>313</v>
      </c>
      <c r="D158" t="s">
        <v>628</v>
      </c>
      <c r="E158" t="s">
        <v>629</v>
      </c>
      <c r="F158" s="13">
        <v>8498.3498835173395</v>
      </c>
      <c r="G158" s="13">
        <v>8670.6092278927681</v>
      </c>
      <c r="H158" s="13">
        <v>9091.3604838797364</v>
      </c>
      <c r="I158" s="13">
        <v>8904.5181011125424</v>
      </c>
      <c r="J158" s="13">
        <v>9008.7888438923474</v>
      </c>
      <c r="K158" s="13">
        <v>8832.0484486422847</v>
      </c>
      <c r="L158" s="13">
        <v>9025.002907060818</v>
      </c>
      <c r="M158" s="13">
        <v>8802.741089602303</v>
      </c>
      <c r="N158" s="13">
        <v>9097.0649659884766</v>
      </c>
      <c r="O158" s="13">
        <v>9652.989985459637</v>
      </c>
      <c r="P158" s="13"/>
      <c r="Q158" s="13"/>
      <c r="R158" s="13">
        <v>20128.665116014283</v>
      </c>
      <c r="S158" s="13">
        <v>19642.245089462085</v>
      </c>
      <c r="T158" s="13">
        <v>20363.600888474899</v>
      </c>
      <c r="U158" s="13">
        <v>20334.136105513124</v>
      </c>
      <c r="V158" s="13">
        <v>19753.76788975122</v>
      </c>
      <c r="W158" s="13">
        <v>19560.163151625864</v>
      </c>
      <c r="X158" s="13">
        <v>20109.065597447268</v>
      </c>
      <c r="Y158" s="13">
        <v>19766.652295115462</v>
      </c>
      <c r="Z158" s="13">
        <v>19395.47356910591</v>
      </c>
      <c r="AA158" s="13">
        <v>19180.03366813657</v>
      </c>
      <c r="AB158" s="13"/>
      <c r="AC158" s="13"/>
      <c r="AD158" s="14">
        <f t="shared" si="106"/>
        <v>28627.014999531624</v>
      </c>
      <c r="AE158" s="14">
        <f t="shared" si="107"/>
        <v>28312.854317354853</v>
      </c>
      <c r="AF158" s="14">
        <f t="shared" si="108"/>
        <v>29454.961372354635</v>
      </c>
      <c r="AG158" s="14">
        <f t="shared" si="109"/>
        <v>29238.654206625666</v>
      </c>
      <c r="AH158" s="174">
        <v>28762.556733643567</v>
      </c>
      <c r="AI158" s="174">
        <v>28392.211600268147</v>
      </c>
      <c r="AJ158" s="174">
        <v>29134.06850450809</v>
      </c>
      <c r="AK158" s="174">
        <v>28569.393384717765</v>
      </c>
      <c r="AL158" s="14">
        <f t="shared" si="110"/>
        <v>28492.538535094387</v>
      </c>
      <c r="AM158" s="14">
        <f t="shared" si="111"/>
        <v>28833.023653596207</v>
      </c>
      <c r="AN158" s="14">
        <f t="shared" si="112"/>
        <v>0</v>
      </c>
      <c r="AO158" s="14">
        <f t="shared" si="113"/>
        <v>0</v>
      </c>
      <c r="AP158" s="13">
        <v>1185321</v>
      </c>
      <c r="AQ158" s="13">
        <v>1194509.423</v>
      </c>
      <c r="AR158" s="13">
        <v>1201472.148</v>
      </c>
      <c r="AS158" s="14">
        <f t="shared" si="114"/>
        <v>716.96611158642588</v>
      </c>
      <c r="AT158" s="14">
        <f t="shared" si="115"/>
        <v>731.49882840958423</v>
      </c>
      <c r="AU158" s="14">
        <f t="shared" si="116"/>
        <v>766.99564791982391</v>
      </c>
      <c r="AV158" s="14">
        <f t="shared" si="117"/>
        <v>745.45398551557037</v>
      </c>
      <c r="AW158" s="14">
        <f t="shared" si="118"/>
        <v>754.18315422467356</v>
      </c>
      <c r="AX158" s="14">
        <f t="shared" si="119"/>
        <v>739.38708884025982</v>
      </c>
      <c r="AY158" s="14">
        <f t="shared" si="120"/>
        <v>755.54053683348945</v>
      </c>
      <c r="AZ158" s="14">
        <f t="shared" si="121"/>
        <v>732.66293390617182</v>
      </c>
      <c r="BA158" s="14">
        <f t="shared" si="122"/>
        <v>761.5733112545297</v>
      </c>
      <c r="BB158" s="14">
        <f t="shared" si="123"/>
        <v>808.11333921638197</v>
      </c>
      <c r="BC158" s="14">
        <f t="shared" si="124"/>
        <v>0</v>
      </c>
      <c r="BD158" s="14">
        <f t="shared" si="125"/>
        <v>0</v>
      </c>
      <c r="BE158" s="14">
        <f t="shared" si="126"/>
        <v>1698.161520466969</v>
      </c>
      <c r="BF158" s="14">
        <f t="shared" si="127"/>
        <v>1657.1245333088746</v>
      </c>
      <c r="BG158" s="14">
        <f t="shared" si="128"/>
        <v>1717.9819549704173</v>
      </c>
      <c r="BH158" s="14">
        <f t="shared" si="129"/>
        <v>1702.3001839905221</v>
      </c>
      <c r="BI158" s="14">
        <f t="shared" si="130"/>
        <v>1653.7138602171763</v>
      </c>
      <c r="BJ158" s="14">
        <f t="shared" si="131"/>
        <v>1637.5059731635004</v>
      </c>
      <c r="BK158" s="14">
        <f t="shared" si="132"/>
        <v>1683.4580967091517</v>
      </c>
      <c r="BL158" s="14">
        <f t="shared" si="133"/>
        <v>1645.202706364814</v>
      </c>
      <c r="BM158" s="14">
        <f t="shared" si="134"/>
        <v>1623.7187581487926</v>
      </c>
      <c r="BN158" s="14">
        <f t="shared" si="135"/>
        <v>1605.6829103922917</v>
      </c>
      <c r="BO158" s="14">
        <f t="shared" si="136"/>
        <v>0</v>
      </c>
      <c r="BP158" s="14">
        <f t="shared" si="137"/>
        <v>0</v>
      </c>
      <c r="BQ158" s="14">
        <f t="shared" si="138"/>
        <v>2415.1276320533952</v>
      </c>
      <c r="BR158" s="14">
        <f t="shared" si="139"/>
        <v>2388.6233617184589</v>
      </c>
      <c r="BS158" s="14">
        <f t="shared" si="140"/>
        <v>2484.9776028902411</v>
      </c>
      <c r="BT158" s="14">
        <f t="shared" si="141"/>
        <v>2447.7541695060922</v>
      </c>
      <c r="BU158" s="14">
        <f t="shared" si="142"/>
        <v>2407.8970144418499</v>
      </c>
      <c r="BV158" s="14">
        <f t="shared" si="143"/>
        <v>2376.89306200376</v>
      </c>
      <c r="BW158" s="14">
        <f t="shared" si="144"/>
        <v>2438.9986335426415</v>
      </c>
      <c r="BX158" s="14">
        <f t="shared" si="145"/>
        <v>2377.8656402709858</v>
      </c>
      <c r="BY158" s="14">
        <f t="shared" si="146"/>
        <v>2385.2920694033228</v>
      </c>
      <c r="BZ158" s="14">
        <f t="shared" si="147"/>
        <v>2413.7962496086739</v>
      </c>
      <c r="CA158" s="14">
        <f t="shared" si="148"/>
        <v>0</v>
      </c>
      <c r="CB158" s="14">
        <f t="shared" si="149"/>
        <v>0</v>
      </c>
    </row>
    <row r="159" spans="1:80" x14ac:dyDescent="0.3">
      <c r="A159" t="s">
        <v>241</v>
      </c>
      <c r="B159" t="s">
        <v>276</v>
      </c>
      <c r="C159" t="s">
        <v>317</v>
      </c>
      <c r="D159" t="s">
        <v>630</v>
      </c>
      <c r="E159" t="s">
        <v>631</v>
      </c>
      <c r="F159" s="13">
        <v>2337.8552119688784</v>
      </c>
      <c r="G159" s="13">
        <v>2313.6749063499337</v>
      </c>
      <c r="H159" s="13">
        <v>2204.0343452658526</v>
      </c>
      <c r="I159" s="13">
        <v>2057.3836814836814</v>
      </c>
      <c r="J159" s="13">
        <v>2356.5574973364733</v>
      </c>
      <c r="K159" s="13">
        <v>2358.4134422894176</v>
      </c>
      <c r="L159" s="13">
        <v>2382.5112580975306</v>
      </c>
      <c r="M159" s="13">
        <v>2309.6710411211679</v>
      </c>
      <c r="N159" s="13">
        <v>2123.9257147756703</v>
      </c>
      <c r="O159" s="13">
        <v>2431.2881428410442</v>
      </c>
      <c r="P159" s="13"/>
      <c r="Q159" s="13"/>
      <c r="R159" s="13">
        <v>3482.9223287704845</v>
      </c>
      <c r="S159" s="13">
        <v>3450.5168883707183</v>
      </c>
      <c r="T159" s="13">
        <v>3660.7660862290522</v>
      </c>
      <c r="U159" s="13">
        <v>3774.8464232839997</v>
      </c>
      <c r="V159" s="13">
        <v>3510.3550592750125</v>
      </c>
      <c r="W159" s="13">
        <v>3514.1082547944234</v>
      </c>
      <c r="X159" s="13">
        <v>3551.5724128477386</v>
      </c>
      <c r="Y159" s="13">
        <v>3473.589659254073</v>
      </c>
      <c r="Z159" s="13">
        <v>3587.0871457820385</v>
      </c>
      <c r="AA159" s="13">
        <v>3594.1126795744067</v>
      </c>
      <c r="AB159" s="13"/>
      <c r="AC159" s="13"/>
      <c r="AD159" s="14">
        <f t="shared" si="106"/>
        <v>5820.7775407393628</v>
      </c>
      <c r="AE159" s="14">
        <f t="shared" si="107"/>
        <v>5764.1917947206521</v>
      </c>
      <c r="AF159" s="14">
        <f t="shared" si="108"/>
        <v>5864.8004314949048</v>
      </c>
      <c r="AG159" s="14">
        <f t="shared" si="109"/>
        <v>5832.230104767681</v>
      </c>
      <c r="AH159" s="174">
        <v>5866.9125566114853</v>
      </c>
      <c r="AI159" s="174">
        <v>5872.521697083841</v>
      </c>
      <c r="AJ159" s="174">
        <v>5934.0836709452688</v>
      </c>
      <c r="AK159" s="174">
        <v>5783.260700375241</v>
      </c>
      <c r="AL159" s="14">
        <f t="shared" si="110"/>
        <v>5711.0128605577083</v>
      </c>
      <c r="AM159" s="14">
        <f t="shared" si="111"/>
        <v>6025.4008224154513</v>
      </c>
      <c r="AN159" s="14">
        <f t="shared" si="112"/>
        <v>0</v>
      </c>
      <c r="AO159" s="14">
        <f t="shared" si="113"/>
        <v>0</v>
      </c>
      <c r="AP159" s="13">
        <v>203243</v>
      </c>
      <c r="AQ159" s="13">
        <v>205898.62100000001</v>
      </c>
      <c r="AR159" s="13">
        <v>207910.26800000001</v>
      </c>
      <c r="AS159" s="14">
        <f t="shared" si="114"/>
        <v>1150.2758825489086</v>
      </c>
      <c r="AT159" s="14">
        <f t="shared" si="115"/>
        <v>1138.3786434710833</v>
      </c>
      <c r="AU159" s="14">
        <f t="shared" si="116"/>
        <v>1084.4330900773225</v>
      </c>
      <c r="AV159" s="14">
        <f t="shared" si="117"/>
        <v>999.22169050548484</v>
      </c>
      <c r="AW159" s="14">
        <f t="shared" si="118"/>
        <v>1144.5232055908102</v>
      </c>
      <c r="AX159" s="14">
        <f t="shared" si="119"/>
        <v>1145.4245933436423</v>
      </c>
      <c r="AY159" s="14">
        <f t="shared" si="120"/>
        <v>1157.1283219509908</v>
      </c>
      <c r="AZ159" s="14">
        <f t="shared" si="121"/>
        <v>1110.8980154463404</v>
      </c>
      <c r="BA159" s="14">
        <f t="shared" si="122"/>
        <v>1031.5395530384199</v>
      </c>
      <c r="BB159" s="14">
        <f t="shared" si="123"/>
        <v>1180.8180798068793</v>
      </c>
      <c r="BC159" s="14">
        <f t="shared" si="124"/>
        <v>0</v>
      </c>
      <c r="BD159" s="14">
        <f t="shared" si="125"/>
        <v>0</v>
      </c>
      <c r="BE159" s="14">
        <f t="shared" si="126"/>
        <v>1713.6739414250355</v>
      </c>
      <c r="BF159" s="14">
        <f t="shared" si="127"/>
        <v>1697.7297561887583</v>
      </c>
      <c r="BG159" s="14">
        <f t="shared" si="128"/>
        <v>1801.1769587287397</v>
      </c>
      <c r="BH159" s="14">
        <f t="shared" si="129"/>
        <v>1833.351969503477</v>
      </c>
      <c r="BI159" s="14">
        <f t="shared" si="130"/>
        <v>1704.894885757886</v>
      </c>
      <c r="BJ159" s="14">
        <f t="shared" si="131"/>
        <v>1706.7177224049613</v>
      </c>
      <c r="BK159" s="14">
        <f t="shared" si="132"/>
        <v>1724.913161437705</v>
      </c>
      <c r="BL159" s="14">
        <f t="shared" si="133"/>
        <v>1670.7157817015909</v>
      </c>
      <c r="BM159" s="14">
        <f t="shared" si="134"/>
        <v>1742.1618116529485</v>
      </c>
      <c r="BN159" s="14">
        <f t="shared" si="135"/>
        <v>1745.5739441666326</v>
      </c>
      <c r="BO159" s="14">
        <f t="shared" si="136"/>
        <v>0</v>
      </c>
      <c r="BP159" s="14">
        <f t="shared" si="137"/>
        <v>0</v>
      </c>
      <c r="BQ159" s="14">
        <f t="shared" si="138"/>
        <v>2863.9498239739441</v>
      </c>
      <c r="BR159" s="14">
        <f t="shared" si="139"/>
        <v>2836.1083996598418</v>
      </c>
      <c r="BS159" s="14">
        <f t="shared" si="140"/>
        <v>2885.6100488060624</v>
      </c>
      <c r="BT159" s="14">
        <f t="shared" si="141"/>
        <v>2832.5736600089617</v>
      </c>
      <c r="BU159" s="14">
        <f t="shared" si="142"/>
        <v>2849.4180913486957</v>
      </c>
      <c r="BV159" s="14">
        <f t="shared" si="143"/>
        <v>2852.1423157486033</v>
      </c>
      <c r="BW159" s="14">
        <f t="shared" si="144"/>
        <v>2882.0414833886957</v>
      </c>
      <c r="BX159" s="14">
        <f t="shared" si="145"/>
        <v>2781.6137971479316</v>
      </c>
      <c r="BY159" s="14">
        <f t="shared" si="146"/>
        <v>2773.7013646913679</v>
      </c>
      <c r="BZ159" s="14">
        <f t="shared" si="147"/>
        <v>2926.3920239735121</v>
      </c>
      <c r="CA159" s="14">
        <f t="shared" si="148"/>
        <v>0</v>
      </c>
      <c r="CB159" s="14">
        <f t="shared" si="149"/>
        <v>0</v>
      </c>
    </row>
    <row r="160" spans="1:80" x14ac:dyDescent="0.3">
      <c r="A160" t="s">
        <v>250</v>
      </c>
      <c r="B160" t="s">
        <v>291</v>
      </c>
      <c r="C160" t="s">
        <v>302</v>
      </c>
      <c r="D160" t="s">
        <v>632</v>
      </c>
      <c r="E160" t="s">
        <v>633</v>
      </c>
      <c r="F160" s="13">
        <v>2249.8967777419393</v>
      </c>
      <c r="G160" s="13">
        <v>2343.3858067508545</v>
      </c>
      <c r="H160" s="13">
        <v>2750.8556947464467</v>
      </c>
      <c r="I160" s="13">
        <v>2940.1878816683693</v>
      </c>
      <c r="J160" s="13">
        <v>2621.7874469807275</v>
      </c>
      <c r="K160" s="13">
        <v>2664.3357000319365</v>
      </c>
      <c r="L160" s="13">
        <v>2513.479295529457</v>
      </c>
      <c r="M160" s="13">
        <v>2579.3566020727194</v>
      </c>
      <c r="N160" s="13">
        <v>3043.9432678544295</v>
      </c>
      <c r="O160" s="13">
        <v>2751.769501969442</v>
      </c>
      <c r="P160" s="13"/>
      <c r="Q160" s="13"/>
      <c r="R160" s="13">
        <v>4061.6481751084193</v>
      </c>
      <c r="S160" s="13">
        <v>4215.0372051353334</v>
      </c>
      <c r="T160" s="13">
        <v>4279.9488030513039</v>
      </c>
      <c r="U160" s="13">
        <v>4328.5526337232441</v>
      </c>
      <c r="V160" s="13">
        <v>3944.0471599828597</v>
      </c>
      <c r="W160" s="13">
        <v>4016.8270813130653</v>
      </c>
      <c r="X160" s="13">
        <v>4327.3345746419036</v>
      </c>
      <c r="Y160" s="13">
        <v>4446.1044129596667</v>
      </c>
      <c r="Z160" s="13">
        <v>4349.2826421833997</v>
      </c>
      <c r="AA160" s="13">
        <v>4304.4257789541134</v>
      </c>
      <c r="AB160" s="13"/>
      <c r="AC160" s="13"/>
      <c r="AD160" s="14">
        <f t="shared" si="106"/>
        <v>6311.5449528503586</v>
      </c>
      <c r="AE160" s="14">
        <f t="shared" si="107"/>
        <v>6558.4230118861879</v>
      </c>
      <c r="AF160" s="14">
        <f t="shared" si="108"/>
        <v>7030.8044977977506</v>
      </c>
      <c r="AG160" s="14">
        <f t="shared" si="109"/>
        <v>7268.7405153916134</v>
      </c>
      <c r="AH160" s="174">
        <v>6541.8346069635863</v>
      </c>
      <c r="AI160" s="174">
        <v>6658.1627813450023</v>
      </c>
      <c r="AJ160" s="174">
        <v>6820.8138701713597</v>
      </c>
      <c r="AK160" s="174">
        <v>7006.4610150323861</v>
      </c>
      <c r="AL160" s="14">
        <f t="shared" si="110"/>
        <v>7393.2259100378287</v>
      </c>
      <c r="AM160" s="14">
        <f t="shared" si="111"/>
        <v>7056.1952809235554</v>
      </c>
      <c r="AN160" s="14">
        <f t="shared" si="112"/>
        <v>0</v>
      </c>
      <c r="AO160" s="14">
        <f t="shared" si="113"/>
        <v>0</v>
      </c>
      <c r="AP160" s="13">
        <v>220363</v>
      </c>
      <c r="AQ160" s="13">
        <v>221575.33799999999</v>
      </c>
      <c r="AR160" s="13">
        <v>223051.19699999999</v>
      </c>
      <c r="AS160" s="14">
        <f t="shared" si="114"/>
        <v>1020.995710596579</v>
      </c>
      <c r="AT160" s="14">
        <f t="shared" si="115"/>
        <v>1063.4207225127877</v>
      </c>
      <c r="AU160" s="14">
        <f t="shared" si="116"/>
        <v>1248.3292089626873</v>
      </c>
      <c r="AV160" s="14">
        <f t="shared" si="117"/>
        <v>1326.94726236562</v>
      </c>
      <c r="AW160" s="14">
        <f t="shared" si="118"/>
        <v>1183.2487634434874</v>
      </c>
      <c r="AX160" s="14">
        <f t="shared" si="119"/>
        <v>1202.4513757176067</v>
      </c>
      <c r="AY160" s="14">
        <f t="shared" si="120"/>
        <v>1134.3678038435203</v>
      </c>
      <c r="AZ160" s="14">
        <f t="shared" si="121"/>
        <v>1156.3966644270999</v>
      </c>
      <c r="BA160" s="14">
        <f t="shared" si="122"/>
        <v>1373.7734963330756</v>
      </c>
      <c r="BB160" s="14">
        <f t="shared" si="123"/>
        <v>1241.9114540488447</v>
      </c>
      <c r="BC160" s="14">
        <f t="shared" si="124"/>
        <v>0</v>
      </c>
      <c r="BD160" s="14">
        <f t="shared" si="125"/>
        <v>0</v>
      </c>
      <c r="BE160" s="14">
        <f t="shared" si="126"/>
        <v>1843.1624978369414</v>
      </c>
      <c r="BF160" s="14">
        <f t="shared" si="127"/>
        <v>1912.7699319465307</v>
      </c>
      <c r="BG160" s="14">
        <f t="shared" si="128"/>
        <v>1942.2266002238596</v>
      </c>
      <c r="BH160" s="14">
        <f t="shared" si="129"/>
        <v>1953.5353856588697</v>
      </c>
      <c r="BI160" s="14">
        <f t="shared" si="130"/>
        <v>1780.0027726835106</v>
      </c>
      <c r="BJ160" s="14">
        <f t="shared" si="131"/>
        <v>1812.84935298759</v>
      </c>
      <c r="BK160" s="14">
        <f t="shared" si="132"/>
        <v>1952.9856588290093</v>
      </c>
      <c r="BL160" s="14">
        <f t="shared" si="133"/>
        <v>1993.3111647724836</v>
      </c>
      <c r="BM160" s="14">
        <f t="shared" si="134"/>
        <v>1962.8911238232658</v>
      </c>
      <c r="BN160" s="14">
        <f t="shared" si="135"/>
        <v>1942.6466039980105</v>
      </c>
      <c r="BO160" s="14">
        <f t="shared" si="136"/>
        <v>0</v>
      </c>
      <c r="BP160" s="14">
        <f t="shared" si="137"/>
        <v>0</v>
      </c>
      <c r="BQ160" s="14">
        <f t="shared" si="138"/>
        <v>2864.1582084335205</v>
      </c>
      <c r="BR160" s="14">
        <f t="shared" si="139"/>
        <v>2976.1906544593185</v>
      </c>
      <c r="BS160" s="14">
        <f t="shared" si="140"/>
        <v>3190.5558091865469</v>
      </c>
      <c r="BT160" s="14">
        <f t="shared" si="141"/>
        <v>3280.4826480244901</v>
      </c>
      <c r="BU160" s="14">
        <f t="shared" si="142"/>
        <v>2952.4200057695889</v>
      </c>
      <c r="BV160" s="14">
        <f t="shared" si="143"/>
        <v>3004.9205121126806</v>
      </c>
      <c r="BW160" s="14">
        <f t="shared" si="144"/>
        <v>3078.3271873746889</v>
      </c>
      <c r="BX160" s="14">
        <f t="shared" si="145"/>
        <v>3141.1896054664016</v>
      </c>
      <c r="BY160" s="14">
        <f t="shared" si="146"/>
        <v>3336.6646201563412</v>
      </c>
      <c r="BZ160" s="14">
        <f t="shared" si="147"/>
        <v>3184.5580580468554</v>
      </c>
      <c r="CA160" s="14">
        <f t="shared" si="148"/>
        <v>0</v>
      </c>
      <c r="CB160" s="14">
        <f t="shared" si="149"/>
        <v>0</v>
      </c>
    </row>
    <row r="161" spans="1:80" x14ac:dyDescent="0.3">
      <c r="A161" t="s">
        <v>226</v>
      </c>
      <c r="B161" t="s">
        <v>236</v>
      </c>
      <c r="C161" t="s">
        <v>252</v>
      </c>
      <c r="D161" t="s">
        <v>634</v>
      </c>
      <c r="E161" t="s">
        <v>635</v>
      </c>
      <c r="F161" s="13">
        <v>2122.8672890157841</v>
      </c>
      <c r="G161" s="13">
        <v>2129.5834666110404</v>
      </c>
      <c r="H161" s="13">
        <v>2288.1103597335355</v>
      </c>
      <c r="I161" s="13">
        <v>2237.9418079024454</v>
      </c>
      <c r="J161" s="13">
        <v>2171.3242167790759</v>
      </c>
      <c r="K161" s="13">
        <v>2264.0540623872776</v>
      </c>
      <c r="L161" s="13">
        <v>2290.5245638336446</v>
      </c>
      <c r="M161" s="13">
        <v>2160.7945123985746</v>
      </c>
      <c r="N161" s="13">
        <v>2568.7892866253901</v>
      </c>
      <c r="O161" s="13">
        <v>2418.931151369829</v>
      </c>
      <c r="P161" s="13"/>
      <c r="Q161" s="13"/>
      <c r="R161" s="13">
        <v>4887.4786612471808</v>
      </c>
      <c r="S161" s="13">
        <v>4700.3657238142414</v>
      </c>
      <c r="T161" s="13">
        <v>4959.5616359285914</v>
      </c>
      <c r="U161" s="13">
        <v>4826.6816019951257</v>
      </c>
      <c r="V161" s="13">
        <v>4784.7765315323995</v>
      </c>
      <c r="W161" s="13">
        <v>4827.4624774007325</v>
      </c>
      <c r="X161" s="13">
        <v>4870.3665457812722</v>
      </c>
      <c r="Y161" s="13">
        <v>4729.2726675732483</v>
      </c>
      <c r="Z161" s="13">
        <v>4928.0631250958877</v>
      </c>
      <c r="AA161" s="13">
        <v>4799.7715081022998</v>
      </c>
      <c r="AB161" s="13"/>
      <c r="AC161" s="13"/>
      <c r="AD161" s="14">
        <f t="shared" si="106"/>
        <v>7010.3459502629648</v>
      </c>
      <c r="AE161" s="14">
        <f t="shared" si="107"/>
        <v>6829.9491904252818</v>
      </c>
      <c r="AF161" s="14">
        <f t="shared" si="108"/>
        <v>7247.6719956621273</v>
      </c>
      <c r="AG161" s="14">
        <f t="shared" si="109"/>
        <v>7064.623409897571</v>
      </c>
      <c r="AH161" s="174">
        <v>6956.1007483114763</v>
      </c>
      <c r="AI161" s="174">
        <v>7091.51653978801</v>
      </c>
      <c r="AJ161" s="174">
        <v>7160.8911096149168</v>
      </c>
      <c r="AK161" s="174">
        <v>6890.067179971823</v>
      </c>
      <c r="AL161" s="14">
        <f t="shared" si="110"/>
        <v>7496.8524117212783</v>
      </c>
      <c r="AM161" s="14">
        <f t="shared" si="111"/>
        <v>7218.7026594721283</v>
      </c>
      <c r="AN161" s="14">
        <f t="shared" si="112"/>
        <v>0</v>
      </c>
      <c r="AO161" s="14">
        <f t="shared" si="113"/>
        <v>0</v>
      </c>
      <c r="AP161" s="13">
        <v>224119</v>
      </c>
      <c r="AQ161" s="13">
        <v>224357.83799999999</v>
      </c>
      <c r="AR161" s="13">
        <v>225089.14</v>
      </c>
      <c r="AS161" s="14">
        <f t="shared" si="114"/>
        <v>947.20540829460435</v>
      </c>
      <c r="AT161" s="14">
        <f t="shared" si="115"/>
        <v>950.20210986620521</v>
      </c>
      <c r="AU161" s="14">
        <f t="shared" si="116"/>
        <v>1020.935467199807</v>
      </c>
      <c r="AV161" s="14">
        <f t="shared" si="117"/>
        <v>997.48768656900927</v>
      </c>
      <c r="AW161" s="14">
        <f t="shared" si="118"/>
        <v>967.7951241351667</v>
      </c>
      <c r="AX161" s="14">
        <f t="shared" si="119"/>
        <v>1009.1263503739405</v>
      </c>
      <c r="AY161" s="14">
        <f t="shared" si="120"/>
        <v>1020.9246907761897</v>
      </c>
      <c r="AZ161" s="14">
        <f t="shared" si="121"/>
        <v>959.97279673225216</v>
      </c>
      <c r="BA161" s="14">
        <f t="shared" si="122"/>
        <v>1144.9518811218845</v>
      </c>
      <c r="BB161" s="14">
        <f t="shared" si="123"/>
        <v>1078.1576311008262</v>
      </c>
      <c r="BC161" s="14">
        <f t="shared" si="124"/>
        <v>0</v>
      </c>
      <c r="BD161" s="14">
        <f t="shared" si="125"/>
        <v>0</v>
      </c>
      <c r="BE161" s="14">
        <f t="shared" si="126"/>
        <v>2180.7515923447722</v>
      </c>
      <c r="BF161" s="14">
        <f t="shared" si="127"/>
        <v>2097.2633841014108</v>
      </c>
      <c r="BG161" s="14">
        <f t="shared" si="128"/>
        <v>2212.9144052617544</v>
      </c>
      <c r="BH161" s="14">
        <f t="shared" si="129"/>
        <v>2151.3318389149058</v>
      </c>
      <c r="BI161" s="14">
        <f t="shared" si="130"/>
        <v>2132.6540557644344</v>
      </c>
      <c r="BJ161" s="14">
        <f t="shared" si="131"/>
        <v>2151.6798880013866</v>
      </c>
      <c r="BK161" s="14">
        <f t="shared" si="132"/>
        <v>2170.8029410504805</v>
      </c>
      <c r="BL161" s="14">
        <f t="shared" si="133"/>
        <v>2101.0665674822194</v>
      </c>
      <c r="BM161" s="14">
        <f t="shared" si="134"/>
        <v>2196.5192609388077</v>
      </c>
      <c r="BN161" s="14">
        <f t="shared" si="135"/>
        <v>2139.337564886991</v>
      </c>
      <c r="BO161" s="14">
        <f t="shared" si="136"/>
        <v>0</v>
      </c>
      <c r="BP161" s="14">
        <f t="shared" si="137"/>
        <v>0</v>
      </c>
      <c r="BQ161" s="14">
        <f t="shared" si="138"/>
        <v>3127.9570006393769</v>
      </c>
      <c r="BR161" s="14">
        <f t="shared" si="139"/>
        <v>3047.4654939676166</v>
      </c>
      <c r="BS161" s="14">
        <f t="shared" si="140"/>
        <v>3233.849872461562</v>
      </c>
      <c r="BT161" s="14">
        <f t="shared" si="141"/>
        <v>3148.8195254839152</v>
      </c>
      <c r="BU161" s="14">
        <f t="shared" si="142"/>
        <v>3100.4491798996019</v>
      </c>
      <c r="BV161" s="14">
        <f t="shared" si="143"/>
        <v>3160.8062383753272</v>
      </c>
      <c r="BW161" s="14">
        <f t="shared" si="144"/>
        <v>3191.7276318266699</v>
      </c>
      <c r="BX161" s="14">
        <f t="shared" si="145"/>
        <v>3061.0393642144718</v>
      </c>
      <c r="BY161" s="14">
        <f t="shared" si="146"/>
        <v>3341.4711420606923</v>
      </c>
      <c r="BZ161" s="14">
        <f t="shared" si="147"/>
        <v>3217.4951959878172</v>
      </c>
      <c r="CA161" s="14">
        <f t="shared" si="148"/>
        <v>0</v>
      </c>
      <c r="CB161" s="14">
        <f t="shared" si="149"/>
        <v>0</v>
      </c>
    </row>
    <row r="162" spans="1:80" x14ac:dyDescent="0.3">
      <c r="A162" t="s">
        <v>232</v>
      </c>
      <c r="B162" t="s">
        <v>263</v>
      </c>
      <c r="C162" t="s">
        <v>268</v>
      </c>
      <c r="D162" t="s">
        <v>638</v>
      </c>
      <c r="E162" t="s">
        <v>639</v>
      </c>
      <c r="F162" s="13">
        <v>1322.6719479329026</v>
      </c>
      <c r="G162" s="13">
        <v>1337.1359985526572</v>
      </c>
      <c r="H162" s="13">
        <v>1458.9984958249181</v>
      </c>
      <c r="I162" s="13">
        <v>1495.7536312447803</v>
      </c>
      <c r="J162" s="13">
        <v>1300.2143761549853</v>
      </c>
      <c r="K162" s="13">
        <v>1325.4203328829815</v>
      </c>
      <c r="L162" s="13">
        <v>1544.2090185157972</v>
      </c>
      <c r="M162" s="13">
        <v>1422.5023302939917</v>
      </c>
      <c r="N162" s="13">
        <v>1843.6081474081634</v>
      </c>
      <c r="O162" s="13">
        <v>1875.761067811226</v>
      </c>
      <c r="P162" s="13"/>
      <c r="Q162" s="13"/>
      <c r="R162" s="13">
        <v>3348.238435342314</v>
      </c>
      <c r="S162" s="13">
        <v>3337.4396098511547</v>
      </c>
      <c r="T162" s="13">
        <v>3572.8706077841812</v>
      </c>
      <c r="U162" s="13">
        <v>3642.4455409587954</v>
      </c>
      <c r="V162" s="13">
        <v>3308.4541245085034</v>
      </c>
      <c r="W162" s="13">
        <v>3234.1323099142137</v>
      </c>
      <c r="X162" s="13">
        <v>3363.0252467105579</v>
      </c>
      <c r="Y162" s="13">
        <v>3380.3387075334008</v>
      </c>
      <c r="Z162" s="13">
        <v>3654.446268263282</v>
      </c>
      <c r="AA162" s="13">
        <v>3730.3342509837862</v>
      </c>
      <c r="AB162" s="13"/>
      <c r="AC162" s="13"/>
      <c r="AD162" s="14">
        <f t="shared" si="106"/>
        <v>4670.9103832752171</v>
      </c>
      <c r="AE162" s="14">
        <f t="shared" si="107"/>
        <v>4674.5756084038121</v>
      </c>
      <c r="AF162" s="14">
        <f t="shared" si="108"/>
        <v>5031.8691036090995</v>
      </c>
      <c r="AG162" s="14">
        <f t="shared" si="109"/>
        <v>5138.1991722035755</v>
      </c>
      <c r="AH162" s="174">
        <v>4608.6685006634889</v>
      </c>
      <c r="AI162" s="174">
        <v>4559.5526427971945</v>
      </c>
      <c r="AJ162" s="174">
        <v>4907.2342652263551</v>
      </c>
      <c r="AK162" s="174">
        <v>4802.8410378273929</v>
      </c>
      <c r="AL162" s="14">
        <f t="shared" si="110"/>
        <v>5498.0544156714459</v>
      </c>
      <c r="AM162" s="14">
        <f t="shared" si="111"/>
        <v>5606.0953187950126</v>
      </c>
      <c r="AN162" s="14">
        <f t="shared" si="112"/>
        <v>0</v>
      </c>
      <c r="AO162" s="14">
        <f t="shared" si="113"/>
        <v>0</v>
      </c>
      <c r="AP162" s="13">
        <v>175768</v>
      </c>
      <c r="AQ162" s="13">
        <v>176003.07500000001</v>
      </c>
      <c r="AR162" s="13">
        <v>177095.538</v>
      </c>
      <c r="AS162" s="14">
        <f t="shared" si="114"/>
        <v>752.51009736294577</v>
      </c>
      <c r="AT162" s="14">
        <f t="shared" si="115"/>
        <v>760.7391553369539</v>
      </c>
      <c r="AU162" s="14">
        <f t="shared" si="116"/>
        <v>830.07060205777964</v>
      </c>
      <c r="AV162" s="14">
        <f t="shared" si="117"/>
        <v>849.84516960557653</v>
      </c>
      <c r="AW162" s="14">
        <f t="shared" si="118"/>
        <v>738.74526121488805</v>
      </c>
      <c r="AX162" s="14">
        <f t="shared" si="119"/>
        <v>753.06657732143685</v>
      </c>
      <c r="AY162" s="14">
        <f t="shared" si="120"/>
        <v>877.37615863574956</v>
      </c>
      <c r="AZ162" s="14">
        <f t="shared" si="121"/>
        <v>803.24007389389533</v>
      </c>
      <c r="BA162" s="14">
        <f t="shared" si="122"/>
        <v>1047.4863279565789</v>
      </c>
      <c r="BB162" s="14">
        <f t="shared" si="123"/>
        <v>1065.7547135532864</v>
      </c>
      <c r="BC162" s="14">
        <f t="shared" si="124"/>
        <v>0</v>
      </c>
      <c r="BD162" s="14">
        <f t="shared" si="125"/>
        <v>0</v>
      </c>
      <c r="BE162" s="14">
        <f t="shared" si="126"/>
        <v>1904.9192317954999</v>
      </c>
      <c r="BF162" s="14">
        <f t="shared" si="127"/>
        <v>1898.7754368549195</v>
      </c>
      <c r="BG162" s="14">
        <f t="shared" si="128"/>
        <v>2032.7196120933168</v>
      </c>
      <c r="BH162" s="14">
        <f t="shared" si="129"/>
        <v>2069.5351720183271</v>
      </c>
      <c r="BI162" s="14">
        <f t="shared" si="130"/>
        <v>1879.7706372507998</v>
      </c>
      <c r="BJ162" s="14">
        <f t="shared" si="131"/>
        <v>1837.5430712868019</v>
      </c>
      <c r="BK162" s="14">
        <f t="shared" si="132"/>
        <v>1910.7764149635213</v>
      </c>
      <c r="BL162" s="14">
        <f t="shared" si="133"/>
        <v>1908.7655994660922</v>
      </c>
      <c r="BM162" s="14">
        <f t="shared" si="134"/>
        <v>2076.3536479480726</v>
      </c>
      <c r="BN162" s="14">
        <f t="shared" si="135"/>
        <v>2119.4710666184587</v>
      </c>
      <c r="BO162" s="14">
        <f t="shared" si="136"/>
        <v>0</v>
      </c>
      <c r="BP162" s="14">
        <f t="shared" si="137"/>
        <v>0</v>
      </c>
      <c r="BQ162" s="14">
        <f t="shared" si="138"/>
        <v>2657.4293291584459</v>
      </c>
      <c r="BR162" s="14">
        <f t="shared" si="139"/>
        <v>2659.5145921918734</v>
      </c>
      <c r="BS162" s="14">
        <f t="shared" si="140"/>
        <v>2862.7902141510967</v>
      </c>
      <c r="BT162" s="14">
        <f t="shared" si="141"/>
        <v>2919.3803416239034</v>
      </c>
      <c r="BU162" s="14">
        <f t="shared" si="142"/>
        <v>2618.5158984656882</v>
      </c>
      <c r="BV162" s="14">
        <f t="shared" si="143"/>
        <v>2590.6096486082383</v>
      </c>
      <c r="BW162" s="14">
        <f t="shared" si="144"/>
        <v>2788.1525735992709</v>
      </c>
      <c r="BX162" s="14">
        <f t="shared" si="145"/>
        <v>2712.0056733599877</v>
      </c>
      <c r="BY162" s="14">
        <f t="shared" si="146"/>
        <v>3123.8399759046515</v>
      </c>
      <c r="BZ162" s="14">
        <f t="shared" si="147"/>
        <v>3185.2257801717451</v>
      </c>
      <c r="CA162" s="14">
        <f t="shared" si="148"/>
        <v>0</v>
      </c>
      <c r="CB162" s="14">
        <f t="shared" si="149"/>
        <v>0</v>
      </c>
    </row>
    <row r="163" spans="1:80" x14ac:dyDescent="0.3">
      <c r="A163" t="s">
        <v>232</v>
      </c>
      <c r="B163" t="s">
        <v>270</v>
      </c>
      <c r="C163" t="s">
        <v>289</v>
      </c>
      <c r="D163" t="s">
        <v>640</v>
      </c>
      <c r="E163" t="s">
        <v>641</v>
      </c>
      <c r="F163" s="13">
        <v>1093.27878820726</v>
      </c>
      <c r="G163" s="13">
        <v>1365.6267975876067</v>
      </c>
      <c r="H163" s="13">
        <v>1499.8785307437613</v>
      </c>
      <c r="I163" s="13">
        <v>1715.1182214497121</v>
      </c>
      <c r="J163" s="13">
        <v>1372.4547266178818</v>
      </c>
      <c r="K163" s="13">
        <v>1350.9082556259805</v>
      </c>
      <c r="L163" s="13">
        <v>1394.2435360811592</v>
      </c>
      <c r="M163" s="13">
        <v>1393.9893270088835</v>
      </c>
      <c r="N163" s="13">
        <v>2148.812370849716</v>
      </c>
      <c r="O163" s="13">
        <v>2178.1072571601758</v>
      </c>
      <c r="P163" s="13"/>
      <c r="Q163" s="13"/>
      <c r="R163" s="13">
        <v>2840.496265345997</v>
      </c>
      <c r="S163" s="13">
        <v>2827.8611488430147</v>
      </c>
      <c r="T163" s="13">
        <v>2820.4948969462557</v>
      </c>
      <c r="U163" s="13">
        <v>2878.6109078610361</v>
      </c>
      <c r="V163" s="13">
        <v>2947.7026407032972</v>
      </c>
      <c r="W163" s="13">
        <v>2901.7805547121538</v>
      </c>
      <c r="X163" s="13">
        <v>2994.3306474639307</v>
      </c>
      <c r="Y163" s="13">
        <v>2993.6348845899447</v>
      </c>
      <c r="Z163" s="13">
        <v>2831.7196217189994</v>
      </c>
      <c r="AA163" s="13">
        <v>2913.9725759818994</v>
      </c>
      <c r="AB163" s="13"/>
      <c r="AC163" s="13"/>
      <c r="AD163" s="14">
        <f t="shared" ref="AD163:AD183" si="150">SUM(F163,R163)</f>
        <v>3933.7750535532568</v>
      </c>
      <c r="AE163" s="14">
        <f t="shared" ref="AE163:AE183" si="151">SUM(G163,S163)</f>
        <v>4193.4879464306214</v>
      </c>
      <c r="AF163" s="14">
        <f t="shared" ref="AF163:AF183" si="152">SUM(H163,T163)</f>
        <v>4320.3734276900168</v>
      </c>
      <c r="AG163" s="14">
        <f t="shared" ref="AG163:AG183" si="153">SUM(I163,U163)</f>
        <v>4593.7291293107482</v>
      </c>
      <c r="AH163" s="174">
        <v>4320.1573673211788</v>
      </c>
      <c r="AI163" s="174">
        <v>4252.6888103381343</v>
      </c>
      <c r="AJ163" s="174">
        <v>4388.5741835450899</v>
      </c>
      <c r="AK163" s="174">
        <v>4387.624211598828</v>
      </c>
      <c r="AL163" s="14">
        <f t="shared" ref="AL163:AL183" si="154">SUM(N163,Z163)</f>
        <v>4980.5319925687154</v>
      </c>
      <c r="AM163" s="14">
        <f t="shared" ref="AM163:AM183" si="155">SUM(O163,AA163)</f>
        <v>5092.0798331420756</v>
      </c>
      <c r="AN163" s="14">
        <f t="shared" ref="AN163:AN183" si="156">SUM(P163,AB163)</f>
        <v>0</v>
      </c>
      <c r="AO163" s="14">
        <f t="shared" ref="AO163:AO183" si="157">SUM(Q163,AC163)</f>
        <v>0</v>
      </c>
      <c r="AP163" s="13">
        <v>170394</v>
      </c>
      <c r="AQ163" s="13">
        <v>172323.80799999999</v>
      </c>
      <c r="AR163" s="13">
        <v>174314.40100000001</v>
      </c>
      <c r="AS163" s="14">
        <f t="shared" si="114"/>
        <v>641.61812517298733</v>
      </c>
      <c r="AT163" s="14">
        <f t="shared" si="115"/>
        <v>801.45239714286106</v>
      </c>
      <c r="AU163" s="14">
        <f t="shared" si="116"/>
        <v>880.24139978154244</v>
      </c>
      <c r="AV163" s="14">
        <f t="shared" si="117"/>
        <v>995.28802279584738</v>
      </c>
      <c r="AW163" s="14">
        <f t="shared" si="118"/>
        <v>796.4394140001142</v>
      </c>
      <c r="AX163" s="14">
        <f t="shared" si="119"/>
        <v>783.93593508912033</v>
      </c>
      <c r="AY163" s="14">
        <f t="shared" si="120"/>
        <v>809.08352262106416</v>
      </c>
      <c r="AZ163" s="14">
        <f t="shared" si="121"/>
        <v>799.69831466126743</v>
      </c>
      <c r="BA163" s="14">
        <f t="shared" si="122"/>
        <v>1246.9619815096682</v>
      </c>
      <c r="BB163" s="14">
        <f t="shared" si="123"/>
        <v>1263.9618880521582</v>
      </c>
      <c r="BC163" s="14">
        <f t="shared" si="124"/>
        <v>0</v>
      </c>
      <c r="BD163" s="14">
        <f t="shared" si="125"/>
        <v>0</v>
      </c>
      <c r="BE163" s="14">
        <f t="shared" si="126"/>
        <v>1667.0165999659596</v>
      </c>
      <c r="BF163" s="14">
        <f t="shared" si="127"/>
        <v>1659.6013643925344</v>
      </c>
      <c r="BG163" s="14">
        <f t="shared" si="128"/>
        <v>1655.2782943919715</v>
      </c>
      <c r="BH163" s="14">
        <f t="shared" si="129"/>
        <v>1670.4661655695518</v>
      </c>
      <c r="BI163" s="14">
        <f t="shared" si="130"/>
        <v>1710.5602962901662</v>
      </c>
      <c r="BJ163" s="14">
        <f t="shared" si="131"/>
        <v>1683.9115780868503</v>
      </c>
      <c r="BK163" s="14">
        <f t="shared" si="132"/>
        <v>1737.6186623405692</v>
      </c>
      <c r="BL163" s="14">
        <f t="shared" si="133"/>
        <v>1717.3766868463981</v>
      </c>
      <c r="BM163" s="14">
        <f t="shared" si="134"/>
        <v>1643.255017739046</v>
      </c>
      <c r="BN163" s="14">
        <f t="shared" si="135"/>
        <v>1690.9866429958995</v>
      </c>
      <c r="BO163" s="14">
        <f t="shared" si="136"/>
        <v>0</v>
      </c>
      <c r="BP163" s="14">
        <f t="shared" si="137"/>
        <v>0</v>
      </c>
      <c r="BQ163" s="14">
        <f t="shared" si="138"/>
        <v>2308.634725138947</v>
      </c>
      <c r="BR163" s="14">
        <f t="shared" si="139"/>
        <v>2461.0537615353956</v>
      </c>
      <c r="BS163" s="14">
        <f t="shared" si="140"/>
        <v>2535.5196941735139</v>
      </c>
      <c r="BT163" s="14">
        <f t="shared" si="141"/>
        <v>2665.7541883653989</v>
      </c>
      <c r="BU163" s="14">
        <f t="shared" si="142"/>
        <v>2506.9997102902803</v>
      </c>
      <c r="BV163" s="14">
        <f t="shared" si="143"/>
        <v>2467.847513175971</v>
      </c>
      <c r="BW163" s="14">
        <f t="shared" si="144"/>
        <v>2546.7021849616335</v>
      </c>
      <c r="BX163" s="14">
        <f t="shared" si="145"/>
        <v>2517.0750015076655</v>
      </c>
      <c r="BY163" s="14">
        <f t="shared" si="146"/>
        <v>2890.2169992487143</v>
      </c>
      <c r="BZ163" s="14">
        <f t="shared" si="147"/>
        <v>2954.9485310480577</v>
      </c>
      <c r="CA163" s="14">
        <f t="shared" si="148"/>
        <v>0</v>
      </c>
      <c r="CB163" s="14">
        <f t="shared" si="149"/>
        <v>0</v>
      </c>
    </row>
    <row r="164" spans="1:80" x14ac:dyDescent="0.3">
      <c r="A164" t="s">
        <v>250</v>
      </c>
      <c r="B164" t="s">
        <v>291</v>
      </c>
      <c r="C164" t="s">
        <v>296</v>
      </c>
      <c r="D164" t="s">
        <v>644</v>
      </c>
      <c r="E164" t="s">
        <v>645</v>
      </c>
      <c r="F164" s="13">
        <v>1497.3815810570627</v>
      </c>
      <c r="G164" s="13">
        <v>1518.8214735290808</v>
      </c>
      <c r="H164" s="13">
        <v>1684.4933699037638</v>
      </c>
      <c r="I164" s="13">
        <v>1631.3809090071745</v>
      </c>
      <c r="J164" s="13">
        <v>1732.7331279658038</v>
      </c>
      <c r="K164" s="13">
        <v>1723.4749925801598</v>
      </c>
      <c r="L164" s="13">
        <v>1747.8385067529075</v>
      </c>
      <c r="M164" s="13">
        <v>1654.7698826130118</v>
      </c>
      <c r="N164" s="13">
        <v>1691.8024241555881</v>
      </c>
      <c r="O164" s="13">
        <v>1662.0789368648361</v>
      </c>
      <c r="P164" s="13"/>
      <c r="Q164" s="13"/>
      <c r="R164" s="13">
        <v>3000.1231352321302</v>
      </c>
      <c r="S164" s="13">
        <v>2938.2398092333515</v>
      </c>
      <c r="T164" s="13">
        <v>3084.9081645532915</v>
      </c>
      <c r="U164" s="13">
        <v>3028.8720819559726</v>
      </c>
      <c r="V164" s="13">
        <v>3025.4611899717879</v>
      </c>
      <c r="W164" s="13">
        <v>3037.1556767747065</v>
      </c>
      <c r="X164" s="13">
        <v>3138.0206254498812</v>
      </c>
      <c r="Y164" s="13">
        <v>3172.1295452917275</v>
      </c>
      <c r="Z164" s="13">
        <v>3013.2794328854138</v>
      </c>
      <c r="AA164" s="13">
        <v>2954.3197285873648</v>
      </c>
      <c r="AB164" s="13"/>
      <c r="AC164" s="13"/>
      <c r="AD164" s="14">
        <f t="shared" si="150"/>
        <v>4497.5047162891933</v>
      </c>
      <c r="AE164" s="14">
        <f t="shared" si="151"/>
        <v>4457.0612827624318</v>
      </c>
      <c r="AF164" s="14">
        <f t="shared" si="152"/>
        <v>4769.4015344570553</v>
      </c>
      <c r="AG164" s="14">
        <f t="shared" si="153"/>
        <v>4660.2529909631467</v>
      </c>
      <c r="AH164" s="174">
        <v>4758.1943179375921</v>
      </c>
      <c r="AI164" s="174">
        <v>4760.6306693548668</v>
      </c>
      <c r="AJ164" s="174">
        <v>4885.8591322027878</v>
      </c>
      <c r="AK164" s="174">
        <v>4826.8994279047392</v>
      </c>
      <c r="AL164" s="14">
        <f t="shared" si="154"/>
        <v>4705.081857041002</v>
      </c>
      <c r="AM164" s="14">
        <f t="shared" si="155"/>
        <v>4616.3986654522014</v>
      </c>
      <c r="AN164" s="14">
        <f t="shared" si="156"/>
        <v>0</v>
      </c>
      <c r="AO164" s="14">
        <f t="shared" si="157"/>
        <v>0</v>
      </c>
      <c r="AP164" s="13">
        <v>135247</v>
      </c>
      <c r="AQ164" s="13">
        <v>135643.56599999999</v>
      </c>
      <c r="AR164" s="13">
        <v>136322.91</v>
      </c>
      <c r="AS164" s="14">
        <f t="shared" si="114"/>
        <v>1107.1458746272101</v>
      </c>
      <c r="AT164" s="14">
        <f t="shared" si="115"/>
        <v>1122.9982724415927</v>
      </c>
      <c r="AU164" s="14">
        <f t="shared" si="116"/>
        <v>1245.4940737345478</v>
      </c>
      <c r="AV164" s="14">
        <f t="shared" si="117"/>
        <v>1202.6968599507143</v>
      </c>
      <c r="AW164" s="14">
        <f t="shared" si="118"/>
        <v>1277.4163781316422</v>
      </c>
      <c r="AX164" s="14">
        <f t="shared" si="119"/>
        <v>1270.5910375285769</v>
      </c>
      <c r="AY164" s="14">
        <f t="shared" si="120"/>
        <v>1288.5524601682232</v>
      </c>
      <c r="AZ164" s="14">
        <f t="shared" si="121"/>
        <v>1213.8604454768547</v>
      </c>
      <c r="BA164" s="14">
        <f t="shared" si="122"/>
        <v>1247.2411880970369</v>
      </c>
      <c r="BB164" s="14">
        <f t="shared" si="123"/>
        <v>1225.3282524766685</v>
      </c>
      <c r="BC164" s="14">
        <f t="shared" si="124"/>
        <v>0</v>
      </c>
      <c r="BD164" s="14">
        <f t="shared" si="125"/>
        <v>0</v>
      </c>
      <c r="BE164" s="14">
        <f t="shared" si="126"/>
        <v>2218.2548487080157</v>
      </c>
      <c r="BF164" s="14">
        <f t="shared" si="127"/>
        <v>2172.4990641074119</v>
      </c>
      <c r="BG164" s="14">
        <f t="shared" si="128"/>
        <v>2280.9438764285283</v>
      </c>
      <c r="BH164" s="14">
        <f t="shared" si="129"/>
        <v>2232.964062560824</v>
      </c>
      <c r="BI164" s="14">
        <f t="shared" si="130"/>
        <v>2230.4494633912736</v>
      </c>
      <c r="BJ164" s="14">
        <f t="shared" si="131"/>
        <v>2239.0709462583036</v>
      </c>
      <c r="BK164" s="14">
        <f t="shared" si="132"/>
        <v>2313.4312359864393</v>
      </c>
      <c r="BL164" s="14">
        <f t="shared" si="133"/>
        <v>2326.9232921243593</v>
      </c>
      <c r="BM164" s="14">
        <f t="shared" si="134"/>
        <v>2221.4687520714501</v>
      </c>
      <c r="BN164" s="14">
        <f t="shared" si="135"/>
        <v>2178.0021092835063</v>
      </c>
      <c r="BO164" s="14">
        <f t="shared" si="136"/>
        <v>0</v>
      </c>
      <c r="BP164" s="14">
        <f t="shared" si="137"/>
        <v>0</v>
      </c>
      <c r="BQ164" s="14">
        <f t="shared" si="138"/>
        <v>3325.4007233352263</v>
      </c>
      <c r="BR164" s="14">
        <f t="shared" si="139"/>
        <v>3295.4973365490041</v>
      </c>
      <c r="BS164" s="14">
        <f t="shared" si="140"/>
        <v>3526.4379501630756</v>
      </c>
      <c r="BT164" s="14">
        <f t="shared" si="141"/>
        <v>3435.660922511538</v>
      </c>
      <c r="BU164" s="14">
        <f t="shared" si="142"/>
        <v>3507.8658415229161</v>
      </c>
      <c r="BV164" s="14">
        <f t="shared" si="143"/>
        <v>3509.6619837868811</v>
      </c>
      <c r="BW164" s="14">
        <f t="shared" si="144"/>
        <v>3601.9836961546621</v>
      </c>
      <c r="BX164" s="14">
        <f t="shared" si="145"/>
        <v>3540.7837376012144</v>
      </c>
      <c r="BY164" s="14">
        <f t="shared" si="146"/>
        <v>3468.7099401684873</v>
      </c>
      <c r="BZ164" s="14">
        <f t="shared" si="147"/>
        <v>3403.330361760175</v>
      </c>
      <c r="CA164" s="14">
        <f t="shared" si="148"/>
        <v>0</v>
      </c>
      <c r="CB164" s="14">
        <f t="shared" si="149"/>
        <v>0</v>
      </c>
    </row>
    <row r="165" spans="1:80" x14ac:dyDescent="0.3">
      <c r="A165" t="s">
        <v>241</v>
      </c>
      <c r="B165" t="s">
        <v>276</v>
      </c>
      <c r="C165" t="s">
        <v>317</v>
      </c>
      <c r="D165" t="s">
        <v>646</v>
      </c>
      <c r="E165" t="s">
        <v>647</v>
      </c>
      <c r="F165" s="13">
        <v>1675.7957793107064</v>
      </c>
      <c r="G165" s="13">
        <v>1881.7079387242675</v>
      </c>
      <c r="H165" s="13">
        <v>2053.8797531916566</v>
      </c>
      <c r="I165" s="13">
        <v>2056.0032200580317</v>
      </c>
      <c r="J165" s="13">
        <v>1185.39875543371</v>
      </c>
      <c r="K165" s="13">
        <v>1198.1920309037355</v>
      </c>
      <c r="L165" s="13">
        <v>1205.4535942381976</v>
      </c>
      <c r="M165" s="13">
        <v>1178.4993434280577</v>
      </c>
      <c r="N165" s="13">
        <v>2272.8153616489635</v>
      </c>
      <c r="O165" s="13">
        <v>2735.0105471042875</v>
      </c>
      <c r="P165" s="13"/>
      <c r="Q165" s="13"/>
      <c r="R165" s="13">
        <v>3863.6269993164901</v>
      </c>
      <c r="S165" s="13">
        <v>4004.1479437870275</v>
      </c>
      <c r="T165" s="13">
        <v>4256.8231742337557</v>
      </c>
      <c r="U165" s="13">
        <v>4006.3927351327807</v>
      </c>
      <c r="V165" s="13">
        <v>4911.601539425531</v>
      </c>
      <c r="W165" s="13">
        <v>4963.2661774661556</v>
      </c>
      <c r="X165" s="13">
        <v>4995.3144374469402</v>
      </c>
      <c r="Y165" s="13">
        <v>4886.1527926252238</v>
      </c>
      <c r="Z165" s="13">
        <v>4114.3398981465962</v>
      </c>
      <c r="AA165" s="13">
        <v>3992.4342627523652</v>
      </c>
      <c r="AB165" s="13"/>
      <c r="AC165" s="13"/>
      <c r="AD165" s="14">
        <f t="shared" si="150"/>
        <v>5539.4227786271967</v>
      </c>
      <c r="AE165" s="14">
        <f t="shared" si="151"/>
        <v>5885.855882511295</v>
      </c>
      <c r="AF165" s="14">
        <f t="shared" si="152"/>
        <v>6310.7029274254128</v>
      </c>
      <c r="AG165" s="14">
        <f t="shared" si="153"/>
        <v>6062.3959551908119</v>
      </c>
      <c r="AH165" s="174">
        <v>6097.000294859241</v>
      </c>
      <c r="AI165" s="174">
        <v>6161.4582083698915</v>
      </c>
      <c r="AJ165" s="174">
        <v>6200.7680316851374</v>
      </c>
      <c r="AK165" s="174">
        <v>6064.6521360532824</v>
      </c>
      <c r="AL165" s="14">
        <f t="shared" si="154"/>
        <v>6387.1552597955597</v>
      </c>
      <c r="AM165" s="14">
        <f t="shared" si="155"/>
        <v>6727.4448098566527</v>
      </c>
      <c r="AN165" s="14">
        <f t="shared" si="156"/>
        <v>0</v>
      </c>
      <c r="AO165" s="14">
        <f t="shared" si="157"/>
        <v>0</v>
      </c>
      <c r="AP165" s="13">
        <v>307964</v>
      </c>
      <c r="AQ165" s="13">
        <v>315589.80499999999</v>
      </c>
      <c r="AR165" s="13">
        <v>321995.5</v>
      </c>
      <c r="AS165" s="14">
        <f t="shared" si="114"/>
        <v>544.15314105243033</v>
      </c>
      <c r="AT165" s="14">
        <f t="shared" si="115"/>
        <v>611.01555335177738</v>
      </c>
      <c r="AU165" s="14">
        <f t="shared" si="116"/>
        <v>666.9220276368851</v>
      </c>
      <c r="AV165" s="14">
        <f t="shared" si="117"/>
        <v>651.47960659186435</v>
      </c>
      <c r="AW165" s="14">
        <f t="shared" si="118"/>
        <v>375.61376719178554</v>
      </c>
      <c r="AX165" s="14">
        <f t="shared" si="119"/>
        <v>379.66753422333636</v>
      </c>
      <c r="AY165" s="14">
        <f t="shared" si="120"/>
        <v>381.96848413344583</v>
      </c>
      <c r="AZ165" s="14">
        <f t="shared" si="121"/>
        <v>365.99869980420772</v>
      </c>
      <c r="BA165" s="14">
        <f t="shared" si="122"/>
        <v>720.1802230743682</v>
      </c>
      <c r="BB165" s="14">
        <f t="shared" si="123"/>
        <v>866.634632606173</v>
      </c>
      <c r="BC165" s="14">
        <f t="shared" si="124"/>
        <v>0</v>
      </c>
      <c r="BD165" s="14">
        <f t="shared" si="125"/>
        <v>0</v>
      </c>
      <c r="BE165" s="14">
        <f t="shared" si="126"/>
        <v>1254.57098859493</v>
      </c>
      <c r="BF165" s="14">
        <f t="shared" si="127"/>
        <v>1300.2000051262576</v>
      </c>
      <c r="BG165" s="14">
        <f t="shared" si="128"/>
        <v>1382.2470075183319</v>
      </c>
      <c r="BH165" s="14">
        <f t="shared" si="129"/>
        <v>1269.4937135668185</v>
      </c>
      <c r="BI165" s="14">
        <f t="shared" si="130"/>
        <v>1556.3245268412682</v>
      </c>
      <c r="BJ165" s="14">
        <f t="shared" si="131"/>
        <v>1572.6953465642387</v>
      </c>
      <c r="BK165" s="14">
        <f t="shared" si="132"/>
        <v>1582.8503830936304</v>
      </c>
      <c r="BL165" s="14">
        <f t="shared" si="133"/>
        <v>1517.4599622122744</v>
      </c>
      <c r="BM165" s="14">
        <f t="shared" si="134"/>
        <v>1303.6986090683747</v>
      </c>
      <c r="BN165" s="14">
        <f t="shared" si="135"/>
        <v>1265.070734066446</v>
      </c>
      <c r="BO165" s="14">
        <f t="shared" si="136"/>
        <v>0</v>
      </c>
      <c r="BP165" s="14">
        <f t="shared" si="137"/>
        <v>0</v>
      </c>
      <c r="BQ165" s="14">
        <f t="shared" si="138"/>
        <v>1798.7241296473603</v>
      </c>
      <c r="BR165" s="14">
        <f t="shared" si="139"/>
        <v>1911.2155584780348</v>
      </c>
      <c r="BS165" s="14">
        <f t="shared" si="140"/>
        <v>2049.1690351552174</v>
      </c>
      <c r="BT165" s="14">
        <f t="shared" si="141"/>
        <v>1920.9733201586828</v>
      </c>
      <c r="BU165" s="14">
        <f t="shared" si="142"/>
        <v>1931.9382940330538</v>
      </c>
      <c r="BV165" s="14">
        <f t="shared" si="143"/>
        <v>1952.3628807875752</v>
      </c>
      <c r="BW165" s="14">
        <f t="shared" si="144"/>
        <v>1964.8188672270758</v>
      </c>
      <c r="BX165" s="14">
        <f t="shared" si="145"/>
        <v>1883.4586620164823</v>
      </c>
      <c r="BY165" s="14">
        <f t="shared" si="146"/>
        <v>2023.878832142743</v>
      </c>
      <c r="BZ165" s="14">
        <f t="shared" si="147"/>
        <v>2131.7053666726188</v>
      </c>
      <c r="CA165" s="14">
        <f t="shared" si="148"/>
        <v>0</v>
      </c>
      <c r="CB165" s="14">
        <f t="shared" si="149"/>
        <v>0</v>
      </c>
    </row>
    <row r="166" spans="1:80" x14ac:dyDescent="0.3">
      <c r="A166" t="s">
        <v>226</v>
      </c>
      <c r="B166" t="s">
        <v>236</v>
      </c>
      <c r="C166" t="s">
        <v>252</v>
      </c>
      <c r="D166" t="s">
        <v>648</v>
      </c>
      <c r="E166" t="s">
        <v>649</v>
      </c>
      <c r="F166" s="13">
        <v>2248.8855648834083</v>
      </c>
      <c r="G166" s="13">
        <v>2313.185752351681</v>
      </c>
      <c r="H166" s="13">
        <v>2553.0499011898569</v>
      </c>
      <c r="I166" s="13">
        <v>2449.5526004186804</v>
      </c>
      <c r="J166" s="13">
        <v>2420.6876707581405</v>
      </c>
      <c r="K166" s="13">
        <v>2441.7638736468016</v>
      </c>
      <c r="L166" s="13">
        <v>2450.9286390134403</v>
      </c>
      <c r="M166" s="13">
        <v>2392.7137930237086</v>
      </c>
      <c r="N166" s="13">
        <v>2456.8937942630123</v>
      </c>
      <c r="O166" s="13">
        <v>2710.4453176205684</v>
      </c>
      <c r="P166" s="13"/>
      <c r="Q166" s="13"/>
      <c r="R166" s="13">
        <v>4489.117142839902</v>
      </c>
      <c r="S166" s="13">
        <v>4520.1095749579108</v>
      </c>
      <c r="T166" s="13">
        <v>4695.4935867655422</v>
      </c>
      <c r="U166" s="13">
        <v>4738.5956809543577</v>
      </c>
      <c r="V166" s="13">
        <v>4550.3398662824166</v>
      </c>
      <c r="W166" s="13">
        <v>4591.7943999803665</v>
      </c>
      <c r="X166" s="13">
        <v>4605.7958863923841</v>
      </c>
      <c r="Y166" s="13">
        <v>4498.7185878623395</v>
      </c>
      <c r="Z166" s="13">
        <v>4668.1221416092631</v>
      </c>
      <c r="AA166" s="13">
        <v>4561.1126654136915</v>
      </c>
      <c r="AB166" s="13"/>
      <c r="AC166" s="13"/>
      <c r="AD166" s="14">
        <f t="shared" si="150"/>
        <v>6738.0027077233099</v>
      </c>
      <c r="AE166" s="14">
        <f t="shared" si="151"/>
        <v>6833.2953273095918</v>
      </c>
      <c r="AF166" s="14">
        <f t="shared" si="152"/>
        <v>7248.5434879553995</v>
      </c>
      <c r="AG166" s="14">
        <f t="shared" si="153"/>
        <v>7188.1482813730381</v>
      </c>
      <c r="AH166" s="174">
        <v>6971.027537040557</v>
      </c>
      <c r="AI166" s="174">
        <v>7033.558273627169</v>
      </c>
      <c r="AJ166" s="174">
        <v>7056.7245254058244</v>
      </c>
      <c r="AK166" s="174">
        <v>6891.4323808860481</v>
      </c>
      <c r="AL166" s="14">
        <f t="shared" si="154"/>
        <v>7125.0159358722758</v>
      </c>
      <c r="AM166" s="14">
        <f t="shared" si="155"/>
        <v>7271.5579830342595</v>
      </c>
      <c r="AN166" s="14">
        <f t="shared" si="156"/>
        <v>0</v>
      </c>
      <c r="AO166" s="14">
        <f t="shared" si="157"/>
        <v>0</v>
      </c>
      <c r="AP166" s="13">
        <v>235493</v>
      </c>
      <c r="AQ166" s="13">
        <v>237122.68400000001</v>
      </c>
      <c r="AR166" s="13">
        <v>238729.32500000001</v>
      </c>
      <c r="AS166" s="14">
        <f t="shared" si="114"/>
        <v>954.96917737826948</v>
      </c>
      <c r="AT166" s="14">
        <f t="shared" si="115"/>
        <v>982.2736779231999</v>
      </c>
      <c r="AU166" s="14">
        <f t="shared" si="116"/>
        <v>1084.1298472522992</v>
      </c>
      <c r="AV166" s="14">
        <f t="shared" si="117"/>
        <v>1033.0317450432876</v>
      </c>
      <c r="AW166" s="14">
        <f t="shared" si="118"/>
        <v>1020.8587512269135</v>
      </c>
      <c r="AX166" s="14">
        <f t="shared" si="119"/>
        <v>1029.7470627680655</v>
      </c>
      <c r="AY166" s="14">
        <f t="shared" si="120"/>
        <v>1033.6120516472561</v>
      </c>
      <c r="AZ166" s="14">
        <f t="shared" si="121"/>
        <v>1002.2705811377418</v>
      </c>
      <c r="BA166" s="14">
        <f t="shared" si="122"/>
        <v>1036.1276925589339</v>
      </c>
      <c r="BB166" s="14">
        <f t="shared" si="123"/>
        <v>1143.0561057669913</v>
      </c>
      <c r="BC166" s="14">
        <f t="shared" si="124"/>
        <v>0</v>
      </c>
      <c r="BD166" s="14">
        <f t="shared" si="125"/>
        <v>0</v>
      </c>
      <c r="BE166" s="14">
        <f t="shared" si="126"/>
        <v>1906.2635164696621</v>
      </c>
      <c r="BF166" s="14">
        <f t="shared" si="127"/>
        <v>1919.4241760722871</v>
      </c>
      <c r="BG166" s="14">
        <f t="shared" si="128"/>
        <v>1993.8994308814028</v>
      </c>
      <c r="BH166" s="14">
        <f t="shared" si="129"/>
        <v>1998.3729945273212</v>
      </c>
      <c r="BI166" s="14">
        <f t="shared" si="130"/>
        <v>1918.9812587826545</v>
      </c>
      <c r="BJ166" s="14">
        <f t="shared" si="131"/>
        <v>1936.4635734219198</v>
      </c>
      <c r="BK166" s="14">
        <f t="shared" si="132"/>
        <v>1942.3683169815943</v>
      </c>
      <c r="BL166" s="14">
        <f t="shared" si="133"/>
        <v>1884.4432236644323</v>
      </c>
      <c r="BM166" s="14">
        <f t="shared" si="134"/>
        <v>1968.652708742645</v>
      </c>
      <c r="BN166" s="14">
        <f t="shared" si="135"/>
        <v>1923.5243918771141</v>
      </c>
      <c r="BO166" s="14">
        <f t="shared" si="136"/>
        <v>0</v>
      </c>
      <c r="BP166" s="14">
        <f t="shared" si="137"/>
        <v>0</v>
      </c>
      <c r="BQ166" s="14">
        <f t="shared" si="138"/>
        <v>2861.2326938479318</v>
      </c>
      <c r="BR166" s="14">
        <f t="shared" si="139"/>
        <v>2901.6978539954866</v>
      </c>
      <c r="BS166" s="14">
        <f t="shared" si="140"/>
        <v>3078.0292781337025</v>
      </c>
      <c r="BT166" s="14">
        <f t="shared" si="141"/>
        <v>3031.4047395706089</v>
      </c>
      <c r="BU166" s="14">
        <f t="shared" si="142"/>
        <v>2939.8400100095682</v>
      </c>
      <c r="BV166" s="14">
        <f t="shared" si="143"/>
        <v>2966.2106361899855</v>
      </c>
      <c r="BW166" s="14">
        <f t="shared" si="144"/>
        <v>2975.9803686288501</v>
      </c>
      <c r="BX166" s="14">
        <f t="shared" si="145"/>
        <v>2886.7138048021739</v>
      </c>
      <c r="BY166" s="14">
        <f t="shared" si="146"/>
        <v>3004.7804013015789</v>
      </c>
      <c r="BZ166" s="14">
        <f t="shared" si="147"/>
        <v>3066.5804976441054</v>
      </c>
      <c r="CA166" s="14">
        <f t="shared" si="148"/>
        <v>0</v>
      </c>
      <c r="CB166" s="14">
        <f t="shared" si="149"/>
        <v>0</v>
      </c>
    </row>
    <row r="167" spans="1:80" x14ac:dyDescent="0.3">
      <c r="A167" t="s">
        <v>226</v>
      </c>
      <c r="B167" t="s">
        <v>245</v>
      </c>
      <c r="C167" t="s">
        <v>220</v>
      </c>
      <c r="D167" t="s">
        <v>650</v>
      </c>
      <c r="E167" t="s">
        <v>651</v>
      </c>
      <c r="F167" s="13">
        <v>3807.4352700562663</v>
      </c>
      <c r="G167" s="13">
        <v>3492.7180928222492</v>
      </c>
      <c r="H167" s="13">
        <v>3054.2316180753533</v>
      </c>
      <c r="I167" s="13">
        <v>3020.2897807704185</v>
      </c>
      <c r="J167" s="13">
        <v>3852.3353140203626</v>
      </c>
      <c r="K167" s="13">
        <v>3522.5093659540989</v>
      </c>
      <c r="L167" s="13">
        <v>3392.6579227463594</v>
      </c>
      <c r="M167" s="13">
        <v>4525.3063478925078</v>
      </c>
      <c r="N167" s="13">
        <v>3140.2777290611793</v>
      </c>
      <c r="O167" s="13">
        <v>3011.8859976817939</v>
      </c>
      <c r="P167" s="13"/>
      <c r="Q167" s="13"/>
      <c r="R167" s="13">
        <v>7008.9301658188688</v>
      </c>
      <c r="S167" s="13">
        <v>6552.022628253877</v>
      </c>
      <c r="T167" s="13">
        <v>6927.5402405061795</v>
      </c>
      <c r="U167" s="13">
        <v>6918.1512880216524</v>
      </c>
      <c r="V167" s="13">
        <v>6907.4093875093495</v>
      </c>
      <c r="W167" s="13">
        <v>6674.4387406020378</v>
      </c>
      <c r="X167" s="13">
        <v>7022.7766919582282</v>
      </c>
      <c r="Y167" s="13">
        <v>6969.3397980860536</v>
      </c>
      <c r="Z167" s="13">
        <v>6986.9951294838565</v>
      </c>
      <c r="AA167" s="13">
        <v>6725.5992498023452</v>
      </c>
      <c r="AB167" s="13"/>
      <c r="AC167" s="13"/>
      <c r="AD167" s="14">
        <f t="shared" si="150"/>
        <v>10816.365435875136</v>
      </c>
      <c r="AE167" s="14">
        <f t="shared" si="151"/>
        <v>10044.740721076127</v>
      </c>
      <c r="AF167" s="14">
        <f t="shared" si="152"/>
        <v>9981.7718585815328</v>
      </c>
      <c r="AG167" s="14">
        <f t="shared" si="153"/>
        <v>9938.4410687920717</v>
      </c>
      <c r="AH167" s="174">
        <v>10759.744701529711</v>
      </c>
      <c r="AI167" s="174">
        <v>10196.948106556138</v>
      </c>
      <c r="AJ167" s="174">
        <v>10415.434614704589</v>
      </c>
      <c r="AK167" s="174">
        <v>11494.646145978561</v>
      </c>
      <c r="AL167" s="14">
        <f t="shared" si="154"/>
        <v>10127.272858545035</v>
      </c>
      <c r="AM167" s="14">
        <f t="shared" si="155"/>
        <v>9737.4852474841391</v>
      </c>
      <c r="AN167" s="14">
        <f t="shared" si="156"/>
        <v>0</v>
      </c>
      <c r="AO167" s="14">
        <f t="shared" si="157"/>
        <v>0</v>
      </c>
      <c r="AP167" s="13">
        <v>340790</v>
      </c>
      <c r="AQ167" s="13">
        <v>340881.44699999999</v>
      </c>
      <c r="AR167" s="13">
        <v>342836.83799999999</v>
      </c>
      <c r="AS167" s="14">
        <f t="shared" si="114"/>
        <v>1117.237967679881</v>
      </c>
      <c r="AT167" s="14">
        <f t="shared" si="115"/>
        <v>1024.8886683359985</v>
      </c>
      <c r="AU167" s="14">
        <f t="shared" si="116"/>
        <v>896.22102117883537</v>
      </c>
      <c r="AV167" s="14">
        <f t="shared" si="117"/>
        <v>886.023515609642</v>
      </c>
      <c r="AW167" s="14">
        <f t="shared" si="118"/>
        <v>1130.1099980429155</v>
      </c>
      <c r="AX167" s="14">
        <f t="shared" si="119"/>
        <v>1033.3532073847653</v>
      </c>
      <c r="AY167" s="14">
        <f t="shared" si="120"/>
        <v>995.26036180735866</v>
      </c>
      <c r="AZ167" s="14">
        <f t="shared" si="121"/>
        <v>1319.9591894184102</v>
      </c>
      <c r="BA167" s="14">
        <f t="shared" si="122"/>
        <v>921.22283471214541</v>
      </c>
      <c r="BB167" s="14">
        <f t="shared" si="123"/>
        <v>883.5582059946471</v>
      </c>
      <c r="BC167" s="14">
        <f t="shared" si="124"/>
        <v>0</v>
      </c>
      <c r="BD167" s="14">
        <f t="shared" si="125"/>
        <v>0</v>
      </c>
      <c r="BE167" s="14">
        <f t="shared" si="126"/>
        <v>2056.6713124853632</v>
      </c>
      <c r="BF167" s="14">
        <f t="shared" si="127"/>
        <v>1922.5982652818091</v>
      </c>
      <c r="BG167" s="14">
        <f t="shared" si="128"/>
        <v>2032.7885913630623</v>
      </c>
      <c r="BH167" s="14">
        <f t="shared" si="129"/>
        <v>2029.4889466429815</v>
      </c>
      <c r="BI167" s="14">
        <f t="shared" si="130"/>
        <v>2026.3377336312908</v>
      </c>
      <c r="BJ167" s="14">
        <f t="shared" si="131"/>
        <v>1957.9941353047702</v>
      </c>
      <c r="BK167" s="14">
        <f t="shared" si="132"/>
        <v>2060.1815539577397</v>
      </c>
      <c r="BL167" s="14">
        <f t="shared" si="133"/>
        <v>2032.8444979083763</v>
      </c>
      <c r="BM167" s="14">
        <f t="shared" si="134"/>
        <v>2049.6847777942744</v>
      </c>
      <c r="BN167" s="14">
        <f t="shared" si="135"/>
        <v>1973.00243500854</v>
      </c>
      <c r="BO167" s="14">
        <f t="shared" si="136"/>
        <v>0</v>
      </c>
      <c r="BP167" s="14">
        <f t="shared" si="137"/>
        <v>0</v>
      </c>
      <c r="BQ167" s="14">
        <f t="shared" si="138"/>
        <v>3173.9092801652441</v>
      </c>
      <c r="BR167" s="14">
        <f t="shared" si="139"/>
        <v>2947.4869336178076</v>
      </c>
      <c r="BS167" s="14">
        <f t="shared" si="140"/>
        <v>2929.0096125418977</v>
      </c>
      <c r="BT167" s="14">
        <f t="shared" si="141"/>
        <v>2915.5124622526237</v>
      </c>
      <c r="BU167" s="14">
        <f t="shared" si="142"/>
        <v>3156.4477316742064</v>
      </c>
      <c r="BV167" s="14">
        <f t="shared" si="143"/>
        <v>2991.3473426895357</v>
      </c>
      <c r="BW167" s="14">
        <f t="shared" si="144"/>
        <v>3055.4419157650987</v>
      </c>
      <c r="BX167" s="14">
        <f t="shared" si="145"/>
        <v>3352.8036873267865</v>
      </c>
      <c r="BY167" s="14">
        <f t="shared" si="146"/>
        <v>2970.9076125064194</v>
      </c>
      <c r="BZ167" s="14">
        <f t="shared" si="147"/>
        <v>2856.5606410031869</v>
      </c>
      <c r="CA167" s="14">
        <f t="shared" si="148"/>
        <v>0</v>
      </c>
      <c r="CB167" s="14">
        <f t="shared" si="149"/>
        <v>0</v>
      </c>
    </row>
    <row r="168" spans="1:80" x14ac:dyDescent="0.3">
      <c r="A168" t="s">
        <v>232</v>
      </c>
      <c r="B168" t="s">
        <v>263</v>
      </c>
      <c r="C168" t="s">
        <v>274</v>
      </c>
      <c r="D168" t="s">
        <v>652</v>
      </c>
      <c r="E168" t="s">
        <v>653</v>
      </c>
      <c r="F168" s="13">
        <v>2774.4785571309567</v>
      </c>
      <c r="G168" s="13">
        <v>2909.8362160799934</v>
      </c>
      <c r="H168" s="13">
        <v>3101.8876280454406</v>
      </c>
      <c r="I168" s="13">
        <v>3009.904008040955</v>
      </c>
      <c r="J168" s="13">
        <v>3055.0739263175446</v>
      </c>
      <c r="K168" s="13">
        <v>3232.3555930112798</v>
      </c>
      <c r="L168" s="13">
        <v>3273.5909440455989</v>
      </c>
      <c r="M168" s="13">
        <v>3200.3520160263624</v>
      </c>
      <c r="N168" s="13">
        <v>3028.0078968365274</v>
      </c>
      <c r="O168" s="13">
        <v>3100.9023112702803</v>
      </c>
      <c r="P168" s="13"/>
      <c r="Q168" s="13"/>
      <c r="R168" s="13">
        <v>5747.7745417496608</v>
      </c>
      <c r="S168" s="13">
        <v>5906.6322784526637</v>
      </c>
      <c r="T168" s="13">
        <v>5930.1487102698538</v>
      </c>
      <c r="U168" s="13">
        <v>5914.4196942129611</v>
      </c>
      <c r="V168" s="13">
        <v>5808.4402424761229</v>
      </c>
      <c r="W168" s="13">
        <v>5660.198175437934</v>
      </c>
      <c r="X168" s="13">
        <v>6027.2005155616498</v>
      </c>
      <c r="Y168" s="13">
        <v>5889.0779420924555</v>
      </c>
      <c r="Z168" s="13">
        <v>5705.21929834612</v>
      </c>
      <c r="AA168" s="13">
        <v>5682.0367844686189</v>
      </c>
      <c r="AB168" s="13"/>
      <c r="AC168" s="13"/>
      <c r="AD168" s="14">
        <f t="shared" si="150"/>
        <v>8522.2530988806175</v>
      </c>
      <c r="AE168" s="14">
        <f t="shared" si="151"/>
        <v>8816.4684945326571</v>
      </c>
      <c r="AF168" s="14">
        <f t="shared" si="152"/>
        <v>9032.0363383152944</v>
      </c>
      <c r="AG168" s="14">
        <f t="shared" si="153"/>
        <v>8924.3237022539161</v>
      </c>
      <c r="AH168" s="174">
        <v>8863.5141687936684</v>
      </c>
      <c r="AI168" s="174">
        <v>8892.5537684492137</v>
      </c>
      <c r="AJ168" s="174">
        <v>9300.7914596072478</v>
      </c>
      <c r="AK168" s="174">
        <v>9089.4299581188188</v>
      </c>
      <c r="AL168" s="14">
        <f t="shared" si="154"/>
        <v>8733.2271951826478</v>
      </c>
      <c r="AM168" s="14">
        <f t="shared" si="155"/>
        <v>8782.9390957388987</v>
      </c>
      <c r="AN168" s="14">
        <f t="shared" si="156"/>
        <v>0</v>
      </c>
      <c r="AO168" s="14">
        <f t="shared" si="157"/>
        <v>0</v>
      </c>
      <c r="AP168" s="13">
        <v>281293</v>
      </c>
      <c r="AQ168" s="13">
        <v>282302.35100000002</v>
      </c>
      <c r="AR168" s="13">
        <v>284044.96799999999</v>
      </c>
      <c r="AS168" s="14">
        <f t="shared" si="114"/>
        <v>986.33046578868175</v>
      </c>
      <c r="AT168" s="14">
        <f t="shared" si="115"/>
        <v>1034.4502764306233</v>
      </c>
      <c r="AU168" s="14">
        <f t="shared" si="116"/>
        <v>1102.7247844935498</v>
      </c>
      <c r="AV168" s="14">
        <f t="shared" si="117"/>
        <v>1066.198704112441</v>
      </c>
      <c r="AW168" s="14">
        <f t="shared" si="118"/>
        <v>1082.1992503766091</v>
      </c>
      <c r="AX168" s="14">
        <f t="shared" si="119"/>
        <v>1144.9977591618708</v>
      </c>
      <c r="AY168" s="14">
        <f t="shared" si="120"/>
        <v>1159.6045631393267</v>
      </c>
      <c r="AZ168" s="14">
        <f t="shared" si="121"/>
        <v>1126.7061122611974</v>
      </c>
      <c r="BA168" s="14">
        <f t="shared" si="122"/>
        <v>1072.6116470905788</v>
      </c>
      <c r="BB168" s="14">
        <f t="shared" si="123"/>
        <v>1098.4330453805819</v>
      </c>
      <c r="BC168" s="14">
        <f t="shared" si="124"/>
        <v>0</v>
      </c>
      <c r="BD168" s="14">
        <f t="shared" si="125"/>
        <v>0</v>
      </c>
      <c r="BE168" s="14">
        <f t="shared" si="126"/>
        <v>2043.3407663004984</v>
      </c>
      <c r="BF168" s="14">
        <f t="shared" si="127"/>
        <v>2099.8148828633002</v>
      </c>
      <c r="BG168" s="14">
        <f t="shared" si="128"/>
        <v>2108.1750026733171</v>
      </c>
      <c r="BH168" s="14">
        <f t="shared" si="129"/>
        <v>2095.0656887065597</v>
      </c>
      <c r="BI168" s="14">
        <f t="shared" si="130"/>
        <v>2057.5245731751352</v>
      </c>
      <c r="BJ168" s="14">
        <f t="shared" si="131"/>
        <v>2005.0127657059199</v>
      </c>
      <c r="BK168" s="14">
        <f t="shared" si="132"/>
        <v>2135.0160543160509</v>
      </c>
      <c r="BL168" s="14">
        <f t="shared" si="133"/>
        <v>2073.2907129312198</v>
      </c>
      <c r="BM168" s="14">
        <f t="shared" si="134"/>
        <v>2020.9606041666013</v>
      </c>
      <c r="BN168" s="14">
        <f t="shared" si="135"/>
        <v>2012.7486591383781</v>
      </c>
      <c r="BO168" s="14">
        <f t="shared" si="136"/>
        <v>0</v>
      </c>
      <c r="BP168" s="14">
        <f t="shared" si="137"/>
        <v>0</v>
      </c>
      <c r="BQ168" s="14">
        <f t="shared" si="138"/>
        <v>3029.6712320891802</v>
      </c>
      <c r="BR168" s="14">
        <f t="shared" si="139"/>
        <v>3134.2651592939237</v>
      </c>
      <c r="BS168" s="14">
        <f t="shared" si="140"/>
        <v>3210.8997871668666</v>
      </c>
      <c r="BT168" s="14">
        <f t="shared" si="141"/>
        <v>3161.2643928190014</v>
      </c>
      <c r="BU168" s="14">
        <f t="shared" si="142"/>
        <v>3139.7238235517448</v>
      </c>
      <c r="BV168" s="14">
        <f t="shared" si="143"/>
        <v>3150.0105248677905</v>
      </c>
      <c r="BW168" s="14">
        <f t="shared" si="144"/>
        <v>3294.6206174553772</v>
      </c>
      <c r="BX168" s="14">
        <f t="shared" si="145"/>
        <v>3199.9968251924179</v>
      </c>
      <c r="BY168" s="14">
        <f t="shared" si="146"/>
        <v>3093.5722512571801</v>
      </c>
      <c r="BZ168" s="14">
        <f t="shared" si="147"/>
        <v>3111.18170451896</v>
      </c>
      <c r="CA168" s="14">
        <f t="shared" si="148"/>
        <v>0</v>
      </c>
      <c r="CB168" s="14">
        <f t="shared" si="149"/>
        <v>0</v>
      </c>
    </row>
    <row r="169" spans="1:80" x14ac:dyDescent="0.3">
      <c r="A169" t="s">
        <v>241</v>
      </c>
      <c r="B169" t="s">
        <v>276</v>
      </c>
      <c r="C169" t="s">
        <v>317</v>
      </c>
      <c r="D169" t="s">
        <v>656</v>
      </c>
      <c r="E169" t="s">
        <v>657</v>
      </c>
      <c r="F169" s="13">
        <v>1350.6542362888558</v>
      </c>
      <c r="G169" s="13">
        <v>1988.1253004655293</v>
      </c>
      <c r="H169" s="13">
        <v>2216.2046143271914</v>
      </c>
      <c r="I169" s="13">
        <v>2680.7424516556193</v>
      </c>
      <c r="J169" s="13">
        <v>1164.9287826675413</v>
      </c>
      <c r="K169" s="13">
        <v>1177.4838076296769</v>
      </c>
      <c r="L169" s="13">
        <v>1183.3768390752798</v>
      </c>
      <c r="M169" s="13">
        <v>1156.8476830155225</v>
      </c>
      <c r="N169" s="13">
        <v>2865.8477002722716</v>
      </c>
      <c r="O169" s="13">
        <v>2834.0268317249897</v>
      </c>
      <c r="P169" s="13"/>
      <c r="Q169" s="13"/>
      <c r="R169" s="13">
        <v>4138.2754215913174</v>
      </c>
      <c r="S169" s="13">
        <v>4347.8276150568954</v>
      </c>
      <c r="T169" s="13">
        <v>4529.3344265436372</v>
      </c>
      <c r="U169" s="13">
        <v>4678.6018463284599</v>
      </c>
      <c r="V169" s="13">
        <v>5196.4151759432507</v>
      </c>
      <c r="W169" s="13">
        <v>5252.0349592406092</v>
      </c>
      <c r="X169" s="13">
        <v>5281.1482363115592</v>
      </c>
      <c r="Y169" s="13">
        <v>5166.140960540637</v>
      </c>
      <c r="Z169" s="13">
        <v>4494.3610418075623</v>
      </c>
      <c r="AA169" s="13">
        <v>4340.3049524314401</v>
      </c>
      <c r="AB169" s="13"/>
      <c r="AC169" s="13"/>
      <c r="AD169" s="14">
        <f t="shared" si="150"/>
        <v>5488.9296578801732</v>
      </c>
      <c r="AE169" s="14">
        <f t="shared" si="151"/>
        <v>6335.9529155224245</v>
      </c>
      <c r="AF169" s="14">
        <f t="shared" si="152"/>
        <v>6745.5390408708281</v>
      </c>
      <c r="AG169" s="14">
        <f t="shared" si="153"/>
        <v>7359.3442979840793</v>
      </c>
      <c r="AH169" s="174">
        <v>6361.3439586107916</v>
      </c>
      <c r="AI169" s="174">
        <v>6429.5187668702856</v>
      </c>
      <c r="AJ169" s="174">
        <v>6464.5250753868395</v>
      </c>
      <c r="AK169" s="174">
        <v>6322.9886435561593</v>
      </c>
      <c r="AL169" s="14">
        <f t="shared" si="154"/>
        <v>7360.2087420798343</v>
      </c>
      <c r="AM169" s="14">
        <f t="shared" si="155"/>
        <v>7174.3317841564294</v>
      </c>
      <c r="AN169" s="14">
        <f t="shared" si="156"/>
        <v>0</v>
      </c>
      <c r="AO169" s="14">
        <f t="shared" si="157"/>
        <v>0</v>
      </c>
      <c r="AP169" s="13">
        <v>275505</v>
      </c>
      <c r="AQ169" s="13">
        <v>279477.03499999997</v>
      </c>
      <c r="AR169" s="13">
        <v>281966.26799999998</v>
      </c>
      <c r="AS169" s="14">
        <f t="shared" si="114"/>
        <v>490.24672375777419</v>
      </c>
      <c r="AT169" s="14">
        <f t="shared" si="115"/>
        <v>721.6294805776771</v>
      </c>
      <c r="AU169" s="14">
        <f t="shared" si="116"/>
        <v>804.41538786126978</v>
      </c>
      <c r="AV169" s="14">
        <f t="shared" si="117"/>
        <v>959.19954627242259</v>
      </c>
      <c r="AW169" s="14">
        <f t="shared" si="118"/>
        <v>416.82451034573967</v>
      </c>
      <c r="AX169" s="14">
        <f t="shared" si="119"/>
        <v>421.31683829752848</v>
      </c>
      <c r="AY169" s="14">
        <f t="shared" si="120"/>
        <v>423.42543067099592</v>
      </c>
      <c r="AZ169" s="14">
        <f t="shared" si="121"/>
        <v>410.2787511503052</v>
      </c>
      <c r="BA169" s="14">
        <f t="shared" si="122"/>
        <v>1025.43226861995</v>
      </c>
      <c r="BB169" s="14">
        <f t="shared" si="123"/>
        <v>1014.0464069704296</v>
      </c>
      <c r="BC169" s="14">
        <f t="shared" si="124"/>
        <v>0</v>
      </c>
      <c r="BD169" s="14">
        <f t="shared" si="125"/>
        <v>0</v>
      </c>
      <c r="BE169" s="14">
        <f t="shared" si="126"/>
        <v>1502.0690809935636</v>
      </c>
      <c r="BF169" s="14">
        <f t="shared" si="127"/>
        <v>1578.1302027392953</v>
      </c>
      <c r="BG169" s="14">
        <f t="shared" si="128"/>
        <v>1644.0116972627129</v>
      </c>
      <c r="BH169" s="14">
        <f t="shared" si="129"/>
        <v>1674.0559188802258</v>
      </c>
      <c r="BI169" s="14">
        <f t="shared" si="130"/>
        <v>1859.3353031469119</v>
      </c>
      <c r="BJ169" s="14">
        <f t="shared" si="131"/>
        <v>1879.2366819122042</v>
      </c>
      <c r="BK169" s="14">
        <f t="shared" si="132"/>
        <v>1889.6537371349887</v>
      </c>
      <c r="BL169" s="14">
        <f t="shared" si="133"/>
        <v>1832.1840400216372</v>
      </c>
      <c r="BM169" s="14">
        <f t="shared" si="134"/>
        <v>1608.1325042709011</v>
      </c>
      <c r="BN169" s="14">
        <f t="shared" si="135"/>
        <v>1553.0095173764244</v>
      </c>
      <c r="BO169" s="14">
        <f t="shared" si="136"/>
        <v>0</v>
      </c>
      <c r="BP169" s="14">
        <f t="shared" si="137"/>
        <v>0</v>
      </c>
      <c r="BQ169" s="14">
        <f t="shared" si="138"/>
        <v>1992.3158047513377</v>
      </c>
      <c r="BR169" s="14">
        <f t="shared" si="139"/>
        <v>2299.7596833169723</v>
      </c>
      <c r="BS169" s="14">
        <f t="shared" si="140"/>
        <v>2448.4270851239826</v>
      </c>
      <c r="BT169" s="14">
        <f t="shared" si="141"/>
        <v>2633.2554651526484</v>
      </c>
      <c r="BU169" s="14">
        <f t="shared" si="142"/>
        <v>2276.1598134926517</v>
      </c>
      <c r="BV169" s="14">
        <f t="shared" si="143"/>
        <v>2300.5535202097326</v>
      </c>
      <c r="BW169" s="14">
        <f t="shared" si="144"/>
        <v>2313.0791678059845</v>
      </c>
      <c r="BX169" s="14">
        <f t="shared" si="145"/>
        <v>2242.4627911719426</v>
      </c>
      <c r="BY169" s="14">
        <f t="shared" si="146"/>
        <v>2633.5647728908511</v>
      </c>
      <c r="BZ169" s="14">
        <f t="shared" si="147"/>
        <v>2567.0559243468538</v>
      </c>
      <c r="CA169" s="14">
        <f t="shared" si="148"/>
        <v>0</v>
      </c>
      <c r="CB169" s="14">
        <f t="shared" si="149"/>
        <v>0</v>
      </c>
    </row>
    <row r="170" spans="1:80" x14ac:dyDescent="0.3">
      <c r="A170" t="s">
        <v>241</v>
      </c>
      <c r="B170" t="s">
        <v>276</v>
      </c>
      <c r="C170" t="s">
        <v>317</v>
      </c>
      <c r="D170" t="s">
        <v>658</v>
      </c>
      <c r="E170" t="s">
        <v>659</v>
      </c>
      <c r="F170" s="13">
        <v>2309.8874281685776</v>
      </c>
      <c r="G170" s="13">
        <v>2362.1626332586793</v>
      </c>
      <c r="H170" s="13">
        <v>2298.2754709251149</v>
      </c>
      <c r="I170" s="13">
        <v>2324.9491228987849</v>
      </c>
      <c r="J170" s="13">
        <v>3291.5290346677893</v>
      </c>
      <c r="K170" s="13">
        <v>3293.0442006487019</v>
      </c>
      <c r="L170" s="13">
        <v>3327.9429657578944</v>
      </c>
      <c r="M170" s="13">
        <v>3258.0322606124892</v>
      </c>
      <c r="N170" s="13">
        <v>2464.5374095362217</v>
      </c>
      <c r="O170" s="13">
        <v>2651.4628870879151</v>
      </c>
      <c r="P170" s="13"/>
      <c r="Q170" s="13"/>
      <c r="R170" s="13">
        <v>4493.3144509253843</v>
      </c>
      <c r="S170" s="13">
        <v>4404.820395771093</v>
      </c>
      <c r="T170" s="13">
        <v>4786.9451810607352</v>
      </c>
      <c r="U170" s="13">
        <v>4708.3022999359628</v>
      </c>
      <c r="V170" s="13">
        <v>4321.8045493987102</v>
      </c>
      <c r="W170" s="13">
        <v>4323.6728982801169</v>
      </c>
      <c r="X170" s="13">
        <v>4375.4977851686781</v>
      </c>
      <c r="Y170" s="13">
        <v>4306.9255833728785</v>
      </c>
      <c r="Z170" s="13">
        <v>4471.4242331763189</v>
      </c>
      <c r="AA170" s="13">
        <v>4555.6199908673689</v>
      </c>
      <c r="AB170" s="13"/>
      <c r="AC170" s="13"/>
      <c r="AD170" s="14">
        <f t="shared" si="150"/>
        <v>6803.2018790939619</v>
      </c>
      <c r="AE170" s="14">
        <f t="shared" si="151"/>
        <v>6766.9830290297723</v>
      </c>
      <c r="AF170" s="14">
        <f t="shared" si="152"/>
        <v>7085.2206519858501</v>
      </c>
      <c r="AG170" s="14">
        <f t="shared" si="153"/>
        <v>7033.2514228347482</v>
      </c>
      <c r="AH170" s="174">
        <v>7613.3335840664986</v>
      </c>
      <c r="AI170" s="174">
        <v>7616.7170989288188</v>
      </c>
      <c r="AJ170" s="174">
        <v>7703.4407509265711</v>
      </c>
      <c r="AK170" s="174">
        <v>7564.9578439853676</v>
      </c>
      <c r="AL170" s="14">
        <f t="shared" si="154"/>
        <v>6935.9616427125402</v>
      </c>
      <c r="AM170" s="14">
        <f t="shared" si="155"/>
        <v>7207.0828779552839</v>
      </c>
      <c r="AN170" s="14">
        <f t="shared" si="156"/>
        <v>0</v>
      </c>
      <c r="AO170" s="14">
        <f t="shared" si="157"/>
        <v>0</v>
      </c>
      <c r="AP170" s="13">
        <v>323257</v>
      </c>
      <c r="AQ170" s="13">
        <v>326359.99300000002</v>
      </c>
      <c r="AR170" s="13">
        <v>328469.98300000001</v>
      </c>
      <c r="AS170" s="14">
        <f t="shared" si="114"/>
        <v>714.56687037514348</v>
      </c>
      <c r="AT170" s="14">
        <f t="shared" si="115"/>
        <v>730.73827736404144</v>
      </c>
      <c r="AU170" s="14">
        <f t="shared" si="116"/>
        <v>710.97469534305981</v>
      </c>
      <c r="AV170" s="14">
        <f t="shared" si="117"/>
        <v>712.38790684089304</v>
      </c>
      <c r="AW170" s="14">
        <f t="shared" si="118"/>
        <v>1008.5577599175242</v>
      </c>
      <c r="AX170" s="14">
        <f t="shared" si="119"/>
        <v>1009.0220220861146</v>
      </c>
      <c r="AY170" s="14">
        <f t="shared" si="120"/>
        <v>1019.7153563972206</v>
      </c>
      <c r="AZ170" s="14">
        <f t="shared" si="121"/>
        <v>991.88127659521604</v>
      </c>
      <c r="BA170" s="14">
        <f t="shared" si="122"/>
        <v>755.15916852474675</v>
      </c>
      <c r="BB170" s="14">
        <f t="shared" si="123"/>
        <v>812.43502388723084</v>
      </c>
      <c r="BC170" s="14">
        <f t="shared" si="124"/>
        <v>0</v>
      </c>
      <c r="BD170" s="14">
        <f t="shared" si="125"/>
        <v>0</v>
      </c>
      <c r="BE170" s="14">
        <f t="shared" si="126"/>
        <v>1390.0130394470605</v>
      </c>
      <c r="BF170" s="14">
        <f t="shared" si="127"/>
        <v>1362.6372811017529</v>
      </c>
      <c r="BG170" s="14">
        <f t="shared" si="128"/>
        <v>1480.8481118926227</v>
      </c>
      <c r="BH170" s="14">
        <f t="shared" si="129"/>
        <v>1442.67140609234</v>
      </c>
      <c r="BI170" s="14">
        <f t="shared" si="130"/>
        <v>1324.2445894398306</v>
      </c>
      <c r="BJ170" s="14">
        <f t="shared" si="131"/>
        <v>1324.8170704183453</v>
      </c>
      <c r="BK170" s="14">
        <f t="shared" si="132"/>
        <v>1340.6967394954804</v>
      </c>
      <c r="BL170" s="14">
        <f t="shared" si="133"/>
        <v>1311.2082705508219</v>
      </c>
      <c r="BM170" s="14">
        <f t="shared" si="134"/>
        <v>1370.0895725832174</v>
      </c>
      <c r="BN170" s="14">
        <f t="shared" si="135"/>
        <v>1395.8880036093667</v>
      </c>
      <c r="BO170" s="14">
        <f t="shared" si="136"/>
        <v>0</v>
      </c>
      <c r="BP170" s="14">
        <f t="shared" si="137"/>
        <v>0</v>
      </c>
      <c r="BQ170" s="14">
        <f t="shared" si="138"/>
        <v>2104.5799098222037</v>
      </c>
      <c r="BR170" s="14">
        <f t="shared" si="139"/>
        <v>2093.3755584657943</v>
      </c>
      <c r="BS170" s="14">
        <f t="shared" si="140"/>
        <v>2191.8228072356824</v>
      </c>
      <c r="BT170" s="14">
        <f t="shared" si="141"/>
        <v>2155.0593129332333</v>
      </c>
      <c r="BU170" s="14">
        <f t="shared" si="142"/>
        <v>2332.8023493573546</v>
      </c>
      <c r="BV170" s="14">
        <f t="shared" si="143"/>
        <v>2333.8390925044596</v>
      </c>
      <c r="BW170" s="14">
        <f t="shared" si="144"/>
        <v>2360.4120958927006</v>
      </c>
      <c r="BX170" s="14">
        <f t="shared" si="145"/>
        <v>2303.0895471460376</v>
      </c>
      <c r="BY170" s="14">
        <f t="shared" si="146"/>
        <v>2125.2487411079642</v>
      </c>
      <c r="BZ170" s="14">
        <f t="shared" si="147"/>
        <v>2208.3230274965977</v>
      </c>
      <c r="CA170" s="14">
        <f t="shared" si="148"/>
        <v>0</v>
      </c>
      <c r="CB170" s="14">
        <f t="shared" si="149"/>
        <v>0</v>
      </c>
    </row>
    <row r="171" spans="1:80" x14ac:dyDescent="0.3">
      <c r="A171" t="s">
        <v>226</v>
      </c>
      <c r="B171" t="s">
        <v>236</v>
      </c>
      <c r="C171" t="s">
        <v>243</v>
      </c>
      <c r="D171" t="s">
        <v>660</v>
      </c>
      <c r="E171" t="s">
        <v>661</v>
      </c>
      <c r="F171" s="13">
        <v>3040.6194986623163</v>
      </c>
      <c r="G171" s="13">
        <v>2982.3171610745767</v>
      </c>
      <c r="H171" s="13">
        <v>2791.5733703418687</v>
      </c>
      <c r="I171" s="13">
        <v>2093.5027829838027</v>
      </c>
      <c r="J171" s="13">
        <v>3134.7938965664557</v>
      </c>
      <c r="K171" s="13">
        <v>3155.7698429968355</v>
      </c>
      <c r="L171" s="13">
        <v>3166.1293044943623</v>
      </c>
      <c r="M171" s="13">
        <v>2974.6961678034081</v>
      </c>
      <c r="N171" s="13">
        <v>2541.1035672872276</v>
      </c>
      <c r="O171" s="13">
        <v>2797.9048045544037</v>
      </c>
      <c r="P171" s="13"/>
      <c r="Q171" s="13"/>
      <c r="R171" s="13">
        <v>3839.5608712573503</v>
      </c>
      <c r="S171" s="13">
        <v>3714.5459053290979</v>
      </c>
      <c r="T171" s="13">
        <v>3725.1567683049066</v>
      </c>
      <c r="U171" s="13">
        <v>3736.6753814260965</v>
      </c>
      <c r="V171" s="13">
        <v>3971.0550376715391</v>
      </c>
      <c r="W171" s="13">
        <v>3998.6810911451876</v>
      </c>
      <c r="X171" s="13">
        <v>4015.2860976386801</v>
      </c>
      <c r="Y171" s="13">
        <v>3770.3686563197061</v>
      </c>
      <c r="Z171" s="13">
        <v>3846.9064607647742</v>
      </c>
      <c r="AA171" s="13">
        <v>3606.9324797310178</v>
      </c>
      <c r="AB171" s="13"/>
      <c r="AC171" s="13"/>
      <c r="AD171" s="14">
        <f t="shared" si="150"/>
        <v>6880.1803699196662</v>
      </c>
      <c r="AE171" s="14">
        <f t="shared" si="151"/>
        <v>6696.8630664036746</v>
      </c>
      <c r="AF171" s="14">
        <f t="shared" si="152"/>
        <v>6516.7301386467752</v>
      </c>
      <c r="AG171" s="14">
        <f t="shared" si="153"/>
        <v>5830.1781644098992</v>
      </c>
      <c r="AH171" s="174">
        <v>7105.8489342379944</v>
      </c>
      <c r="AI171" s="174">
        <v>7154.4509341420226</v>
      </c>
      <c r="AJ171" s="174">
        <v>7181.4154021330432</v>
      </c>
      <c r="AK171" s="174">
        <v>6745.0648241231147</v>
      </c>
      <c r="AL171" s="14">
        <f t="shared" si="154"/>
        <v>6388.0100280520019</v>
      </c>
      <c r="AM171" s="14">
        <f t="shared" si="155"/>
        <v>6404.8372842854214</v>
      </c>
      <c r="AN171" s="14">
        <f t="shared" si="156"/>
        <v>0</v>
      </c>
      <c r="AO171" s="14">
        <f t="shared" si="157"/>
        <v>0</v>
      </c>
      <c r="AP171" s="13">
        <v>209704</v>
      </c>
      <c r="AQ171" s="13">
        <v>210989.59599999999</v>
      </c>
      <c r="AR171" s="13">
        <v>212063.41699999999</v>
      </c>
      <c r="AS171" s="14">
        <f t="shared" si="114"/>
        <v>1449.9577970197595</v>
      </c>
      <c r="AT171" s="14">
        <f t="shared" si="115"/>
        <v>1422.1555912498459</v>
      </c>
      <c r="AU171" s="14">
        <f t="shared" si="116"/>
        <v>1331.197006419462</v>
      </c>
      <c r="AV171" s="14">
        <f t="shared" si="117"/>
        <v>992.23033868636958</v>
      </c>
      <c r="AW171" s="14">
        <f t="shared" si="118"/>
        <v>1485.7575709877449</v>
      </c>
      <c r="AX171" s="14">
        <f t="shared" si="119"/>
        <v>1495.6992680325507</v>
      </c>
      <c r="AY171" s="14">
        <f t="shared" si="120"/>
        <v>1500.6092075243191</v>
      </c>
      <c r="AZ171" s="14">
        <f t="shared" si="121"/>
        <v>1402.7389588857791</v>
      </c>
      <c r="BA171" s="14">
        <f t="shared" si="122"/>
        <v>1204.3738722013704</v>
      </c>
      <c r="BB171" s="14">
        <f t="shared" si="123"/>
        <v>1326.0866211405057</v>
      </c>
      <c r="BC171" s="14">
        <f t="shared" si="124"/>
        <v>0</v>
      </c>
      <c r="BD171" s="14">
        <f t="shared" si="125"/>
        <v>0</v>
      </c>
      <c r="BE171" s="14">
        <f t="shared" si="126"/>
        <v>1830.9430775079877</v>
      </c>
      <c r="BF171" s="14">
        <f t="shared" si="127"/>
        <v>1771.3281126392903</v>
      </c>
      <c r="BG171" s="14">
        <f t="shared" si="128"/>
        <v>1776.3880366158523</v>
      </c>
      <c r="BH171" s="14">
        <f t="shared" si="129"/>
        <v>1771.0235254567231</v>
      </c>
      <c r="BI171" s="14">
        <f t="shared" si="130"/>
        <v>1882.1094086892983</v>
      </c>
      <c r="BJ171" s="14">
        <f t="shared" si="131"/>
        <v>1895.2029706456181</v>
      </c>
      <c r="BK171" s="14">
        <f t="shared" si="132"/>
        <v>1903.0730300268838</v>
      </c>
      <c r="BL171" s="14">
        <f t="shared" si="133"/>
        <v>1777.9439328376504</v>
      </c>
      <c r="BM171" s="14">
        <f t="shared" si="134"/>
        <v>1823.268319242042</v>
      </c>
      <c r="BN171" s="14">
        <f t="shared" si="135"/>
        <v>1709.5309665084233</v>
      </c>
      <c r="BO171" s="14">
        <f t="shared" si="136"/>
        <v>0</v>
      </c>
      <c r="BP171" s="14">
        <f t="shared" si="137"/>
        <v>0</v>
      </c>
      <c r="BQ171" s="14">
        <f t="shared" si="138"/>
        <v>3280.9008745277465</v>
      </c>
      <c r="BR171" s="14">
        <f t="shared" si="139"/>
        <v>3193.4837038891365</v>
      </c>
      <c r="BS171" s="14">
        <f t="shared" si="140"/>
        <v>3107.5850430353139</v>
      </c>
      <c r="BT171" s="14">
        <f t="shared" si="141"/>
        <v>2763.2538641430924</v>
      </c>
      <c r="BU171" s="14">
        <f t="shared" si="142"/>
        <v>3367.8669796770428</v>
      </c>
      <c r="BV171" s="14">
        <f t="shared" si="143"/>
        <v>3390.902238678168</v>
      </c>
      <c r="BW171" s="14">
        <f t="shared" si="144"/>
        <v>3403.6822375512033</v>
      </c>
      <c r="BX171" s="14">
        <f t="shared" si="145"/>
        <v>3180.6828917234297</v>
      </c>
      <c r="BY171" s="14">
        <f t="shared" si="146"/>
        <v>3027.6421914434122</v>
      </c>
      <c r="BZ171" s="14">
        <f t="shared" si="147"/>
        <v>3035.6175876489292</v>
      </c>
      <c r="CA171" s="14">
        <f t="shared" si="148"/>
        <v>0</v>
      </c>
      <c r="CB171" s="14">
        <f t="shared" si="149"/>
        <v>0</v>
      </c>
    </row>
    <row r="172" spans="1:80" x14ac:dyDescent="0.3">
      <c r="A172" t="s">
        <v>232</v>
      </c>
      <c r="B172" t="s">
        <v>263</v>
      </c>
      <c r="C172" t="s">
        <v>274</v>
      </c>
      <c r="D172" t="s">
        <v>662</v>
      </c>
      <c r="E172" t="s">
        <v>663</v>
      </c>
      <c r="F172" s="13">
        <v>4208.064893126153</v>
      </c>
      <c r="G172" s="13">
        <v>4095.7752305233716</v>
      </c>
      <c r="H172" s="13">
        <v>4224.4642067329114</v>
      </c>
      <c r="I172" s="13">
        <v>3670.6488075216043</v>
      </c>
      <c r="J172" s="13">
        <v>4489.2625755221379</v>
      </c>
      <c r="K172" s="13">
        <v>4540.0623017815242</v>
      </c>
      <c r="L172" s="13">
        <v>4547.0001297223098</v>
      </c>
      <c r="M172" s="13">
        <v>4453.8315917054842</v>
      </c>
      <c r="N172" s="13">
        <v>4208.8564633825208</v>
      </c>
      <c r="O172" s="13">
        <v>4060.7686881628197</v>
      </c>
      <c r="P172" s="13"/>
      <c r="Q172" s="13"/>
      <c r="R172" s="13">
        <v>10201.66680966214</v>
      </c>
      <c r="S172" s="13">
        <v>10231.696566411643</v>
      </c>
      <c r="T172" s="13">
        <v>10527.936942778586</v>
      </c>
      <c r="U172" s="13">
        <v>10540.105077611935</v>
      </c>
      <c r="V172" s="13">
        <v>10301.266717104612</v>
      </c>
      <c r="W172" s="13">
        <v>10419.929611095311</v>
      </c>
      <c r="X172" s="13">
        <v>10428.124468327689</v>
      </c>
      <c r="Y172" s="13">
        <v>10211.393943954095</v>
      </c>
      <c r="Z172" s="13">
        <v>10772.441148654594</v>
      </c>
      <c r="AA172" s="13">
        <v>10846.572359535046</v>
      </c>
      <c r="AB172" s="13"/>
      <c r="AC172" s="13"/>
      <c r="AD172" s="14">
        <f t="shared" si="150"/>
        <v>14409.731702788293</v>
      </c>
      <c r="AE172" s="14">
        <f t="shared" si="151"/>
        <v>14327.471796935015</v>
      </c>
      <c r="AF172" s="14">
        <f t="shared" si="152"/>
        <v>14752.401149511497</v>
      </c>
      <c r="AG172" s="14">
        <f t="shared" si="153"/>
        <v>14210.753885133539</v>
      </c>
      <c r="AH172" s="174">
        <v>14790.52929262675</v>
      </c>
      <c r="AI172" s="174">
        <v>14959.991912876836</v>
      </c>
      <c r="AJ172" s="174">
        <v>14975.124598049999</v>
      </c>
      <c r="AK172" s="174">
        <v>14665.225535659578</v>
      </c>
      <c r="AL172" s="14">
        <f t="shared" si="154"/>
        <v>14981.297612037115</v>
      </c>
      <c r="AM172" s="14">
        <f t="shared" si="155"/>
        <v>14907.341047697866</v>
      </c>
      <c r="AN172" s="14">
        <f t="shared" si="156"/>
        <v>0</v>
      </c>
      <c r="AO172" s="14">
        <f t="shared" si="157"/>
        <v>0</v>
      </c>
      <c r="AP172" s="13">
        <v>564562</v>
      </c>
      <c r="AQ172" s="13">
        <v>563026.01600000006</v>
      </c>
      <c r="AR172" s="13">
        <v>565237.85000000009</v>
      </c>
      <c r="AS172" s="14">
        <f t="shared" si="114"/>
        <v>745.36807173103273</v>
      </c>
      <c r="AT172" s="14">
        <f t="shared" si="115"/>
        <v>725.4783762497957</v>
      </c>
      <c r="AU172" s="14">
        <f t="shared" si="116"/>
        <v>748.272856963967</v>
      </c>
      <c r="AV172" s="14">
        <f t="shared" si="117"/>
        <v>651.95012365496166</v>
      </c>
      <c r="AW172" s="14">
        <f t="shared" si="118"/>
        <v>797.3454952252398</v>
      </c>
      <c r="AX172" s="14">
        <f t="shared" si="119"/>
        <v>806.36812025779</v>
      </c>
      <c r="AY172" s="14">
        <f t="shared" si="120"/>
        <v>807.60035957597904</v>
      </c>
      <c r="AZ172" s="14">
        <f t="shared" si="121"/>
        <v>787.95706828647155</v>
      </c>
      <c r="BA172" s="14">
        <f t="shared" si="122"/>
        <v>747.54209286530022</v>
      </c>
      <c r="BB172" s="14">
        <f t="shared" si="123"/>
        <v>721.23997342297218</v>
      </c>
      <c r="BC172" s="14">
        <f t="shared" si="124"/>
        <v>0</v>
      </c>
      <c r="BD172" s="14">
        <f t="shared" si="125"/>
        <v>0</v>
      </c>
      <c r="BE172" s="14">
        <f t="shared" si="126"/>
        <v>1807.0055741729236</v>
      </c>
      <c r="BF172" s="14">
        <f t="shared" si="127"/>
        <v>1812.3246988659605</v>
      </c>
      <c r="BG172" s="14">
        <f t="shared" si="128"/>
        <v>1864.7973017628863</v>
      </c>
      <c r="BH172" s="14">
        <f t="shared" si="129"/>
        <v>1872.045834132811</v>
      </c>
      <c r="BI172" s="14">
        <f t="shared" si="130"/>
        <v>1829.6253502261984</v>
      </c>
      <c r="BJ172" s="14">
        <f t="shared" si="131"/>
        <v>1850.7012669011922</v>
      </c>
      <c r="BK172" s="14">
        <f t="shared" si="132"/>
        <v>1852.1567693112938</v>
      </c>
      <c r="BL172" s="14">
        <f t="shared" si="133"/>
        <v>1806.5658455027549</v>
      </c>
      <c r="BM172" s="14">
        <f t="shared" si="134"/>
        <v>1913.3114354443246</v>
      </c>
      <c r="BN172" s="14">
        <f t="shared" si="135"/>
        <v>1926.4780047988129</v>
      </c>
      <c r="BO172" s="14">
        <f t="shared" si="136"/>
        <v>0</v>
      </c>
      <c r="BP172" s="14">
        <f t="shared" si="137"/>
        <v>0</v>
      </c>
      <c r="BQ172" s="14">
        <f t="shared" si="138"/>
        <v>2552.373645903956</v>
      </c>
      <c r="BR172" s="14">
        <f t="shared" si="139"/>
        <v>2537.8030751157562</v>
      </c>
      <c r="BS172" s="14">
        <f t="shared" si="140"/>
        <v>2613.0701587268532</v>
      </c>
      <c r="BT172" s="14">
        <f t="shared" si="141"/>
        <v>2523.9959577877726</v>
      </c>
      <c r="BU172" s="14">
        <f t="shared" si="142"/>
        <v>2626.970845451438</v>
      </c>
      <c r="BV172" s="14">
        <f t="shared" si="143"/>
        <v>2657.0693871589824</v>
      </c>
      <c r="BW172" s="14">
        <f t="shared" si="144"/>
        <v>2659.7571288872728</v>
      </c>
      <c r="BX172" s="14">
        <f t="shared" si="145"/>
        <v>2594.5229137892261</v>
      </c>
      <c r="BY172" s="14">
        <f t="shared" si="146"/>
        <v>2660.8535283096248</v>
      </c>
      <c r="BZ172" s="14">
        <f t="shared" si="147"/>
        <v>2647.7179782217854</v>
      </c>
      <c r="CA172" s="14">
        <f t="shared" si="148"/>
        <v>0</v>
      </c>
      <c r="CB172" s="14">
        <f t="shared" si="149"/>
        <v>0</v>
      </c>
    </row>
    <row r="173" spans="1:80" x14ac:dyDescent="0.3">
      <c r="A173" t="s">
        <v>259</v>
      </c>
      <c r="B173" t="s">
        <v>283</v>
      </c>
      <c r="C173" t="s">
        <v>307</v>
      </c>
      <c r="D173" t="s">
        <v>665</v>
      </c>
      <c r="E173" t="s">
        <v>666</v>
      </c>
      <c r="F173" s="13">
        <v>1080.022596714804</v>
      </c>
      <c r="G173" s="13">
        <v>996.01596319049554</v>
      </c>
      <c r="H173" s="13">
        <v>1040.0197043500011</v>
      </c>
      <c r="I173" s="13">
        <v>1012.6513186183591</v>
      </c>
      <c r="J173" s="13">
        <v>1075.4116446992707</v>
      </c>
      <c r="K173" s="13">
        <v>1048.3593013080483</v>
      </c>
      <c r="L173" s="13">
        <v>1112.4655926467983</v>
      </c>
      <c r="M173" s="13">
        <v>1082.7221103443021</v>
      </c>
      <c r="N173" s="13">
        <v>1119.2383323495435</v>
      </c>
      <c r="O173" s="13">
        <v>1119.9756968990609</v>
      </c>
      <c r="P173" s="13"/>
      <c r="Q173" s="13"/>
      <c r="R173" s="13">
        <v>2392.6825903971439</v>
      </c>
      <c r="S173" s="13">
        <v>2382.1298664276028</v>
      </c>
      <c r="T173" s="13">
        <v>2482.7533601755895</v>
      </c>
      <c r="U173" s="13">
        <v>2483.770950034726</v>
      </c>
      <c r="V173" s="13">
        <v>2354.9314751046086</v>
      </c>
      <c r="W173" s="13">
        <v>2417.1957900292196</v>
      </c>
      <c r="X173" s="13">
        <v>2483.0173656459797</v>
      </c>
      <c r="Y173" s="13">
        <v>2409.3593878789625</v>
      </c>
      <c r="Z173" s="13">
        <v>2354.5055113768631</v>
      </c>
      <c r="AA173" s="13">
        <v>2336.2566874840422</v>
      </c>
      <c r="AB173" s="13"/>
      <c r="AC173" s="13"/>
      <c r="AD173" s="14">
        <f t="shared" si="150"/>
        <v>3472.7051871119479</v>
      </c>
      <c r="AE173" s="14">
        <f t="shared" si="151"/>
        <v>3378.1458296180981</v>
      </c>
      <c r="AF173" s="14">
        <f t="shared" si="152"/>
        <v>3522.7730645255906</v>
      </c>
      <c r="AG173" s="14">
        <f t="shared" si="153"/>
        <v>3496.4222686530852</v>
      </c>
      <c r="AH173" s="174">
        <v>3430.3431198038797</v>
      </c>
      <c r="AI173" s="174">
        <v>3465.5550913372676</v>
      </c>
      <c r="AJ173" s="174">
        <v>3595.4829582927782</v>
      </c>
      <c r="AK173" s="174">
        <v>3492.0814982232646</v>
      </c>
      <c r="AL173" s="14">
        <f t="shared" si="154"/>
        <v>3473.7438437264063</v>
      </c>
      <c r="AM173" s="14">
        <f t="shared" si="155"/>
        <v>3456.2323843831032</v>
      </c>
      <c r="AN173" s="14">
        <f t="shared" si="156"/>
        <v>0</v>
      </c>
      <c r="AO173" s="14">
        <f t="shared" si="157"/>
        <v>0</v>
      </c>
      <c r="AP173" s="13">
        <v>158473</v>
      </c>
      <c r="AQ173" s="13">
        <v>159809.78899999999</v>
      </c>
      <c r="AR173" s="13">
        <v>160479.18900000001</v>
      </c>
      <c r="AS173" s="14">
        <f t="shared" si="114"/>
        <v>681.51836383157001</v>
      </c>
      <c r="AT173" s="14">
        <f t="shared" si="115"/>
        <v>628.50830311188383</v>
      </c>
      <c r="AU173" s="14">
        <f t="shared" si="116"/>
        <v>656.27564591444661</v>
      </c>
      <c r="AV173" s="14">
        <f t="shared" si="117"/>
        <v>633.66038147910899</v>
      </c>
      <c r="AW173" s="14">
        <f t="shared" si="118"/>
        <v>672.93227244000093</v>
      </c>
      <c r="AX173" s="14">
        <f t="shared" si="119"/>
        <v>656.00443368838216</v>
      </c>
      <c r="AY173" s="14">
        <f t="shared" si="120"/>
        <v>696.11855419369738</v>
      </c>
      <c r="AZ173" s="14">
        <f t="shared" si="121"/>
        <v>674.68069666298106</v>
      </c>
      <c r="BA173" s="14">
        <f t="shared" si="122"/>
        <v>700.3565547224041</v>
      </c>
      <c r="BB173" s="14">
        <f t="shared" si="123"/>
        <v>700.81795608844777</v>
      </c>
      <c r="BC173" s="14">
        <f t="shared" si="124"/>
        <v>0</v>
      </c>
      <c r="BD173" s="14">
        <f t="shared" si="125"/>
        <v>0</v>
      </c>
      <c r="BE173" s="14">
        <f t="shared" si="126"/>
        <v>1509.8361174440718</v>
      </c>
      <c r="BF173" s="14">
        <f t="shared" si="127"/>
        <v>1503.1771130903073</v>
      </c>
      <c r="BG173" s="14">
        <f t="shared" si="128"/>
        <v>1566.672783487149</v>
      </c>
      <c r="BH173" s="14">
        <f t="shared" si="129"/>
        <v>1554.2045112359958</v>
      </c>
      <c r="BI173" s="14">
        <f t="shared" si="130"/>
        <v>1473.5839962247924</v>
      </c>
      <c r="BJ173" s="14">
        <f t="shared" si="131"/>
        <v>1512.5455112322436</v>
      </c>
      <c r="BK173" s="14">
        <f t="shared" si="132"/>
        <v>1553.7329604045594</v>
      </c>
      <c r="BL173" s="14">
        <f t="shared" si="133"/>
        <v>1501.3531679045077</v>
      </c>
      <c r="BM173" s="14">
        <f t="shared" si="134"/>
        <v>1473.3174520222058</v>
      </c>
      <c r="BN173" s="14">
        <f t="shared" si="135"/>
        <v>1461.8983618607008</v>
      </c>
      <c r="BO173" s="14">
        <f t="shared" si="136"/>
        <v>0</v>
      </c>
      <c r="BP173" s="14">
        <f t="shared" si="137"/>
        <v>0</v>
      </c>
      <c r="BQ173" s="14">
        <f t="shared" si="138"/>
        <v>2191.3544812756418</v>
      </c>
      <c r="BR173" s="14">
        <f t="shared" si="139"/>
        <v>2131.6854162021909</v>
      </c>
      <c r="BS173" s="14">
        <f t="shared" si="140"/>
        <v>2222.9484294015956</v>
      </c>
      <c r="BT173" s="14">
        <f t="shared" si="141"/>
        <v>2187.8648927151048</v>
      </c>
      <c r="BU173" s="14">
        <f t="shared" si="142"/>
        <v>2146.5162686647936</v>
      </c>
      <c r="BV173" s="14">
        <f t="shared" si="143"/>
        <v>2168.5499449206254</v>
      </c>
      <c r="BW173" s="14">
        <f t="shared" si="144"/>
        <v>2249.8515145982569</v>
      </c>
      <c r="BX173" s="14">
        <f t="shared" si="145"/>
        <v>2176.0338645674888</v>
      </c>
      <c r="BY173" s="14">
        <f t="shared" si="146"/>
        <v>2173.6740067446099</v>
      </c>
      <c r="BZ173" s="14">
        <f t="shared" si="147"/>
        <v>2162.7163179491486</v>
      </c>
      <c r="CA173" s="14">
        <f t="shared" si="148"/>
        <v>0</v>
      </c>
      <c r="CB173" s="14">
        <f t="shared" si="149"/>
        <v>0</v>
      </c>
    </row>
    <row r="174" spans="1:80" x14ac:dyDescent="0.3">
      <c r="A174" t="s">
        <v>259</v>
      </c>
      <c r="B174" t="s">
        <v>283</v>
      </c>
      <c r="C174" t="s">
        <v>313</v>
      </c>
      <c r="D174" t="s">
        <v>667</v>
      </c>
      <c r="E174" t="s">
        <v>668</v>
      </c>
      <c r="F174" s="13">
        <v>6447.4336763443789</v>
      </c>
      <c r="G174" s="13">
        <v>6640.3541012438818</v>
      </c>
      <c r="H174" s="13">
        <v>7030.9055022483208</v>
      </c>
      <c r="I174" s="13">
        <v>7114.3829110554561</v>
      </c>
      <c r="J174" s="13">
        <v>6430.4082325081699</v>
      </c>
      <c r="K174" s="13">
        <v>6450.5800702834622</v>
      </c>
      <c r="L174" s="13">
        <v>6736.5461062398244</v>
      </c>
      <c r="M174" s="13">
        <v>6703.5909909321563</v>
      </c>
      <c r="N174" s="13">
        <v>7520.640312273641</v>
      </c>
      <c r="O174" s="13">
        <v>7449.5499632727478</v>
      </c>
      <c r="P174" s="13"/>
      <c r="Q174" s="13"/>
      <c r="R174" s="13">
        <v>16139.978821142446</v>
      </c>
      <c r="S174" s="13">
        <v>15737.089263872806</v>
      </c>
      <c r="T174" s="13">
        <v>16376.636199135863</v>
      </c>
      <c r="U174" s="13">
        <v>16515.713030002793</v>
      </c>
      <c r="V174" s="13">
        <v>16460.993606704073</v>
      </c>
      <c r="W174" s="13">
        <v>16275.295687134461</v>
      </c>
      <c r="X174" s="13">
        <v>17018.23538473302</v>
      </c>
      <c r="Y174" s="13">
        <v>17185.356053160991</v>
      </c>
      <c r="Z174" s="13">
        <v>16346.33461542497</v>
      </c>
      <c r="AA174" s="13">
        <v>15928.367267056277</v>
      </c>
      <c r="AB174" s="13"/>
      <c r="AC174" s="13"/>
      <c r="AD174" s="14">
        <f t="shared" si="150"/>
        <v>22587.412497486825</v>
      </c>
      <c r="AE174" s="14">
        <f t="shared" si="151"/>
        <v>22377.443365116687</v>
      </c>
      <c r="AF174" s="14">
        <f t="shared" si="152"/>
        <v>23407.541701384183</v>
      </c>
      <c r="AG174" s="14">
        <f t="shared" si="153"/>
        <v>23630.095941058251</v>
      </c>
      <c r="AH174" s="174">
        <v>21284.401839212245</v>
      </c>
      <c r="AI174" s="174">
        <v>21118.875757417925</v>
      </c>
      <c r="AJ174" s="174">
        <v>22147.781490972844</v>
      </c>
      <c r="AK174" s="174">
        <v>22282.947044093147</v>
      </c>
      <c r="AL174" s="14">
        <f t="shared" si="154"/>
        <v>23866.974927698611</v>
      </c>
      <c r="AM174" s="14">
        <f t="shared" si="155"/>
        <v>23377.917230329025</v>
      </c>
      <c r="AN174" s="14">
        <f t="shared" si="156"/>
        <v>0</v>
      </c>
      <c r="AO174" s="14">
        <f t="shared" si="157"/>
        <v>0</v>
      </c>
      <c r="AP174" s="13">
        <v>852353</v>
      </c>
      <c r="AQ174" s="13">
        <v>860453.73200000008</v>
      </c>
      <c r="AR174" s="13">
        <v>867419.625</v>
      </c>
      <c r="AS174" s="14">
        <f t="shared" si="114"/>
        <v>756.42763929315424</v>
      </c>
      <c r="AT174" s="14">
        <f t="shared" si="115"/>
        <v>779.0615040064248</v>
      </c>
      <c r="AU174" s="14">
        <f t="shared" si="116"/>
        <v>824.88188605522839</v>
      </c>
      <c r="AV174" s="14">
        <f t="shared" si="117"/>
        <v>826.81760174589544</v>
      </c>
      <c r="AW174" s="14">
        <f t="shared" si="118"/>
        <v>747.32760093463912</v>
      </c>
      <c r="AX174" s="14">
        <f t="shared" si="119"/>
        <v>749.67192661132663</v>
      </c>
      <c r="AY174" s="14">
        <f t="shared" si="120"/>
        <v>782.90625697929158</v>
      </c>
      <c r="AZ174" s="14">
        <f t="shared" si="121"/>
        <v>772.81984379038647</v>
      </c>
      <c r="BA174" s="14">
        <f t="shared" si="122"/>
        <v>874.0319243886596</v>
      </c>
      <c r="BB174" s="14">
        <f t="shared" si="123"/>
        <v>865.7699637094197</v>
      </c>
      <c r="BC174" s="14">
        <f t="shared" si="124"/>
        <v>0</v>
      </c>
      <c r="BD174" s="14">
        <f t="shared" si="125"/>
        <v>0</v>
      </c>
      <c r="BE174" s="14">
        <f t="shared" si="126"/>
        <v>1893.5791651044162</v>
      </c>
      <c r="BF174" s="14">
        <f t="shared" si="127"/>
        <v>1846.311242392859</v>
      </c>
      <c r="BG174" s="14">
        <f t="shared" si="128"/>
        <v>1921.3443490121888</v>
      </c>
      <c r="BH174" s="14">
        <f t="shared" si="129"/>
        <v>1919.4190711003614</v>
      </c>
      <c r="BI174" s="14">
        <f t="shared" si="130"/>
        <v>1913.0597026341993</v>
      </c>
      <c r="BJ174" s="14">
        <f t="shared" si="131"/>
        <v>1891.4783075325729</v>
      </c>
      <c r="BK174" s="14">
        <f t="shared" si="132"/>
        <v>1977.8210904119849</v>
      </c>
      <c r="BL174" s="14">
        <f t="shared" si="133"/>
        <v>1981.2044318412777</v>
      </c>
      <c r="BM174" s="14">
        <f t="shared" si="134"/>
        <v>1899.7342922123521</v>
      </c>
      <c r="BN174" s="14">
        <f t="shared" si="135"/>
        <v>1851.1590658143923</v>
      </c>
      <c r="BO174" s="14">
        <f t="shared" si="136"/>
        <v>0</v>
      </c>
      <c r="BP174" s="14">
        <f t="shared" si="137"/>
        <v>0</v>
      </c>
      <c r="BQ174" s="14">
        <f t="shared" si="138"/>
        <v>2650.0068043975707</v>
      </c>
      <c r="BR174" s="14">
        <f t="shared" si="139"/>
        <v>2625.3727463992836</v>
      </c>
      <c r="BS174" s="14">
        <f t="shared" si="140"/>
        <v>2746.2262350674173</v>
      </c>
      <c r="BT174" s="14">
        <f t="shared" si="141"/>
        <v>2746.2366728462571</v>
      </c>
      <c r="BU174" s="14">
        <f t="shared" si="142"/>
        <v>2473.6253731783736</v>
      </c>
      <c r="BV174" s="14">
        <f t="shared" si="143"/>
        <v>2454.3883037534347</v>
      </c>
      <c r="BW174" s="14">
        <f t="shared" si="144"/>
        <v>2573.9654170008112</v>
      </c>
      <c r="BX174" s="14">
        <f t="shared" si="145"/>
        <v>2568.8774385399856</v>
      </c>
      <c r="BY174" s="14">
        <f t="shared" si="146"/>
        <v>2773.7662166010118</v>
      </c>
      <c r="BZ174" s="14">
        <f t="shared" si="147"/>
        <v>2716.929029523812</v>
      </c>
      <c r="CA174" s="14">
        <f t="shared" si="148"/>
        <v>0</v>
      </c>
      <c r="CB174" s="14">
        <f t="shared" si="149"/>
        <v>0</v>
      </c>
    </row>
    <row r="175" spans="1:80" x14ac:dyDescent="0.3">
      <c r="A175" t="s">
        <v>241</v>
      </c>
      <c r="B175" t="s">
        <v>276</v>
      </c>
      <c r="C175" t="s">
        <v>317</v>
      </c>
      <c r="D175" t="s">
        <v>669</v>
      </c>
      <c r="E175" t="s">
        <v>670</v>
      </c>
      <c r="F175" s="13">
        <v>1199.9581241323051</v>
      </c>
      <c r="G175" s="13">
        <v>1130.0546571660755</v>
      </c>
      <c r="H175" s="13">
        <v>1158.0948423442117</v>
      </c>
      <c r="I175" s="13">
        <v>1176.4790520033409</v>
      </c>
      <c r="J175" s="13">
        <v>1107.4364329530315</v>
      </c>
      <c r="K175" s="13">
        <v>1124.1516253939487</v>
      </c>
      <c r="L175" s="13">
        <v>1258.7258872673428</v>
      </c>
      <c r="M175" s="13">
        <v>1235.0677368599775</v>
      </c>
      <c r="N175" s="13">
        <v>1262.6121939555517</v>
      </c>
      <c r="O175" s="13">
        <v>1331.1443590308127</v>
      </c>
      <c r="P175" s="13"/>
      <c r="Q175" s="13"/>
      <c r="R175" s="13">
        <v>2749.5433228142379</v>
      </c>
      <c r="S175" s="13">
        <v>2673.7710358104841</v>
      </c>
      <c r="T175" s="13">
        <v>2894.3176075709016</v>
      </c>
      <c r="U175" s="13">
        <v>2896.6520863215474</v>
      </c>
      <c r="V175" s="13">
        <v>2569.232993969526</v>
      </c>
      <c r="W175" s="13">
        <v>2595.9951583690254</v>
      </c>
      <c r="X175" s="13">
        <v>3085.9995403729072</v>
      </c>
      <c r="Y175" s="13">
        <v>2981.2248270625278</v>
      </c>
      <c r="Z175" s="13">
        <v>2725.1668007842818</v>
      </c>
      <c r="AA175" s="13">
        <v>2833.6873243575201</v>
      </c>
      <c r="AB175" s="13"/>
      <c r="AC175" s="13"/>
      <c r="AD175" s="14">
        <f t="shared" si="150"/>
        <v>3949.5014469465432</v>
      </c>
      <c r="AE175" s="14">
        <f t="shared" si="151"/>
        <v>3803.8256929765594</v>
      </c>
      <c r="AF175" s="14">
        <f t="shared" si="152"/>
        <v>4052.412449915113</v>
      </c>
      <c r="AG175" s="14">
        <f t="shared" si="153"/>
        <v>4073.1311383248885</v>
      </c>
      <c r="AH175" s="174">
        <v>3676.6694269225577</v>
      </c>
      <c r="AI175" s="174">
        <v>3720.1467837629743</v>
      </c>
      <c r="AJ175" s="174">
        <v>4344.7254276402509</v>
      </c>
      <c r="AK175" s="174">
        <v>4216.292563922505</v>
      </c>
      <c r="AL175" s="14">
        <f t="shared" si="154"/>
        <v>3987.7789947398333</v>
      </c>
      <c r="AM175" s="14">
        <f t="shared" si="155"/>
        <v>4164.8316833883327</v>
      </c>
      <c r="AN175" s="14">
        <f t="shared" si="156"/>
        <v>0</v>
      </c>
      <c r="AO175" s="14">
        <f t="shared" si="157"/>
        <v>0</v>
      </c>
      <c r="AP175" s="13">
        <v>244796</v>
      </c>
      <c r="AQ175" s="13">
        <v>248341.15599999999</v>
      </c>
      <c r="AR175" s="13">
        <v>250861.43599999999</v>
      </c>
      <c r="AS175" s="14">
        <f t="shared" si="114"/>
        <v>490.18698186747542</v>
      </c>
      <c r="AT175" s="14">
        <f t="shared" si="115"/>
        <v>461.6311774563618</v>
      </c>
      <c r="AU175" s="14">
        <f t="shared" si="116"/>
        <v>473.08568863225366</v>
      </c>
      <c r="AV175" s="14">
        <f t="shared" si="117"/>
        <v>473.73503085543376</v>
      </c>
      <c r="AW175" s="14">
        <f t="shared" si="118"/>
        <v>445.93350968899875</v>
      </c>
      <c r="AX175" s="14">
        <f t="shared" si="119"/>
        <v>452.66424764244425</v>
      </c>
      <c r="AY175" s="14">
        <f t="shared" si="120"/>
        <v>506.85351857963599</v>
      </c>
      <c r="AZ175" s="14">
        <f t="shared" si="121"/>
        <v>492.33064936293255</v>
      </c>
      <c r="BA175" s="14">
        <f t="shared" si="122"/>
        <v>508.41842499740625</v>
      </c>
      <c r="BB175" s="14">
        <f t="shared" si="123"/>
        <v>536.01440070240017</v>
      </c>
      <c r="BC175" s="14">
        <f t="shared" si="124"/>
        <v>0</v>
      </c>
      <c r="BD175" s="14">
        <f t="shared" si="125"/>
        <v>0</v>
      </c>
      <c r="BE175" s="14">
        <f t="shared" si="126"/>
        <v>1123.1978148393919</v>
      </c>
      <c r="BF175" s="14">
        <f t="shared" si="127"/>
        <v>1092.2445774483588</v>
      </c>
      <c r="BG175" s="14">
        <f t="shared" si="128"/>
        <v>1182.3386033966656</v>
      </c>
      <c r="BH175" s="14">
        <f t="shared" si="129"/>
        <v>1166.4003393467121</v>
      </c>
      <c r="BI175" s="14">
        <f t="shared" si="130"/>
        <v>1034.5578781027846</v>
      </c>
      <c r="BJ175" s="14">
        <f t="shared" si="131"/>
        <v>1045.3342491363073</v>
      </c>
      <c r="BK175" s="14">
        <f t="shared" si="132"/>
        <v>1242.6452345147768</v>
      </c>
      <c r="BL175" s="14">
        <f t="shared" si="133"/>
        <v>1188.3950257952472</v>
      </c>
      <c r="BM175" s="14">
        <f t="shared" si="134"/>
        <v>1097.3480371430187</v>
      </c>
      <c r="BN175" s="14">
        <f t="shared" si="135"/>
        <v>1141.0462003154726</v>
      </c>
      <c r="BO175" s="14">
        <f t="shared" si="136"/>
        <v>0</v>
      </c>
      <c r="BP175" s="14">
        <f t="shared" si="137"/>
        <v>0</v>
      </c>
      <c r="BQ175" s="14">
        <f t="shared" si="138"/>
        <v>1613.3847967068675</v>
      </c>
      <c r="BR175" s="14">
        <f t="shared" si="139"/>
        <v>1553.8757549047205</v>
      </c>
      <c r="BS175" s="14">
        <f t="shared" si="140"/>
        <v>1655.4242920289191</v>
      </c>
      <c r="BT175" s="14">
        <f t="shared" si="141"/>
        <v>1640.1353702021459</v>
      </c>
      <c r="BU175" s="14">
        <f t="shared" si="142"/>
        <v>1480.4913877917836</v>
      </c>
      <c r="BV175" s="14">
        <f t="shared" si="143"/>
        <v>1497.9984967787516</v>
      </c>
      <c r="BW175" s="14">
        <f t="shared" si="144"/>
        <v>1749.4987530944129</v>
      </c>
      <c r="BX175" s="14">
        <f t="shared" si="145"/>
        <v>1680.7256751581799</v>
      </c>
      <c r="BY175" s="14">
        <f t="shared" si="146"/>
        <v>1605.7664621404251</v>
      </c>
      <c r="BZ175" s="14">
        <f t="shared" si="147"/>
        <v>1677.0606010178726</v>
      </c>
      <c r="CA175" s="14">
        <f t="shared" si="148"/>
        <v>0</v>
      </c>
      <c r="CB175" s="14">
        <f t="shared" si="149"/>
        <v>0</v>
      </c>
    </row>
    <row r="176" spans="1:80" x14ac:dyDescent="0.3">
      <c r="A176" t="s">
        <v>226</v>
      </c>
      <c r="B176" t="s">
        <v>236</v>
      </c>
      <c r="C176" t="s">
        <v>252</v>
      </c>
      <c r="D176" t="s">
        <v>671</v>
      </c>
      <c r="E176" t="s">
        <v>672</v>
      </c>
      <c r="F176" s="13">
        <v>2254.8938599319731</v>
      </c>
      <c r="G176" s="13">
        <v>2754.2071360679511</v>
      </c>
      <c r="H176" s="13">
        <v>3298.8452969101363</v>
      </c>
      <c r="I176" s="13">
        <v>3161.9018265243021</v>
      </c>
      <c r="J176" s="13">
        <v>3079.9605015771231</v>
      </c>
      <c r="K176" s="13">
        <v>2546.8306185339861</v>
      </c>
      <c r="L176" s="13">
        <v>2975.556102183029</v>
      </c>
      <c r="M176" s="13">
        <v>3006.7373047808487</v>
      </c>
      <c r="N176" s="13">
        <v>3579.0784480019797</v>
      </c>
      <c r="O176" s="13">
        <v>3278.2736141233704</v>
      </c>
      <c r="P176" s="13"/>
      <c r="Q176" s="13"/>
      <c r="R176" s="13">
        <v>6439.7615484294874</v>
      </c>
      <c r="S176" s="13">
        <v>6465.4606791123897</v>
      </c>
      <c r="T176" s="13">
        <v>6842.8279351863648</v>
      </c>
      <c r="U176" s="13">
        <v>6894.5436987342309</v>
      </c>
      <c r="V176" s="13">
        <v>6247.8559558354955</v>
      </c>
      <c r="W176" s="13">
        <v>6236.9825419328909</v>
      </c>
      <c r="X176" s="13">
        <v>6593.2942700071326</v>
      </c>
      <c r="Y176" s="13">
        <v>6223.7282912864848</v>
      </c>
      <c r="Z176" s="13">
        <v>7103.3344949675184</v>
      </c>
      <c r="AA176" s="13">
        <v>6765.4935819641414</v>
      </c>
      <c r="AB176" s="13"/>
      <c r="AC176" s="13"/>
      <c r="AD176" s="14">
        <f t="shared" si="150"/>
        <v>8694.655408361461</v>
      </c>
      <c r="AE176" s="14">
        <f t="shared" si="151"/>
        <v>9219.6678151803408</v>
      </c>
      <c r="AF176" s="14">
        <f t="shared" si="152"/>
        <v>10141.673232096502</v>
      </c>
      <c r="AG176" s="14">
        <f t="shared" si="153"/>
        <v>10056.445525258532</v>
      </c>
      <c r="AH176" s="174">
        <v>9327.8164574126185</v>
      </c>
      <c r="AI176" s="174">
        <v>8783.8131604668761</v>
      </c>
      <c r="AJ176" s="174">
        <v>9568.8503721901616</v>
      </c>
      <c r="AK176" s="174">
        <v>9230.4655960673335</v>
      </c>
      <c r="AL176" s="14">
        <f t="shared" si="154"/>
        <v>10682.412942969499</v>
      </c>
      <c r="AM176" s="14">
        <f t="shared" si="155"/>
        <v>10043.767196087512</v>
      </c>
      <c r="AN176" s="14">
        <f t="shared" si="156"/>
        <v>0</v>
      </c>
      <c r="AO176" s="14">
        <f t="shared" si="157"/>
        <v>0</v>
      </c>
      <c r="AP176" s="13">
        <v>324650</v>
      </c>
      <c r="AQ176" s="13">
        <v>325316.674</v>
      </c>
      <c r="AR176" s="13">
        <v>326254.97399999999</v>
      </c>
      <c r="AS176" s="14">
        <f t="shared" si="114"/>
        <v>694.5614846548508</v>
      </c>
      <c r="AT176" s="14">
        <f t="shared" si="115"/>
        <v>848.36197014260006</v>
      </c>
      <c r="AU176" s="14">
        <f t="shared" si="116"/>
        <v>1016.123609089831</v>
      </c>
      <c r="AV176" s="14">
        <f t="shared" si="117"/>
        <v>971.94582363285269</v>
      </c>
      <c r="AW176" s="14">
        <f t="shared" si="118"/>
        <v>946.75765115474019</v>
      </c>
      <c r="AX176" s="14">
        <f t="shared" si="119"/>
        <v>782.87736906285534</v>
      </c>
      <c r="AY176" s="14">
        <f t="shared" si="120"/>
        <v>914.66449155416763</v>
      </c>
      <c r="AZ176" s="14">
        <f t="shared" si="121"/>
        <v>921.59125358832034</v>
      </c>
      <c r="BA176" s="14">
        <f t="shared" si="122"/>
        <v>1100.1829091619138</v>
      </c>
      <c r="BB176" s="14">
        <f t="shared" si="123"/>
        <v>1007.7176720807648</v>
      </c>
      <c r="BC176" s="14">
        <f t="shared" si="124"/>
        <v>0</v>
      </c>
      <c r="BD176" s="14">
        <f t="shared" si="125"/>
        <v>0</v>
      </c>
      <c r="BE176" s="14">
        <f t="shared" si="126"/>
        <v>1983.6012778159516</v>
      </c>
      <c r="BF176" s="14">
        <f t="shared" si="127"/>
        <v>1991.5172275103619</v>
      </c>
      <c r="BG176" s="14">
        <f t="shared" si="128"/>
        <v>2107.7554089592991</v>
      </c>
      <c r="BH176" s="14">
        <f t="shared" si="129"/>
        <v>2119.3330221783317</v>
      </c>
      <c r="BI176" s="14">
        <f t="shared" si="130"/>
        <v>1920.545872737988</v>
      </c>
      <c r="BJ176" s="14">
        <f t="shared" si="131"/>
        <v>1917.2034637034592</v>
      </c>
      <c r="BK176" s="14">
        <f t="shared" si="132"/>
        <v>2026.7311198463599</v>
      </c>
      <c r="BL176" s="14">
        <f t="shared" si="133"/>
        <v>1907.6270975983603</v>
      </c>
      <c r="BM176" s="14">
        <f t="shared" si="134"/>
        <v>2183.5138075239015</v>
      </c>
      <c r="BN176" s="14">
        <f t="shared" si="135"/>
        <v>2079.6639467561204</v>
      </c>
      <c r="BO176" s="14">
        <f t="shared" si="136"/>
        <v>0</v>
      </c>
      <c r="BP176" s="14">
        <f t="shared" si="137"/>
        <v>0</v>
      </c>
      <c r="BQ176" s="14">
        <f t="shared" si="138"/>
        <v>2678.1627624708026</v>
      </c>
      <c r="BR176" s="14">
        <f t="shared" si="139"/>
        <v>2839.8791976529619</v>
      </c>
      <c r="BS176" s="14">
        <f t="shared" si="140"/>
        <v>3123.8790180491305</v>
      </c>
      <c r="BT176" s="14">
        <f t="shared" si="141"/>
        <v>3091.2788458111841</v>
      </c>
      <c r="BU176" s="14">
        <f t="shared" si="142"/>
        <v>2867.3035238927282</v>
      </c>
      <c r="BV176" s="14">
        <f t="shared" si="143"/>
        <v>2700.0808327663144</v>
      </c>
      <c r="BW176" s="14">
        <f t="shared" si="144"/>
        <v>2941.3956114005277</v>
      </c>
      <c r="BX176" s="14">
        <f t="shared" si="145"/>
        <v>2829.2183511866806</v>
      </c>
      <c r="BY176" s="14">
        <f t="shared" si="146"/>
        <v>3283.6967166858153</v>
      </c>
      <c r="BZ176" s="14">
        <f t="shared" si="147"/>
        <v>3087.3816188368851</v>
      </c>
      <c r="CA176" s="14">
        <f t="shared" si="148"/>
        <v>0</v>
      </c>
      <c r="CB176" s="14">
        <f t="shared" si="149"/>
        <v>0</v>
      </c>
    </row>
    <row r="177" spans="1:80" x14ac:dyDescent="0.3">
      <c r="A177" t="s">
        <v>250</v>
      </c>
      <c r="B177" t="s">
        <v>291</v>
      </c>
      <c r="C177" t="s">
        <v>302</v>
      </c>
      <c r="D177" t="s">
        <v>673</v>
      </c>
      <c r="E177" t="s">
        <v>674</v>
      </c>
      <c r="F177" s="13">
        <v>3328.4363719819557</v>
      </c>
      <c r="G177" s="13">
        <v>3515.5131056193186</v>
      </c>
      <c r="H177" s="13">
        <v>3864.1942152248484</v>
      </c>
      <c r="I177" s="13">
        <v>3638.6559948939789</v>
      </c>
      <c r="J177" s="13">
        <v>3399.8790506290597</v>
      </c>
      <c r="K177" s="13">
        <v>3577.1603089079972</v>
      </c>
      <c r="L177" s="13">
        <v>3945.1917495058383</v>
      </c>
      <c r="M177" s="13">
        <v>3632.5687839401089</v>
      </c>
      <c r="N177" s="13">
        <v>4052.7729559690888</v>
      </c>
      <c r="O177" s="13">
        <v>3995.7518549393412</v>
      </c>
      <c r="P177" s="13"/>
      <c r="Q177" s="13"/>
      <c r="R177" s="13">
        <v>8038.9119949100786</v>
      </c>
      <c r="S177" s="13">
        <v>8149.1143592474473</v>
      </c>
      <c r="T177" s="13">
        <v>8639.7504941551615</v>
      </c>
      <c r="U177" s="13">
        <v>8862.333480065643</v>
      </c>
      <c r="V177" s="13">
        <v>8102.7519276400781</v>
      </c>
      <c r="W177" s="13">
        <v>8345.193064936866</v>
      </c>
      <c r="X177" s="13">
        <v>8954.982109265613</v>
      </c>
      <c r="Y177" s="13">
        <v>9047.3281564830686</v>
      </c>
      <c r="Z177" s="13">
        <v>8540.0856671814963</v>
      </c>
      <c r="AA177" s="13">
        <v>8569.7568815271989</v>
      </c>
      <c r="AB177" s="13"/>
      <c r="AC177" s="13"/>
      <c r="AD177" s="14">
        <f t="shared" si="150"/>
        <v>11367.348366892034</v>
      </c>
      <c r="AE177" s="14">
        <f t="shared" si="151"/>
        <v>11664.627464866766</v>
      </c>
      <c r="AF177" s="14">
        <f t="shared" si="152"/>
        <v>12503.94470938001</v>
      </c>
      <c r="AG177" s="14">
        <f t="shared" si="153"/>
        <v>12500.989474959622</v>
      </c>
      <c r="AH177" s="174">
        <v>11502.630978269139</v>
      </c>
      <c r="AI177" s="174">
        <v>11922.353373844864</v>
      </c>
      <c r="AJ177" s="174">
        <v>12900.17385877145</v>
      </c>
      <c r="AK177" s="174">
        <v>12679.896940423179</v>
      </c>
      <c r="AL177" s="14">
        <f t="shared" si="154"/>
        <v>12592.858623150585</v>
      </c>
      <c r="AM177" s="14">
        <f t="shared" si="155"/>
        <v>12565.50873646654</v>
      </c>
      <c r="AN177" s="14">
        <f t="shared" si="156"/>
        <v>0</v>
      </c>
      <c r="AO177" s="14">
        <f t="shared" si="157"/>
        <v>0</v>
      </c>
      <c r="AP177" s="13">
        <v>496043</v>
      </c>
      <c r="AQ177" s="13">
        <v>498500.06599999999</v>
      </c>
      <c r="AR177" s="13">
        <v>503644.45699999999</v>
      </c>
      <c r="AS177" s="14">
        <f t="shared" si="114"/>
        <v>670.99754899917059</v>
      </c>
      <c r="AT177" s="14">
        <f t="shared" si="115"/>
        <v>708.7113628494543</v>
      </c>
      <c r="AU177" s="14">
        <f t="shared" si="116"/>
        <v>779.00387974930572</v>
      </c>
      <c r="AV177" s="14">
        <f t="shared" si="117"/>
        <v>729.92086522491638</v>
      </c>
      <c r="AW177" s="14">
        <f t="shared" si="118"/>
        <v>682.02178545530217</v>
      </c>
      <c r="AX177" s="14">
        <f t="shared" si="119"/>
        <v>717.58472122408853</v>
      </c>
      <c r="AY177" s="14">
        <f t="shared" si="120"/>
        <v>791.4124828833701</v>
      </c>
      <c r="AZ177" s="14">
        <f t="shared" si="121"/>
        <v>721.25657960732985</v>
      </c>
      <c r="BA177" s="14">
        <f t="shared" si="122"/>
        <v>812.99346427149487</v>
      </c>
      <c r="BB177" s="14">
        <f t="shared" si="123"/>
        <v>801.55492997253509</v>
      </c>
      <c r="BC177" s="14">
        <f t="shared" si="124"/>
        <v>0</v>
      </c>
      <c r="BD177" s="14">
        <f t="shared" si="125"/>
        <v>0</v>
      </c>
      <c r="BE177" s="14">
        <f t="shared" si="126"/>
        <v>1620.6078898220678</v>
      </c>
      <c r="BF177" s="14">
        <f t="shared" si="127"/>
        <v>1642.8241824292345</v>
      </c>
      <c r="BG177" s="14">
        <f t="shared" si="128"/>
        <v>1741.7341831565329</v>
      </c>
      <c r="BH177" s="14">
        <f t="shared" si="129"/>
        <v>1777.7998609263261</v>
      </c>
      <c r="BI177" s="14">
        <f t="shared" si="130"/>
        <v>1625.4264503226923</v>
      </c>
      <c r="BJ177" s="14">
        <f t="shared" si="131"/>
        <v>1674.0605737325752</v>
      </c>
      <c r="BK177" s="14">
        <f t="shared" si="132"/>
        <v>1796.385340752515</v>
      </c>
      <c r="BL177" s="14">
        <f t="shared" si="133"/>
        <v>1796.3720300575192</v>
      </c>
      <c r="BM177" s="14">
        <f t="shared" si="134"/>
        <v>1713.1563764289442</v>
      </c>
      <c r="BN177" s="14">
        <f t="shared" si="135"/>
        <v>1719.1084748075436</v>
      </c>
      <c r="BO177" s="14">
        <f t="shared" si="136"/>
        <v>0</v>
      </c>
      <c r="BP177" s="14">
        <f t="shared" si="137"/>
        <v>0</v>
      </c>
      <c r="BQ177" s="14">
        <f t="shared" si="138"/>
        <v>2291.6054388212378</v>
      </c>
      <c r="BR177" s="14">
        <f t="shared" si="139"/>
        <v>2351.5355452786885</v>
      </c>
      <c r="BS177" s="14">
        <f t="shared" si="140"/>
        <v>2520.7380629058389</v>
      </c>
      <c r="BT177" s="14">
        <f t="shared" si="141"/>
        <v>2507.7207261512422</v>
      </c>
      <c r="BU177" s="14">
        <f t="shared" si="142"/>
        <v>2307.4482357779943</v>
      </c>
      <c r="BV177" s="14">
        <f t="shared" si="143"/>
        <v>2391.6452949566637</v>
      </c>
      <c r="BW177" s="14">
        <f t="shared" si="144"/>
        <v>2587.7978236358849</v>
      </c>
      <c r="BX177" s="14">
        <f t="shared" si="145"/>
        <v>2517.6286096648496</v>
      </c>
      <c r="BY177" s="14">
        <f t="shared" si="146"/>
        <v>2526.1498407004397</v>
      </c>
      <c r="BZ177" s="14">
        <f t="shared" si="147"/>
        <v>2520.6634047800785</v>
      </c>
      <c r="CA177" s="14">
        <f t="shared" si="148"/>
        <v>0</v>
      </c>
      <c r="CB177" s="14">
        <f t="shared" si="149"/>
        <v>0</v>
      </c>
    </row>
    <row r="178" spans="1:80" x14ac:dyDescent="0.3">
      <c r="A178" t="s">
        <v>259</v>
      </c>
      <c r="B178" t="s">
        <v>283</v>
      </c>
      <c r="C178" t="s">
        <v>307</v>
      </c>
      <c r="D178" t="s">
        <v>675</v>
      </c>
      <c r="E178" t="s">
        <v>676</v>
      </c>
      <c r="F178" s="13">
        <v>1536.0787051429209</v>
      </c>
      <c r="G178" s="13">
        <v>1491.3810889533361</v>
      </c>
      <c r="H178" s="13">
        <v>1671.8081700399846</v>
      </c>
      <c r="I178" s="13">
        <v>1694.2891941134844</v>
      </c>
      <c r="J178" s="13">
        <v>1609.1933705769102</v>
      </c>
      <c r="K178" s="13">
        <v>1604.7053839631972</v>
      </c>
      <c r="L178" s="13">
        <v>1773.9083833192717</v>
      </c>
      <c r="M178" s="13">
        <v>1635.9691816125637</v>
      </c>
      <c r="N178" s="13">
        <v>1849.9634232149801</v>
      </c>
      <c r="O178" s="13">
        <v>1731.5890281365807</v>
      </c>
      <c r="P178" s="13"/>
      <c r="Q178" s="13"/>
      <c r="R178" s="13">
        <v>2638.7001429153997</v>
      </c>
      <c r="S178" s="13">
        <v>2535.6916780940223</v>
      </c>
      <c r="T178" s="13">
        <v>2578.4260542969832</v>
      </c>
      <c r="U178" s="13">
        <v>2524.5378657230076</v>
      </c>
      <c r="V178" s="13">
        <v>2425.8827658421487</v>
      </c>
      <c r="W178" s="13">
        <v>2463.9656705572324</v>
      </c>
      <c r="X178" s="13">
        <v>2542.2267556200759</v>
      </c>
      <c r="Y178" s="13">
        <v>2377.5394909126453</v>
      </c>
      <c r="Z178" s="13">
        <v>2531.7157356469475</v>
      </c>
      <c r="AA178" s="13">
        <v>2604.509682451448</v>
      </c>
      <c r="AB178" s="13"/>
      <c r="AC178" s="13"/>
      <c r="AD178" s="14">
        <f t="shared" si="150"/>
        <v>4174.7788480583204</v>
      </c>
      <c r="AE178" s="14">
        <f t="shared" si="151"/>
        <v>4027.0727670473584</v>
      </c>
      <c r="AF178" s="14">
        <f t="shared" si="152"/>
        <v>4250.2342243369676</v>
      </c>
      <c r="AG178" s="14">
        <f t="shared" si="153"/>
        <v>4218.8270598364925</v>
      </c>
      <c r="AH178" s="174">
        <v>4035.0761364190585</v>
      </c>
      <c r="AI178" s="174">
        <v>4068.6710545204296</v>
      </c>
      <c r="AJ178" s="174">
        <v>4316.1351389393476</v>
      </c>
      <c r="AK178" s="174">
        <v>4013.508672525209</v>
      </c>
      <c r="AL178" s="14">
        <f t="shared" si="154"/>
        <v>4381.6791588619271</v>
      </c>
      <c r="AM178" s="14">
        <f t="shared" si="155"/>
        <v>4336.0987105880286</v>
      </c>
      <c r="AN178" s="14">
        <f t="shared" si="156"/>
        <v>0</v>
      </c>
      <c r="AO178" s="14">
        <f t="shared" si="157"/>
        <v>0</v>
      </c>
      <c r="AP178" s="13">
        <v>150140</v>
      </c>
      <c r="AQ178" s="13">
        <v>150646.95800000001</v>
      </c>
      <c r="AR178" s="13">
        <v>151246.22399999999</v>
      </c>
      <c r="AS178" s="14">
        <f t="shared" si="114"/>
        <v>1023.0975790215272</v>
      </c>
      <c r="AT178" s="14">
        <f t="shared" si="115"/>
        <v>993.326954145022</v>
      </c>
      <c r="AU178" s="14">
        <f t="shared" si="116"/>
        <v>1113.4995138137635</v>
      </c>
      <c r="AV178" s="14">
        <f t="shared" si="117"/>
        <v>1124.6753446647654</v>
      </c>
      <c r="AW178" s="14">
        <f t="shared" si="118"/>
        <v>1068.1884267300704</v>
      </c>
      <c r="AX178" s="14">
        <f t="shared" si="119"/>
        <v>1065.2092848520692</v>
      </c>
      <c r="AY178" s="14">
        <f t="shared" si="120"/>
        <v>1177.5268527621192</v>
      </c>
      <c r="AZ178" s="14">
        <f t="shared" si="121"/>
        <v>1081.6595207114485</v>
      </c>
      <c r="BA178" s="14">
        <f t="shared" si="122"/>
        <v>1228.0124655520624</v>
      </c>
      <c r="BB178" s="14">
        <f t="shared" si="123"/>
        <v>1149.4351104896393</v>
      </c>
      <c r="BC178" s="14">
        <f t="shared" si="124"/>
        <v>0</v>
      </c>
      <c r="BD178" s="14">
        <f t="shared" si="125"/>
        <v>0</v>
      </c>
      <c r="BE178" s="14">
        <f t="shared" si="126"/>
        <v>1757.4931017153322</v>
      </c>
      <c r="BF178" s="14">
        <f t="shared" si="127"/>
        <v>1688.8848262248716</v>
      </c>
      <c r="BG178" s="14">
        <f t="shared" si="128"/>
        <v>1717.3478448761045</v>
      </c>
      <c r="BH178" s="14">
        <f t="shared" si="129"/>
        <v>1675.797440080408</v>
      </c>
      <c r="BI178" s="14">
        <f t="shared" si="130"/>
        <v>1610.309825069384</v>
      </c>
      <c r="BJ178" s="14">
        <f t="shared" si="131"/>
        <v>1635.5893960747833</v>
      </c>
      <c r="BK178" s="14">
        <f t="shared" si="132"/>
        <v>1687.539389690216</v>
      </c>
      <c r="BL178" s="14">
        <f t="shared" si="133"/>
        <v>1571.9661807309951</v>
      </c>
      <c r="BM178" s="14">
        <f t="shared" si="134"/>
        <v>1680.5621363074238</v>
      </c>
      <c r="BN178" s="14">
        <f t="shared" si="135"/>
        <v>1728.8830236130277</v>
      </c>
      <c r="BO178" s="14">
        <f t="shared" si="136"/>
        <v>0</v>
      </c>
      <c r="BP178" s="14">
        <f t="shared" si="137"/>
        <v>0</v>
      </c>
      <c r="BQ178" s="14">
        <f t="shared" si="138"/>
        <v>2780.5906807368592</v>
      </c>
      <c r="BR178" s="14">
        <f t="shared" si="139"/>
        <v>2682.2117803698939</v>
      </c>
      <c r="BS178" s="14">
        <f t="shared" si="140"/>
        <v>2830.8473586898681</v>
      </c>
      <c r="BT178" s="14">
        <f t="shared" si="141"/>
        <v>2800.4727847451736</v>
      </c>
      <c r="BU178" s="14">
        <f t="shared" si="142"/>
        <v>2678.498251799454</v>
      </c>
      <c r="BV178" s="14">
        <f t="shared" si="143"/>
        <v>2700.7986809268523</v>
      </c>
      <c r="BW178" s="14">
        <f t="shared" si="144"/>
        <v>2865.0662424523352</v>
      </c>
      <c r="BX178" s="14">
        <f t="shared" si="145"/>
        <v>2653.6257014424436</v>
      </c>
      <c r="BY178" s="14">
        <f t="shared" si="146"/>
        <v>2908.5746018594859</v>
      </c>
      <c r="BZ178" s="14">
        <f t="shared" si="147"/>
        <v>2878.3181341026666</v>
      </c>
      <c r="CA178" s="14">
        <f t="shared" si="148"/>
        <v>0</v>
      </c>
      <c r="CB178" s="14">
        <f t="shared" si="149"/>
        <v>0</v>
      </c>
    </row>
    <row r="179" spans="1:80" x14ac:dyDescent="0.3">
      <c r="A179" t="s">
        <v>226</v>
      </c>
      <c r="B179" t="s">
        <v>236</v>
      </c>
      <c r="C179" t="s">
        <v>243</v>
      </c>
      <c r="D179" t="s">
        <v>679</v>
      </c>
      <c r="E179" t="s">
        <v>680</v>
      </c>
      <c r="F179" s="13">
        <v>3225.2642984368272</v>
      </c>
      <c r="G179" s="13">
        <v>3389.0698925193642</v>
      </c>
      <c r="H179" s="13">
        <v>3817.8695888343773</v>
      </c>
      <c r="I179" s="13">
        <v>3631.1859870295052</v>
      </c>
      <c r="J179" s="13">
        <v>3427.9369755091566</v>
      </c>
      <c r="K179" s="13">
        <v>3594.777396624113</v>
      </c>
      <c r="L179" s="13">
        <v>3811.1585260513357</v>
      </c>
      <c r="M179" s="13">
        <v>3667.4130268926629</v>
      </c>
      <c r="N179" s="13">
        <v>3668.6741529056744</v>
      </c>
      <c r="O179" s="13">
        <v>3687.0225976241968</v>
      </c>
      <c r="P179" s="13"/>
      <c r="Q179" s="13"/>
      <c r="R179" s="13">
        <v>8482.9959694404697</v>
      </c>
      <c r="S179" s="13">
        <v>8462.8144025455949</v>
      </c>
      <c r="T179" s="13">
        <v>8734.5512503824266</v>
      </c>
      <c r="U179" s="13">
        <v>8994.9630727806634</v>
      </c>
      <c r="V179" s="13">
        <v>8592.6649031081797</v>
      </c>
      <c r="W179" s="13">
        <v>8656.2140628324687</v>
      </c>
      <c r="X179" s="13">
        <v>9027.1488035658876</v>
      </c>
      <c r="Y179" s="13">
        <v>8786.4803813099516</v>
      </c>
      <c r="Z179" s="13">
        <v>8611.9794704815467</v>
      </c>
      <c r="AA179" s="13">
        <v>8562.8632566535343</v>
      </c>
      <c r="AB179" s="13"/>
      <c r="AC179" s="13"/>
      <c r="AD179" s="14">
        <f t="shared" si="150"/>
        <v>11708.260267877296</v>
      </c>
      <c r="AE179" s="14">
        <f t="shared" si="151"/>
        <v>11851.88429506496</v>
      </c>
      <c r="AF179" s="14">
        <f t="shared" si="152"/>
        <v>12552.420839216804</v>
      </c>
      <c r="AG179" s="14">
        <f t="shared" si="153"/>
        <v>12626.149059810168</v>
      </c>
      <c r="AH179" s="174">
        <v>12020.601878617335</v>
      </c>
      <c r="AI179" s="174">
        <v>12250.991459456582</v>
      </c>
      <c r="AJ179" s="174">
        <v>12838.307329617222</v>
      </c>
      <c r="AK179" s="174">
        <v>12453.893408202614</v>
      </c>
      <c r="AL179" s="14">
        <f t="shared" si="154"/>
        <v>12280.653623387221</v>
      </c>
      <c r="AM179" s="14">
        <f t="shared" si="155"/>
        <v>12249.885854277731</v>
      </c>
      <c r="AN179" s="14">
        <f t="shared" si="156"/>
        <v>0</v>
      </c>
      <c r="AO179" s="14">
        <f t="shared" si="157"/>
        <v>0</v>
      </c>
      <c r="AP179" s="13">
        <v>322796</v>
      </c>
      <c r="AQ179" s="13">
        <v>322775.647</v>
      </c>
      <c r="AR179" s="13">
        <v>323221.85499999998</v>
      </c>
      <c r="AS179" s="14">
        <f t="shared" si="114"/>
        <v>999.16489003482911</v>
      </c>
      <c r="AT179" s="14">
        <f t="shared" si="115"/>
        <v>1049.9107462667951</v>
      </c>
      <c r="AU179" s="14">
        <f t="shared" si="116"/>
        <v>1182.7499686595797</v>
      </c>
      <c r="AV179" s="14">
        <f t="shared" si="117"/>
        <v>1124.9875945658023</v>
      </c>
      <c r="AW179" s="14">
        <f t="shared" si="118"/>
        <v>1062.0184661915205</v>
      </c>
      <c r="AX179" s="14">
        <f t="shared" si="119"/>
        <v>1113.7077502703023</v>
      </c>
      <c r="AY179" s="14">
        <f t="shared" si="120"/>
        <v>1180.7453757660148</v>
      </c>
      <c r="AZ179" s="14">
        <f t="shared" si="121"/>
        <v>1134.6426518382129</v>
      </c>
      <c r="BA179" s="14">
        <f t="shared" si="122"/>
        <v>1136.6019050705131</v>
      </c>
      <c r="BB179" s="14">
        <f t="shared" si="123"/>
        <v>1142.2864865713357</v>
      </c>
      <c r="BC179" s="14">
        <f t="shared" si="124"/>
        <v>0</v>
      </c>
      <c r="BD179" s="14">
        <f t="shared" si="125"/>
        <v>0</v>
      </c>
      <c r="BE179" s="14">
        <f t="shared" si="126"/>
        <v>2627.9743148739358</v>
      </c>
      <c r="BF179" s="14">
        <f t="shared" si="127"/>
        <v>2621.7222030463809</v>
      </c>
      <c r="BG179" s="14">
        <f t="shared" si="128"/>
        <v>2705.9044258238723</v>
      </c>
      <c r="BH179" s="14">
        <f t="shared" si="129"/>
        <v>2786.7539439184097</v>
      </c>
      <c r="BI179" s="14">
        <f t="shared" si="130"/>
        <v>2662.1168551505311</v>
      </c>
      <c r="BJ179" s="14">
        <f t="shared" si="131"/>
        <v>2681.8051929526359</v>
      </c>
      <c r="BK179" s="14">
        <f t="shared" si="132"/>
        <v>2796.7254926038108</v>
      </c>
      <c r="BL179" s="14">
        <f t="shared" si="133"/>
        <v>2718.4054065001119</v>
      </c>
      <c r="BM179" s="14">
        <f t="shared" si="134"/>
        <v>2668.1007537354722</v>
      </c>
      <c r="BN179" s="14">
        <f t="shared" si="135"/>
        <v>2652.8839261078251</v>
      </c>
      <c r="BO179" s="14">
        <f t="shared" si="136"/>
        <v>0</v>
      </c>
      <c r="BP179" s="14">
        <f t="shared" si="137"/>
        <v>0</v>
      </c>
      <c r="BQ179" s="14">
        <f t="shared" si="138"/>
        <v>3627.1392049087649</v>
      </c>
      <c r="BR179" s="14">
        <f t="shared" si="139"/>
        <v>3671.6329493131757</v>
      </c>
      <c r="BS179" s="14">
        <f t="shared" si="140"/>
        <v>3888.6543944834521</v>
      </c>
      <c r="BT179" s="14">
        <f t="shared" si="141"/>
        <v>3911.741538484212</v>
      </c>
      <c r="BU179" s="14">
        <f t="shared" si="142"/>
        <v>3724.1353213420516</v>
      </c>
      <c r="BV179" s="14">
        <f t="shared" si="143"/>
        <v>3795.5129432229382</v>
      </c>
      <c r="BW179" s="14">
        <f t="shared" si="144"/>
        <v>3977.4708683698254</v>
      </c>
      <c r="BX179" s="14">
        <f t="shared" si="145"/>
        <v>3853.0480583383242</v>
      </c>
      <c r="BY179" s="14">
        <f t="shared" si="146"/>
        <v>3804.7026588059857</v>
      </c>
      <c r="BZ179" s="14">
        <f t="shared" si="147"/>
        <v>3795.1704126791606</v>
      </c>
      <c r="CA179" s="14">
        <f t="shared" si="148"/>
        <v>0</v>
      </c>
      <c r="CB179" s="14">
        <f t="shared" si="149"/>
        <v>0</v>
      </c>
    </row>
    <row r="180" spans="1:80" x14ac:dyDescent="0.3">
      <c r="A180" t="s">
        <v>259</v>
      </c>
      <c r="B180" t="s">
        <v>283</v>
      </c>
      <c r="C180" t="s">
        <v>307</v>
      </c>
      <c r="D180" t="s">
        <v>681</v>
      </c>
      <c r="E180" t="s">
        <v>682</v>
      </c>
      <c r="F180" s="13">
        <v>1150.1284962572679</v>
      </c>
      <c r="G180" s="13">
        <v>1059.870723070137</v>
      </c>
      <c r="H180" s="13">
        <v>1111.1221346555726</v>
      </c>
      <c r="I180" s="13">
        <v>1083.3161247166454</v>
      </c>
      <c r="J180" s="13">
        <v>1147.0023417750499</v>
      </c>
      <c r="K180" s="13">
        <v>1117.5966372611579</v>
      </c>
      <c r="L180" s="13">
        <v>1189.4737108286226</v>
      </c>
      <c r="M180" s="13">
        <v>1154.8329386281193</v>
      </c>
      <c r="N180" s="13">
        <v>1197.1996556200024</v>
      </c>
      <c r="O180" s="13">
        <v>1195.8995338641853</v>
      </c>
      <c r="P180" s="13"/>
      <c r="Q180" s="13"/>
      <c r="R180" s="13">
        <v>2532.2727022861682</v>
      </c>
      <c r="S180" s="13">
        <v>2518.3864170441821</v>
      </c>
      <c r="T180" s="13">
        <v>2622.766709049265</v>
      </c>
      <c r="U180" s="13">
        <v>2622.4597664789362</v>
      </c>
      <c r="V180" s="13">
        <v>2487.0302850850285</v>
      </c>
      <c r="W180" s="13">
        <v>2552.9584309690854</v>
      </c>
      <c r="X180" s="13">
        <v>2621.0405602457695</v>
      </c>
      <c r="Y180" s="13">
        <v>2540.5229734137838</v>
      </c>
      <c r="Z180" s="13">
        <v>2489.1119109561919</v>
      </c>
      <c r="AA180" s="13">
        <v>2471.5032989916235</v>
      </c>
      <c r="AB180" s="13"/>
      <c r="AC180" s="13"/>
      <c r="AD180" s="14">
        <f t="shared" si="150"/>
        <v>3682.4011985434363</v>
      </c>
      <c r="AE180" s="14">
        <f t="shared" si="151"/>
        <v>3578.2571401143191</v>
      </c>
      <c r="AF180" s="14">
        <f t="shared" si="152"/>
        <v>3733.8888437048377</v>
      </c>
      <c r="AG180" s="14">
        <f t="shared" si="153"/>
        <v>3705.7758911955816</v>
      </c>
      <c r="AH180" s="174">
        <v>3634.0326268600793</v>
      </c>
      <c r="AI180" s="174">
        <v>3670.5550682302433</v>
      </c>
      <c r="AJ180" s="174">
        <v>3810.5142710743926</v>
      </c>
      <c r="AK180" s="174">
        <v>3695.3559120419031</v>
      </c>
      <c r="AL180" s="14">
        <f t="shared" si="154"/>
        <v>3686.3115665761943</v>
      </c>
      <c r="AM180" s="14">
        <f t="shared" si="155"/>
        <v>3667.4028328558088</v>
      </c>
      <c r="AN180" s="14">
        <f t="shared" si="156"/>
        <v>0</v>
      </c>
      <c r="AO180" s="14">
        <f t="shared" si="157"/>
        <v>0</v>
      </c>
      <c r="AP180" s="13">
        <v>164980</v>
      </c>
      <c r="AQ180" s="13">
        <v>165833.296</v>
      </c>
      <c r="AR180" s="13">
        <v>167181.51800000001</v>
      </c>
      <c r="AS180" s="14">
        <f t="shared" si="114"/>
        <v>697.13207434674985</v>
      </c>
      <c r="AT180" s="14">
        <f t="shared" si="115"/>
        <v>642.42376231672745</v>
      </c>
      <c r="AU180" s="14">
        <f t="shared" si="116"/>
        <v>673.48898936572471</v>
      </c>
      <c r="AV180" s="14">
        <f t="shared" si="117"/>
        <v>653.25610166769252</v>
      </c>
      <c r="AW180" s="14">
        <f t="shared" si="118"/>
        <v>691.65985929330498</v>
      </c>
      <c r="AX180" s="14">
        <f t="shared" si="119"/>
        <v>673.92777217740274</v>
      </c>
      <c r="AY180" s="14">
        <f t="shared" si="120"/>
        <v>717.27074087017036</v>
      </c>
      <c r="AZ180" s="14">
        <f t="shared" si="121"/>
        <v>690.76591266991568</v>
      </c>
      <c r="BA180" s="14">
        <f t="shared" si="122"/>
        <v>721.92960309973125</v>
      </c>
      <c r="BB180" s="14">
        <f t="shared" si="123"/>
        <v>721.145609904651</v>
      </c>
      <c r="BC180" s="14">
        <f t="shared" si="124"/>
        <v>0</v>
      </c>
      <c r="BD180" s="14">
        <f t="shared" si="125"/>
        <v>0</v>
      </c>
      <c r="BE180" s="14">
        <f t="shared" si="126"/>
        <v>1534.8967767524355</v>
      </c>
      <c r="BF180" s="14">
        <f t="shared" si="127"/>
        <v>1526.4798260663001</v>
      </c>
      <c r="BG180" s="14">
        <f t="shared" si="128"/>
        <v>1589.7482780029491</v>
      </c>
      <c r="BH180" s="14">
        <f t="shared" si="129"/>
        <v>1581.3831297660129</v>
      </c>
      <c r="BI180" s="14">
        <f t="shared" si="130"/>
        <v>1499.7170924498953</v>
      </c>
      <c r="BJ180" s="14">
        <f t="shared" si="131"/>
        <v>1539.4727672596493</v>
      </c>
      <c r="BK180" s="14">
        <f t="shared" si="132"/>
        <v>1580.5273268196813</v>
      </c>
      <c r="BL180" s="14">
        <f t="shared" si="133"/>
        <v>1519.6195152467653</v>
      </c>
      <c r="BM180" s="14">
        <f t="shared" si="134"/>
        <v>1500.9723445140908</v>
      </c>
      <c r="BN180" s="14">
        <f t="shared" si="135"/>
        <v>1490.3540836525515</v>
      </c>
      <c r="BO180" s="14">
        <f t="shared" si="136"/>
        <v>0</v>
      </c>
      <c r="BP180" s="14">
        <f t="shared" si="137"/>
        <v>0</v>
      </c>
      <c r="BQ180" s="14">
        <f t="shared" si="138"/>
        <v>2232.0288510991854</v>
      </c>
      <c r="BR180" s="14">
        <f t="shared" si="139"/>
        <v>2168.9035883830279</v>
      </c>
      <c r="BS180" s="14">
        <f t="shared" si="140"/>
        <v>2263.2372673686737</v>
      </c>
      <c r="BT180" s="14">
        <f t="shared" si="141"/>
        <v>2234.6392314337054</v>
      </c>
      <c r="BU180" s="14">
        <f t="shared" si="142"/>
        <v>2191.3769517432006</v>
      </c>
      <c r="BV180" s="14">
        <f t="shared" si="143"/>
        <v>2213.400539437052</v>
      </c>
      <c r="BW180" s="14">
        <f t="shared" si="144"/>
        <v>2297.7980676898519</v>
      </c>
      <c r="BX180" s="14">
        <f t="shared" si="145"/>
        <v>2210.3854279166812</v>
      </c>
      <c r="BY180" s="14">
        <f t="shared" si="146"/>
        <v>2222.9019476138219</v>
      </c>
      <c r="BZ180" s="14">
        <f t="shared" si="147"/>
        <v>2211.4996935572026</v>
      </c>
      <c r="CA180" s="14">
        <f t="shared" si="148"/>
        <v>0</v>
      </c>
      <c r="CB180" s="14">
        <f t="shared" si="149"/>
        <v>0</v>
      </c>
    </row>
    <row r="181" spans="1:80" x14ac:dyDescent="0.3">
      <c r="A181" t="s">
        <v>232</v>
      </c>
      <c r="B181" t="s">
        <v>263</v>
      </c>
      <c r="C181" t="s">
        <v>274</v>
      </c>
      <c r="D181" t="s">
        <v>685</v>
      </c>
      <c r="E181" t="s">
        <v>686</v>
      </c>
      <c r="F181" s="13">
        <v>2365.6280967502125</v>
      </c>
      <c r="G181" s="13">
        <v>2149.9482221466774</v>
      </c>
      <c r="H181" s="13">
        <v>2300.5564739395668</v>
      </c>
      <c r="I181" s="13">
        <v>2077.7819396287368</v>
      </c>
      <c r="J181" s="13">
        <v>2656.5630919157966</v>
      </c>
      <c r="K181" s="13">
        <v>2553.9168196047049</v>
      </c>
      <c r="L181" s="13">
        <v>2888.1760680104921</v>
      </c>
      <c r="M181" s="13">
        <v>2748.4862429773675</v>
      </c>
      <c r="N181" s="13">
        <v>2120.6446647493449</v>
      </c>
      <c r="O181" s="13">
        <v>2269.7430737393242</v>
      </c>
      <c r="P181" s="13"/>
      <c r="Q181" s="13"/>
      <c r="R181" s="13">
        <v>5016.9596337280864</v>
      </c>
      <c r="S181" s="13">
        <v>4853.8499852492032</v>
      </c>
      <c r="T181" s="13">
        <v>4955.305729122907</v>
      </c>
      <c r="U181" s="13">
        <v>5033.8778483533342</v>
      </c>
      <c r="V181" s="13">
        <v>4295.9419956118118</v>
      </c>
      <c r="W181" s="13">
        <v>4187.0655609658252</v>
      </c>
      <c r="X181" s="13">
        <v>4422.4229993303934</v>
      </c>
      <c r="Y181" s="13">
        <v>4388.9079095195048</v>
      </c>
      <c r="Z181" s="13">
        <v>4934.3959534239539</v>
      </c>
      <c r="AA181" s="13">
        <v>4858.1875140145166</v>
      </c>
      <c r="AB181" s="13"/>
      <c r="AC181" s="13"/>
      <c r="AD181" s="14">
        <f t="shared" si="150"/>
        <v>7382.5877304782989</v>
      </c>
      <c r="AE181" s="14">
        <f t="shared" si="151"/>
        <v>7003.798207395881</v>
      </c>
      <c r="AF181" s="14">
        <f t="shared" si="152"/>
        <v>7255.8622030624738</v>
      </c>
      <c r="AG181" s="14">
        <f t="shared" si="153"/>
        <v>7111.6597879820711</v>
      </c>
      <c r="AH181" s="174">
        <v>6952.5050875276083</v>
      </c>
      <c r="AI181" s="174">
        <v>6740.9823805705309</v>
      </c>
      <c r="AJ181" s="174">
        <v>7310.5990673408851</v>
      </c>
      <c r="AK181" s="174">
        <v>7137.3941524968723</v>
      </c>
      <c r="AL181" s="14">
        <f t="shared" si="154"/>
        <v>7055.0406181732988</v>
      </c>
      <c r="AM181" s="14">
        <f t="shared" si="155"/>
        <v>7127.9305877538409</v>
      </c>
      <c r="AN181" s="14">
        <f t="shared" si="156"/>
        <v>0</v>
      </c>
      <c r="AO181" s="14">
        <f t="shared" si="157"/>
        <v>0</v>
      </c>
      <c r="AP181" s="13">
        <v>259926</v>
      </c>
      <c r="AQ181" s="13">
        <v>260993.07800000001</v>
      </c>
      <c r="AR181" s="13">
        <v>262473.90000000002</v>
      </c>
      <c r="AS181" s="14">
        <f t="shared" si="114"/>
        <v>910.11599330202159</v>
      </c>
      <c r="AT181" s="14">
        <f t="shared" si="115"/>
        <v>827.13857872882181</v>
      </c>
      <c r="AU181" s="14">
        <f t="shared" si="116"/>
        <v>885.081320814219</v>
      </c>
      <c r="AV181" s="14">
        <f t="shared" si="117"/>
        <v>796.10614792961553</v>
      </c>
      <c r="AW181" s="14">
        <f t="shared" si="118"/>
        <v>1017.8672600335387</v>
      </c>
      <c r="AX181" s="14">
        <f t="shared" si="119"/>
        <v>978.53814330076011</v>
      </c>
      <c r="AY181" s="14">
        <f t="shared" si="120"/>
        <v>1106.6102174596722</v>
      </c>
      <c r="AZ181" s="14">
        <f t="shared" si="121"/>
        <v>1047.1464945571224</v>
      </c>
      <c r="BA181" s="14">
        <f t="shared" si="122"/>
        <v>812.52908352969598</v>
      </c>
      <c r="BB181" s="14">
        <f t="shared" si="123"/>
        <v>869.65642580732504</v>
      </c>
      <c r="BC181" s="14">
        <f t="shared" si="124"/>
        <v>0</v>
      </c>
      <c r="BD181" s="14">
        <f t="shared" si="125"/>
        <v>0</v>
      </c>
      <c r="BE181" s="14">
        <f t="shared" si="126"/>
        <v>1930.1492092857532</v>
      </c>
      <c r="BF181" s="14">
        <f t="shared" si="127"/>
        <v>1867.39686882005</v>
      </c>
      <c r="BG181" s="14">
        <f t="shared" si="128"/>
        <v>1906.4294180354821</v>
      </c>
      <c r="BH181" s="14">
        <f t="shared" si="129"/>
        <v>1928.7399830402146</v>
      </c>
      <c r="BI181" s="14">
        <f t="shared" si="130"/>
        <v>1645.998441235216</v>
      </c>
      <c r="BJ181" s="14">
        <f t="shared" si="131"/>
        <v>1604.2822258166652</v>
      </c>
      <c r="BK181" s="14">
        <f t="shared" si="132"/>
        <v>1694.459881166041</v>
      </c>
      <c r="BL181" s="14">
        <f t="shared" si="133"/>
        <v>1672.1311755262157</v>
      </c>
      <c r="BM181" s="14">
        <f t="shared" si="134"/>
        <v>1890.623303589666</v>
      </c>
      <c r="BN181" s="14">
        <f t="shared" si="135"/>
        <v>1861.4238934009263</v>
      </c>
      <c r="BO181" s="14">
        <f t="shared" si="136"/>
        <v>0</v>
      </c>
      <c r="BP181" s="14">
        <f t="shared" si="137"/>
        <v>0</v>
      </c>
      <c r="BQ181" s="14">
        <f t="shared" si="138"/>
        <v>2840.2652025877746</v>
      </c>
      <c r="BR181" s="14">
        <f t="shared" si="139"/>
        <v>2694.5354475488721</v>
      </c>
      <c r="BS181" s="14">
        <f t="shared" si="140"/>
        <v>2791.5107388497008</v>
      </c>
      <c r="BT181" s="14">
        <f t="shared" si="141"/>
        <v>2724.84613096983</v>
      </c>
      <c r="BU181" s="14">
        <f t="shared" si="142"/>
        <v>2663.8657012687549</v>
      </c>
      <c r="BV181" s="14">
        <f t="shared" si="143"/>
        <v>2582.8203691174258</v>
      </c>
      <c r="BW181" s="14">
        <f t="shared" si="144"/>
        <v>2801.0700986257134</v>
      </c>
      <c r="BX181" s="14">
        <f t="shared" si="145"/>
        <v>2719.2776700833383</v>
      </c>
      <c r="BY181" s="14">
        <f t="shared" si="146"/>
        <v>2703.1523871193617</v>
      </c>
      <c r="BZ181" s="14">
        <f t="shared" si="147"/>
        <v>2731.0803192082512</v>
      </c>
      <c r="CA181" s="14">
        <f t="shared" si="148"/>
        <v>0</v>
      </c>
      <c r="CB181" s="14">
        <f t="shared" si="149"/>
        <v>0</v>
      </c>
    </row>
    <row r="182" spans="1:80" x14ac:dyDescent="0.3">
      <c r="A182" t="s">
        <v>232</v>
      </c>
      <c r="B182" t="s">
        <v>263</v>
      </c>
      <c r="C182" t="s">
        <v>274</v>
      </c>
      <c r="D182" t="s">
        <v>687</v>
      </c>
      <c r="E182" t="s">
        <v>688</v>
      </c>
      <c r="F182" s="13">
        <v>4178.5982370343854</v>
      </c>
      <c r="G182" s="13">
        <v>3836.2472776635741</v>
      </c>
      <c r="H182" s="13">
        <v>4236.9158508029341</v>
      </c>
      <c r="I182" s="13">
        <v>3865.2770275573494</v>
      </c>
      <c r="J182" s="13">
        <v>4282.7344650416844</v>
      </c>
      <c r="K182" s="13">
        <v>4276.3533870285155</v>
      </c>
      <c r="L182" s="13">
        <v>4782.9541091538968</v>
      </c>
      <c r="M182" s="13">
        <v>4739.6498047545938</v>
      </c>
      <c r="N182" s="13">
        <v>4313.0167259989848</v>
      </c>
      <c r="O182" s="13">
        <v>4504.9041371464682</v>
      </c>
      <c r="P182" s="13"/>
      <c r="Q182" s="13"/>
      <c r="R182" s="13">
        <v>9829.379450699802</v>
      </c>
      <c r="S182" s="13">
        <v>9000.2581795269834</v>
      </c>
      <c r="T182" s="13">
        <v>9255.4237097605128</v>
      </c>
      <c r="U182" s="13">
        <v>9155.6909833406353</v>
      </c>
      <c r="V182" s="13">
        <v>9325.5893057909525</v>
      </c>
      <c r="W182" s="13">
        <v>9313.7846547574773</v>
      </c>
      <c r="X182" s="13">
        <v>10417.325824250365</v>
      </c>
      <c r="Y182" s="13">
        <v>10329.525071521244</v>
      </c>
      <c r="Z182" s="13">
        <v>10035.308654723038</v>
      </c>
      <c r="AA182" s="13">
        <v>10158.495572074469</v>
      </c>
      <c r="AB182" s="13"/>
      <c r="AC182" s="13"/>
      <c r="AD182" s="14">
        <f t="shared" si="150"/>
        <v>14007.977687734186</v>
      </c>
      <c r="AE182" s="14">
        <f t="shared" si="151"/>
        <v>12836.505457190557</v>
      </c>
      <c r="AF182" s="14">
        <f t="shared" si="152"/>
        <v>13492.339560563447</v>
      </c>
      <c r="AG182" s="14">
        <f t="shared" si="153"/>
        <v>13020.968010897985</v>
      </c>
      <c r="AH182" s="174">
        <v>13608.323770832638</v>
      </c>
      <c r="AI182" s="174">
        <v>13590.138041785995</v>
      </c>
      <c r="AJ182" s="174">
        <v>15200.279933404263</v>
      </c>
      <c r="AK182" s="174">
        <v>15069.17487627584</v>
      </c>
      <c r="AL182" s="14">
        <f t="shared" si="154"/>
        <v>14348.325380722023</v>
      </c>
      <c r="AM182" s="14">
        <f t="shared" si="155"/>
        <v>14663.399709220937</v>
      </c>
      <c r="AN182" s="14">
        <f t="shared" si="156"/>
        <v>0</v>
      </c>
      <c r="AO182" s="14">
        <f t="shared" si="157"/>
        <v>0</v>
      </c>
      <c r="AP182" s="13">
        <v>588370</v>
      </c>
      <c r="AQ182" s="13">
        <v>589170.25399999996</v>
      </c>
      <c r="AR182" s="13">
        <v>592144.25199999998</v>
      </c>
      <c r="AS182" s="14">
        <f t="shared" si="114"/>
        <v>710.19906471002696</v>
      </c>
      <c r="AT182" s="14">
        <f t="shared" si="115"/>
        <v>652.01272628848756</v>
      </c>
      <c r="AU182" s="14">
        <f t="shared" si="116"/>
        <v>720.11078926575692</v>
      </c>
      <c r="AV182" s="14">
        <f t="shared" si="117"/>
        <v>656.05434105255245</v>
      </c>
      <c r="AW182" s="14">
        <f t="shared" si="118"/>
        <v>726.90948600430954</v>
      </c>
      <c r="AX182" s="14">
        <f t="shared" si="119"/>
        <v>725.82642419495198</v>
      </c>
      <c r="AY182" s="14">
        <f t="shared" si="120"/>
        <v>811.81187894015727</v>
      </c>
      <c r="AZ182" s="14">
        <f t="shared" si="121"/>
        <v>800.42148323591164</v>
      </c>
      <c r="BA182" s="14">
        <f t="shared" si="122"/>
        <v>732.04930098167938</v>
      </c>
      <c r="BB182" s="14">
        <f t="shared" si="123"/>
        <v>764.61839452377865</v>
      </c>
      <c r="BC182" s="14">
        <f t="shared" si="124"/>
        <v>0</v>
      </c>
      <c r="BD182" s="14">
        <f t="shared" si="125"/>
        <v>0</v>
      </c>
      <c r="BE182" s="14">
        <f t="shared" si="126"/>
        <v>1670.611936485511</v>
      </c>
      <c r="BF182" s="14">
        <f t="shared" si="127"/>
        <v>1529.6935906873198</v>
      </c>
      <c r="BG182" s="14">
        <f t="shared" si="128"/>
        <v>1573.0617995072</v>
      </c>
      <c r="BH182" s="14">
        <f t="shared" si="129"/>
        <v>1553.9974941336118</v>
      </c>
      <c r="BI182" s="14">
        <f t="shared" si="130"/>
        <v>1582.8343746951884</v>
      </c>
      <c r="BJ182" s="14">
        <f t="shared" si="131"/>
        <v>1580.8307686147168</v>
      </c>
      <c r="BK182" s="14">
        <f t="shared" si="132"/>
        <v>1768.1350600314533</v>
      </c>
      <c r="BL182" s="14">
        <f t="shared" si="133"/>
        <v>1744.4271453505969</v>
      </c>
      <c r="BM182" s="14">
        <f t="shared" si="134"/>
        <v>1703.2951997476503</v>
      </c>
      <c r="BN182" s="14">
        <f t="shared" si="135"/>
        <v>1724.2037429938662</v>
      </c>
      <c r="BO182" s="14">
        <f t="shared" si="136"/>
        <v>0</v>
      </c>
      <c r="BP182" s="14">
        <f t="shared" si="137"/>
        <v>0</v>
      </c>
      <c r="BQ182" s="14">
        <f t="shared" si="138"/>
        <v>2380.8110011955378</v>
      </c>
      <c r="BR182" s="14">
        <f t="shared" si="139"/>
        <v>2181.7063169758071</v>
      </c>
      <c r="BS182" s="14">
        <f t="shared" si="140"/>
        <v>2293.1725887729572</v>
      </c>
      <c r="BT182" s="14">
        <f t="shared" si="141"/>
        <v>2210.0518351861642</v>
      </c>
      <c r="BU182" s="14">
        <f t="shared" si="142"/>
        <v>2309.7438606994979</v>
      </c>
      <c r="BV182" s="14">
        <f t="shared" si="143"/>
        <v>2306.6571928096687</v>
      </c>
      <c r="BW182" s="14">
        <f t="shared" si="144"/>
        <v>2579.946938971611</v>
      </c>
      <c r="BX182" s="14">
        <f t="shared" si="145"/>
        <v>2544.8486285865088</v>
      </c>
      <c r="BY182" s="14">
        <f t="shared" si="146"/>
        <v>2435.3445007293294</v>
      </c>
      <c r="BZ182" s="14">
        <f t="shared" si="147"/>
        <v>2488.8221375176449</v>
      </c>
      <c r="CA182" s="14">
        <f t="shared" si="148"/>
        <v>0</v>
      </c>
      <c r="CB182" s="14">
        <f t="shared" si="149"/>
        <v>0</v>
      </c>
    </row>
    <row r="183" spans="1:80" x14ac:dyDescent="0.3">
      <c r="A183" t="s">
        <v>226</v>
      </c>
      <c r="B183" t="s">
        <v>245</v>
      </c>
      <c r="C183" t="s">
        <v>220</v>
      </c>
      <c r="D183" t="s">
        <v>691</v>
      </c>
      <c r="E183" t="s">
        <v>692</v>
      </c>
      <c r="F183" s="13">
        <v>1954.1163325175096</v>
      </c>
      <c r="G183" s="13">
        <v>1866.1614258736934</v>
      </c>
      <c r="H183" s="13">
        <v>2156.3635453461916</v>
      </c>
      <c r="I183" s="13">
        <v>2065.7793595585863</v>
      </c>
      <c r="J183" s="13">
        <v>2051.4033749442092</v>
      </c>
      <c r="K183" s="13">
        <v>1969.9261895767891</v>
      </c>
      <c r="L183" s="13">
        <v>2146.6610633071159</v>
      </c>
      <c r="M183" s="13">
        <v>2138.3095091056339</v>
      </c>
      <c r="N183" s="13">
        <v>2062.6879026290844</v>
      </c>
      <c r="O183" s="13">
        <v>2073.5946782892574</v>
      </c>
      <c r="P183" s="13"/>
      <c r="Q183" s="13"/>
      <c r="R183" s="13">
        <v>3716.2700276502837</v>
      </c>
      <c r="S183" s="13">
        <v>3644.3916435628016</v>
      </c>
      <c r="T183" s="13">
        <v>3817.1536582495564</v>
      </c>
      <c r="U183" s="13">
        <v>3879.1355291630061</v>
      </c>
      <c r="V183" s="13">
        <v>3598.2640643196901</v>
      </c>
      <c r="W183" s="13">
        <v>3640.2884429934556</v>
      </c>
      <c r="X183" s="13">
        <v>3741.7512625208974</v>
      </c>
      <c r="Y183" s="13">
        <v>3674.4070947300315</v>
      </c>
      <c r="Z183" s="13">
        <v>3946.5670850222887</v>
      </c>
      <c r="AA183" s="13">
        <v>3832.0421798755137</v>
      </c>
      <c r="AB183" s="13"/>
      <c r="AC183" s="13"/>
      <c r="AD183" s="14">
        <f t="shared" si="150"/>
        <v>5670.3863601677931</v>
      </c>
      <c r="AE183" s="14">
        <f t="shared" si="151"/>
        <v>5510.5530694364952</v>
      </c>
      <c r="AF183" s="14">
        <f t="shared" si="152"/>
        <v>5973.5172035957476</v>
      </c>
      <c r="AG183" s="14">
        <f t="shared" si="153"/>
        <v>5944.9148887215924</v>
      </c>
      <c r="AH183" s="174">
        <v>5649.6674392638988</v>
      </c>
      <c r="AI183" s="174">
        <v>5610.2146325702452</v>
      </c>
      <c r="AJ183" s="174">
        <v>5888.4123258280133</v>
      </c>
      <c r="AK183" s="174">
        <v>5812.7166038356645</v>
      </c>
      <c r="AL183" s="14">
        <f t="shared" si="154"/>
        <v>6009.2549876513731</v>
      </c>
      <c r="AM183" s="14">
        <f t="shared" si="155"/>
        <v>5905.6368581647712</v>
      </c>
      <c r="AN183" s="14">
        <f t="shared" si="156"/>
        <v>0</v>
      </c>
      <c r="AO183" s="14">
        <f t="shared" si="157"/>
        <v>0</v>
      </c>
      <c r="AP183" s="13">
        <v>208163</v>
      </c>
      <c r="AQ183" s="13">
        <v>209432.00700000001</v>
      </c>
      <c r="AR183" s="13">
        <v>210410.12100000001</v>
      </c>
      <c r="AS183" s="14">
        <f t="shared" si="114"/>
        <v>938.74335617641441</v>
      </c>
      <c r="AT183" s="14">
        <f t="shared" si="115"/>
        <v>896.49045501539342</v>
      </c>
      <c r="AU183" s="14">
        <f t="shared" si="116"/>
        <v>1035.9014547956128</v>
      </c>
      <c r="AV183" s="14">
        <f t="shared" si="117"/>
        <v>986.37232634579414</v>
      </c>
      <c r="AW183" s="14">
        <f t="shared" si="118"/>
        <v>979.50805339138503</v>
      </c>
      <c r="AX183" s="14">
        <f t="shared" si="119"/>
        <v>940.60416924562492</v>
      </c>
      <c r="AY183" s="14">
        <f t="shared" si="120"/>
        <v>1024.9918787757765</v>
      </c>
      <c r="AZ183" s="14">
        <f t="shared" si="121"/>
        <v>1016.2579152291033</v>
      </c>
      <c r="BA183" s="14">
        <f t="shared" si="122"/>
        <v>984.89621150843686</v>
      </c>
      <c r="BB183" s="14">
        <f t="shared" si="123"/>
        <v>990.10399985769959</v>
      </c>
      <c r="BC183" s="14">
        <f t="shared" si="124"/>
        <v>0</v>
      </c>
      <c r="BD183" s="14">
        <f t="shared" si="125"/>
        <v>0</v>
      </c>
      <c r="BE183" s="14">
        <f t="shared" si="126"/>
        <v>1785.2692494104542</v>
      </c>
      <c r="BF183" s="14">
        <f t="shared" si="127"/>
        <v>1750.7393934382201</v>
      </c>
      <c r="BG183" s="14">
        <f t="shared" si="128"/>
        <v>1833.733016073729</v>
      </c>
      <c r="BH183" s="14">
        <f t="shared" si="129"/>
        <v>1852.217139457106</v>
      </c>
      <c r="BI183" s="14">
        <f t="shared" si="130"/>
        <v>1718.1060888747966</v>
      </c>
      <c r="BJ183" s="14">
        <f t="shared" si="131"/>
        <v>1738.1719705304909</v>
      </c>
      <c r="BK183" s="14">
        <f t="shared" si="132"/>
        <v>1786.6186339516373</v>
      </c>
      <c r="BL183" s="14">
        <f t="shared" si="133"/>
        <v>1746.3072010352732</v>
      </c>
      <c r="BM183" s="14">
        <f t="shared" si="134"/>
        <v>1884.4144892438949</v>
      </c>
      <c r="BN183" s="14">
        <f t="shared" si="135"/>
        <v>1829.7309159031806</v>
      </c>
      <c r="BO183" s="14">
        <f t="shared" si="136"/>
        <v>0</v>
      </c>
      <c r="BP183" s="14">
        <f t="shared" si="137"/>
        <v>0</v>
      </c>
      <c r="BQ183" s="14">
        <f t="shared" si="138"/>
        <v>2724.0126055868686</v>
      </c>
      <c r="BR183" s="14">
        <f t="shared" si="139"/>
        <v>2647.2298484536136</v>
      </c>
      <c r="BS183" s="14">
        <f t="shared" si="140"/>
        <v>2869.6344708693414</v>
      </c>
      <c r="BT183" s="14">
        <f t="shared" si="141"/>
        <v>2838.5894658029001</v>
      </c>
      <c r="BU183" s="14">
        <f t="shared" si="142"/>
        <v>2697.6141422661813</v>
      </c>
      <c r="BV183" s="14">
        <f t="shared" si="143"/>
        <v>2678.7761397761155</v>
      </c>
      <c r="BW183" s="14">
        <f t="shared" si="144"/>
        <v>2811.6105127274136</v>
      </c>
      <c r="BX183" s="14">
        <f t="shared" si="145"/>
        <v>2762.5651162643762</v>
      </c>
      <c r="BY183" s="14">
        <f t="shared" si="146"/>
        <v>2869.3107007523317</v>
      </c>
      <c r="BZ183" s="14">
        <f t="shared" si="147"/>
        <v>2819.83491576088</v>
      </c>
      <c r="CA183" s="14">
        <f t="shared" si="148"/>
        <v>0</v>
      </c>
      <c r="CB183" s="14">
        <f t="shared" si="149"/>
        <v>0</v>
      </c>
    </row>
  </sheetData>
  <mergeCells count="19">
    <mergeCell ref="AS3:AV3"/>
    <mergeCell ref="AW3:AZ3"/>
    <mergeCell ref="BA3:BD3"/>
    <mergeCell ref="BE3:BH3"/>
    <mergeCell ref="Z3:AC3"/>
    <mergeCell ref="AD3:AG3"/>
    <mergeCell ref="AH3:AK3"/>
    <mergeCell ref="AL3:AO3"/>
    <mergeCell ref="AP3:AR3"/>
    <mergeCell ref="F3:I3"/>
    <mergeCell ref="N3:Q3"/>
    <mergeCell ref="J3:M3"/>
    <mergeCell ref="R3:U3"/>
    <mergeCell ref="V3:Y3"/>
    <mergeCell ref="BI3:BL3"/>
    <mergeCell ref="BM3:BP3"/>
    <mergeCell ref="BQ3:BT3"/>
    <mergeCell ref="BU3:BX3"/>
    <mergeCell ref="BY3:CB3"/>
  </mergeCells>
  <pageMargins left="0.7" right="0.7" top="0.75" bottom="0.75" header="0.3" footer="0.3"/>
  <ignoredErrors>
    <ignoredError sqref="AD34 AZ5:AZ183 BL5:BL183 BX5:BX183" formula="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U192"/>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6" width="17.6640625" customWidth="1"/>
    <col min="17" max="18" width="17.6640625" hidden="1" customWidth="1"/>
    <col min="19" max="20" width="4.6640625" customWidth="1"/>
    <col min="21" max="21" width="9.109375" style="1" hidden="1" customWidth="1"/>
    <col min="22" max="22" width="4.6640625" customWidth="1"/>
  </cols>
  <sheetData>
    <row r="1" spans="1:21" ht="21" x14ac:dyDescent="0.4">
      <c r="A1" s="36"/>
      <c r="B1" s="254" t="s">
        <v>1041</v>
      </c>
      <c r="C1" s="254"/>
      <c r="D1" s="254"/>
      <c r="E1" s="254"/>
      <c r="F1" s="254"/>
      <c r="G1" s="254"/>
      <c r="H1" s="254"/>
      <c r="I1" s="254"/>
      <c r="J1" s="254"/>
      <c r="K1" s="254"/>
      <c r="L1" s="254"/>
      <c r="M1" s="36"/>
      <c r="N1" s="36"/>
      <c r="O1" s="36"/>
      <c r="P1" s="36"/>
      <c r="Q1" s="36"/>
      <c r="R1" s="36"/>
      <c r="S1" s="36"/>
    </row>
    <row r="2" spans="1:21" x14ac:dyDescent="0.3">
      <c r="A2" s="36"/>
      <c r="B2" s="250"/>
      <c r="C2" s="250"/>
      <c r="D2" s="250"/>
      <c r="E2" s="250"/>
      <c r="F2" s="250"/>
      <c r="G2" s="250"/>
      <c r="H2" s="250"/>
      <c r="I2" s="250"/>
      <c r="J2" s="250"/>
      <c r="K2" s="250"/>
      <c r="L2" s="250"/>
      <c r="M2" s="36"/>
      <c r="N2" s="36"/>
      <c r="O2" s="36"/>
      <c r="P2" s="36"/>
      <c r="Q2" s="36"/>
      <c r="R2" s="36"/>
      <c r="S2" s="36"/>
    </row>
    <row r="3" spans="1:21" x14ac:dyDescent="0.3">
      <c r="A3" s="36"/>
      <c r="B3" s="36"/>
      <c r="C3" s="36"/>
      <c r="D3" s="36"/>
      <c r="E3" s="36"/>
      <c r="F3" s="36"/>
      <c r="G3" s="36"/>
      <c r="H3" s="36"/>
      <c r="I3" s="36"/>
      <c r="J3" s="36"/>
      <c r="K3" s="36"/>
      <c r="L3" s="36"/>
      <c r="M3" s="36"/>
      <c r="N3" s="36"/>
      <c r="O3" s="36"/>
      <c r="P3" s="36"/>
      <c r="Q3" s="36"/>
      <c r="R3" s="36"/>
      <c r="S3" s="36"/>
    </row>
    <row r="4" spans="1:21" x14ac:dyDescent="0.3">
      <c r="A4" s="36"/>
      <c r="B4" s="36"/>
      <c r="C4" s="36"/>
      <c r="D4" s="36"/>
      <c r="E4" s="37" t="s">
        <v>1016</v>
      </c>
      <c r="F4" s="36"/>
      <c r="G4" s="38" t="str">
        <f ca="1">'Org List'!J7</f>
        <v>HWB</v>
      </c>
      <c r="H4" s="36"/>
      <c r="I4" s="36"/>
      <c r="J4" s="36"/>
      <c r="K4" s="36"/>
      <c r="L4" s="36"/>
      <c r="M4" s="36"/>
      <c r="N4" s="36"/>
      <c r="O4" s="36"/>
      <c r="P4" s="36"/>
      <c r="Q4" s="36"/>
      <c r="R4" s="36"/>
      <c r="S4" s="36"/>
      <c r="U4" s="1">
        <f ca="1">MATCH($G$4, 'Comms by AT'!$B:$B, 0)</f>
        <v>4</v>
      </c>
    </row>
    <row r="5" spans="1:21" x14ac:dyDescent="0.3">
      <c r="A5" s="36"/>
      <c r="B5" s="36"/>
      <c r="C5" s="36"/>
      <c r="D5" s="36"/>
      <c r="E5" s="36"/>
      <c r="F5" s="36"/>
      <c r="G5" s="36"/>
      <c r="H5" s="36"/>
      <c r="I5" s="36"/>
      <c r="J5" s="36"/>
      <c r="K5" s="36"/>
      <c r="L5" s="36"/>
      <c r="M5" s="36"/>
      <c r="N5" s="36"/>
      <c r="O5" s="36"/>
      <c r="P5" s="36"/>
      <c r="Q5" s="36"/>
      <c r="R5" s="36"/>
      <c r="S5" s="36"/>
      <c r="U5" s="1">
        <f ca="1">COUNTIF('Comms by AT'!$C:$C, $G$4)</f>
        <v>179</v>
      </c>
    </row>
    <row r="6" spans="1:21" ht="20.100000000000001" customHeight="1" x14ac:dyDescent="0.3">
      <c r="E6" s="214" t="s">
        <v>1733</v>
      </c>
    </row>
    <row r="7" spans="1:21" x14ac:dyDescent="0.3">
      <c r="A7" s="36"/>
      <c r="B7" s="36"/>
      <c r="C7" s="36"/>
      <c r="D7" s="36"/>
      <c r="E7" s="37" t="s">
        <v>1017</v>
      </c>
      <c r="F7" s="36"/>
      <c r="G7" s="36"/>
      <c r="H7" s="36"/>
      <c r="I7" s="36"/>
      <c r="J7" s="36"/>
      <c r="K7" s="36"/>
      <c r="L7" s="36"/>
      <c r="M7" s="36"/>
      <c r="N7" s="36"/>
      <c r="O7" s="36"/>
      <c r="P7" s="36"/>
      <c r="Q7" s="36"/>
      <c r="R7" s="36"/>
      <c r="S7" s="36"/>
    </row>
    <row r="9" spans="1:21" s="1" customFormat="1" hidden="1" x14ac:dyDescent="0.3">
      <c r="G9" s="1">
        <v>27</v>
      </c>
      <c r="H9" s="1">
        <v>28</v>
      </c>
      <c r="I9" s="1">
        <v>29</v>
      </c>
      <c r="J9" s="1">
        <v>30</v>
      </c>
      <c r="K9" s="1">
        <v>31</v>
      </c>
      <c r="L9" s="1">
        <v>32</v>
      </c>
      <c r="M9" s="1">
        <v>33</v>
      </c>
      <c r="N9" s="1">
        <v>34</v>
      </c>
      <c r="O9" s="1">
        <v>35</v>
      </c>
      <c r="P9" s="1">
        <v>36</v>
      </c>
      <c r="Q9" s="1">
        <v>37</v>
      </c>
      <c r="R9" s="1">
        <v>38</v>
      </c>
    </row>
    <row r="10" spans="1:21" ht="15" thickBot="1" x14ac:dyDescent="0.35"/>
    <row r="11" spans="1:21" ht="30" customHeight="1" x14ac:dyDescent="0.3">
      <c r="B11" s="203"/>
      <c r="C11" s="204"/>
      <c r="D11" s="205"/>
      <c r="E11" s="198"/>
      <c r="F11" s="200"/>
      <c r="G11" s="286" t="s">
        <v>875</v>
      </c>
      <c r="H11" s="287"/>
      <c r="I11" s="287"/>
      <c r="J11" s="288"/>
      <c r="K11" s="286" t="s">
        <v>880</v>
      </c>
      <c r="L11" s="287"/>
      <c r="M11" s="287"/>
      <c r="N11" s="288"/>
      <c r="O11" s="286" t="s">
        <v>885</v>
      </c>
      <c r="P11" s="287"/>
      <c r="Q11" s="287"/>
      <c r="R11" s="288"/>
    </row>
    <row r="12" spans="1:21" ht="15" customHeight="1" x14ac:dyDescent="0.3">
      <c r="B12" s="211"/>
      <c r="C12" s="212"/>
      <c r="D12" s="213"/>
      <c r="E12" s="209"/>
      <c r="F12" s="210"/>
      <c r="G12" s="289"/>
      <c r="H12" s="290"/>
      <c r="I12" s="290"/>
      <c r="J12" s="291"/>
      <c r="K12" s="289"/>
      <c r="L12" s="290"/>
      <c r="M12" s="290"/>
      <c r="N12" s="291"/>
      <c r="O12" s="289"/>
      <c r="P12" s="290"/>
      <c r="Q12" s="290"/>
      <c r="R12" s="291"/>
    </row>
    <row r="13" spans="1:21" ht="15" thickBot="1" x14ac:dyDescent="0.35">
      <c r="B13" s="206" t="s">
        <v>1031</v>
      </c>
      <c r="C13" s="207" t="s">
        <v>1117</v>
      </c>
      <c r="D13" s="208" t="s">
        <v>1033</v>
      </c>
      <c r="E13" s="199" t="s">
        <v>195</v>
      </c>
      <c r="F13" s="201" t="s">
        <v>1018</v>
      </c>
      <c r="G13" s="86" t="s">
        <v>876</v>
      </c>
      <c r="H13" s="85" t="s">
        <v>877</v>
      </c>
      <c r="I13" s="85" t="s">
        <v>878</v>
      </c>
      <c r="J13" s="88" t="s">
        <v>879</v>
      </c>
      <c r="K13" s="86" t="s">
        <v>881</v>
      </c>
      <c r="L13" s="85" t="s">
        <v>882</v>
      </c>
      <c r="M13" s="85" t="s">
        <v>883</v>
      </c>
      <c r="N13" s="88" t="s">
        <v>884</v>
      </c>
      <c r="O13" s="179" t="s">
        <v>881</v>
      </c>
      <c r="P13" s="88" t="s">
        <v>882</v>
      </c>
      <c r="Q13" s="87" t="s">
        <v>883</v>
      </c>
      <c r="R13" s="88" t="s">
        <v>884</v>
      </c>
    </row>
    <row r="14" spans="1:21" ht="15" customHeight="1" x14ac:dyDescent="0.3">
      <c r="A14" s="56">
        <v>0</v>
      </c>
      <c r="B14" s="94" t="str">
        <f ca="1">IFERROR(IF((VLOOKUP($E14,'Org List'!$AJ$10:$AL$188,3,FALSE))="","",(VLOOKUP($E14,'Org List'!$AJ$10:$AL$188,3,FALSE))),"")</f>
        <v/>
      </c>
      <c r="C14" s="95" t="str">
        <f ca="1">IFERROR(IF((VLOOKUP($E14,'Org List'!$AO$10:$AQ$188,3,FALSE))="","",(VLOOKUP($E14,'Org List'!$AO$10:$AQ$188,3,FALSE))),"")</f>
        <v/>
      </c>
      <c r="D14" s="115" t="str">
        <f ca="1">IFERROR(IF((VLOOKUP($E14,'Org List'!$AT$10:$AV$188,3,FALSE))="","",(VLOOKUP($E14,'Org List'!$AT$10:$AV$188,3,FALSE))),"")</f>
        <v/>
      </c>
      <c r="E14" s="94" t="str">
        <f t="shared" ref="E14:E45" ca="1" si="0">IF($A14&gt;$U$5-1,"",INDIRECT("'Comms by AT'!D"&amp;$A14+$U$4))</f>
        <v>HWB</v>
      </c>
      <c r="F14" s="96" t="str">
        <f ca="1">IF(E14="","",VLOOKUP(E14,'Org List'!$J$9:$K$488,2,0))</f>
        <v>Health and Wellbeing Board</v>
      </c>
      <c r="G14" s="118">
        <f ca="1">IFERROR(IF((VLOOKUP($E14,'NEA Backsheet'!$D$5:$CB$183,G$9,FALSE))="","",(VLOOKUP($E14,'NEA Backsheet'!$D$5:$CB$183,G$9,FALSE))),"")</f>
        <v>1473661.9999999993</v>
      </c>
      <c r="H14" s="119">
        <f ca="1">IFERROR(IF((VLOOKUP($E14,'NEA Backsheet'!$D$5:$CB$183,H$9,FALSE))="","",(VLOOKUP($E14,'NEA Backsheet'!$D$5:$CB$183,H$9,FALSE))),"")</f>
        <v>1463603</v>
      </c>
      <c r="I14" s="119">
        <f ca="1">IFERROR(IF((VLOOKUP($E14,'NEA Backsheet'!$D$5:$CB$183,I$9,FALSE))="","",(VLOOKUP($E14,'NEA Backsheet'!$D$5:$CB$183,I$9,FALSE))),"")</f>
        <v>1534499.0000000002</v>
      </c>
      <c r="J14" s="120">
        <f ca="1">IFERROR(IF((VLOOKUP($E14,'NEA Backsheet'!$D$5:$CB$183,J$9,FALSE))="","",(VLOOKUP($E14,'NEA Backsheet'!$D$5:$CB$183,J$9,FALSE))),"")</f>
        <v>1525956.0000000002</v>
      </c>
      <c r="K14" s="118">
        <f ca="1">IFERROR(IF((VLOOKUP($E14,'NEA Backsheet'!$D$5:$CB$183,K$9,FALSE))="","",(VLOOKUP($E14,'NEA Backsheet'!$D$5:$CB$183,K$9,FALSE))),"")</f>
        <v>1499065.972976421</v>
      </c>
      <c r="L14" s="119">
        <f ca="1">IFERROR(IF((VLOOKUP($E14,'NEA Backsheet'!$D$5:$CB$183,L$9,FALSE))="","",(VLOOKUP($E14,'NEA Backsheet'!$D$5:$CB$183,L$9,FALSE))),"")</f>
        <v>1495866.9586688313</v>
      </c>
      <c r="M14" s="119">
        <f ca="1">IFERROR(IF((VLOOKUP($E14,'NEA Backsheet'!$D$5:$CB$183,M$9,FALSE))="","",(VLOOKUP($E14,'NEA Backsheet'!$D$5:$CB$183,M$9,FALSE))),"")</f>
        <v>1544705.9586688303</v>
      </c>
      <c r="N14" s="121">
        <f ca="1">IFERROR(IF((VLOOKUP($E14,'NEA Backsheet'!$D$5:$CB$183,N$9,FALSE))="","",(VLOOKUP($E14,'NEA Backsheet'!$D$5:$CB$183,N$9,FALSE))),"")</f>
        <v>1519308.7469364367</v>
      </c>
      <c r="O14" s="183">
        <f ca="1">IFERROR(IF((VLOOKUP($E14,'NEA Backsheet'!$D$5:$CB$183,O$9,FALSE))="","",(VLOOKUP($E14,'NEA Backsheet'!$D$5:$CB$183,O$9,FALSE))),"")</f>
        <v>1541770.9999999988</v>
      </c>
      <c r="P14" s="121">
        <f ca="1">IFERROR(IF((VLOOKUP($E14,'NEA Backsheet'!$D$5:$CB$183,P$9,FALSE))="","",(VLOOKUP($E14,'NEA Backsheet'!$D$5:$CB$183,P$9,FALSE))),"")</f>
        <v>1535439.9999999998</v>
      </c>
      <c r="Q14" s="122">
        <f ca="1">IFERROR(IF((VLOOKUP($E14,'NEA Backsheet'!$D$5:$CB$183,Q$9,FALSE))="","",(VLOOKUP($E14,'NEA Backsheet'!$D$5:$CB$183,Q$9,FALSE))),"")</f>
        <v>0</v>
      </c>
      <c r="R14" s="121">
        <f ca="1">IFERROR(IF((VLOOKUP($E14,'NEA Backsheet'!$D$5:$CB$183,R$9,FALSE))="","",(VLOOKUP($E14,'NEA Backsheet'!$D$5:$CB$183,R$9,FALSE))),"")</f>
        <v>0</v>
      </c>
    </row>
    <row r="15" spans="1:21" ht="15" customHeight="1" x14ac:dyDescent="0.3">
      <c r="A15" s="56">
        <v>1</v>
      </c>
      <c r="B15" s="97" t="str">
        <f ca="1">IFERROR(IF((VLOOKUP($E15,'Org List'!$AJ$10:$AL$188,3,FALSE))="","",(VLOOKUP($E15,'Org List'!$AJ$10:$AL$188,3,FALSE))),"")</f>
        <v>North of England Commissioning Region</v>
      </c>
      <c r="C15" s="98" t="str">
        <f ca="1">IFERROR(IF((VLOOKUP($E15,'Org List'!$AO$10:$AQ$188,3,FALSE))="","",(VLOOKUP($E15,'Org List'!$AO$10:$AQ$188,3,FALSE))),"")</f>
        <v/>
      </c>
      <c r="D15" s="116" t="str">
        <f ca="1">IFERROR(IF((VLOOKUP($E15,'Org List'!$AT$10:$AV$188,3,FALSE))="","",(VLOOKUP($E15,'Org List'!$AT$10:$AV$188,3,FALSE))),"")</f>
        <v/>
      </c>
      <c r="E15" s="97" t="str">
        <f t="shared" ca="1" si="0"/>
        <v>Y54</v>
      </c>
      <c r="F15" s="99" t="str">
        <f ca="1">IF(E15="","",VLOOKUP(E15,'Org List'!$J$9:$K$488,2,0))</f>
        <v>North of England Commissioning Region</v>
      </c>
      <c r="G15" s="123">
        <f ca="1">IFERROR(IF((VLOOKUP($E15,'NEA Backsheet'!$D$5:$CB$183,G$9,FALSE))="","",(VLOOKUP($E15,'NEA Backsheet'!$D$5:$CB$183,G$9,FALSE))),"")</f>
        <v>454895.63032843289</v>
      </c>
      <c r="H15" s="124">
        <f ca="1">IFERROR(IF((VLOOKUP($E15,'NEA Backsheet'!$D$5:$CB$183,H$9,FALSE))="","",(VLOOKUP($E15,'NEA Backsheet'!$D$5:$CB$183,H$9,FALSE))),"")</f>
        <v>453943.27798664378</v>
      </c>
      <c r="I15" s="124">
        <f ca="1">IFERROR(IF((VLOOKUP($E15,'NEA Backsheet'!$D$5:$CB$183,I$9,FALSE))="","",(VLOOKUP($E15,'NEA Backsheet'!$D$5:$CB$183,I$9,FALSE))),"")</f>
        <v>482390.07557242183</v>
      </c>
      <c r="J15" s="125">
        <f ca="1">IFERROR(IF((VLOOKUP($E15,'NEA Backsheet'!$D$5:$CB$183,J$9,FALSE))="","",(VLOOKUP($E15,'NEA Backsheet'!$D$5:$CB$183,J$9,FALSE))),"")</f>
        <v>475250.19344022498</v>
      </c>
      <c r="K15" s="123">
        <f ca="1">IFERROR(IF((VLOOKUP($E15,'NEA Backsheet'!$D$5:$CB$183,K$9,FALSE))="","",(VLOOKUP($E15,'NEA Backsheet'!$D$5:$CB$183,K$9,FALSE))),"")</f>
        <v>468294.63300694822</v>
      </c>
      <c r="L15" s="124">
        <f ca="1">IFERROR(IF((VLOOKUP($E15,'NEA Backsheet'!$D$5:$CB$183,L$9,FALSE))="","",(VLOOKUP($E15,'NEA Backsheet'!$D$5:$CB$183,L$9,FALSE))),"")</f>
        <v>464628.45568876457</v>
      </c>
      <c r="M15" s="124">
        <f ca="1">IFERROR(IF((VLOOKUP($E15,'NEA Backsheet'!$D$5:$CB$183,M$9,FALSE))="","",(VLOOKUP($E15,'NEA Backsheet'!$D$5:$CB$183,M$9,FALSE))),"")</f>
        <v>481040.88244633988</v>
      </c>
      <c r="N15" s="126">
        <f ca="1">IFERROR(IF((VLOOKUP($E15,'NEA Backsheet'!$D$5:$CB$183,N$9,FALSE))="","",(VLOOKUP($E15,'NEA Backsheet'!$D$5:$CB$183,N$9,FALSE))),"")</f>
        <v>474576.26400547166</v>
      </c>
      <c r="O15" s="184">
        <f ca="1">IFERROR(IF((VLOOKUP($E15,'NEA Backsheet'!$D$5:$CB$183,O$9,FALSE))="","",(VLOOKUP($E15,'NEA Backsheet'!$D$5:$CB$183,O$9,FALSE))),"")</f>
        <v>480069.89990503312</v>
      </c>
      <c r="P15" s="126">
        <f ca="1">IFERROR(IF((VLOOKUP($E15,'NEA Backsheet'!$D$5:$CB$183,P$9,FALSE))="","",(VLOOKUP($E15,'NEA Backsheet'!$D$5:$CB$183,P$9,FALSE))),"")</f>
        <v>475680.23442584358</v>
      </c>
      <c r="Q15" s="127">
        <f ca="1">IFERROR(IF((VLOOKUP($E15,'NEA Backsheet'!$D$5:$CB$183,Q$9,FALSE))="","",(VLOOKUP($E15,'NEA Backsheet'!$D$5:$CB$183,Q$9,FALSE))),"")</f>
        <v>0</v>
      </c>
      <c r="R15" s="126">
        <f ca="1">IFERROR(IF((VLOOKUP($E15,'NEA Backsheet'!$D$5:$CB$183,R$9,FALSE))="","",(VLOOKUP($E15,'NEA Backsheet'!$D$5:$CB$183,R$9,FALSE))),"")</f>
        <v>0</v>
      </c>
    </row>
    <row r="16" spans="1:21" ht="15" customHeight="1" x14ac:dyDescent="0.3">
      <c r="A16" s="56">
        <v>2</v>
      </c>
      <c r="B16" s="97" t="str">
        <f ca="1">IFERROR(IF((VLOOKUP($E16,'Org List'!$AJ$10:$AL$188,3,FALSE))="","",(VLOOKUP($E16,'Org List'!$AJ$10:$AL$188,3,FALSE))),"")</f>
        <v>Midlands and East of England Commissioning Region</v>
      </c>
      <c r="C16" s="98" t="str">
        <f ca="1">IFERROR(IF((VLOOKUP($E16,'Org List'!$AO$10:$AQ$188,3,FALSE))="","",(VLOOKUP($E16,'Org List'!$AO$10:$AQ$188,3,FALSE))),"")</f>
        <v/>
      </c>
      <c r="D16" s="116" t="str">
        <f ca="1">IFERROR(IF((VLOOKUP($E16,'Org List'!$AT$10:$AV$188,3,FALSE))="","",(VLOOKUP($E16,'Org List'!$AT$10:$AV$188,3,FALSE))),"")</f>
        <v/>
      </c>
      <c r="E16" s="97" t="str">
        <f t="shared" ca="1" si="0"/>
        <v>Y55</v>
      </c>
      <c r="F16" s="99" t="str">
        <f ca="1">IF(E16="","",VLOOKUP(E16,'Org List'!$J$9:$K$488,2,0))</f>
        <v>Midlands and East of England Commissioning Region</v>
      </c>
      <c r="G16" s="123">
        <f ca="1">IFERROR(IF((VLOOKUP($E16,'NEA Backsheet'!$D$5:$CB$183,G$9,FALSE))="","",(VLOOKUP($E16,'NEA Backsheet'!$D$5:$CB$183,G$9,FALSE))),"")</f>
        <v>456357.37068404432</v>
      </c>
      <c r="H16" s="124">
        <f ca="1">IFERROR(IF((VLOOKUP($E16,'NEA Backsheet'!$D$5:$CB$183,H$9,FALSE))="","",(VLOOKUP($E16,'NEA Backsheet'!$D$5:$CB$183,H$9,FALSE))),"")</f>
        <v>449978.06448090612</v>
      </c>
      <c r="I16" s="124">
        <f ca="1">IFERROR(IF((VLOOKUP($E16,'NEA Backsheet'!$D$5:$CB$183,I$9,FALSE))="","",(VLOOKUP($E16,'NEA Backsheet'!$D$5:$CB$183,I$9,FALSE))),"")</f>
        <v>466292.06180256623</v>
      </c>
      <c r="J16" s="125">
        <f ca="1">IFERROR(IF((VLOOKUP($E16,'NEA Backsheet'!$D$5:$CB$183,J$9,FALSE))="","",(VLOOKUP($E16,'NEA Backsheet'!$D$5:$CB$183,J$9,FALSE))),"")</f>
        <v>467223.81146030972</v>
      </c>
      <c r="K16" s="123">
        <f ca="1">IFERROR(IF((VLOOKUP($E16,'NEA Backsheet'!$D$5:$CB$183,K$9,FALSE))="","",(VLOOKUP($E16,'NEA Backsheet'!$D$5:$CB$183,K$9,FALSE))),"")</f>
        <v>456186.1523714799</v>
      </c>
      <c r="L16" s="124">
        <f ca="1">IFERROR(IF((VLOOKUP($E16,'NEA Backsheet'!$D$5:$CB$183,L$9,FALSE))="","",(VLOOKUP($E16,'NEA Backsheet'!$D$5:$CB$183,L$9,FALSE))),"")</f>
        <v>456020.81844870275</v>
      </c>
      <c r="M16" s="124">
        <f ca="1">IFERROR(IF((VLOOKUP($E16,'NEA Backsheet'!$D$5:$CB$183,M$9,FALSE))="","",(VLOOKUP($E16,'NEA Backsheet'!$D$5:$CB$183,M$9,FALSE))),"")</f>
        <v>472262.13960793364</v>
      </c>
      <c r="N16" s="126">
        <f ca="1">IFERROR(IF((VLOOKUP($E16,'NEA Backsheet'!$D$5:$CB$183,N$9,FALSE))="","",(VLOOKUP($E16,'NEA Backsheet'!$D$5:$CB$183,N$9,FALSE))),"")</f>
        <v>466338.65819957934</v>
      </c>
      <c r="O16" s="184">
        <f ca="1">IFERROR(IF((VLOOKUP($E16,'NEA Backsheet'!$D$5:$CB$183,O$9,FALSE))="","",(VLOOKUP($E16,'NEA Backsheet'!$D$5:$CB$183,O$9,FALSE))),"")</f>
        <v>474102.41009837372</v>
      </c>
      <c r="P16" s="126">
        <f ca="1">IFERROR(IF((VLOOKUP($E16,'NEA Backsheet'!$D$5:$CB$183,P$9,FALSE))="","",(VLOOKUP($E16,'NEA Backsheet'!$D$5:$CB$183,P$9,FALSE))),"")</f>
        <v>473031.53903757769</v>
      </c>
      <c r="Q16" s="127">
        <f ca="1">IFERROR(IF((VLOOKUP($E16,'NEA Backsheet'!$D$5:$CB$183,Q$9,FALSE))="","",(VLOOKUP($E16,'NEA Backsheet'!$D$5:$CB$183,Q$9,FALSE))),"")</f>
        <v>0</v>
      </c>
      <c r="R16" s="126">
        <f ca="1">IFERROR(IF((VLOOKUP($E16,'NEA Backsheet'!$D$5:$CB$183,R$9,FALSE))="","",(VLOOKUP($E16,'NEA Backsheet'!$D$5:$CB$183,R$9,FALSE))),"")</f>
        <v>0</v>
      </c>
    </row>
    <row r="17" spans="1:18" ht="15" customHeight="1" x14ac:dyDescent="0.3">
      <c r="A17" s="56">
        <v>3</v>
      </c>
      <c r="B17" s="97" t="str">
        <f ca="1">IFERROR(IF((VLOOKUP($E17,'Org List'!$AJ$10:$AL$188,3,FALSE))="","",(VLOOKUP($E17,'Org List'!$AJ$10:$AL$188,3,FALSE))),"")</f>
        <v>London Commissioning Region</v>
      </c>
      <c r="C17" s="98" t="str">
        <f ca="1">IFERROR(IF((VLOOKUP($E17,'Org List'!$AO$10:$AQ$188,3,FALSE))="","",(VLOOKUP($E17,'Org List'!$AO$10:$AQ$188,3,FALSE))),"")</f>
        <v/>
      </c>
      <c r="D17" s="116" t="str">
        <f ca="1">IFERROR(IF((VLOOKUP($E17,'Org List'!$AT$10:$AV$188,3,FALSE))="","",(VLOOKUP($E17,'Org List'!$AT$10:$AV$188,3,FALSE))),"")</f>
        <v/>
      </c>
      <c r="E17" s="97" t="str">
        <f t="shared" ca="1" si="0"/>
        <v>Y56</v>
      </c>
      <c r="F17" s="99" t="str">
        <f ca="1">IF(E17="","",VLOOKUP(E17,'Org List'!$J$9:$K$488,2,0))</f>
        <v>London Commissioning Region</v>
      </c>
      <c r="G17" s="123">
        <f ca="1">IFERROR(IF((VLOOKUP($E17,'NEA Backsheet'!$D$5:$CB$183,G$9,FALSE))="","",(VLOOKUP($E17,'NEA Backsheet'!$D$5:$CB$183,G$9,FALSE))),"")</f>
        <v>195576.20554106796</v>
      </c>
      <c r="H17" s="124">
        <f ca="1">IFERROR(IF((VLOOKUP($E17,'NEA Backsheet'!$D$5:$CB$183,H$9,FALSE))="","",(VLOOKUP($E17,'NEA Backsheet'!$D$5:$CB$183,H$9,FALSE))),"")</f>
        <v>195847.97445608844</v>
      </c>
      <c r="I17" s="124">
        <f ca="1">IFERROR(IF((VLOOKUP($E17,'NEA Backsheet'!$D$5:$CB$183,I$9,FALSE))="","",(VLOOKUP($E17,'NEA Backsheet'!$D$5:$CB$183,I$9,FALSE))),"")</f>
        <v>203959.61407250696</v>
      </c>
      <c r="J17" s="125">
        <f ca="1">IFERROR(IF((VLOOKUP($E17,'NEA Backsheet'!$D$5:$CB$183,J$9,FALSE))="","",(VLOOKUP($E17,'NEA Backsheet'!$D$5:$CB$183,J$9,FALSE))),"")</f>
        <v>201792.71820401406</v>
      </c>
      <c r="K17" s="123">
        <f ca="1">IFERROR(IF((VLOOKUP($E17,'NEA Backsheet'!$D$5:$CB$183,K$9,FALSE))="","",(VLOOKUP($E17,'NEA Backsheet'!$D$5:$CB$183,K$9,FALSE))),"")</f>
        <v>205186.47127588303</v>
      </c>
      <c r="L17" s="124">
        <f ca="1">IFERROR(IF((VLOOKUP($E17,'NEA Backsheet'!$D$5:$CB$183,L$9,FALSE))="","",(VLOOKUP($E17,'NEA Backsheet'!$D$5:$CB$183,L$9,FALSE))),"")</f>
        <v>205096.47754665391</v>
      </c>
      <c r="M17" s="124">
        <f ca="1">IFERROR(IF((VLOOKUP($E17,'NEA Backsheet'!$D$5:$CB$183,M$9,FALSE))="","",(VLOOKUP($E17,'NEA Backsheet'!$D$5:$CB$183,M$9,FALSE))),"")</f>
        <v>208176.55192262834</v>
      </c>
      <c r="N17" s="126">
        <f ca="1">IFERROR(IF((VLOOKUP($E17,'NEA Backsheet'!$D$5:$CB$183,N$9,FALSE))="","",(VLOOKUP($E17,'NEA Backsheet'!$D$5:$CB$183,N$9,FALSE))),"")</f>
        <v>203282.52431174574</v>
      </c>
      <c r="O17" s="184">
        <f ca="1">IFERROR(IF((VLOOKUP($E17,'NEA Backsheet'!$D$5:$CB$183,O$9,FALSE))="","",(VLOOKUP($E17,'NEA Backsheet'!$D$5:$CB$183,O$9,FALSE))),"")</f>
        <v>203715.36838013006</v>
      </c>
      <c r="P17" s="126">
        <f ca="1">IFERROR(IF((VLOOKUP($E17,'NEA Backsheet'!$D$5:$CB$183,P$9,FALSE))="","",(VLOOKUP($E17,'NEA Backsheet'!$D$5:$CB$183,P$9,FALSE))),"")</f>
        <v>205467.39915370921</v>
      </c>
      <c r="Q17" s="127">
        <f ca="1">IFERROR(IF((VLOOKUP($E17,'NEA Backsheet'!$D$5:$CB$183,Q$9,FALSE))="","",(VLOOKUP($E17,'NEA Backsheet'!$D$5:$CB$183,Q$9,FALSE))),"")</f>
        <v>0</v>
      </c>
      <c r="R17" s="126">
        <f ca="1">IFERROR(IF((VLOOKUP($E17,'NEA Backsheet'!$D$5:$CB$183,R$9,FALSE))="","",(VLOOKUP($E17,'NEA Backsheet'!$D$5:$CB$183,R$9,FALSE))),"")</f>
        <v>0</v>
      </c>
    </row>
    <row r="18" spans="1:18" ht="15" customHeight="1" x14ac:dyDescent="0.3">
      <c r="A18" s="56">
        <v>4</v>
      </c>
      <c r="B18" s="97" t="str">
        <f ca="1">IFERROR(IF((VLOOKUP($E18,'Org List'!$AJ$10:$AL$188,3,FALSE))="","",(VLOOKUP($E18,'Org List'!$AJ$10:$AL$188,3,FALSE))),"")</f>
        <v>South West England Commissioning Region</v>
      </c>
      <c r="C18" s="98" t="str">
        <f ca="1">IFERROR(IF((VLOOKUP($E18,'Org List'!$AO$10:$AQ$188,3,FALSE))="","",(VLOOKUP($E18,'Org List'!$AO$10:$AQ$188,3,FALSE))),"")</f>
        <v/>
      </c>
      <c r="D18" s="116" t="str">
        <f ca="1">IFERROR(IF((VLOOKUP($E18,'Org List'!$AT$10:$AV$188,3,FALSE))="","",(VLOOKUP($E18,'Org List'!$AT$10:$AV$188,3,FALSE))),"")</f>
        <v/>
      </c>
      <c r="E18" s="97" t="str">
        <f t="shared" ca="1" si="0"/>
        <v>Y58</v>
      </c>
      <c r="F18" s="99" t="str">
        <f ca="1">IF(E18="","",VLOOKUP(E18,'Org List'!$J$9:$K$488,2,0))</f>
        <v>South West England Commissioning Region</v>
      </c>
      <c r="G18" s="123">
        <f ca="1">IFERROR(IF((VLOOKUP($E18,'NEA Backsheet'!$D$5:$CB$183,G$9,FALSE))="","",(VLOOKUP($E18,'NEA Backsheet'!$D$5:$CB$183,G$9,FALSE))),"")</f>
        <v>147476.73440509028</v>
      </c>
      <c r="H18" s="124">
        <f ca="1">IFERROR(IF((VLOOKUP($E18,'NEA Backsheet'!$D$5:$CB$183,H$9,FALSE))="","",(VLOOKUP($E18,'NEA Backsheet'!$D$5:$CB$183,H$9,FALSE))),"")</f>
        <v>147012.16811198564</v>
      </c>
      <c r="I18" s="124">
        <f ca="1">IFERROR(IF((VLOOKUP($E18,'NEA Backsheet'!$D$5:$CB$183,I$9,FALSE))="","",(VLOOKUP($E18,'NEA Backsheet'!$D$5:$CB$183,I$9,FALSE))),"")</f>
        <v>156486.61245038128</v>
      </c>
      <c r="J18" s="125">
        <f ca="1">IFERROR(IF((VLOOKUP($E18,'NEA Backsheet'!$D$5:$CB$183,J$9,FALSE))="","",(VLOOKUP($E18,'NEA Backsheet'!$D$5:$CB$183,J$9,FALSE))),"")</f>
        <v>156800.79940116982</v>
      </c>
      <c r="K18" s="123">
        <f ca="1">IFERROR(IF((VLOOKUP($E18,'NEA Backsheet'!$D$5:$CB$183,K$9,FALSE))="","",(VLOOKUP($E18,'NEA Backsheet'!$D$5:$CB$183,K$9,FALSE))),"")</f>
        <v>150167.72879585001</v>
      </c>
      <c r="L18" s="124">
        <f ca="1">IFERROR(IF((VLOOKUP($E18,'NEA Backsheet'!$D$5:$CB$183,L$9,FALSE))="","",(VLOOKUP($E18,'NEA Backsheet'!$D$5:$CB$183,L$9,FALSE))),"")</f>
        <v>151192.75623906957</v>
      </c>
      <c r="M18" s="124">
        <f ca="1">IFERROR(IF((VLOOKUP($E18,'NEA Backsheet'!$D$5:$CB$183,M$9,FALSE))="","",(VLOOKUP($E18,'NEA Backsheet'!$D$5:$CB$183,M$9,FALSE))),"")</f>
        <v>157607.14289442162</v>
      </c>
      <c r="N18" s="126">
        <f ca="1">IFERROR(IF((VLOOKUP($E18,'NEA Backsheet'!$D$5:$CB$183,N$9,FALSE))="","",(VLOOKUP($E18,'NEA Backsheet'!$D$5:$CB$183,N$9,FALSE))),"")</f>
        <v>154057.73870762056</v>
      </c>
      <c r="O18" s="184">
        <f ca="1">IFERROR(IF((VLOOKUP($E18,'NEA Backsheet'!$D$5:$CB$183,O$9,FALSE))="","",(VLOOKUP($E18,'NEA Backsheet'!$D$5:$CB$183,O$9,FALSE))),"")</f>
        <v>156121.28867091125</v>
      </c>
      <c r="P18" s="126">
        <f ca="1">IFERROR(IF((VLOOKUP($E18,'NEA Backsheet'!$D$5:$CB$183,P$9,FALSE))="","",(VLOOKUP($E18,'NEA Backsheet'!$D$5:$CB$183,P$9,FALSE))),"")</f>
        <v>155312.34073294359</v>
      </c>
      <c r="Q18" s="127">
        <f ca="1">IFERROR(IF((VLOOKUP($E18,'NEA Backsheet'!$D$5:$CB$183,Q$9,FALSE))="","",(VLOOKUP($E18,'NEA Backsheet'!$D$5:$CB$183,Q$9,FALSE))),"")</f>
        <v>0</v>
      </c>
      <c r="R18" s="126">
        <f ca="1">IFERROR(IF((VLOOKUP($E18,'NEA Backsheet'!$D$5:$CB$183,R$9,FALSE))="","",(VLOOKUP($E18,'NEA Backsheet'!$D$5:$CB$183,R$9,FALSE))),"")</f>
        <v>0</v>
      </c>
    </row>
    <row r="19" spans="1:18" ht="15" customHeight="1" x14ac:dyDescent="0.3">
      <c r="A19" s="56">
        <v>5</v>
      </c>
      <c r="B19" s="97" t="str">
        <f ca="1">IFERROR(IF((VLOOKUP($E19,'Org List'!$AJ$10:$AL$188,3,FALSE))="","",(VLOOKUP($E19,'Org List'!$AJ$10:$AL$188,3,FALSE))),"")</f>
        <v>South East England Commissioning Region</v>
      </c>
      <c r="C19" s="98" t="str">
        <f ca="1">IFERROR(IF((VLOOKUP($E19,'Org List'!$AO$10:$AQ$188,3,FALSE))="","",(VLOOKUP($E19,'Org List'!$AO$10:$AQ$188,3,FALSE))),"")</f>
        <v/>
      </c>
      <c r="D19" s="116" t="str">
        <f ca="1">IFERROR(IF((VLOOKUP($E19,'Org List'!$AT$10:$AV$188,3,FALSE))="","",(VLOOKUP($E19,'Org List'!$AT$10:$AV$188,3,FALSE))),"")</f>
        <v/>
      </c>
      <c r="E19" s="97" t="str">
        <f t="shared" ca="1" si="0"/>
        <v>Y59</v>
      </c>
      <c r="F19" s="99" t="str">
        <f ca="1">IF(E19="","",VLOOKUP(E19,'Org List'!$J$9:$K$488,2,0))</f>
        <v>South East England Commissioning Region</v>
      </c>
      <c r="G19" s="123">
        <f ca="1">IFERROR(IF((VLOOKUP($E19,'NEA Backsheet'!$D$5:$CB$183,G$9,FALSE))="","",(VLOOKUP($E19,'NEA Backsheet'!$D$5:$CB$183,G$9,FALSE))),"")</f>
        <v>219356.05904136464</v>
      </c>
      <c r="H19" s="124">
        <f ca="1">IFERROR(IF((VLOOKUP($E19,'NEA Backsheet'!$D$5:$CB$183,H$9,FALSE))="","",(VLOOKUP($E19,'NEA Backsheet'!$D$5:$CB$183,H$9,FALSE))),"")</f>
        <v>216821.51496437614</v>
      </c>
      <c r="I19" s="124">
        <f ca="1">IFERROR(IF((VLOOKUP($E19,'NEA Backsheet'!$D$5:$CB$183,I$9,FALSE))="","",(VLOOKUP($E19,'NEA Backsheet'!$D$5:$CB$183,I$9,FALSE))),"")</f>
        <v>225370.63610212356</v>
      </c>
      <c r="J19" s="125">
        <f ca="1">IFERROR(IF((VLOOKUP($E19,'NEA Backsheet'!$D$5:$CB$183,J$9,FALSE))="","",(VLOOKUP($E19,'NEA Backsheet'!$D$5:$CB$183,J$9,FALSE))),"")</f>
        <v>224888.47749428148</v>
      </c>
      <c r="K19" s="123">
        <f ca="1">IFERROR(IF((VLOOKUP($E19,'NEA Backsheet'!$D$5:$CB$183,K$9,FALSE))="","",(VLOOKUP($E19,'NEA Backsheet'!$D$5:$CB$183,K$9,FALSE))),"")</f>
        <v>219230.98752625956</v>
      </c>
      <c r="L19" s="124">
        <f ca="1">IFERROR(IF((VLOOKUP($E19,'NEA Backsheet'!$D$5:$CB$183,L$9,FALSE))="","",(VLOOKUP($E19,'NEA Backsheet'!$D$5:$CB$183,L$9,FALSE))),"")</f>
        <v>218928.45074564056</v>
      </c>
      <c r="M19" s="124">
        <f ca="1">IFERROR(IF((VLOOKUP($E19,'NEA Backsheet'!$D$5:$CB$183,M$9,FALSE))="","",(VLOOKUP($E19,'NEA Backsheet'!$D$5:$CB$183,M$9,FALSE))),"")</f>
        <v>225619.24179750748</v>
      </c>
      <c r="N19" s="126">
        <f ca="1">IFERROR(IF((VLOOKUP($E19,'NEA Backsheet'!$D$5:$CB$183,N$9,FALSE))="","",(VLOOKUP($E19,'NEA Backsheet'!$D$5:$CB$183,N$9,FALSE))),"")</f>
        <v>221053.56171201952</v>
      </c>
      <c r="O19" s="184">
        <f ca="1">IFERROR(IF((VLOOKUP($E19,'NEA Backsheet'!$D$5:$CB$183,O$9,FALSE))="","",(VLOOKUP($E19,'NEA Backsheet'!$D$5:$CB$183,O$9,FALSE))),"")</f>
        <v>227762.03294555165</v>
      </c>
      <c r="P19" s="126">
        <f ca="1">IFERROR(IF((VLOOKUP($E19,'NEA Backsheet'!$D$5:$CB$183,P$9,FALSE))="","",(VLOOKUP($E19,'NEA Backsheet'!$D$5:$CB$183,P$9,FALSE))),"")</f>
        <v>225948.48664992579</v>
      </c>
      <c r="Q19" s="127">
        <f ca="1">IFERROR(IF((VLOOKUP($E19,'NEA Backsheet'!$D$5:$CB$183,Q$9,FALSE))="","",(VLOOKUP($E19,'NEA Backsheet'!$D$5:$CB$183,Q$9,FALSE))),"")</f>
        <v>0</v>
      </c>
      <c r="R19" s="126">
        <f ca="1">IFERROR(IF((VLOOKUP($E19,'NEA Backsheet'!$D$5:$CB$183,R$9,FALSE))="","",(VLOOKUP($E19,'NEA Backsheet'!$D$5:$CB$183,R$9,FALSE))),"")</f>
        <v>0</v>
      </c>
    </row>
    <row r="20" spans="1:18" ht="15" customHeight="1" x14ac:dyDescent="0.3">
      <c r="A20" s="56">
        <v>6</v>
      </c>
      <c r="B20" s="97" t="str">
        <f ca="1">IFERROR(IF((VLOOKUP($E20,'Org List'!$AJ$10:$AL$188,3,FALSE))="","",(VLOOKUP($E20,'Org List'!$AJ$10:$AL$188,3,FALSE))),"")</f>
        <v/>
      </c>
      <c r="C20" s="98" t="str">
        <f ca="1">IFERROR(IF((VLOOKUP($E20,'Org List'!$AO$10:$AQ$188,3,FALSE))="","",(VLOOKUP($E20,'Org List'!$AO$10:$AQ$188,3,FALSE))),"")</f>
        <v>North East Region</v>
      </c>
      <c r="D20" s="116" t="str">
        <f ca="1">IFERROR(IF((VLOOKUP($E20,'Org List'!$AT$10:$AV$188,3,FALSE))="","",(VLOOKUP($E20,'Org List'!$AT$10:$AV$188,3,FALSE))),"")</f>
        <v/>
      </c>
      <c r="E20" s="97" t="str">
        <f t="shared" ca="1" si="0"/>
        <v>E12000001</v>
      </c>
      <c r="F20" s="99" t="str">
        <f ca="1">IF(E20="","",VLOOKUP(E20,'Org List'!$J$9:$K$488,2,0))</f>
        <v>North East Region</v>
      </c>
      <c r="G20" s="123">
        <f ca="1">IFERROR(IF((VLOOKUP($E20,'NEA Backsheet'!$D$5:$CB$183,G$9,FALSE))="","",(VLOOKUP($E20,'NEA Backsheet'!$D$5:$CB$183,G$9,FALSE))),"")</f>
        <v>80369.634132804713</v>
      </c>
      <c r="H20" s="124">
        <f ca="1">IFERROR(IF((VLOOKUP($E20,'NEA Backsheet'!$D$5:$CB$183,H$9,FALSE))="","",(VLOOKUP($E20,'NEA Backsheet'!$D$5:$CB$183,H$9,FALSE))),"")</f>
        <v>80549.945656087162</v>
      </c>
      <c r="I20" s="124">
        <f ca="1">IFERROR(IF((VLOOKUP($E20,'NEA Backsheet'!$D$5:$CB$183,I$9,FALSE))="","",(VLOOKUP($E20,'NEA Backsheet'!$D$5:$CB$183,I$9,FALSE))),"")</f>
        <v>85301.723222412533</v>
      </c>
      <c r="J20" s="125">
        <f ca="1">IFERROR(IF((VLOOKUP($E20,'NEA Backsheet'!$D$5:$CB$183,J$9,FALSE))="","",(VLOOKUP($E20,'NEA Backsheet'!$D$5:$CB$183,J$9,FALSE))),"")</f>
        <v>84748.41741379934</v>
      </c>
      <c r="K20" s="123">
        <f ca="1">IFERROR(IF((VLOOKUP($E20,'NEA Backsheet'!$D$5:$CB$183,K$9,FALSE))="","",(VLOOKUP($E20,'NEA Backsheet'!$D$5:$CB$183,K$9,FALSE))),"")</f>
        <v>84164.702946798672</v>
      </c>
      <c r="L20" s="124">
        <f ca="1">IFERROR(IF((VLOOKUP($E20,'NEA Backsheet'!$D$5:$CB$183,L$9,FALSE))="","",(VLOOKUP($E20,'NEA Backsheet'!$D$5:$CB$183,L$9,FALSE))),"")</f>
        <v>83951.492888148015</v>
      </c>
      <c r="M20" s="124">
        <f ca="1">IFERROR(IF((VLOOKUP($E20,'NEA Backsheet'!$D$5:$CB$183,M$9,FALSE))="","",(VLOOKUP($E20,'NEA Backsheet'!$D$5:$CB$183,M$9,FALSE))),"")</f>
        <v>85967.170407039172</v>
      </c>
      <c r="N20" s="126">
        <f ca="1">IFERROR(IF((VLOOKUP($E20,'NEA Backsheet'!$D$5:$CB$183,N$9,FALSE))="","",(VLOOKUP($E20,'NEA Backsheet'!$D$5:$CB$183,N$9,FALSE))),"")</f>
        <v>85034.259704965516</v>
      </c>
      <c r="O20" s="184">
        <f ca="1">IFERROR(IF((VLOOKUP($E20,'NEA Backsheet'!$D$5:$CB$183,O$9,FALSE))="","",(VLOOKUP($E20,'NEA Backsheet'!$D$5:$CB$183,O$9,FALSE))),"")</f>
        <v>84113.88652822953</v>
      </c>
      <c r="P20" s="126">
        <f ca="1">IFERROR(IF((VLOOKUP($E20,'NEA Backsheet'!$D$5:$CB$183,P$9,FALSE))="","",(VLOOKUP($E20,'NEA Backsheet'!$D$5:$CB$183,P$9,FALSE))),"")</f>
        <v>83772.75613574803</v>
      </c>
      <c r="Q20" s="127">
        <f ca="1">IFERROR(IF((VLOOKUP($E20,'NEA Backsheet'!$D$5:$CB$183,Q$9,FALSE))="","",(VLOOKUP($E20,'NEA Backsheet'!$D$5:$CB$183,Q$9,FALSE))),"")</f>
        <v>0</v>
      </c>
      <c r="R20" s="126">
        <f ca="1">IFERROR(IF((VLOOKUP($E20,'NEA Backsheet'!$D$5:$CB$183,R$9,FALSE))="","",(VLOOKUP($E20,'NEA Backsheet'!$D$5:$CB$183,R$9,FALSE))),"")</f>
        <v>0</v>
      </c>
    </row>
    <row r="21" spans="1:18" ht="15" customHeight="1" x14ac:dyDescent="0.3">
      <c r="A21" s="56">
        <v>7</v>
      </c>
      <c r="B21" s="97" t="str">
        <f ca="1">IFERROR(IF((VLOOKUP($E21,'Org List'!$AJ$10:$AL$188,3,FALSE))="","",(VLOOKUP($E21,'Org List'!$AJ$10:$AL$188,3,FALSE))),"")</f>
        <v/>
      </c>
      <c r="C21" s="98" t="str">
        <f ca="1">IFERROR(IF((VLOOKUP($E21,'Org List'!$AO$10:$AQ$188,3,FALSE))="","",(VLOOKUP($E21,'Org List'!$AO$10:$AQ$188,3,FALSE))),"")</f>
        <v>North West Region</v>
      </c>
      <c r="D21" s="116" t="str">
        <f ca="1">IFERROR(IF((VLOOKUP($E21,'Org List'!$AT$10:$AV$188,3,FALSE))="","",(VLOOKUP($E21,'Org List'!$AT$10:$AV$188,3,FALSE))),"")</f>
        <v/>
      </c>
      <c r="E21" s="97" t="str">
        <f t="shared" ca="1" si="0"/>
        <v>E12000002</v>
      </c>
      <c r="F21" s="99" t="str">
        <f ca="1">IF(E21="","",VLOOKUP(E21,'Org List'!$J$9:$K$488,2,0))</f>
        <v>North West Region</v>
      </c>
      <c r="G21" s="123">
        <f ca="1">IFERROR(IF((VLOOKUP($E21,'NEA Backsheet'!$D$5:$CB$183,G$9,FALSE))="","",(VLOOKUP($E21,'NEA Backsheet'!$D$5:$CB$183,G$9,FALSE))),"")</f>
        <v>223077.27366965747</v>
      </c>
      <c r="H21" s="124">
        <f ca="1">IFERROR(IF((VLOOKUP($E21,'NEA Backsheet'!$D$5:$CB$183,H$9,FALSE))="","",(VLOOKUP($E21,'NEA Backsheet'!$D$5:$CB$183,H$9,FALSE))),"")</f>
        <v>224392.27018521898</v>
      </c>
      <c r="I21" s="124">
        <f ca="1">IFERROR(IF((VLOOKUP($E21,'NEA Backsheet'!$D$5:$CB$183,I$9,FALSE))="","",(VLOOKUP($E21,'NEA Backsheet'!$D$5:$CB$183,I$9,FALSE))),"")</f>
        <v>240877.9284261897</v>
      </c>
      <c r="J21" s="125">
        <f ca="1">IFERROR(IF((VLOOKUP($E21,'NEA Backsheet'!$D$5:$CB$183,J$9,FALSE))="","",(VLOOKUP($E21,'NEA Backsheet'!$D$5:$CB$183,J$9,FALSE))),"")</f>
        <v>235209.93064551495</v>
      </c>
      <c r="K21" s="123">
        <f ca="1">IFERROR(IF((VLOOKUP($E21,'NEA Backsheet'!$D$5:$CB$183,K$9,FALSE))="","",(VLOOKUP($E21,'NEA Backsheet'!$D$5:$CB$183,K$9,FALSE))),"")</f>
        <v>229264.04656195198</v>
      </c>
      <c r="L21" s="124">
        <f ca="1">IFERROR(IF((VLOOKUP($E21,'NEA Backsheet'!$D$5:$CB$183,L$9,FALSE))="","",(VLOOKUP($E21,'NEA Backsheet'!$D$5:$CB$183,L$9,FALSE))),"")</f>
        <v>227623.6783330327</v>
      </c>
      <c r="M21" s="124">
        <f ca="1">IFERROR(IF((VLOOKUP($E21,'NEA Backsheet'!$D$5:$CB$183,M$9,FALSE))="","",(VLOOKUP($E21,'NEA Backsheet'!$D$5:$CB$183,M$9,FALSE))),"")</f>
        <v>238385.12168943835</v>
      </c>
      <c r="N21" s="126">
        <f ca="1">IFERROR(IF((VLOOKUP($E21,'NEA Backsheet'!$D$5:$CB$183,N$9,FALSE))="","",(VLOOKUP($E21,'NEA Backsheet'!$D$5:$CB$183,N$9,FALSE))),"")</f>
        <v>232188.8628860637</v>
      </c>
      <c r="O21" s="184">
        <f ca="1">IFERROR(IF((VLOOKUP($E21,'NEA Backsheet'!$D$5:$CB$183,O$9,FALSE))="","",(VLOOKUP($E21,'NEA Backsheet'!$D$5:$CB$183,O$9,FALSE))),"")</f>
        <v>239774.58845172517</v>
      </c>
      <c r="P21" s="126">
        <f ca="1">IFERROR(IF((VLOOKUP($E21,'NEA Backsheet'!$D$5:$CB$183,P$9,FALSE))="","",(VLOOKUP($E21,'NEA Backsheet'!$D$5:$CB$183,P$9,FALSE))),"")</f>
        <v>237429.18832761404</v>
      </c>
      <c r="Q21" s="127">
        <f ca="1">IFERROR(IF((VLOOKUP($E21,'NEA Backsheet'!$D$5:$CB$183,Q$9,FALSE))="","",(VLOOKUP($E21,'NEA Backsheet'!$D$5:$CB$183,Q$9,FALSE))),"")</f>
        <v>0</v>
      </c>
      <c r="R21" s="126">
        <f ca="1">IFERROR(IF((VLOOKUP($E21,'NEA Backsheet'!$D$5:$CB$183,R$9,FALSE))="","",(VLOOKUP($E21,'NEA Backsheet'!$D$5:$CB$183,R$9,FALSE))),"")</f>
        <v>0</v>
      </c>
    </row>
    <row r="22" spans="1:18" ht="15" customHeight="1" x14ac:dyDescent="0.3">
      <c r="A22" s="56">
        <v>8</v>
      </c>
      <c r="B22" s="97" t="str">
        <f ca="1">IFERROR(IF((VLOOKUP($E22,'Org List'!$AJ$10:$AL$188,3,FALSE))="","",(VLOOKUP($E22,'Org List'!$AJ$10:$AL$188,3,FALSE))),"")</f>
        <v/>
      </c>
      <c r="C22" s="98" t="str">
        <f ca="1">IFERROR(IF((VLOOKUP($E22,'Org List'!$AO$10:$AQ$188,3,FALSE))="","",(VLOOKUP($E22,'Org List'!$AO$10:$AQ$188,3,FALSE))),"")</f>
        <v>Yorkshire and The Humber Region</v>
      </c>
      <c r="D22" s="116" t="str">
        <f ca="1">IFERROR(IF((VLOOKUP($E22,'Org List'!$AT$10:$AV$188,3,FALSE))="","",(VLOOKUP($E22,'Org List'!$AT$10:$AV$188,3,FALSE))),"")</f>
        <v/>
      </c>
      <c r="E22" s="97" t="str">
        <f t="shared" ca="1" si="0"/>
        <v>E12000003</v>
      </c>
      <c r="F22" s="99" t="str">
        <f ca="1">IF(E22="","",VLOOKUP(E22,'Org List'!$J$9:$K$488,2,0))</f>
        <v>Yorkshire and The Humber Region</v>
      </c>
      <c r="G22" s="123">
        <f ca="1">IFERROR(IF((VLOOKUP($E22,'NEA Backsheet'!$D$5:$CB$183,G$9,FALSE))="","",(VLOOKUP($E22,'NEA Backsheet'!$D$5:$CB$183,G$9,FALSE))),"")</f>
        <v>151448.72252597052</v>
      </c>
      <c r="H22" s="124">
        <f ca="1">IFERROR(IF((VLOOKUP($E22,'NEA Backsheet'!$D$5:$CB$183,H$9,FALSE))="","",(VLOOKUP($E22,'NEA Backsheet'!$D$5:$CB$183,H$9,FALSE))),"")</f>
        <v>149001.06214533761</v>
      </c>
      <c r="I22" s="124">
        <f ca="1">IFERROR(IF((VLOOKUP($E22,'NEA Backsheet'!$D$5:$CB$183,I$9,FALSE))="","",(VLOOKUP($E22,'NEA Backsheet'!$D$5:$CB$183,I$9,FALSE))),"")</f>
        <v>156210.42392381965</v>
      </c>
      <c r="J22" s="125">
        <f ca="1">IFERROR(IF((VLOOKUP($E22,'NEA Backsheet'!$D$5:$CB$183,J$9,FALSE))="","",(VLOOKUP($E22,'NEA Backsheet'!$D$5:$CB$183,J$9,FALSE))),"")</f>
        <v>155291.84538091073</v>
      </c>
      <c r="K22" s="123">
        <f ca="1">IFERROR(IF((VLOOKUP($E22,'NEA Backsheet'!$D$5:$CB$183,K$9,FALSE))="","",(VLOOKUP($E22,'NEA Backsheet'!$D$5:$CB$183,K$9,FALSE))),"")</f>
        <v>154865.88349819739</v>
      </c>
      <c r="L22" s="124">
        <f ca="1">IFERROR(IF((VLOOKUP($E22,'NEA Backsheet'!$D$5:$CB$183,L$9,FALSE))="","",(VLOOKUP($E22,'NEA Backsheet'!$D$5:$CB$183,L$9,FALSE))),"")</f>
        <v>153053.28446758373</v>
      </c>
      <c r="M22" s="124">
        <f ca="1">IFERROR(IF((VLOOKUP($E22,'NEA Backsheet'!$D$5:$CB$183,M$9,FALSE))="","",(VLOOKUP($E22,'NEA Backsheet'!$D$5:$CB$183,M$9,FALSE))),"")</f>
        <v>156688.59034986232</v>
      </c>
      <c r="N22" s="126">
        <f ca="1">IFERROR(IF((VLOOKUP($E22,'NEA Backsheet'!$D$5:$CB$183,N$9,FALSE))="","",(VLOOKUP($E22,'NEA Backsheet'!$D$5:$CB$183,N$9,FALSE))),"")</f>
        <v>157353.14141444251</v>
      </c>
      <c r="O22" s="184">
        <f ca="1">IFERROR(IF((VLOOKUP($E22,'NEA Backsheet'!$D$5:$CB$183,O$9,FALSE))="","",(VLOOKUP($E22,'NEA Backsheet'!$D$5:$CB$183,O$9,FALSE))),"")</f>
        <v>156181.42492507849</v>
      </c>
      <c r="P22" s="126">
        <f ca="1">IFERROR(IF((VLOOKUP($E22,'NEA Backsheet'!$D$5:$CB$183,P$9,FALSE))="","",(VLOOKUP($E22,'NEA Backsheet'!$D$5:$CB$183,P$9,FALSE))),"")</f>
        <v>154478.28996248162</v>
      </c>
      <c r="Q22" s="127">
        <f ca="1">IFERROR(IF((VLOOKUP($E22,'NEA Backsheet'!$D$5:$CB$183,Q$9,FALSE))="","",(VLOOKUP($E22,'NEA Backsheet'!$D$5:$CB$183,Q$9,FALSE))),"")</f>
        <v>0</v>
      </c>
      <c r="R22" s="126">
        <f ca="1">IFERROR(IF((VLOOKUP($E22,'NEA Backsheet'!$D$5:$CB$183,R$9,FALSE))="","",(VLOOKUP($E22,'NEA Backsheet'!$D$5:$CB$183,R$9,FALSE))),"")</f>
        <v>0</v>
      </c>
    </row>
    <row r="23" spans="1:18" ht="15" customHeight="1" x14ac:dyDescent="0.3">
      <c r="A23" s="56">
        <v>9</v>
      </c>
      <c r="B23" s="97" t="str">
        <f ca="1">IFERROR(IF((VLOOKUP($E23,'Org List'!$AJ$10:$AL$188,3,FALSE))="","",(VLOOKUP($E23,'Org List'!$AJ$10:$AL$188,3,FALSE))),"")</f>
        <v/>
      </c>
      <c r="C23" s="98" t="str">
        <f ca="1">IFERROR(IF((VLOOKUP($E23,'Org List'!$AO$10:$AQ$188,3,FALSE))="","",(VLOOKUP($E23,'Org List'!$AO$10:$AQ$188,3,FALSE))),"")</f>
        <v>East Midlands Region</v>
      </c>
      <c r="D23" s="116" t="str">
        <f ca="1">IFERROR(IF((VLOOKUP($E23,'Org List'!$AT$10:$AV$188,3,FALSE))="","",(VLOOKUP($E23,'Org List'!$AT$10:$AV$188,3,FALSE))),"")</f>
        <v/>
      </c>
      <c r="E23" s="97" t="str">
        <f t="shared" ca="1" si="0"/>
        <v>E12000004</v>
      </c>
      <c r="F23" s="99" t="str">
        <f ca="1">IF(E23="","",VLOOKUP(E23,'Org List'!$J$9:$K$488,2,0))</f>
        <v>East Midlands Region</v>
      </c>
      <c r="G23" s="123">
        <f ca="1">IFERROR(IF((VLOOKUP($E23,'NEA Backsheet'!$D$5:$CB$183,G$9,FALSE))="","",(VLOOKUP($E23,'NEA Backsheet'!$D$5:$CB$183,G$9,FALSE))),"")</f>
        <v>124872.93740770422</v>
      </c>
      <c r="H23" s="124">
        <f ca="1">IFERROR(IF((VLOOKUP($E23,'NEA Backsheet'!$D$5:$CB$183,H$9,FALSE))="","",(VLOOKUP($E23,'NEA Backsheet'!$D$5:$CB$183,H$9,FALSE))),"")</f>
        <v>123967.11585756458</v>
      </c>
      <c r="I23" s="124">
        <f ca="1">IFERROR(IF((VLOOKUP($E23,'NEA Backsheet'!$D$5:$CB$183,I$9,FALSE))="","",(VLOOKUP($E23,'NEA Backsheet'!$D$5:$CB$183,I$9,FALSE))),"")</f>
        <v>128424.96284077597</v>
      </c>
      <c r="J23" s="125">
        <f ca="1">IFERROR(IF((VLOOKUP($E23,'NEA Backsheet'!$D$5:$CB$183,J$9,FALSE))="","",(VLOOKUP($E23,'NEA Backsheet'!$D$5:$CB$183,J$9,FALSE))),"")</f>
        <v>128504.30367271716</v>
      </c>
      <c r="K23" s="123">
        <f ca="1">IFERROR(IF((VLOOKUP($E23,'NEA Backsheet'!$D$5:$CB$183,K$9,FALSE))="","",(VLOOKUP($E23,'NEA Backsheet'!$D$5:$CB$183,K$9,FALSE))),"")</f>
        <v>118176.14204130424</v>
      </c>
      <c r="L23" s="124">
        <f ca="1">IFERROR(IF((VLOOKUP($E23,'NEA Backsheet'!$D$5:$CB$183,L$9,FALSE))="","",(VLOOKUP($E23,'NEA Backsheet'!$D$5:$CB$183,L$9,FALSE))),"")</f>
        <v>117346.28892149539</v>
      </c>
      <c r="M23" s="124">
        <f ca="1">IFERROR(IF((VLOOKUP($E23,'NEA Backsheet'!$D$5:$CB$183,M$9,FALSE))="","",(VLOOKUP($E23,'NEA Backsheet'!$D$5:$CB$183,M$9,FALSE))),"")</f>
        <v>121364.57050297057</v>
      </c>
      <c r="N23" s="126">
        <f ca="1">IFERROR(IF((VLOOKUP($E23,'NEA Backsheet'!$D$5:$CB$183,N$9,FALSE))="","",(VLOOKUP($E23,'NEA Backsheet'!$D$5:$CB$183,N$9,FALSE))),"")</f>
        <v>121283.57905271871</v>
      </c>
      <c r="O23" s="184">
        <f ca="1">IFERROR(IF((VLOOKUP($E23,'NEA Backsheet'!$D$5:$CB$183,O$9,FALSE))="","",(VLOOKUP($E23,'NEA Backsheet'!$D$5:$CB$183,O$9,FALSE))),"")</f>
        <v>128015.49477914172</v>
      </c>
      <c r="P23" s="126">
        <f ca="1">IFERROR(IF((VLOOKUP($E23,'NEA Backsheet'!$D$5:$CB$183,P$9,FALSE))="","",(VLOOKUP($E23,'NEA Backsheet'!$D$5:$CB$183,P$9,FALSE))),"")</f>
        <v>127161.00796326243</v>
      </c>
      <c r="Q23" s="127">
        <f ca="1">IFERROR(IF((VLOOKUP($E23,'NEA Backsheet'!$D$5:$CB$183,Q$9,FALSE))="","",(VLOOKUP($E23,'NEA Backsheet'!$D$5:$CB$183,Q$9,FALSE))),"")</f>
        <v>0</v>
      </c>
      <c r="R23" s="126">
        <f ca="1">IFERROR(IF((VLOOKUP($E23,'NEA Backsheet'!$D$5:$CB$183,R$9,FALSE))="","",(VLOOKUP($E23,'NEA Backsheet'!$D$5:$CB$183,R$9,FALSE))),"")</f>
        <v>0</v>
      </c>
    </row>
    <row r="24" spans="1:18" ht="15" customHeight="1" x14ac:dyDescent="0.3">
      <c r="A24" s="56">
        <v>10</v>
      </c>
      <c r="B24" s="97" t="str">
        <f ca="1">IFERROR(IF((VLOOKUP($E24,'Org List'!$AJ$10:$AL$188,3,FALSE))="","",(VLOOKUP($E24,'Org List'!$AJ$10:$AL$188,3,FALSE))),"")</f>
        <v/>
      </c>
      <c r="C24" s="98" t="str">
        <f ca="1">IFERROR(IF((VLOOKUP($E24,'Org List'!$AO$10:$AQ$188,3,FALSE))="","",(VLOOKUP($E24,'Org List'!$AO$10:$AQ$188,3,FALSE))),"")</f>
        <v>West Midlands Region</v>
      </c>
      <c r="D24" s="116" t="str">
        <f ca="1">IFERROR(IF((VLOOKUP($E24,'Org List'!$AT$10:$AV$188,3,FALSE))="","",(VLOOKUP($E24,'Org List'!$AT$10:$AV$188,3,FALSE))),"")</f>
        <v/>
      </c>
      <c r="E24" s="97" t="str">
        <f t="shared" ca="1" si="0"/>
        <v>E12000005</v>
      </c>
      <c r="F24" s="99" t="str">
        <f ca="1">IF(E24="","",VLOOKUP(E24,'Org List'!$J$9:$K$488,2,0))</f>
        <v>West Midlands Region</v>
      </c>
      <c r="G24" s="123">
        <f ca="1">IFERROR(IF((VLOOKUP($E24,'NEA Backsheet'!$D$5:$CB$183,G$9,FALSE))="","",(VLOOKUP($E24,'NEA Backsheet'!$D$5:$CB$183,G$9,FALSE))),"")</f>
        <v>166456.07673322104</v>
      </c>
      <c r="H24" s="124">
        <f ca="1">IFERROR(IF((VLOOKUP($E24,'NEA Backsheet'!$D$5:$CB$183,H$9,FALSE))="","",(VLOOKUP($E24,'NEA Backsheet'!$D$5:$CB$183,H$9,FALSE))),"")</f>
        <v>162244.01204565156</v>
      </c>
      <c r="I24" s="124">
        <f ca="1">IFERROR(IF((VLOOKUP($E24,'NEA Backsheet'!$D$5:$CB$183,I$9,FALSE))="","",(VLOOKUP($E24,'NEA Backsheet'!$D$5:$CB$183,I$9,FALSE))),"")</f>
        <v>167352.05808461478</v>
      </c>
      <c r="J24" s="125">
        <f ca="1">IFERROR(IF((VLOOKUP($E24,'NEA Backsheet'!$D$5:$CB$183,J$9,FALSE))="","",(VLOOKUP($E24,'NEA Backsheet'!$D$5:$CB$183,J$9,FALSE))),"")</f>
        <v>168602.93682572542</v>
      </c>
      <c r="K24" s="123">
        <f ca="1">IFERROR(IF((VLOOKUP($E24,'NEA Backsheet'!$D$5:$CB$183,K$9,FALSE))="","",(VLOOKUP($E24,'NEA Backsheet'!$D$5:$CB$183,K$9,FALSE))),"")</f>
        <v>168127.16201439319</v>
      </c>
      <c r="L24" s="124">
        <f ca="1">IFERROR(IF((VLOOKUP($E24,'NEA Backsheet'!$D$5:$CB$183,L$9,FALSE))="","",(VLOOKUP($E24,'NEA Backsheet'!$D$5:$CB$183,L$9,FALSE))),"")</f>
        <v>167732.57230687389</v>
      </c>
      <c r="M24" s="124">
        <f ca="1">IFERROR(IF((VLOOKUP($E24,'NEA Backsheet'!$D$5:$CB$183,M$9,FALSE))="","",(VLOOKUP($E24,'NEA Backsheet'!$D$5:$CB$183,M$9,FALSE))),"")</f>
        <v>173894.12783475732</v>
      </c>
      <c r="N24" s="126">
        <f ca="1">IFERROR(IF((VLOOKUP($E24,'NEA Backsheet'!$D$5:$CB$183,N$9,FALSE))="","",(VLOOKUP($E24,'NEA Backsheet'!$D$5:$CB$183,N$9,FALSE))),"")</f>
        <v>170916.43034733777</v>
      </c>
      <c r="O24" s="184">
        <f ca="1">IFERROR(IF((VLOOKUP($E24,'NEA Backsheet'!$D$5:$CB$183,O$9,FALSE))="","",(VLOOKUP($E24,'NEA Backsheet'!$D$5:$CB$183,O$9,FALSE))),"")</f>
        <v>173892.70867710066</v>
      </c>
      <c r="P24" s="126">
        <f ca="1">IFERROR(IF((VLOOKUP($E24,'NEA Backsheet'!$D$5:$CB$183,P$9,FALSE))="","",(VLOOKUP($E24,'NEA Backsheet'!$D$5:$CB$183,P$9,FALSE))),"")</f>
        <v>175652.70533002634</v>
      </c>
      <c r="Q24" s="127">
        <f ca="1">IFERROR(IF((VLOOKUP($E24,'NEA Backsheet'!$D$5:$CB$183,Q$9,FALSE))="","",(VLOOKUP($E24,'NEA Backsheet'!$D$5:$CB$183,Q$9,FALSE))),"")</f>
        <v>0</v>
      </c>
      <c r="R24" s="126">
        <f ca="1">IFERROR(IF((VLOOKUP($E24,'NEA Backsheet'!$D$5:$CB$183,R$9,FALSE))="","",(VLOOKUP($E24,'NEA Backsheet'!$D$5:$CB$183,R$9,FALSE))),"")</f>
        <v>0</v>
      </c>
    </row>
    <row r="25" spans="1:18" ht="15" customHeight="1" x14ac:dyDescent="0.3">
      <c r="A25" s="56">
        <v>11</v>
      </c>
      <c r="B25" s="97" t="str">
        <f ca="1">IFERROR(IF((VLOOKUP($E25,'Org List'!$AJ$10:$AL$188,3,FALSE))="","",(VLOOKUP($E25,'Org List'!$AJ$10:$AL$188,3,FALSE))),"")</f>
        <v/>
      </c>
      <c r="C25" s="98" t="str">
        <f ca="1">IFERROR(IF((VLOOKUP($E25,'Org List'!$AO$10:$AQ$188,3,FALSE))="","",(VLOOKUP($E25,'Org List'!$AO$10:$AQ$188,3,FALSE))),"")</f>
        <v>East Region</v>
      </c>
      <c r="D25" s="116" t="str">
        <f ca="1">IFERROR(IF((VLOOKUP($E25,'Org List'!$AT$10:$AV$188,3,FALSE))="","",(VLOOKUP($E25,'Org List'!$AT$10:$AV$188,3,FALSE))),"")</f>
        <v/>
      </c>
      <c r="E25" s="97" t="str">
        <f t="shared" ca="1" si="0"/>
        <v>E12000006</v>
      </c>
      <c r="F25" s="99" t="str">
        <f ca="1">IF(E25="","",VLOOKUP(E25,'Org List'!$J$9:$K$488,2,0))</f>
        <v>East Region</v>
      </c>
      <c r="G25" s="123">
        <f ca="1">IFERROR(IF((VLOOKUP($E25,'NEA Backsheet'!$D$5:$CB$183,G$9,FALSE))="","",(VLOOKUP($E25,'NEA Backsheet'!$D$5:$CB$183,G$9,FALSE))),"")</f>
        <v>158182.80202317136</v>
      </c>
      <c r="H25" s="124">
        <f ca="1">IFERROR(IF((VLOOKUP($E25,'NEA Backsheet'!$D$5:$CB$183,H$9,FALSE))="","",(VLOOKUP($E25,'NEA Backsheet'!$D$5:$CB$183,H$9,FALSE))),"")</f>
        <v>156909.16272571284</v>
      </c>
      <c r="I25" s="124">
        <f ca="1">IFERROR(IF((VLOOKUP($E25,'NEA Backsheet'!$D$5:$CB$183,I$9,FALSE))="","",(VLOOKUP($E25,'NEA Backsheet'!$D$5:$CB$183,I$9,FALSE))),"")</f>
        <v>163317.55771916584</v>
      </c>
      <c r="J25" s="125">
        <f ca="1">IFERROR(IF((VLOOKUP($E25,'NEA Backsheet'!$D$5:$CB$183,J$9,FALSE))="","",(VLOOKUP($E25,'NEA Backsheet'!$D$5:$CB$183,J$9,FALSE))),"")</f>
        <v>163168.5298748966</v>
      </c>
      <c r="K25" s="123">
        <f ca="1">IFERROR(IF((VLOOKUP($E25,'NEA Backsheet'!$D$5:$CB$183,K$9,FALSE))="","",(VLOOKUP($E25,'NEA Backsheet'!$D$5:$CB$183,K$9,FALSE))),"")</f>
        <v>162810.17727250504</v>
      </c>
      <c r="L25" s="124">
        <f ca="1">IFERROR(IF((VLOOKUP($E25,'NEA Backsheet'!$D$5:$CB$183,L$9,FALSE))="","",(VLOOKUP($E25,'NEA Backsheet'!$D$5:$CB$183,L$9,FALSE))),"")</f>
        <v>163871.45588722112</v>
      </c>
      <c r="M25" s="124">
        <f ca="1">IFERROR(IF((VLOOKUP($E25,'NEA Backsheet'!$D$5:$CB$183,M$9,FALSE))="","",(VLOOKUP($E25,'NEA Backsheet'!$D$5:$CB$183,M$9,FALSE))),"")</f>
        <v>169605.56218800141</v>
      </c>
      <c r="N25" s="126">
        <f ca="1">IFERROR(IF((VLOOKUP($E25,'NEA Backsheet'!$D$5:$CB$183,N$9,FALSE))="","",(VLOOKUP($E25,'NEA Backsheet'!$D$5:$CB$183,N$9,FALSE))),"")</f>
        <v>166948.79235019756</v>
      </c>
      <c r="O25" s="184">
        <f ca="1">IFERROR(IF((VLOOKUP($E25,'NEA Backsheet'!$D$5:$CB$183,O$9,FALSE))="","",(VLOOKUP($E25,'NEA Backsheet'!$D$5:$CB$183,O$9,FALSE))),"")</f>
        <v>165064.19203681001</v>
      </c>
      <c r="P25" s="126">
        <f ca="1">IFERROR(IF((VLOOKUP($E25,'NEA Backsheet'!$D$5:$CB$183,P$9,FALSE))="","",(VLOOKUP($E25,'NEA Backsheet'!$D$5:$CB$183,P$9,FALSE))),"")</f>
        <v>164329.34880874847</v>
      </c>
      <c r="Q25" s="127">
        <f ca="1">IFERROR(IF((VLOOKUP($E25,'NEA Backsheet'!$D$5:$CB$183,Q$9,FALSE))="","",(VLOOKUP($E25,'NEA Backsheet'!$D$5:$CB$183,Q$9,FALSE))),"")</f>
        <v>0</v>
      </c>
      <c r="R25" s="126">
        <f ca="1">IFERROR(IF((VLOOKUP($E25,'NEA Backsheet'!$D$5:$CB$183,R$9,FALSE))="","",(VLOOKUP($E25,'NEA Backsheet'!$D$5:$CB$183,R$9,FALSE))),"")</f>
        <v>0</v>
      </c>
    </row>
    <row r="26" spans="1:18" ht="15" customHeight="1" x14ac:dyDescent="0.3">
      <c r="A26" s="56">
        <v>12</v>
      </c>
      <c r="B26" s="97" t="str">
        <f ca="1">IFERROR(IF((VLOOKUP($E26,'Org List'!$AJ$10:$AL$188,3,FALSE))="","",(VLOOKUP($E26,'Org List'!$AJ$10:$AL$188,3,FALSE))),"")</f>
        <v/>
      </c>
      <c r="C26" s="98" t="str">
        <f ca="1">IFERROR(IF((VLOOKUP($E26,'Org List'!$AO$10:$AQ$188,3,FALSE))="","",(VLOOKUP($E26,'Org List'!$AO$10:$AQ$188,3,FALSE))),"")</f>
        <v>London Region</v>
      </c>
      <c r="D26" s="116" t="str">
        <f ca="1">IFERROR(IF((VLOOKUP($E26,'Org List'!$AT$10:$AV$188,3,FALSE))="","",(VLOOKUP($E26,'Org List'!$AT$10:$AV$188,3,FALSE))),"")</f>
        <v/>
      </c>
      <c r="E26" s="97" t="str">
        <f t="shared" ca="1" si="0"/>
        <v>E12000007</v>
      </c>
      <c r="F26" s="99" t="str">
        <f ca="1">IF(E26="","",VLOOKUP(E26,'Org List'!$J$9:$K$488,2,0))</f>
        <v>London Region</v>
      </c>
      <c r="G26" s="123">
        <f ca="1">IFERROR(IF((VLOOKUP($E26,'NEA Backsheet'!$D$5:$CB$183,G$9,FALSE))="","",(VLOOKUP($E26,'NEA Backsheet'!$D$5:$CB$183,G$9,FALSE))),"")</f>
        <v>195576.20554106796</v>
      </c>
      <c r="H26" s="124">
        <f ca="1">IFERROR(IF((VLOOKUP($E26,'NEA Backsheet'!$D$5:$CB$183,H$9,FALSE))="","",(VLOOKUP($E26,'NEA Backsheet'!$D$5:$CB$183,H$9,FALSE))),"")</f>
        <v>195847.97445608844</v>
      </c>
      <c r="I26" s="124">
        <f ca="1">IFERROR(IF((VLOOKUP($E26,'NEA Backsheet'!$D$5:$CB$183,I$9,FALSE))="","",(VLOOKUP($E26,'NEA Backsheet'!$D$5:$CB$183,I$9,FALSE))),"")</f>
        <v>203959.61407250696</v>
      </c>
      <c r="J26" s="125">
        <f ca="1">IFERROR(IF((VLOOKUP($E26,'NEA Backsheet'!$D$5:$CB$183,J$9,FALSE))="","",(VLOOKUP($E26,'NEA Backsheet'!$D$5:$CB$183,J$9,FALSE))),"")</f>
        <v>201792.71820401406</v>
      </c>
      <c r="K26" s="123">
        <f ca="1">IFERROR(IF((VLOOKUP($E26,'NEA Backsheet'!$D$5:$CB$183,K$9,FALSE))="","",(VLOOKUP($E26,'NEA Backsheet'!$D$5:$CB$183,K$9,FALSE))),"")</f>
        <v>205186.47127588303</v>
      </c>
      <c r="L26" s="124">
        <f ca="1">IFERROR(IF((VLOOKUP($E26,'NEA Backsheet'!$D$5:$CB$183,L$9,FALSE))="","",(VLOOKUP($E26,'NEA Backsheet'!$D$5:$CB$183,L$9,FALSE))),"")</f>
        <v>205096.47754665391</v>
      </c>
      <c r="M26" s="124">
        <f ca="1">IFERROR(IF((VLOOKUP($E26,'NEA Backsheet'!$D$5:$CB$183,M$9,FALSE))="","",(VLOOKUP($E26,'NEA Backsheet'!$D$5:$CB$183,M$9,FALSE))),"")</f>
        <v>208176.55192262834</v>
      </c>
      <c r="N26" s="126">
        <f ca="1">IFERROR(IF((VLOOKUP($E26,'NEA Backsheet'!$D$5:$CB$183,N$9,FALSE))="","",(VLOOKUP($E26,'NEA Backsheet'!$D$5:$CB$183,N$9,FALSE))),"")</f>
        <v>203282.52431174574</v>
      </c>
      <c r="O26" s="184">
        <f ca="1">IFERROR(IF((VLOOKUP($E26,'NEA Backsheet'!$D$5:$CB$183,O$9,FALSE))="","",(VLOOKUP($E26,'NEA Backsheet'!$D$5:$CB$183,O$9,FALSE))),"")</f>
        <v>203715.36838013006</v>
      </c>
      <c r="P26" s="126">
        <f ca="1">IFERROR(IF((VLOOKUP($E26,'NEA Backsheet'!$D$5:$CB$183,P$9,FALSE))="","",(VLOOKUP($E26,'NEA Backsheet'!$D$5:$CB$183,P$9,FALSE))),"")</f>
        <v>205467.39915370921</v>
      </c>
      <c r="Q26" s="127">
        <f ca="1">IFERROR(IF((VLOOKUP($E26,'NEA Backsheet'!$D$5:$CB$183,Q$9,FALSE))="","",(VLOOKUP($E26,'NEA Backsheet'!$D$5:$CB$183,Q$9,FALSE))),"")</f>
        <v>0</v>
      </c>
      <c r="R26" s="126">
        <f ca="1">IFERROR(IF((VLOOKUP($E26,'NEA Backsheet'!$D$5:$CB$183,R$9,FALSE))="","",(VLOOKUP($E26,'NEA Backsheet'!$D$5:$CB$183,R$9,FALSE))),"")</f>
        <v>0</v>
      </c>
    </row>
    <row r="27" spans="1:18" ht="15" customHeight="1" x14ac:dyDescent="0.3">
      <c r="A27" s="56">
        <v>13</v>
      </c>
      <c r="B27" s="97" t="str">
        <f ca="1">IFERROR(IF((VLOOKUP($E27,'Org List'!$AJ$10:$AL$188,3,FALSE))="","",(VLOOKUP($E27,'Org List'!$AJ$10:$AL$188,3,FALSE))),"")</f>
        <v/>
      </c>
      <c r="C27" s="98" t="str">
        <f ca="1">IFERROR(IF((VLOOKUP($E27,'Org List'!$AO$10:$AQ$188,3,FALSE))="","",(VLOOKUP($E27,'Org List'!$AO$10:$AQ$188,3,FALSE))),"")</f>
        <v>South East Region</v>
      </c>
      <c r="D27" s="116" t="str">
        <f ca="1">IFERROR(IF((VLOOKUP($E27,'Org List'!$AT$10:$AV$188,3,FALSE))="","",(VLOOKUP($E27,'Org List'!$AT$10:$AV$188,3,FALSE))),"")</f>
        <v/>
      </c>
      <c r="E27" s="97" t="str">
        <f t="shared" ca="1" si="0"/>
        <v>E12000008</v>
      </c>
      <c r="F27" s="99" t="str">
        <f ca="1">IF(E27="","",VLOOKUP(E27,'Org List'!$J$9:$K$488,2,0))</f>
        <v>South East Region</v>
      </c>
      <c r="G27" s="123">
        <f ca="1">IFERROR(IF((VLOOKUP($E27,'NEA Backsheet'!$D$5:$CB$183,G$9,FALSE))="","",(VLOOKUP($E27,'NEA Backsheet'!$D$5:$CB$183,G$9,FALSE))),"")</f>
        <v>226201.61356131238</v>
      </c>
      <c r="H27" s="124">
        <f ca="1">IFERROR(IF((VLOOKUP($E27,'NEA Backsheet'!$D$5:$CB$183,H$9,FALSE))="","",(VLOOKUP($E27,'NEA Backsheet'!$D$5:$CB$183,H$9,FALSE))),"")</f>
        <v>223679.28881635322</v>
      </c>
      <c r="I27" s="124">
        <f ca="1">IFERROR(IF((VLOOKUP($E27,'NEA Backsheet'!$D$5:$CB$183,I$9,FALSE))="","",(VLOOKUP($E27,'NEA Backsheet'!$D$5:$CB$183,I$9,FALSE))),"")</f>
        <v>232568.11926013327</v>
      </c>
      <c r="J27" s="125">
        <f ca="1">IFERROR(IF((VLOOKUP($E27,'NEA Backsheet'!$D$5:$CB$183,J$9,FALSE))="","",(VLOOKUP($E27,'NEA Backsheet'!$D$5:$CB$183,J$9,FALSE))),"")</f>
        <v>231836.5185812519</v>
      </c>
      <c r="K27" s="123">
        <f ca="1">IFERROR(IF((VLOOKUP($E27,'NEA Backsheet'!$D$5:$CB$183,K$9,FALSE))="","",(VLOOKUP($E27,'NEA Backsheet'!$D$5:$CB$183,K$9,FALSE))),"")</f>
        <v>226303.65856953687</v>
      </c>
      <c r="L27" s="124">
        <f ca="1">IFERROR(IF((VLOOKUP($E27,'NEA Backsheet'!$D$5:$CB$183,L$9,FALSE))="","",(VLOOKUP($E27,'NEA Backsheet'!$D$5:$CB$183,L$9,FALSE))),"")</f>
        <v>225998.95207875277</v>
      </c>
      <c r="M27" s="124">
        <f ca="1">IFERROR(IF((VLOOKUP($E27,'NEA Backsheet'!$D$5:$CB$183,M$9,FALSE))="","",(VLOOKUP($E27,'NEA Backsheet'!$D$5:$CB$183,M$9,FALSE))),"")</f>
        <v>233017.12087971187</v>
      </c>
      <c r="N27" s="126">
        <f ca="1">IFERROR(IF((VLOOKUP($E27,'NEA Backsheet'!$D$5:$CB$183,N$9,FALSE))="","",(VLOOKUP($E27,'NEA Backsheet'!$D$5:$CB$183,N$9,FALSE))),"")</f>
        <v>228243.4181613448</v>
      </c>
      <c r="O27" s="184">
        <f ca="1">IFERROR(IF((VLOOKUP($E27,'NEA Backsheet'!$D$5:$CB$183,O$9,FALSE))="","",(VLOOKUP($E27,'NEA Backsheet'!$D$5:$CB$183,O$9,FALSE))),"")</f>
        <v>234892.0475508731</v>
      </c>
      <c r="P27" s="126">
        <f ca="1">IFERROR(IF((VLOOKUP($E27,'NEA Backsheet'!$D$5:$CB$183,P$9,FALSE))="","",(VLOOKUP($E27,'NEA Backsheet'!$D$5:$CB$183,P$9,FALSE))),"")</f>
        <v>231836.96358546635</v>
      </c>
      <c r="Q27" s="127">
        <f ca="1">IFERROR(IF((VLOOKUP($E27,'NEA Backsheet'!$D$5:$CB$183,Q$9,FALSE))="","",(VLOOKUP($E27,'NEA Backsheet'!$D$5:$CB$183,Q$9,FALSE))),"")</f>
        <v>0</v>
      </c>
      <c r="R27" s="126">
        <f ca="1">IFERROR(IF((VLOOKUP($E27,'NEA Backsheet'!$D$5:$CB$183,R$9,FALSE))="","",(VLOOKUP($E27,'NEA Backsheet'!$D$5:$CB$183,R$9,FALSE))),"")</f>
        <v>0</v>
      </c>
    </row>
    <row r="28" spans="1:18" ht="15" customHeight="1" x14ac:dyDescent="0.3">
      <c r="A28" s="56">
        <v>14</v>
      </c>
      <c r="B28" s="97" t="str">
        <f ca="1">IFERROR(IF((VLOOKUP($E28,'Org List'!$AJ$10:$AL$188,3,FALSE))="","",(VLOOKUP($E28,'Org List'!$AJ$10:$AL$188,3,FALSE))),"")</f>
        <v/>
      </c>
      <c r="C28" s="98" t="str">
        <f ca="1">IFERROR(IF((VLOOKUP($E28,'Org List'!$AO$10:$AQ$188,3,FALSE))="","",(VLOOKUP($E28,'Org List'!$AO$10:$AQ$188,3,FALSE))),"")</f>
        <v>South West Region</v>
      </c>
      <c r="D28" s="116" t="str">
        <f ca="1">IFERROR(IF((VLOOKUP($E28,'Org List'!$AT$10:$AV$188,3,FALSE))="","",(VLOOKUP($E28,'Org List'!$AT$10:$AV$188,3,FALSE))),"")</f>
        <v/>
      </c>
      <c r="E28" s="97" t="str">
        <f t="shared" ca="1" si="0"/>
        <v>E12000009</v>
      </c>
      <c r="F28" s="99" t="str">
        <f ca="1">IF(E28="","",VLOOKUP(E28,'Org List'!$J$9:$K$488,2,0))</f>
        <v>South West Region</v>
      </c>
      <c r="G28" s="123">
        <f ca="1">IFERROR(IF((VLOOKUP($E28,'NEA Backsheet'!$D$5:$CB$183,G$9,FALSE))="","",(VLOOKUP($E28,'NEA Backsheet'!$D$5:$CB$183,G$9,FALSE))),"")</f>
        <v>147476.73440509028</v>
      </c>
      <c r="H28" s="124">
        <f ca="1">IFERROR(IF((VLOOKUP($E28,'NEA Backsheet'!$D$5:$CB$183,H$9,FALSE))="","",(VLOOKUP($E28,'NEA Backsheet'!$D$5:$CB$183,H$9,FALSE))),"")</f>
        <v>147012.16811198564</v>
      </c>
      <c r="I28" s="124">
        <f ca="1">IFERROR(IF((VLOOKUP($E28,'NEA Backsheet'!$D$5:$CB$183,I$9,FALSE))="","",(VLOOKUP($E28,'NEA Backsheet'!$D$5:$CB$183,I$9,FALSE))),"")</f>
        <v>156486.61245038128</v>
      </c>
      <c r="J28" s="125">
        <f ca="1">IFERROR(IF((VLOOKUP($E28,'NEA Backsheet'!$D$5:$CB$183,J$9,FALSE))="","",(VLOOKUP($E28,'NEA Backsheet'!$D$5:$CB$183,J$9,FALSE))),"")</f>
        <v>156800.79940116982</v>
      </c>
      <c r="K28" s="123">
        <f ca="1">IFERROR(IF((VLOOKUP($E28,'NEA Backsheet'!$D$5:$CB$183,K$9,FALSE))="","",(VLOOKUP($E28,'NEA Backsheet'!$D$5:$CB$183,K$9,FALSE))),"")</f>
        <v>150167.72879585001</v>
      </c>
      <c r="L28" s="124">
        <f ca="1">IFERROR(IF((VLOOKUP($E28,'NEA Backsheet'!$D$5:$CB$183,L$9,FALSE))="","",(VLOOKUP($E28,'NEA Backsheet'!$D$5:$CB$183,L$9,FALSE))),"")</f>
        <v>151192.75623906957</v>
      </c>
      <c r="M28" s="124">
        <f ca="1">IFERROR(IF((VLOOKUP($E28,'NEA Backsheet'!$D$5:$CB$183,M$9,FALSE))="","",(VLOOKUP($E28,'NEA Backsheet'!$D$5:$CB$183,M$9,FALSE))),"")</f>
        <v>157607.14289442162</v>
      </c>
      <c r="N28" s="126">
        <f ca="1">IFERROR(IF((VLOOKUP($E28,'NEA Backsheet'!$D$5:$CB$183,N$9,FALSE))="","",(VLOOKUP($E28,'NEA Backsheet'!$D$5:$CB$183,N$9,FALSE))),"")</f>
        <v>154057.73870762056</v>
      </c>
      <c r="O28" s="184">
        <f ca="1">IFERROR(IF((VLOOKUP($E28,'NEA Backsheet'!$D$5:$CB$183,O$9,FALSE))="","",(VLOOKUP($E28,'NEA Backsheet'!$D$5:$CB$183,O$9,FALSE))),"")</f>
        <v>156121.28867091125</v>
      </c>
      <c r="P28" s="126">
        <f ca="1">IFERROR(IF((VLOOKUP($E28,'NEA Backsheet'!$D$5:$CB$183,P$9,FALSE))="","",(VLOOKUP($E28,'NEA Backsheet'!$D$5:$CB$183,P$9,FALSE))),"")</f>
        <v>155312.34073294359</v>
      </c>
      <c r="Q28" s="127">
        <f ca="1">IFERROR(IF((VLOOKUP($E28,'NEA Backsheet'!$D$5:$CB$183,Q$9,FALSE))="","",(VLOOKUP($E28,'NEA Backsheet'!$D$5:$CB$183,Q$9,FALSE))),"")</f>
        <v>0</v>
      </c>
      <c r="R28" s="126">
        <f ca="1">IFERROR(IF((VLOOKUP($E28,'NEA Backsheet'!$D$5:$CB$183,R$9,FALSE))="","",(VLOOKUP($E28,'NEA Backsheet'!$D$5:$CB$183,R$9,FALSE))),"")</f>
        <v>0</v>
      </c>
    </row>
    <row r="29" spans="1:18" ht="15" customHeight="1" x14ac:dyDescent="0.3">
      <c r="A29" s="56">
        <v>15</v>
      </c>
      <c r="B29" s="97" t="str">
        <f ca="1">IFERROR(IF((VLOOKUP($E29,'Org List'!$AJ$10:$AL$188,3,FALSE))="","",(VLOOKUP($E29,'Org List'!$AJ$10:$AL$188,3,FALSE))),"")</f>
        <v>NHS England North (Yorkshire And Humber)</v>
      </c>
      <c r="C29" s="98" t="str">
        <f ca="1">IFERROR(IF((VLOOKUP($E29,'Org List'!$AO$10:$AQ$188,3,FALSE))="","",(VLOOKUP($E29,'Org List'!$AO$10:$AQ$188,3,FALSE))),"")</f>
        <v/>
      </c>
      <c r="D29" s="116" t="str">
        <f ca="1">IFERROR(IF((VLOOKUP($E29,'Org List'!$AT$10:$AV$188,3,FALSE))="","",(VLOOKUP($E29,'Org List'!$AT$10:$AV$188,3,FALSE))),"")</f>
        <v>NHS England North (Yorkshire And Humber)</v>
      </c>
      <c r="E29" s="97" t="str">
        <f t="shared" ca="1" si="0"/>
        <v>Q72</v>
      </c>
      <c r="F29" s="99" t="str">
        <f ca="1">IF(E29="","",VLOOKUP(E29,'Org List'!$J$9:$K$488,2,0))</f>
        <v>NHS England North (Yorkshire And Humber)</v>
      </c>
      <c r="G29" s="123">
        <f ca="1">IFERROR(IF((VLOOKUP($E29,'NEA Backsheet'!$D$5:$CB$183,G$9,FALSE))="","",(VLOOKUP($E29,'NEA Backsheet'!$D$5:$CB$183,G$9,FALSE))),"")</f>
        <v>151448.72252597052</v>
      </c>
      <c r="H29" s="124">
        <f ca="1">IFERROR(IF((VLOOKUP($E29,'NEA Backsheet'!$D$5:$CB$183,H$9,FALSE))="","",(VLOOKUP($E29,'NEA Backsheet'!$D$5:$CB$183,H$9,FALSE))),"")</f>
        <v>149001.06214533761</v>
      </c>
      <c r="I29" s="124">
        <f ca="1">IFERROR(IF((VLOOKUP($E29,'NEA Backsheet'!$D$5:$CB$183,I$9,FALSE))="","",(VLOOKUP($E29,'NEA Backsheet'!$D$5:$CB$183,I$9,FALSE))),"")</f>
        <v>156210.42392381965</v>
      </c>
      <c r="J29" s="125">
        <f ca="1">IFERROR(IF((VLOOKUP($E29,'NEA Backsheet'!$D$5:$CB$183,J$9,FALSE))="","",(VLOOKUP($E29,'NEA Backsheet'!$D$5:$CB$183,J$9,FALSE))),"")</f>
        <v>155291.84538091073</v>
      </c>
      <c r="K29" s="123">
        <f ca="1">IFERROR(IF((VLOOKUP($E29,'NEA Backsheet'!$D$5:$CB$183,K$9,FALSE))="","",(VLOOKUP($E29,'NEA Backsheet'!$D$5:$CB$183,K$9,FALSE))),"")</f>
        <v>154865.88349819739</v>
      </c>
      <c r="L29" s="124">
        <f ca="1">IFERROR(IF((VLOOKUP($E29,'NEA Backsheet'!$D$5:$CB$183,L$9,FALSE))="","",(VLOOKUP($E29,'NEA Backsheet'!$D$5:$CB$183,L$9,FALSE))),"")</f>
        <v>153053.28446758373</v>
      </c>
      <c r="M29" s="124">
        <f ca="1">IFERROR(IF((VLOOKUP($E29,'NEA Backsheet'!$D$5:$CB$183,M$9,FALSE))="","",(VLOOKUP($E29,'NEA Backsheet'!$D$5:$CB$183,M$9,FALSE))),"")</f>
        <v>156688.59034986232</v>
      </c>
      <c r="N29" s="126">
        <f ca="1">IFERROR(IF((VLOOKUP($E29,'NEA Backsheet'!$D$5:$CB$183,N$9,FALSE))="","",(VLOOKUP($E29,'NEA Backsheet'!$D$5:$CB$183,N$9,FALSE))),"")</f>
        <v>157353.14141444251</v>
      </c>
      <c r="O29" s="184">
        <f ca="1">IFERROR(IF((VLOOKUP($E29,'NEA Backsheet'!$D$5:$CB$183,O$9,FALSE))="","",(VLOOKUP($E29,'NEA Backsheet'!$D$5:$CB$183,O$9,FALSE))),"")</f>
        <v>156181.42492507849</v>
      </c>
      <c r="P29" s="126">
        <f ca="1">IFERROR(IF((VLOOKUP($E29,'NEA Backsheet'!$D$5:$CB$183,P$9,FALSE))="","",(VLOOKUP($E29,'NEA Backsheet'!$D$5:$CB$183,P$9,FALSE))),"")</f>
        <v>154478.28996248162</v>
      </c>
      <c r="Q29" s="127">
        <f ca="1">IFERROR(IF((VLOOKUP($E29,'NEA Backsheet'!$D$5:$CB$183,Q$9,FALSE))="","",(VLOOKUP($E29,'NEA Backsheet'!$D$5:$CB$183,Q$9,FALSE))),"")</f>
        <v>0</v>
      </c>
      <c r="R29" s="126">
        <f ca="1">IFERROR(IF((VLOOKUP($E29,'NEA Backsheet'!$D$5:$CB$183,R$9,FALSE))="","",(VLOOKUP($E29,'NEA Backsheet'!$D$5:$CB$183,R$9,FALSE))),"")</f>
        <v>0</v>
      </c>
    </row>
    <row r="30" spans="1:18" ht="15" customHeight="1" x14ac:dyDescent="0.3">
      <c r="A30" s="56">
        <v>16</v>
      </c>
      <c r="B30" s="97" t="str">
        <f ca="1">IFERROR(IF((VLOOKUP($E30,'Org List'!$AJ$10:$AL$188,3,FALSE))="","",(VLOOKUP($E30,'Org List'!$AJ$10:$AL$188,3,FALSE))),"")</f>
        <v>NHS England North (Cumbria And North East)</v>
      </c>
      <c r="C30" s="98" t="str">
        <f ca="1">IFERROR(IF((VLOOKUP($E30,'Org List'!$AO$10:$AQ$188,3,FALSE))="","",(VLOOKUP($E30,'Org List'!$AO$10:$AQ$188,3,FALSE))),"")</f>
        <v/>
      </c>
      <c r="D30" s="116" t="str">
        <f ca="1">IFERROR(IF((VLOOKUP($E30,'Org List'!$AT$10:$AV$188,3,FALSE))="","",(VLOOKUP($E30,'Org List'!$AT$10:$AV$188,3,FALSE))),"")</f>
        <v>NHS England North (Cumbria And North East)</v>
      </c>
      <c r="E30" s="97" t="str">
        <f t="shared" ca="1" si="0"/>
        <v>Q74</v>
      </c>
      <c r="F30" s="99" t="str">
        <f ca="1">IF(E30="","",VLOOKUP(E30,'Org List'!$J$9:$K$488,2,0))</f>
        <v>NHS England North (Cumbria And North East)</v>
      </c>
      <c r="G30" s="123">
        <f ca="1">IFERROR(IF((VLOOKUP($E30,'NEA Backsheet'!$D$5:$CB$183,G$9,FALSE))="","",(VLOOKUP($E30,'NEA Backsheet'!$D$5:$CB$183,G$9,FALSE))),"")</f>
        <v>94286.567310396786</v>
      </c>
      <c r="H30" s="124">
        <f ca="1">IFERROR(IF((VLOOKUP($E30,'NEA Backsheet'!$D$5:$CB$183,H$9,FALSE))="","",(VLOOKUP($E30,'NEA Backsheet'!$D$5:$CB$183,H$9,FALSE))),"")</f>
        <v>94327.413817853085</v>
      </c>
      <c r="I30" s="124">
        <f ca="1">IFERROR(IF((VLOOKUP($E30,'NEA Backsheet'!$D$5:$CB$183,I$9,FALSE))="","",(VLOOKUP($E30,'NEA Backsheet'!$D$5:$CB$183,I$9,FALSE))),"")</f>
        <v>100109.2048171387</v>
      </c>
      <c r="J30" s="125">
        <f ca="1">IFERROR(IF((VLOOKUP($E30,'NEA Backsheet'!$D$5:$CB$183,J$9,FALSE))="","",(VLOOKUP($E30,'NEA Backsheet'!$D$5:$CB$183,J$9,FALSE))),"")</f>
        <v>99244.530478494838</v>
      </c>
      <c r="K30" s="123">
        <f ca="1">IFERROR(IF((VLOOKUP($E30,'NEA Backsheet'!$D$5:$CB$183,K$9,FALSE))="","",(VLOOKUP($E30,'NEA Backsheet'!$D$5:$CB$183,K$9,FALSE))),"")</f>
        <v>97929.685594642418</v>
      </c>
      <c r="L30" s="124">
        <f ca="1">IFERROR(IF((VLOOKUP($E30,'NEA Backsheet'!$D$5:$CB$183,L$9,FALSE))="","",(VLOOKUP($E30,'NEA Backsheet'!$D$5:$CB$183,L$9,FALSE))),"")</f>
        <v>97421.203468053383</v>
      </c>
      <c r="M30" s="124">
        <f ca="1">IFERROR(IF((VLOOKUP($E30,'NEA Backsheet'!$D$5:$CB$183,M$9,FALSE))="","",(VLOOKUP($E30,'NEA Backsheet'!$D$5:$CB$183,M$9,FALSE))),"")</f>
        <v>100630.26607651947</v>
      </c>
      <c r="N30" s="126">
        <f ca="1">IFERROR(IF((VLOOKUP($E30,'NEA Backsheet'!$D$5:$CB$183,N$9,FALSE))="","",(VLOOKUP($E30,'NEA Backsheet'!$D$5:$CB$183,N$9,FALSE))),"")</f>
        <v>99035.238967163939</v>
      </c>
      <c r="O30" s="184">
        <f ca="1">IFERROR(IF((VLOOKUP($E30,'NEA Backsheet'!$D$5:$CB$183,O$9,FALSE))="","",(VLOOKUP($E30,'NEA Backsheet'!$D$5:$CB$183,O$9,FALSE))),"")</f>
        <v>98687.206559321377</v>
      </c>
      <c r="P30" s="126">
        <f ca="1">IFERROR(IF((VLOOKUP($E30,'NEA Backsheet'!$D$5:$CB$183,P$9,FALSE))="","",(VLOOKUP($E30,'NEA Backsheet'!$D$5:$CB$183,P$9,FALSE))),"")</f>
        <v>97857.056460692285</v>
      </c>
      <c r="Q30" s="127">
        <f ca="1">IFERROR(IF((VLOOKUP($E30,'NEA Backsheet'!$D$5:$CB$183,Q$9,FALSE))="","",(VLOOKUP($E30,'NEA Backsheet'!$D$5:$CB$183,Q$9,FALSE))),"")</f>
        <v>0</v>
      </c>
      <c r="R30" s="126">
        <f ca="1">IFERROR(IF((VLOOKUP($E30,'NEA Backsheet'!$D$5:$CB$183,R$9,FALSE))="","",(VLOOKUP($E30,'NEA Backsheet'!$D$5:$CB$183,R$9,FALSE))),"")</f>
        <v>0</v>
      </c>
    </row>
    <row r="31" spans="1:18" ht="15" customHeight="1" x14ac:dyDescent="0.3">
      <c r="A31" s="56">
        <v>17</v>
      </c>
      <c r="B31" s="97" t="str">
        <f ca="1">IFERROR(IF((VLOOKUP($E31,'Org List'!$AJ$10:$AL$188,3,FALSE))="","",(VLOOKUP($E31,'Org List'!$AJ$10:$AL$188,3,FALSE))),"")</f>
        <v>NHS England North (Cheshire And Merseyside)</v>
      </c>
      <c r="C31" s="98" t="str">
        <f ca="1">IFERROR(IF((VLOOKUP($E31,'Org List'!$AO$10:$AQ$188,3,FALSE))="","",(VLOOKUP($E31,'Org List'!$AO$10:$AQ$188,3,FALSE))),"")</f>
        <v/>
      </c>
      <c r="D31" s="116" t="str">
        <f ca="1">IFERROR(IF((VLOOKUP($E31,'Org List'!$AT$10:$AV$188,3,FALSE))="","",(VLOOKUP($E31,'Org List'!$AT$10:$AV$188,3,FALSE))),"")</f>
        <v>NHS England North (Cheshire And Merseyside)</v>
      </c>
      <c r="E31" s="97" t="str">
        <f t="shared" ca="1" si="0"/>
        <v>Q75</v>
      </c>
      <c r="F31" s="99" t="str">
        <f ca="1">IF(E31="","",VLOOKUP(E31,'Org List'!$J$9:$K$488,2,0))</f>
        <v>NHS England North (Cheshire And Merseyside)</v>
      </c>
      <c r="G31" s="123">
        <f ca="1">IFERROR(IF((VLOOKUP($E31,'NEA Backsheet'!$D$5:$CB$183,G$9,FALSE))="","",(VLOOKUP($E31,'NEA Backsheet'!$D$5:$CB$183,G$9,FALSE))),"")</f>
        <v>81876.659067516739</v>
      </c>
      <c r="H31" s="124">
        <f ca="1">IFERROR(IF((VLOOKUP($E31,'NEA Backsheet'!$D$5:$CB$183,H$9,FALSE))="","",(VLOOKUP($E31,'NEA Backsheet'!$D$5:$CB$183,H$9,FALSE))),"")</f>
        <v>82151.143692486745</v>
      </c>
      <c r="I31" s="124">
        <f ca="1">IFERROR(IF((VLOOKUP($E31,'NEA Backsheet'!$D$5:$CB$183,I$9,FALSE))="","",(VLOOKUP($E31,'NEA Backsheet'!$D$5:$CB$183,I$9,FALSE))),"")</f>
        <v>85820.511320704856</v>
      </c>
      <c r="J31" s="125">
        <f ca="1">IFERROR(IF((VLOOKUP($E31,'NEA Backsheet'!$D$5:$CB$183,J$9,FALSE))="","",(VLOOKUP($E31,'NEA Backsheet'!$D$5:$CB$183,J$9,FALSE))),"")</f>
        <v>85374.452878590906</v>
      </c>
      <c r="K31" s="123">
        <f ca="1">IFERROR(IF((VLOOKUP($E31,'NEA Backsheet'!$D$5:$CB$183,K$9,FALSE))="","",(VLOOKUP($E31,'NEA Backsheet'!$D$5:$CB$183,K$9,FALSE))),"")</f>
        <v>84735.060975471017</v>
      </c>
      <c r="L31" s="124">
        <f ca="1">IFERROR(IF((VLOOKUP($E31,'NEA Backsheet'!$D$5:$CB$183,L$9,FALSE))="","",(VLOOKUP($E31,'NEA Backsheet'!$D$5:$CB$183,L$9,FALSE))),"")</f>
        <v>85410.060196612729</v>
      </c>
      <c r="M31" s="124">
        <f ca="1">IFERROR(IF((VLOOKUP($E31,'NEA Backsheet'!$D$5:$CB$183,M$9,FALSE))="","",(VLOOKUP($E31,'NEA Backsheet'!$D$5:$CB$183,M$9,FALSE))),"")</f>
        <v>87292.083027553934</v>
      </c>
      <c r="N31" s="126">
        <f ca="1">IFERROR(IF((VLOOKUP($E31,'NEA Backsheet'!$D$5:$CB$183,N$9,FALSE))="","",(VLOOKUP($E31,'NEA Backsheet'!$D$5:$CB$183,N$9,FALSE))),"")</f>
        <v>87182.717592350455</v>
      </c>
      <c r="O31" s="184">
        <f ca="1">IFERROR(IF((VLOOKUP($E31,'NEA Backsheet'!$D$5:$CB$183,O$9,FALSE))="","",(VLOOKUP($E31,'NEA Backsheet'!$D$5:$CB$183,O$9,FALSE))),"")</f>
        <v>87572.616447102264</v>
      </c>
      <c r="P31" s="126">
        <f ca="1">IFERROR(IF((VLOOKUP($E31,'NEA Backsheet'!$D$5:$CB$183,P$9,FALSE))="","",(VLOOKUP($E31,'NEA Backsheet'!$D$5:$CB$183,P$9,FALSE))),"")</f>
        <v>88699.942051001679</v>
      </c>
      <c r="Q31" s="127">
        <f ca="1">IFERROR(IF((VLOOKUP($E31,'NEA Backsheet'!$D$5:$CB$183,Q$9,FALSE))="","",(VLOOKUP($E31,'NEA Backsheet'!$D$5:$CB$183,Q$9,FALSE))),"")</f>
        <v>0</v>
      </c>
      <c r="R31" s="126">
        <f ca="1">IFERROR(IF((VLOOKUP($E31,'NEA Backsheet'!$D$5:$CB$183,R$9,FALSE))="","",(VLOOKUP($E31,'NEA Backsheet'!$D$5:$CB$183,R$9,FALSE))),"")</f>
        <v>0</v>
      </c>
    </row>
    <row r="32" spans="1:18" ht="15" customHeight="1" x14ac:dyDescent="0.3">
      <c r="A32" s="56">
        <v>18</v>
      </c>
      <c r="B32" s="97" t="str">
        <f ca="1">IFERROR(IF((VLOOKUP($E32,'Org List'!$AJ$10:$AL$188,3,FALSE))="","",(VLOOKUP($E32,'Org List'!$AJ$10:$AL$188,3,FALSE))),"")</f>
        <v>NHS England North (Greater Manchester)</v>
      </c>
      <c r="C32" s="98" t="str">
        <f ca="1">IFERROR(IF((VLOOKUP($E32,'Org List'!$AO$10:$AQ$188,3,FALSE))="","",(VLOOKUP($E32,'Org List'!$AO$10:$AQ$188,3,FALSE))),"")</f>
        <v/>
      </c>
      <c r="D32" s="116" t="str">
        <f ca="1">IFERROR(IF((VLOOKUP($E32,'Org List'!$AT$10:$AV$188,3,FALSE))="","",(VLOOKUP($E32,'Org List'!$AT$10:$AV$188,3,FALSE))),"")</f>
        <v>NHS England North (Greater Manchester)</v>
      </c>
      <c r="E32" s="97" t="str">
        <f t="shared" ca="1" si="0"/>
        <v>Q83</v>
      </c>
      <c r="F32" s="99" t="str">
        <f ca="1">IF(E32="","",VLOOKUP(E32,'Org List'!$J$9:$K$488,2,0))</f>
        <v>NHS England North (Greater Manchester)</v>
      </c>
      <c r="G32" s="123">
        <f ca="1">IFERROR(IF((VLOOKUP($E32,'NEA Backsheet'!$D$5:$CB$183,G$9,FALSE))="","",(VLOOKUP($E32,'NEA Backsheet'!$D$5:$CB$183,G$9,FALSE))),"")</f>
        <v>84987.330952620308</v>
      </c>
      <c r="H32" s="124">
        <f ca="1">IFERROR(IF((VLOOKUP($E32,'NEA Backsheet'!$D$5:$CB$183,H$9,FALSE))="","",(VLOOKUP($E32,'NEA Backsheet'!$D$5:$CB$183,H$9,FALSE))),"")</f>
        <v>86563.682329406598</v>
      </c>
      <c r="I32" s="124">
        <f ca="1">IFERROR(IF((VLOOKUP($E32,'NEA Backsheet'!$D$5:$CB$183,I$9,FALSE))="","",(VLOOKUP($E32,'NEA Backsheet'!$D$5:$CB$183,I$9,FALSE))),"")</f>
        <v>93704.316866011242</v>
      </c>
      <c r="J32" s="125">
        <f ca="1">IFERROR(IF((VLOOKUP($E32,'NEA Backsheet'!$D$5:$CB$183,J$9,FALSE))="","",(VLOOKUP($E32,'NEA Backsheet'!$D$5:$CB$183,J$9,FALSE))),"")</f>
        <v>90202.644349335955</v>
      </c>
      <c r="K32" s="123">
        <f ca="1">IFERROR(IF((VLOOKUP($E32,'NEA Backsheet'!$D$5:$CB$183,K$9,FALSE))="","",(VLOOKUP($E32,'NEA Backsheet'!$D$5:$CB$183,K$9,FALSE))),"")</f>
        <v>87715.328461864119</v>
      </c>
      <c r="L32" s="124">
        <f ca="1">IFERROR(IF((VLOOKUP($E32,'NEA Backsheet'!$D$5:$CB$183,L$9,FALSE))="","",(VLOOKUP($E32,'NEA Backsheet'!$D$5:$CB$183,L$9,FALSE))),"")</f>
        <v>86740.562510854797</v>
      </c>
      <c r="M32" s="124">
        <f ca="1">IFERROR(IF((VLOOKUP($E32,'NEA Backsheet'!$D$5:$CB$183,M$9,FALSE))="","",(VLOOKUP($E32,'NEA Backsheet'!$D$5:$CB$183,M$9,FALSE))),"")</f>
        <v>91076.405114197914</v>
      </c>
      <c r="N32" s="126">
        <f ca="1">IFERROR(IF((VLOOKUP($E32,'NEA Backsheet'!$D$5:$CB$183,N$9,FALSE))="","",(VLOOKUP($E32,'NEA Backsheet'!$D$5:$CB$183,N$9,FALSE))),"")</f>
        <v>86736.113712759456</v>
      </c>
      <c r="O32" s="184">
        <f ca="1">IFERROR(IF((VLOOKUP($E32,'NEA Backsheet'!$D$5:$CB$183,O$9,FALSE))="","",(VLOOKUP($E32,'NEA Backsheet'!$D$5:$CB$183,O$9,FALSE))),"")</f>
        <v>92677.953151923488</v>
      </c>
      <c r="P32" s="126">
        <f ca="1">IFERROR(IF((VLOOKUP($E32,'NEA Backsheet'!$D$5:$CB$183,P$9,FALSE))="","",(VLOOKUP($E32,'NEA Backsheet'!$D$5:$CB$183,P$9,FALSE))),"")</f>
        <v>90558.640293153643</v>
      </c>
      <c r="Q32" s="127">
        <f ca="1">IFERROR(IF((VLOOKUP($E32,'NEA Backsheet'!$D$5:$CB$183,Q$9,FALSE))="","",(VLOOKUP($E32,'NEA Backsheet'!$D$5:$CB$183,Q$9,FALSE))),"")</f>
        <v>0</v>
      </c>
      <c r="R32" s="126">
        <f ca="1">IFERROR(IF((VLOOKUP($E32,'NEA Backsheet'!$D$5:$CB$183,R$9,FALSE))="","",(VLOOKUP($E32,'NEA Backsheet'!$D$5:$CB$183,R$9,FALSE))),"")</f>
        <v>0</v>
      </c>
    </row>
    <row r="33" spans="1:18" ht="15" customHeight="1" x14ac:dyDescent="0.3">
      <c r="A33" s="56">
        <v>19</v>
      </c>
      <c r="B33" s="97" t="str">
        <f ca="1">IFERROR(IF((VLOOKUP($E33,'Org List'!$AJ$10:$AL$188,3,FALSE))="","",(VLOOKUP($E33,'Org List'!$AJ$10:$AL$188,3,FALSE))),"")</f>
        <v>NHS England North (Lancashire)</v>
      </c>
      <c r="C33" s="98" t="str">
        <f ca="1">IFERROR(IF((VLOOKUP($E33,'Org List'!$AO$10:$AQ$188,3,FALSE))="","",(VLOOKUP($E33,'Org List'!$AO$10:$AQ$188,3,FALSE))),"")</f>
        <v/>
      </c>
      <c r="D33" s="116" t="str">
        <f ca="1">IFERROR(IF((VLOOKUP($E33,'Org List'!$AT$10:$AV$188,3,FALSE))="","",(VLOOKUP($E33,'Org List'!$AT$10:$AV$188,3,FALSE))),"")</f>
        <v>NHS England North (Lancashire)</v>
      </c>
      <c r="E33" s="97" t="str">
        <f t="shared" ca="1" si="0"/>
        <v>Q84</v>
      </c>
      <c r="F33" s="99" t="str">
        <f ca="1">IF(E33="","",VLOOKUP(E33,'Org List'!$J$9:$K$488,2,0))</f>
        <v>NHS England North (Lancashire)</v>
      </c>
      <c r="G33" s="123">
        <f ca="1">IFERROR(IF((VLOOKUP($E33,'NEA Backsheet'!$D$5:$CB$183,G$9,FALSE))="","",(VLOOKUP($E33,'NEA Backsheet'!$D$5:$CB$183,G$9,FALSE))),"")</f>
        <v>42296.350471928396</v>
      </c>
      <c r="H33" s="124">
        <f ca="1">IFERROR(IF((VLOOKUP($E33,'NEA Backsheet'!$D$5:$CB$183,H$9,FALSE))="","",(VLOOKUP($E33,'NEA Backsheet'!$D$5:$CB$183,H$9,FALSE))),"")</f>
        <v>41899.976001559669</v>
      </c>
      <c r="I33" s="124">
        <f ca="1">IFERROR(IF((VLOOKUP($E33,'NEA Backsheet'!$D$5:$CB$183,I$9,FALSE))="","",(VLOOKUP($E33,'NEA Backsheet'!$D$5:$CB$183,I$9,FALSE))),"")</f>
        <v>46545.618644747432</v>
      </c>
      <c r="J33" s="125">
        <f ca="1">IFERROR(IF((VLOOKUP($E33,'NEA Backsheet'!$D$5:$CB$183,J$9,FALSE))="","",(VLOOKUP($E33,'NEA Backsheet'!$D$5:$CB$183,J$9,FALSE))),"")</f>
        <v>45136.720352892618</v>
      </c>
      <c r="K33" s="123">
        <f ca="1">IFERROR(IF((VLOOKUP($E33,'NEA Backsheet'!$D$5:$CB$183,K$9,FALSE))="","",(VLOOKUP($E33,'NEA Backsheet'!$D$5:$CB$183,K$9,FALSE))),"")</f>
        <v>43048.674476773114</v>
      </c>
      <c r="L33" s="124">
        <f ca="1">IFERROR(IF((VLOOKUP($E33,'NEA Backsheet'!$D$5:$CB$183,L$9,FALSE))="","",(VLOOKUP($E33,'NEA Backsheet'!$D$5:$CB$183,L$9,FALSE))),"")</f>
        <v>42003.345045659808</v>
      </c>
      <c r="M33" s="124">
        <f ca="1">IFERROR(IF((VLOOKUP($E33,'NEA Backsheet'!$D$5:$CB$183,M$9,FALSE))="","",(VLOOKUP($E33,'NEA Backsheet'!$D$5:$CB$183,M$9,FALSE))),"")</f>
        <v>45353.537878206203</v>
      </c>
      <c r="N33" s="126">
        <f ca="1">IFERROR(IF((VLOOKUP($E33,'NEA Backsheet'!$D$5:$CB$183,N$9,FALSE))="","",(VLOOKUP($E33,'NEA Backsheet'!$D$5:$CB$183,N$9,FALSE))),"")</f>
        <v>44269.052318755341</v>
      </c>
      <c r="O33" s="184">
        <f ca="1">IFERROR(IF((VLOOKUP($E33,'NEA Backsheet'!$D$5:$CB$183,O$9,FALSE))="","",(VLOOKUP($E33,'NEA Backsheet'!$D$5:$CB$183,O$9,FALSE))),"")</f>
        <v>44950.69882160757</v>
      </c>
      <c r="P33" s="126">
        <f ca="1">IFERROR(IF((VLOOKUP($E33,'NEA Backsheet'!$D$5:$CB$183,P$9,FALSE))="","",(VLOOKUP($E33,'NEA Backsheet'!$D$5:$CB$183,P$9,FALSE))),"")</f>
        <v>44086.305658514444</v>
      </c>
      <c r="Q33" s="127">
        <f ca="1">IFERROR(IF((VLOOKUP($E33,'NEA Backsheet'!$D$5:$CB$183,Q$9,FALSE))="","",(VLOOKUP($E33,'NEA Backsheet'!$D$5:$CB$183,Q$9,FALSE))),"")</f>
        <v>0</v>
      </c>
      <c r="R33" s="126">
        <f ca="1">IFERROR(IF((VLOOKUP($E33,'NEA Backsheet'!$D$5:$CB$183,R$9,FALSE))="","",(VLOOKUP($E33,'NEA Backsheet'!$D$5:$CB$183,R$9,FALSE))),"")</f>
        <v>0</v>
      </c>
    </row>
    <row r="34" spans="1:18" ht="15" customHeight="1" x14ac:dyDescent="0.3">
      <c r="A34" s="56">
        <v>20</v>
      </c>
      <c r="B34" s="97" t="str">
        <f ca="1">IFERROR(IF((VLOOKUP($E34,'Org List'!$AJ$10:$AL$188,3,FALSE))="","",(VLOOKUP($E34,'Org List'!$AJ$10:$AL$188,3,FALSE))),"")</f>
        <v>NHS England Midlands And East (North Midlands)</v>
      </c>
      <c r="C34" s="98" t="str">
        <f ca="1">IFERROR(IF((VLOOKUP($E34,'Org List'!$AO$10:$AQ$188,3,FALSE))="","",(VLOOKUP($E34,'Org List'!$AO$10:$AQ$188,3,FALSE))),"")</f>
        <v/>
      </c>
      <c r="D34" s="116" t="str">
        <f ca="1">IFERROR(IF((VLOOKUP($E34,'Org List'!$AT$10:$AV$188,3,FALSE))="","",(VLOOKUP($E34,'Org List'!$AT$10:$AV$188,3,FALSE))),"")</f>
        <v>NHS England Midlands And East (North Midlands)</v>
      </c>
      <c r="E34" s="97" t="str">
        <f t="shared" ca="1" si="0"/>
        <v>Q76</v>
      </c>
      <c r="F34" s="99" t="str">
        <f ca="1">IF(E34="","",VLOOKUP(E34,'Org List'!$J$9:$K$488,2,0))</f>
        <v>NHS England Midlands And East (North Midlands)</v>
      </c>
      <c r="G34" s="123">
        <f ca="1">IFERROR(IF((VLOOKUP($E34,'NEA Backsheet'!$D$5:$CB$183,G$9,FALSE))="","",(VLOOKUP($E34,'NEA Backsheet'!$D$5:$CB$183,G$9,FALSE))),"")</f>
        <v>103640.65796946341</v>
      </c>
      <c r="H34" s="124">
        <f ca="1">IFERROR(IF((VLOOKUP($E34,'NEA Backsheet'!$D$5:$CB$183,H$9,FALSE))="","",(VLOOKUP($E34,'NEA Backsheet'!$D$5:$CB$183,H$9,FALSE))),"")</f>
        <v>101619.02752948237</v>
      </c>
      <c r="I34" s="124">
        <f ca="1">IFERROR(IF((VLOOKUP($E34,'NEA Backsheet'!$D$5:$CB$183,I$9,FALSE))="","",(VLOOKUP($E34,'NEA Backsheet'!$D$5:$CB$183,I$9,FALSE))),"")</f>
        <v>106097.96675005494</v>
      </c>
      <c r="J34" s="125">
        <f ca="1">IFERROR(IF((VLOOKUP($E34,'NEA Backsheet'!$D$5:$CB$183,J$9,FALSE))="","",(VLOOKUP($E34,'NEA Backsheet'!$D$5:$CB$183,J$9,FALSE))),"")</f>
        <v>107728.8120431986</v>
      </c>
      <c r="K34" s="123">
        <f ca="1">IFERROR(IF((VLOOKUP($E34,'NEA Backsheet'!$D$5:$CB$183,K$9,FALSE))="","",(VLOOKUP($E34,'NEA Backsheet'!$D$5:$CB$183,K$9,FALSE))),"")</f>
        <v>104300.99651720702</v>
      </c>
      <c r="L34" s="124">
        <f ca="1">IFERROR(IF((VLOOKUP($E34,'NEA Backsheet'!$D$5:$CB$183,L$9,FALSE))="","",(VLOOKUP($E34,'NEA Backsheet'!$D$5:$CB$183,L$9,FALSE))),"")</f>
        <v>104161.8925805113</v>
      </c>
      <c r="M34" s="124">
        <f ca="1">IFERROR(IF((VLOOKUP($E34,'NEA Backsheet'!$D$5:$CB$183,M$9,FALSE))="","",(VLOOKUP($E34,'NEA Backsheet'!$D$5:$CB$183,M$9,FALSE))),"")</f>
        <v>106877.31326162395</v>
      </c>
      <c r="N34" s="126">
        <f ca="1">IFERROR(IF((VLOOKUP($E34,'NEA Backsheet'!$D$5:$CB$183,N$9,FALSE))="","",(VLOOKUP($E34,'NEA Backsheet'!$D$5:$CB$183,N$9,FALSE))),"")</f>
        <v>105765.09176972401</v>
      </c>
      <c r="O34" s="184">
        <f ca="1">IFERROR(IF((VLOOKUP($E34,'NEA Backsheet'!$D$5:$CB$183,O$9,FALSE))="","",(VLOOKUP($E34,'NEA Backsheet'!$D$5:$CB$183,O$9,FALSE))),"")</f>
        <v>109034.14124712486</v>
      </c>
      <c r="P34" s="126">
        <f ca="1">IFERROR(IF((VLOOKUP($E34,'NEA Backsheet'!$D$5:$CB$183,P$9,FALSE))="","",(VLOOKUP($E34,'NEA Backsheet'!$D$5:$CB$183,P$9,FALSE))),"")</f>
        <v>110820.55767107161</v>
      </c>
      <c r="Q34" s="127">
        <f ca="1">IFERROR(IF((VLOOKUP($E34,'NEA Backsheet'!$D$5:$CB$183,Q$9,FALSE))="","",(VLOOKUP($E34,'NEA Backsheet'!$D$5:$CB$183,Q$9,FALSE))),"")</f>
        <v>0</v>
      </c>
      <c r="R34" s="126">
        <f ca="1">IFERROR(IF((VLOOKUP($E34,'NEA Backsheet'!$D$5:$CB$183,R$9,FALSE))="","",(VLOOKUP($E34,'NEA Backsheet'!$D$5:$CB$183,R$9,FALSE))),"")</f>
        <v>0</v>
      </c>
    </row>
    <row r="35" spans="1:18" ht="15" customHeight="1" x14ac:dyDescent="0.3">
      <c r="A35" s="56">
        <v>21</v>
      </c>
      <c r="B35" s="97" t="str">
        <f ca="1">IFERROR(IF((VLOOKUP($E35,'Org List'!$AJ$10:$AL$188,3,FALSE))="","",(VLOOKUP($E35,'Org List'!$AJ$10:$AL$188,3,FALSE))),"")</f>
        <v>NHS England Midlands And East (West Midlands)</v>
      </c>
      <c r="C35" s="98" t="str">
        <f ca="1">IFERROR(IF((VLOOKUP($E35,'Org List'!$AO$10:$AQ$188,3,FALSE))="","",(VLOOKUP($E35,'Org List'!$AO$10:$AQ$188,3,FALSE))),"")</f>
        <v/>
      </c>
      <c r="D35" s="116" t="str">
        <f ca="1">IFERROR(IF((VLOOKUP($E35,'Org List'!$AT$10:$AV$188,3,FALSE))="","",(VLOOKUP($E35,'Org List'!$AT$10:$AV$188,3,FALSE))),"")</f>
        <v>NHS England Midlands And East (West Midlands)</v>
      </c>
      <c r="E35" s="97" t="str">
        <f t="shared" ca="1" si="0"/>
        <v>Q77</v>
      </c>
      <c r="F35" s="99" t="str">
        <f ca="1">IF(E35="","",VLOOKUP(E35,'Org List'!$J$9:$K$488,2,0))</f>
        <v>NHS England Midlands And East (West Midlands)</v>
      </c>
      <c r="G35" s="123">
        <f ca="1">IFERROR(IF((VLOOKUP($E35,'NEA Backsheet'!$D$5:$CB$183,G$9,FALSE))="","",(VLOOKUP($E35,'NEA Backsheet'!$D$5:$CB$183,G$9,FALSE))),"")</f>
        <v>119985.72891896375</v>
      </c>
      <c r="H35" s="124">
        <f ca="1">IFERROR(IF((VLOOKUP($E35,'NEA Backsheet'!$D$5:$CB$183,H$9,FALSE))="","",(VLOOKUP($E35,'NEA Backsheet'!$D$5:$CB$183,H$9,FALSE))),"")</f>
        <v>116864.57683843971</v>
      </c>
      <c r="I35" s="124">
        <f ca="1">IFERROR(IF((VLOOKUP($E35,'NEA Backsheet'!$D$5:$CB$183,I$9,FALSE))="","",(VLOOKUP($E35,'NEA Backsheet'!$D$5:$CB$183,I$9,FALSE))),"")</f>
        <v>119887.5810151475</v>
      </c>
      <c r="J35" s="125">
        <f ca="1">IFERROR(IF((VLOOKUP($E35,'NEA Backsheet'!$D$5:$CB$183,J$9,FALSE))="","",(VLOOKUP($E35,'NEA Backsheet'!$D$5:$CB$183,J$9,FALSE))),"")</f>
        <v>120254.62488330196</v>
      </c>
      <c r="K35" s="123">
        <f ca="1">IFERROR(IF((VLOOKUP($E35,'NEA Backsheet'!$D$5:$CB$183,K$9,FALSE))="","",(VLOOKUP($E35,'NEA Backsheet'!$D$5:$CB$183,K$9,FALSE))),"")</f>
        <v>121311.08437672775</v>
      </c>
      <c r="L35" s="124">
        <f ca="1">IFERROR(IF((VLOOKUP($E35,'NEA Backsheet'!$D$5:$CB$183,L$9,FALSE))="","",(VLOOKUP($E35,'NEA Backsheet'!$D$5:$CB$183,L$9,FALSE))),"")</f>
        <v>120732.37131972033</v>
      </c>
      <c r="M35" s="124">
        <f ca="1">IFERROR(IF((VLOOKUP($E35,'NEA Backsheet'!$D$5:$CB$183,M$9,FALSE))="","",(VLOOKUP($E35,'NEA Backsheet'!$D$5:$CB$183,M$9,FALSE))),"")</f>
        <v>125987.21117511576</v>
      </c>
      <c r="N35" s="126">
        <f ca="1">IFERROR(IF((VLOOKUP($E35,'NEA Backsheet'!$D$5:$CB$183,N$9,FALSE))="","",(VLOOKUP($E35,'NEA Backsheet'!$D$5:$CB$183,N$9,FALSE))),"")</f>
        <v>124094.58484458778</v>
      </c>
      <c r="O35" s="184">
        <f ca="1">IFERROR(IF((VLOOKUP($E35,'NEA Backsheet'!$D$5:$CB$183,O$9,FALSE))="","",(VLOOKUP($E35,'NEA Backsheet'!$D$5:$CB$183,O$9,FALSE))),"")</f>
        <v>123455.63356783251</v>
      </c>
      <c r="P35" s="126">
        <f ca="1">IFERROR(IF((VLOOKUP($E35,'NEA Backsheet'!$D$5:$CB$183,P$9,FALSE))="","",(VLOOKUP($E35,'NEA Backsheet'!$D$5:$CB$183,P$9,FALSE))),"")</f>
        <v>124107.69037834482</v>
      </c>
      <c r="Q35" s="127">
        <f ca="1">IFERROR(IF((VLOOKUP($E35,'NEA Backsheet'!$D$5:$CB$183,Q$9,FALSE))="","",(VLOOKUP($E35,'NEA Backsheet'!$D$5:$CB$183,Q$9,FALSE))),"")</f>
        <v>0</v>
      </c>
      <c r="R35" s="126">
        <f ca="1">IFERROR(IF((VLOOKUP($E35,'NEA Backsheet'!$D$5:$CB$183,R$9,FALSE))="","",(VLOOKUP($E35,'NEA Backsheet'!$D$5:$CB$183,R$9,FALSE))),"")</f>
        <v>0</v>
      </c>
    </row>
    <row r="36" spans="1:18" ht="15" customHeight="1" x14ac:dyDescent="0.3">
      <c r="A36" s="56">
        <v>22</v>
      </c>
      <c r="B36" s="97" t="str">
        <f ca="1">IFERROR(IF((VLOOKUP($E36,'Org List'!$AJ$10:$AL$188,3,FALSE))="","",(VLOOKUP($E36,'Org List'!$AJ$10:$AL$188,3,FALSE))),"")</f>
        <v>NHS England Midlands And East (Central Midlands)</v>
      </c>
      <c r="C36" s="98" t="str">
        <f ca="1">IFERROR(IF((VLOOKUP($E36,'Org List'!$AO$10:$AQ$188,3,FALSE))="","",(VLOOKUP($E36,'Org List'!$AO$10:$AQ$188,3,FALSE))),"")</f>
        <v/>
      </c>
      <c r="D36" s="116" t="str">
        <f ca="1">IFERROR(IF((VLOOKUP($E36,'Org List'!$AT$10:$AV$188,3,FALSE))="","",(VLOOKUP($E36,'Org List'!$AT$10:$AV$188,3,FALSE))),"")</f>
        <v>NHS England Midlands And East (Central Midlands)</v>
      </c>
      <c r="E36" s="97" t="str">
        <f t="shared" ca="1" si="0"/>
        <v>Q78</v>
      </c>
      <c r="F36" s="99" t="str">
        <f ca="1">IF(E36="","",VLOOKUP(E36,'Org List'!$J$9:$K$488,2,0))</f>
        <v>NHS England Midlands And East (Central Midlands)</v>
      </c>
      <c r="G36" s="123">
        <f ca="1">IFERROR(IF((VLOOKUP($E36,'NEA Backsheet'!$D$5:$CB$183,G$9,FALSE))="","",(VLOOKUP($E36,'NEA Backsheet'!$D$5:$CB$183,G$9,FALSE))),"")</f>
        <v>121426.23761428973</v>
      </c>
      <c r="H36" s="124">
        <f ca="1">IFERROR(IF((VLOOKUP($E36,'NEA Backsheet'!$D$5:$CB$183,H$9,FALSE))="","",(VLOOKUP($E36,'NEA Backsheet'!$D$5:$CB$183,H$9,FALSE))),"")</f>
        <v>120885.21294188141</v>
      </c>
      <c r="I36" s="124">
        <f ca="1">IFERROR(IF((VLOOKUP($E36,'NEA Backsheet'!$D$5:$CB$183,I$9,FALSE))="","",(VLOOKUP($E36,'NEA Backsheet'!$D$5:$CB$183,I$9,FALSE))),"")</f>
        <v>125172.83194457433</v>
      </c>
      <c r="J36" s="125">
        <f ca="1">IFERROR(IF((VLOOKUP($E36,'NEA Backsheet'!$D$5:$CB$183,J$9,FALSE))="","",(VLOOKUP($E36,'NEA Backsheet'!$D$5:$CB$183,J$9,FALSE))),"")</f>
        <v>123160.39283466988</v>
      </c>
      <c r="K36" s="123">
        <f ca="1">IFERROR(IF((VLOOKUP($E36,'NEA Backsheet'!$D$5:$CB$183,K$9,FALSE))="","",(VLOOKUP($E36,'NEA Backsheet'!$D$5:$CB$183,K$9,FALSE))),"")</f>
        <v>114944.60690264445</v>
      </c>
      <c r="L36" s="124">
        <f ca="1">IFERROR(IF((VLOOKUP($E36,'NEA Backsheet'!$D$5:$CB$183,L$9,FALSE))="","",(VLOOKUP($E36,'NEA Backsheet'!$D$5:$CB$183,L$9,FALSE))),"")</f>
        <v>115069.4719681835</v>
      </c>
      <c r="M36" s="124">
        <f ca="1">IFERROR(IF((VLOOKUP($E36,'NEA Backsheet'!$D$5:$CB$183,M$9,FALSE))="","",(VLOOKUP($E36,'NEA Backsheet'!$D$5:$CB$183,M$9,FALSE))),"")</f>
        <v>119383.41389817637</v>
      </c>
      <c r="N36" s="126">
        <f ca="1">IFERROR(IF((VLOOKUP($E36,'NEA Backsheet'!$D$5:$CB$183,N$9,FALSE))="","",(VLOOKUP($E36,'NEA Backsheet'!$D$5:$CB$183,N$9,FALSE))),"")</f>
        <v>117367.20138361372</v>
      </c>
      <c r="O36" s="184">
        <f ca="1">IFERROR(IF((VLOOKUP($E36,'NEA Backsheet'!$D$5:$CB$183,O$9,FALSE))="","",(VLOOKUP($E36,'NEA Backsheet'!$D$5:$CB$183,O$9,FALSE))),"")</f>
        <v>124338.27052084719</v>
      </c>
      <c r="P36" s="126">
        <f ca="1">IFERROR(IF((VLOOKUP($E36,'NEA Backsheet'!$D$5:$CB$183,P$9,FALSE))="","",(VLOOKUP($E36,'NEA Backsheet'!$D$5:$CB$183,P$9,FALSE))),"")</f>
        <v>120933.16317152893</v>
      </c>
      <c r="Q36" s="127">
        <f ca="1">IFERROR(IF((VLOOKUP($E36,'NEA Backsheet'!$D$5:$CB$183,Q$9,FALSE))="","",(VLOOKUP($E36,'NEA Backsheet'!$D$5:$CB$183,Q$9,FALSE))),"")</f>
        <v>0</v>
      </c>
      <c r="R36" s="126">
        <f ca="1">IFERROR(IF((VLOOKUP($E36,'NEA Backsheet'!$D$5:$CB$183,R$9,FALSE))="","",(VLOOKUP($E36,'NEA Backsheet'!$D$5:$CB$183,R$9,FALSE))),"")</f>
        <v>0</v>
      </c>
    </row>
    <row r="37" spans="1:18" ht="15" customHeight="1" x14ac:dyDescent="0.3">
      <c r="A37" s="56">
        <v>23</v>
      </c>
      <c r="B37" s="97" t="str">
        <f ca="1">IFERROR(IF((VLOOKUP($E37,'Org List'!$AJ$10:$AL$188,3,FALSE))="","",(VLOOKUP($E37,'Org List'!$AJ$10:$AL$188,3,FALSE))),"")</f>
        <v>NHS England Midlands And East (East)</v>
      </c>
      <c r="C37" s="98" t="str">
        <f ca="1">IFERROR(IF((VLOOKUP($E37,'Org List'!$AO$10:$AQ$188,3,FALSE))="","",(VLOOKUP($E37,'Org List'!$AO$10:$AQ$188,3,FALSE))),"")</f>
        <v/>
      </c>
      <c r="D37" s="116" t="str">
        <f ca="1">IFERROR(IF((VLOOKUP($E37,'Org List'!$AT$10:$AV$188,3,FALSE))="","",(VLOOKUP($E37,'Org List'!$AT$10:$AV$188,3,FALSE))),"")</f>
        <v>NHS England Midlands And East (East)</v>
      </c>
      <c r="E37" s="97" t="str">
        <f t="shared" ca="1" si="0"/>
        <v>Q79</v>
      </c>
      <c r="F37" s="99" t="str">
        <f ca="1">IF(E37="","",VLOOKUP(E37,'Org List'!$J$9:$K$488,2,0))</f>
        <v>NHS England Midlands And East (East)</v>
      </c>
      <c r="G37" s="123">
        <f ca="1">IFERROR(IF((VLOOKUP($E37,'NEA Backsheet'!$D$5:$CB$183,G$9,FALSE))="","",(VLOOKUP($E37,'NEA Backsheet'!$D$5:$CB$183,G$9,FALSE))),"")</f>
        <v>111304.74618132751</v>
      </c>
      <c r="H37" s="124">
        <f ca="1">IFERROR(IF((VLOOKUP($E37,'NEA Backsheet'!$D$5:$CB$183,H$9,FALSE))="","",(VLOOKUP($E37,'NEA Backsheet'!$D$5:$CB$183,H$9,FALSE))),"")</f>
        <v>110609.24717110259</v>
      </c>
      <c r="I37" s="124">
        <f ca="1">IFERROR(IF((VLOOKUP($E37,'NEA Backsheet'!$D$5:$CB$183,I$9,FALSE))="","",(VLOOKUP($E37,'NEA Backsheet'!$D$5:$CB$183,I$9,FALSE))),"")</f>
        <v>115133.68209278949</v>
      </c>
      <c r="J37" s="125">
        <f ca="1">IFERROR(IF((VLOOKUP($E37,'NEA Backsheet'!$D$5:$CB$183,J$9,FALSE))="","",(VLOOKUP($E37,'NEA Backsheet'!$D$5:$CB$183,J$9,FALSE))),"")</f>
        <v>116079.9816991392</v>
      </c>
      <c r="K37" s="123">
        <f ca="1">IFERROR(IF((VLOOKUP($E37,'NEA Backsheet'!$D$5:$CB$183,K$9,FALSE))="","",(VLOOKUP($E37,'NEA Backsheet'!$D$5:$CB$183,K$9,FALSE))),"")</f>
        <v>115629.46457490056</v>
      </c>
      <c r="L37" s="124">
        <f ca="1">IFERROR(IF((VLOOKUP($E37,'NEA Backsheet'!$D$5:$CB$183,L$9,FALSE))="","",(VLOOKUP($E37,'NEA Backsheet'!$D$5:$CB$183,L$9,FALSE))),"")</f>
        <v>116057.08258028758</v>
      </c>
      <c r="M37" s="124">
        <f ca="1">IFERROR(IF((VLOOKUP($E37,'NEA Backsheet'!$D$5:$CB$183,M$9,FALSE))="","",(VLOOKUP($E37,'NEA Backsheet'!$D$5:$CB$183,M$9,FALSE))),"")</f>
        <v>120014.20127301759</v>
      </c>
      <c r="N37" s="126">
        <f ca="1">IFERROR(IF((VLOOKUP($E37,'NEA Backsheet'!$D$5:$CB$183,N$9,FALSE))="","",(VLOOKUP($E37,'NEA Backsheet'!$D$5:$CB$183,N$9,FALSE))),"")</f>
        <v>119111.78020165378</v>
      </c>
      <c r="O37" s="184">
        <f ca="1">IFERROR(IF((VLOOKUP($E37,'NEA Backsheet'!$D$5:$CB$183,O$9,FALSE))="","",(VLOOKUP($E37,'NEA Backsheet'!$D$5:$CB$183,O$9,FALSE))),"")</f>
        <v>117274.36476256924</v>
      </c>
      <c r="P37" s="126">
        <f ca="1">IFERROR(IF((VLOOKUP($E37,'NEA Backsheet'!$D$5:$CB$183,P$9,FALSE))="","",(VLOOKUP($E37,'NEA Backsheet'!$D$5:$CB$183,P$9,FALSE))),"")</f>
        <v>117170.12781663233</v>
      </c>
      <c r="Q37" s="127">
        <f ca="1">IFERROR(IF((VLOOKUP($E37,'NEA Backsheet'!$D$5:$CB$183,Q$9,FALSE))="","",(VLOOKUP($E37,'NEA Backsheet'!$D$5:$CB$183,Q$9,FALSE))),"")</f>
        <v>0</v>
      </c>
      <c r="R37" s="126">
        <f ca="1">IFERROR(IF((VLOOKUP($E37,'NEA Backsheet'!$D$5:$CB$183,R$9,FALSE))="","",(VLOOKUP($E37,'NEA Backsheet'!$D$5:$CB$183,R$9,FALSE))),"")</f>
        <v>0</v>
      </c>
    </row>
    <row r="38" spans="1:18" ht="15" customHeight="1" x14ac:dyDescent="0.3">
      <c r="A38" s="56">
        <v>24</v>
      </c>
      <c r="B38" s="97" t="str">
        <f ca="1">IFERROR(IF((VLOOKUP($E38,'Org List'!$AJ$10:$AL$188,3,FALSE))="","",(VLOOKUP($E38,'Org List'!$AJ$10:$AL$188,3,FALSE))),"")</f>
        <v>NHS England South West (South West South)</v>
      </c>
      <c r="C38" s="98" t="str">
        <f ca="1">IFERROR(IF((VLOOKUP($E38,'Org List'!$AO$10:$AQ$188,3,FALSE))="","",(VLOOKUP($E38,'Org List'!$AO$10:$AQ$188,3,FALSE))),"")</f>
        <v/>
      </c>
      <c r="D38" s="116" t="str">
        <f ca="1">IFERROR(IF((VLOOKUP($E38,'Org List'!$AT$10:$AV$188,3,FALSE))="","",(VLOOKUP($E38,'Org List'!$AT$10:$AV$188,3,FALSE))),"")</f>
        <v>NHS England South West (South West South)</v>
      </c>
      <c r="E38" s="97" t="str">
        <f t="shared" ca="1" si="0"/>
        <v>Q85</v>
      </c>
      <c r="F38" s="99" t="str">
        <f ca="1">IF(E38="","",VLOOKUP(E38,'Org List'!$J$9:$K$488,2,0))</f>
        <v>NHS England South West (South West South)</v>
      </c>
      <c r="G38" s="123">
        <f ca="1">IFERROR(IF((VLOOKUP($E38,'NEA Backsheet'!$D$5:$CB$183,G$9,FALSE))="","",(VLOOKUP($E38,'NEA Backsheet'!$D$5:$CB$183,G$9,FALSE))),"")</f>
        <v>88196.728891360632</v>
      </c>
      <c r="H38" s="124">
        <f ca="1">IFERROR(IF((VLOOKUP($E38,'NEA Backsheet'!$D$5:$CB$183,H$9,FALSE))="","",(VLOOKUP($E38,'NEA Backsheet'!$D$5:$CB$183,H$9,FALSE))),"")</f>
        <v>87173.618725762935</v>
      </c>
      <c r="I38" s="124">
        <f ca="1">IFERROR(IF((VLOOKUP($E38,'NEA Backsheet'!$D$5:$CB$183,I$9,FALSE))="","",(VLOOKUP($E38,'NEA Backsheet'!$D$5:$CB$183,I$9,FALSE))),"")</f>
        <v>92689.665010182478</v>
      </c>
      <c r="J38" s="125">
        <f ca="1">IFERROR(IF((VLOOKUP($E38,'NEA Backsheet'!$D$5:$CB$183,J$9,FALSE))="","",(VLOOKUP($E38,'NEA Backsheet'!$D$5:$CB$183,J$9,FALSE))),"")</f>
        <v>92205.738828321017</v>
      </c>
      <c r="K38" s="123">
        <f ca="1">IFERROR(IF((VLOOKUP($E38,'NEA Backsheet'!$D$5:$CB$183,K$9,FALSE))="","",(VLOOKUP($E38,'NEA Backsheet'!$D$5:$CB$183,K$9,FALSE))),"")</f>
        <v>89917.076867117299</v>
      </c>
      <c r="L38" s="124">
        <f ca="1">IFERROR(IF((VLOOKUP($E38,'NEA Backsheet'!$D$5:$CB$183,L$9,FALSE))="","",(VLOOKUP($E38,'NEA Backsheet'!$D$5:$CB$183,L$9,FALSE))),"")</f>
        <v>89781.690685980284</v>
      </c>
      <c r="M38" s="124">
        <f ca="1">IFERROR(IF((VLOOKUP($E38,'NEA Backsheet'!$D$5:$CB$183,M$9,FALSE))="","",(VLOOKUP($E38,'NEA Backsheet'!$D$5:$CB$183,M$9,FALSE))),"")</f>
        <v>93531.485016824212</v>
      </c>
      <c r="N38" s="126">
        <f ca="1">IFERROR(IF((VLOOKUP($E38,'NEA Backsheet'!$D$5:$CB$183,N$9,FALSE))="","",(VLOOKUP($E38,'NEA Backsheet'!$D$5:$CB$183,N$9,FALSE))),"")</f>
        <v>92794.04203537236</v>
      </c>
      <c r="O38" s="184">
        <f ca="1">IFERROR(IF((VLOOKUP($E38,'NEA Backsheet'!$D$5:$CB$183,O$9,FALSE))="","",(VLOOKUP($E38,'NEA Backsheet'!$D$5:$CB$183,O$9,FALSE))),"")</f>
        <v>91635.642671347698</v>
      </c>
      <c r="P38" s="126">
        <f ca="1">IFERROR(IF((VLOOKUP($E38,'NEA Backsheet'!$D$5:$CB$183,P$9,FALSE))="","",(VLOOKUP($E38,'NEA Backsheet'!$D$5:$CB$183,P$9,FALSE))),"")</f>
        <v>89556.455169117515</v>
      </c>
      <c r="Q38" s="127">
        <f ca="1">IFERROR(IF((VLOOKUP($E38,'NEA Backsheet'!$D$5:$CB$183,Q$9,FALSE))="","",(VLOOKUP($E38,'NEA Backsheet'!$D$5:$CB$183,Q$9,FALSE))),"")</f>
        <v>0</v>
      </c>
      <c r="R38" s="126">
        <f ca="1">IFERROR(IF((VLOOKUP($E38,'NEA Backsheet'!$D$5:$CB$183,R$9,FALSE))="","",(VLOOKUP($E38,'NEA Backsheet'!$D$5:$CB$183,R$9,FALSE))),"")</f>
        <v>0</v>
      </c>
    </row>
    <row r="39" spans="1:18" ht="15" customHeight="1" x14ac:dyDescent="0.3">
      <c r="A39" s="56">
        <v>25</v>
      </c>
      <c r="B39" s="97" t="str">
        <f ca="1">IFERROR(IF((VLOOKUP($E39,'Org List'!$AJ$10:$AL$188,3,FALSE))="","",(VLOOKUP($E39,'Org List'!$AJ$10:$AL$188,3,FALSE))),"")</f>
        <v>NHS England South West (South West North)</v>
      </c>
      <c r="C39" s="98" t="str">
        <f ca="1">IFERROR(IF((VLOOKUP($E39,'Org List'!$AO$10:$AQ$188,3,FALSE))="","",(VLOOKUP($E39,'Org List'!$AO$10:$AQ$188,3,FALSE))),"")</f>
        <v/>
      </c>
      <c r="D39" s="116" t="str">
        <f ca="1">IFERROR(IF((VLOOKUP($E39,'Org List'!$AT$10:$AV$188,3,FALSE))="","",(VLOOKUP($E39,'Org List'!$AT$10:$AV$188,3,FALSE))),"")</f>
        <v>NHS England South West (South West North)</v>
      </c>
      <c r="E39" s="97" t="str">
        <f t="shared" ca="1" si="0"/>
        <v>Q86</v>
      </c>
      <c r="F39" s="99" t="str">
        <f ca="1">IF(E39="","",VLOOKUP(E39,'Org List'!$J$9:$K$488,2,0))</f>
        <v>NHS England South West (South West North)</v>
      </c>
      <c r="G39" s="123">
        <f ca="1">IFERROR(IF((VLOOKUP($E39,'NEA Backsheet'!$D$5:$CB$183,G$9,FALSE))="","",(VLOOKUP($E39,'NEA Backsheet'!$D$5:$CB$183,G$9,FALSE))),"")</f>
        <v>59280.005513729659</v>
      </c>
      <c r="H39" s="124">
        <f ca="1">IFERROR(IF((VLOOKUP($E39,'NEA Backsheet'!$D$5:$CB$183,H$9,FALSE))="","",(VLOOKUP($E39,'NEA Backsheet'!$D$5:$CB$183,H$9,FALSE))),"")</f>
        <v>59838.549386222694</v>
      </c>
      <c r="I39" s="124">
        <f ca="1">IFERROR(IF((VLOOKUP($E39,'NEA Backsheet'!$D$5:$CB$183,I$9,FALSE))="","",(VLOOKUP($E39,'NEA Backsheet'!$D$5:$CB$183,I$9,FALSE))),"")</f>
        <v>63796.947440198797</v>
      </c>
      <c r="J39" s="125">
        <f ca="1">IFERROR(IF((VLOOKUP($E39,'NEA Backsheet'!$D$5:$CB$183,J$9,FALSE))="","",(VLOOKUP($E39,'NEA Backsheet'!$D$5:$CB$183,J$9,FALSE))),"")</f>
        <v>64595.06057284883</v>
      </c>
      <c r="K39" s="123">
        <f ca="1">IFERROR(IF((VLOOKUP($E39,'NEA Backsheet'!$D$5:$CB$183,K$9,FALSE))="","",(VLOOKUP($E39,'NEA Backsheet'!$D$5:$CB$183,K$9,FALSE))),"")</f>
        <v>60250.651928732732</v>
      </c>
      <c r="L39" s="124">
        <f ca="1">IFERROR(IF((VLOOKUP($E39,'NEA Backsheet'!$D$5:$CB$183,L$9,FALSE))="","",(VLOOKUP($E39,'NEA Backsheet'!$D$5:$CB$183,L$9,FALSE))),"")</f>
        <v>61411.065553089269</v>
      </c>
      <c r="M39" s="124">
        <f ca="1">IFERROR(IF((VLOOKUP($E39,'NEA Backsheet'!$D$5:$CB$183,M$9,FALSE))="","",(VLOOKUP($E39,'NEA Backsheet'!$D$5:$CB$183,M$9,FALSE))),"")</f>
        <v>64075.657877597449</v>
      </c>
      <c r="N39" s="126">
        <f ca="1">IFERROR(IF((VLOOKUP($E39,'NEA Backsheet'!$D$5:$CB$183,N$9,FALSE))="","",(VLOOKUP($E39,'NEA Backsheet'!$D$5:$CB$183,N$9,FALSE))),"")</f>
        <v>61263.696672248203</v>
      </c>
      <c r="O39" s="184">
        <f ca="1">IFERROR(IF((VLOOKUP($E39,'NEA Backsheet'!$D$5:$CB$183,O$9,FALSE))="","",(VLOOKUP($E39,'NEA Backsheet'!$D$5:$CB$183,O$9,FALSE))),"")</f>
        <v>64485.645999563538</v>
      </c>
      <c r="P39" s="126">
        <f ca="1">IFERROR(IF((VLOOKUP($E39,'NEA Backsheet'!$D$5:$CB$183,P$9,FALSE))="","",(VLOOKUP($E39,'NEA Backsheet'!$D$5:$CB$183,P$9,FALSE))),"")</f>
        <v>65755.885563826028</v>
      </c>
      <c r="Q39" s="127">
        <f ca="1">IFERROR(IF((VLOOKUP($E39,'NEA Backsheet'!$D$5:$CB$183,Q$9,FALSE))="","",(VLOOKUP($E39,'NEA Backsheet'!$D$5:$CB$183,Q$9,FALSE))),"")</f>
        <v>0</v>
      </c>
      <c r="R39" s="126">
        <f ca="1">IFERROR(IF((VLOOKUP($E39,'NEA Backsheet'!$D$5:$CB$183,R$9,FALSE))="","",(VLOOKUP($E39,'NEA Backsheet'!$D$5:$CB$183,R$9,FALSE))),"")</f>
        <v>0</v>
      </c>
    </row>
    <row r="40" spans="1:18" ht="15" customHeight="1" x14ac:dyDescent="0.3">
      <c r="A40" s="56">
        <v>26</v>
      </c>
      <c r="B40" s="97" t="str">
        <f ca="1">IFERROR(IF((VLOOKUP($E40,'Org List'!$AJ$10:$AL$188,3,FALSE))="","",(VLOOKUP($E40,'Org List'!$AJ$10:$AL$188,3,FALSE))),"")</f>
        <v>NHS England South East (Hampshire, Isle of Wight and Thames Valley)</v>
      </c>
      <c r="C40" s="98" t="str">
        <f ca="1">IFERROR(IF((VLOOKUP($E40,'Org List'!$AO$10:$AQ$188,3,FALSE))="","",(VLOOKUP($E40,'Org List'!$AO$10:$AQ$188,3,FALSE))),"")</f>
        <v/>
      </c>
      <c r="D40" s="116" t="str">
        <f ca="1">IFERROR(IF((VLOOKUP($E40,'Org List'!$AT$10:$AV$188,3,FALSE))="","",(VLOOKUP($E40,'Org List'!$AT$10:$AV$188,3,FALSE))),"")</f>
        <v>NHS England South East (Hampshire, Isle of Wight and Thames Valley)</v>
      </c>
      <c r="E40" s="97" t="str">
        <f t="shared" ca="1" si="0"/>
        <v>Q87</v>
      </c>
      <c r="F40" s="99" t="str">
        <f ca="1">IF(E40="","",VLOOKUP(E40,'Org List'!$J$9:$K$488,2,0))</f>
        <v>NHS England South East (Hampshire, Isle of Wight and Thames Valley)</v>
      </c>
      <c r="G40" s="123">
        <f ca="1">IFERROR(IF((VLOOKUP($E40,'NEA Backsheet'!$D$5:$CB$183,G$9,FALSE))="","",(VLOOKUP($E40,'NEA Backsheet'!$D$5:$CB$183,G$9,FALSE))),"")</f>
        <v>99903.104374663177</v>
      </c>
      <c r="H40" s="124">
        <f ca="1">IFERROR(IF((VLOOKUP($E40,'NEA Backsheet'!$D$5:$CB$183,H$9,FALSE))="","",(VLOOKUP($E40,'NEA Backsheet'!$D$5:$CB$183,H$9,FALSE))),"")</f>
        <v>98305.259253329874</v>
      </c>
      <c r="I40" s="124">
        <f ca="1">IFERROR(IF((VLOOKUP($E40,'NEA Backsheet'!$D$5:$CB$183,I$9,FALSE))="","",(VLOOKUP($E40,'NEA Backsheet'!$D$5:$CB$183,I$9,FALSE))),"")</f>
        <v>101740.67934244487</v>
      </c>
      <c r="J40" s="125">
        <f ca="1">IFERROR(IF((VLOOKUP($E40,'NEA Backsheet'!$D$5:$CB$183,J$9,FALSE))="","",(VLOOKUP($E40,'NEA Backsheet'!$D$5:$CB$183,J$9,FALSE))),"")</f>
        <v>101735.42608343015</v>
      </c>
      <c r="K40" s="123">
        <f ca="1">IFERROR(IF((VLOOKUP($E40,'NEA Backsheet'!$D$5:$CB$183,K$9,FALSE))="","",(VLOOKUP($E40,'NEA Backsheet'!$D$5:$CB$183,K$9,FALSE))),"")</f>
        <v>99853.516524093488</v>
      </c>
      <c r="L40" s="124">
        <f ca="1">IFERROR(IF((VLOOKUP($E40,'NEA Backsheet'!$D$5:$CB$183,L$9,FALSE))="","",(VLOOKUP($E40,'NEA Backsheet'!$D$5:$CB$183,L$9,FALSE))),"")</f>
        <v>100052.81525041866</v>
      </c>
      <c r="M40" s="124">
        <f ca="1">IFERROR(IF((VLOOKUP($E40,'NEA Backsheet'!$D$5:$CB$183,M$9,FALSE))="","",(VLOOKUP($E40,'NEA Backsheet'!$D$5:$CB$183,M$9,FALSE))),"")</f>
        <v>102894.74910687128</v>
      </c>
      <c r="N40" s="126">
        <f ca="1">IFERROR(IF((VLOOKUP($E40,'NEA Backsheet'!$D$5:$CB$183,N$9,FALSE))="","",(VLOOKUP($E40,'NEA Backsheet'!$D$5:$CB$183,N$9,FALSE))),"")</f>
        <v>99631.906845297359</v>
      </c>
      <c r="O40" s="184">
        <f ca="1">IFERROR(IF((VLOOKUP($E40,'NEA Backsheet'!$D$5:$CB$183,O$9,FALSE))="","",(VLOOKUP($E40,'NEA Backsheet'!$D$5:$CB$183,O$9,FALSE))),"")</f>
        <v>104565.53264907232</v>
      </c>
      <c r="P40" s="126">
        <f ca="1">IFERROR(IF((VLOOKUP($E40,'NEA Backsheet'!$D$5:$CB$183,P$9,FALSE))="","",(VLOOKUP($E40,'NEA Backsheet'!$D$5:$CB$183,P$9,FALSE))),"")</f>
        <v>103295.21561581756</v>
      </c>
      <c r="Q40" s="127">
        <f ca="1">IFERROR(IF((VLOOKUP($E40,'NEA Backsheet'!$D$5:$CB$183,Q$9,FALSE))="","",(VLOOKUP($E40,'NEA Backsheet'!$D$5:$CB$183,Q$9,FALSE))),"")</f>
        <v>0</v>
      </c>
      <c r="R40" s="126">
        <f ca="1">IFERROR(IF((VLOOKUP($E40,'NEA Backsheet'!$D$5:$CB$183,R$9,FALSE))="","",(VLOOKUP($E40,'NEA Backsheet'!$D$5:$CB$183,R$9,FALSE))),"")</f>
        <v>0</v>
      </c>
    </row>
    <row r="41" spans="1:18" ht="15" customHeight="1" x14ac:dyDescent="0.3">
      <c r="A41" s="56">
        <v>27</v>
      </c>
      <c r="B41" s="97" t="str">
        <f ca="1">IFERROR(IF((VLOOKUP($E41,'Org List'!$AJ$10:$AL$188,3,FALSE))="","",(VLOOKUP($E41,'Org List'!$AJ$10:$AL$188,3,FALSE))),"")</f>
        <v>NHS England South East (Kent, Surrey and Sussex)</v>
      </c>
      <c r="C41" s="98" t="str">
        <f ca="1">IFERROR(IF((VLOOKUP($E41,'Org List'!$AO$10:$AQ$188,3,FALSE))="","",(VLOOKUP($E41,'Org List'!$AO$10:$AQ$188,3,FALSE))),"")</f>
        <v/>
      </c>
      <c r="D41" s="116" t="str">
        <f ca="1">IFERROR(IF((VLOOKUP($E41,'Org List'!$AT$10:$AV$188,3,FALSE))="","",(VLOOKUP($E41,'Org List'!$AT$10:$AV$188,3,FALSE))),"")</f>
        <v>NHS England South East (Kent, Surrey and Sussex)</v>
      </c>
      <c r="E41" s="97" t="str">
        <f t="shared" ca="1" si="0"/>
        <v>Q88</v>
      </c>
      <c r="F41" s="99" t="str">
        <f ca="1">IF(E41="","",VLOOKUP(E41,'Org List'!$J$9:$K$488,2,0))</f>
        <v>NHS England South East (Kent, Surrey and Sussex)</v>
      </c>
      <c r="G41" s="123">
        <f ca="1">IFERROR(IF((VLOOKUP($E41,'NEA Backsheet'!$D$5:$CB$183,G$9,FALSE))="","",(VLOOKUP($E41,'NEA Backsheet'!$D$5:$CB$183,G$9,FALSE))),"")</f>
        <v>119452.95466670147</v>
      </c>
      <c r="H41" s="124">
        <f ca="1">IFERROR(IF((VLOOKUP($E41,'NEA Backsheet'!$D$5:$CB$183,H$9,FALSE))="","",(VLOOKUP($E41,'NEA Backsheet'!$D$5:$CB$183,H$9,FALSE))),"")</f>
        <v>118516.25571104624</v>
      </c>
      <c r="I41" s="124">
        <f ca="1">IFERROR(IF((VLOOKUP($E41,'NEA Backsheet'!$D$5:$CB$183,I$9,FALSE))="","",(VLOOKUP($E41,'NEA Backsheet'!$D$5:$CB$183,I$9,FALSE))),"")</f>
        <v>123629.95675967869</v>
      </c>
      <c r="J41" s="125">
        <f ca="1">IFERROR(IF((VLOOKUP($E41,'NEA Backsheet'!$D$5:$CB$183,J$9,FALSE))="","",(VLOOKUP($E41,'NEA Backsheet'!$D$5:$CB$183,J$9,FALSE))),"")</f>
        <v>123153.05141085133</v>
      </c>
      <c r="K41" s="123">
        <f ca="1">IFERROR(IF((VLOOKUP($E41,'NEA Backsheet'!$D$5:$CB$183,K$9,FALSE))="","",(VLOOKUP($E41,'NEA Backsheet'!$D$5:$CB$183,K$9,FALSE))),"")</f>
        <v>119377.47100216604</v>
      </c>
      <c r="L41" s="124">
        <f ca="1">IFERROR(IF((VLOOKUP($E41,'NEA Backsheet'!$D$5:$CB$183,L$9,FALSE))="","",(VLOOKUP($E41,'NEA Backsheet'!$D$5:$CB$183,L$9,FALSE))),"")</f>
        <v>118875.63549522182</v>
      </c>
      <c r="M41" s="124">
        <f ca="1">IFERROR(IF((VLOOKUP($E41,'NEA Backsheet'!$D$5:$CB$183,M$9,FALSE))="","",(VLOOKUP($E41,'NEA Backsheet'!$D$5:$CB$183,M$9,FALSE))),"")</f>
        <v>122724.49269063621</v>
      </c>
      <c r="N41" s="126">
        <f ca="1">IFERROR(IF((VLOOKUP($E41,'NEA Backsheet'!$D$5:$CB$183,N$9,FALSE))="","",(VLOOKUP($E41,'NEA Backsheet'!$D$5:$CB$183,N$9,FALSE))),"")</f>
        <v>121421.65486672218</v>
      </c>
      <c r="O41" s="184">
        <f ca="1">IFERROR(IF((VLOOKUP($E41,'NEA Backsheet'!$D$5:$CB$183,O$9,FALSE))="","",(VLOOKUP($E41,'NEA Backsheet'!$D$5:$CB$183,O$9,FALSE))),"")</f>
        <v>123196.50029647931</v>
      </c>
      <c r="P41" s="126">
        <f ca="1">IFERROR(IF((VLOOKUP($E41,'NEA Backsheet'!$D$5:$CB$183,P$9,FALSE))="","",(VLOOKUP($E41,'NEA Backsheet'!$D$5:$CB$183,P$9,FALSE))),"")</f>
        <v>122653.27103410826</v>
      </c>
      <c r="Q41" s="127">
        <f ca="1">IFERROR(IF((VLOOKUP($E41,'NEA Backsheet'!$D$5:$CB$183,Q$9,FALSE))="","",(VLOOKUP($E41,'NEA Backsheet'!$D$5:$CB$183,Q$9,FALSE))),"")</f>
        <v>0</v>
      </c>
      <c r="R41" s="126">
        <f ca="1">IFERROR(IF((VLOOKUP($E41,'NEA Backsheet'!$D$5:$CB$183,R$9,FALSE))="","",(VLOOKUP($E41,'NEA Backsheet'!$D$5:$CB$183,R$9,FALSE))),"")</f>
        <v>0</v>
      </c>
    </row>
    <row r="42" spans="1:18" ht="15" customHeight="1" x14ac:dyDescent="0.3">
      <c r="A42" s="56">
        <v>28</v>
      </c>
      <c r="B42" s="97" t="str">
        <f ca="1">IFERROR(IF((VLOOKUP($E42,'Org List'!$AJ$10:$AL$188,3,FALSE))="","",(VLOOKUP($E42,'Org List'!$AJ$10:$AL$188,3,FALSE))),"")</f>
        <v>NHS England London</v>
      </c>
      <c r="C42" s="98" t="str">
        <f ca="1">IFERROR(IF((VLOOKUP($E42,'Org List'!$AO$10:$AQ$188,3,FALSE))="","",(VLOOKUP($E42,'Org List'!$AO$10:$AQ$188,3,FALSE))),"")</f>
        <v/>
      </c>
      <c r="D42" s="116" t="str">
        <f ca="1">IFERROR(IF((VLOOKUP($E42,'Org List'!$AT$10:$AV$188,3,FALSE))="","",(VLOOKUP($E42,'Org List'!$AT$10:$AV$188,3,FALSE))),"")</f>
        <v>NHS England London</v>
      </c>
      <c r="E42" s="97" t="str">
        <f t="shared" ca="1" si="0"/>
        <v>Q71</v>
      </c>
      <c r="F42" s="99" t="str">
        <f ca="1">IF(E42="","",VLOOKUP(E42,'Org List'!$J$9:$K$488,2,0))</f>
        <v>NHS England London</v>
      </c>
      <c r="G42" s="123">
        <f ca="1">IFERROR(IF((VLOOKUP($E42,'NEA Backsheet'!$D$5:$CB$183,G$9,FALSE))="","",(VLOOKUP($E42,'NEA Backsheet'!$D$5:$CB$183,G$9,FALSE))),"")</f>
        <v>195576.20554106796</v>
      </c>
      <c r="H42" s="124">
        <f ca="1">IFERROR(IF((VLOOKUP($E42,'NEA Backsheet'!$D$5:$CB$183,H$9,FALSE))="","",(VLOOKUP($E42,'NEA Backsheet'!$D$5:$CB$183,H$9,FALSE))),"")</f>
        <v>195847.97445608844</v>
      </c>
      <c r="I42" s="124">
        <f ca="1">IFERROR(IF((VLOOKUP($E42,'NEA Backsheet'!$D$5:$CB$183,I$9,FALSE))="","",(VLOOKUP($E42,'NEA Backsheet'!$D$5:$CB$183,I$9,FALSE))),"")</f>
        <v>203959.61407250696</v>
      </c>
      <c r="J42" s="125">
        <f ca="1">IFERROR(IF((VLOOKUP($E42,'NEA Backsheet'!$D$5:$CB$183,J$9,FALSE))="","",(VLOOKUP($E42,'NEA Backsheet'!$D$5:$CB$183,J$9,FALSE))),"")</f>
        <v>201792.71820401406</v>
      </c>
      <c r="K42" s="123">
        <f ca="1">IFERROR(IF((VLOOKUP($E42,'NEA Backsheet'!$D$5:$CB$183,K$9,FALSE))="","",(VLOOKUP($E42,'NEA Backsheet'!$D$5:$CB$183,K$9,FALSE))),"")</f>
        <v>205186.47127588303</v>
      </c>
      <c r="L42" s="124">
        <f ca="1">IFERROR(IF((VLOOKUP($E42,'NEA Backsheet'!$D$5:$CB$183,L$9,FALSE))="","",(VLOOKUP($E42,'NEA Backsheet'!$D$5:$CB$183,L$9,FALSE))),"")</f>
        <v>205096.47754665391</v>
      </c>
      <c r="M42" s="124">
        <f ca="1">IFERROR(IF((VLOOKUP($E42,'NEA Backsheet'!$D$5:$CB$183,M$9,FALSE))="","",(VLOOKUP($E42,'NEA Backsheet'!$D$5:$CB$183,M$9,FALSE))),"")</f>
        <v>208176.55192262834</v>
      </c>
      <c r="N42" s="126">
        <f ca="1">IFERROR(IF((VLOOKUP($E42,'NEA Backsheet'!$D$5:$CB$183,N$9,FALSE))="","",(VLOOKUP($E42,'NEA Backsheet'!$D$5:$CB$183,N$9,FALSE))),"")</f>
        <v>203282.52431174574</v>
      </c>
      <c r="O42" s="184">
        <f ca="1">IFERROR(IF((VLOOKUP($E42,'NEA Backsheet'!$D$5:$CB$183,O$9,FALSE))="","",(VLOOKUP($E42,'NEA Backsheet'!$D$5:$CB$183,O$9,FALSE))),"")</f>
        <v>203715.36838013006</v>
      </c>
      <c r="P42" s="126">
        <f ca="1">IFERROR(IF((VLOOKUP($E42,'NEA Backsheet'!$D$5:$CB$183,P$9,FALSE))="","",(VLOOKUP($E42,'NEA Backsheet'!$D$5:$CB$183,P$9,FALSE))),"")</f>
        <v>205467.39915370921</v>
      </c>
      <c r="Q42" s="127">
        <f ca="1">IFERROR(IF((VLOOKUP($E42,'NEA Backsheet'!$D$5:$CB$183,Q$9,FALSE))="","",(VLOOKUP($E42,'NEA Backsheet'!$D$5:$CB$183,Q$9,FALSE))),"")</f>
        <v>0</v>
      </c>
      <c r="R42" s="126">
        <f ca="1">IFERROR(IF((VLOOKUP($E42,'NEA Backsheet'!$D$5:$CB$183,R$9,FALSE))="","",(VLOOKUP($E42,'NEA Backsheet'!$D$5:$CB$183,R$9,FALSE))),"")</f>
        <v>0</v>
      </c>
    </row>
    <row r="43" spans="1:18" ht="15" customHeight="1" x14ac:dyDescent="0.3">
      <c r="A43" s="56">
        <v>29</v>
      </c>
      <c r="B43" s="97" t="str">
        <f ca="1">IFERROR(IF((VLOOKUP($E43,'Org List'!$AJ$10:$AL$188,3,FALSE))="","",(VLOOKUP($E43,'Org List'!$AJ$10:$AL$188,3,FALSE))),"")</f>
        <v>London Commissioning Region</v>
      </c>
      <c r="C43" s="98" t="str">
        <f ca="1">IFERROR(IF((VLOOKUP($E43,'Org List'!$AO$10:$AQ$188,3,FALSE))="","",(VLOOKUP($E43,'Org List'!$AO$10:$AQ$188,3,FALSE))),"")</f>
        <v>London Region</v>
      </c>
      <c r="D43" s="116" t="str">
        <f ca="1">IFERROR(IF((VLOOKUP($E43,'Org List'!$AT$10:$AV$188,3,FALSE))="","",(VLOOKUP($E43,'Org List'!$AT$10:$AV$188,3,FALSE))),"")</f>
        <v>NHS England London</v>
      </c>
      <c r="E43" s="97" t="str">
        <f t="shared" ca="1" si="0"/>
        <v>E09000002</v>
      </c>
      <c r="F43" s="99" t="str">
        <f ca="1">IF(E43="","",VLOOKUP(E43,'Org List'!$J$9:$K$488,2,0))</f>
        <v>Barking and Dagenham</v>
      </c>
      <c r="G43" s="123">
        <f ca="1">IFERROR(IF((VLOOKUP($E43,'NEA Backsheet'!$D$5:$CB$183,G$9,FALSE))="","",(VLOOKUP($E43,'NEA Backsheet'!$D$5:$CB$183,G$9,FALSE))),"")</f>
        <v>5221.0262995948324</v>
      </c>
      <c r="H43" s="124">
        <f ca="1">IFERROR(IF((VLOOKUP($E43,'NEA Backsheet'!$D$5:$CB$183,H$9,FALSE))="","",(VLOOKUP($E43,'NEA Backsheet'!$D$5:$CB$183,H$9,FALSE))),"")</f>
        <v>5044.9354547745961</v>
      </c>
      <c r="I43" s="124">
        <f ca="1">IFERROR(IF((VLOOKUP($E43,'NEA Backsheet'!$D$5:$CB$183,I$9,FALSE))="","",(VLOOKUP($E43,'NEA Backsheet'!$D$5:$CB$183,I$9,FALSE))),"")</f>
        <v>5249.8144861612964</v>
      </c>
      <c r="J43" s="125">
        <f ca="1">IFERROR(IF((VLOOKUP($E43,'NEA Backsheet'!$D$5:$CB$183,J$9,FALSE))="","",(VLOOKUP($E43,'NEA Backsheet'!$D$5:$CB$183,J$9,FALSE))),"")</f>
        <v>5183.1316945413755</v>
      </c>
      <c r="K43" s="123">
        <f ca="1">IFERROR(IF((VLOOKUP($E43,'NEA Backsheet'!$D$5:$CB$183,K$9,FALSE))="","",(VLOOKUP($E43,'NEA Backsheet'!$D$5:$CB$183,K$9,FALSE))),"")</f>
        <v>5312.0123987866673</v>
      </c>
      <c r="L43" s="124">
        <f ca="1">IFERROR(IF((VLOOKUP($E43,'NEA Backsheet'!$D$5:$CB$183,L$9,FALSE))="","",(VLOOKUP($E43,'NEA Backsheet'!$D$5:$CB$183,L$9,FALSE))),"")</f>
        <v>5369.6040188338357</v>
      </c>
      <c r="M43" s="124">
        <f ca="1">IFERROR(IF((VLOOKUP($E43,'NEA Backsheet'!$D$5:$CB$183,M$9,FALSE))="","",(VLOOKUP($E43,'NEA Backsheet'!$D$5:$CB$183,M$9,FALSE))),"")</f>
        <v>5372.5907923879959</v>
      </c>
      <c r="N43" s="126">
        <f ca="1">IFERROR(IF((VLOOKUP($E43,'NEA Backsheet'!$D$5:$CB$183,N$9,FALSE))="","",(VLOOKUP($E43,'NEA Backsheet'!$D$5:$CB$183,N$9,FALSE))),"")</f>
        <v>5253.7677025326138</v>
      </c>
      <c r="O43" s="184">
        <f ca="1">IFERROR(IF((VLOOKUP($E43,'NEA Backsheet'!$D$5:$CB$183,O$9,FALSE))="","",(VLOOKUP($E43,'NEA Backsheet'!$D$5:$CB$183,O$9,FALSE))),"")</f>
        <v>5659.4994916153819</v>
      </c>
      <c r="P43" s="126">
        <f ca="1">IFERROR(IF((VLOOKUP($E43,'NEA Backsheet'!$D$5:$CB$183,P$9,FALSE))="","",(VLOOKUP($E43,'NEA Backsheet'!$D$5:$CB$183,P$9,FALSE))),"")</f>
        <v>5281.4473767917234</v>
      </c>
      <c r="Q43" s="127">
        <f ca="1">IFERROR(IF((VLOOKUP($E43,'NEA Backsheet'!$D$5:$CB$183,Q$9,FALSE))="","",(VLOOKUP($E43,'NEA Backsheet'!$D$5:$CB$183,Q$9,FALSE))),"")</f>
        <v>0</v>
      </c>
      <c r="R43" s="126">
        <f ca="1">IFERROR(IF((VLOOKUP($E43,'NEA Backsheet'!$D$5:$CB$183,R$9,FALSE))="","",(VLOOKUP($E43,'NEA Backsheet'!$D$5:$CB$183,R$9,FALSE))),"")</f>
        <v>0</v>
      </c>
    </row>
    <row r="44" spans="1:18" ht="15" customHeight="1" x14ac:dyDescent="0.3">
      <c r="A44" s="56">
        <v>30</v>
      </c>
      <c r="B44" s="97" t="str">
        <f ca="1">IFERROR(IF((VLOOKUP($E44,'Org List'!$AJ$10:$AL$188,3,FALSE))="","",(VLOOKUP($E44,'Org List'!$AJ$10:$AL$188,3,FALSE))),"")</f>
        <v>London Commissioning Region</v>
      </c>
      <c r="C44" s="98" t="str">
        <f ca="1">IFERROR(IF((VLOOKUP($E44,'Org List'!$AO$10:$AQ$188,3,FALSE))="","",(VLOOKUP($E44,'Org List'!$AO$10:$AQ$188,3,FALSE))),"")</f>
        <v>London Region</v>
      </c>
      <c r="D44" s="116" t="str">
        <f ca="1">IFERROR(IF((VLOOKUP($E44,'Org List'!$AT$10:$AV$188,3,FALSE))="","",(VLOOKUP($E44,'Org List'!$AT$10:$AV$188,3,FALSE))),"")</f>
        <v>NHS England London</v>
      </c>
      <c r="E44" s="97" t="str">
        <f t="shared" ca="1" si="0"/>
        <v>E09000003</v>
      </c>
      <c r="F44" s="99" t="str">
        <f ca="1">IF(E44="","",VLOOKUP(E44,'Org List'!$J$9:$K$488,2,0))</f>
        <v>Barnet</v>
      </c>
      <c r="G44" s="123">
        <f ca="1">IFERROR(IF((VLOOKUP($E44,'NEA Backsheet'!$D$5:$CB$183,G$9,FALSE))="","",(VLOOKUP($E44,'NEA Backsheet'!$D$5:$CB$183,G$9,FALSE))),"")</f>
        <v>7581.0713865704438</v>
      </c>
      <c r="H44" s="124">
        <f ca="1">IFERROR(IF((VLOOKUP($E44,'NEA Backsheet'!$D$5:$CB$183,H$9,FALSE))="","",(VLOOKUP($E44,'NEA Backsheet'!$D$5:$CB$183,H$9,FALSE))),"")</f>
        <v>7256.0486831307944</v>
      </c>
      <c r="I44" s="124">
        <f ca="1">IFERROR(IF((VLOOKUP($E44,'NEA Backsheet'!$D$5:$CB$183,I$9,FALSE))="","",(VLOOKUP($E44,'NEA Backsheet'!$D$5:$CB$183,I$9,FALSE))),"")</f>
        <v>8213.5082817022303</v>
      </c>
      <c r="J44" s="125">
        <f ca="1">IFERROR(IF((VLOOKUP($E44,'NEA Backsheet'!$D$5:$CB$183,J$9,FALSE))="","",(VLOOKUP($E44,'NEA Backsheet'!$D$5:$CB$183,J$9,FALSE))),"")</f>
        <v>7884.0996997879738</v>
      </c>
      <c r="K44" s="123">
        <f ca="1">IFERROR(IF((VLOOKUP($E44,'NEA Backsheet'!$D$5:$CB$183,K$9,FALSE))="","",(VLOOKUP($E44,'NEA Backsheet'!$D$5:$CB$183,K$9,FALSE))),"")</f>
        <v>8237.3672221382403</v>
      </c>
      <c r="L44" s="124">
        <f ca="1">IFERROR(IF((VLOOKUP($E44,'NEA Backsheet'!$D$5:$CB$183,L$9,FALSE))="","",(VLOOKUP($E44,'NEA Backsheet'!$D$5:$CB$183,L$9,FALSE))),"")</f>
        <v>7831.8938025807838</v>
      </c>
      <c r="M44" s="124">
        <f ca="1">IFERROR(IF((VLOOKUP($E44,'NEA Backsheet'!$D$5:$CB$183,M$9,FALSE))="","",(VLOOKUP($E44,'NEA Backsheet'!$D$5:$CB$183,M$9,FALSE))),"")</f>
        <v>8121.581197881188</v>
      </c>
      <c r="N44" s="126">
        <f ca="1">IFERROR(IF((VLOOKUP($E44,'NEA Backsheet'!$D$5:$CB$183,N$9,FALSE))="","",(VLOOKUP($E44,'NEA Backsheet'!$D$5:$CB$183,N$9,FALSE))),"")</f>
        <v>7693.3401238906572</v>
      </c>
      <c r="O44" s="184">
        <f ca="1">IFERROR(IF((VLOOKUP($E44,'NEA Backsheet'!$D$5:$CB$183,O$9,FALSE))="","",(VLOOKUP($E44,'NEA Backsheet'!$D$5:$CB$183,O$9,FALSE))),"")</f>
        <v>8158.6560107562391</v>
      </c>
      <c r="P44" s="126">
        <f ca="1">IFERROR(IF((VLOOKUP($E44,'NEA Backsheet'!$D$5:$CB$183,P$9,FALSE))="","",(VLOOKUP($E44,'NEA Backsheet'!$D$5:$CB$183,P$9,FALSE))),"")</f>
        <v>8175.4957955314831</v>
      </c>
      <c r="Q44" s="127">
        <f ca="1">IFERROR(IF((VLOOKUP($E44,'NEA Backsheet'!$D$5:$CB$183,Q$9,FALSE))="","",(VLOOKUP($E44,'NEA Backsheet'!$D$5:$CB$183,Q$9,FALSE))),"")</f>
        <v>0</v>
      </c>
      <c r="R44" s="126">
        <f ca="1">IFERROR(IF((VLOOKUP($E44,'NEA Backsheet'!$D$5:$CB$183,R$9,FALSE))="","",(VLOOKUP($E44,'NEA Backsheet'!$D$5:$CB$183,R$9,FALSE))),"")</f>
        <v>0</v>
      </c>
    </row>
    <row r="45" spans="1:18" ht="15" customHeight="1" x14ac:dyDescent="0.3">
      <c r="A45" s="56">
        <v>31</v>
      </c>
      <c r="B45" s="97" t="str">
        <f ca="1">IFERROR(IF((VLOOKUP($E45,'Org List'!$AJ$10:$AL$188,3,FALSE))="","",(VLOOKUP($E45,'Org List'!$AJ$10:$AL$188,3,FALSE))),"")</f>
        <v>North of England Commissioning Region</v>
      </c>
      <c r="C45" s="98" t="str">
        <f ca="1">IFERROR(IF((VLOOKUP($E45,'Org List'!$AO$10:$AQ$188,3,FALSE))="","",(VLOOKUP($E45,'Org List'!$AO$10:$AQ$188,3,FALSE))),"")</f>
        <v>Yorkshire and The Humber Region</v>
      </c>
      <c r="D45" s="116" t="str">
        <f ca="1">IFERROR(IF((VLOOKUP($E45,'Org List'!$AT$10:$AV$188,3,FALSE))="","",(VLOOKUP($E45,'Org List'!$AT$10:$AV$188,3,FALSE))),"")</f>
        <v>NHS England North (Yorkshire And Humber)</v>
      </c>
      <c r="E45" s="97" t="str">
        <f t="shared" ca="1" si="0"/>
        <v>E08000016</v>
      </c>
      <c r="F45" s="99" t="str">
        <f ca="1">IF(E45="","",VLOOKUP(E45,'Org List'!$J$9:$K$488,2,0))</f>
        <v>Barnsley</v>
      </c>
      <c r="G45" s="123">
        <f ca="1">IFERROR(IF((VLOOKUP($E45,'NEA Backsheet'!$D$5:$CB$183,G$9,FALSE))="","",(VLOOKUP($E45,'NEA Backsheet'!$D$5:$CB$183,G$9,FALSE))),"")</f>
        <v>8638.5923535620659</v>
      </c>
      <c r="H45" s="124">
        <f ca="1">IFERROR(IF((VLOOKUP($E45,'NEA Backsheet'!$D$5:$CB$183,H$9,FALSE))="","",(VLOOKUP($E45,'NEA Backsheet'!$D$5:$CB$183,H$9,FALSE))),"")</f>
        <v>7898.2557210913947</v>
      </c>
      <c r="I45" s="124">
        <f ca="1">IFERROR(IF((VLOOKUP($E45,'NEA Backsheet'!$D$5:$CB$183,I$9,FALSE))="","",(VLOOKUP($E45,'NEA Backsheet'!$D$5:$CB$183,I$9,FALSE))),"")</f>
        <v>7970.3723097904976</v>
      </c>
      <c r="J45" s="125">
        <f ca="1">IFERROR(IF((VLOOKUP($E45,'NEA Backsheet'!$D$5:$CB$183,J$9,FALSE))="","",(VLOOKUP($E45,'NEA Backsheet'!$D$5:$CB$183,J$9,FALSE))),"")</f>
        <v>8592.6082611491129</v>
      </c>
      <c r="K45" s="123">
        <f ca="1">IFERROR(IF((VLOOKUP($E45,'NEA Backsheet'!$D$5:$CB$183,K$9,FALSE))="","",(VLOOKUP($E45,'NEA Backsheet'!$D$5:$CB$183,K$9,FALSE))),"")</f>
        <v>8880.350570580531</v>
      </c>
      <c r="L45" s="124">
        <f ca="1">IFERROR(IF((VLOOKUP($E45,'NEA Backsheet'!$D$5:$CB$183,L$9,FALSE))="","",(VLOOKUP($E45,'NEA Backsheet'!$D$5:$CB$183,L$9,FALSE))),"")</f>
        <v>8136.1381959468445</v>
      </c>
      <c r="M45" s="124">
        <f ca="1">IFERROR(IF((VLOOKUP($E45,'NEA Backsheet'!$D$5:$CB$183,M$9,FALSE))="","",(VLOOKUP($E45,'NEA Backsheet'!$D$5:$CB$183,M$9,FALSE))),"")</f>
        <v>8182.8378166413904</v>
      </c>
      <c r="N45" s="126">
        <f ca="1">IFERROR(IF((VLOOKUP($E45,'NEA Backsheet'!$D$5:$CB$183,N$9,FALSE))="","",(VLOOKUP($E45,'NEA Backsheet'!$D$5:$CB$183,N$9,FALSE))),"")</f>
        <v>8655.8104375954317</v>
      </c>
      <c r="O45" s="184">
        <f ca="1">IFERROR(IF((VLOOKUP($E45,'NEA Backsheet'!$D$5:$CB$183,O$9,FALSE))="","",(VLOOKUP($E45,'NEA Backsheet'!$D$5:$CB$183,O$9,FALSE))),"")</f>
        <v>8446.1669509941094</v>
      </c>
      <c r="P45" s="126">
        <f ca="1">IFERROR(IF((VLOOKUP($E45,'NEA Backsheet'!$D$5:$CB$183,P$9,FALSE))="","",(VLOOKUP($E45,'NEA Backsheet'!$D$5:$CB$183,P$9,FALSE))),"")</f>
        <v>8498.3701125708558</v>
      </c>
      <c r="Q45" s="127">
        <f ca="1">IFERROR(IF((VLOOKUP($E45,'NEA Backsheet'!$D$5:$CB$183,Q$9,FALSE))="","",(VLOOKUP($E45,'NEA Backsheet'!$D$5:$CB$183,Q$9,FALSE))),"")</f>
        <v>0</v>
      </c>
      <c r="R45" s="126">
        <f ca="1">IFERROR(IF((VLOOKUP($E45,'NEA Backsheet'!$D$5:$CB$183,R$9,FALSE))="","",(VLOOKUP($E45,'NEA Backsheet'!$D$5:$CB$183,R$9,FALSE))),"")</f>
        <v>0</v>
      </c>
    </row>
    <row r="46" spans="1:18" ht="15" customHeight="1" x14ac:dyDescent="0.3">
      <c r="A46" s="56">
        <v>32</v>
      </c>
      <c r="B46" s="97" t="str">
        <f ca="1">IFERROR(IF((VLOOKUP($E46,'Org List'!$AJ$10:$AL$188,3,FALSE))="","",(VLOOKUP($E46,'Org List'!$AJ$10:$AL$188,3,FALSE))),"")</f>
        <v>South West England Commissioning Region</v>
      </c>
      <c r="C46" s="98" t="str">
        <f ca="1">IFERROR(IF((VLOOKUP($E46,'Org List'!$AO$10:$AQ$188,3,FALSE))="","",(VLOOKUP($E46,'Org List'!$AO$10:$AQ$188,3,FALSE))),"")</f>
        <v>South West Region</v>
      </c>
      <c r="D46" s="116" t="str">
        <f ca="1">IFERROR(IF((VLOOKUP($E46,'Org List'!$AT$10:$AV$188,3,FALSE))="","",(VLOOKUP($E46,'Org List'!$AT$10:$AV$188,3,FALSE))),"")</f>
        <v>NHS England South West (South West North)</v>
      </c>
      <c r="E46" s="97" t="str">
        <f t="shared" ref="E46:E77" ca="1" si="1">IF($A46&gt;$U$5-1,"",INDIRECT("'Comms by AT'!D"&amp;$A46+$U$4))</f>
        <v>E06000022</v>
      </c>
      <c r="F46" s="99" t="str">
        <f ca="1">IF(E46="","",VLOOKUP(E46,'Org List'!$J$9:$K$488,2,0))</f>
        <v>Bath and North East Somerset</v>
      </c>
      <c r="G46" s="123">
        <f ca="1">IFERROR(IF((VLOOKUP($E46,'NEA Backsheet'!$D$5:$CB$183,G$9,FALSE))="","",(VLOOKUP($E46,'NEA Backsheet'!$D$5:$CB$183,G$9,FALSE))),"")</f>
        <v>4389.1881131720111</v>
      </c>
      <c r="H46" s="124">
        <f ca="1">IFERROR(IF((VLOOKUP($E46,'NEA Backsheet'!$D$5:$CB$183,H$9,FALSE))="","",(VLOOKUP($E46,'NEA Backsheet'!$D$5:$CB$183,H$9,FALSE))),"")</f>
        <v>4363.3967018199055</v>
      </c>
      <c r="I46" s="124">
        <f ca="1">IFERROR(IF((VLOOKUP($E46,'NEA Backsheet'!$D$5:$CB$183,I$9,FALSE))="","",(VLOOKUP($E46,'NEA Backsheet'!$D$5:$CB$183,I$9,FALSE))),"")</f>
        <v>4613.9875581793049</v>
      </c>
      <c r="J46" s="125">
        <f ca="1">IFERROR(IF((VLOOKUP($E46,'NEA Backsheet'!$D$5:$CB$183,J$9,FALSE))="","",(VLOOKUP($E46,'NEA Backsheet'!$D$5:$CB$183,J$9,FALSE))),"")</f>
        <v>4436.487065989234</v>
      </c>
      <c r="K46" s="123">
        <f ca="1">IFERROR(IF((VLOOKUP($E46,'NEA Backsheet'!$D$5:$CB$183,K$9,FALSE))="","",(VLOOKUP($E46,'NEA Backsheet'!$D$5:$CB$183,K$9,FALSE))),"")</f>
        <v>4325.2528498091333</v>
      </c>
      <c r="L46" s="124">
        <f ca="1">IFERROR(IF((VLOOKUP($E46,'NEA Backsheet'!$D$5:$CB$183,L$9,FALSE))="","",(VLOOKUP($E46,'NEA Backsheet'!$D$5:$CB$183,L$9,FALSE))),"")</f>
        <v>4390.1705207265877</v>
      </c>
      <c r="M46" s="124">
        <f ca="1">IFERROR(IF((VLOOKUP($E46,'NEA Backsheet'!$D$5:$CB$183,M$9,FALSE))="","",(VLOOKUP($E46,'NEA Backsheet'!$D$5:$CB$183,M$9,FALSE))),"")</f>
        <v>4462.6844871428102</v>
      </c>
      <c r="N46" s="126">
        <f ca="1">IFERROR(IF((VLOOKUP($E46,'NEA Backsheet'!$D$5:$CB$183,N$9,FALSE))="","",(VLOOKUP($E46,'NEA Backsheet'!$D$5:$CB$183,N$9,FALSE))),"")</f>
        <v>4327.1286319484261</v>
      </c>
      <c r="O46" s="184">
        <f ca="1">IFERROR(IF((VLOOKUP($E46,'NEA Backsheet'!$D$5:$CB$183,O$9,FALSE))="","",(VLOOKUP($E46,'NEA Backsheet'!$D$5:$CB$183,O$9,FALSE))),"")</f>
        <v>4546.5354642691855</v>
      </c>
      <c r="P46" s="126">
        <f ca="1">IFERROR(IF((VLOOKUP($E46,'NEA Backsheet'!$D$5:$CB$183,P$9,FALSE))="","",(VLOOKUP($E46,'NEA Backsheet'!$D$5:$CB$183,P$9,FALSE))),"")</f>
        <v>4446.2017251425232</v>
      </c>
      <c r="Q46" s="127">
        <f ca="1">IFERROR(IF((VLOOKUP($E46,'NEA Backsheet'!$D$5:$CB$183,Q$9,FALSE))="","",(VLOOKUP($E46,'NEA Backsheet'!$D$5:$CB$183,Q$9,FALSE))),"")</f>
        <v>0</v>
      </c>
      <c r="R46" s="126">
        <f ca="1">IFERROR(IF((VLOOKUP($E46,'NEA Backsheet'!$D$5:$CB$183,R$9,FALSE))="","",(VLOOKUP($E46,'NEA Backsheet'!$D$5:$CB$183,R$9,FALSE))),"")</f>
        <v>0</v>
      </c>
    </row>
    <row r="47" spans="1:18" ht="15" customHeight="1" x14ac:dyDescent="0.3">
      <c r="A47" s="56">
        <v>33</v>
      </c>
      <c r="B47" s="97" t="str">
        <f ca="1">IFERROR(IF((VLOOKUP($E47,'Org List'!$AJ$10:$AL$188,3,FALSE))="","",(VLOOKUP($E47,'Org List'!$AJ$10:$AL$188,3,FALSE))),"")</f>
        <v>Midlands and East of England Commissioning Region</v>
      </c>
      <c r="C47" s="98" t="str">
        <f ca="1">IFERROR(IF((VLOOKUP($E47,'Org List'!$AO$10:$AQ$188,3,FALSE))="","",(VLOOKUP($E47,'Org List'!$AO$10:$AQ$188,3,FALSE))),"")</f>
        <v>East Region</v>
      </c>
      <c r="D47" s="116" t="str">
        <f ca="1">IFERROR(IF((VLOOKUP($E47,'Org List'!$AT$10:$AV$188,3,FALSE))="","",(VLOOKUP($E47,'Org List'!$AT$10:$AV$188,3,FALSE))),"")</f>
        <v>NHS England Midlands And East (Central Midlands)</v>
      </c>
      <c r="E47" s="97" t="str">
        <f t="shared" ca="1" si="1"/>
        <v>E06000055</v>
      </c>
      <c r="F47" s="99" t="str">
        <f ca="1">IF(E47="","",VLOOKUP(E47,'Org List'!$J$9:$K$488,2,0))</f>
        <v>Bedford</v>
      </c>
      <c r="G47" s="123">
        <f ca="1">IFERROR(IF((VLOOKUP($E47,'NEA Backsheet'!$D$5:$CB$183,G$9,FALSE))="","",(VLOOKUP($E47,'NEA Backsheet'!$D$5:$CB$183,G$9,FALSE))),"")</f>
        <v>4822.6019428144391</v>
      </c>
      <c r="H47" s="124">
        <f ca="1">IFERROR(IF((VLOOKUP($E47,'NEA Backsheet'!$D$5:$CB$183,H$9,FALSE))="","",(VLOOKUP($E47,'NEA Backsheet'!$D$5:$CB$183,H$9,FALSE))),"")</f>
        <v>4657.8212775315278</v>
      </c>
      <c r="I47" s="124">
        <f ca="1">IFERROR(IF((VLOOKUP($E47,'NEA Backsheet'!$D$5:$CB$183,I$9,FALSE))="","",(VLOOKUP($E47,'NEA Backsheet'!$D$5:$CB$183,I$9,FALSE))),"")</f>
        <v>4833.4636886404332</v>
      </c>
      <c r="J47" s="125">
        <f ca="1">IFERROR(IF((VLOOKUP($E47,'NEA Backsheet'!$D$5:$CB$183,J$9,FALSE))="","",(VLOOKUP($E47,'NEA Backsheet'!$D$5:$CB$183,J$9,FALSE))),"")</f>
        <v>4829.4954868078039</v>
      </c>
      <c r="K47" s="123">
        <f ca="1">IFERROR(IF((VLOOKUP($E47,'NEA Backsheet'!$D$5:$CB$183,K$9,FALSE))="","",(VLOOKUP($E47,'NEA Backsheet'!$D$5:$CB$183,K$9,FALSE))),"")</f>
        <v>4987.3141437319391</v>
      </c>
      <c r="L47" s="124">
        <f ca="1">IFERROR(IF((VLOOKUP($E47,'NEA Backsheet'!$D$5:$CB$183,L$9,FALSE))="","",(VLOOKUP($E47,'NEA Backsheet'!$D$5:$CB$183,L$9,FALSE))),"")</f>
        <v>4795.6021789714177</v>
      </c>
      <c r="M47" s="124">
        <f ca="1">IFERROR(IF((VLOOKUP($E47,'NEA Backsheet'!$D$5:$CB$183,M$9,FALSE))="","",(VLOOKUP($E47,'NEA Backsheet'!$D$5:$CB$183,M$9,FALSE))),"")</f>
        <v>5069.5989671917523</v>
      </c>
      <c r="N47" s="126">
        <f ca="1">IFERROR(IF((VLOOKUP($E47,'NEA Backsheet'!$D$5:$CB$183,N$9,FALSE))="","",(VLOOKUP($E47,'NEA Backsheet'!$D$5:$CB$183,N$9,FALSE))),"")</f>
        <v>5067.0862228236911</v>
      </c>
      <c r="O47" s="184">
        <f ca="1">IFERROR(IF((VLOOKUP($E47,'NEA Backsheet'!$D$5:$CB$183,O$9,FALSE))="","",(VLOOKUP($E47,'NEA Backsheet'!$D$5:$CB$183,O$9,FALSE))),"")</f>
        <v>4766.3379385336484</v>
      </c>
      <c r="P47" s="126">
        <f ca="1">IFERROR(IF((VLOOKUP($E47,'NEA Backsheet'!$D$5:$CB$183,P$9,FALSE))="","",(VLOOKUP($E47,'NEA Backsheet'!$D$5:$CB$183,P$9,FALSE))),"")</f>
        <v>4703.9467891085542</v>
      </c>
      <c r="Q47" s="127">
        <f ca="1">IFERROR(IF((VLOOKUP($E47,'NEA Backsheet'!$D$5:$CB$183,Q$9,FALSE))="","",(VLOOKUP($E47,'NEA Backsheet'!$D$5:$CB$183,Q$9,FALSE))),"")</f>
        <v>0</v>
      </c>
      <c r="R47" s="126">
        <f ca="1">IFERROR(IF((VLOOKUP($E47,'NEA Backsheet'!$D$5:$CB$183,R$9,FALSE))="","",(VLOOKUP($E47,'NEA Backsheet'!$D$5:$CB$183,R$9,FALSE))),"")</f>
        <v>0</v>
      </c>
    </row>
    <row r="48" spans="1:18" ht="15" customHeight="1" x14ac:dyDescent="0.3">
      <c r="A48" s="56">
        <v>34</v>
      </c>
      <c r="B48" s="97" t="str">
        <f ca="1">IFERROR(IF((VLOOKUP($E48,'Org List'!$AJ$10:$AL$188,3,FALSE))="","",(VLOOKUP($E48,'Org List'!$AJ$10:$AL$188,3,FALSE))),"")</f>
        <v>London Commissioning Region</v>
      </c>
      <c r="C48" s="98" t="str">
        <f ca="1">IFERROR(IF((VLOOKUP($E48,'Org List'!$AO$10:$AQ$188,3,FALSE))="","",(VLOOKUP($E48,'Org List'!$AO$10:$AQ$188,3,FALSE))),"")</f>
        <v>London Region</v>
      </c>
      <c r="D48" s="116" t="str">
        <f ca="1">IFERROR(IF((VLOOKUP($E48,'Org List'!$AT$10:$AV$188,3,FALSE))="","",(VLOOKUP($E48,'Org List'!$AT$10:$AV$188,3,FALSE))),"")</f>
        <v>NHS England London</v>
      </c>
      <c r="E48" s="97" t="str">
        <f t="shared" ca="1" si="1"/>
        <v>E09000004</v>
      </c>
      <c r="F48" s="99" t="str">
        <f ca="1">IF(E48="","",VLOOKUP(E48,'Org List'!$J$9:$K$488,2,0))</f>
        <v>Bexley</v>
      </c>
      <c r="G48" s="123">
        <f ca="1">IFERROR(IF((VLOOKUP($E48,'NEA Backsheet'!$D$5:$CB$183,G$9,FALSE))="","",(VLOOKUP($E48,'NEA Backsheet'!$D$5:$CB$183,G$9,FALSE))),"")</f>
        <v>6459.1695347927216</v>
      </c>
      <c r="H48" s="124">
        <f ca="1">IFERROR(IF((VLOOKUP($E48,'NEA Backsheet'!$D$5:$CB$183,H$9,FALSE))="","",(VLOOKUP($E48,'NEA Backsheet'!$D$5:$CB$183,H$9,FALSE))),"")</f>
        <v>6607.1513063676975</v>
      </c>
      <c r="I48" s="124">
        <f ca="1">IFERROR(IF((VLOOKUP($E48,'NEA Backsheet'!$D$5:$CB$183,I$9,FALSE))="","",(VLOOKUP($E48,'NEA Backsheet'!$D$5:$CB$183,I$9,FALSE))),"")</f>
        <v>6805.1879870793846</v>
      </c>
      <c r="J48" s="125">
        <f ca="1">IFERROR(IF((VLOOKUP($E48,'NEA Backsheet'!$D$5:$CB$183,J$9,FALSE))="","",(VLOOKUP($E48,'NEA Backsheet'!$D$5:$CB$183,J$9,FALSE))),"")</f>
        <v>6574.2887643533795</v>
      </c>
      <c r="K48" s="123">
        <f ca="1">IFERROR(IF((VLOOKUP($E48,'NEA Backsheet'!$D$5:$CB$183,K$9,FALSE))="","",(VLOOKUP($E48,'NEA Backsheet'!$D$5:$CB$183,K$9,FALSE))),"")</f>
        <v>6772.7351997644109</v>
      </c>
      <c r="L48" s="124">
        <f ca="1">IFERROR(IF((VLOOKUP($E48,'NEA Backsheet'!$D$5:$CB$183,L$9,FALSE))="","",(VLOOKUP($E48,'NEA Backsheet'!$D$5:$CB$183,L$9,FALSE))),"")</f>
        <v>6846.6238321769715</v>
      </c>
      <c r="M48" s="124">
        <f ca="1">IFERROR(IF((VLOOKUP($E48,'NEA Backsheet'!$D$5:$CB$183,M$9,FALSE))="","",(VLOOKUP($E48,'NEA Backsheet'!$D$5:$CB$183,M$9,FALSE))),"")</f>
        <v>6849.8003801385566</v>
      </c>
      <c r="N48" s="126">
        <f ca="1">IFERROR(IF((VLOOKUP($E48,'NEA Backsheet'!$D$5:$CB$183,N$9,FALSE))="","",(VLOOKUP($E48,'NEA Backsheet'!$D$5:$CB$183,N$9,FALSE))),"")</f>
        <v>6702.2706090863203</v>
      </c>
      <c r="O48" s="184">
        <f ca="1">IFERROR(IF((VLOOKUP($E48,'NEA Backsheet'!$D$5:$CB$183,O$9,FALSE))="","",(VLOOKUP($E48,'NEA Backsheet'!$D$5:$CB$183,O$9,FALSE))),"")</f>
        <v>6762.4394190171388</v>
      </c>
      <c r="P48" s="126">
        <f ca="1">IFERROR(IF((VLOOKUP($E48,'NEA Backsheet'!$D$5:$CB$183,P$9,FALSE))="","",(VLOOKUP($E48,'NEA Backsheet'!$D$5:$CB$183,P$9,FALSE))),"")</f>
        <v>6387.8158274867819</v>
      </c>
      <c r="Q48" s="127">
        <f ca="1">IFERROR(IF((VLOOKUP($E48,'NEA Backsheet'!$D$5:$CB$183,Q$9,FALSE))="","",(VLOOKUP($E48,'NEA Backsheet'!$D$5:$CB$183,Q$9,FALSE))),"")</f>
        <v>0</v>
      </c>
      <c r="R48" s="126">
        <f ca="1">IFERROR(IF((VLOOKUP($E48,'NEA Backsheet'!$D$5:$CB$183,R$9,FALSE))="","",(VLOOKUP($E48,'NEA Backsheet'!$D$5:$CB$183,R$9,FALSE))),"")</f>
        <v>0</v>
      </c>
    </row>
    <row r="49" spans="1:18" ht="15" customHeight="1" x14ac:dyDescent="0.3">
      <c r="A49" s="56">
        <v>35</v>
      </c>
      <c r="B49" s="97" t="str">
        <f ca="1">IFERROR(IF((VLOOKUP($E49,'Org List'!$AJ$10:$AL$188,3,FALSE))="","",(VLOOKUP($E49,'Org List'!$AJ$10:$AL$188,3,FALSE))),"")</f>
        <v>Midlands and East of England Commissioning Region</v>
      </c>
      <c r="C49" s="98" t="str">
        <f ca="1">IFERROR(IF((VLOOKUP($E49,'Org List'!$AO$10:$AQ$188,3,FALSE))="","",(VLOOKUP($E49,'Org List'!$AO$10:$AQ$188,3,FALSE))),"")</f>
        <v>West Midlands Region</v>
      </c>
      <c r="D49" s="116" t="str">
        <f ca="1">IFERROR(IF((VLOOKUP($E49,'Org List'!$AT$10:$AV$188,3,FALSE))="","",(VLOOKUP($E49,'Org List'!$AT$10:$AV$188,3,FALSE))),"")</f>
        <v>NHS England Midlands And East (West Midlands)</v>
      </c>
      <c r="E49" s="97" t="str">
        <f t="shared" ca="1" si="1"/>
        <v>E08000025</v>
      </c>
      <c r="F49" s="99" t="str">
        <f ca="1">IF(E49="","",VLOOKUP(E49,'Org List'!$J$9:$K$488,2,0))</f>
        <v>Birmingham</v>
      </c>
      <c r="G49" s="123">
        <f ca="1">IFERROR(IF((VLOOKUP($E49,'NEA Backsheet'!$D$5:$CB$183,G$9,FALSE))="","",(VLOOKUP($E49,'NEA Backsheet'!$D$5:$CB$183,G$9,FALSE))),"")</f>
        <v>34606.354475233587</v>
      </c>
      <c r="H49" s="124">
        <f ca="1">IFERROR(IF((VLOOKUP($E49,'NEA Backsheet'!$D$5:$CB$183,H$9,FALSE))="","",(VLOOKUP($E49,'NEA Backsheet'!$D$5:$CB$183,H$9,FALSE))),"")</f>
        <v>34212.092845226704</v>
      </c>
      <c r="I49" s="124">
        <f ca="1">IFERROR(IF((VLOOKUP($E49,'NEA Backsheet'!$D$5:$CB$183,I$9,FALSE))="","",(VLOOKUP($E49,'NEA Backsheet'!$D$5:$CB$183,I$9,FALSE))),"")</f>
        <v>36860.82423584316</v>
      </c>
      <c r="J49" s="125">
        <f ca="1">IFERROR(IF((VLOOKUP($E49,'NEA Backsheet'!$D$5:$CB$183,J$9,FALSE))="","",(VLOOKUP($E49,'NEA Backsheet'!$D$5:$CB$183,J$9,FALSE))),"")</f>
        <v>38364.290361540072</v>
      </c>
      <c r="K49" s="123">
        <f ca="1">IFERROR(IF((VLOOKUP($E49,'NEA Backsheet'!$D$5:$CB$183,K$9,FALSE))="","",(VLOOKUP($E49,'NEA Backsheet'!$D$5:$CB$183,K$9,FALSE))),"")</f>
        <v>37584.948050004881</v>
      </c>
      <c r="L49" s="124">
        <f ca="1">IFERROR(IF((VLOOKUP($E49,'NEA Backsheet'!$D$5:$CB$183,L$9,FALSE))="","",(VLOOKUP($E49,'NEA Backsheet'!$D$5:$CB$183,L$9,FALSE))),"")</f>
        <v>37151.085287188791</v>
      </c>
      <c r="M49" s="124">
        <f ca="1">IFERROR(IF((VLOOKUP($E49,'NEA Backsheet'!$D$5:$CB$183,M$9,FALSE))="","",(VLOOKUP($E49,'NEA Backsheet'!$D$5:$CB$183,M$9,FALSE))),"")</f>
        <v>38545.013973552603</v>
      </c>
      <c r="N49" s="126">
        <f ca="1">IFERROR(IF((VLOOKUP($E49,'NEA Backsheet'!$D$5:$CB$183,N$9,FALSE))="","",(VLOOKUP($E49,'NEA Backsheet'!$D$5:$CB$183,N$9,FALSE))),"")</f>
        <v>38192.285308569481</v>
      </c>
      <c r="O49" s="184">
        <f ca="1">IFERROR(IF((VLOOKUP($E49,'NEA Backsheet'!$D$5:$CB$183,O$9,FALSE))="","",(VLOOKUP($E49,'NEA Backsheet'!$D$5:$CB$183,O$9,FALSE))),"")</f>
        <v>39427.215046786834</v>
      </c>
      <c r="P49" s="126">
        <f ca="1">IFERROR(IF((VLOOKUP($E49,'NEA Backsheet'!$D$5:$CB$183,P$9,FALSE))="","",(VLOOKUP($E49,'NEA Backsheet'!$D$5:$CB$183,P$9,FALSE))),"")</f>
        <v>39399.234300659577</v>
      </c>
      <c r="Q49" s="127">
        <f ca="1">IFERROR(IF((VLOOKUP($E49,'NEA Backsheet'!$D$5:$CB$183,Q$9,FALSE))="","",(VLOOKUP($E49,'NEA Backsheet'!$D$5:$CB$183,Q$9,FALSE))),"")</f>
        <v>0</v>
      </c>
      <c r="R49" s="126">
        <f ca="1">IFERROR(IF((VLOOKUP($E49,'NEA Backsheet'!$D$5:$CB$183,R$9,FALSE))="","",(VLOOKUP($E49,'NEA Backsheet'!$D$5:$CB$183,R$9,FALSE))),"")</f>
        <v>0</v>
      </c>
    </row>
    <row r="50" spans="1:18" ht="15" customHeight="1" x14ac:dyDescent="0.3">
      <c r="A50" s="56">
        <v>36</v>
      </c>
      <c r="B50" s="97" t="str">
        <f ca="1">IFERROR(IF((VLOOKUP($E50,'Org List'!$AJ$10:$AL$188,3,FALSE))="","",(VLOOKUP($E50,'Org List'!$AJ$10:$AL$188,3,FALSE))),"")</f>
        <v>North of England Commissioning Region</v>
      </c>
      <c r="C50" s="98" t="str">
        <f ca="1">IFERROR(IF((VLOOKUP($E50,'Org List'!$AO$10:$AQ$188,3,FALSE))="","",(VLOOKUP($E50,'Org List'!$AO$10:$AQ$188,3,FALSE))),"")</f>
        <v>North West Region</v>
      </c>
      <c r="D50" s="116" t="str">
        <f ca="1">IFERROR(IF((VLOOKUP($E50,'Org List'!$AT$10:$AV$188,3,FALSE))="","",(VLOOKUP($E50,'Org List'!$AT$10:$AV$188,3,FALSE))),"")</f>
        <v>NHS England North (Lancashire)</v>
      </c>
      <c r="E50" s="97" t="str">
        <f t="shared" ca="1" si="1"/>
        <v>E06000008</v>
      </c>
      <c r="F50" s="99" t="str">
        <f ca="1">IF(E50="","",VLOOKUP(E50,'Org List'!$J$9:$K$488,2,0))</f>
        <v>Blackburn with Darwen</v>
      </c>
      <c r="G50" s="123">
        <f ca="1">IFERROR(IF((VLOOKUP($E50,'NEA Backsheet'!$D$5:$CB$183,G$9,FALSE))="","",(VLOOKUP($E50,'NEA Backsheet'!$D$5:$CB$183,G$9,FALSE))),"")</f>
        <v>4353.6435812301625</v>
      </c>
      <c r="H50" s="124">
        <f ca="1">IFERROR(IF((VLOOKUP($E50,'NEA Backsheet'!$D$5:$CB$183,H$9,FALSE))="","",(VLOOKUP($E50,'NEA Backsheet'!$D$5:$CB$183,H$9,FALSE))),"")</f>
        <v>4316.9001160260141</v>
      </c>
      <c r="I50" s="124">
        <f ca="1">IFERROR(IF((VLOOKUP($E50,'NEA Backsheet'!$D$5:$CB$183,I$9,FALSE))="","",(VLOOKUP($E50,'NEA Backsheet'!$D$5:$CB$183,I$9,FALSE))),"")</f>
        <v>4682.6630738093618</v>
      </c>
      <c r="J50" s="125">
        <f ca="1">IFERROR(IF((VLOOKUP($E50,'NEA Backsheet'!$D$5:$CB$183,J$9,FALSE))="","",(VLOOKUP($E50,'NEA Backsheet'!$D$5:$CB$183,J$9,FALSE))),"")</f>
        <v>4500.2655869309619</v>
      </c>
      <c r="K50" s="123">
        <f ca="1">IFERROR(IF((VLOOKUP($E50,'NEA Backsheet'!$D$5:$CB$183,K$9,FALSE))="","",(VLOOKUP($E50,'NEA Backsheet'!$D$5:$CB$183,K$9,FALSE))),"")</f>
        <v>4538.489919055045</v>
      </c>
      <c r="L50" s="124">
        <f ca="1">IFERROR(IF((VLOOKUP($E50,'NEA Backsheet'!$D$5:$CB$183,L$9,FALSE))="","",(VLOOKUP($E50,'NEA Backsheet'!$D$5:$CB$183,L$9,FALSE))),"")</f>
        <v>4430.692651263138</v>
      </c>
      <c r="M50" s="124">
        <f ca="1">IFERROR(IF((VLOOKUP($E50,'NEA Backsheet'!$D$5:$CB$183,M$9,FALSE))="","",(VLOOKUP($E50,'NEA Backsheet'!$D$5:$CB$183,M$9,FALSE))),"")</f>
        <v>4584.0332072056153</v>
      </c>
      <c r="N50" s="126">
        <f ca="1">IFERROR(IF((VLOOKUP($E50,'NEA Backsheet'!$D$5:$CB$183,N$9,FALSE))="","",(VLOOKUP($E50,'NEA Backsheet'!$D$5:$CB$183,N$9,FALSE))),"")</f>
        <v>4529.3397078404905</v>
      </c>
      <c r="O50" s="184">
        <f ca="1">IFERROR(IF((VLOOKUP($E50,'NEA Backsheet'!$D$5:$CB$183,O$9,FALSE))="","",(VLOOKUP($E50,'NEA Backsheet'!$D$5:$CB$183,O$9,FALSE))),"")</f>
        <v>4508.0704738318909</v>
      </c>
      <c r="P50" s="126">
        <f ca="1">IFERROR(IF((VLOOKUP($E50,'NEA Backsheet'!$D$5:$CB$183,P$9,FALSE))="","",(VLOOKUP($E50,'NEA Backsheet'!$D$5:$CB$183,P$9,FALSE))),"")</f>
        <v>4534.0337019564595</v>
      </c>
      <c r="Q50" s="127">
        <f ca="1">IFERROR(IF((VLOOKUP($E50,'NEA Backsheet'!$D$5:$CB$183,Q$9,FALSE))="","",(VLOOKUP($E50,'NEA Backsheet'!$D$5:$CB$183,Q$9,FALSE))),"")</f>
        <v>0</v>
      </c>
      <c r="R50" s="126">
        <f ca="1">IFERROR(IF((VLOOKUP($E50,'NEA Backsheet'!$D$5:$CB$183,R$9,FALSE))="","",(VLOOKUP($E50,'NEA Backsheet'!$D$5:$CB$183,R$9,FALSE))),"")</f>
        <v>0</v>
      </c>
    </row>
    <row r="51" spans="1:18" ht="15" customHeight="1" x14ac:dyDescent="0.3">
      <c r="A51" s="56">
        <v>37</v>
      </c>
      <c r="B51" s="97" t="str">
        <f ca="1">IFERROR(IF((VLOOKUP($E51,'Org List'!$AJ$10:$AL$188,3,FALSE))="","",(VLOOKUP($E51,'Org List'!$AJ$10:$AL$188,3,FALSE))),"")</f>
        <v>North of England Commissioning Region</v>
      </c>
      <c r="C51" s="98" t="str">
        <f ca="1">IFERROR(IF((VLOOKUP($E51,'Org List'!$AO$10:$AQ$188,3,FALSE))="","",(VLOOKUP($E51,'Org List'!$AO$10:$AQ$188,3,FALSE))),"")</f>
        <v>North West Region</v>
      </c>
      <c r="D51" s="116" t="str">
        <f ca="1">IFERROR(IF((VLOOKUP($E51,'Org List'!$AT$10:$AV$188,3,FALSE))="","",(VLOOKUP($E51,'Org List'!$AT$10:$AV$188,3,FALSE))),"")</f>
        <v>NHS England North (Lancashire)</v>
      </c>
      <c r="E51" s="97" t="str">
        <f t="shared" ca="1" si="1"/>
        <v>E06000009</v>
      </c>
      <c r="F51" s="99" t="str">
        <f ca="1">IF(E51="","",VLOOKUP(E51,'Org List'!$J$9:$K$488,2,0))</f>
        <v>Blackpool</v>
      </c>
      <c r="G51" s="123">
        <f ca="1">IFERROR(IF((VLOOKUP($E51,'NEA Backsheet'!$D$5:$CB$183,G$9,FALSE))="","",(VLOOKUP($E51,'NEA Backsheet'!$D$5:$CB$183,G$9,FALSE))),"")</f>
        <v>5046.8984860532328</v>
      </c>
      <c r="H51" s="124">
        <f ca="1">IFERROR(IF((VLOOKUP($E51,'NEA Backsheet'!$D$5:$CB$183,H$9,FALSE))="","",(VLOOKUP($E51,'NEA Backsheet'!$D$5:$CB$183,H$9,FALSE))),"")</f>
        <v>4980.7874997703975</v>
      </c>
      <c r="I51" s="124">
        <f ca="1">IFERROR(IF((VLOOKUP($E51,'NEA Backsheet'!$D$5:$CB$183,I$9,FALSE))="","",(VLOOKUP($E51,'NEA Backsheet'!$D$5:$CB$183,I$9,FALSE))),"")</f>
        <v>5113.5704155350613</v>
      </c>
      <c r="J51" s="125">
        <f ca="1">IFERROR(IF((VLOOKUP($E51,'NEA Backsheet'!$D$5:$CB$183,J$9,FALSE))="","",(VLOOKUP($E51,'NEA Backsheet'!$D$5:$CB$183,J$9,FALSE))),"")</f>
        <v>4718.8155760730988</v>
      </c>
      <c r="K51" s="123">
        <f ca="1">IFERROR(IF((VLOOKUP($E51,'NEA Backsheet'!$D$5:$CB$183,K$9,FALSE))="","",(VLOOKUP($E51,'NEA Backsheet'!$D$5:$CB$183,K$9,FALSE))),"")</f>
        <v>5181.3750088411743</v>
      </c>
      <c r="L51" s="124">
        <f ca="1">IFERROR(IF((VLOOKUP($E51,'NEA Backsheet'!$D$5:$CB$183,L$9,FALSE))="","",(VLOOKUP($E51,'NEA Backsheet'!$D$5:$CB$183,L$9,FALSE))),"")</f>
        <v>5076.9009642230649</v>
      </c>
      <c r="M51" s="124">
        <f ca="1">IFERROR(IF((VLOOKUP($E51,'NEA Backsheet'!$D$5:$CB$183,M$9,FALSE))="","",(VLOOKUP($E51,'NEA Backsheet'!$D$5:$CB$183,M$9,FALSE))),"")</f>
        <v>5207.2341179368377</v>
      </c>
      <c r="N51" s="126">
        <f ca="1">IFERROR(IF((VLOOKUP($E51,'NEA Backsheet'!$D$5:$CB$183,N$9,FALSE))="","",(VLOOKUP($E51,'NEA Backsheet'!$D$5:$CB$183,N$9,FALSE))),"")</f>
        <v>5237.991705322861</v>
      </c>
      <c r="O51" s="184">
        <f ca="1">IFERROR(IF((VLOOKUP($E51,'NEA Backsheet'!$D$5:$CB$183,O$9,FALSE))="","",(VLOOKUP($E51,'NEA Backsheet'!$D$5:$CB$183,O$9,FALSE))),"")</f>
        <v>4846.7803433077588</v>
      </c>
      <c r="P51" s="126">
        <f ca="1">IFERROR(IF((VLOOKUP($E51,'NEA Backsheet'!$D$5:$CB$183,P$9,FALSE))="","",(VLOOKUP($E51,'NEA Backsheet'!$D$5:$CB$183,P$9,FALSE))),"")</f>
        <v>4686.4694037110266</v>
      </c>
      <c r="Q51" s="127">
        <f ca="1">IFERROR(IF((VLOOKUP($E51,'NEA Backsheet'!$D$5:$CB$183,Q$9,FALSE))="","",(VLOOKUP($E51,'NEA Backsheet'!$D$5:$CB$183,Q$9,FALSE))),"")</f>
        <v>0</v>
      </c>
      <c r="R51" s="126">
        <f ca="1">IFERROR(IF((VLOOKUP($E51,'NEA Backsheet'!$D$5:$CB$183,R$9,FALSE))="","",(VLOOKUP($E51,'NEA Backsheet'!$D$5:$CB$183,R$9,FALSE))),"")</f>
        <v>0</v>
      </c>
    </row>
    <row r="52" spans="1:18" ht="15" customHeight="1" x14ac:dyDescent="0.3">
      <c r="A52" s="56">
        <v>38</v>
      </c>
      <c r="B52" s="97" t="str">
        <f ca="1">IFERROR(IF((VLOOKUP($E52,'Org List'!$AJ$10:$AL$188,3,FALSE))="","",(VLOOKUP($E52,'Org List'!$AJ$10:$AL$188,3,FALSE))),"")</f>
        <v>North of England Commissioning Region</v>
      </c>
      <c r="C52" s="98" t="str">
        <f ca="1">IFERROR(IF((VLOOKUP($E52,'Org List'!$AO$10:$AQ$188,3,FALSE))="","",(VLOOKUP($E52,'Org List'!$AO$10:$AQ$188,3,FALSE))),"")</f>
        <v>North West Region</v>
      </c>
      <c r="D52" s="116" t="str">
        <f ca="1">IFERROR(IF((VLOOKUP($E52,'Org List'!$AT$10:$AV$188,3,FALSE))="","",(VLOOKUP($E52,'Org List'!$AT$10:$AV$188,3,FALSE))),"")</f>
        <v>NHS England North (Greater Manchester)</v>
      </c>
      <c r="E52" s="97" t="str">
        <f t="shared" ca="1" si="1"/>
        <v>E08000001</v>
      </c>
      <c r="F52" s="99" t="str">
        <f ca="1">IF(E52="","",VLOOKUP(E52,'Org List'!$J$9:$K$488,2,0))</f>
        <v>Bolton</v>
      </c>
      <c r="G52" s="123">
        <f ca="1">IFERROR(IF((VLOOKUP($E52,'NEA Backsheet'!$D$5:$CB$183,G$9,FALSE))="","",(VLOOKUP($E52,'NEA Backsheet'!$D$5:$CB$183,G$9,FALSE))),"")</f>
        <v>8298.9993819498522</v>
      </c>
      <c r="H52" s="124">
        <f ca="1">IFERROR(IF((VLOOKUP($E52,'NEA Backsheet'!$D$5:$CB$183,H$9,FALSE))="","",(VLOOKUP($E52,'NEA Backsheet'!$D$5:$CB$183,H$9,FALSE))),"")</f>
        <v>8481.8696668446937</v>
      </c>
      <c r="I52" s="124">
        <f ca="1">IFERROR(IF((VLOOKUP($E52,'NEA Backsheet'!$D$5:$CB$183,I$9,FALSE))="","",(VLOOKUP($E52,'NEA Backsheet'!$D$5:$CB$183,I$9,FALSE))),"")</f>
        <v>9264.0559124240935</v>
      </c>
      <c r="J52" s="125">
        <f ca="1">IFERROR(IF((VLOOKUP($E52,'NEA Backsheet'!$D$5:$CB$183,J$9,FALSE))="","",(VLOOKUP($E52,'NEA Backsheet'!$D$5:$CB$183,J$9,FALSE))),"")</f>
        <v>8305.9114358593069</v>
      </c>
      <c r="K52" s="123">
        <f ca="1">IFERROR(IF((VLOOKUP($E52,'NEA Backsheet'!$D$5:$CB$183,K$9,FALSE))="","",(VLOOKUP($E52,'NEA Backsheet'!$D$5:$CB$183,K$9,FALSE))),"")</f>
        <v>7660.669556763869</v>
      </c>
      <c r="L52" s="124">
        <f ca="1">IFERROR(IF((VLOOKUP($E52,'NEA Backsheet'!$D$5:$CB$183,L$9,FALSE))="","",(VLOOKUP($E52,'NEA Backsheet'!$D$5:$CB$183,L$9,FALSE))),"")</f>
        <v>7829.1678087425589</v>
      </c>
      <c r="M52" s="124">
        <f ca="1">IFERROR(IF((VLOOKUP($E52,'NEA Backsheet'!$D$5:$CB$183,M$9,FALSE))="","",(VLOOKUP($E52,'NEA Backsheet'!$D$5:$CB$183,M$9,FALSE))),"")</f>
        <v>8646.5803350009519</v>
      </c>
      <c r="N52" s="126">
        <f ca="1">IFERROR(IF((VLOOKUP($E52,'NEA Backsheet'!$D$5:$CB$183,N$9,FALSE))="","",(VLOOKUP($E52,'NEA Backsheet'!$D$5:$CB$183,N$9,FALSE))),"")</f>
        <v>7859.7380530240498</v>
      </c>
      <c r="O52" s="184">
        <f ca="1">IFERROR(IF((VLOOKUP($E52,'NEA Backsheet'!$D$5:$CB$183,O$9,FALSE))="","",(VLOOKUP($E52,'NEA Backsheet'!$D$5:$CB$183,O$9,FALSE))),"")</f>
        <v>8087.9931101624788</v>
      </c>
      <c r="P52" s="126">
        <f ca="1">IFERROR(IF((VLOOKUP($E52,'NEA Backsheet'!$D$5:$CB$183,P$9,FALSE))="","",(VLOOKUP($E52,'NEA Backsheet'!$D$5:$CB$183,P$9,FALSE))),"")</f>
        <v>7612.0136936898934</v>
      </c>
      <c r="Q52" s="127">
        <f ca="1">IFERROR(IF((VLOOKUP($E52,'NEA Backsheet'!$D$5:$CB$183,Q$9,FALSE))="","",(VLOOKUP($E52,'NEA Backsheet'!$D$5:$CB$183,Q$9,FALSE))),"")</f>
        <v>0</v>
      </c>
      <c r="R52" s="126">
        <f ca="1">IFERROR(IF((VLOOKUP($E52,'NEA Backsheet'!$D$5:$CB$183,R$9,FALSE))="","",(VLOOKUP($E52,'NEA Backsheet'!$D$5:$CB$183,R$9,FALSE))),"")</f>
        <v>0</v>
      </c>
    </row>
    <row r="53" spans="1:18" ht="15" customHeight="1" x14ac:dyDescent="0.3">
      <c r="A53" s="56">
        <v>39</v>
      </c>
      <c r="B53" s="97" t="str">
        <f ca="1">IFERROR(IF((VLOOKUP($E53,'Org List'!$AJ$10:$AL$188,3,FALSE))="","",(VLOOKUP($E53,'Org List'!$AJ$10:$AL$188,3,FALSE))),"")</f>
        <v>South West England Commissioning Region</v>
      </c>
      <c r="C53" s="98" t="str">
        <f ca="1">IFERROR(IF((VLOOKUP($E53,'Org List'!$AO$10:$AQ$188,3,FALSE))="","",(VLOOKUP($E53,'Org List'!$AO$10:$AQ$188,3,FALSE))),"")</f>
        <v>South West Region</v>
      </c>
      <c r="D53" s="116" t="str">
        <f ca="1">IFERROR(IF((VLOOKUP($E53,'Org List'!$AT$10:$AV$188,3,FALSE))="","",(VLOOKUP($E53,'Org List'!$AT$10:$AV$188,3,FALSE))),"")</f>
        <v>NHS England South West (South West South)</v>
      </c>
      <c r="E53" s="97" t="str">
        <f t="shared" ca="1" si="1"/>
        <v>E06000028 &amp; E06000029</v>
      </c>
      <c r="F53" s="99" t="str">
        <f ca="1">IF(E53="","",VLOOKUP(E53,'Org List'!$J$9:$K$488,2,0))</f>
        <v>Bournemouth &amp; Poole</v>
      </c>
      <c r="G53" s="123">
        <f ca="1">IFERROR(IF((VLOOKUP($E53,'NEA Backsheet'!$D$5:$CB$183,G$9,FALSE))="","",(VLOOKUP($E53,'NEA Backsheet'!$D$5:$CB$183,G$9,FALSE))),"")</f>
        <v>10873.091849734956</v>
      </c>
      <c r="H53" s="124">
        <f ca="1">IFERROR(IF((VLOOKUP($E53,'NEA Backsheet'!$D$5:$CB$183,H$9,FALSE))="","",(VLOOKUP($E53,'NEA Backsheet'!$D$5:$CB$183,H$9,FALSE))),"")</f>
        <v>10816.393939885987</v>
      </c>
      <c r="I53" s="124">
        <f ca="1">IFERROR(IF((VLOOKUP($E53,'NEA Backsheet'!$D$5:$CB$183,I$9,FALSE))="","",(VLOOKUP($E53,'NEA Backsheet'!$D$5:$CB$183,I$9,FALSE))),"")</f>
        <v>11162.573860996341</v>
      </c>
      <c r="J53" s="125">
        <f ca="1">IFERROR(IF((VLOOKUP($E53,'NEA Backsheet'!$D$5:$CB$183,J$9,FALSE))="","",(VLOOKUP($E53,'NEA Backsheet'!$D$5:$CB$183,J$9,FALSE))),"")</f>
        <v>11247.390246461458</v>
      </c>
      <c r="K53" s="123">
        <f ca="1">IFERROR(IF((VLOOKUP($E53,'NEA Backsheet'!$D$5:$CB$183,K$9,FALSE))="","",(VLOOKUP($E53,'NEA Backsheet'!$D$5:$CB$183,K$9,FALSE))),"")</f>
        <v>10946.384269783615</v>
      </c>
      <c r="L53" s="124">
        <f ca="1">IFERROR(IF((VLOOKUP($E53,'NEA Backsheet'!$D$5:$CB$183,L$9,FALSE))="","",(VLOOKUP($E53,'NEA Backsheet'!$D$5:$CB$183,L$9,FALSE))),"")</f>
        <v>11027.512986315469</v>
      </c>
      <c r="M53" s="124">
        <f ca="1">IFERROR(IF((VLOOKUP($E53,'NEA Backsheet'!$D$5:$CB$183,M$9,FALSE))="","",(VLOOKUP($E53,'NEA Backsheet'!$D$5:$CB$183,M$9,FALSE))),"")</f>
        <v>11389.365500392201</v>
      </c>
      <c r="N53" s="126">
        <f ca="1">IFERROR(IF((VLOOKUP($E53,'NEA Backsheet'!$D$5:$CB$183,N$9,FALSE))="","",(VLOOKUP($E53,'NEA Backsheet'!$D$5:$CB$183,N$9,FALSE))),"")</f>
        <v>11124.775254430362</v>
      </c>
      <c r="O53" s="184">
        <f ca="1">IFERROR(IF((VLOOKUP($E53,'NEA Backsheet'!$D$5:$CB$183,O$9,FALSE))="","",(VLOOKUP($E53,'NEA Backsheet'!$D$5:$CB$183,O$9,FALSE))),"")</f>
        <v>11042.263662048535</v>
      </c>
      <c r="P53" s="126">
        <f ca="1">IFERROR(IF((VLOOKUP($E53,'NEA Backsheet'!$D$5:$CB$183,P$9,FALSE))="","",(VLOOKUP($E53,'NEA Backsheet'!$D$5:$CB$183,P$9,FALSE))),"")</f>
        <v>10935.32126298382</v>
      </c>
      <c r="Q53" s="127">
        <f ca="1">IFERROR(IF((VLOOKUP($E53,'NEA Backsheet'!$D$5:$CB$183,Q$9,FALSE))="","",(VLOOKUP($E53,'NEA Backsheet'!$D$5:$CB$183,Q$9,FALSE))),"")</f>
        <v>0</v>
      </c>
      <c r="R53" s="126">
        <f ca="1">IFERROR(IF((VLOOKUP($E53,'NEA Backsheet'!$D$5:$CB$183,R$9,FALSE))="","",(VLOOKUP($E53,'NEA Backsheet'!$D$5:$CB$183,R$9,FALSE))),"")</f>
        <v>0</v>
      </c>
    </row>
    <row r="54" spans="1:18" ht="15" customHeight="1" x14ac:dyDescent="0.3">
      <c r="A54" s="56">
        <v>40</v>
      </c>
      <c r="B54" s="97" t="str">
        <f ca="1">IFERROR(IF((VLOOKUP($E54,'Org List'!$AJ$10:$AL$188,3,FALSE))="","",(VLOOKUP($E54,'Org List'!$AJ$10:$AL$188,3,FALSE))),"")</f>
        <v>South East England Commissioning Region</v>
      </c>
      <c r="C54" s="98" t="str">
        <f ca="1">IFERROR(IF((VLOOKUP($E54,'Org List'!$AO$10:$AQ$188,3,FALSE))="","",(VLOOKUP($E54,'Org List'!$AO$10:$AQ$188,3,FALSE))),"")</f>
        <v>South East Region</v>
      </c>
      <c r="D54" s="116" t="str">
        <f ca="1">IFERROR(IF((VLOOKUP($E54,'Org List'!$AT$10:$AV$188,3,FALSE))="","",(VLOOKUP($E54,'Org List'!$AT$10:$AV$188,3,FALSE))),"")</f>
        <v>NHS England South East (Hampshire, Isle of Wight and Thames Valley)</v>
      </c>
      <c r="E54" s="97" t="str">
        <f t="shared" ca="1" si="1"/>
        <v>E06000036</v>
      </c>
      <c r="F54" s="99" t="str">
        <f ca="1">IF(E54="","",VLOOKUP(E54,'Org List'!$J$9:$K$488,2,0))</f>
        <v>Bracknell Forest</v>
      </c>
      <c r="G54" s="123">
        <f ca="1">IFERROR(IF((VLOOKUP($E54,'NEA Backsheet'!$D$5:$CB$183,G$9,FALSE))="","",(VLOOKUP($E54,'NEA Backsheet'!$D$5:$CB$183,G$9,FALSE))),"")</f>
        <v>3187.7766495142032</v>
      </c>
      <c r="H54" s="124">
        <f ca="1">IFERROR(IF((VLOOKUP($E54,'NEA Backsheet'!$D$5:$CB$183,H$9,FALSE))="","",(VLOOKUP($E54,'NEA Backsheet'!$D$5:$CB$183,H$9,FALSE))),"")</f>
        <v>3076.5702185647606</v>
      </c>
      <c r="I54" s="124">
        <f ca="1">IFERROR(IF((VLOOKUP($E54,'NEA Backsheet'!$D$5:$CB$183,I$9,FALSE))="","",(VLOOKUP($E54,'NEA Backsheet'!$D$5:$CB$183,I$9,FALSE))),"")</f>
        <v>3246.8795274335521</v>
      </c>
      <c r="J54" s="125">
        <f ca="1">IFERROR(IF((VLOOKUP($E54,'NEA Backsheet'!$D$5:$CB$183,J$9,FALSE))="","",(VLOOKUP($E54,'NEA Backsheet'!$D$5:$CB$183,J$9,FALSE))),"")</f>
        <v>3221.163512546867</v>
      </c>
      <c r="K54" s="123">
        <f ca="1">IFERROR(IF((VLOOKUP($E54,'NEA Backsheet'!$D$5:$CB$183,K$9,FALSE))="","",(VLOOKUP($E54,'NEA Backsheet'!$D$5:$CB$183,K$9,FALSE))),"")</f>
        <v>3081.34529279664</v>
      </c>
      <c r="L54" s="124">
        <f ca="1">IFERROR(IF((VLOOKUP($E54,'NEA Backsheet'!$D$5:$CB$183,L$9,FALSE))="","",(VLOOKUP($E54,'NEA Backsheet'!$D$5:$CB$183,L$9,FALSE))),"")</f>
        <v>3108.5294626239502</v>
      </c>
      <c r="M54" s="124">
        <f ca="1">IFERROR(IF((VLOOKUP($E54,'NEA Backsheet'!$D$5:$CB$183,M$9,FALSE))="","",(VLOOKUP($E54,'NEA Backsheet'!$D$5:$CB$183,M$9,FALSE))),"")</f>
        <v>3295.0632926670437</v>
      </c>
      <c r="N54" s="126">
        <f ca="1">IFERROR(IF((VLOOKUP($E54,'NEA Backsheet'!$D$5:$CB$183,N$9,FALSE))="","",(VLOOKUP($E54,'NEA Backsheet'!$D$5:$CB$183,N$9,FALSE))),"")</f>
        <v>3066.4590580920162</v>
      </c>
      <c r="O54" s="184">
        <f ca="1">IFERROR(IF((VLOOKUP($E54,'NEA Backsheet'!$D$5:$CB$183,O$9,FALSE))="","",(VLOOKUP($E54,'NEA Backsheet'!$D$5:$CB$183,O$9,FALSE))),"")</f>
        <v>3344.8103559826413</v>
      </c>
      <c r="P54" s="126">
        <f ca="1">IFERROR(IF((VLOOKUP($E54,'NEA Backsheet'!$D$5:$CB$183,P$9,FALSE))="","",(VLOOKUP($E54,'NEA Backsheet'!$D$5:$CB$183,P$9,FALSE))),"")</f>
        <v>3311.1237468131449</v>
      </c>
      <c r="Q54" s="127">
        <f ca="1">IFERROR(IF((VLOOKUP($E54,'NEA Backsheet'!$D$5:$CB$183,Q$9,FALSE))="","",(VLOOKUP($E54,'NEA Backsheet'!$D$5:$CB$183,Q$9,FALSE))),"")</f>
        <v>0</v>
      </c>
      <c r="R54" s="126">
        <f ca="1">IFERROR(IF((VLOOKUP($E54,'NEA Backsheet'!$D$5:$CB$183,R$9,FALSE))="","",(VLOOKUP($E54,'NEA Backsheet'!$D$5:$CB$183,R$9,FALSE))),"")</f>
        <v>0</v>
      </c>
    </row>
    <row r="55" spans="1:18" ht="15" customHeight="1" x14ac:dyDescent="0.3">
      <c r="A55" s="56">
        <v>41</v>
      </c>
      <c r="B55" s="97" t="str">
        <f ca="1">IFERROR(IF((VLOOKUP($E55,'Org List'!$AJ$10:$AL$188,3,FALSE))="","",(VLOOKUP($E55,'Org List'!$AJ$10:$AL$188,3,FALSE))),"")</f>
        <v>North of England Commissioning Region</v>
      </c>
      <c r="C55" s="98" t="str">
        <f ca="1">IFERROR(IF((VLOOKUP($E55,'Org List'!$AO$10:$AQ$188,3,FALSE))="","",(VLOOKUP($E55,'Org List'!$AO$10:$AQ$188,3,FALSE))),"")</f>
        <v>Yorkshire and The Humber Region</v>
      </c>
      <c r="D55" s="116" t="str">
        <f ca="1">IFERROR(IF((VLOOKUP($E55,'Org List'!$AT$10:$AV$188,3,FALSE))="","",(VLOOKUP($E55,'Org List'!$AT$10:$AV$188,3,FALSE))),"")</f>
        <v>NHS England North (Yorkshire And Humber)</v>
      </c>
      <c r="E55" s="97" t="str">
        <f t="shared" ca="1" si="1"/>
        <v>E08000032</v>
      </c>
      <c r="F55" s="99" t="str">
        <f ca="1">IF(E55="","",VLOOKUP(E55,'Org List'!$J$9:$K$488,2,0))</f>
        <v>Bradford</v>
      </c>
      <c r="G55" s="123">
        <f ca="1">IFERROR(IF((VLOOKUP($E55,'NEA Backsheet'!$D$5:$CB$183,G$9,FALSE))="","",(VLOOKUP($E55,'NEA Backsheet'!$D$5:$CB$183,G$9,FALSE))),"")</f>
        <v>17178.85040002915</v>
      </c>
      <c r="H55" s="124">
        <f ca="1">IFERROR(IF((VLOOKUP($E55,'NEA Backsheet'!$D$5:$CB$183,H$9,FALSE))="","",(VLOOKUP($E55,'NEA Backsheet'!$D$5:$CB$183,H$9,FALSE))),"")</f>
        <v>17367.302086698372</v>
      </c>
      <c r="I55" s="124">
        <f ca="1">IFERROR(IF((VLOOKUP($E55,'NEA Backsheet'!$D$5:$CB$183,I$9,FALSE))="","",(VLOOKUP($E55,'NEA Backsheet'!$D$5:$CB$183,I$9,FALSE))),"")</f>
        <v>20842.214449027524</v>
      </c>
      <c r="J55" s="125">
        <f ca="1">IFERROR(IF((VLOOKUP($E55,'NEA Backsheet'!$D$5:$CB$183,J$9,FALSE))="","",(VLOOKUP($E55,'NEA Backsheet'!$D$5:$CB$183,J$9,FALSE))),"")</f>
        <v>20943.591514414027</v>
      </c>
      <c r="K55" s="123">
        <f ca="1">IFERROR(IF((VLOOKUP($E55,'NEA Backsheet'!$D$5:$CB$183,K$9,FALSE))="","",(VLOOKUP($E55,'NEA Backsheet'!$D$5:$CB$183,K$9,FALSE))),"")</f>
        <v>16765.83522470772</v>
      </c>
      <c r="L55" s="124">
        <f ca="1">IFERROR(IF((VLOOKUP($E55,'NEA Backsheet'!$D$5:$CB$183,L$9,FALSE))="","",(VLOOKUP($E55,'NEA Backsheet'!$D$5:$CB$183,L$9,FALSE))),"")</f>
        <v>16782.116188233817</v>
      </c>
      <c r="M55" s="124">
        <f ca="1">IFERROR(IF((VLOOKUP($E55,'NEA Backsheet'!$D$5:$CB$183,M$9,FALSE))="","",(VLOOKUP($E55,'NEA Backsheet'!$D$5:$CB$183,M$9,FALSE))),"")</f>
        <v>17668.007683804677</v>
      </c>
      <c r="N55" s="126">
        <f ca="1">IFERROR(IF((VLOOKUP($E55,'NEA Backsheet'!$D$5:$CB$183,N$9,FALSE))="","",(VLOOKUP($E55,'NEA Backsheet'!$D$5:$CB$183,N$9,FALSE))),"")</f>
        <v>17174.017007108698</v>
      </c>
      <c r="O55" s="184">
        <f ca="1">IFERROR(IF((VLOOKUP($E55,'NEA Backsheet'!$D$5:$CB$183,O$9,FALSE))="","",(VLOOKUP($E55,'NEA Backsheet'!$D$5:$CB$183,O$9,FALSE))),"")</f>
        <v>20775.425331208477</v>
      </c>
      <c r="P55" s="126">
        <f ca="1">IFERROR(IF((VLOOKUP($E55,'NEA Backsheet'!$D$5:$CB$183,P$9,FALSE))="","",(VLOOKUP($E55,'NEA Backsheet'!$D$5:$CB$183,P$9,FALSE))),"")</f>
        <v>20211.612656095131</v>
      </c>
      <c r="Q55" s="127">
        <f ca="1">IFERROR(IF((VLOOKUP($E55,'NEA Backsheet'!$D$5:$CB$183,Q$9,FALSE))="","",(VLOOKUP($E55,'NEA Backsheet'!$D$5:$CB$183,Q$9,FALSE))),"")</f>
        <v>0</v>
      </c>
      <c r="R55" s="126">
        <f ca="1">IFERROR(IF((VLOOKUP($E55,'NEA Backsheet'!$D$5:$CB$183,R$9,FALSE))="","",(VLOOKUP($E55,'NEA Backsheet'!$D$5:$CB$183,R$9,FALSE))),"")</f>
        <v>0</v>
      </c>
    </row>
    <row r="56" spans="1:18" ht="15" customHeight="1" x14ac:dyDescent="0.3">
      <c r="A56" s="56">
        <v>42</v>
      </c>
      <c r="B56" s="97" t="str">
        <f ca="1">IFERROR(IF((VLOOKUP($E56,'Org List'!$AJ$10:$AL$188,3,FALSE))="","",(VLOOKUP($E56,'Org List'!$AJ$10:$AL$188,3,FALSE))),"")</f>
        <v>London Commissioning Region</v>
      </c>
      <c r="C56" s="98" t="str">
        <f ca="1">IFERROR(IF((VLOOKUP($E56,'Org List'!$AO$10:$AQ$188,3,FALSE))="","",(VLOOKUP($E56,'Org List'!$AO$10:$AQ$188,3,FALSE))),"")</f>
        <v>London Region</v>
      </c>
      <c r="D56" s="116" t="str">
        <f ca="1">IFERROR(IF((VLOOKUP($E56,'Org List'!$AT$10:$AV$188,3,FALSE))="","",(VLOOKUP($E56,'Org List'!$AT$10:$AV$188,3,FALSE))),"")</f>
        <v>NHS England London</v>
      </c>
      <c r="E56" s="97" t="str">
        <f t="shared" ca="1" si="1"/>
        <v>E09000005</v>
      </c>
      <c r="F56" s="99" t="str">
        <f ca="1">IF(E56="","",VLOOKUP(E56,'Org List'!$J$9:$K$488,2,0))</f>
        <v>Brent</v>
      </c>
      <c r="G56" s="123">
        <f ca="1">IFERROR(IF((VLOOKUP($E56,'NEA Backsheet'!$D$5:$CB$183,G$9,FALSE))="","",(VLOOKUP($E56,'NEA Backsheet'!$D$5:$CB$183,G$9,FALSE))),"")</f>
        <v>6940.4553341852752</v>
      </c>
      <c r="H56" s="124">
        <f ca="1">IFERROR(IF((VLOOKUP($E56,'NEA Backsheet'!$D$5:$CB$183,H$9,FALSE))="","",(VLOOKUP($E56,'NEA Backsheet'!$D$5:$CB$183,H$9,FALSE))),"")</f>
        <v>7099.6545702082494</v>
      </c>
      <c r="I56" s="124">
        <f ca="1">IFERROR(IF((VLOOKUP($E56,'NEA Backsheet'!$D$5:$CB$183,I$9,FALSE))="","",(VLOOKUP($E56,'NEA Backsheet'!$D$5:$CB$183,I$9,FALSE))),"")</f>
        <v>7820.8519965100986</v>
      </c>
      <c r="J56" s="125">
        <f ca="1">IFERROR(IF((VLOOKUP($E56,'NEA Backsheet'!$D$5:$CB$183,J$9,FALSE))="","",(VLOOKUP($E56,'NEA Backsheet'!$D$5:$CB$183,J$9,FALSE))),"")</f>
        <v>8109.3767010245037</v>
      </c>
      <c r="K56" s="123">
        <f ca="1">IFERROR(IF((VLOOKUP($E56,'NEA Backsheet'!$D$5:$CB$183,K$9,FALSE))="","",(VLOOKUP($E56,'NEA Backsheet'!$D$5:$CB$183,K$9,FALSE))),"")</f>
        <v>7944.0051903339709</v>
      </c>
      <c r="L56" s="124">
        <f ca="1">IFERROR(IF((VLOOKUP($E56,'NEA Backsheet'!$D$5:$CB$183,L$9,FALSE))="","",(VLOOKUP($E56,'NEA Backsheet'!$D$5:$CB$183,L$9,FALSE))),"")</f>
        <v>7812.504133319886</v>
      </c>
      <c r="M56" s="124">
        <f ca="1">IFERROR(IF((VLOOKUP($E56,'NEA Backsheet'!$D$5:$CB$183,M$9,FALSE))="","",(VLOOKUP($E56,'NEA Backsheet'!$D$5:$CB$183,M$9,FALSE))),"")</f>
        <v>8026.2112207762657</v>
      </c>
      <c r="N56" s="126">
        <f ca="1">IFERROR(IF((VLOOKUP($E56,'NEA Backsheet'!$D$5:$CB$183,N$9,FALSE))="","",(VLOOKUP($E56,'NEA Backsheet'!$D$5:$CB$183,N$9,FALSE))),"")</f>
        <v>7882.7655885156801</v>
      </c>
      <c r="O56" s="184">
        <f ca="1">IFERROR(IF((VLOOKUP($E56,'NEA Backsheet'!$D$5:$CB$183,O$9,FALSE))="","",(VLOOKUP($E56,'NEA Backsheet'!$D$5:$CB$183,O$9,FALSE))),"")</f>
        <v>8124.3591763946961</v>
      </c>
      <c r="P56" s="126">
        <f ca="1">IFERROR(IF((VLOOKUP($E56,'NEA Backsheet'!$D$5:$CB$183,P$9,FALSE))="","",(VLOOKUP($E56,'NEA Backsheet'!$D$5:$CB$183,P$9,FALSE))),"")</f>
        <v>8417.5597002779123</v>
      </c>
      <c r="Q56" s="127">
        <f ca="1">IFERROR(IF((VLOOKUP($E56,'NEA Backsheet'!$D$5:$CB$183,Q$9,FALSE))="","",(VLOOKUP($E56,'NEA Backsheet'!$D$5:$CB$183,Q$9,FALSE))),"")</f>
        <v>0</v>
      </c>
      <c r="R56" s="126">
        <f ca="1">IFERROR(IF((VLOOKUP($E56,'NEA Backsheet'!$D$5:$CB$183,R$9,FALSE))="","",(VLOOKUP($E56,'NEA Backsheet'!$D$5:$CB$183,R$9,FALSE))),"")</f>
        <v>0</v>
      </c>
    </row>
    <row r="57" spans="1:18" ht="15" customHeight="1" x14ac:dyDescent="0.3">
      <c r="A57" s="56">
        <v>43</v>
      </c>
      <c r="B57" s="97" t="str">
        <f ca="1">IFERROR(IF((VLOOKUP($E57,'Org List'!$AJ$10:$AL$188,3,FALSE))="","",(VLOOKUP($E57,'Org List'!$AJ$10:$AL$188,3,FALSE))),"")</f>
        <v>South East England Commissioning Region</v>
      </c>
      <c r="C57" s="98" t="str">
        <f ca="1">IFERROR(IF((VLOOKUP($E57,'Org List'!$AO$10:$AQ$188,3,FALSE))="","",(VLOOKUP($E57,'Org List'!$AO$10:$AQ$188,3,FALSE))),"")</f>
        <v>South East Region</v>
      </c>
      <c r="D57" s="116" t="str">
        <f ca="1">IFERROR(IF((VLOOKUP($E57,'Org List'!$AT$10:$AV$188,3,FALSE))="","",(VLOOKUP($E57,'Org List'!$AT$10:$AV$188,3,FALSE))),"")</f>
        <v>NHS England South East (Kent, Surrey and Sussex)</v>
      </c>
      <c r="E57" s="97" t="str">
        <f t="shared" ca="1" si="1"/>
        <v>E06000043</v>
      </c>
      <c r="F57" s="99" t="str">
        <f ca="1">IF(E57="","",VLOOKUP(E57,'Org List'!$J$9:$K$488,2,0))</f>
        <v>Brighton and Hove</v>
      </c>
      <c r="G57" s="123">
        <f ca="1">IFERROR(IF((VLOOKUP($E57,'NEA Backsheet'!$D$5:$CB$183,G$9,FALSE))="","",(VLOOKUP($E57,'NEA Backsheet'!$D$5:$CB$183,G$9,FALSE))),"")</f>
        <v>6153.647049309955</v>
      </c>
      <c r="H57" s="124">
        <f ca="1">IFERROR(IF((VLOOKUP($E57,'NEA Backsheet'!$D$5:$CB$183,H$9,FALSE))="","",(VLOOKUP($E57,'NEA Backsheet'!$D$5:$CB$183,H$9,FALSE))),"")</f>
        <v>5919.9392767802292</v>
      </c>
      <c r="I57" s="124">
        <f ca="1">IFERROR(IF((VLOOKUP($E57,'NEA Backsheet'!$D$5:$CB$183,I$9,FALSE))="","",(VLOOKUP($E57,'NEA Backsheet'!$D$5:$CB$183,I$9,FALSE))),"")</f>
        <v>5877.779015254122</v>
      </c>
      <c r="J57" s="125">
        <f ca="1">IFERROR(IF((VLOOKUP($E57,'NEA Backsheet'!$D$5:$CB$183,J$9,FALSE))="","",(VLOOKUP($E57,'NEA Backsheet'!$D$5:$CB$183,J$9,FALSE))),"")</f>
        <v>5596.0340575127266</v>
      </c>
      <c r="K57" s="123">
        <f ca="1">IFERROR(IF((VLOOKUP($E57,'NEA Backsheet'!$D$5:$CB$183,K$9,FALSE))="","",(VLOOKUP($E57,'NEA Backsheet'!$D$5:$CB$183,K$9,FALSE))),"")</f>
        <v>6067.0632258753703</v>
      </c>
      <c r="L57" s="124">
        <f ca="1">IFERROR(IF((VLOOKUP($E57,'NEA Backsheet'!$D$5:$CB$183,L$9,FALSE))="","",(VLOOKUP($E57,'NEA Backsheet'!$D$5:$CB$183,L$9,FALSE))),"")</f>
        <v>6011.9351779772442</v>
      </c>
      <c r="M57" s="124">
        <f ca="1">IFERROR(IF((VLOOKUP($E57,'NEA Backsheet'!$D$5:$CB$183,M$9,FALSE))="","",(VLOOKUP($E57,'NEA Backsheet'!$D$5:$CB$183,M$9,FALSE))),"")</f>
        <v>6284.2385583897376</v>
      </c>
      <c r="N57" s="126">
        <f ca="1">IFERROR(IF((VLOOKUP($E57,'NEA Backsheet'!$D$5:$CB$183,N$9,FALSE))="","",(VLOOKUP($E57,'NEA Backsheet'!$D$5:$CB$183,N$9,FALSE))),"")</f>
        <v>5929.8596727921995</v>
      </c>
      <c r="O57" s="184">
        <f ca="1">IFERROR(IF((VLOOKUP($E57,'NEA Backsheet'!$D$5:$CB$183,O$9,FALSE))="","",(VLOOKUP($E57,'NEA Backsheet'!$D$5:$CB$183,O$9,FALSE))),"")</f>
        <v>5653.3995079478527</v>
      </c>
      <c r="P57" s="126">
        <f ca="1">IFERROR(IF((VLOOKUP($E57,'NEA Backsheet'!$D$5:$CB$183,P$9,FALSE))="","",(VLOOKUP($E57,'NEA Backsheet'!$D$5:$CB$183,P$9,FALSE))),"")</f>
        <v>5334.7808868736583</v>
      </c>
      <c r="Q57" s="127">
        <f ca="1">IFERROR(IF((VLOOKUP($E57,'NEA Backsheet'!$D$5:$CB$183,Q$9,FALSE))="","",(VLOOKUP($E57,'NEA Backsheet'!$D$5:$CB$183,Q$9,FALSE))),"")</f>
        <v>0</v>
      </c>
      <c r="R57" s="126">
        <f ca="1">IFERROR(IF((VLOOKUP($E57,'NEA Backsheet'!$D$5:$CB$183,R$9,FALSE))="","",(VLOOKUP($E57,'NEA Backsheet'!$D$5:$CB$183,R$9,FALSE))),"")</f>
        <v>0</v>
      </c>
    </row>
    <row r="58" spans="1:18" ht="15" customHeight="1" x14ac:dyDescent="0.3">
      <c r="A58" s="56">
        <v>44</v>
      </c>
      <c r="B58" s="97" t="str">
        <f ca="1">IFERROR(IF((VLOOKUP($E58,'Org List'!$AJ$10:$AL$188,3,FALSE))="","",(VLOOKUP($E58,'Org List'!$AJ$10:$AL$188,3,FALSE))),"")</f>
        <v>South West England Commissioning Region</v>
      </c>
      <c r="C58" s="98" t="str">
        <f ca="1">IFERROR(IF((VLOOKUP($E58,'Org List'!$AO$10:$AQ$188,3,FALSE))="","",(VLOOKUP($E58,'Org List'!$AO$10:$AQ$188,3,FALSE))),"")</f>
        <v>South West Region</v>
      </c>
      <c r="D58" s="116" t="str">
        <f ca="1">IFERROR(IF((VLOOKUP($E58,'Org List'!$AT$10:$AV$188,3,FALSE))="","",(VLOOKUP($E58,'Org List'!$AT$10:$AV$188,3,FALSE))),"")</f>
        <v>NHS England South West (South West North)</v>
      </c>
      <c r="E58" s="97" t="str">
        <f t="shared" ca="1" si="1"/>
        <v>E06000023</v>
      </c>
      <c r="F58" s="99" t="str">
        <f ca="1">IF(E58="","",VLOOKUP(E58,'Org List'!$J$9:$K$488,2,0))</f>
        <v>Bristol, City of</v>
      </c>
      <c r="G58" s="123">
        <f ca="1">IFERROR(IF((VLOOKUP($E58,'NEA Backsheet'!$D$5:$CB$183,G$9,FALSE))="","",(VLOOKUP($E58,'NEA Backsheet'!$D$5:$CB$183,G$9,FALSE))),"")</f>
        <v>11334.863242707426</v>
      </c>
      <c r="H58" s="124">
        <f ca="1">IFERROR(IF((VLOOKUP($E58,'NEA Backsheet'!$D$5:$CB$183,H$9,FALSE))="","",(VLOOKUP($E58,'NEA Backsheet'!$D$5:$CB$183,H$9,FALSE))),"")</f>
        <v>11311.644453131596</v>
      </c>
      <c r="I58" s="124">
        <f ca="1">IFERROR(IF((VLOOKUP($E58,'NEA Backsheet'!$D$5:$CB$183,I$9,FALSE))="","",(VLOOKUP($E58,'NEA Backsheet'!$D$5:$CB$183,I$9,FALSE))),"")</f>
        <v>11989.181971436674</v>
      </c>
      <c r="J58" s="125">
        <f ca="1">IFERROR(IF((VLOOKUP($E58,'NEA Backsheet'!$D$5:$CB$183,J$9,FALSE))="","",(VLOOKUP($E58,'NEA Backsheet'!$D$5:$CB$183,J$9,FALSE))),"")</f>
        <v>12157.604938188524</v>
      </c>
      <c r="K58" s="123">
        <f ca="1">IFERROR(IF((VLOOKUP($E58,'NEA Backsheet'!$D$5:$CB$183,K$9,FALSE))="","",(VLOOKUP($E58,'NEA Backsheet'!$D$5:$CB$183,K$9,FALSE))),"")</f>
        <v>11639.575110987316</v>
      </c>
      <c r="L58" s="124">
        <f ca="1">IFERROR(IF((VLOOKUP($E58,'NEA Backsheet'!$D$5:$CB$183,L$9,FALSE))="","",(VLOOKUP($E58,'NEA Backsheet'!$D$5:$CB$183,L$9,FALSE))),"")</f>
        <v>11858.161123524731</v>
      </c>
      <c r="M58" s="124">
        <f ca="1">IFERROR(IF((VLOOKUP($E58,'NEA Backsheet'!$D$5:$CB$183,M$9,FALSE))="","",(VLOOKUP($E58,'NEA Backsheet'!$D$5:$CB$183,M$9,FALSE))),"")</f>
        <v>12066.397672910462</v>
      </c>
      <c r="N58" s="126">
        <f ca="1">IFERROR(IF((VLOOKUP($E58,'NEA Backsheet'!$D$5:$CB$183,N$9,FALSE))="","",(VLOOKUP($E58,'NEA Backsheet'!$D$5:$CB$183,N$9,FALSE))),"")</f>
        <v>11720.954365732012</v>
      </c>
      <c r="O58" s="184">
        <f ca="1">IFERROR(IF((VLOOKUP($E58,'NEA Backsheet'!$D$5:$CB$183,O$9,FALSE))="","",(VLOOKUP($E58,'NEA Backsheet'!$D$5:$CB$183,O$9,FALSE))),"")</f>
        <v>12208.564825104619</v>
      </c>
      <c r="P58" s="126">
        <f ca="1">IFERROR(IF((VLOOKUP($E58,'NEA Backsheet'!$D$5:$CB$183,P$9,FALSE))="","",(VLOOKUP($E58,'NEA Backsheet'!$D$5:$CB$183,P$9,FALSE))),"")</f>
        <v>12776.109594817401</v>
      </c>
      <c r="Q58" s="127">
        <f ca="1">IFERROR(IF((VLOOKUP($E58,'NEA Backsheet'!$D$5:$CB$183,Q$9,FALSE))="","",(VLOOKUP($E58,'NEA Backsheet'!$D$5:$CB$183,Q$9,FALSE))),"")</f>
        <v>0</v>
      </c>
      <c r="R58" s="126">
        <f ca="1">IFERROR(IF((VLOOKUP($E58,'NEA Backsheet'!$D$5:$CB$183,R$9,FALSE))="","",(VLOOKUP($E58,'NEA Backsheet'!$D$5:$CB$183,R$9,FALSE))),"")</f>
        <v>0</v>
      </c>
    </row>
    <row r="59" spans="1:18" ht="15" customHeight="1" x14ac:dyDescent="0.3">
      <c r="A59" s="56">
        <v>45</v>
      </c>
      <c r="B59" s="97" t="str">
        <f ca="1">IFERROR(IF((VLOOKUP($E59,'Org List'!$AJ$10:$AL$188,3,FALSE))="","",(VLOOKUP($E59,'Org List'!$AJ$10:$AL$188,3,FALSE))),"")</f>
        <v>London Commissioning Region</v>
      </c>
      <c r="C59" s="98" t="str">
        <f ca="1">IFERROR(IF((VLOOKUP($E59,'Org List'!$AO$10:$AQ$188,3,FALSE))="","",(VLOOKUP($E59,'Org List'!$AO$10:$AQ$188,3,FALSE))),"")</f>
        <v>London Region</v>
      </c>
      <c r="D59" s="116" t="str">
        <f ca="1">IFERROR(IF((VLOOKUP($E59,'Org List'!$AT$10:$AV$188,3,FALSE))="","",(VLOOKUP($E59,'Org List'!$AT$10:$AV$188,3,FALSE))),"")</f>
        <v>NHS England London</v>
      </c>
      <c r="E59" s="97" t="str">
        <f t="shared" ca="1" si="1"/>
        <v>E09000006</v>
      </c>
      <c r="F59" s="99" t="str">
        <f ca="1">IF(E59="","",VLOOKUP(E59,'Org List'!$J$9:$K$488,2,0))</f>
        <v>Bromley</v>
      </c>
      <c r="G59" s="123">
        <f ca="1">IFERROR(IF((VLOOKUP($E59,'NEA Backsheet'!$D$5:$CB$183,G$9,FALSE))="","",(VLOOKUP($E59,'NEA Backsheet'!$D$5:$CB$183,G$9,FALSE))),"")</f>
        <v>6999.7706956934744</v>
      </c>
      <c r="H59" s="124">
        <f ca="1">IFERROR(IF((VLOOKUP($E59,'NEA Backsheet'!$D$5:$CB$183,H$9,FALSE))="","",(VLOOKUP($E59,'NEA Backsheet'!$D$5:$CB$183,H$9,FALSE))),"")</f>
        <v>6845.3034709850799</v>
      </c>
      <c r="I59" s="124">
        <f ca="1">IFERROR(IF((VLOOKUP($E59,'NEA Backsheet'!$D$5:$CB$183,I$9,FALSE))="","",(VLOOKUP($E59,'NEA Backsheet'!$D$5:$CB$183,I$9,FALSE))),"")</f>
        <v>7134.3884432259365</v>
      </c>
      <c r="J59" s="125">
        <f ca="1">IFERROR(IF((VLOOKUP($E59,'NEA Backsheet'!$D$5:$CB$183,J$9,FALSE))="","",(VLOOKUP($E59,'NEA Backsheet'!$D$5:$CB$183,J$9,FALSE))),"")</f>
        <v>6562.7432005967348</v>
      </c>
      <c r="K59" s="123">
        <f ca="1">IFERROR(IF((VLOOKUP($E59,'NEA Backsheet'!$D$5:$CB$183,K$9,FALSE))="","",(VLOOKUP($E59,'NEA Backsheet'!$D$5:$CB$183,K$9,FALSE))),"")</f>
        <v>6835.0180514872336</v>
      </c>
      <c r="L59" s="124">
        <f ca="1">IFERROR(IF((VLOOKUP($E59,'NEA Backsheet'!$D$5:$CB$183,L$9,FALSE))="","",(VLOOKUP($E59,'NEA Backsheet'!$D$5:$CB$183,L$9,FALSE))),"")</f>
        <v>6911.166892244768</v>
      </c>
      <c r="M59" s="124">
        <f ca="1">IFERROR(IF((VLOOKUP($E59,'NEA Backsheet'!$D$5:$CB$183,M$9,FALSE))="","",(VLOOKUP($E59,'NEA Backsheet'!$D$5:$CB$183,M$9,FALSE))),"")</f>
        <v>6911.3635756890808</v>
      </c>
      <c r="N59" s="126">
        <f ca="1">IFERROR(IF((VLOOKUP($E59,'NEA Backsheet'!$D$5:$CB$183,N$9,FALSE))="","",(VLOOKUP($E59,'NEA Backsheet'!$D$5:$CB$183,N$9,FALSE))),"")</f>
        <v>6759.8508563351643</v>
      </c>
      <c r="O59" s="184">
        <f ca="1">IFERROR(IF((VLOOKUP($E59,'NEA Backsheet'!$D$5:$CB$183,O$9,FALSE))="","",(VLOOKUP($E59,'NEA Backsheet'!$D$5:$CB$183,O$9,FALSE))),"")</f>
        <v>6759.0514772363531</v>
      </c>
      <c r="P59" s="126">
        <f ca="1">IFERROR(IF((VLOOKUP($E59,'NEA Backsheet'!$D$5:$CB$183,P$9,FALSE))="","",(VLOOKUP($E59,'NEA Backsheet'!$D$5:$CB$183,P$9,FALSE))),"")</f>
        <v>6845.8873936179225</v>
      </c>
      <c r="Q59" s="127">
        <f ca="1">IFERROR(IF((VLOOKUP($E59,'NEA Backsheet'!$D$5:$CB$183,Q$9,FALSE))="","",(VLOOKUP($E59,'NEA Backsheet'!$D$5:$CB$183,Q$9,FALSE))),"")</f>
        <v>0</v>
      </c>
      <c r="R59" s="126">
        <f ca="1">IFERROR(IF((VLOOKUP($E59,'NEA Backsheet'!$D$5:$CB$183,R$9,FALSE))="","",(VLOOKUP($E59,'NEA Backsheet'!$D$5:$CB$183,R$9,FALSE))),"")</f>
        <v>0</v>
      </c>
    </row>
    <row r="60" spans="1:18" ht="15" customHeight="1" x14ac:dyDescent="0.3">
      <c r="A60" s="56">
        <v>46</v>
      </c>
      <c r="B60" s="97" t="str">
        <f ca="1">IFERROR(IF((VLOOKUP($E60,'Org List'!$AJ$10:$AL$188,3,FALSE))="","",(VLOOKUP($E60,'Org List'!$AJ$10:$AL$188,3,FALSE))),"")</f>
        <v>South East England Commissioning Region</v>
      </c>
      <c r="C60" s="98" t="str">
        <f ca="1">IFERROR(IF((VLOOKUP($E60,'Org List'!$AO$10:$AQ$188,3,FALSE))="","",(VLOOKUP($E60,'Org List'!$AO$10:$AQ$188,3,FALSE))),"")</f>
        <v>South East Region</v>
      </c>
      <c r="D60" s="116" t="str">
        <f ca="1">IFERROR(IF((VLOOKUP($E60,'Org List'!$AT$10:$AV$188,3,FALSE))="","",(VLOOKUP($E60,'Org List'!$AT$10:$AV$188,3,FALSE))),"")</f>
        <v>NHS England South East (Hampshire, Isle of Wight and Thames Valley)</v>
      </c>
      <c r="E60" s="97" t="str">
        <f t="shared" ca="1" si="1"/>
        <v>E10000002</v>
      </c>
      <c r="F60" s="99" t="str">
        <f ca="1">IF(E60="","",VLOOKUP(E60,'Org List'!$J$9:$K$488,2,0))</f>
        <v>Buckinghamshire</v>
      </c>
      <c r="G60" s="123">
        <f ca="1">IFERROR(IF((VLOOKUP($E60,'NEA Backsheet'!$D$5:$CB$183,G$9,FALSE))="","",(VLOOKUP($E60,'NEA Backsheet'!$D$5:$CB$183,G$9,FALSE))),"")</f>
        <v>12604.307355815297</v>
      </c>
      <c r="H60" s="124">
        <f ca="1">IFERROR(IF((VLOOKUP($E60,'NEA Backsheet'!$D$5:$CB$183,H$9,FALSE))="","",(VLOOKUP($E60,'NEA Backsheet'!$D$5:$CB$183,H$9,FALSE))),"")</f>
        <v>12244.928401947098</v>
      </c>
      <c r="I60" s="124">
        <f ca="1">IFERROR(IF((VLOOKUP($E60,'NEA Backsheet'!$D$5:$CB$183,I$9,FALSE))="","",(VLOOKUP($E60,'NEA Backsheet'!$D$5:$CB$183,I$9,FALSE))),"")</f>
        <v>12711.580613259142</v>
      </c>
      <c r="J60" s="125">
        <f ca="1">IFERROR(IF((VLOOKUP($E60,'NEA Backsheet'!$D$5:$CB$183,J$9,FALSE))="","",(VLOOKUP($E60,'NEA Backsheet'!$D$5:$CB$183,J$9,FALSE))),"")</f>
        <v>13130.161653017007</v>
      </c>
      <c r="K60" s="123">
        <f ca="1">IFERROR(IF((VLOOKUP($E60,'NEA Backsheet'!$D$5:$CB$183,K$9,FALSE))="","",(VLOOKUP($E60,'NEA Backsheet'!$D$5:$CB$183,K$9,FALSE))),"")</f>
        <v>12731.348980209728</v>
      </c>
      <c r="L60" s="124">
        <f ca="1">IFERROR(IF((VLOOKUP($E60,'NEA Backsheet'!$D$5:$CB$183,L$9,FALSE))="","",(VLOOKUP($E60,'NEA Backsheet'!$D$5:$CB$183,L$9,FALSE))),"")</f>
        <v>12561.550500157828</v>
      </c>
      <c r="M60" s="124">
        <f ca="1">IFERROR(IF((VLOOKUP($E60,'NEA Backsheet'!$D$5:$CB$183,M$9,FALSE))="","",(VLOOKUP($E60,'NEA Backsheet'!$D$5:$CB$183,M$9,FALSE))),"")</f>
        <v>13264.088571248256</v>
      </c>
      <c r="N60" s="126">
        <f ca="1">IFERROR(IF((VLOOKUP($E60,'NEA Backsheet'!$D$5:$CB$183,N$9,FALSE))="","",(VLOOKUP($E60,'NEA Backsheet'!$D$5:$CB$183,N$9,FALSE))),"")</f>
        <v>12472.484297385601</v>
      </c>
      <c r="O60" s="184">
        <f ca="1">IFERROR(IF((VLOOKUP($E60,'NEA Backsheet'!$D$5:$CB$183,O$9,FALSE))="","",(VLOOKUP($E60,'NEA Backsheet'!$D$5:$CB$183,O$9,FALSE))),"")</f>
        <v>14107.036015699228</v>
      </c>
      <c r="P60" s="126">
        <f ca="1">IFERROR(IF((VLOOKUP($E60,'NEA Backsheet'!$D$5:$CB$183,P$9,FALSE))="","",(VLOOKUP($E60,'NEA Backsheet'!$D$5:$CB$183,P$9,FALSE))),"")</f>
        <v>13610.768950891012</v>
      </c>
      <c r="Q60" s="127">
        <f ca="1">IFERROR(IF((VLOOKUP($E60,'NEA Backsheet'!$D$5:$CB$183,Q$9,FALSE))="","",(VLOOKUP($E60,'NEA Backsheet'!$D$5:$CB$183,Q$9,FALSE))),"")</f>
        <v>0</v>
      </c>
      <c r="R60" s="126">
        <f ca="1">IFERROR(IF((VLOOKUP($E60,'NEA Backsheet'!$D$5:$CB$183,R$9,FALSE))="","",(VLOOKUP($E60,'NEA Backsheet'!$D$5:$CB$183,R$9,FALSE))),"")</f>
        <v>0</v>
      </c>
    </row>
    <row r="61" spans="1:18" ht="15" customHeight="1" x14ac:dyDescent="0.3">
      <c r="A61" s="56">
        <v>47</v>
      </c>
      <c r="B61" s="97" t="str">
        <f ca="1">IFERROR(IF((VLOOKUP($E61,'Org List'!$AJ$10:$AL$188,3,FALSE))="","",(VLOOKUP($E61,'Org List'!$AJ$10:$AL$188,3,FALSE))),"")</f>
        <v>North of England Commissioning Region</v>
      </c>
      <c r="C61" s="98" t="str">
        <f ca="1">IFERROR(IF((VLOOKUP($E61,'Org List'!$AO$10:$AQ$188,3,FALSE))="","",(VLOOKUP($E61,'Org List'!$AO$10:$AQ$188,3,FALSE))),"")</f>
        <v>North West Region</v>
      </c>
      <c r="D61" s="116" t="str">
        <f ca="1">IFERROR(IF((VLOOKUP($E61,'Org List'!$AT$10:$AV$188,3,FALSE))="","",(VLOOKUP($E61,'Org List'!$AT$10:$AV$188,3,FALSE))),"")</f>
        <v>NHS England North (Greater Manchester)</v>
      </c>
      <c r="E61" s="97" t="str">
        <f t="shared" ca="1" si="1"/>
        <v>E08000002</v>
      </c>
      <c r="F61" s="99" t="str">
        <f ca="1">IF(E61="","",VLOOKUP(E61,'Org List'!$J$9:$K$488,2,0))</f>
        <v>Bury</v>
      </c>
      <c r="G61" s="123">
        <f ca="1">IFERROR(IF((VLOOKUP($E61,'NEA Backsheet'!$D$5:$CB$183,G$9,FALSE))="","",(VLOOKUP($E61,'NEA Backsheet'!$D$5:$CB$183,G$9,FALSE))),"")</f>
        <v>5123.1295721165134</v>
      </c>
      <c r="H61" s="124">
        <f ca="1">IFERROR(IF((VLOOKUP($E61,'NEA Backsheet'!$D$5:$CB$183,H$9,FALSE))="","",(VLOOKUP($E61,'NEA Backsheet'!$D$5:$CB$183,H$9,FALSE))),"")</f>
        <v>5321.363687046457</v>
      </c>
      <c r="I61" s="124">
        <f ca="1">IFERROR(IF((VLOOKUP($E61,'NEA Backsheet'!$D$5:$CB$183,I$9,FALSE))="","",(VLOOKUP($E61,'NEA Backsheet'!$D$5:$CB$183,I$9,FALSE))),"")</f>
        <v>5897.0862579979457</v>
      </c>
      <c r="J61" s="125">
        <f ca="1">IFERROR(IF((VLOOKUP($E61,'NEA Backsheet'!$D$5:$CB$183,J$9,FALSE))="","",(VLOOKUP($E61,'NEA Backsheet'!$D$5:$CB$183,J$9,FALSE))),"")</f>
        <v>5646.102900240141</v>
      </c>
      <c r="K61" s="123">
        <f ca="1">IFERROR(IF((VLOOKUP($E61,'NEA Backsheet'!$D$5:$CB$183,K$9,FALSE))="","",(VLOOKUP($E61,'NEA Backsheet'!$D$5:$CB$183,K$9,FALSE))),"")</f>
        <v>5478.1480257629028</v>
      </c>
      <c r="L61" s="124">
        <f ca="1">IFERROR(IF((VLOOKUP($E61,'NEA Backsheet'!$D$5:$CB$183,L$9,FALSE))="","",(VLOOKUP($E61,'NEA Backsheet'!$D$5:$CB$183,L$9,FALSE))),"")</f>
        <v>5365.8314481206762</v>
      </c>
      <c r="M61" s="124">
        <f ca="1">IFERROR(IF((VLOOKUP($E61,'NEA Backsheet'!$D$5:$CB$183,M$9,FALSE))="","",(VLOOKUP($E61,'NEA Backsheet'!$D$5:$CB$183,M$9,FALSE))),"")</f>
        <v>5670.0662300101749</v>
      </c>
      <c r="N61" s="126">
        <f ca="1">IFERROR(IF((VLOOKUP($E61,'NEA Backsheet'!$D$5:$CB$183,N$9,FALSE))="","",(VLOOKUP($E61,'NEA Backsheet'!$D$5:$CB$183,N$9,FALSE))),"")</f>
        <v>5588.0712960566907</v>
      </c>
      <c r="O61" s="184">
        <f ca="1">IFERROR(IF((VLOOKUP($E61,'NEA Backsheet'!$D$5:$CB$183,O$9,FALSE))="","",(VLOOKUP($E61,'NEA Backsheet'!$D$5:$CB$183,O$9,FALSE))),"")</f>
        <v>5931.3713249316042</v>
      </c>
      <c r="P61" s="126">
        <f ca="1">IFERROR(IF((VLOOKUP($E61,'NEA Backsheet'!$D$5:$CB$183,P$9,FALSE))="","",(VLOOKUP($E61,'NEA Backsheet'!$D$5:$CB$183,P$9,FALSE))),"")</f>
        <v>5659.1630141867936</v>
      </c>
      <c r="Q61" s="127">
        <f ca="1">IFERROR(IF((VLOOKUP($E61,'NEA Backsheet'!$D$5:$CB$183,Q$9,FALSE))="","",(VLOOKUP($E61,'NEA Backsheet'!$D$5:$CB$183,Q$9,FALSE))),"")</f>
        <v>0</v>
      </c>
      <c r="R61" s="126">
        <f ca="1">IFERROR(IF((VLOOKUP($E61,'NEA Backsheet'!$D$5:$CB$183,R$9,FALSE))="","",(VLOOKUP($E61,'NEA Backsheet'!$D$5:$CB$183,R$9,FALSE))),"")</f>
        <v>0</v>
      </c>
    </row>
    <row r="62" spans="1:18" ht="15" customHeight="1" x14ac:dyDescent="0.3">
      <c r="A62" s="56">
        <v>48</v>
      </c>
      <c r="B62" s="97" t="str">
        <f ca="1">IFERROR(IF((VLOOKUP($E62,'Org List'!$AJ$10:$AL$188,3,FALSE))="","",(VLOOKUP($E62,'Org List'!$AJ$10:$AL$188,3,FALSE))),"")</f>
        <v>North of England Commissioning Region</v>
      </c>
      <c r="C62" s="98" t="str">
        <f ca="1">IFERROR(IF((VLOOKUP($E62,'Org List'!$AO$10:$AQ$188,3,FALSE))="","",(VLOOKUP($E62,'Org List'!$AO$10:$AQ$188,3,FALSE))),"")</f>
        <v>Yorkshire and The Humber Region</v>
      </c>
      <c r="D62" s="116" t="str">
        <f ca="1">IFERROR(IF((VLOOKUP($E62,'Org List'!$AT$10:$AV$188,3,FALSE))="","",(VLOOKUP($E62,'Org List'!$AT$10:$AV$188,3,FALSE))),"")</f>
        <v>NHS England North (Yorkshire And Humber)</v>
      </c>
      <c r="E62" s="97" t="str">
        <f t="shared" ca="1" si="1"/>
        <v>E08000033</v>
      </c>
      <c r="F62" s="99" t="str">
        <f ca="1">IF(E62="","",VLOOKUP(E62,'Org List'!$J$9:$K$488,2,0))</f>
        <v>Calderdale</v>
      </c>
      <c r="G62" s="123">
        <f ca="1">IFERROR(IF((VLOOKUP($E62,'NEA Backsheet'!$D$5:$CB$183,G$9,FALSE))="","",(VLOOKUP($E62,'NEA Backsheet'!$D$5:$CB$183,G$9,FALSE))),"")</f>
        <v>6495.907215281045</v>
      </c>
      <c r="H62" s="124">
        <f ca="1">IFERROR(IF((VLOOKUP($E62,'NEA Backsheet'!$D$5:$CB$183,H$9,FALSE))="","",(VLOOKUP($E62,'NEA Backsheet'!$D$5:$CB$183,H$9,FALSE))),"")</f>
        <v>6907.6765083268801</v>
      </c>
      <c r="I62" s="124">
        <f ca="1">IFERROR(IF((VLOOKUP($E62,'NEA Backsheet'!$D$5:$CB$183,I$9,FALSE))="","",(VLOOKUP($E62,'NEA Backsheet'!$D$5:$CB$183,I$9,FALSE))),"")</f>
        <v>7202.1948779115828</v>
      </c>
      <c r="J62" s="125">
        <f ca="1">IFERROR(IF((VLOOKUP($E62,'NEA Backsheet'!$D$5:$CB$183,J$9,FALSE))="","",(VLOOKUP($E62,'NEA Backsheet'!$D$5:$CB$183,J$9,FALSE))),"")</f>
        <v>7190.9837912049206</v>
      </c>
      <c r="K62" s="123">
        <f ca="1">IFERROR(IF((VLOOKUP($E62,'NEA Backsheet'!$D$5:$CB$183,K$9,FALSE))="","",(VLOOKUP($E62,'NEA Backsheet'!$D$5:$CB$183,K$9,FALSE))),"")</f>
        <v>6493.4953767455445</v>
      </c>
      <c r="L62" s="124">
        <f ca="1">IFERROR(IF((VLOOKUP($E62,'NEA Backsheet'!$D$5:$CB$183,L$9,FALSE))="","",(VLOOKUP($E62,'NEA Backsheet'!$D$5:$CB$183,L$9,FALSE))),"")</f>
        <v>6402.9446628337319</v>
      </c>
      <c r="M62" s="124">
        <f ca="1">IFERROR(IF((VLOOKUP($E62,'NEA Backsheet'!$D$5:$CB$183,M$9,FALSE))="","",(VLOOKUP($E62,'NEA Backsheet'!$D$5:$CB$183,M$9,FALSE))),"")</f>
        <v>6793.5333798926058</v>
      </c>
      <c r="N62" s="126">
        <f ca="1">IFERROR(IF((VLOOKUP($E62,'NEA Backsheet'!$D$5:$CB$183,N$9,FALSE))="","",(VLOOKUP($E62,'NEA Backsheet'!$D$5:$CB$183,N$9,FALSE))),"")</f>
        <v>6522.9537767153251</v>
      </c>
      <c r="O62" s="184">
        <f ca="1">IFERROR(IF((VLOOKUP($E62,'NEA Backsheet'!$D$5:$CB$183,O$9,FALSE))="","",(VLOOKUP($E62,'NEA Backsheet'!$D$5:$CB$183,O$9,FALSE))),"")</f>
        <v>7163.5208701137472</v>
      </c>
      <c r="P62" s="126">
        <f ca="1">IFERROR(IF((VLOOKUP($E62,'NEA Backsheet'!$D$5:$CB$183,P$9,FALSE))="","",(VLOOKUP($E62,'NEA Backsheet'!$D$5:$CB$183,P$9,FALSE))),"")</f>
        <v>7195.5793075694946</v>
      </c>
      <c r="Q62" s="127">
        <f ca="1">IFERROR(IF((VLOOKUP($E62,'NEA Backsheet'!$D$5:$CB$183,Q$9,FALSE))="","",(VLOOKUP($E62,'NEA Backsheet'!$D$5:$CB$183,Q$9,FALSE))),"")</f>
        <v>0</v>
      </c>
      <c r="R62" s="126">
        <f ca="1">IFERROR(IF((VLOOKUP($E62,'NEA Backsheet'!$D$5:$CB$183,R$9,FALSE))="","",(VLOOKUP($E62,'NEA Backsheet'!$D$5:$CB$183,R$9,FALSE))),"")</f>
        <v>0</v>
      </c>
    </row>
    <row r="63" spans="1:18" ht="15" customHeight="1" x14ac:dyDescent="0.3">
      <c r="A63" s="56">
        <v>49</v>
      </c>
      <c r="B63" s="97" t="str">
        <f ca="1">IFERROR(IF((VLOOKUP($E63,'Org List'!$AJ$10:$AL$188,3,FALSE))="","",(VLOOKUP($E63,'Org List'!$AJ$10:$AL$188,3,FALSE))),"")</f>
        <v>Midlands and East of England Commissioning Region</v>
      </c>
      <c r="C63" s="98" t="str">
        <f ca="1">IFERROR(IF((VLOOKUP($E63,'Org List'!$AO$10:$AQ$188,3,FALSE))="","",(VLOOKUP($E63,'Org List'!$AO$10:$AQ$188,3,FALSE))),"")</f>
        <v>East Region</v>
      </c>
      <c r="D63" s="116" t="str">
        <f ca="1">IFERROR(IF((VLOOKUP($E63,'Org List'!$AT$10:$AV$188,3,FALSE))="","",(VLOOKUP($E63,'Org List'!$AT$10:$AV$188,3,FALSE))),"")</f>
        <v>NHS England Midlands And East (East)</v>
      </c>
      <c r="E63" s="97" t="str">
        <f t="shared" ca="1" si="1"/>
        <v>E10000003</v>
      </c>
      <c r="F63" s="99" t="str">
        <f ca="1">IF(E63="","",VLOOKUP(E63,'Org List'!$J$9:$K$488,2,0))</f>
        <v>Cambridgeshire</v>
      </c>
      <c r="G63" s="123">
        <f ca="1">IFERROR(IF((VLOOKUP($E63,'NEA Backsheet'!$D$5:$CB$183,G$9,FALSE))="","",(VLOOKUP($E63,'NEA Backsheet'!$D$5:$CB$183,G$9,FALSE))),"")</f>
        <v>16144.512660773113</v>
      </c>
      <c r="H63" s="124">
        <f ca="1">IFERROR(IF((VLOOKUP($E63,'NEA Backsheet'!$D$5:$CB$183,H$9,FALSE))="","",(VLOOKUP($E63,'NEA Backsheet'!$D$5:$CB$183,H$9,FALSE))),"")</f>
        <v>15571.434652325584</v>
      </c>
      <c r="I63" s="124">
        <f ca="1">IFERROR(IF((VLOOKUP($E63,'NEA Backsheet'!$D$5:$CB$183,I$9,FALSE))="","",(VLOOKUP($E63,'NEA Backsheet'!$D$5:$CB$183,I$9,FALSE))),"")</f>
        <v>16253.674569971947</v>
      </c>
      <c r="J63" s="125">
        <f ca="1">IFERROR(IF((VLOOKUP($E63,'NEA Backsheet'!$D$5:$CB$183,J$9,FALSE))="","",(VLOOKUP($E63,'NEA Backsheet'!$D$5:$CB$183,J$9,FALSE))),"")</f>
        <v>16020.454790384496</v>
      </c>
      <c r="K63" s="123">
        <f ca="1">IFERROR(IF((VLOOKUP($E63,'NEA Backsheet'!$D$5:$CB$183,K$9,FALSE))="","",(VLOOKUP($E63,'NEA Backsheet'!$D$5:$CB$183,K$9,FALSE))),"")</f>
        <v>16450.952617134208</v>
      </c>
      <c r="L63" s="124">
        <f ca="1">IFERROR(IF((VLOOKUP($E63,'NEA Backsheet'!$D$5:$CB$183,L$9,FALSE))="","",(VLOOKUP($E63,'NEA Backsheet'!$D$5:$CB$183,L$9,FALSE))),"")</f>
        <v>16434.079436339111</v>
      </c>
      <c r="M63" s="124">
        <f ca="1">IFERROR(IF((VLOOKUP($E63,'NEA Backsheet'!$D$5:$CB$183,M$9,FALSE))="","",(VLOOKUP($E63,'NEA Backsheet'!$D$5:$CB$183,M$9,FALSE))),"")</f>
        <v>17109.871757044446</v>
      </c>
      <c r="N63" s="126">
        <f ca="1">IFERROR(IF((VLOOKUP($E63,'NEA Backsheet'!$D$5:$CB$183,N$9,FALSE))="","",(VLOOKUP($E63,'NEA Backsheet'!$D$5:$CB$183,N$9,FALSE))),"")</f>
        <v>16781.440505559778</v>
      </c>
      <c r="O63" s="184">
        <f ca="1">IFERROR(IF((VLOOKUP($E63,'NEA Backsheet'!$D$5:$CB$183,O$9,FALSE))="","",(VLOOKUP($E63,'NEA Backsheet'!$D$5:$CB$183,O$9,FALSE))),"")</f>
        <v>16435.287816294869</v>
      </c>
      <c r="P63" s="126">
        <f ca="1">IFERROR(IF((VLOOKUP($E63,'NEA Backsheet'!$D$5:$CB$183,P$9,FALSE))="","",(VLOOKUP($E63,'NEA Backsheet'!$D$5:$CB$183,P$9,FALSE))),"")</f>
        <v>16283.248637304234</v>
      </c>
      <c r="Q63" s="127">
        <f ca="1">IFERROR(IF((VLOOKUP($E63,'NEA Backsheet'!$D$5:$CB$183,Q$9,FALSE))="","",(VLOOKUP($E63,'NEA Backsheet'!$D$5:$CB$183,Q$9,FALSE))),"")</f>
        <v>0</v>
      </c>
      <c r="R63" s="126">
        <f ca="1">IFERROR(IF((VLOOKUP($E63,'NEA Backsheet'!$D$5:$CB$183,R$9,FALSE))="","",(VLOOKUP($E63,'NEA Backsheet'!$D$5:$CB$183,R$9,FALSE))),"")</f>
        <v>0</v>
      </c>
    </row>
    <row r="64" spans="1:18" ht="15" customHeight="1" x14ac:dyDescent="0.3">
      <c r="A64" s="56">
        <v>50</v>
      </c>
      <c r="B64" s="97" t="str">
        <f ca="1">IFERROR(IF((VLOOKUP($E64,'Org List'!$AJ$10:$AL$188,3,FALSE))="","",(VLOOKUP($E64,'Org List'!$AJ$10:$AL$188,3,FALSE))),"")</f>
        <v>London Commissioning Region</v>
      </c>
      <c r="C64" s="98" t="str">
        <f ca="1">IFERROR(IF((VLOOKUP($E64,'Org List'!$AO$10:$AQ$188,3,FALSE))="","",(VLOOKUP($E64,'Org List'!$AO$10:$AQ$188,3,FALSE))),"")</f>
        <v>London Region</v>
      </c>
      <c r="D64" s="116" t="str">
        <f ca="1">IFERROR(IF((VLOOKUP($E64,'Org List'!$AT$10:$AV$188,3,FALSE))="","",(VLOOKUP($E64,'Org List'!$AT$10:$AV$188,3,FALSE))),"")</f>
        <v>NHS England London</v>
      </c>
      <c r="E64" s="97" t="str">
        <f t="shared" ca="1" si="1"/>
        <v>E09000007</v>
      </c>
      <c r="F64" s="99" t="str">
        <f ca="1">IF(E64="","",VLOOKUP(E64,'Org List'!$J$9:$K$488,2,0))</f>
        <v>Camden</v>
      </c>
      <c r="G64" s="123">
        <f ca="1">IFERROR(IF((VLOOKUP($E64,'NEA Backsheet'!$D$5:$CB$183,G$9,FALSE))="","",(VLOOKUP($E64,'NEA Backsheet'!$D$5:$CB$183,G$9,FALSE))),"")</f>
        <v>4494.772475205169</v>
      </c>
      <c r="H64" s="124">
        <f ca="1">IFERROR(IF((VLOOKUP($E64,'NEA Backsheet'!$D$5:$CB$183,H$9,FALSE))="","",(VLOOKUP($E64,'NEA Backsheet'!$D$5:$CB$183,H$9,FALSE))),"")</f>
        <v>4279.0069257116102</v>
      </c>
      <c r="I64" s="124">
        <f ca="1">IFERROR(IF((VLOOKUP($E64,'NEA Backsheet'!$D$5:$CB$183,I$9,FALSE))="","",(VLOOKUP($E64,'NEA Backsheet'!$D$5:$CB$183,I$9,FALSE))),"")</f>
        <v>4375.5499934403997</v>
      </c>
      <c r="J64" s="125">
        <f ca="1">IFERROR(IF((VLOOKUP($E64,'NEA Backsheet'!$D$5:$CB$183,J$9,FALSE))="","",(VLOOKUP($E64,'NEA Backsheet'!$D$5:$CB$183,J$9,FALSE))),"")</f>
        <v>4215.9670595240941</v>
      </c>
      <c r="K64" s="123">
        <f ca="1">IFERROR(IF((VLOOKUP($E64,'NEA Backsheet'!$D$5:$CB$183,K$9,FALSE))="","",(VLOOKUP($E64,'NEA Backsheet'!$D$5:$CB$183,K$9,FALSE))),"")</f>
        <v>4353.2006882302776</v>
      </c>
      <c r="L64" s="124">
        <f ca="1">IFERROR(IF((VLOOKUP($E64,'NEA Backsheet'!$D$5:$CB$183,L$9,FALSE))="","",(VLOOKUP($E64,'NEA Backsheet'!$D$5:$CB$183,L$9,FALSE))),"")</f>
        <v>4397.6532179777641</v>
      </c>
      <c r="M64" s="124">
        <f ca="1">IFERROR(IF((VLOOKUP($E64,'NEA Backsheet'!$D$5:$CB$183,M$9,FALSE))="","",(VLOOKUP($E64,'NEA Backsheet'!$D$5:$CB$183,M$9,FALSE))),"")</f>
        <v>4445.0958462707758</v>
      </c>
      <c r="N64" s="126">
        <f ca="1">IFERROR(IF((VLOOKUP($E64,'NEA Backsheet'!$D$5:$CB$183,N$9,FALSE))="","",(VLOOKUP($E64,'NEA Backsheet'!$D$5:$CB$183,N$9,FALSE))),"")</f>
        <v>4338.4765545871105</v>
      </c>
      <c r="O64" s="184">
        <f ca="1">IFERROR(IF((VLOOKUP($E64,'NEA Backsheet'!$D$5:$CB$183,O$9,FALSE))="","",(VLOOKUP($E64,'NEA Backsheet'!$D$5:$CB$183,O$9,FALSE))),"")</f>
        <v>4340.1524596216468</v>
      </c>
      <c r="P64" s="126">
        <f ca="1">IFERROR(IF((VLOOKUP($E64,'NEA Backsheet'!$D$5:$CB$183,P$9,FALSE))="","",(VLOOKUP($E64,'NEA Backsheet'!$D$5:$CB$183,P$9,FALSE))),"")</f>
        <v>4361.9390982227515</v>
      </c>
      <c r="Q64" s="127">
        <f ca="1">IFERROR(IF((VLOOKUP($E64,'NEA Backsheet'!$D$5:$CB$183,Q$9,FALSE))="","",(VLOOKUP($E64,'NEA Backsheet'!$D$5:$CB$183,Q$9,FALSE))),"")</f>
        <v>0</v>
      </c>
      <c r="R64" s="126">
        <f ca="1">IFERROR(IF((VLOOKUP($E64,'NEA Backsheet'!$D$5:$CB$183,R$9,FALSE))="","",(VLOOKUP($E64,'NEA Backsheet'!$D$5:$CB$183,R$9,FALSE))),"")</f>
        <v>0</v>
      </c>
    </row>
    <row r="65" spans="1:18" ht="15" customHeight="1" x14ac:dyDescent="0.3">
      <c r="A65" s="56">
        <v>51</v>
      </c>
      <c r="B65" s="97" t="str">
        <f ca="1">IFERROR(IF((VLOOKUP($E65,'Org List'!$AJ$10:$AL$188,3,FALSE))="","",(VLOOKUP($E65,'Org List'!$AJ$10:$AL$188,3,FALSE))),"")</f>
        <v>Midlands and East of England Commissioning Region</v>
      </c>
      <c r="C65" s="98" t="str">
        <f ca="1">IFERROR(IF((VLOOKUP($E65,'Org List'!$AO$10:$AQ$188,3,FALSE))="","",(VLOOKUP($E65,'Org List'!$AO$10:$AQ$188,3,FALSE))),"")</f>
        <v>East Region</v>
      </c>
      <c r="D65" s="116" t="str">
        <f ca="1">IFERROR(IF((VLOOKUP($E65,'Org List'!$AT$10:$AV$188,3,FALSE))="","",(VLOOKUP($E65,'Org List'!$AT$10:$AV$188,3,FALSE))),"")</f>
        <v>NHS England Midlands And East (Central Midlands)</v>
      </c>
      <c r="E65" s="97" t="str">
        <f t="shared" ca="1" si="1"/>
        <v>E06000056</v>
      </c>
      <c r="F65" s="99" t="str">
        <f ca="1">IF(E65="","",VLOOKUP(E65,'Org List'!$J$9:$K$488,2,0))</f>
        <v>Central Bedfordshire</v>
      </c>
      <c r="G65" s="123">
        <f ca="1">IFERROR(IF((VLOOKUP($E65,'NEA Backsheet'!$D$5:$CB$183,G$9,FALSE))="","",(VLOOKUP($E65,'NEA Backsheet'!$D$5:$CB$183,G$9,FALSE))),"")</f>
        <v>7442.391667917349</v>
      </c>
      <c r="H65" s="124">
        <f ca="1">IFERROR(IF((VLOOKUP($E65,'NEA Backsheet'!$D$5:$CB$183,H$9,FALSE))="","",(VLOOKUP($E65,'NEA Backsheet'!$D$5:$CB$183,H$9,FALSE))),"")</f>
        <v>7196.9108665530075</v>
      </c>
      <c r="I65" s="124">
        <f ca="1">IFERROR(IF((VLOOKUP($E65,'NEA Backsheet'!$D$5:$CB$183,I$9,FALSE))="","",(VLOOKUP($E65,'NEA Backsheet'!$D$5:$CB$183,I$9,FALSE))),"")</f>
        <v>7474.0070223105386</v>
      </c>
      <c r="J65" s="125">
        <f ca="1">IFERROR(IF((VLOOKUP($E65,'NEA Backsheet'!$D$5:$CB$183,J$9,FALSE))="","",(VLOOKUP($E65,'NEA Backsheet'!$D$5:$CB$183,J$9,FALSE))),"")</f>
        <v>7467.4253977350145</v>
      </c>
      <c r="K65" s="123">
        <f ca="1">IFERROR(IF((VLOOKUP($E65,'NEA Backsheet'!$D$5:$CB$183,K$9,FALSE))="","",(VLOOKUP($E65,'NEA Backsheet'!$D$5:$CB$183,K$9,FALSE))),"")</f>
        <v>7691.3983381448852</v>
      </c>
      <c r="L65" s="124">
        <f ca="1">IFERROR(IF((VLOOKUP($E65,'NEA Backsheet'!$D$5:$CB$183,L$9,FALSE))="","",(VLOOKUP($E65,'NEA Backsheet'!$D$5:$CB$183,L$9,FALSE))),"")</f>
        <v>7405.9514633173012</v>
      </c>
      <c r="M65" s="124">
        <f ca="1">IFERROR(IF((VLOOKUP($E65,'NEA Backsheet'!$D$5:$CB$183,M$9,FALSE))="","",(VLOOKUP($E65,'NEA Backsheet'!$D$5:$CB$183,M$9,FALSE))),"")</f>
        <v>7829.7485765248475</v>
      </c>
      <c r="N65" s="126">
        <f ca="1">IFERROR(IF((VLOOKUP($E65,'NEA Backsheet'!$D$5:$CB$183,N$9,FALSE))="","",(VLOOKUP($E65,'NEA Backsheet'!$D$5:$CB$183,N$9,FALSE))),"")</f>
        <v>7812.0910226103088</v>
      </c>
      <c r="O65" s="184">
        <f ca="1">IFERROR(IF((VLOOKUP($E65,'NEA Backsheet'!$D$5:$CB$183,O$9,FALSE))="","",(VLOOKUP($E65,'NEA Backsheet'!$D$5:$CB$183,O$9,FALSE))),"")</f>
        <v>7372.2583801883475</v>
      </c>
      <c r="P65" s="126">
        <f ca="1">IFERROR(IF((VLOOKUP($E65,'NEA Backsheet'!$D$5:$CB$183,P$9,FALSE))="","",(VLOOKUP($E65,'NEA Backsheet'!$D$5:$CB$183,P$9,FALSE))),"")</f>
        <v>7273.6267586334043</v>
      </c>
      <c r="Q65" s="127">
        <f ca="1">IFERROR(IF((VLOOKUP($E65,'NEA Backsheet'!$D$5:$CB$183,Q$9,FALSE))="","",(VLOOKUP($E65,'NEA Backsheet'!$D$5:$CB$183,Q$9,FALSE))),"")</f>
        <v>0</v>
      </c>
      <c r="R65" s="126">
        <f ca="1">IFERROR(IF((VLOOKUP($E65,'NEA Backsheet'!$D$5:$CB$183,R$9,FALSE))="","",(VLOOKUP($E65,'NEA Backsheet'!$D$5:$CB$183,R$9,FALSE))),"")</f>
        <v>0</v>
      </c>
    </row>
    <row r="66" spans="1:18" ht="15" customHeight="1" x14ac:dyDescent="0.3">
      <c r="A66" s="56">
        <v>52</v>
      </c>
      <c r="B66" s="97" t="str">
        <f ca="1">IFERROR(IF((VLOOKUP($E66,'Org List'!$AJ$10:$AL$188,3,FALSE))="","",(VLOOKUP($E66,'Org List'!$AJ$10:$AL$188,3,FALSE))),"")</f>
        <v>North of England Commissioning Region</v>
      </c>
      <c r="C66" s="98" t="str">
        <f ca="1">IFERROR(IF((VLOOKUP($E66,'Org List'!$AO$10:$AQ$188,3,FALSE))="","",(VLOOKUP($E66,'Org List'!$AO$10:$AQ$188,3,FALSE))),"")</f>
        <v>North West Region</v>
      </c>
      <c r="D66" s="116" t="str">
        <f ca="1">IFERROR(IF((VLOOKUP($E66,'Org List'!$AT$10:$AV$188,3,FALSE))="","",(VLOOKUP($E66,'Org List'!$AT$10:$AV$188,3,FALSE))),"")</f>
        <v>NHS England North (Cheshire And Merseyside)</v>
      </c>
      <c r="E66" s="97" t="str">
        <f t="shared" ca="1" si="1"/>
        <v>E06000049</v>
      </c>
      <c r="F66" s="99" t="str">
        <f ca="1">IF(E66="","",VLOOKUP(E66,'Org List'!$J$9:$K$488,2,0))</f>
        <v>Cheshire East</v>
      </c>
      <c r="G66" s="123">
        <f ca="1">IFERROR(IF((VLOOKUP($E66,'NEA Backsheet'!$D$5:$CB$183,G$9,FALSE))="","",(VLOOKUP($E66,'NEA Backsheet'!$D$5:$CB$183,G$9,FALSE))),"")</f>
        <v>10756.645245722168</v>
      </c>
      <c r="H66" s="124">
        <f ca="1">IFERROR(IF((VLOOKUP($E66,'NEA Backsheet'!$D$5:$CB$183,H$9,FALSE))="","",(VLOOKUP($E66,'NEA Backsheet'!$D$5:$CB$183,H$9,FALSE))),"")</f>
        <v>10529.277204582029</v>
      </c>
      <c r="I66" s="124">
        <f ca="1">IFERROR(IF((VLOOKUP($E66,'NEA Backsheet'!$D$5:$CB$183,I$9,FALSE))="","",(VLOOKUP($E66,'NEA Backsheet'!$D$5:$CB$183,I$9,FALSE))),"")</f>
        <v>11178.505087479014</v>
      </c>
      <c r="J66" s="125">
        <f ca="1">IFERROR(IF((VLOOKUP($E66,'NEA Backsheet'!$D$5:$CB$183,J$9,FALSE))="","",(VLOOKUP($E66,'NEA Backsheet'!$D$5:$CB$183,J$9,FALSE))),"")</f>
        <v>10967.541856147833</v>
      </c>
      <c r="K66" s="123">
        <f ca="1">IFERROR(IF((VLOOKUP($E66,'NEA Backsheet'!$D$5:$CB$183,K$9,FALSE))="","",(VLOOKUP($E66,'NEA Backsheet'!$D$5:$CB$183,K$9,FALSE))),"")</f>
        <v>10539.007880800675</v>
      </c>
      <c r="L66" s="124">
        <f ca="1">IFERROR(IF((VLOOKUP($E66,'NEA Backsheet'!$D$5:$CB$183,L$9,FALSE))="","",(VLOOKUP($E66,'NEA Backsheet'!$D$5:$CB$183,L$9,FALSE))),"")</f>
        <v>10528.540205482448</v>
      </c>
      <c r="M66" s="124">
        <f ca="1">IFERROR(IF((VLOOKUP($E66,'NEA Backsheet'!$D$5:$CB$183,M$9,FALSE))="","",(VLOOKUP($E66,'NEA Backsheet'!$D$5:$CB$183,M$9,FALSE))),"")</f>
        <v>10900.998196939156</v>
      </c>
      <c r="N66" s="126">
        <f ca="1">IFERROR(IF((VLOOKUP($E66,'NEA Backsheet'!$D$5:$CB$183,N$9,FALSE))="","",(VLOOKUP($E66,'NEA Backsheet'!$D$5:$CB$183,N$9,FALSE))),"")</f>
        <v>11431.267566631333</v>
      </c>
      <c r="O66" s="184">
        <f ca="1">IFERROR(IF((VLOOKUP($E66,'NEA Backsheet'!$D$5:$CB$183,O$9,FALSE))="","",(VLOOKUP($E66,'NEA Backsheet'!$D$5:$CB$183,O$9,FALSE))),"")</f>
        <v>11043.209925996915</v>
      </c>
      <c r="P66" s="126">
        <f ca="1">IFERROR(IF((VLOOKUP($E66,'NEA Backsheet'!$D$5:$CB$183,P$9,FALSE))="","",(VLOOKUP($E66,'NEA Backsheet'!$D$5:$CB$183,P$9,FALSE))),"")</f>
        <v>10975.904803764703</v>
      </c>
      <c r="Q66" s="127">
        <f ca="1">IFERROR(IF((VLOOKUP($E66,'NEA Backsheet'!$D$5:$CB$183,Q$9,FALSE))="","",(VLOOKUP($E66,'NEA Backsheet'!$D$5:$CB$183,Q$9,FALSE))),"")</f>
        <v>0</v>
      </c>
      <c r="R66" s="126">
        <f ca="1">IFERROR(IF((VLOOKUP($E66,'NEA Backsheet'!$D$5:$CB$183,R$9,FALSE))="","",(VLOOKUP($E66,'NEA Backsheet'!$D$5:$CB$183,R$9,FALSE))),"")</f>
        <v>0</v>
      </c>
    </row>
    <row r="67" spans="1:18" ht="15" customHeight="1" x14ac:dyDescent="0.3">
      <c r="A67" s="56">
        <v>53</v>
      </c>
      <c r="B67" s="97" t="str">
        <f ca="1">IFERROR(IF((VLOOKUP($E67,'Org List'!$AJ$10:$AL$188,3,FALSE))="","",(VLOOKUP($E67,'Org List'!$AJ$10:$AL$188,3,FALSE))),"")</f>
        <v>North of England Commissioning Region</v>
      </c>
      <c r="C67" s="98" t="str">
        <f ca="1">IFERROR(IF((VLOOKUP($E67,'Org List'!$AO$10:$AQ$188,3,FALSE))="","",(VLOOKUP($E67,'Org List'!$AO$10:$AQ$188,3,FALSE))),"")</f>
        <v>North West Region</v>
      </c>
      <c r="D67" s="116" t="str">
        <f ca="1">IFERROR(IF((VLOOKUP($E67,'Org List'!$AT$10:$AV$188,3,FALSE))="","",(VLOOKUP($E67,'Org List'!$AT$10:$AV$188,3,FALSE))),"")</f>
        <v>NHS England North (Cheshire And Merseyside)</v>
      </c>
      <c r="E67" s="97" t="str">
        <f t="shared" ca="1" si="1"/>
        <v>E06000050</v>
      </c>
      <c r="F67" s="99" t="str">
        <f ca="1">IF(E67="","",VLOOKUP(E67,'Org List'!$J$9:$K$488,2,0))</f>
        <v>Cheshire West and Chester</v>
      </c>
      <c r="G67" s="123">
        <f ca="1">IFERROR(IF((VLOOKUP($E67,'NEA Backsheet'!$D$5:$CB$183,G$9,FALSE))="","",(VLOOKUP($E67,'NEA Backsheet'!$D$5:$CB$183,G$9,FALSE))),"")</f>
        <v>10270.556562258491</v>
      </c>
      <c r="H67" s="124">
        <f ca="1">IFERROR(IF((VLOOKUP($E67,'NEA Backsheet'!$D$5:$CB$183,H$9,FALSE))="","",(VLOOKUP($E67,'NEA Backsheet'!$D$5:$CB$183,H$9,FALSE))),"")</f>
        <v>10283.982550193965</v>
      </c>
      <c r="I67" s="124">
        <f ca="1">IFERROR(IF((VLOOKUP($E67,'NEA Backsheet'!$D$5:$CB$183,I$9,FALSE))="","",(VLOOKUP($E67,'NEA Backsheet'!$D$5:$CB$183,I$9,FALSE))),"")</f>
        <v>10797.871170167558</v>
      </c>
      <c r="J67" s="125">
        <f ca="1">IFERROR(IF((VLOOKUP($E67,'NEA Backsheet'!$D$5:$CB$183,J$9,FALSE))="","",(VLOOKUP($E67,'NEA Backsheet'!$D$5:$CB$183,J$9,FALSE))),"")</f>
        <v>10802.389809490536</v>
      </c>
      <c r="K67" s="123">
        <f ca="1">IFERROR(IF((VLOOKUP($E67,'NEA Backsheet'!$D$5:$CB$183,K$9,FALSE))="","",(VLOOKUP($E67,'NEA Backsheet'!$D$5:$CB$183,K$9,FALSE))),"")</f>
        <v>10399.572856230399</v>
      </c>
      <c r="L67" s="124">
        <f ca="1">IFERROR(IF((VLOOKUP($E67,'NEA Backsheet'!$D$5:$CB$183,L$9,FALSE))="","",(VLOOKUP($E67,'NEA Backsheet'!$D$5:$CB$183,L$9,FALSE))),"")</f>
        <v>10759.782659977634</v>
      </c>
      <c r="M67" s="124">
        <f ca="1">IFERROR(IF((VLOOKUP($E67,'NEA Backsheet'!$D$5:$CB$183,M$9,FALSE))="","",(VLOOKUP($E67,'NEA Backsheet'!$D$5:$CB$183,M$9,FALSE))),"")</f>
        <v>10795.28573863364</v>
      </c>
      <c r="N67" s="126">
        <f ca="1">IFERROR(IF((VLOOKUP($E67,'NEA Backsheet'!$D$5:$CB$183,N$9,FALSE))="","",(VLOOKUP($E67,'NEA Backsheet'!$D$5:$CB$183,N$9,FALSE))),"")</f>
        <v>10591.63834591147</v>
      </c>
      <c r="O67" s="184">
        <f ca="1">IFERROR(IF((VLOOKUP($E67,'NEA Backsheet'!$D$5:$CB$183,O$9,FALSE))="","",(VLOOKUP($E67,'NEA Backsheet'!$D$5:$CB$183,O$9,FALSE))),"")</f>
        <v>10680.322296690001</v>
      </c>
      <c r="P67" s="126">
        <f ca="1">IFERROR(IF((VLOOKUP($E67,'NEA Backsheet'!$D$5:$CB$183,P$9,FALSE))="","",(VLOOKUP($E67,'NEA Backsheet'!$D$5:$CB$183,P$9,FALSE))),"")</f>
        <v>10847.487142666499</v>
      </c>
      <c r="Q67" s="127">
        <f ca="1">IFERROR(IF((VLOOKUP($E67,'NEA Backsheet'!$D$5:$CB$183,Q$9,FALSE))="","",(VLOOKUP($E67,'NEA Backsheet'!$D$5:$CB$183,Q$9,FALSE))),"")</f>
        <v>0</v>
      </c>
      <c r="R67" s="126">
        <f ca="1">IFERROR(IF((VLOOKUP($E67,'NEA Backsheet'!$D$5:$CB$183,R$9,FALSE))="","",(VLOOKUP($E67,'NEA Backsheet'!$D$5:$CB$183,R$9,FALSE))),"")</f>
        <v>0</v>
      </c>
    </row>
    <row r="68" spans="1:18" ht="15" customHeight="1" x14ac:dyDescent="0.3">
      <c r="A68" s="56">
        <v>54</v>
      </c>
      <c r="B68" s="97" t="str">
        <f ca="1">IFERROR(IF((VLOOKUP($E68,'Org List'!$AJ$10:$AL$188,3,FALSE))="","",(VLOOKUP($E68,'Org List'!$AJ$10:$AL$188,3,FALSE))),"")</f>
        <v>London Commissioning Region</v>
      </c>
      <c r="C68" s="98" t="str">
        <f ca="1">IFERROR(IF((VLOOKUP($E68,'Org List'!$AO$10:$AQ$188,3,FALSE))="","",(VLOOKUP($E68,'Org List'!$AO$10:$AQ$188,3,FALSE))),"")</f>
        <v>London Region</v>
      </c>
      <c r="D68" s="116" t="str">
        <f ca="1">IFERROR(IF((VLOOKUP($E68,'Org List'!$AT$10:$AV$188,3,FALSE))="","",(VLOOKUP($E68,'Org List'!$AT$10:$AV$188,3,FALSE))),"")</f>
        <v>NHS England London</v>
      </c>
      <c r="E68" s="97" t="str">
        <f t="shared" ca="1" si="1"/>
        <v>E09000001</v>
      </c>
      <c r="F68" s="99" t="str">
        <f ca="1">IF(E68="","",VLOOKUP(E68,'Org List'!$J$9:$K$488,2,0))</f>
        <v>City of London</v>
      </c>
      <c r="G68" s="123">
        <f ca="1">IFERROR(IF((VLOOKUP($E68,'NEA Backsheet'!$D$5:$CB$183,G$9,FALSE))="","",(VLOOKUP($E68,'NEA Backsheet'!$D$5:$CB$183,G$9,FALSE))),"")</f>
        <v>142.91829339454017</v>
      </c>
      <c r="H68" s="124">
        <f ca="1">IFERROR(IF((VLOOKUP($E68,'NEA Backsheet'!$D$5:$CB$183,H$9,FALSE))="","",(VLOOKUP($E68,'NEA Backsheet'!$D$5:$CB$183,H$9,FALSE))),"")</f>
        <v>138.09962428205131</v>
      </c>
      <c r="I68" s="124">
        <f ca="1">IFERROR(IF((VLOOKUP($E68,'NEA Backsheet'!$D$5:$CB$183,I$9,FALSE))="","",(VLOOKUP($E68,'NEA Backsheet'!$D$5:$CB$183,I$9,FALSE))),"")</f>
        <v>147.98752584042296</v>
      </c>
      <c r="J68" s="125">
        <f ca="1">IFERROR(IF((VLOOKUP($E68,'NEA Backsheet'!$D$5:$CB$183,J$9,FALSE))="","",(VLOOKUP($E68,'NEA Backsheet'!$D$5:$CB$183,J$9,FALSE))),"")</f>
        <v>145.53035544165388</v>
      </c>
      <c r="K68" s="123">
        <f ca="1">IFERROR(IF((VLOOKUP($E68,'NEA Backsheet'!$D$5:$CB$183,K$9,FALSE))="","",(VLOOKUP($E68,'NEA Backsheet'!$D$5:$CB$183,K$9,FALSE))),"")</f>
        <v>143.74429280722183</v>
      </c>
      <c r="L68" s="124">
        <f ca="1">IFERROR(IF((VLOOKUP($E68,'NEA Backsheet'!$D$5:$CB$183,L$9,FALSE))="","",(VLOOKUP($E68,'NEA Backsheet'!$D$5:$CB$183,L$9,FALSE))),"")</f>
        <v>141.70216573214441</v>
      </c>
      <c r="M68" s="124">
        <f ca="1">IFERROR(IF((VLOOKUP($E68,'NEA Backsheet'!$D$5:$CB$183,M$9,FALSE))="","",(VLOOKUP($E68,'NEA Backsheet'!$D$5:$CB$183,M$9,FALSE))),"")</f>
        <v>148.26470471384661</v>
      </c>
      <c r="N68" s="126">
        <f ca="1">IFERROR(IF((VLOOKUP($E68,'NEA Backsheet'!$D$5:$CB$183,N$9,FALSE))="","",(VLOOKUP($E68,'NEA Backsheet'!$D$5:$CB$183,N$9,FALSE))),"")</f>
        <v>144.11015449715651</v>
      </c>
      <c r="O68" s="184">
        <f ca="1">IFERROR(IF((VLOOKUP($E68,'NEA Backsheet'!$D$5:$CB$183,O$9,FALSE))="","",(VLOOKUP($E68,'NEA Backsheet'!$D$5:$CB$183,O$9,FALSE))),"")</f>
        <v>146.60238319574086</v>
      </c>
      <c r="P68" s="126">
        <f ca="1">IFERROR(IF((VLOOKUP($E68,'NEA Backsheet'!$D$5:$CB$183,P$9,FALSE))="","",(VLOOKUP($E68,'NEA Backsheet'!$D$5:$CB$183,P$9,FALSE))),"")</f>
        <v>145.43341082332185</v>
      </c>
      <c r="Q68" s="127">
        <f ca="1">IFERROR(IF((VLOOKUP($E68,'NEA Backsheet'!$D$5:$CB$183,Q$9,FALSE))="","",(VLOOKUP($E68,'NEA Backsheet'!$D$5:$CB$183,Q$9,FALSE))),"")</f>
        <v>0</v>
      </c>
      <c r="R68" s="126">
        <f ca="1">IFERROR(IF((VLOOKUP($E68,'NEA Backsheet'!$D$5:$CB$183,R$9,FALSE))="","",(VLOOKUP($E68,'NEA Backsheet'!$D$5:$CB$183,R$9,FALSE))),"")</f>
        <v>0</v>
      </c>
    </row>
    <row r="69" spans="1:18" ht="15" customHeight="1" x14ac:dyDescent="0.3">
      <c r="A69" s="56">
        <v>55</v>
      </c>
      <c r="B69" s="97" t="str">
        <f ca="1">IFERROR(IF((VLOOKUP($E69,'Org List'!$AJ$10:$AL$188,3,FALSE))="","",(VLOOKUP($E69,'Org List'!$AJ$10:$AL$188,3,FALSE))),"")</f>
        <v>South West England Commissioning Region</v>
      </c>
      <c r="C69" s="98" t="str">
        <f ca="1">IFERROR(IF((VLOOKUP($E69,'Org List'!$AO$10:$AQ$188,3,FALSE))="","",(VLOOKUP($E69,'Org List'!$AO$10:$AQ$188,3,FALSE))),"")</f>
        <v>South West Region</v>
      </c>
      <c r="D69" s="116" t="str">
        <f ca="1">IFERROR(IF((VLOOKUP($E69,'Org List'!$AT$10:$AV$188,3,FALSE))="","",(VLOOKUP($E69,'Org List'!$AT$10:$AV$188,3,FALSE))),"")</f>
        <v>NHS England South West (South West South)</v>
      </c>
      <c r="E69" s="97" t="str">
        <f t="shared" ca="1" si="1"/>
        <v>E06000052</v>
      </c>
      <c r="F69" s="99" t="str">
        <f ca="1">IF(E69="","",VLOOKUP(E69,'Org List'!$J$9:$K$488,2,0))</f>
        <v>Cornwall &amp; Scilly</v>
      </c>
      <c r="G69" s="123">
        <f ca="1">IFERROR(IF((VLOOKUP($E69,'NEA Backsheet'!$D$5:$CB$183,G$9,FALSE))="","",(VLOOKUP($E69,'NEA Backsheet'!$D$5:$CB$183,G$9,FALSE))),"")</f>
        <v>14890.156753490124</v>
      </c>
      <c r="H69" s="124">
        <f ca="1">IFERROR(IF((VLOOKUP($E69,'NEA Backsheet'!$D$5:$CB$183,H$9,FALSE))="","",(VLOOKUP($E69,'NEA Backsheet'!$D$5:$CB$183,H$9,FALSE))),"")</f>
        <v>14396.108629813614</v>
      </c>
      <c r="I69" s="124">
        <f ca="1">IFERROR(IF((VLOOKUP($E69,'NEA Backsheet'!$D$5:$CB$183,I$9,FALSE))="","",(VLOOKUP($E69,'NEA Backsheet'!$D$5:$CB$183,I$9,FALSE))),"")</f>
        <v>15466.00553244062</v>
      </c>
      <c r="J69" s="125">
        <f ca="1">IFERROR(IF((VLOOKUP($E69,'NEA Backsheet'!$D$5:$CB$183,J$9,FALSE))="","",(VLOOKUP($E69,'NEA Backsheet'!$D$5:$CB$183,J$9,FALSE))),"")</f>
        <v>15487.288138720975</v>
      </c>
      <c r="K69" s="123">
        <f ca="1">IFERROR(IF((VLOOKUP($E69,'NEA Backsheet'!$D$5:$CB$183,K$9,FALSE))="","",(VLOOKUP($E69,'NEA Backsheet'!$D$5:$CB$183,K$9,FALSE))),"")</f>
        <v>14821.976696689711</v>
      </c>
      <c r="L69" s="124">
        <f ca="1">IFERROR(IF((VLOOKUP($E69,'NEA Backsheet'!$D$5:$CB$183,L$9,FALSE))="","",(VLOOKUP($E69,'NEA Backsheet'!$D$5:$CB$183,L$9,FALSE))),"")</f>
        <v>14669.732714011516</v>
      </c>
      <c r="M69" s="124">
        <f ca="1">IFERROR(IF((VLOOKUP($E69,'NEA Backsheet'!$D$5:$CB$183,M$9,FALSE))="","",(VLOOKUP($E69,'NEA Backsheet'!$D$5:$CB$183,M$9,FALSE))),"")</f>
        <v>15235.292600175992</v>
      </c>
      <c r="N69" s="126">
        <f ca="1">IFERROR(IF((VLOOKUP($E69,'NEA Backsheet'!$D$5:$CB$183,N$9,FALSE))="","",(VLOOKUP($E69,'NEA Backsheet'!$D$5:$CB$183,N$9,FALSE))),"")</f>
        <v>15577.674178303349</v>
      </c>
      <c r="O69" s="184">
        <f ca="1">IFERROR(IF((VLOOKUP($E69,'NEA Backsheet'!$D$5:$CB$183,O$9,FALSE))="","",(VLOOKUP($E69,'NEA Backsheet'!$D$5:$CB$183,O$9,FALSE))),"")</f>
        <v>15659.526414317379</v>
      </c>
      <c r="P69" s="126">
        <f ca="1">IFERROR(IF((VLOOKUP($E69,'NEA Backsheet'!$D$5:$CB$183,P$9,FALSE))="","",(VLOOKUP($E69,'NEA Backsheet'!$D$5:$CB$183,P$9,FALSE))),"")</f>
        <v>15122.83075859052</v>
      </c>
      <c r="Q69" s="127">
        <f ca="1">IFERROR(IF((VLOOKUP($E69,'NEA Backsheet'!$D$5:$CB$183,Q$9,FALSE))="","",(VLOOKUP($E69,'NEA Backsheet'!$D$5:$CB$183,Q$9,FALSE))),"")</f>
        <v>0</v>
      </c>
      <c r="R69" s="126">
        <f ca="1">IFERROR(IF((VLOOKUP($E69,'NEA Backsheet'!$D$5:$CB$183,R$9,FALSE))="","",(VLOOKUP($E69,'NEA Backsheet'!$D$5:$CB$183,R$9,FALSE))),"")</f>
        <v>0</v>
      </c>
    </row>
    <row r="70" spans="1:18" ht="15" customHeight="1" x14ac:dyDescent="0.3">
      <c r="A70" s="56">
        <v>56</v>
      </c>
      <c r="B70" s="97" t="str">
        <f ca="1">IFERROR(IF((VLOOKUP($E70,'Org List'!$AJ$10:$AL$188,3,FALSE))="","",(VLOOKUP($E70,'Org List'!$AJ$10:$AL$188,3,FALSE))),"")</f>
        <v>North of England Commissioning Region</v>
      </c>
      <c r="C70" s="98" t="str">
        <f ca="1">IFERROR(IF((VLOOKUP($E70,'Org List'!$AO$10:$AQ$188,3,FALSE))="","",(VLOOKUP($E70,'Org List'!$AO$10:$AQ$188,3,FALSE))),"")</f>
        <v>North East Region</v>
      </c>
      <c r="D70" s="116" t="str">
        <f ca="1">IFERROR(IF((VLOOKUP($E70,'Org List'!$AT$10:$AV$188,3,FALSE))="","",(VLOOKUP($E70,'Org List'!$AT$10:$AV$188,3,FALSE))),"")</f>
        <v>NHS England North (Cumbria And North East)</v>
      </c>
      <c r="E70" s="97" t="str">
        <f t="shared" ca="1" si="1"/>
        <v>E06000047</v>
      </c>
      <c r="F70" s="99" t="str">
        <f ca="1">IF(E70="","",VLOOKUP(E70,'Org List'!$J$9:$K$488,2,0))</f>
        <v>County Durham</v>
      </c>
      <c r="G70" s="123">
        <f ca="1">IFERROR(IF((VLOOKUP($E70,'NEA Backsheet'!$D$5:$CB$183,G$9,FALSE))="","",(VLOOKUP($E70,'NEA Backsheet'!$D$5:$CB$183,G$9,FALSE))),"")</f>
        <v>15610.279944356749</v>
      </c>
      <c r="H70" s="124">
        <f ca="1">IFERROR(IF((VLOOKUP($E70,'NEA Backsheet'!$D$5:$CB$183,H$9,FALSE))="","",(VLOOKUP($E70,'NEA Backsheet'!$D$5:$CB$183,H$9,FALSE))),"")</f>
        <v>15744.960538128036</v>
      </c>
      <c r="I70" s="124">
        <f ca="1">IFERROR(IF((VLOOKUP($E70,'NEA Backsheet'!$D$5:$CB$183,I$9,FALSE))="","",(VLOOKUP($E70,'NEA Backsheet'!$D$5:$CB$183,I$9,FALSE))),"")</f>
        <v>16527.248753986707</v>
      </c>
      <c r="J70" s="125">
        <f ca="1">IFERROR(IF((VLOOKUP($E70,'NEA Backsheet'!$D$5:$CB$183,J$9,FALSE))="","",(VLOOKUP($E70,'NEA Backsheet'!$D$5:$CB$183,J$9,FALSE))),"")</f>
        <v>16058.252036943804</v>
      </c>
      <c r="K70" s="123">
        <f ca="1">IFERROR(IF((VLOOKUP($E70,'NEA Backsheet'!$D$5:$CB$183,K$9,FALSE))="","",(VLOOKUP($E70,'NEA Backsheet'!$D$5:$CB$183,K$9,FALSE))),"")</f>
        <v>16708.169903417394</v>
      </c>
      <c r="L70" s="124">
        <f ca="1">IFERROR(IF((VLOOKUP($E70,'NEA Backsheet'!$D$5:$CB$183,L$9,FALSE))="","",(VLOOKUP($E70,'NEA Backsheet'!$D$5:$CB$183,L$9,FALSE))),"")</f>
        <v>16423.592901168246</v>
      </c>
      <c r="M70" s="124">
        <f ca="1">IFERROR(IF((VLOOKUP($E70,'NEA Backsheet'!$D$5:$CB$183,M$9,FALSE))="","",(VLOOKUP($E70,'NEA Backsheet'!$D$5:$CB$183,M$9,FALSE))),"")</f>
        <v>16841.057210642844</v>
      </c>
      <c r="N70" s="126">
        <f ca="1">IFERROR(IF((VLOOKUP($E70,'NEA Backsheet'!$D$5:$CB$183,N$9,FALSE))="","",(VLOOKUP($E70,'NEA Backsheet'!$D$5:$CB$183,N$9,FALSE))),"")</f>
        <v>16753.09349158141</v>
      </c>
      <c r="O70" s="184">
        <f ca="1">IFERROR(IF((VLOOKUP($E70,'NEA Backsheet'!$D$5:$CB$183,O$9,FALSE))="","",(VLOOKUP($E70,'NEA Backsheet'!$D$5:$CB$183,O$9,FALSE))),"")</f>
        <v>16205.619148622849</v>
      </c>
      <c r="P70" s="126">
        <f ca="1">IFERROR(IF((VLOOKUP($E70,'NEA Backsheet'!$D$5:$CB$183,P$9,FALSE))="","",(VLOOKUP($E70,'NEA Backsheet'!$D$5:$CB$183,P$9,FALSE))),"")</f>
        <v>15872.610391339855</v>
      </c>
      <c r="Q70" s="127">
        <f ca="1">IFERROR(IF((VLOOKUP($E70,'NEA Backsheet'!$D$5:$CB$183,Q$9,FALSE))="","",(VLOOKUP($E70,'NEA Backsheet'!$D$5:$CB$183,Q$9,FALSE))),"")</f>
        <v>0</v>
      </c>
      <c r="R70" s="126">
        <f ca="1">IFERROR(IF((VLOOKUP($E70,'NEA Backsheet'!$D$5:$CB$183,R$9,FALSE))="","",(VLOOKUP($E70,'NEA Backsheet'!$D$5:$CB$183,R$9,FALSE))),"")</f>
        <v>0</v>
      </c>
    </row>
    <row r="71" spans="1:18" ht="15" customHeight="1" x14ac:dyDescent="0.3">
      <c r="A71" s="56">
        <v>57</v>
      </c>
      <c r="B71" s="97" t="str">
        <f ca="1">IFERROR(IF((VLOOKUP($E71,'Org List'!$AJ$10:$AL$188,3,FALSE))="","",(VLOOKUP($E71,'Org List'!$AJ$10:$AL$188,3,FALSE))),"")</f>
        <v>Midlands and East of England Commissioning Region</v>
      </c>
      <c r="C71" s="98" t="str">
        <f ca="1">IFERROR(IF((VLOOKUP($E71,'Org List'!$AO$10:$AQ$188,3,FALSE))="","",(VLOOKUP($E71,'Org List'!$AO$10:$AQ$188,3,FALSE))),"")</f>
        <v>West Midlands Region</v>
      </c>
      <c r="D71" s="116" t="str">
        <f ca="1">IFERROR(IF((VLOOKUP($E71,'Org List'!$AT$10:$AV$188,3,FALSE))="","",(VLOOKUP($E71,'Org List'!$AT$10:$AV$188,3,FALSE))),"")</f>
        <v>NHS England Midlands And East (West Midlands)</v>
      </c>
      <c r="E71" s="97" t="str">
        <f t="shared" ca="1" si="1"/>
        <v>E08000026</v>
      </c>
      <c r="F71" s="99" t="str">
        <f ca="1">IF(E71="","",VLOOKUP(E71,'Org List'!$J$9:$K$488,2,0))</f>
        <v>Coventry</v>
      </c>
      <c r="G71" s="123">
        <f ca="1">IFERROR(IF((VLOOKUP($E71,'NEA Backsheet'!$D$5:$CB$183,G$9,FALSE))="","",(VLOOKUP($E71,'NEA Backsheet'!$D$5:$CB$183,G$9,FALSE))),"")</f>
        <v>9867.4940363829173</v>
      </c>
      <c r="H71" s="124">
        <f ca="1">IFERROR(IF((VLOOKUP($E71,'NEA Backsheet'!$D$5:$CB$183,H$9,FALSE))="","",(VLOOKUP($E71,'NEA Backsheet'!$D$5:$CB$183,H$9,FALSE))),"")</f>
        <v>9824.2029887618337</v>
      </c>
      <c r="I71" s="124">
        <f ca="1">IFERROR(IF((VLOOKUP($E71,'NEA Backsheet'!$D$5:$CB$183,I$9,FALSE))="","",(VLOOKUP($E71,'NEA Backsheet'!$D$5:$CB$183,I$9,FALSE))),"")</f>
        <v>9513.5393708374795</v>
      </c>
      <c r="J71" s="125">
        <f ca="1">IFERROR(IF((VLOOKUP($E71,'NEA Backsheet'!$D$5:$CB$183,J$9,FALSE))="","",(VLOOKUP($E71,'NEA Backsheet'!$D$5:$CB$183,J$9,FALSE))),"")</f>
        <v>9394.1324962449326</v>
      </c>
      <c r="K71" s="123">
        <f ca="1">IFERROR(IF((VLOOKUP($E71,'NEA Backsheet'!$D$5:$CB$183,K$9,FALSE))="","",(VLOOKUP($E71,'NEA Backsheet'!$D$5:$CB$183,K$9,FALSE))),"")</f>
        <v>10009.272559991467</v>
      </c>
      <c r="L71" s="124">
        <f ca="1">IFERROR(IF((VLOOKUP($E71,'NEA Backsheet'!$D$5:$CB$183,L$9,FALSE))="","",(VLOOKUP($E71,'NEA Backsheet'!$D$5:$CB$183,L$9,FALSE))),"")</f>
        <v>10122.005048693858</v>
      </c>
      <c r="M71" s="124">
        <f ca="1">IFERROR(IF((VLOOKUP($E71,'NEA Backsheet'!$D$5:$CB$183,M$9,FALSE))="","",(VLOOKUP($E71,'NEA Backsheet'!$D$5:$CB$183,M$9,FALSE))),"")</f>
        <v>10122.012469727459</v>
      </c>
      <c r="N71" s="126">
        <f ca="1">IFERROR(IF((VLOOKUP($E71,'NEA Backsheet'!$D$5:$CB$183,N$9,FALSE))="","",(VLOOKUP($E71,'NEA Backsheet'!$D$5:$CB$183,N$9,FALSE))),"")</f>
        <v>9912.2199179181698</v>
      </c>
      <c r="O71" s="184">
        <f ca="1">IFERROR(IF((VLOOKUP($E71,'NEA Backsheet'!$D$5:$CB$183,O$9,FALSE))="","",(VLOOKUP($E71,'NEA Backsheet'!$D$5:$CB$183,O$9,FALSE))),"")</f>
        <v>9583.1112480503944</v>
      </c>
      <c r="P71" s="126">
        <f ca="1">IFERROR(IF((VLOOKUP($E71,'NEA Backsheet'!$D$5:$CB$183,P$9,FALSE))="","",(VLOOKUP($E71,'NEA Backsheet'!$D$5:$CB$183,P$9,FALSE))),"")</f>
        <v>9664.613911582579</v>
      </c>
      <c r="Q71" s="127">
        <f ca="1">IFERROR(IF((VLOOKUP($E71,'NEA Backsheet'!$D$5:$CB$183,Q$9,FALSE))="","",(VLOOKUP($E71,'NEA Backsheet'!$D$5:$CB$183,Q$9,FALSE))),"")</f>
        <v>0</v>
      </c>
      <c r="R71" s="126">
        <f ca="1">IFERROR(IF((VLOOKUP($E71,'NEA Backsheet'!$D$5:$CB$183,R$9,FALSE))="","",(VLOOKUP($E71,'NEA Backsheet'!$D$5:$CB$183,R$9,FALSE))),"")</f>
        <v>0</v>
      </c>
    </row>
    <row r="72" spans="1:18" ht="15" customHeight="1" x14ac:dyDescent="0.3">
      <c r="A72" s="56">
        <v>58</v>
      </c>
      <c r="B72" s="97" t="str">
        <f ca="1">IFERROR(IF((VLOOKUP($E72,'Org List'!$AJ$10:$AL$188,3,FALSE))="","",(VLOOKUP($E72,'Org List'!$AJ$10:$AL$188,3,FALSE))),"")</f>
        <v>London Commissioning Region</v>
      </c>
      <c r="C72" s="98" t="str">
        <f ca="1">IFERROR(IF((VLOOKUP($E72,'Org List'!$AO$10:$AQ$188,3,FALSE))="","",(VLOOKUP($E72,'Org List'!$AO$10:$AQ$188,3,FALSE))),"")</f>
        <v>London Region</v>
      </c>
      <c r="D72" s="116" t="str">
        <f ca="1">IFERROR(IF((VLOOKUP($E72,'Org List'!$AT$10:$AV$188,3,FALSE))="","",(VLOOKUP($E72,'Org List'!$AT$10:$AV$188,3,FALSE))),"")</f>
        <v>NHS England London</v>
      </c>
      <c r="E72" s="97" t="str">
        <f t="shared" ca="1" si="1"/>
        <v>E09000008</v>
      </c>
      <c r="F72" s="99" t="str">
        <f ca="1">IF(E72="","",VLOOKUP(E72,'Org List'!$J$9:$K$488,2,0))</f>
        <v>Croydon</v>
      </c>
      <c r="G72" s="123">
        <f ca="1">IFERROR(IF((VLOOKUP($E72,'NEA Backsheet'!$D$5:$CB$183,G$9,FALSE))="","",(VLOOKUP($E72,'NEA Backsheet'!$D$5:$CB$183,G$9,FALSE))),"")</f>
        <v>9733.1108185173671</v>
      </c>
      <c r="H72" s="124">
        <f ca="1">IFERROR(IF((VLOOKUP($E72,'NEA Backsheet'!$D$5:$CB$183,H$9,FALSE))="","",(VLOOKUP($E72,'NEA Backsheet'!$D$5:$CB$183,H$9,FALSE))),"")</f>
        <v>9744.9778782511676</v>
      </c>
      <c r="I72" s="124">
        <f ca="1">IFERROR(IF((VLOOKUP($E72,'NEA Backsheet'!$D$5:$CB$183,I$9,FALSE))="","",(VLOOKUP($E72,'NEA Backsheet'!$D$5:$CB$183,I$9,FALSE))),"")</f>
        <v>10044.495607788225</v>
      </c>
      <c r="J72" s="125">
        <f ca="1">IFERROR(IF((VLOOKUP($E72,'NEA Backsheet'!$D$5:$CB$183,J$9,FALSE))="","",(VLOOKUP($E72,'NEA Backsheet'!$D$5:$CB$183,J$9,FALSE))),"")</f>
        <v>9110.2341189278486</v>
      </c>
      <c r="K72" s="123">
        <f ca="1">IFERROR(IF((VLOOKUP($E72,'NEA Backsheet'!$D$5:$CB$183,K$9,FALSE))="","",(VLOOKUP($E72,'NEA Backsheet'!$D$5:$CB$183,K$9,FALSE))),"")</f>
        <v>9994.5878291586305</v>
      </c>
      <c r="L72" s="124">
        <f ca="1">IFERROR(IF((VLOOKUP($E72,'NEA Backsheet'!$D$5:$CB$183,L$9,FALSE))="","",(VLOOKUP($E72,'NEA Backsheet'!$D$5:$CB$183,L$9,FALSE))),"")</f>
        <v>10103.662901744075</v>
      </c>
      <c r="M72" s="124">
        <f ca="1">IFERROR(IF((VLOOKUP($E72,'NEA Backsheet'!$D$5:$CB$183,M$9,FALSE))="","",(VLOOKUP($E72,'NEA Backsheet'!$D$5:$CB$183,M$9,FALSE))),"")</f>
        <v>10104.735565740433</v>
      </c>
      <c r="N72" s="126">
        <f ca="1">IFERROR(IF((VLOOKUP($E72,'NEA Backsheet'!$D$5:$CB$183,N$9,FALSE))="","",(VLOOKUP($E72,'NEA Backsheet'!$D$5:$CB$183,N$9,FALSE))),"")</f>
        <v>9882.5746113208297</v>
      </c>
      <c r="O72" s="184">
        <f ca="1">IFERROR(IF((VLOOKUP($E72,'NEA Backsheet'!$D$5:$CB$183,O$9,FALSE))="","",(VLOOKUP($E72,'NEA Backsheet'!$D$5:$CB$183,O$9,FALSE))),"")</f>
        <v>8518.9161037514132</v>
      </c>
      <c r="P72" s="126">
        <f ca="1">IFERROR(IF((VLOOKUP($E72,'NEA Backsheet'!$D$5:$CB$183,P$9,FALSE))="","",(VLOOKUP($E72,'NEA Backsheet'!$D$5:$CB$183,P$9,FALSE))),"")</f>
        <v>8823.5483738275325</v>
      </c>
      <c r="Q72" s="127">
        <f ca="1">IFERROR(IF((VLOOKUP($E72,'NEA Backsheet'!$D$5:$CB$183,Q$9,FALSE))="","",(VLOOKUP($E72,'NEA Backsheet'!$D$5:$CB$183,Q$9,FALSE))),"")</f>
        <v>0</v>
      </c>
      <c r="R72" s="126">
        <f ca="1">IFERROR(IF((VLOOKUP($E72,'NEA Backsheet'!$D$5:$CB$183,R$9,FALSE))="","",(VLOOKUP($E72,'NEA Backsheet'!$D$5:$CB$183,R$9,FALSE))),"")</f>
        <v>0</v>
      </c>
    </row>
    <row r="73" spans="1:18" ht="15" customHeight="1" x14ac:dyDescent="0.3">
      <c r="A73" s="56">
        <v>59</v>
      </c>
      <c r="B73" s="97" t="str">
        <f ca="1">IFERROR(IF((VLOOKUP($E73,'Org List'!$AJ$10:$AL$188,3,FALSE))="","",(VLOOKUP($E73,'Org List'!$AJ$10:$AL$188,3,FALSE))),"")</f>
        <v>North of England Commissioning Region</v>
      </c>
      <c r="C73" s="98" t="str">
        <f ca="1">IFERROR(IF((VLOOKUP($E73,'Org List'!$AO$10:$AQ$188,3,FALSE))="","",(VLOOKUP($E73,'Org List'!$AO$10:$AQ$188,3,FALSE))),"")</f>
        <v>North West Region</v>
      </c>
      <c r="D73" s="116" t="str">
        <f ca="1">IFERROR(IF((VLOOKUP($E73,'Org List'!$AT$10:$AV$188,3,FALSE))="","",(VLOOKUP($E73,'Org List'!$AT$10:$AV$188,3,FALSE))),"")</f>
        <v>NHS England North (Cumbria And North East)</v>
      </c>
      <c r="E73" s="97" t="str">
        <f t="shared" ca="1" si="1"/>
        <v>E10000006</v>
      </c>
      <c r="F73" s="99" t="str">
        <f ca="1">IF(E73="","",VLOOKUP(E73,'Org List'!$J$9:$K$488,2,0))</f>
        <v>Cumbria</v>
      </c>
      <c r="G73" s="123">
        <f ca="1">IFERROR(IF((VLOOKUP($E73,'NEA Backsheet'!$D$5:$CB$183,G$9,FALSE))="","",(VLOOKUP($E73,'NEA Backsheet'!$D$5:$CB$183,G$9,FALSE))),"")</f>
        <v>13916.933177592078</v>
      </c>
      <c r="H73" s="124">
        <f ca="1">IFERROR(IF((VLOOKUP($E73,'NEA Backsheet'!$D$5:$CB$183,H$9,FALSE))="","",(VLOOKUP($E73,'NEA Backsheet'!$D$5:$CB$183,H$9,FALSE))),"")</f>
        <v>13777.468161765943</v>
      </c>
      <c r="I73" s="124">
        <f ca="1">IFERROR(IF((VLOOKUP($E73,'NEA Backsheet'!$D$5:$CB$183,I$9,FALSE))="","",(VLOOKUP($E73,'NEA Backsheet'!$D$5:$CB$183,I$9,FALSE))),"")</f>
        <v>14807.481594726176</v>
      </c>
      <c r="J73" s="125">
        <f ca="1">IFERROR(IF((VLOOKUP($E73,'NEA Backsheet'!$D$5:$CB$183,J$9,FALSE))="","",(VLOOKUP($E73,'NEA Backsheet'!$D$5:$CB$183,J$9,FALSE))),"")</f>
        <v>14496.113064695501</v>
      </c>
      <c r="K73" s="123">
        <f ca="1">IFERROR(IF((VLOOKUP($E73,'NEA Backsheet'!$D$5:$CB$183,K$9,FALSE))="","",(VLOOKUP($E73,'NEA Backsheet'!$D$5:$CB$183,K$9,FALSE))),"")</f>
        <v>13764.982647843754</v>
      </c>
      <c r="L73" s="124">
        <f ca="1">IFERROR(IF((VLOOKUP($E73,'NEA Backsheet'!$D$5:$CB$183,L$9,FALSE))="","",(VLOOKUP($E73,'NEA Backsheet'!$D$5:$CB$183,L$9,FALSE))),"")</f>
        <v>13469.71057990537</v>
      </c>
      <c r="M73" s="124">
        <f ca="1">IFERROR(IF((VLOOKUP($E73,'NEA Backsheet'!$D$5:$CB$183,M$9,FALSE))="","",(VLOOKUP($E73,'NEA Backsheet'!$D$5:$CB$183,M$9,FALSE))),"")</f>
        <v>14663.095669480281</v>
      </c>
      <c r="N73" s="126">
        <f ca="1">IFERROR(IF((VLOOKUP($E73,'NEA Backsheet'!$D$5:$CB$183,N$9,FALSE))="","",(VLOOKUP($E73,'NEA Backsheet'!$D$5:$CB$183,N$9,FALSE))),"")</f>
        <v>14000.979262198427</v>
      </c>
      <c r="O73" s="184">
        <f ca="1">IFERROR(IF((VLOOKUP($E73,'NEA Backsheet'!$D$5:$CB$183,O$9,FALSE))="","",(VLOOKUP($E73,'NEA Backsheet'!$D$5:$CB$183,O$9,FALSE))),"")</f>
        <v>14573.320031091847</v>
      </c>
      <c r="P73" s="126">
        <f ca="1">IFERROR(IF((VLOOKUP($E73,'NEA Backsheet'!$D$5:$CB$183,P$9,FALSE))="","",(VLOOKUP($E73,'NEA Backsheet'!$D$5:$CB$183,P$9,FALSE))),"")</f>
        <v>14084.300324944235</v>
      </c>
      <c r="Q73" s="127">
        <f ca="1">IFERROR(IF((VLOOKUP($E73,'NEA Backsheet'!$D$5:$CB$183,Q$9,FALSE))="","",(VLOOKUP($E73,'NEA Backsheet'!$D$5:$CB$183,Q$9,FALSE))),"")</f>
        <v>0</v>
      </c>
      <c r="R73" s="126">
        <f ca="1">IFERROR(IF((VLOOKUP($E73,'NEA Backsheet'!$D$5:$CB$183,R$9,FALSE))="","",(VLOOKUP($E73,'NEA Backsheet'!$D$5:$CB$183,R$9,FALSE))),"")</f>
        <v>0</v>
      </c>
    </row>
    <row r="74" spans="1:18" ht="15" customHeight="1" x14ac:dyDescent="0.3">
      <c r="A74" s="56">
        <v>60</v>
      </c>
      <c r="B74" s="97" t="str">
        <f ca="1">IFERROR(IF((VLOOKUP($E74,'Org List'!$AJ$10:$AL$188,3,FALSE))="","",(VLOOKUP($E74,'Org List'!$AJ$10:$AL$188,3,FALSE))),"")</f>
        <v>North of England Commissioning Region</v>
      </c>
      <c r="C74" s="98" t="str">
        <f ca="1">IFERROR(IF((VLOOKUP($E74,'Org List'!$AO$10:$AQ$188,3,FALSE))="","",(VLOOKUP($E74,'Org List'!$AO$10:$AQ$188,3,FALSE))),"")</f>
        <v>North East Region</v>
      </c>
      <c r="D74" s="116" t="str">
        <f ca="1">IFERROR(IF((VLOOKUP($E74,'Org List'!$AT$10:$AV$188,3,FALSE))="","",(VLOOKUP($E74,'Org List'!$AT$10:$AV$188,3,FALSE))),"")</f>
        <v>NHS England North (Cumbria And North East)</v>
      </c>
      <c r="E74" s="97" t="str">
        <f t="shared" ca="1" si="1"/>
        <v>E06000005</v>
      </c>
      <c r="F74" s="99" t="str">
        <f ca="1">IF(E74="","",VLOOKUP(E74,'Org List'!$J$9:$K$488,2,0))</f>
        <v>Darlington</v>
      </c>
      <c r="G74" s="123">
        <f ca="1">IFERROR(IF((VLOOKUP($E74,'NEA Backsheet'!$D$5:$CB$183,G$9,FALSE))="","",(VLOOKUP($E74,'NEA Backsheet'!$D$5:$CB$183,G$9,FALSE))),"")</f>
        <v>3258.7276818719661</v>
      </c>
      <c r="H74" s="124">
        <f ca="1">IFERROR(IF((VLOOKUP($E74,'NEA Backsheet'!$D$5:$CB$183,H$9,FALSE))="","",(VLOOKUP($E74,'NEA Backsheet'!$D$5:$CB$183,H$9,FALSE))),"")</f>
        <v>3100.0969239297942</v>
      </c>
      <c r="I74" s="124">
        <f ca="1">IFERROR(IF((VLOOKUP($E74,'NEA Backsheet'!$D$5:$CB$183,I$9,FALSE))="","",(VLOOKUP($E74,'NEA Backsheet'!$D$5:$CB$183,I$9,FALSE))),"")</f>
        <v>3425.7692770134436</v>
      </c>
      <c r="J74" s="125">
        <f ca="1">IFERROR(IF((VLOOKUP($E74,'NEA Backsheet'!$D$5:$CB$183,J$9,FALSE))="","",(VLOOKUP($E74,'NEA Backsheet'!$D$5:$CB$183,J$9,FALSE))),"")</f>
        <v>3452.4862173728934</v>
      </c>
      <c r="K74" s="123">
        <f ca="1">IFERROR(IF((VLOOKUP($E74,'NEA Backsheet'!$D$5:$CB$183,K$9,FALSE))="","",(VLOOKUP($E74,'NEA Backsheet'!$D$5:$CB$183,K$9,FALSE))),"")</f>
        <v>3308.9338602139842</v>
      </c>
      <c r="L74" s="124">
        <f ca="1">IFERROR(IF((VLOOKUP($E74,'NEA Backsheet'!$D$5:$CB$183,L$9,FALSE))="","",(VLOOKUP($E74,'NEA Backsheet'!$D$5:$CB$183,L$9,FALSE))),"")</f>
        <v>3279.2832112650367</v>
      </c>
      <c r="M74" s="124">
        <f ca="1">IFERROR(IF((VLOOKUP($E74,'NEA Backsheet'!$D$5:$CB$183,M$9,FALSE))="","",(VLOOKUP($E74,'NEA Backsheet'!$D$5:$CB$183,M$9,FALSE))),"")</f>
        <v>3517.2139110448752</v>
      </c>
      <c r="N74" s="126">
        <f ca="1">IFERROR(IF((VLOOKUP($E74,'NEA Backsheet'!$D$5:$CB$183,N$9,FALSE))="","",(VLOOKUP($E74,'NEA Backsheet'!$D$5:$CB$183,N$9,FALSE))),"")</f>
        <v>3337.0345307909106</v>
      </c>
      <c r="O74" s="184">
        <f ca="1">IFERROR(IF((VLOOKUP($E74,'NEA Backsheet'!$D$5:$CB$183,O$9,FALSE))="","",(VLOOKUP($E74,'NEA Backsheet'!$D$5:$CB$183,O$9,FALSE))),"")</f>
        <v>3268.3639989052181</v>
      </c>
      <c r="P74" s="126">
        <f ca="1">IFERROR(IF((VLOOKUP($E74,'NEA Backsheet'!$D$5:$CB$183,P$9,FALSE))="","",(VLOOKUP($E74,'NEA Backsheet'!$D$5:$CB$183,P$9,FALSE))),"")</f>
        <v>3243.8000174492809</v>
      </c>
      <c r="Q74" s="127">
        <f ca="1">IFERROR(IF((VLOOKUP($E74,'NEA Backsheet'!$D$5:$CB$183,Q$9,FALSE))="","",(VLOOKUP($E74,'NEA Backsheet'!$D$5:$CB$183,Q$9,FALSE))),"")</f>
        <v>0</v>
      </c>
      <c r="R74" s="126">
        <f ca="1">IFERROR(IF((VLOOKUP($E74,'NEA Backsheet'!$D$5:$CB$183,R$9,FALSE))="","",(VLOOKUP($E74,'NEA Backsheet'!$D$5:$CB$183,R$9,FALSE))),"")</f>
        <v>0</v>
      </c>
    </row>
    <row r="75" spans="1:18" ht="15" customHeight="1" x14ac:dyDescent="0.3">
      <c r="A75" s="56">
        <v>61</v>
      </c>
      <c r="B75" s="97" t="str">
        <f ca="1">IFERROR(IF((VLOOKUP($E75,'Org List'!$AJ$10:$AL$188,3,FALSE))="","",(VLOOKUP($E75,'Org List'!$AJ$10:$AL$188,3,FALSE))),"")</f>
        <v>Midlands and East of England Commissioning Region</v>
      </c>
      <c r="C75" s="98" t="str">
        <f ca="1">IFERROR(IF((VLOOKUP($E75,'Org List'!$AO$10:$AQ$188,3,FALSE))="","",(VLOOKUP($E75,'Org List'!$AO$10:$AQ$188,3,FALSE))),"")</f>
        <v>East Midlands Region</v>
      </c>
      <c r="D75" s="116" t="str">
        <f ca="1">IFERROR(IF((VLOOKUP($E75,'Org List'!$AT$10:$AV$188,3,FALSE))="","",(VLOOKUP($E75,'Org List'!$AT$10:$AV$188,3,FALSE))),"")</f>
        <v>NHS England Midlands And East (North Midlands)</v>
      </c>
      <c r="E75" s="97" t="str">
        <f t="shared" ca="1" si="1"/>
        <v>E06000015</v>
      </c>
      <c r="F75" s="99" t="str">
        <f ca="1">IF(E75="","",VLOOKUP(E75,'Org List'!$J$9:$K$488,2,0))</f>
        <v>Derby</v>
      </c>
      <c r="G75" s="123">
        <f ca="1">IFERROR(IF((VLOOKUP($E75,'NEA Backsheet'!$D$5:$CB$183,G$9,FALSE))="","",(VLOOKUP($E75,'NEA Backsheet'!$D$5:$CB$183,G$9,FALSE))),"")</f>
        <v>6906.8487959112936</v>
      </c>
      <c r="H75" s="124">
        <f ca="1">IFERROR(IF((VLOOKUP($E75,'NEA Backsheet'!$D$5:$CB$183,H$9,FALSE))="","",(VLOOKUP($E75,'NEA Backsheet'!$D$5:$CB$183,H$9,FALSE))),"")</f>
        <v>6593.0376223579333</v>
      </c>
      <c r="I75" s="124">
        <f ca="1">IFERROR(IF((VLOOKUP($E75,'NEA Backsheet'!$D$5:$CB$183,I$9,FALSE))="","",(VLOOKUP($E75,'NEA Backsheet'!$D$5:$CB$183,I$9,FALSE))),"")</f>
        <v>6917.859714281587</v>
      </c>
      <c r="J75" s="125">
        <f ca="1">IFERROR(IF((VLOOKUP($E75,'NEA Backsheet'!$D$5:$CB$183,J$9,FALSE))="","",(VLOOKUP($E75,'NEA Backsheet'!$D$5:$CB$183,J$9,FALSE))),"")</f>
        <v>6882.3244777229138</v>
      </c>
      <c r="K75" s="123">
        <f ca="1">IFERROR(IF((VLOOKUP($E75,'NEA Backsheet'!$D$5:$CB$183,K$9,FALSE))="","",(VLOOKUP($E75,'NEA Backsheet'!$D$5:$CB$183,K$9,FALSE))),"")</f>
        <v>6720.163679905866</v>
      </c>
      <c r="L75" s="124">
        <f ca="1">IFERROR(IF((VLOOKUP($E75,'NEA Backsheet'!$D$5:$CB$183,L$9,FALSE))="","",(VLOOKUP($E75,'NEA Backsheet'!$D$5:$CB$183,L$9,FALSE))),"")</f>
        <v>6667.6115695021927</v>
      </c>
      <c r="M75" s="124">
        <f ca="1">IFERROR(IF((VLOOKUP($E75,'NEA Backsheet'!$D$5:$CB$183,M$9,FALSE))="","",(VLOOKUP($E75,'NEA Backsheet'!$D$5:$CB$183,M$9,FALSE))),"")</f>
        <v>6897.8398626992366</v>
      </c>
      <c r="N75" s="126">
        <f ca="1">IFERROR(IF((VLOOKUP($E75,'NEA Backsheet'!$D$5:$CB$183,N$9,FALSE))="","",(VLOOKUP($E75,'NEA Backsheet'!$D$5:$CB$183,N$9,FALSE))),"")</f>
        <v>6898.840855278354</v>
      </c>
      <c r="O75" s="184">
        <f ca="1">IFERROR(IF((VLOOKUP($E75,'NEA Backsheet'!$D$5:$CB$183,O$9,FALSE))="","",(VLOOKUP($E75,'NEA Backsheet'!$D$5:$CB$183,O$9,FALSE))),"")</f>
        <v>6632.0763329435185</v>
      </c>
      <c r="P75" s="126">
        <f ca="1">IFERROR(IF((VLOOKUP($E75,'NEA Backsheet'!$D$5:$CB$183,P$9,FALSE))="","",(VLOOKUP($E75,'NEA Backsheet'!$D$5:$CB$183,P$9,FALSE))),"")</f>
        <v>6642.5867550242529</v>
      </c>
      <c r="Q75" s="127">
        <f ca="1">IFERROR(IF((VLOOKUP($E75,'NEA Backsheet'!$D$5:$CB$183,Q$9,FALSE))="","",(VLOOKUP($E75,'NEA Backsheet'!$D$5:$CB$183,Q$9,FALSE))),"")</f>
        <v>0</v>
      </c>
      <c r="R75" s="126">
        <f ca="1">IFERROR(IF((VLOOKUP($E75,'NEA Backsheet'!$D$5:$CB$183,R$9,FALSE))="","",(VLOOKUP($E75,'NEA Backsheet'!$D$5:$CB$183,R$9,FALSE))),"")</f>
        <v>0</v>
      </c>
    </row>
    <row r="76" spans="1:18" ht="15" customHeight="1" x14ac:dyDescent="0.3">
      <c r="A76" s="56">
        <v>62</v>
      </c>
      <c r="B76" s="97" t="str">
        <f ca="1">IFERROR(IF((VLOOKUP($E76,'Org List'!$AJ$10:$AL$188,3,FALSE))="","",(VLOOKUP($E76,'Org List'!$AJ$10:$AL$188,3,FALSE))),"")</f>
        <v>Midlands and East of England Commissioning Region</v>
      </c>
      <c r="C76" s="98" t="str">
        <f ca="1">IFERROR(IF((VLOOKUP($E76,'Org List'!$AO$10:$AQ$188,3,FALSE))="","",(VLOOKUP($E76,'Org List'!$AO$10:$AQ$188,3,FALSE))),"")</f>
        <v>East Midlands Region</v>
      </c>
      <c r="D76" s="116" t="str">
        <f ca="1">IFERROR(IF((VLOOKUP($E76,'Org List'!$AT$10:$AV$188,3,FALSE))="","",(VLOOKUP($E76,'Org List'!$AT$10:$AV$188,3,FALSE))),"")</f>
        <v>NHS England Midlands And East (North Midlands)</v>
      </c>
      <c r="E76" s="97" t="str">
        <f t="shared" ca="1" si="1"/>
        <v>E10000007</v>
      </c>
      <c r="F76" s="99" t="str">
        <f ca="1">IF(E76="","",VLOOKUP(E76,'Org List'!$J$9:$K$488,2,0))</f>
        <v>Derbyshire</v>
      </c>
      <c r="G76" s="123">
        <f ca="1">IFERROR(IF((VLOOKUP($E76,'NEA Backsheet'!$D$5:$CB$183,G$9,FALSE))="","",(VLOOKUP($E76,'NEA Backsheet'!$D$5:$CB$183,G$9,FALSE))),"")</f>
        <v>22378.703905316379</v>
      </c>
      <c r="H76" s="124">
        <f ca="1">IFERROR(IF((VLOOKUP($E76,'NEA Backsheet'!$D$5:$CB$183,H$9,FALSE))="","",(VLOOKUP($E76,'NEA Backsheet'!$D$5:$CB$183,H$9,FALSE))),"")</f>
        <v>22078.00555079458</v>
      </c>
      <c r="I76" s="124">
        <f ca="1">IFERROR(IF((VLOOKUP($E76,'NEA Backsheet'!$D$5:$CB$183,I$9,FALSE))="","",(VLOOKUP($E76,'NEA Backsheet'!$D$5:$CB$183,I$9,FALSE))),"")</f>
        <v>23346.558004591585</v>
      </c>
      <c r="J76" s="125">
        <f ca="1">IFERROR(IF((VLOOKUP($E76,'NEA Backsheet'!$D$5:$CB$183,J$9,FALSE))="","",(VLOOKUP($E76,'NEA Backsheet'!$D$5:$CB$183,J$9,FALSE))),"")</f>
        <v>23186.952066501373</v>
      </c>
      <c r="K76" s="123">
        <f ca="1">IFERROR(IF((VLOOKUP($E76,'NEA Backsheet'!$D$5:$CB$183,K$9,FALSE))="","",(VLOOKUP($E76,'NEA Backsheet'!$D$5:$CB$183,K$9,FALSE))),"")</f>
        <v>22627.074494416607</v>
      </c>
      <c r="L76" s="124">
        <f ca="1">IFERROR(IF((VLOOKUP($E76,'NEA Backsheet'!$D$5:$CB$183,L$9,FALSE))="","",(VLOOKUP($E76,'NEA Backsheet'!$D$5:$CB$183,L$9,FALSE))),"")</f>
        <v>22270.219717953441</v>
      </c>
      <c r="M76" s="124">
        <f ca="1">IFERROR(IF((VLOOKUP($E76,'NEA Backsheet'!$D$5:$CB$183,M$9,FALSE))="","",(VLOOKUP($E76,'NEA Backsheet'!$D$5:$CB$183,M$9,FALSE))),"")</f>
        <v>23128.933787972037</v>
      </c>
      <c r="N76" s="126">
        <f ca="1">IFERROR(IF((VLOOKUP($E76,'NEA Backsheet'!$D$5:$CB$183,N$9,FALSE))="","",(VLOOKUP($E76,'NEA Backsheet'!$D$5:$CB$183,N$9,FALSE))),"")</f>
        <v>23170.178670054953</v>
      </c>
      <c r="O76" s="184">
        <f ca="1">IFERROR(IF((VLOOKUP($E76,'NEA Backsheet'!$D$5:$CB$183,O$9,FALSE))="","",(VLOOKUP($E76,'NEA Backsheet'!$D$5:$CB$183,O$9,FALSE))),"")</f>
        <v>22439.043502273518</v>
      </c>
      <c r="P76" s="126">
        <f ca="1">IFERROR(IF((VLOOKUP($E76,'NEA Backsheet'!$D$5:$CB$183,P$9,FALSE))="","",(VLOOKUP($E76,'NEA Backsheet'!$D$5:$CB$183,P$9,FALSE))),"")</f>
        <v>22821.179887475533</v>
      </c>
      <c r="Q76" s="127">
        <f ca="1">IFERROR(IF((VLOOKUP($E76,'NEA Backsheet'!$D$5:$CB$183,Q$9,FALSE))="","",(VLOOKUP($E76,'NEA Backsheet'!$D$5:$CB$183,Q$9,FALSE))),"")</f>
        <v>0</v>
      </c>
      <c r="R76" s="126">
        <f ca="1">IFERROR(IF((VLOOKUP($E76,'NEA Backsheet'!$D$5:$CB$183,R$9,FALSE))="","",(VLOOKUP($E76,'NEA Backsheet'!$D$5:$CB$183,R$9,FALSE))),"")</f>
        <v>0</v>
      </c>
    </row>
    <row r="77" spans="1:18" ht="15" customHeight="1" x14ac:dyDescent="0.3">
      <c r="A77" s="56">
        <v>63</v>
      </c>
      <c r="B77" s="97" t="str">
        <f ca="1">IFERROR(IF((VLOOKUP($E77,'Org List'!$AJ$10:$AL$188,3,FALSE))="","",(VLOOKUP($E77,'Org List'!$AJ$10:$AL$188,3,FALSE))),"")</f>
        <v>South West England Commissioning Region</v>
      </c>
      <c r="C77" s="98" t="str">
        <f ca="1">IFERROR(IF((VLOOKUP($E77,'Org List'!$AO$10:$AQ$188,3,FALSE))="","",(VLOOKUP($E77,'Org List'!$AO$10:$AQ$188,3,FALSE))),"")</f>
        <v>South West Region</v>
      </c>
      <c r="D77" s="116" t="str">
        <f ca="1">IFERROR(IF((VLOOKUP($E77,'Org List'!$AT$10:$AV$188,3,FALSE))="","",(VLOOKUP($E77,'Org List'!$AT$10:$AV$188,3,FALSE))),"")</f>
        <v>NHS England South West (South West South)</v>
      </c>
      <c r="E77" s="97" t="str">
        <f t="shared" ca="1" si="1"/>
        <v>E10000008</v>
      </c>
      <c r="F77" s="99" t="str">
        <f ca="1">IF(E77="","",VLOOKUP(E77,'Org List'!$J$9:$K$488,2,0))</f>
        <v>Devon</v>
      </c>
      <c r="G77" s="123">
        <f ca="1">IFERROR(IF((VLOOKUP($E77,'NEA Backsheet'!$D$5:$CB$183,G$9,FALSE))="","",(VLOOKUP($E77,'NEA Backsheet'!$D$5:$CB$183,G$9,FALSE))),"")</f>
        <v>21283.569270262466</v>
      </c>
      <c r="H77" s="124">
        <f ca="1">IFERROR(IF((VLOOKUP($E77,'NEA Backsheet'!$D$5:$CB$183,H$9,FALSE))="","",(VLOOKUP($E77,'NEA Backsheet'!$D$5:$CB$183,H$9,FALSE))),"")</f>
        <v>20975.944272874469</v>
      </c>
      <c r="I77" s="124">
        <f ca="1">IFERROR(IF((VLOOKUP($E77,'NEA Backsheet'!$D$5:$CB$183,I$9,FALSE))="","",(VLOOKUP($E77,'NEA Backsheet'!$D$5:$CB$183,I$9,FALSE))),"")</f>
        <v>22600.188804513542</v>
      </c>
      <c r="J77" s="125">
        <f ca="1">IFERROR(IF((VLOOKUP($E77,'NEA Backsheet'!$D$5:$CB$183,J$9,FALSE))="","",(VLOOKUP($E77,'NEA Backsheet'!$D$5:$CB$183,J$9,FALSE))),"")</f>
        <v>21985.900347356805</v>
      </c>
      <c r="K77" s="123">
        <f ca="1">IFERROR(IF((VLOOKUP($E77,'NEA Backsheet'!$D$5:$CB$183,K$9,FALSE))="","",(VLOOKUP($E77,'NEA Backsheet'!$D$5:$CB$183,K$9,FALSE))),"")</f>
        <v>21868.629819876998</v>
      </c>
      <c r="L77" s="124">
        <f ca="1">IFERROR(IF((VLOOKUP($E77,'NEA Backsheet'!$D$5:$CB$183,L$9,FALSE))="","",(VLOOKUP($E77,'NEA Backsheet'!$D$5:$CB$183,L$9,FALSE))),"")</f>
        <v>21747.005340875956</v>
      </c>
      <c r="M77" s="124">
        <f ca="1">IFERROR(IF((VLOOKUP($E77,'NEA Backsheet'!$D$5:$CB$183,M$9,FALSE))="","",(VLOOKUP($E77,'NEA Backsheet'!$D$5:$CB$183,M$9,FALSE))),"")</f>
        <v>22848.009351267669</v>
      </c>
      <c r="N77" s="126">
        <f ca="1">IFERROR(IF((VLOOKUP($E77,'NEA Backsheet'!$D$5:$CB$183,N$9,FALSE))="","",(VLOOKUP($E77,'NEA Backsheet'!$D$5:$CB$183,N$9,FALSE))),"")</f>
        <v>22655.665233404383</v>
      </c>
      <c r="O77" s="184">
        <f ca="1">IFERROR(IF((VLOOKUP($E77,'NEA Backsheet'!$D$5:$CB$183,O$9,FALSE))="","",(VLOOKUP($E77,'NEA Backsheet'!$D$5:$CB$183,O$9,FALSE))),"")</f>
        <v>21976.020753950881</v>
      </c>
      <c r="P77" s="126">
        <f ca="1">IFERROR(IF((VLOOKUP($E77,'NEA Backsheet'!$D$5:$CB$183,P$9,FALSE))="","",(VLOOKUP($E77,'NEA Backsheet'!$D$5:$CB$183,P$9,FALSE))),"")</f>
        <v>21283.416723036276</v>
      </c>
      <c r="Q77" s="127">
        <f ca="1">IFERROR(IF((VLOOKUP($E77,'NEA Backsheet'!$D$5:$CB$183,Q$9,FALSE))="","",(VLOOKUP($E77,'NEA Backsheet'!$D$5:$CB$183,Q$9,FALSE))),"")</f>
        <v>0</v>
      </c>
      <c r="R77" s="126">
        <f ca="1">IFERROR(IF((VLOOKUP($E77,'NEA Backsheet'!$D$5:$CB$183,R$9,FALSE))="","",(VLOOKUP($E77,'NEA Backsheet'!$D$5:$CB$183,R$9,FALSE))),"")</f>
        <v>0</v>
      </c>
    </row>
    <row r="78" spans="1:18" ht="15" customHeight="1" x14ac:dyDescent="0.3">
      <c r="A78" s="56">
        <v>64</v>
      </c>
      <c r="B78" s="97" t="str">
        <f ca="1">IFERROR(IF((VLOOKUP($E78,'Org List'!$AJ$10:$AL$188,3,FALSE))="","",(VLOOKUP($E78,'Org List'!$AJ$10:$AL$188,3,FALSE))),"")</f>
        <v>North of England Commissioning Region</v>
      </c>
      <c r="C78" s="98" t="str">
        <f ca="1">IFERROR(IF((VLOOKUP($E78,'Org List'!$AO$10:$AQ$188,3,FALSE))="","",(VLOOKUP($E78,'Org List'!$AO$10:$AQ$188,3,FALSE))),"")</f>
        <v>Yorkshire and The Humber Region</v>
      </c>
      <c r="D78" s="116" t="str">
        <f ca="1">IFERROR(IF((VLOOKUP($E78,'Org List'!$AT$10:$AV$188,3,FALSE))="","",(VLOOKUP($E78,'Org List'!$AT$10:$AV$188,3,FALSE))),"")</f>
        <v>NHS England North (Yorkshire And Humber)</v>
      </c>
      <c r="E78" s="97" t="str">
        <f t="shared" ref="E78:E109" ca="1" si="2">IF($A78&gt;$U$5-1,"",INDIRECT("'Comms by AT'!D"&amp;$A78+$U$4))</f>
        <v>E08000017</v>
      </c>
      <c r="F78" s="99" t="str">
        <f ca="1">IF(E78="","",VLOOKUP(E78,'Org List'!$J$9:$K$488,2,0))</f>
        <v>Doncaster</v>
      </c>
      <c r="G78" s="123">
        <f ca="1">IFERROR(IF((VLOOKUP($E78,'NEA Backsheet'!$D$5:$CB$183,G$9,FALSE))="","",(VLOOKUP($E78,'NEA Backsheet'!$D$5:$CB$183,G$9,FALSE))),"")</f>
        <v>9417.6263423950531</v>
      </c>
      <c r="H78" s="124">
        <f ca="1">IFERROR(IF((VLOOKUP($E78,'NEA Backsheet'!$D$5:$CB$183,H$9,FALSE))="","",(VLOOKUP($E78,'NEA Backsheet'!$D$5:$CB$183,H$9,FALSE))),"")</f>
        <v>9453.9908922938157</v>
      </c>
      <c r="I78" s="124">
        <f ca="1">IFERROR(IF((VLOOKUP($E78,'NEA Backsheet'!$D$5:$CB$183,I$9,FALSE))="","",(VLOOKUP($E78,'NEA Backsheet'!$D$5:$CB$183,I$9,FALSE))),"")</f>
        <v>9378.8126789527469</v>
      </c>
      <c r="J78" s="125">
        <f ca="1">IFERROR(IF((VLOOKUP($E78,'NEA Backsheet'!$D$5:$CB$183,J$9,FALSE))="","",(VLOOKUP($E78,'NEA Backsheet'!$D$5:$CB$183,J$9,FALSE))),"")</f>
        <v>9761.6680592648354</v>
      </c>
      <c r="K78" s="123">
        <f ca="1">IFERROR(IF((VLOOKUP($E78,'NEA Backsheet'!$D$5:$CB$183,K$9,FALSE))="","",(VLOOKUP($E78,'NEA Backsheet'!$D$5:$CB$183,K$9,FALSE))),"")</f>
        <v>9178.611800747356</v>
      </c>
      <c r="L78" s="124">
        <f ca="1">IFERROR(IF((VLOOKUP($E78,'NEA Backsheet'!$D$5:$CB$183,L$9,FALSE))="","",(VLOOKUP($E78,'NEA Backsheet'!$D$5:$CB$183,L$9,FALSE))),"")</f>
        <v>9297.2642632707721</v>
      </c>
      <c r="M78" s="124">
        <f ca="1">IFERROR(IF((VLOOKUP($E78,'NEA Backsheet'!$D$5:$CB$183,M$9,FALSE))="","",(VLOOKUP($E78,'NEA Backsheet'!$D$5:$CB$183,M$9,FALSE))),"")</f>
        <v>9435.9146851245659</v>
      </c>
      <c r="N78" s="126">
        <f ca="1">IFERROR(IF((VLOOKUP($E78,'NEA Backsheet'!$D$5:$CB$183,N$9,FALSE))="","",(VLOOKUP($E78,'NEA Backsheet'!$D$5:$CB$183,N$9,FALSE))),"")</f>
        <v>10362.184157622381</v>
      </c>
      <c r="O78" s="184">
        <f ca="1">IFERROR(IF((VLOOKUP($E78,'NEA Backsheet'!$D$5:$CB$183,O$9,FALSE))="","",(VLOOKUP($E78,'NEA Backsheet'!$D$5:$CB$183,O$9,FALSE))),"")</f>
        <v>9273.0030040469737</v>
      </c>
      <c r="P78" s="126">
        <f ca="1">IFERROR(IF((VLOOKUP($E78,'NEA Backsheet'!$D$5:$CB$183,P$9,FALSE))="","",(VLOOKUP($E78,'NEA Backsheet'!$D$5:$CB$183,P$9,FALSE))),"")</f>
        <v>9369.9496829767922</v>
      </c>
      <c r="Q78" s="127">
        <f ca="1">IFERROR(IF((VLOOKUP($E78,'NEA Backsheet'!$D$5:$CB$183,Q$9,FALSE))="","",(VLOOKUP($E78,'NEA Backsheet'!$D$5:$CB$183,Q$9,FALSE))),"")</f>
        <v>0</v>
      </c>
      <c r="R78" s="126">
        <f ca="1">IFERROR(IF((VLOOKUP($E78,'NEA Backsheet'!$D$5:$CB$183,R$9,FALSE))="","",(VLOOKUP($E78,'NEA Backsheet'!$D$5:$CB$183,R$9,FALSE))),"")</f>
        <v>0</v>
      </c>
    </row>
    <row r="79" spans="1:18" ht="15" customHeight="1" x14ac:dyDescent="0.3">
      <c r="A79" s="56">
        <v>65</v>
      </c>
      <c r="B79" s="97" t="str">
        <f ca="1">IFERROR(IF((VLOOKUP($E79,'Org List'!$AJ$10:$AL$188,3,FALSE))="","",(VLOOKUP($E79,'Org List'!$AJ$10:$AL$188,3,FALSE))),"")</f>
        <v>South West England Commissioning Region</v>
      </c>
      <c r="C79" s="98" t="str">
        <f ca="1">IFERROR(IF((VLOOKUP($E79,'Org List'!$AO$10:$AQ$188,3,FALSE))="","",(VLOOKUP($E79,'Org List'!$AO$10:$AQ$188,3,FALSE))),"")</f>
        <v>South West Region</v>
      </c>
      <c r="D79" s="116" t="str">
        <f ca="1">IFERROR(IF((VLOOKUP($E79,'Org List'!$AT$10:$AV$188,3,FALSE))="","",(VLOOKUP($E79,'Org List'!$AT$10:$AV$188,3,FALSE))),"")</f>
        <v>NHS England South West (South West South)</v>
      </c>
      <c r="E79" s="97" t="str">
        <f t="shared" ca="1" si="2"/>
        <v>E10000009</v>
      </c>
      <c r="F79" s="99" t="str">
        <f ca="1">IF(E79="","",VLOOKUP(E79,'Org List'!$J$9:$K$488,2,0))</f>
        <v>Dorset</v>
      </c>
      <c r="G79" s="123">
        <f ca="1">IFERROR(IF((VLOOKUP($E79,'NEA Backsheet'!$D$5:$CB$183,G$9,FALSE))="","",(VLOOKUP($E79,'NEA Backsheet'!$D$5:$CB$183,G$9,FALSE))),"")</f>
        <v>12791.274459677119</v>
      </c>
      <c r="H79" s="124">
        <f ca="1">IFERROR(IF((VLOOKUP($E79,'NEA Backsheet'!$D$5:$CB$183,H$9,FALSE))="","",(VLOOKUP($E79,'NEA Backsheet'!$D$5:$CB$183,H$9,FALSE))),"")</f>
        <v>12725.117003596046</v>
      </c>
      <c r="I79" s="124">
        <f ca="1">IFERROR(IF((VLOOKUP($E79,'NEA Backsheet'!$D$5:$CB$183,I$9,FALSE))="","",(VLOOKUP($E79,'NEA Backsheet'!$D$5:$CB$183,I$9,FALSE))),"")</f>
        <v>13132.278974584016</v>
      </c>
      <c r="J79" s="125">
        <f ca="1">IFERROR(IF((VLOOKUP($E79,'NEA Backsheet'!$D$5:$CB$183,J$9,FALSE))="","",(VLOOKUP($E79,'NEA Backsheet'!$D$5:$CB$183,J$9,FALSE))),"")</f>
        <v>13235.973587437116</v>
      </c>
      <c r="K79" s="123">
        <f ca="1">IFERROR(IF((VLOOKUP($E79,'NEA Backsheet'!$D$5:$CB$183,K$9,FALSE))="","",(VLOOKUP($E79,'NEA Backsheet'!$D$5:$CB$183,K$9,FALSE))),"")</f>
        <v>12888.008057001824</v>
      </c>
      <c r="L79" s="124">
        <f ca="1">IFERROR(IF((VLOOKUP($E79,'NEA Backsheet'!$D$5:$CB$183,L$9,FALSE))="","",(VLOOKUP($E79,'NEA Backsheet'!$D$5:$CB$183,L$9,FALSE))),"")</f>
        <v>12977.683676573934</v>
      </c>
      <c r="M79" s="124">
        <f ca="1">IFERROR(IF((VLOOKUP($E79,'NEA Backsheet'!$D$5:$CB$183,M$9,FALSE))="","",(VLOOKUP($E79,'NEA Backsheet'!$D$5:$CB$183,M$9,FALSE))),"")</f>
        <v>13406.240862340224</v>
      </c>
      <c r="N79" s="126">
        <f ca="1">IFERROR(IF((VLOOKUP($E79,'NEA Backsheet'!$D$5:$CB$183,N$9,FALSE))="","",(VLOOKUP($E79,'NEA Backsheet'!$D$5:$CB$183,N$9,FALSE))),"")</f>
        <v>13099.128241715112</v>
      </c>
      <c r="O79" s="184">
        <f ca="1">IFERROR(IF((VLOOKUP($E79,'NEA Backsheet'!$D$5:$CB$183,O$9,FALSE))="","",(VLOOKUP($E79,'NEA Backsheet'!$D$5:$CB$183,O$9,FALSE))),"")</f>
        <v>12999.250695596333</v>
      </c>
      <c r="P79" s="126">
        <f ca="1">IFERROR(IF((VLOOKUP($E79,'NEA Backsheet'!$D$5:$CB$183,P$9,FALSE))="","",(VLOOKUP($E79,'NEA Backsheet'!$D$5:$CB$183,P$9,FALSE))),"")</f>
        <v>12873.972519473535</v>
      </c>
      <c r="Q79" s="127">
        <f ca="1">IFERROR(IF((VLOOKUP($E79,'NEA Backsheet'!$D$5:$CB$183,Q$9,FALSE))="","",(VLOOKUP($E79,'NEA Backsheet'!$D$5:$CB$183,Q$9,FALSE))),"")</f>
        <v>0</v>
      </c>
      <c r="R79" s="126">
        <f ca="1">IFERROR(IF((VLOOKUP($E79,'NEA Backsheet'!$D$5:$CB$183,R$9,FALSE))="","",(VLOOKUP($E79,'NEA Backsheet'!$D$5:$CB$183,R$9,FALSE))),"")</f>
        <v>0</v>
      </c>
    </row>
    <row r="80" spans="1:18" ht="15" customHeight="1" x14ac:dyDescent="0.3">
      <c r="A80" s="56">
        <v>66</v>
      </c>
      <c r="B80" s="97" t="str">
        <f ca="1">IFERROR(IF((VLOOKUP($E80,'Org List'!$AJ$10:$AL$188,3,FALSE))="","",(VLOOKUP($E80,'Org List'!$AJ$10:$AL$188,3,FALSE))),"")</f>
        <v>Midlands and East of England Commissioning Region</v>
      </c>
      <c r="C80" s="98" t="str">
        <f ca="1">IFERROR(IF((VLOOKUP($E80,'Org List'!$AO$10:$AQ$188,3,FALSE))="","",(VLOOKUP($E80,'Org List'!$AO$10:$AQ$188,3,FALSE))),"")</f>
        <v>West Midlands Region</v>
      </c>
      <c r="D80" s="116" t="str">
        <f ca="1">IFERROR(IF((VLOOKUP($E80,'Org List'!$AT$10:$AV$188,3,FALSE))="","",(VLOOKUP($E80,'Org List'!$AT$10:$AV$188,3,FALSE))),"")</f>
        <v>NHS England Midlands And East (West Midlands)</v>
      </c>
      <c r="E80" s="97" t="str">
        <f t="shared" ca="1" si="2"/>
        <v>E08000027</v>
      </c>
      <c r="F80" s="99" t="str">
        <f ca="1">IF(E80="","",VLOOKUP(E80,'Org List'!$J$9:$K$488,2,0))</f>
        <v>Dudley</v>
      </c>
      <c r="G80" s="123">
        <f ca="1">IFERROR(IF((VLOOKUP($E80,'NEA Backsheet'!$D$5:$CB$183,G$9,FALSE))="","",(VLOOKUP($E80,'NEA Backsheet'!$D$5:$CB$183,G$9,FALSE))),"")</f>
        <v>10915.394718138788</v>
      </c>
      <c r="H80" s="124">
        <f ca="1">IFERROR(IF((VLOOKUP($E80,'NEA Backsheet'!$D$5:$CB$183,H$9,FALSE))="","",(VLOOKUP($E80,'NEA Backsheet'!$D$5:$CB$183,H$9,FALSE))),"")</f>
        <v>9919.1713060600378</v>
      </c>
      <c r="I80" s="124">
        <f ca="1">IFERROR(IF((VLOOKUP($E80,'NEA Backsheet'!$D$5:$CB$183,I$9,FALSE))="","",(VLOOKUP($E80,'NEA Backsheet'!$D$5:$CB$183,I$9,FALSE))),"")</f>
        <v>8075.484896829119</v>
      </c>
      <c r="J80" s="125">
        <f ca="1">IFERROR(IF((VLOOKUP($E80,'NEA Backsheet'!$D$5:$CB$183,J$9,FALSE))="","",(VLOOKUP($E80,'NEA Backsheet'!$D$5:$CB$183,J$9,FALSE))),"")</f>
        <v>7785.2150884612929</v>
      </c>
      <c r="K80" s="123">
        <f ca="1">IFERROR(IF((VLOOKUP($E80,'NEA Backsheet'!$D$5:$CB$183,K$9,FALSE))="","",(VLOOKUP($E80,'NEA Backsheet'!$D$5:$CB$183,K$9,FALSE))),"")</f>
        <v>8642.1301178647791</v>
      </c>
      <c r="L80" s="124">
        <f ca="1">IFERROR(IF((VLOOKUP($E80,'NEA Backsheet'!$D$5:$CB$183,L$9,FALSE))="","",(VLOOKUP($E80,'NEA Backsheet'!$D$5:$CB$183,L$9,FALSE))),"")</f>
        <v>8626.5448303205721</v>
      </c>
      <c r="M80" s="124">
        <f ca="1">IFERROR(IF((VLOOKUP($E80,'NEA Backsheet'!$D$5:$CB$183,M$9,FALSE))="","",(VLOOKUP($E80,'NEA Backsheet'!$D$5:$CB$183,M$9,FALSE))),"")</f>
        <v>8682.0017783315543</v>
      </c>
      <c r="N80" s="126">
        <f ca="1">IFERROR(IF((VLOOKUP($E80,'NEA Backsheet'!$D$5:$CB$183,N$9,FALSE))="","",(VLOOKUP($E80,'NEA Backsheet'!$D$5:$CB$183,N$9,FALSE))),"")</f>
        <v>8418.3309438752003</v>
      </c>
      <c r="O80" s="184">
        <f ca="1">IFERROR(IF((VLOOKUP($E80,'NEA Backsheet'!$D$5:$CB$183,O$9,FALSE))="","",(VLOOKUP($E80,'NEA Backsheet'!$D$5:$CB$183,O$9,FALSE))),"")</f>
        <v>7874.9129889269789</v>
      </c>
      <c r="P80" s="126">
        <f ca="1">IFERROR(IF((VLOOKUP($E80,'NEA Backsheet'!$D$5:$CB$183,P$9,FALSE))="","",(VLOOKUP($E80,'NEA Backsheet'!$D$5:$CB$183,P$9,FALSE))),"")</f>
        <v>8171.9193438277198</v>
      </c>
      <c r="Q80" s="127">
        <f ca="1">IFERROR(IF((VLOOKUP($E80,'NEA Backsheet'!$D$5:$CB$183,Q$9,FALSE))="","",(VLOOKUP($E80,'NEA Backsheet'!$D$5:$CB$183,Q$9,FALSE))),"")</f>
        <v>0</v>
      </c>
      <c r="R80" s="126">
        <f ca="1">IFERROR(IF((VLOOKUP($E80,'NEA Backsheet'!$D$5:$CB$183,R$9,FALSE))="","",(VLOOKUP($E80,'NEA Backsheet'!$D$5:$CB$183,R$9,FALSE))),"")</f>
        <v>0</v>
      </c>
    </row>
    <row r="81" spans="1:18" ht="15" customHeight="1" x14ac:dyDescent="0.3">
      <c r="A81" s="56">
        <v>67</v>
      </c>
      <c r="B81" s="97" t="str">
        <f ca="1">IFERROR(IF((VLOOKUP($E81,'Org List'!$AJ$10:$AL$188,3,FALSE))="","",(VLOOKUP($E81,'Org List'!$AJ$10:$AL$188,3,FALSE))),"")</f>
        <v>London Commissioning Region</v>
      </c>
      <c r="C81" s="98" t="str">
        <f ca="1">IFERROR(IF((VLOOKUP($E81,'Org List'!$AO$10:$AQ$188,3,FALSE))="","",(VLOOKUP($E81,'Org List'!$AO$10:$AQ$188,3,FALSE))),"")</f>
        <v>London Region</v>
      </c>
      <c r="D81" s="116" t="str">
        <f ca="1">IFERROR(IF((VLOOKUP($E81,'Org List'!$AT$10:$AV$188,3,FALSE))="","",(VLOOKUP($E81,'Org List'!$AT$10:$AV$188,3,FALSE))),"")</f>
        <v>NHS England London</v>
      </c>
      <c r="E81" s="97" t="str">
        <f t="shared" ca="1" si="2"/>
        <v>E09000009</v>
      </c>
      <c r="F81" s="99" t="str">
        <f ca="1">IF(E81="","",VLOOKUP(E81,'Org List'!$J$9:$K$488,2,0))</f>
        <v>Ealing</v>
      </c>
      <c r="G81" s="123">
        <f ca="1">IFERROR(IF((VLOOKUP($E81,'NEA Backsheet'!$D$5:$CB$183,G$9,FALSE))="","",(VLOOKUP($E81,'NEA Backsheet'!$D$5:$CB$183,G$9,FALSE))),"")</f>
        <v>8900.2348286615743</v>
      </c>
      <c r="H81" s="124">
        <f ca="1">IFERROR(IF((VLOOKUP($E81,'NEA Backsheet'!$D$5:$CB$183,H$9,FALSE))="","",(VLOOKUP($E81,'NEA Backsheet'!$D$5:$CB$183,H$9,FALSE))),"")</f>
        <v>8828.0647739555261</v>
      </c>
      <c r="I81" s="124">
        <f ca="1">IFERROR(IF((VLOOKUP($E81,'NEA Backsheet'!$D$5:$CB$183,I$9,FALSE))="","",(VLOOKUP($E81,'NEA Backsheet'!$D$5:$CB$183,I$9,FALSE))),"")</f>
        <v>8841.6869407850518</v>
      </c>
      <c r="J81" s="125">
        <f ca="1">IFERROR(IF((VLOOKUP($E81,'NEA Backsheet'!$D$5:$CB$183,J$9,FALSE))="","",(VLOOKUP($E81,'NEA Backsheet'!$D$5:$CB$183,J$9,FALSE))),"")</f>
        <v>8928.0125903629068</v>
      </c>
      <c r="K81" s="123">
        <f ca="1">IFERROR(IF((VLOOKUP($E81,'NEA Backsheet'!$D$5:$CB$183,K$9,FALSE))="","",(VLOOKUP($E81,'NEA Backsheet'!$D$5:$CB$183,K$9,FALSE))),"")</f>
        <v>9221.607932328543</v>
      </c>
      <c r="L81" s="124">
        <f ca="1">IFERROR(IF((VLOOKUP($E81,'NEA Backsheet'!$D$5:$CB$183,L$9,FALSE))="","",(VLOOKUP($E81,'NEA Backsheet'!$D$5:$CB$183,L$9,FALSE))),"")</f>
        <v>9060.0120292087795</v>
      </c>
      <c r="M81" s="124">
        <f ca="1">IFERROR(IF((VLOOKUP($E81,'NEA Backsheet'!$D$5:$CB$183,M$9,FALSE))="","",(VLOOKUP($E81,'NEA Backsheet'!$D$5:$CB$183,M$9,FALSE))),"")</f>
        <v>9165.0924261251039</v>
      </c>
      <c r="N81" s="126">
        <f ca="1">IFERROR(IF((VLOOKUP($E81,'NEA Backsheet'!$D$5:$CB$183,N$9,FALSE))="","",(VLOOKUP($E81,'NEA Backsheet'!$D$5:$CB$183,N$9,FALSE))),"")</f>
        <v>9036.8534522526043</v>
      </c>
      <c r="O81" s="184">
        <f ca="1">IFERROR(IF((VLOOKUP($E81,'NEA Backsheet'!$D$5:$CB$183,O$9,FALSE))="","",(VLOOKUP($E81,'NEA Backsheet'!$D$5:$CB$183,O$9,FALSE))),"")</f>
        <v>8921.9848677249011</v>
      </c>
      <c r="P81" s="126">
        <f ca="1">IFERROR(IF((VLOOKUP($E81,'NEA Backsheet'!$D$5:$CB$183,P$9,FALSE))="","",(VLOOKUP($E81,'NEA Backsheet'!$D$5:$CB$183,P$9,FALSE))),"")</f>
        <v>9207.6003159954744</v>
      </c>
      <c r="Q81" s="127">
        <f ca="1">IFERROR(IF((VLOOKUP($E81,'NEA Backsheet'!$D$5:$CB$183,Q$9,FALSE))="","",(VLOOKUP($E81,'NEA Backsheet'!$D$5:$CB$183,Q$9,FALSE))),"")</f>
        <v>0</v>
      </c>
      <c r="R81" s="126">
        <f ca="1">IFERROR(IF((VLOOKUP($E81,'NEA Backsheet'!$D$5:$CB$183,R$9,FALSE))="","",(VLOOKUP($E81,'NEA Backsheet'!$D$5:$CB$183,R$9,FALSE))),"")</f>
        <v>0</v>
      </c>
    </row>
    <row r="82" spans="1:18" ht="15" customHeight="1" x14ac:dyDescent="0.3">
      <c r="A82" s="56">
        <v>68</v>
      </c>
      <c r="B82" s="97" t="str">
        <f ca="1">IFERROR(IF((VLOOKUP($E82,'Org List'!$AJ$10:$AL$188,3,FALSE))="","",(VLOOKUP($E82,'Org List'!$AJ$10:$AL$188,3,FALSE))),"")</f>
        <v>North of England Commissioning Region</v>
      </c>
      <c r="C82" s="98" t="str">
        <f ca="1">IFERROR(IF((VLOOKUP($E82,'Org List'!$AO$10:$AQ$188,3,FALSE))="","",(VLOOKUP($E82,'Org List'!$AO$10:$AQ$188,3,FALSE))),"")</f>
        <v>Yorkshire and The Humber Region</v>
      </c>
      <c r="D82" s="116" t="str">
        <f ca="1">IFERROR(IF((VLOOKUP($E82,'Org List'!$AT$10:$AV$188,3,FALSE))="","",(VLOOKUP($E82,'Org List'!$AT$10:$AV$188,3,FALSE))),"")</f>
        <v>NHS England North (Yorkshire And Humber)</v>
      </c>
      <c r="E82" s="97" t="str">
        <f t="shared" ca="1" si="2"/>
        <v>E06000011</v>
      </c>
      <c r="F82" s="99" t="str">
        <f ca="1">IF(E82="","",VLOOKUP(E82,'Org List'!$J$9:$K$488,2,0))</f>
        <v>East Riding of Yorkshire</v>
      </c>
      <c r="G82" s="123">
        <f ca="1">IFERROR(IF((VLOOKUP($E82,'NEA Backsheet'!$D$5:$CB$183,G$9,FALSE))="","",(VLOOKUP($E82,'NEA Backsheet'!$D$5:$CB$183,G$9,FALSE))),"")</f>
        <v>8238.2977503344027</v>
      </c>
      <c r="H82" s="124">
        <f ca="1">IFERROR(IF((VLOOKUP($E82,'NEA Backsheet'!$D$5:$CB$183,H$9,FALSE))="","",(VLOOKUP($E82,'NEA Backsheet'!$D$5:$CB$183,H$9,FALSE))),"")</f>
        <v>7855.982731245269</v>
      </c>
      <c r="I82" s="124">
        <f ca="1">IFERROR(IF((VLOOKUP($E82,'NEA Backsheet'!$D$5:$CB$183,I$9,FALSE))="","",(VLOOKUP($E82,'NEA Backsheet'!$D$5:$CB$183,I$9,FALSE))),"")</f>
        <v>8538.5025633743244</v>
      </c>
      <c r="J82" s="125">
        <f ca="1">IFERROR(IF((VLOOKUP($E82,'NEA Backsheet'!$D$5:$CB$183,J$9,FALSE))="","",(VLOOKUP($E82,'NEA Backsheet'!$D$5:$CB$183,J$9,FALSE))),"")</f>
        <v>8400.8306746817179</v>
      </c>
      <c r="K82" s="123">
        <f ca="1">IFERROR(IF((VLOOKUP($E82,'NEA Backsheet'!$D$5:$CB$183,K$9,FALSE))="","",(VLOOKUP($E82,'NEA Backsheet'!$D$5:$CB$183,K$9,FALSE))),"")</f>
        <v>8123.3350987987178</v>
      </c>
      <c r="L82" s="124">
        <f ca="1">IFERROR(IF((VLOOKUP($E82,'NEA Backsheet'!$D$5:$CB$183,L$9,FALSE))="","",(VLOOKUP($E82,'NEA Backsheet'!$D$5:$CB$183,L$9,FALSE))),"")</f>
        <v>8098.7024014794324</v>
      </c>
      <c r="M82" s="124">
        <f ca="1">IFERROR(IF((VLOOKUP($E82,'NEA Backsheet'!$D$5:$CB$183,M$9,FALSE))="","",(VLOOKUP($E82,'NEA Backsheet'!$D$5:$CB$183,M$9,FALSE))),"")</f>
        <v>8470.6869481437261</v>
      </c>
      <c r="N82" s="126">
        <f ca="1">IFERROR(IF((VLOOKUP($E82,'NEA Backsheet'!$D$5:$CB$183,N$9,FALSE))="","",(VLOOKUP($E82,'NEA Backsheet'!$D$5:$CB$183,N$9,FALSE))),"")</f>
        <v>8131.985049707424</v>
      </c>
      <c r="O82" s="184">
        <f ca="1">IFERROR(IF((VLOOKUP($E82,'NEA Backsheet'!$D$5:$CB$183,O$9,FALSE))="","",(VLOOKUP($E82,'NEA Backsheet'!$D$5:$CB$183,O$9,FALSE))),"")</f>
        <v>8191.154141551202</v>
      </c>
      <c r="P82" s="126">
        <f ca="1">IFERROR(IF((VLOOKUP($E82,'NEA Backsheet'!$D$5:$CB$183,P$9,FALSE))="","",(VLOOKUP($E82,'NEA Backsheet'!$D$5:$CB$183,P$9,FALSE))),"")</f>
        <v>8095.3647325155489</v>
      </c>
      <c r="Q82" s="127">
        <f ca="1">IFERROR(IF((VLOOKUP($E82,'NEA Backsheet'!$D$5:$CB$183,Q$9,FALSE))="","",(VLOOKUP($E82,'NEA Backsheet'!$D$5:$CB$183,Q$9,FALSE))),"")</f>
        <v>0</v>
      </c>
      <c r="R82" s="126">
        <f ca="1">IFERROR(IF((VLOOKUP($E82,'NEA Backsheet'!$D$5:$CB$183,R$9,FALSE))="","",(VLOOKUP($E82,'NEA Backsheet'!$D$5:$CB$183,R$9,FALSE))),"")</f>
        <v>0</v>
      </c>
    </row>
    <row r="83" spans="1:18" ht="15" customHeight="1" x14ac:dyDescent="0.3">
      <c r="A83" s="56">
        <v>69</v>
      </c>
      <c r="B83" s="97" t="str">
        <f ca="1">IFERROR(IF((VLOOKUP($E83,'Org List'!$AJ$10:$AL$188,3,FALSE))="","",(VLOOKUP($E83,'Org List'!$AJ$10:$AL$188,3,FALSE))),"")</f>
        <v>South East England Commissioning Region</v>
      </c>
      <c r="C83" s="98" t="str">
        <f ca="1">IFERROR(IF((VLOOKUP($E83,'Org List'!$AO$10:$AQ$188,3,FALSE))="","",(VLOOKUP($E83,'Org List'!$AO$10:$AQ$188,3,FALSE))),"")</f>
        <v>South East Region</v>
      </c>
      <c r="D83" s="116" t="str">
        <f ca="1">IFERROR(IF((VLOOKUP($E83,'Org List'!$AT$10:$AV$188,3,FALSE))="","",(VLOOKUP($E83,'Org List'!$AT$10:$AV$188,3,FALSE))),"")</f>
        <v>NHS England South East (Kent, Surrey and Sussex)</v>
      </c>
      <c r="E83" s="97" t="str">
        <f t="shared" ca="1" si="2"/>
        <v>E10000011</v>
      </c>
      <c r="F83" s="99" t="str">
        <f ca="1">IF(E83="","",VLOOKUP(E83,'Org List'!$J$9:$K$488,2,0))</f>
        <v>East Sussex</v>
      </c>
      <c r="G83" s="123">
        <f ca="1">IFERROR(IF((VLOOKUP($E83,'NEA Backsheet'!$D$5:$CB$183,G$9,FALSE))="","",(VLOOKUP($E83,'NEA Backsheet'!$D$5:$CB$183,G$9,FALSE))),"")</f>
        <v>13793.386656696153</v>
      </c>
      <c r="H83" s="124">
        <f ca="1">IFERROR(IF((VLOOKUP($E83,'NEA Backsheet'!$D$5:$CB$183,H$9,FALSE))="","",(VLOOKUP($E83,'NEA Backsheet'!$D$5:$CB$183,H$9,FALSE))),"")</f>
        <v>14519.945332062736</v>
      </c>
      <c r="I83" s="124">
        <f ca="1">IFERROR(IF((VLOOKUP($E83,'NEA Backsheet'!$D$5:$CB$183,I$9,FALSE))="","",(VLOOKUP($E83,'NEA Backsheet'!$D$5:$CB$183,I$9,FALSE))),"")</f>
        <v>15340.451839473826</v>
      </c>
      <c r="J83" s="125">
        <f ca="1">IFERROR(IF((VLOOKUP($E83,'NEA Backsheet'!$D$5:$CB$183,J$9,FALSE))="","",(VLOOKUP($E83,'NEA Backsheet'!$D$5:$CB$183,J$9,FALSE))),"")</f>
        <v>15762.195253143913</v>
      </c>
      <c r="K83" s="123">
        <f ca="1">IFERROR(IF((VLOOKUP($E83,'NEA Backsheet'!$D$5:$CB$183,K$9,FALSE))="","",(VLOOKUP($E83,'NEA Backsheet'!$D$5:$CB$183,K$9,FALSE))),"")</f>
        <v>14935.019054452945</v>
      </c>
      <c r="L83" s="124">
        <f ca="1">IFERROR(IF((VLOOKUP($E83,'NEA Backsheet'!$D$5:$CB$183,L$9,FALSE))="","",(VLOOKUP($E83,'NEA Backsheet'!$D$5:$CB$183,L$9,FALSE))),"")</f>
        <v>15199.279197093661</v>
      </c>
      <c r="M83" s="124">
        <f ca="1">IFERROR(IF((VLOOKUP($E83,'NEA Backsheet'!$D$5:$CB$183,M$9,FALSE))="","",(VLOOKUP($E83,'NEA Backsheet'!$D$5:$CB$183,M$9,FALSE))),"")</f>
        <v>15327.7427941601</v>
      </c>
      <c r="N83" s="126">
        <f ca="1">IFERROR(IF((VLOOKUP($E83,'NEA Backsheet'!$D$5:$CB$183,N$9,FALSE))="","",(VLOOKUP($E83,'NEA Backsheet'!$D$5:$CB$183,N$9,FALSE))),"")</f>
        <v>15066.612056326163</v>
      </c>
      <c r="O83" s="184">
        <f ca="1">IFERROR(IF((VLOOKUP($E83,'NEA Backsheet'!$D$5:$CB$183,O$9,FALSE))="","",(VLOOKUP($E83,'NEA Backsheet'!$D$5:$CB$183,O$9,FALSE))),"")</f>
        <v>15865.991381747386</v>
      </c>
      <c r="P83" s="126">
        <f ca="1">IFERROR(IF((VLOOKUP($E83,'NEA Backsheet'!$D$5:$CB$183,P$9,FALSE))="","",(VLOOKUP($E83,'NEA Backsheet'!$D$5:$CB$183,P$9,FALSE))),"")</f>
        <v>15899.002526032958</v>
      </c>
      <c r="Q83" s="127">
        <f ca="1">IFERROR(IF((VLOOKUP($E83,'NEA Backsheet'!$D$5:$CB$183,Q$9,FALSE))="","",(VLOOKUP($E83,'NEA Backsheet'!$D$5:$CB$183,Q$9,FALSE))),"")</f>
        <v>0</v>
      </c>
      <c r="R83" s="126">
        <f ca="1">IFERROR(IF((VLOOKUP($E83,'NEA Backsheet'!$D$5:$CB$183,R$9,FALSE))="","",(VLOOKUP($E83,'NEA Backsheet'!$D$5:$CB$183,R$9,FALSE))),"")</f>
        <v>0</v>
      </c>
    </row>
    <row r="84" spans="1:18" ht="15" customHeight="1" x14ac:dyDescent="0.3">
      <c r="A84" s="56">
        <v>70</v>
      </c>
      <c r="B84" s="97" t="str">
        <f ca="1">IFERROR(IF((VLOOKUP($E84,'Org List'!$AJ$10:$AL$188,3,FALSE))="","",(VLOOKUP($E84,'Org List'!$AJ$10:$AL$188,3,FALSE))),"")</f>
        <v>London Commissioning Region</v>
      </c>
      <c r="C84" s="98" t="str">
        <f ca="1">IFERROR(IF((VLOOKUP($E84,'Org List'!$AO$10:$AQ$188,3,FALSE))="","",(VLOOKUP($E84,'Org List'!$AO$10:$AQ$188,3,FALSE))),"")</f>
        <v>London Region</v>
      </c>
      <c r="D84" s="116" t="str">
        <f ca="1">IFERROR(IF((VLOOKUP($E84,'Org List'!$AT$10:$AV$188,3,FALSE))="","",(VLOOKUP($E84,'Org List'!$AT$10:$AV$188,3,FALSE))),"")</f>
        <v>NHS England London</v>
      </c>
      <c r="E84" s="97" t="str">
        <f t="shared" ca="1" si="2"/>
        <v>E09000010</v>
      </c>
      <c r="F84" s="99" t="str">
        <f ca="1">IF(E84="","",VLOOKUP(E84,'Org List'!$J$9:$K$488,2,0))</f>
        <v>Enfield</v>
      </c>
      <c r="G84" s="123">
        <f ca="1">IFERROR(IF((VLOOKUP($E84,'NEA Backsheet'!$D$5:$CB$183,G$9,FALSE))="","",(VLOOKUP($E84,'NEA Backsheet'!$D$5:$CB$183,G$9,FALSE))),"")</f>
        <v>7681.6647872777166</v>
      </c>
      <c r="H84" s="124">
        <f ca="1">IFERROR(IF((VLOOKUP($E84,'NEA Backsheet'!$D$5:$CB$183,H$9,FALSE))="","",(VLOOKUP($E84,'NEA Backsheet'!$D$5:$CB$183,H$9,FALSE))),"")</f>
        <v>7568.3042749429706</v>
      </c>
      <c r="I84" s="124">
        <f ca="1">IFERROR(IF((VLOOKUP($E84,'NEA Backsheet'!$D$5:$CB$183,I$9,FALSE))="","",(VLOOKUP($E84,'NEA Backsheet'!$D$5:$CB$183,I$9,FALSE))),"")</f>
        <v>8198.3476361715166</v>
      </c>
      <c r="J84" s="125">
        <f ca="1">IFERROR(IF((VLOOKUP($E84,'NEA Backsheet'!$D$5:$CB$183,J$9,FALSE))="","",(VLOOKUP($E84,'NEA Backsheet'!$D$5:$CB$183,J$9,FALSE))),"")</f>
        <v>8129.4031114663067</v>
      </c>
      <c r="K84" s="123">
        <f ca="1">IFERROR(IF((VLOOKUP($E84,'NEA Backsheet'!$D$5:$CB$183,K$9,FALSE))="","",(VLOOKUP($E84,'NEA Backsheet'!$D$5:$CB$183,K$9,FALSE))),"")</f>
        <v>8041.7054920120827</v>
      </c>
      <c r="L84" s="124">
        <f ca="1">IFERROR(IF((VLOOKUP($E84,'NEA Backsheet'!$D$5:$CB$183,L$9,FALSE))="","",(VLOOKUP($E84,'NEA Backsheet'!$D$5:$CB$183,L$9,FALSE))),"")</f>
        <v>8126.0121102668381</v>
      </c>
      <c r="M84" s="124">
        <f ca="1">IFERROR(IF((VLOOKUP($E84,'NEA Backsheet'!$D$5:$CB$183,M$9,FALSE))="","",(VLOOKUP($E84,'NEA Backsheet'!$D$5:$CB$183,M$9,FALSE))),"")</f>
        <v>8130.5633970325252</v>
      </c>
      <c r="N84" s="126">
        <f ca="1">IFERROR(IF((VLOOKUP($E84,'NEA Backsheet'!$D$5:$CB$183,N$9,FALSE))="","",(VLOOKUP($E84,'NEA Backsheet'!$D$5:$CB$183,N$9,FALSE))),"")</f>
        <v>7949.7885603988116</v>
      </c>
      <c r="O84" s="184">
        <f ca="1">IFERROR(IF((VLOOKUP($E84,'NEA Backsheet'!$D$5:$CB$183,O$9,FALSE))="","",(VLOOKUP($E84,'NEA Backsheet'!$D$5:$CB$183,O$9,FALSE))),"")</f>
        <v>7965.3347882510525</v>
      </c>
      <c r="P84" s="126">
        <f ca="1">IFERROR(IF((VLOOKUP($E84,'NEA Backsheet'!$D$5:$CB$183,P$9,FALSE))="","",(VLOOKUP($E84,'NEA Backsheet'!$D$5:$CB$183,P$9,FALSE))),"")</f>
        <v>7998.3289859599408</v>
      </c>
      <c r="Q84" s="127">
        <f ca="1">IFERROR(IF((VLOOKUP($E84,'NEA Backsheet'!$D$5:$CB$183,Q$9,FALSE))="","",(VLOOKUP($E84,'NEA Backsheet'!$D$5:$CB$183,Q$9,FALSE))),"")</f>
        <v>0</v>
      </c>
      <c r="R84" s="126">
        <f ca="1">IFERROR(IF((VLOOKUP($E84,'NEA Backsheet'!$D$5:$CB$183,R$9,FALSE))="","",(VLOOKUP($E84,'NEA Backsheet'!$D$5:$CB$183,R$9,FALSE))),"")</f>
        <v>0</v>
      </c>
    </row>
    <row r="85" spans="1:18" ht="15" customHeight="1" x14ac:dyDescent="0.3">
      <c r="A85" s="56">
        <v>71</v>
      </c>
      <c r="B85" s="97" t="str">
        <f ca="1">IFERROR(IF((VLOOKUP($E85,'Org List'!$AJ$10:$AL$188,3,FALSE))="","",(VLOOKUP($E85,'Org List'!$AJ$10:$AL$188,3,FALSE))),"")</f>
        <v>Midlands and East of England Commissioning Region</v>
      </c>
      <c r="C85" s="98" t="str">
        <f ca="1">IFERROR(IF((VLOOKUP($E85,'Org List'!$AO$10:$AQ$188,3,FALSE))="","",(VLOOKUP($E85,'Org List'!$AO$10:$AQ$188,3,FALSE))),"")</f>
        <v>East Region</v>
      </c>
      <c r="D85" s="116" t="str">
        <f ca="1">IFERROR(IF((VLOOKUP($E85,'Org List'!$AT$10:$AV$188,3,FALSE))="","",(VLOOKUP($E85,'Org List'!$AT$10:$AV$188,3,FALSE))),"")</f>
        <v>NHS England Midlands And East (East)</v>
      </c>
      <c r="E85" s="97" t="str">
        <f t="shared" ca="1" si="2"/>
        <v>E10000012</v>
      </c>
      <c r="F85" s="99" t="str">
        <f ca="1">IF(E85="","",VLOOKUP(E85,'Org List'!$J$9:$K$488,2,0))</f>
        <v>Essex</v>
      </c>
      <c r="G85" s="123">
        <f ca="1">IFERROR(IF((VLOOKUP($E85,'NEA Backsheet'!$D$5:$CB$183,G$9,FALSE))="","",(VLOOKUP($E85,'NEA Backsheet'!$D$5:$CB$183,G$9,FALSE))),"")</f>
        <v>37776.263042213286</v>
      </c>
      <c r="H85" s="124">
        <f ca="1">IFERROR(IF((VLOOKUP($E85,'NEA Backsheet'!$D$5:$CB$183,H$9,FALSE))="","",(VLOOKUP($E85,'NEA Backsheet'!$D$5:$CB$183,H$9,FALSE))),"")</f>
        <v>38615.021523981457</v>
      </c>
      <c r="I85" s="124">
        <f ca="1">IFERROR(IF((VLOOKUP($E85,'NEA Backsheet'!$D$5:$CB$183,I$9,FALSE))="","",(VLOOKUP($E85,'NEA Backsheet'!$D$5:$CB$183,I$9,FALSE))),"")</f>
        <v>39557.873589233219</v>
      </c>
      <c r="J85" s="125">
        <f ca="1">IFERROR(IF((VLOOKUP($E85,'NEA Backsheet'!$D$5:$CB$183,J$9,FALSE))="","",(VLOOKUP($E85,'NEA Backsheet'!$D$5:$CB$183,J$9,FALSE))),"")</f>
        <v>40150.41515888679</v>
      </c>
      <c r="K85" s="123">
        <f ca="1">IFERROR(IF((VLOOKUP($E85,'NEA Backsheet'!$D$5:$CB$183,K$9,FALSE))="","",(VLOOKUP($E85,'NEA Backsheet'!$D$5:$CB$183,K$9,FALSE))),"")</f>
        <v>39778.339647896122</v>
      </c>
      <c r="L85" s="124">
        <f ca="1">IFERROR(IF((VLOOKUP($E85,'NEA Backsheet'!$D$5:$CB$183,L$9,FALSE))="","",(VLOOKUP($E85,'NEA Backsheet'!$D$5:$CB$183,L$9,FALSE))),"")</f>
        <v>40413.311559261434</v>
      </c>
      <c r="M85" s="124">
        <f ca="1">IFERROR(IF((VLOOKUP($E85,'NEA Backsheet'!$D$5:$CB$183,M$9,FALSE))="","",(VLOOKUP($E85,'NEA Backsheet'!$D$5:$CB$183,M$9,FALSE))),"")</f>
        <v>41719.244044350504</v>
      </c>
      <c r="N85" s="126">
        <f ca="1">IFERROR(IF((VLOOKUP($E85,'NEA Backsheet'!$D$5:$CB$183,N$9,FALSE))="","",(VLOOKUP($E85,'NEA Backsheet'!$D$5:$CB$183,N$9,FALSE))),"")</f>
        <v>41054.395432626668</v>
      </c>
      <c r="O85" s="184">
        <f ca="1">IFERROR(IF((VLOOKUP($E85,'NEA Backsheet'!$D$5:$CB$183,O$9,FALSE))="","",(VLOOKUP($E85,'NEA Backsheet'!$D$5:$CB$183,O$9,FALSE))),"")</f>
        <v>41228.612845316064</v>
      </c>
      <c r="P85" s="126">
        <f ca="1">IFERROR(IF((VLOOKUP($E85,'NEA Backsheet'!$D$5:$CB$183,P$9,FALSE))="","",(VLOOKUP($E85,'NEA Backsheet'!$D$5:$CB$183,P$9,FALSE))),"")</f>
        <v>41084.849748719782</v>
      </c>
      <c r="Q85" s="127">
        <f ca="1">IFERROR(IF((VLOOKUP($E85,'NEA Backsheet'!$D$5:$CB$183,Q$9,FALSE))="","",(VLOOKUP($E85,'NEA Backsheet'!$D$5:$CB$183,Q$9,FALSE))),"")</f>
        <v>0</v>
      </c>
      <c r="R85" s="126">
        <f ca="1">IFERROR(IF((VLOOKUP($E85,'NEA Backsheet'!$D$5:$CB$183,R$9,FALSE))="","",(VLOOKUP($E85,'NEA Backsheet'!$D$5:$CB$183,R$9,FALSE))),"")</f>
        <v>0</v>
      </c>
    </row>
    <row r="86" spans="1:18" ht="15" customHeight="1" x14ac:dyDescent="0.3">
      <c r="A86" s="56">
        <v>72</v>
      </c>
      <c r="B86" s="97" t="str">
        <f ca="1">IFERROR(IF((VLOOKUP($E86,'Org List'!$AJ$10:$AL$188,3,FALSE))="","",(VLOOKUP($E86,'Org List'!$AJ$10:$AL$188,3,FALSE))),"")</f>
        <v>North of England Commissioning Region</v>
      </c>
      <c r="C86" s="98" t="str">
        <f ca="1">IFERROR(IF((VLOOKUP($E86,'Org List'!$AO$10:$AQ$188,3,FALSE))="","",(VLOOKUP($E86,'Org List'!$AO$10:$AQ$188,3,FALSE))),"")</f>
        <v>North East Region</v>
      </c>
      <c r="D86" s="116" t="str">
        <f ca="1">IFERROR(IF((VLOOKUP($E86,'Org List'!$AT$10:$AV$188,3,FALSE))="","",(VLOOKUP($E86,'Org List'!$AT$10:$AV$188,3,FALSE))),"")</f>
        <v>NHS England North (Cumbria And North East)</v>
      </c>
      <c r="E86" s="97" t="str">
        <f t="shared" ca="1" si="2"/>
        <v>E08000037</v>
      </c>
      <c r="F86" s="99" t="str">
        <f ca="1">IF(E86="","",VLOOKUP(E86,'Org List'!$J$9:$K$488,2,0))</f>
        <v>Gateshead</v>
      </c>
      <c r="G86" s="123">
        <f ca="1">IFERROR(IF((VLOOKUP($E86,'NEA Backsheet'!$D$5:$CB$183,G$9,FALSE))="","",(VLOOKUP($E86,'NEA Backsheet'!$D$5:$CB$183,G$9,FALSE))),"")</f>
        <v>5280.4505085146848</v>
      </c>
      <c r="H86" s="124">
        <f ca="1">IFERROR(IF((VLOOKUP($E86,'NEA Backsheet'!$D$5:$CB$183,H$9,FALSE))="","",(VLOOKUP($E86,'NEA Backsheet'!$D$5:$CB$183,H$9,FALSE))),"")</f>
        <v>5265.6177940895668</v>
      </c>
      <c r="I86" s="124">
        <f ca="1">IFERROR(IF((VLOOKUP($E86,'NEA Backsheet'!$D$5:$CB$183,I$9,FALSE))="","",(VLOOKUP($E86,'NEA Backsheet'!$D$5:$CB$183,I$9,FALSE))),"")</f>
        <v>5489.7126304707717</v>
      </c>
      <c r="J86" s="125">
        <f ca="1">IFERROR(IF((VLOOKUP($E86,'NEA Backsheet'!$D$5:$CB$183,J$9,FALSE))="","",(VLOOKUP($E86,'NEA Backsheet'!$D$5:$CB$183,J$9,FALSE))),"")</f>
        <v>5412.3868148541096</v>
      </c>
      <c r="K86" s="123">
        <f ca="1">IFERROR(IF((VLOOKUP($E86,'NEA Backsheet'!$D$5:$CB$183,K$9,FALSE))="","",(VLOOKUP($E86,'NEA Backsheet'!$D$5:$CB$183,K$9,FALSE))),"")</f>
        <v>5381.9673220820632</v>
      </c>
      <c r="L86" s="124">
        <f ca="1">IFERROR(IF((VLOOKUP($E86,'NEA Backsheet'!$D$5:$CB$183,L$9,FALSE))="","",(VLOOKUP($E86,'NEA Backsheet'!$D$5:$CB$183,L$9,FALSE))),"")</f>
        <v>5431.7907235605453</v>
      </c>
      <c r="M86" s="124">
        <f ca="1">IFERROR(IF((VLOOKUP($E86,'NEA Backsheet'!$D$5:$CB$183,M$9,FALSE))="","",(VLOOKUP($E86,'NEA Backsheet'!$D$5:$CB$183,M$9,FALSE))),"")</f>
        <v>5603.9723284343872</v>
      </c>
      <c r="N86" s="126">
        <f ca="1">IFERROR(IF((VLOOKUP($E86,'NEA Backsheet'!$D$5:$CB$183,N$9,FALSE))="","",(VLOOKUP($E86,'NEA Backsheet'!$D$5:$CB$183,N$9,FALSE))),"")</f>
        <v>5403.6634375242675</v>
      </c>
      <c r="O86" s="184">
        <f ca="1">IFERROR(IF((VLOOKUP($E86,'NEA Backsheet'!$D$5:$CB$183,O$9,FALSE))="","",(VLOOKUP($E86,'NEA Backsheet'!$D$5:$CB$183,O$9,FALSE))),"")</f>
        <v>5388.1936058276133</v>
      </c>
      <c r="P86" s="126">
        <f ca="1">IFERROR(IF((VLOOKUP($E86,'NEA Backsheet'!$D$5:$CB$183,P$9,FALSE))="","",(VLOOKUP($E86,'NEA Backsheet'!$D$5:$CB$183,P$9,FALSE))),"")</f>
        <v>5405.9587565566808</v>
      </c>
      <c r="Q86" s="127">
        <f ca="1">IFERROR(IF((VLOOKUP($E86,'NEA Backsheet'!$D$5:$CB$183,Q$9,FALSE))="","",(VLOOKUP($E86,'NEA Backsheet'!$D$5:$CB$183,Q$9,FALSE))),"")</f>
        <v>0</v>
      </c>
      <c r="R86" s="126">
        <f ca="1">IFERROR(IF((VLOOKUP($E86,'NEA Backsheet'!$D$5:$CB$183,R$9,FALSE))="","",(VLOOKUP($E86,'NEA Backsheet'!$D$5:$CB$183,R$9,FALSE))),"")</f>
        <v>0</v>
      </c>
    </row>
    <row r="87" spans="1:18" ht="15" customHeight="1" x14ac:dyDescent="0.3">
      <c r="A87" s="56">
        <v>73</v>
      </c>
      <c r="B87" s="97" t="str">
        <f ca="1">IFERROR(IF((VLOOKUP($E87,'Org List'!$AJ$10:$AL$188,3,FALSE))="","",(VLOOKUP($E87,'Org List'!$AJ$10:$AL$188,3,FALSE))),"")</f>
        <v>South West England Commissioning Region</v>
      </c>
      <c r="C87" s="98" t="str">
        <f ca="1">IFERROR(IF((VLOOKUP($E87,'Org List'!$AO$10:$AQ$188,3,FALSE))="","",(VLOOKUP($E87,'Org List'!$AO$10:$AQ$188,3,FALSE))),"")</f>
        <v>South West Region</v>
      </c>
      <c r="D87" s="116" t="str">
        <f ca="1">IFERROR(IF((VLOOKUP($E87,'Org List'!$AT$10:$AV$188,3,FALSE))="","",(VLOOKUP($E87,'Org List'!$AT$10:$AV$188,3,FALSE))),"")</f>
        <v>NHS England South West (South West North)</v>
      </c>
      <c r="E87" s="97" t="str">
        <f t="shared" ca="1" si="2"/>
        <v>E10000013</v>
      </c>
      <c r="F87" s="99" t="str">
        <f ca="1">IF(E87="","",VLOOKUP(E87,'Org List'!$J$9:$K$488,2,0))</f>
        <v>Gloucestershire</v>
      </c>
      <c r="G87" s="123">
        <f ca="1">IFERROR(IF((VLOOKUP($E87,'NEA Backsheet'!$D$5:$CB$183,G$9,FALSE))="","",(VLOOKUP($E87,'NEA Backsheet'!$D$5:$CB$183,G$9,FALSE))),"")</f>
        <v>14152.288119830107</v>
      </c>
      <c r="H87" s="124">
        <f ca="1">IFERROR(IF((VLOOKUP($E87,'NEA Backsheet'!$D$5:$CB$183,H$9,FALSE))="","",(VLOOKUP($E87,'NEA Backsheet'!$D$5:$CB$183,H$9,FALSE))),"")</f>
        <v>14239.117188367174</v>
      </c>
      <c r="I87" s="124">
        <f ca="1">IFERROR(IF((VLOOKUP($E87,'NEA Backsheet'!$D$5:$CB$183,I$9,FALSE))="","",(VLOOKUP($E87,'NEA Backsheet'!$D$5:$CB$183,I$9,FALSE))),"")</f>
        <v>15255.712896019835</v>
      </c>
      <c r="J87" s="125">
        <f ca="1">IFERROR(IF((VLOOKUP($E87,'NEA Backsheet'!$D$5:$CB$183,J$9,FALSE))="","",(VLOOKUP($E87,'NEA Backsheet'!$D$5:$CB$183,J$9,FALSE))),"")</f>
        <v>15657.926212912538</v>
      </c>
      <c r="K87" s="123">
        <f ca="1">IFERROR(IF((VLOOKUP($E87,'NEA Backsheet'!$D$5:$CB$183,K$9,FALSE))="","",(VLOOKUP($E87,'NEA Backsheet'!$D$5:$CB$183,K$9,FALSE))),"")</f>
        <v>14208.454163407439</v>
      </c>
      <c r="L87" s="124">
        <f ca="1">IFERROR(IF((VLOOKUP($E87,'NEA Backsheet'!$D$5:$CB$183,L$9,FALSE))="","",(VLOOKUP($E87,'NEA Backsheet'!$D$5:$CB$183,L$9,FALSE))),"")</f>
        <v>14324.960113495023</v>
      </c>
      <c r="M87" s="124">
        <f ca="1">IFERROR(IF((VLOOKUP($E87,'NEA Backsheet'!$D$5:$CB$183,M$9,FALSE))="","",(VLOOKUP($E87,'NEA Backsheet'!$D$5:$CB$183,M$9,FALSE))),"")</f>
        <v>15346.932150479646</v>
      </c>
      <c r="N87" s="126">
        <f ca="1">IFERROR(IF((VLOOKUP($E87,'NEA Backsheet'!$D$5:$CB$183,N$9,FALSE))="","",(VLOOKUP($E87,'NEA Backsheet'!$D$5:$CB$183,N$9,FALSE))),"")</f>
        <v>13420.421685679987</v>
      </c>
      <c r="O87" s="184">
        <f ca="1">IFERROR(IF((VLOOKUP($E87,'NEA Backsheet'!$D$5:$CB$183,O$9,FALSE))="","",(VLOOKUP($E87,'NEA Backsheet'!$D$5:$CB$183,O$9,FALSE))),"")</f>
        <v>15121.2757932151</v>
      </c>
      <c r="P87" s="126">
        <f ca="1">IFERROR(IF((VLOOKUP($E87,'NEA Backsheet'!$D$5:$CB$183,P$9,FALSE))="","",(VLOOKUP($E87,'NEA Backsheet'!$D$5:$CB$183,P$9,FALSE))),"")</f>
        <v>15710.248110720431</v>
      </c>
      <c r="Q87" s="127">
        <f ca="1">IFERROR(IF((VLOOKUP($E87,'NEA Backsheet'!$D$5:$CB$183,Q$9,FALSE))="","",(VLOOKUP($E87,'NEA Backsheet'!$D$5:$CB$183,Q$9,FALSE))),"")</f>
        <v>0</v>
      </c>
      <c r="R87" s="126">
        <f ca="1">IFERROR(IF((VLOOKUP($E87,'NEA Backsheet'!$D$5:$CB$183,R$9,FALSE))="","",(VLOOKUP($E87,'NEA Backsheet'!$D$5:$CB$183,R$9,FALSE))),"")</f>
        <v>0</v>
      </c>
    </row>
    <row r="88" spans="1:18" ht="15" customHeight="1" x14ac:dyDescent="0.3">
      <c r="A88" s="56">
        <v>74</v>
      </c>
      <c r="B88" s="97" t="str">
        <f ca="1">IFERROR(IF((VLOOKUP($E88,'Org List'!$AJ$10:$AL$188,3,FALSE))="","",(VLOOKUP($E88,'Org List'!$AJ$10:$AL$188,3,FALSE))),"")</f>
        <v>London Commissioning Region</v>
      </c>
      <c r="C88" s="98" t="str">
        <f ca="1">IFERROR(IF((VLOOKUP($E88,'Org List'!$AO$10:$AQ$188,3,FALSE))="","",(VLOOKUP($E88,'Org List'!$AO$10:$AQ$188,3,FALSE))),"")</f>
        <v>London Region</v>
      </c>
      <c r="D88" s="116" t="str">
        <f ca="1">IFERROR(IF((VLOOKUP($E88,'Org List'!$AT$10:$AV$188,3,FALSE))="","",(VLOOKUP($E88,'Org List'!$AT$10:$AV$188,3,FALSE))),"")</f>
        <v>NHS England London</v>
      </c>
      <c r="E88" s="97" t="str">
        <f t="shared" ca="1" si="2"/>
        <v>E09000011</v>
      </c>
      <c r="F88" s="99" t="str">
        <f ca="1">IF(E88="","",VLOOKUP(E88,'Org List'!$J$9:$K$488,2,0))</f>
        <v>Greenwich</v>
      </c>
      <c r="G88" s="123">
        <f ca="1">IFERROR(IF((VLOOKUP($E88,'NEA Backsheet'!$D$5:$CB$183,G$9,FALSE))="","",(VLOOKUP($E88,'NEA Backsheet'!$D$5:$CB$183,G$9,FALSE))),"")</f>
        <v>7294.9090611261227</v>
      </c>
      <c r="H88" s="124">
        <f ca="1">IFERROR(IF((VLOOKUP($E88,'NEA Backsheet'!$D$5:$CB$183,H$9,FALSE))="","",(VLOOKUP($E88,'NEA Backsheet'!$D$5:$CB$183,H$9,FALSE))),"")</f>
        <v>7389.513916261727</v>
      </c>
      <c r="I88" s="124">
        <f ca="1">IFERROR(IF((VLOOKUP($E88,'NEA Backsheet'!$D$5:$CB$183,I$9,FALSE))="","",(VLOOKUP($E88,'NEA Backsheet'!$D$5:$CB$183,I$9,FALSE))),"")</f>
        <v>7511.5643230956048</v>
      </c>
      <c r="J88" s="125">
        <f ca="1">IFERROR(IF((VLOOKUP($E88,'NEA Backsheet'!$D$5:$CB$183,J$9,FALSE))="","",(VLOOKUP($E88,'NEA Backsheet'!$D$5:$CB$183,J$9,FALSE))),"")</f>
        <v>7126.0307048587674</v>
      </c>
      <c r="K88" s="123">
        <f ca="1">IFERROR(IF((VLOOKUP($E88,'NEA Backsheet'!$D$5:$CB$183,K$9,FALSE))="","",(VLOOKUP($E88,'NEA Backsheet'!$D$5:$CB$183,K$9,FALSE))),"")</f>
        <v>7616.7754056598387</v>
      </c>
      <c r="L88" s="124">
        <f ca="1">IFERROR(IF((VLOOKUP($E88,'NEA Backsheet'!$D$5:$CB$183,L$9,FALSE))="","",(VLOOKUP($E88,'NEA Backsheet'!$D$5:$CB$183,L$9,FALSE))),"")</f>
        <v>7700.9254409887417</v>
      </c>
      <c r="M88" s="124">
        <f ca="1">IFERROR(IF((VLOOKUP($E88,'NEA Backsheet'!$D$5:$CB$183,M$9,FALSE))="","",(VLOOKUP($E88,'NEA Backsheet'!$D$5:$CB$183,M$9,FALSE))),"")</f>
        <v>7701.1330525682733</v>
      </c>
      <c r="N88" s="126">
        <f ca="1">IFERROR(IF((VLOOKUP($E88,'NEA Backsheet'!$D$5:$CB$183,N$9,FALSE))="","",(VLOOKUP($E88,'NEA Backsheet'!$D$5:$CB$183,N$9,FALSE))),"")</f>
        <v>7536.5442803138831</v>
      </c>
      <c r="O88" s="184">
        <f ca="1">IFERROR(IF((VLOOKUP($E88,'NEA Backsheet'!$D$5:$CB$183,O$9,FALSE))="","",(VLOOKUP($E88,'NEA Backsheet'!$D$5:$CB$183,O$9,FALSE))),"")</f>
        <v>7293.6557839285369</v>
      </c>
      <c r="P88" s="126">
        <f ca="1">IFERROR(IF((VLOOKUP($E88,'NEA Backsheet'!$D$5:$CB$183,P$9,FALSE))="","",(VLOOKUP($E88,'NEA Backsheet'!$D$5:$CB$183,P$9,FALSE))),"")</f>
        <v>7139.8546016324699</v>
      </c>
      <c r="Q88" s="127">
        <f ca="1">IFERROR(IF((VLOOKUP($E88,'NEA Backsheet'!$D$5:$CB$183,Q$9,FALSE))="","",(VLOOKUP($E88,'NEA Backsheet'!$D$5:$CB$183,Q$9,FALSE))),"")</f>
        <v>0</v>
      </c>
      <c r="R88" s="126">
        <f ca="1">IFERROR(IF((VLOOKUP($E88,'NEA Backsheet'!$D$5:$CB$183,R$9,FALSE))="","",(VLOOKUP($E88,'NEA Backsheet'!$D$5:$CB$183,R$9,FALSE))),"")</f>
        <v>0</v>
      </c>
    </row>
    <row r="89" spans="1:18" ht="15" customHeight="1" x14ac:dyDescent="0.3">
      <c r="A89" s="56">
        <v>75</v>
      </c>
      <c r="B89" s="97" t="str">
        <f ca="1">IFERROR(IF((VLOOKUP($E89,'Org List'!$AJ$10:$AL$188,3,FALSE))="","",(VLOOKUP($E89,'Org List'!$AJ$10:$AL$188,3,FALSE))),"")</f>
        <v>London Commissioning Region</v>
      </c>
      <c r="C89" s="98" t="str">
        <f ca="1">IFERROR(IF((VLOOKUP($E89,'Org List'!$AO$10:$AQ$188,3,FALSE))="","",(VLOOKUP($E89,'Org List'!$AO$10:$AQ$188,3,FALSE))),"")</f>
        <v>London Region</v>
      </c>
      <c r="D89" s="116" t="str">
        <f ca="1">IFERROR(IF((VLOOKUP($E89,'Org List'!$AT$10:$AV$188,3,FALSE))="","",(VLOOKUP($E89,'Org List'!$AT$10:$AV$188,3,FALSE))),"")</f>
        <v>NHS England London</v>
      </c>
      <c r="E89" s="97" t="str">
        <f t="shared" ca="1" si="2"/>
        <v>E09000012</v>
      </c>
      <c r="F89" s="99" t="str">
        <f ca="1">IF(E89="","",VLOOKUP(E89,'Org List'!$J$9:$K$488,2,0))</f>
        <v>Hackney</v>
      </c>
      <c r="G89" s="123">
        <f ca="1">IFERROR(IF((VLOOKUP($E89,'NEA Backsheet'!$D$5:$CB$183,G$9,FALSE))="","",(VLOOKUP($E89,'NEA Backsheet'!$D$5:$CB$183,G$9,FALSE))),"")</f>
        <v>5649.6655425232839</v>
      </c>
      <c r="H89" s="124">
        <f ca="1">IFERROR(IF((VLOOKUP($E89,'NEA Backsheet'!$D$5:$CB$183,H$9,FALSE))="","",(VLOOKUP($E89,'NEA Backsheet'!$D$5:$CB$183,H$9,FALSE))),"")</f>
        <v>5368.9892728724008</v>
      </c>
      <c r="I89" s="124">
        <f ca="1">IFERROR(IF((VLOOKUP($E89,'NEA Backsheet'!$D$5:$CB$183,I$9,FALSE))="","",(VLOOKUP($E89,'NEA Backsheet'!$D$5:$CB$183,I$9,FALSE))),"")</f>
        <v>5772.5687287099609</v>
      </c>
      <c r="J89" s="125">
        <f ca="1">IFERROR(IF((VLOOKUP($E89,'NEA Backsheet'!$D$5:$CB$183,J$9,FALSE))="","",(VLOOKUP($E89,'NEA Backsheet'!$D$5:$CB$183,J$9,FALSE))),"")</f>
        <v>5715.5855310592187</v>
      </c>
      <c r="K89" s="123">
        <f ca="1">IFERROR(IF((VLOOKUP($E89,'NEA Backsheet'!$D$5:$CB$183,K$9,FALSE))="","",(VLOOKUP($E89,'NEA Backsheet'!$D$5:$CB$183,K$9,FALSE))),"")</f>
        <v>5591.0703513319449</v>
      </c>
      <c r="L89" s="124">
        <f ca="1">IFERROR(IF((VLOOKUP($E89,'NEA Backsheet'!$D$5:$CB$183,L$9,FALSE))="","",(VLOOKUP($E89,'NEA Backsheet'!$D$5:$CB$183,L$9,FALSE))),"")</f>
        <v>5473.5301444960514</v>
      </c>
      <c r="M89" s="124">
        <f ca="1">IFERROR(IF((VLOOKUP($E89,'NEA Backsheet'!$D$5:$CB$183,M$9,FALSE))="","",(VLOOKUP($E89,'NEA Backsheet'!$D$5:$CB$183,M$9,FALSE))),"")</f>
        <v>5793.5328464316754</v>
      </c>
      <c r="N89" s="126">
        <f ca="1">IFERROR(IF((VLOOKUP($E89,'NEA Backsheet'!$D$5:$CB$183,N$9,FALSE))="","",(VLOOKUP($E89,'NEA Backsheet'!$D$5:$CB$183,N$9,FALSE))),"")</f>
        <v>5621.9748236855921</v>
      </c>
      <c r="O89" s="184">
        <f ca="1">IFERROR(IF((VLOOKUP($E89,'NEA Backsheet'!$D$5:$CB$183,O$9,FALSE))="","",(VLOOKUP($E89,'NEA Backsheet'!$D$5:$CB$183,O$9,FALSE))),"")</f>
        <v>5695.2888859151599</v>
      </c>
      <c r="P89" s="126">
        <f ca="1">IFERROR(IF((VLOOKUP($E89,'NEA Backsheet'!$D$5:$CB$183,P$9,FALSE))="","",(VLOOKUP($E89,'NEA Backsheet'!$D$5:$CB$183,P$9,FALSE))),"")</f>
        <v>5573.1276566236093</v>
      </c>
      <c r="Q89" s="127">
        <f ca="1">IFERROR(IF((VLOOKUP($E89,'NEA Backsheet'!$D$5:$CB$183,Q$9,FALSE))="","",(VLOOKUP($E89,'NEA Backsheet'!$D$5:$CB$183,Q$9,FALSE))),"")</f>
        <v>0</v>
      </c>
      <c r="R89" s="126">
        <f ca="1">IFERROR(IF((VLOOKUP($E89,'NEA Backsheet'!$D$5:$CB$183,R$9,FALSE))="","",(VLOOKUP($E89,'NEA Backsheet'!$D$5:$CB$183,R$9,FALSE))),"")</f>
        <v>0</v>
      </c>
    </row>
    <row r="90" spans="1:18" ht="15" customHeight="1" x14ac:dyDescent="0.3">
      <c r="A90" s="56">
        <v>76</v>
      </c>
      <c r="B90" s="97" t="str">
        <f ca="1">IFERROR(IF((VLOOKUP($E90,'Org List'!$AJ$10:$AL$188,3,FALSE))="","",(VLOOKUP($E90,'Org List'!$AJ$10:$AL$188,3,FALSE))),"")</f>
        <v>North of England Commissioning Region</v>
      </c>
      <c r="C90" s="98" t="str">
        <f ca="1">IFERROR(IF((VLOOKUP($E90,'Org List'!$AO$10:$AQ$188,3,FALSE))="","",(VLOOKUP($E90,'Org List'!$AO$10:$AQ$188,3,FALSE))),"")</f>
        <v>North West Region</v>
      </c>
      <c r="D90" s="116" t="str">
        <f ca="1">IFERROR(IF((VLOOKUP($E90,'Org List'!$AT$10:$AV$188,3,FALSE))="","",(VLOOKUP($E90,'Org List'!$AT$10:$AV$188,3,FALSE))),"")</f>
        <v>NHS England North (Cheshire And Merseyside)</v>
      </c>
      <c r="E90" s="97" t="str">
        <f t="shared" ca="1" si="2"/>
        <v>E06000006</v>
      </c>
      <c r="F90" s="99" t="str">
        <f ca="1">IF(E90="","",VLOOKUP(E90,'Org List'!$J$9:$K$488,2,0))</f>
        <v>Halton</v>
      </c>
      <c r="G90" s="123">
        <f ca="1">IFERROR(IF((VLOOKUP($E90,'NEA Backsheet'!$D$5:$CB$183,G$9,FALSE))="","",(VLOOKUP($E90,'NEA Backsheet'!$D$5:$CB$183,G$9,FALSE))),"")</f>
        <v>4678.4246112170358</v>
      </c>
      <c r="H90" s="124">
        <f ca="1">IFERROR(IF((VLOOKUP($E90,'NEA Backsheet'!$D$5:$CB$183,H$9,FALSE))="","",(VLOOKUP($E90,'NEA Backsheet'!$D$5:$CB$183,H$9,FALSE))),"")</f>
        <v>4897.2843637299939</v>
      </c>
      <c r="I90" s="124">
        <f ca="1">IFERROR(IF((VLOOKUP($E90,'NEA Backsheet'!$D$5:$CB$183,I$9,FALSE))="","",(VLOOKUP($E90,'NEA Backsheet'!$D$5:$CB$183,I$9,FALSE))),"")</f>
        <v>4743.0644718010208</v>
      </c>
      <c r="J90" s="125">
        <f ca="1">IFERROR(IF((VLOOKUP($E90,'NEA Backsheet'!$D$5:$CB$183,J$9,FALSE))="","",(VLOOKUP($E90,'NEA Backsheet'!$D$5:$CB$183,J$9,FALSE))),"")</f>
        <v>4587.2238195875943</v>
      </c>
      <c r="K90" s="123">
        <f ca="1">IFERROR(IF((VLOOKUP($E90,'NEA Backsheet'!$D$5:$CB$183,K$9,FALSE))="","",(VLOOKUP($E90,'NEA Backsheet'!$D$5:$CB$183,K$9,FALSE))),"")</f>
        <v>4829.5644798244048</v>
      </c>
      <c r="L90" s="124">
        <f ca="1">IFERROR(IF((VLOOKUP($E90,'NEA Backsheet'!$D$5:$CB$183,L$9,FALSE))="","",(VLOOKUP($E90,'NEA Backsheet'!$D$5:$CB$183,L$9,FALSE))),"")</f>
        <v>4849.2872806636033</v>
      </c>
      <c r="M90" s="124">
        <f ca="1">IFERROR(IF((VLOOKUP($E90,'NEA Backsheet'!$D$5:$CB$183,M$9,FALSE))="","",(VLOOKUP($E90,'NEA Backsheet'!$D$5:$CB$183,M$9,FALSE))),"")</f>
        <v>4948.5413103848814</v>
      </c>
      <c r="N90" s="126">
        <f ca="1">IFERROR(IF((VLOOKUP($E90,'NEA Backsheet'!$D$5:$CB$183,N$9,FALSE))="","",(VLOOKUP($E90,'NEA Backsheet'!$D$5:$CB$183,N$9,FALSE))),"")</f>
        <v>4862.6382842425355</v>
      </c>
      <c r="O90" s="184">
        <f ca="1">IFERROR(IF((VLOOKUP($E90,'NEA Backsheet'!$D$5:$CB$183,O$9,FALSE))="","",(VLOOKUP($E90,'NEA Backsheet'!$D$5:$CB$183,O$9,FALSE))),"")</f>
        <v>4801.7667181522766</v>
      </c>
      <c r="P90" s="126">
        <f ca="1">IFERROR(IF((VLOOKUP($E90,'NEA Backsheet'!$D$5:$CB$183,P$9,FALSE))="","",(VLOOKUP($E90,'NEA Backsheet'!$D$5:$CB$183,P$9,FALSE))),"")</f>
        <v>4944.0403895109193</v>
      </c>
      <c r="Q90" s="127">
        <f ca="1">IFERROR(IF((VLOOKUP($E90,'NEA Backsheet'!$D$5:$CB$183,Q$9,FALSE))="","",(VLOOKUP($E90,'NEA Backsheet'!$D$5:$CB$183,Q$9,FALSE))),"")</f>
        <v>0</v>
      </c>
      <c r="R90" s="126">
        <f ca="1">IFERROR(IF((VLOOKUP($E90,'NEA Backsheet'!$D$5:$CB$183,R$9,FALSE))="","",(VLOOKUP($E90,'NEA Backsheet'!$D$5:$CB$183,R$9,FALSE))),"")</f>
        <v>0</v>
      </c>
    </row>
    <row r="91" spans="1:18" ht="15" customHeight="1" x14ac:dyDescent="0.3">
      <c r="A91" s="56">
        <v>77</v>
      </c>
      <c r="B91" s="97" t="str">
        <f ca="1">IFERROR(IF((VLOOKUP($E91,'Org List'!$AJ$10:$AL$188,3,FALSE))="","",(VLOOKUP($E91,'Org List'!$AJ$10:$AL$188,3,FALSE))),"")</f>
        <v>London Commissioning Region</v>
      </c>
      <c r="C91" s="98" t="str">
        <f ca="1">IFERROR(IF((VLOOKUP($E91,'Org List'!$AO$10:$AQ$188,3,FALSE))="","",(VLOOKUP($E91,'Org List'!$AO$10:$AQ$188,3,FALSE))),"")</f>
        <v>London Region</v>
      </c>
      <c r="D91" s="116" t="str">
        <f ca="1">IFERROR(IF((VLOOKUP($E91,'Org List'!$AT$10:$AV$188,3,FALSE))="","",(VLOOKUP($E91,'Org List'!$AT$10:$AV$188,3,FALSE))),"")</f>
        <v>NHS England London</v>
      </c>
      <c r="E91" s="97" t="str">
        <f t="shared" ca="1" si="2"/>
        <v>E09000013</v>
      </c>
      <c r="F91" s="99" t="str">
        <f ca="1">IF(E91="","",VLOOKUP(E91,'Org List'!$J$9:$K$488,2,0))</f>
        <v>Hammersmith and Fulham</v>
      </c>
      <c r="G91" s="123">
        <f ca="1">IFERROR(IF((VLOOKUP($E91,'NEA Backsheet'!$D$5:$CB$183,G$9,FALSE))="","",(VLOOKUP($E91,'NEA Backsheet'!$D$5:$CB$183,G$9,FALSE))),"")</f>
        <v>3893.1230729290583</v>
      </c>
      <c r="H91" s="124">
        <f ca="1">IFERROR(IF((VLOOKUP($E91,'NEA Backsheet'!$D$5:$CB$183,H$9,FALSE))="","",(VLOOKUP($E91,'NEA Backsheet'!$D$5:$CB$183,H$9,FALSE))),"")</f>
        <v>3741.1576183840548</v>
      </c>
      <c r="I91" s="124">
        <f ca="1">IFERROR(IF((VLOOKUP($E91,'NEA Backsheet'!$D$5:$CB$183,I$9,FALSE))="","",(VLOOKUP($E91,'NEA Backsheet'!$D$5:$CB$183,I$9,FALSE))),"")</f>
        <v>3979.5114326918265</v>
      </c>
      <c r="J91" s="125">
        <f ca="1">IFERROR(IF((VLOOKUP($E91,'NEA Backsheet'!$D$5:$CB$183,J$9,FALSE))="","",(VLOOKUP($E91,'NEA Backsheet'!$D$5:$CB$183,J$9,FALSE))),"")</f>
        <v>3984.0375837959746</v>
      </c>
      <c r="K91" s="123">
        <f ca="1">IFERROR(IF((VLOOKUP($E91,'NEA Backsheet'!$D$5:$CB$183,K$9,FALSE))="","",(VLOOKUP($E91,'NEA Backsheet'!$D$5:$CB$183,K$9,FALSE))),"")</f>
        <v>4418.1332939301228</v>
      </c>
      <c r="L91" s="124">
        <f ca="1">IFERROR(IF((VLOOKUP($E91,'NEA Backsheet'!$D$5:$CB$183,L$9,FALSE))="","",(VLOOKUP($E91,'NEA Backsheet'!$D$5:$CB$183,L$9,FALSE))),"")</f>
        <v>4302.4709705282366</v>
      </c>
      <c r="M91" s="124">
        <f ca="1">IFERROR(IF((VLOOKUP($E91,'NEA Backsheet'!$D$5:$CB$183,M$9,FALSE))="","",(VLOOKUP($E91,'NEA Backsheet'!$D$5:$CB$183,M$9,FALSE))),"")</f>
        <v>4435.5747182695522</v>
      </c>
      <c r="N91" s="126">
        <f ca="1">IFERROR(IF((VLOOKUP($E91,'NEA Backsheet'!$D$5:$CB$183,N$9,FALSE))="","",(VLOOKUP($E91,'NEA Backsheet'!$D$5:$CB$183,N$9,FALSE))),"")</f>
        <v>4325.615821392058</v>
      </c>
      <c r="O91" s="184">
        <f ca="1">IFERROR(IF((VLOOKUP($E91,'NEA Backsheet'!$D$5:$CB$183,O$9,FALSE))="","",(VLOOKUP($E91,'NEA Backsheet'!$D$5:$CB$183,O$9,FALSE))),"")</f>
        <v>4022.3572319007535</v>
      </c>
      <c r="P91" s="126">
        <f ca="1">IFERROR(IF((VLOOKUP($E91,'NEA Backsheet'!$D$5:$CB$183,P$9,FALSE))="","",(VLOOKUP($E91,'NEA Backsheet'!$D$5:$CB$183,P$9,FALSE))),"")</f>
        <v>4007.1381742124349</v>
      </c>
      <c r="Q91" s="127">
        <f ca="1">IFERROR(IF((VLOOKUP($E91,'NEA Backsheet'!$D$5:$CB$183,Q$9,FALSE))="","",(VLOOKUP($E91,'NEA Backsheet'!$D$5:$CB$183,Q$9,FALSE))),"")</f>
        <v>0</v>
      </c>
      <c r="R91" s="126">
        <f ca="1">IFERROR(IF((VLOOKUP($E91,'NEA Backsheet'!$D$5:$CB$183,R$9,FALSE))="","",(VLOOKUP($E91,'NEA Backsheet'!$D$5:$CB$183,R$9,FALSE))),"")</f>
        <v>0</v>
      </c>
    </row>
    <row r="92" spans="1:18" ht="15" customHeight="1" x14ac:dyDescent="0.3">
      <c r="A92" s="56">
        <v>78</v>
      </c>
      <c r="B92" s="97" t="str">
        <f ca="1">IFERROR(IF((VLOOKUP($E92,'Org List'!$AJ$10:$AL$188,3,FALSE))="","",(VLOOKUP($E92,'Org List'!$AJ$10:$AL$188,3,FALSE))),"")</f>
        <v>South East England Commissioning Region</v>
      </c>
      <c r="C92" s="98" t="str">
        <f ca="1">IFERROR(IF((VLOOKUP($E92,'Org List'!$AO$10:$AQ$188,3,FALSE))="","",(VLOOKUP($E92,'Org List'!$AO$10:$AQ$188,3,FALSE))),"")</f>
        <v>South East Region</v>
      </c>
      <c r="D92" s="116" t="str">
        <f ca="1">IFERROR(IF((VLOOKUP($E92,'Org List'!$AT$10:$AV$188,3,FALSE))="","",(VLOOKUP($E92,'Org List'!$AT$10:$AV$188,3,FALSE))),"")</f>
        <v>NHS England South East (Hampshire, Isle of Wight and Thames Valley)</v>
      </c>
      <c r="E92" s="97" t="str">
        <f t="shared" ca="1" si="2"/>
        <v>E10000014</v>
      </c>
      <c r="F92" s="99" t="str">
        <f ca="1">IF(E92="","",VLOOKUP(E92,'Org List'!$J$9:$K$488,2,0))</f>
        <v>Hampshire</v>
      </c>
      <c r="G92" s="123">
        <f ca="1">IFERROR(IF((VLOOKUP($E92,'NEA Backsheet'!$D$5:$CB$183,G$9,FALSE))="","",(VLOOKUP($E92,'NEA Backsheet'!$D$5:$CB$183,G$9,FALSE))),"")</f>
        <v>33127.979437675043</v>
      </c>
      <c r="H92" s="124">
        <f ca="1">IFERROR(IF((VLOOKUP($E92,'NEA Backsheet'!$D$5:$CB$183,H$9,FALSE))="","",(VLOOKUP($E92,'NEA Backsheet'!$D$5:$CB$183,H$9,FALSE))),"")</f>
        <v>33006.513281985928</v>
      </c>
      <c r="I92" s="124">
        <f ca="1">IFERROR(IF((VLOOKUP($E92,'NEA Backsheet'!$D$5:$CB$183,I$9,FALSE))="","",(VLOOKUP($E92,'NEA Backsheet'!$D$5:$CB$183,I$9,FALSE))),"")</f>
        <v>33922.756546046061</v>
      </c>
      <c r="J92" s="125">
        <f ca="1">IFERROR(IF((VLOOKUP($E92,'NEA Backsheet'!$D$5:$CB$183,J$9,FALSE))="","",(VLOOKUP($E92,'NEA Backsheet'!$D$5:$CB$183,J$9,FALSE))),"")</f>
        <v>34058.18638175301</v>
      </c>
      <c r="K92" s="123">
        <f ca="1">IFERROR(IF((VLOOKUP($E92,'NEA Backsheet'!$D$5:$CB$183,K$9,FALSE))="","",(VLOOKUP($E92,'NEA Backsheet'!$D$5:$CB$183,K$9,FALSE))),"")</f>
        <v>33894.853414576115</v>
      </c>
      <c r="L92" s="124">
        <f ca="1">IFERROR(IF((VLOOKUP($E92,'NEA Backsheet'!$D$5:$CB$183,L$9,FALSE))="","",(VLOOKUP($E92,'NEA Backsheet'!$D$5:$CB$183,L$9,FALSE))),"")</f>
        <v>33948.688151588562</v>
      </c>
      <c r="M92" s="124">
        <f ca="1">IFERROR(IF((VLOOKUP($E92,'NEA Backsheet'!$D$5:$CB$183,M$9,FALSE))="","",(VLOOKUP($E92,'NEA Backsheet'!$D$5:$CB$183,M$9,FALSE))),"")</f>
        <v>34319.816559790459</v>
      </c>
      <c r="N92" s="126">
        <f ca="1">IFERROR(IF((VLOOKUP($E92,'NEA Backsheet'!$D$5:$CB$183,N$9,FALSE))="","",(VLOOKUP($E92,'NEA Backsheet'!$D$5:$CB$183,N$9,FALSE))),"")</f>
        <v>33763.562314711678</v>
      </c>
      <c r="O92" s="184">
        <f ca="1">IFERROR(IF((VLOOKUP($E92,'NEA Backsheet'!$D$5:$CB$183,O$9,FALSE))="","",(VLOOKUP($E92,'NEA Backsheet'!$D$5:$CB$183,O$9,FALSE))),"")</f>
        <v>34641.447294418365</v>
      </c>
      <c r="P92" s="126">
        <f ca="1">IFERROR(IF((VLOOKUP($E92,'NEA Backsheet'!$D$5:$CB$183,P$9,FALSE))="","",(VLOOKUP($E92,'NEA Backsheet'!$D$5:$CB$183,P$9,FALSE))),"")</f>
        <v>34414.791287893626</v>
      </c>
      <c r="Q92" s="127">
        <f ca="1">IFERROR(IF((VLOOKUP($E92,'NEA Backsheet'!$D$5:$CB$183,Q$9,FALSE))="","",(VLOOKUP($E92,'NEA Backsheet'!$D$5:$CB$183,Q$9,FALSE))),"")</f>
        <v>0</v>
      </c>
      <c r="R92" s="126">
        <f ca="1">IFERROR(IF((VLOOKUP($E92,'NEA Backsheet'!$D$5:$CB$183,R$9,FALSE))="","",(VLOOKUP($E92,'NEA Backsheet'!$D$5:$CB$183,R$9,FALSE))),"")</f>
        <v>0</v>
      </c>
    </row>
    <row r="93" spans="1:18" ht="15" customHeight="1" x14ac:dyDescent="0.3">
      <c r="A93" s="56">
        <v>79</v>
      </c>
      <c r="B93" s="97" t="str">
        <f ca="1">IFERROR(IF((VLOOKUP($E93,'Org List'!$AJ$10:$AL$188,3,FALSE))="","",(VLOOKUP($E93,'Org List'!$AJ$10:$AL$188,3,FALSE))),"")</f>
        <v>London Commissioning Region</v>
      </c>
      <c r="C93" s="98" t="str">
        <f ca="1">IFERROR(IF((VLOOKUP($E93,'Org List'!$AO$10:$AQ$188,3,FALSE))="","",(VLOOKUP($E93,'Org List'!$AO$10:$AQ$188,3,FALSE))),"")</f>
        <v>London Region</v>
      </c>
      <c r="D93" s="116" t="str">
        <f ca="1">IFERROR(IF((VLOOKUP($E93,'Org List'!$AT$10:$AV$188,3,FALSE))="","",(VLOOKUP($E93,'Org List'!$AT$10:$AV$188,3,FALSE))),"")</f>
        <v>NHS England London</v>
      </c>
      <c r="E93" s="97" t="str">
        <f t="shared" ca="1" si="2"/>
        <v>E09000014</v>
      </c>
      <c r="F93" s="99" t="str">
        <f ca="1">IF(E93="","",VLOOKUP(E93,'Org List'!$J$9:$K$488,2,0))</f>
        <v>Haringey</v>
      </c>
      <c r="G93" s="123">
        <f ca="1">IFERROR(IF((VLOOKUP($E93,'NEA Backsheet'!$D$5:$CB$183,G$9,FALSE))="","",(VLOOKUP($E93,'NEA Backsheet'!$D$5:$CB$183,G$9,FALSE))),"")</f>
        <v>5745.5944783903615</v>
      </c>
      <c r="H93" s="124">
        <f ca="1">IFERROR(IF((VLOOKUP($E93,'NEA Backsheet'!$D$5:$CB$183,H$9,FALSE))="","",(VLOOKUP($E93,'NEA Backsheet'!$D$5:$CB$183,H$9,FALSE))),"")</f>
        <v>5917.8114513821656</v>
      </c>
      <c r="I93" s="124">
        <f ca="1">IFERROR(IF((VLOOKUP($E93,'NEA Backsheet'!$D$5:$CB$183,I$9,FALSE))="","",(VLOOKUP($E93,'NEA Backsheet'!$D$5:$CB$183,I$9,FALSE))),"")</f>
        <v>5969.366239851508</v>
      </c>
      <c r="J93" s="125">
        <f ca="1">IFERROR(IF((VLOOKUP($E93,'NEA Backsheet'!$D$5:$CB$183,J$9,FALSE))="","",(VLOOKUP($E93,'NEA Backsheet'!$D$5:$CB$183,J$9,FALSE))),"")</f>
        <v>5912.4864834747214</v>
      </c>
      <c r="K93" s="123">
        <f ca="1">IFERROR(IF((VLOOKUP($E93,'NEA Backsheet'!$D$5:$CB$183,K$9,FALSE))="","",(VLOOKUP($E93,'NEA Backsheet'!$D$5:$CB$183,K$9,FALSE))),"")</f>
        <v>5962.4559326340459</v>
      </c>
      <c r="L93" s="124">
        <f ca="1">IFERROR(IF((VLOOKUP($E93,'NEA Backsheet'!$D$5:$CB$183,L$9,FALSE))="","",(VLOOKUP($E93,'NEA Backsheet'!$D$5:$CB$183,L$9,FALSE))),"")</f>
        <v>6016.0268089084748</v>
      </c>
      <c r="M93" s="124">
        <f ca="1">IFERROR(IF((VLOOKUP($E93,'NEA Backsheet'!$D$5:$CB$183,M$9,FALSE))="","",(VLOOKUP($E93,'NEA Backsheet'!$D$5:$CB$183,M$9,FALSE))),"")</f>
        <v>6031.3275936392747</v>
      </c>
      <c r="N93" s="126">
        <f ca="1">IFERROR(IF((VLOOKUP($E93,'NEA Backsheet'!$D$5:$CB$183,N$9,FALSE))="","",(VLOOKUP($E93,'NEA Backsheet'!$D$5:$CB$183,N$9,FALSE))),"")</f>
        <v>5892.9247229247239</v>
      </c>
      <c r="O93" s="184">
        <f ca="1">IFERROR(IF((VLOOKUP($E93,'NEA Backsheet'!$D$5:$CB$183,O$9,FALSE))="","",(VLOOKUP($E93,'NEA Backsheet'!$D$5:$CB$183,O$9,FALSE))),"")</f>
        <v>6025.1744397534412</v>
      </c>
      <c r="P93" s="126">
        <f ca="1">IFERROR(IF((VLOOKUP($E93,'NEA Backsheet'!$D$5:$CB$183,P$9,FALSE))="","",(VLOOKUP($E93,'NEA Backsheet'!$D$5:$CB$183,P$9,FALSE))),"")</f>
        <v>5833.7682073397937</v>
      </c>
      <c r="Q93" s="127">
        <f ca="1">IFERROR(IF((VLOOKUP($E93,'NEA Backsheet'!$D$5:$CB$183,Q$9,FALSE))="","",(VLOOKUP($E93,'NEA Backsheet'!$D$5:$CB$183,Q$9,FALSE))),"")</f>
        <v>0</v>
      </c>
      <c r="R93" s="126">
        <f ca="1">IFERROR(IF((VLOOKUP($E93,'NEA Backsheet'!$D$5:$CB$183,R$9,FALSE))="","",(VLOOKUP($E93,'NEA Backsheet'!$D$5:$CB$183,R$9,FALSE))),"")</f>
        <v>0</v>
      </c>
    </row>
    <row r="94" spans="1:18" ht="15" customHeight="1" x14ac:dyDescent="0.3">
      <c r="A94" s="56">
        <v>80</v>
      </c>
      <c r="B94" s="97" t="str">
        <f ca="1">IFERROR(IF((VLOOKUP($E94,'Org List'!$AJ$10:$AL$188,3,FALSE))="","",(VLOOKUP($E94,'Org List'!$AJ$10:$AL$188,3,FALSE))),"")</f>
        <v>London Commissioning Region</v>
      </c>
      <c r="C94" s="98" t="str">
        <f ca="1">IFERROR(IF((VLOOKUP($E94,'Org List'!$AO$10:$AQ$188,3,FALSE))="","",(VLOOKUP($E94,'Org List'!$AO$10:$AQ$188,3,FALSE))),"")</f>
        <v>London Region</v>
      </c>
      <c r="D94" s="116" t="str">
        <f ca="1">IFERROR(IF((VLOOKUP($E94,'Org List'!$AT$10:$AV$188,3,FALSE))="","",(VLOOKUP($E94,'Org List'!$AT$10:$AV$188,3,FALSE))),"")</f>
        <v>NHS England London</v>
      </c>
      <c r="E94" s="97" t="str">
        <f t="shared" ca="1" si="2"/>
        <v>E09000015</v>
      </c>
      <c r="F94" s="99" t="str">
        <f ca="1">IF(E94="","",VLOOKUP(E94,'Org List'!$J$9:$K$488,2,0))</f>
        <v>Harrow</v>
      </c>
      <c r="G94" s="123">
        <f ca="1">IFERROR(IF((VLOOKUP($E94,'NEA Backsheet'!$D$5:$CB$183,G$9,FALSE))="","",(VLOOKUP($E94,'NEA Backsheet'!$D$5:$CB$183,G$9,FALSE))),"")</f>
        <v>5576.471645525934</v>
      </c>
      <c r="H94" s="124">
        <f ca="1">IFERROR(IF((VLOOKUP($E94,'NEA Backsheet'!$D$5:$CB$183,H$9,FALSE))="","",(VLOOKUP($E94,'NEA Backsheet'!$D$5:$CB$183,H$9,FALSE))),"")</f>
        <v>5657.0930725467151</v>
      </c>
      <c r="I94" s="124">
        <f ca="1">IFERROR(IF((VLOOKUP($E94,'NEA Backsheet'!$D$5:$CB$183,I$9,FALSE))="","",(VLOOKUP($E94,'NEA Backsheet'!$D$5:$CB$183,I$9,FALSE))),"")</f>
        <v>6325.3945955429135</v>
      </c>
      <c r="J94" s="125">
        <f ca="1">IFERROR(IF((VLOOKUP($E94,'NEA Backsheet'!$D$5:$CB$183,J$9,FALSE))="","",(VLOOKUP($E94,'NEA Backsheet'!$D$5:$CB$183,J$9,FALSE))),"")</f>
        <v>6732.1266045169123</v>
      </c>
      <c r="K94" s="123">
        <f ca="1">IFERROR(IF((VLOOKUP($E94,'NEA Backsheet'!$D$5:$CB$183,K$9,FALSE))="","",(VLOOKUP($E94,'NEA Backsheet'!$D$5:$CB$183,K$9,FALSE))),"")</f>
        <v>6743.5214360233331</v>
      </c>
      <c r="L94" s="124">
        <f ca="1">IFERROR(IF((VLOOKUP($E94,'NEA Backsheet'!$D$5:$CB$183,L$9,FALSE))="","",(VLOOKUP($E94,'NEA Backsheet'!$D$5:$CB$183,L$9,FALSE))),"")</f>
        <v>6506.5438254687851</v>
      </c>
      <c r="M94" s="124">
        <f ca="1">IFERROR(IF((VLOOKUP($E94,'NEA Backsheet'!$D$5:$CB$183,M$9,FALSE))="","",(VLOOKUP($E94,'NEA Backsheet'!$D$5:$CB$183,M$9,FALSE))),"")</f>
        <v>6676.0077732681148</v>
      </c>
      <c r="N94" s="126">
        <f ca="1">IFERROR(IF((VLOOKUP($E94,'NEA Backsheet'!$D$5:$CB$183,N$9,FALSE))="","",(VLOOKUP($E94,'NEA Backsheet'!$D$5:$CB$183,N$9,FALSE))),"")</f>
        <v>6407.0502075329905</v>
      </c>
      <c r="O94" s="184">
        <f ca="1">IFERROR(IF((VLOOKUP($E94,'NEA Backsheet'!$D$5:$CB$183,O$9,FALSE))="","",(VLOOKUP($E94,'NEA Backsheet'!$D$5:$CB$183,O$9,FALSE))),"")</f>
        <v>6612.7217477936447</v>
      </c>
      <c r="P94" s="126">
        <f ca="1">IFERROR(IF((VLOOKUP($E94,'NEA Backsheet'!$D$5:$CB$183,P$9,FALSE))="","",(VLOOKUP($E94,'NEA Backsheet'!$D$5:$CB$183,P$9,FALSE))),"")</f>
        <v>6831.2249663633047</v>
      </c>
      <c r="Q94" s="127">
        <f ca="1">IFERROR(IF((VLOOKUP($E94,'NEA Backsheet'!$D$5:$CB$183,Q$9,FALSE))="","",(VLOOKUP($E94,'NEA Backsheet'!$D$5:$CB$183,Q$9,FALSE))),"")</f>
        <v>0</v>
      </c>
      <c r="R94" s="126">
        <f ca="1">IFERROR(IF((VLOOKUP($E94,'NEA Backsheet'!$D$5:$CB$183,R$9,FALSE))="","",(VLOOKUP($E94,'NEA Backsheet'!$D$5:$CB$183,R$9,FALSE))),"")</f>
        <v>0</v>
      </c>
    </row>
    <row r="95" spans="1:18" ht="15" customHeight="1" x14ac:dyDescent="0.3">
      <c r="A95" s="56">
        <v>81</v>
      </c>
      <c r="B95" s="97" t="str">
        <f ca="1">IFERROR(IF((VLOOKUP($E95,'Org List'!$AJ$10:$AL$188,3,FALSE))="","",(VLOOKUP($E95,'Org List'!$AJ$10:$AL$188,3,FALSE))),"")</f>
        <v>North of England Commissioning Region</v>
      </c>
      <c r="C95" s="98" t="str">
        <f ca="1">IFERROR(IF((VLOOKUP($E95,'Org List'!$AO$10:$AQ$188,3,FALSE))="","",(VLOOKUP($E95,'Org List'!$AO$10:$AQ$188,3,FALSE))),"")</f>
        <v>North East Region</v>
      </c>
      <c r="D95" s="116" t="str">
        <f ca="1">IFERROR(IF((VLOOKUP($E95,'Org List'!$AT$10:$AV$188,3,FALSE))="","",(VLOOKUP($E95,'Org List'!$AT$10:$AV$188,3,FALSE))),"")</f>
        <v>NHS England North (Cumbria And North East)</v>
      </c>
      <c r="E95" s="97" t="str">
        <f t="shared" ca="1" si="2"/>
        <v>E06000001</v>
      </c>
      <c r="F95" s="99" t="str">
        <f ca="1">IF(E95="","",VLOOKUP(E95,'Org List'!$J$9:$K$488,2,0))</f>
        <v>Hartlepool</v>
      </c>
      <c r="G95" s="123">
        <f ca="1">IFERROR(IF((VLOOKUP($E95,'NEA Backsheet'!$D$5:$CB$183,G$9,FALSE))="","",(VLOOKUP($E95,'NEA Backsheet'!$D$5:$CB$183,G$9,FALSE))),"")</f>
        <v>3225.718567101836</v>
      </c>
      <c r="H95" s="124">
        <f ca="1">IFERROR(IF((VLOOKUP($E95,'NEA Backsheet'!$D$5:$CB$183,H$9,FALSE))="","",(VLOOKUP($E95,'NEA Backsheet'!$D$5:$CB$183,H$9,FALSE))),"")</f>
        <v>3199.1952462253075</v>
      </c>
      <c r="I95" s="124">
        <f ca="1">IFERROR(IF((VLOOKUP($E95,'NEA Backsheet'!$D$5:$CB$183,I$9,FALSE))="","",(VLOOKUP($E95,'NEA Backsheet'!$D$5:$CB$183,I$9,FALSE))),"")</f>
        <v>3346.4280712366767</v>
      </c>
      <c r="J95" s="125">
        <f ca="1">IFERROR(IF((VLOOKUP($E95,'NEA Backsheet'!$D$5:$CB$183,J$9,FALSE))="","",(VLOOKUP($E95,'NEA Backsheet'!$D$5:$CB$183,J$9,FALSE))),"")</f>
        <v>3344.3636151844371</v>
      </c>
      <c r="K95" s="123">
        <f ca="1">IFERROR(IF((VLOOKUP($E95,'NEA Backsheet'!$D$5:$CB$183,K$9,FALSE))="","",(VLOOKUP($E95,'NEA Backsheet'!$D$5:$CB$183,K$9,FALSE))),"")</f>
        <v>3372.4872457317124</v>
      </c>
      <c r="L95" s="124">
        <f ca="1">IFERROR(IF((VLOOKUP($E95,'NEA Backsheet'!$D$5:$CB$183,L$9,FALSE))="","",(VLOOKUP($E95,'NEA Backsheet'!$D$5:$CB$183,L$9,FALSE))),"")</f>
        <v>3316.7482995617052</v>
      </c>
      <c r="M95" s="124">
        <f ca="1">IFERROR(IF((VLOOKUP($E95,'NEA Backsheet'!$D$5:$CB$183,M$9,FALSE))="","",(VLOOKUP($E95,'NEA Backsheet'!$D$5:$CB$183,M$9,FALSE))),"")</f>
        <v>3447.6230338539985</v>
      </c>
      <c r="N95" s="126">
        <f ca="1">IFERROR(IF((VLOOKUP($E95,'NEA Backsheet'!$D$5:$CB$183,N$9,FALSE))="","",(VLOOKUP($E95,'NEA Backsheet'!$D$5:$CB$183,N$9,FALSE))),"")</f>
        <v>3470.5706097138759</v>
      </c>
      <c r="O95" s="184">
        <f ca="1">IFERROR(IF((VLOOKUP($E95,'NEA Backsheet'!$D$5:$CB$183,O$9,FALSE))="","",(VLOOKUP($E95,'NEA Backsheet'!$D$5:$CB$183,O$9,FALSE))),"")</f>
        <v>3447.6337055335989</v>
      </c>
      <c r="P95" s="126">
        <f ca="1">IFERROR(IF((VLOOKUP($E95,'NEA Backsheet'!$D$5:$CB$183,P$9,FALSE))="","",(VLOOKUP($E95,'NEA Backsheet'!$D$5:$CB$183,P$9,FALSE))),"")</f>
        <v>3390.3828072592651</v>
      </c>
      <c r="Q95" s="127">
        <f ca="1">IFERROR(IF((VLOOKUP($E95,'NEA Backsheet'!$D$5:$CB$183,Q$9,FALSE))="","",(VLOOKUP($E95,'NEA Backsheet'!$D$5:$CB$183,Q$9,FALSE))),"")</f>
        <v>0</v>
      </c>
      <c r="R95" s="126">
        <f ca="1">IFERROR(IF((VLOOKUP($E95,'NEA Backsheet'!$D$5:$CB$183,R$9,FALSE))="","",(VLOOKUP($E95,'NEA Backsheet'!$D$5:$CB$183,R$9,FALSE))),"")</f>
        <v>0</v>
      </c>
    </row>
    <row r="96" spans="1:18" ht="15" customHeight="1" x14ac:dyDescent="0.3">
      <c r="A96" s="56">
        <v>82</v>
      </c>
      <c r="B96" s="97" t="str">
        <f ca="1">IFERROR(IF((VLOOKUP($E96,'Org List'!$AJ$10:$AL$188,3,FALSE))="","",(VLOOKUP($E96,'Org List'!$AJ$10:$AL$188,3,FALSE))),"")</f>
        <v>London Commissioning Region</v>
      </c>
      <c r="C96" s="98" t="str">
        <f ca="1">IFERROR(IF((VLOOKUP($E96,'Org List'!$AO$10:$AQ$188,3,FALSE))="","",(VLOOKUP($E96,'Org List'!$AO$10:$AQ$188,3,FALSE))),"")</f>
        <v>London Region</v>
      </c>
      <c r="D96" s="116" t="str">
        <f ca="1">IFERROR(IF((VLOOKUP($E96,'Org List'!$AT$10:$AV$188,3,FALSE))="","",(VLOOKUP($E96,'Org List'!$AT$10:$AV$188,3,FALSE))),"")</f>
        <v>NHS England London</v>
      </c>
      <c r="E96" s="97" t="str">
        <f t="shared" ca="1" si="2"/>
        <v>E09000016</v>
      </c>
      <c r="F96" s="99" t="str">
        <f ca="1">IF(E96="","",VLOOKUP(E96,'Org List'!$J$9:$K$488,2,0))</f>
        <v>Havering</v>
      </c>
      <c r="G96" s="123">
        <f ca="1">IFERROR(IF((VLOOKUP($E96,'NEA Backsheet'!$D$5:$CB$183,G$9,FALSE))="","",(VLOOKUP($E96,'NEA Backsheet'!$D$5:$CB$183,G$9,FALSE))),"")</f>
        <v>6584.24416738119</v>
      </c>
      <c r="H96" s="124">
        <f ca="1">IFERROR(IF((VLOOKUP($E96,'NEA Backsheet'!$D$5:$CB$183,H$9,FALSE))="","",(VLOOKUP($E96,'NEA Backsheet'!$D$5:$CB$183,H$9,FALSE))),"")</f>
        <v>6725.7366843828822</v>
      </c>
      <c r="I96" s="124">
        <f ca="1">IFERROR(IF((VLOOKUP($E96,'NEA Backsheet'!$D$5:$CB$183,I$9,FALSE))="","",(VLOOKUP($E96,'NEA Backsheet'!$D$5:$CB$183,I$9,FALSE))),"")</f>
        <v>6801.0124161012091</v>
      </c>
      <c r="J96" s="125">
        <f ca="1">IFERROR(IF((VLOOKUP($E96,'NEA Backsheet'!$D$5:$CB$183,J$9,FALSE))="","",(VLOOKUP($E96,'NEA Backsheet'!$D$5:$CB$183,J$9,FALSE))),"")</f>
        <v>6782.0369078127269</v>
      </c>
      <c r="K96" s="123">
        <f ca="1">IFERROR(IF((VLOOKUP($E96,'NEA Backsheet'!$D$5:$CB$183,K$9,FALSE))="","",(VLOOKUP($E96,'NEA Backsheet'!$D$5:$CB$183,K$9,FALSE))),"")</f>
        <v>6828.6409871146243</v>
      </c>
      <c r="L96" s="124">
        <f ca="1">IFERROR(IF((VLOOKUP($E96,'NEA Backsheet'!$D$5:$CB$183,L$9,FALSE))="","",(VLOOKUP($E96,'NEA Backsheet'!$D$5:$CB$183,L$9,FALSE))),"")</f>
        <v>6904.3053470955092</v>
      </c>
      <c r="M96" s="124">
        <f ca="1">IFERROR(IF((VLOOKUP($E96,'NEA Backsheet'!$D$5:$CB$183,M$9,FALSE))="","",(VLOOKUP($E96,'NEA Backsheet'!$D$5:$CB$183,M$9,FALSE))),"")</f>
        <v>6904.6204816145964</v>
      </c>
      <c r="N96" s="126">
        <f ca="1">IFERROR(IF((VLOOKUP($E96,'NEA Backsheet'!$D$5:$CB$183,N$9,FALSE))="","",(VLOOKUP($E96,'NEA Backsheet'!$D$5:$CB$183,N$9,FALSE))),"")</f>
        <v>6753.9003271654074</v>
      </c>
      <c r="O96" s="184">
        <f ca="1">IFERROR(IF((VLOOKUP($E96,'NEA Backsheet'!$D$5:$CB$183,O$9,FALSE))="","",(VLOOKUP($E96,'NEA Backsheet'!$D$5:$CB$183,O$9,FALSE))),"")</f>
        <v>7015.751243941033</v>
      </c>
      <c r="P96" s="126">
        <f ca="1">IFERROR(IF((VLOOKUP($E96,'NEA Backsheet'!$D$5:$CB$183,P$9,FALSE))="","",(VLOOKUP($E96,'NEA Backsheet'!$D$5:$CB$183,P$9,FALSE))),"")</f>
        <v>6981.2436313502239</v>
      </c>
      <c r="Q96" s="127">
        <f ca="1">IFERROR(IF((VLOOKUP($E96,'NEA Backsheet'!$D$5:$CB$183,Q$9,FALSE))="","",(VLOOKUP($E96,'NEA Backsheet'!$D$5:$CB$183,Q$9,FALSE))),"")</f>
        <v>0</v>
      </c>
      <c r="R96" s="126">
        <f ca="1">IFERROR(IF((VLOOKUP($E96,'NEA Backsheet'!$D$5:$CB$183,R$9,FALSE))="","",(VLOOKUP($E96,'NEA Backsheet'!$D$5:$CB$183,R$9,FALSE))),"")</f>
        <v>0</v>
      </c>
    </row>
    <row r="97" spans="1:18" ht="15" customHeight="1" x14ac:dyDescent="0.3">
      <c r="A97" s="56">
        <v>83</v>
      </c>
      <c r="B97" s="97" t="str">
        <f ca="1">IFERROR(IF((VLOOKUP($E97,'Org List'!$AJ$10:$AL$188,3,FALSE))="","",(VLOOKUP($E97,'Org List'!$AJ$10:$AL$188,3,FALSE))),"")</f>
        <v>Midlands and East of England Commissioning Region</v>
      </c>
      <c r="C97" s="98" t="str">
        <f ca="1">IFERROR(IF((VLOOKUP($E97,'Org List'!$AO$10:$AQ$188,3,FALSE))="","",(VLOOKUP($E97,'Org List'!$AO$10:$AQ$188,3,FALSE))),"")</f>
        <v>West Midlands Region</v>
      </c>
      <c r="D97" s="116" t="str">
        <f ca="1">IFERROR(IF((VLOOKUP($E97,'Org List'!$AT$10:$AV$188,3,FALSE))="","",(VLOOKUP($E97,'Org List'!$AT$10:$AV$188,3,FALSE))),"")</f>
        <v>NHS England Midlands And East (West Midlands)</v>
      </c>
      <c r="E97" s="97" t="str">
        <f t="shared" ca="1" si="2"/>
        <v>E06000019</v>
      </c>
      <c r="F97" s="99" t="str">
        <f ca="1">IF(E97="","",VLOOKUP(E97,'Org List'!$J$9:$K$488,2,0))</f>
        <v>Herefordshire, County of</v>
      </c>
      <c r="G97" s="123">
        <f ca="1">IFERROR(IF((VLOOKUP($E97,'NEA Backsheet'!$D$5:$CB$183,G$9,FALSE))="","",(VLOOKUP($E97,'NEA Backsheet'!$D$5:$CB$183,G$9,FALSE))),"")</f>
        <v>4739.5391940161489</v>
      </c>
      <c r="H97" s="124">
        <f ca="1">IFERROR(IF((VLOOKUP($E97,'NEA Backsheet'!$D$5:$CB$183,H$9,FALSE))="","",(VLOOKUP($E97,'NEA Backsheet'!$D$5:$CB$183,H$9,FALSE))),"")</f>
        <v>4808.3409456230693</v>
      </c>
      <c r="I97" s="124">
        <f ca="1">IFERROR(IF((VLOOKUP($E97,'NEA Backsheet'!$D$5:$CB$183,I$9,FALSE))="","",(VLOOKUP($E97,'NEA Backsheet'!$D$5:$CB$183,I$9,FALSE))),"")</f>
        <v>4973.0381668996733</v>
      </c>
      <c r="J97" s="125">
        <f ca="1">IFERROR(IF((VLOOKUP($E97,'NEA Backsheet'!$D$5:$CB$183,J$9,FALSE))="","",(VLOOKUP($E97,'NEA Backsheet'!$D$5:$CB$183,J$9,FALSE))),"")</f>
        <v>4942.913921065925</v>
      </c>
      <c r="K97" s="123">
        <f ca="1">IFERROR(IF((VLOOKUP($E97,'NEA Backsheet'!$D$5:$CB$183,K$9,FALSE))="","",(VLOOKUP($E97,'NEA Backsheet'!$D$5:$CB$183,K$9,FALSE))),"")</f>
        <v>4737.8239588863416</v>
      </c>
      <c r="L97" s="124">
        <f ca="1">IFERROR(IF((VLOOKUP($E97,'NEA Backsheet'!$D$5:$CB$183,L$9,FALSE))="","",(VLOOKUP($E97,'NEA Backsheet'!$D$5:$CB$183,L$9,FALSE))),"")</f>
        <v>4757.1203508074195</v>
      </c>
      <c r="M97" s="124">
        <f ca="1">IFERROR(IF((VLOOKUP($E97,'NEA Backsheet'!$D$5:$CB$183,M$9,FALSE))="","",(VLOOKUP($E97,'NEA Backsheet'!$D$5:$CB$183,M$9,FALSE))),"")</f>
        <v>5143.4553542030317</v>
      </c>
      <c r="N97" s="126">
        <f ca="1">IFERROR(IF((VLOOKUP($E97,'NEA Backsheet'!$D$5:$CB$183,N$9,FALSE))="","",(VLOOKUP($E97,'NEA Backsheet'!$D$5:$CB$183,N$9,FALSE))),"")</f>
        <v>5060.2664519247101</v>
      </c>
      <c r="O97" s="184">
        <f ca="1">IFERROR(IF((VLOOKUP($E97,'NEA Backsheet'!$D$5:$CB$183,O$9,FALSE))="","",(VLOOKUP($E97,'NEA Backsheet'!$D$5:$CB$183,O$9,FALSE))),"")</f>
        <v>4741.7963343646115</v>
      </c>
      <c r="P97" s="126">
        <f ca="1">IFERROR(IF((VLOOKUP($E97,'NEA Backsheet'!$D$5:$CB$183,P$9,FALSE))="","",(VLOOKUP($E97,'NEA Backsheet'!$D$5:$CB$183,P$9,FALSE))),"")</f>
        <v>4735.359375198098</v>
      </c>
      <c r="Q97" s="127">
        <f ca="1">IFERROR(IF((VLOOKUP($E97,'NEA Backsheet'!$D$5:$CB$183,Q$9,FALSE))="","",(VLOOKUP($E97,'NEA Backsheet'!$D$5:$CB$183,Q$9,FALSE))),"")</f>
        <v>0</v>
      </c>
      <c r="R97" s="126">
        <f ca="1">IFERROR(IF((VLOOKUP($E97,'NEA Backsheet'!$D$5:$CB$183,R$9,FALSE))="","",(VLOOKUP($E97,'NEA Backsheet'!$D$5:$CB$183,R$9,FALSE))),"")</f>
        <v>0</v>
      </c>
    </row>
    <row r="98" spans="1:18" ht="15" customHeight="1" x14ac:dyDescent="0.3">
      <c r="A98" s="56">
        <v>84</v>
      </c>
      <c r="B98" s="97" t="str">
        <f ca="1">IFERROR(IF((VLOOKUP($E98,'Org List'!$AJ$10:$AL$188,3,FALSE))="","",(VLOOKUP($E98,'Org List'!$AJ$10:$AL$188,3,FALSE))),"")</f>
        <v>Midlands and East of England Commissioning Region</v>
      </c>
      <c r="C98" s="98" t="str">
        <f ca="1">IFERROR(IF((VLOOKUP($E98,'Org List'!$AO$10:$AQ$188,3,FALSE))="","",(VLOOKUP($E98,'Org List'!$AO$10:$AQ$188,3,FALSE))),"")</f>
        <v>East Region</v>
      </c>
      <c r="D98" s="116" t="str">
        <f ca="1">IFERROR(IF((VLOOKUP($E98,'Org List'!$AT$10:$AV$188,3,FALSE))="","",(VLOOKUP($E98,'Org List'!$AT$10:$AV$188,3,FALSE))),"")</f>
        <v>NHS England Midlands And East (Central Midlands)</v>
      </c>
      <c r="E98" s="97" t="str">
        <f t="shared" ca="1" si="2"/>
        <v>E10000015</v>
      </c>
      <c r="F98" s="99" t="str">
        <f ca="1">IF(E98="","",VLOOKUP(E98,'Org List'!$J$9:$K$488,2,0))</f>
        <v>Hertfordshire</v>
      </c>
      <c r="G98" s="123">
        <f ca="1">IFERROR(IF((VLOOKUP($E98,'NEA Backsheet'!$D$5:$CB$183,G$9,FALSE))="","",(VLOOKUP($E98,'NEA Backsheet'!$D$5:$CB$183,G$9,FALSE))),"")</f>
        <v>27703.172232959081</v>
      </c>
      <c r="H98" s="124">
        <f ca="1">IFERROR(IF((VLOOKUP($E98,'NEA Backsheet'!$D$5:$CB$183,H$9,FALSE))="","",(VLOOKUP($E98,'NEA Backsheet'!$D$5:$CB$183,H$9,FALSE))),"")</f>
        <v>27558.438679160179</v>
      </c>
      <c r="I98" s="124">
        <f ca="1">IFERROR(IF((VLOOKUP($E98,'NEA Backsheet'!$D$5:$CB$183,I$9,FALSE))="","",(VLOOKUP($E98,'NEA Backsheet'!$D$5:$CB$183,I$9,FALSE))),"")</f>
        <v>28488.209984250738</v>
      </c>
      <c r="J98" s="125">
        <f ca="1">IFERROR(IF((VLOOKUP($E98,'NEA Backsheet'!$D$5:$CB$183,J$9,FALSE))="","",(VLOOKUP($E98,'NEA Backsheet'!$D$5:$CB$183,J$9,FALSE))),"")</f>
        <v>27560.154041140398</v>
      </c>
      <c r="K98" s="123">
        <f ca="1">IFERROR(IF((VLOOKUP($E98,'NEA Backsheet'!$D$5:$CB$183,K$9,FALSE))="","",(VLOOKUP($E98,'NEA Backsheet'!$D$5:$CB$183,K$9,FALSE))),"")</f>
        <v>27389.867204910584</v>
      </c>
      <c r="L98" s="124">
        <f ca="1">IFERROR(IF((VLOOKUP($E98,'NEA Backsheet'!$D$5:$CB$183,L$9,FALSE))="","",(VLOOKUP($E98,'NEA Backsheet'!$D$5:$CB$183,L$9,FALSE))),"")</f>
        <v>28549.938283493335</v>
      </c>
      <c r="M98" s="124">
        <f ca="1">IFERROR(IF((VLOOKUP($E98,'NEA Backsheet'!$D$5:$CB$183,M$9,FALSE))="","",(VLOOKUP($E98,'NEA Backsheet'!$D$5:$CB$183,M$9,FALSE))),"")</f>
        <v>29161.792066517031</v>
      </c>
      <c r="N98" s="126">
        <f ca="1">IFERROR(IF((VLOOKUP($E98,'NEA Backsheet'!$D$5:$CB$183,N$9,FALSE))="","",(VLOOKUP($E98,'NEA Backsheet'!$D$5:$CB$183,N$9,FALSE))),"")</f>
        <v>27575.55712110913</v>
      </c>
      <c r="O98" s="184">
        <f ca="1">IFERROR(IF((VLOOKUP($E98,'NEA Backsheet'!$D$5:$CB$183,O$9,FALSE))="","",(VLOOKUP($E98,'NEA Backsheet'!$D$5:$CB$183,O$9,FALSE))),"")</f>
        <v>28727.24221275773</v>
      </c>
      <c r="P98" s="126">
        <f ca="1">IFERROR(IF((VLOOKUP($E98,'NEA Backsheet'!$D$5:$CB$183,P$9,FALSE))="","",(VLOOKUP($E98,'NEA Backsheet'!$D$5:$CB$183,P$9,FALSE))),"")</f>
        <v>28133.937674721441</v>
      </c>
      <c r="Q98" s="127">
        <f ca="1">IFERROR(IF((VLOOKUP($E98,'NEA Backsheet'!$D$5:$CB$183,Q$9,FALSE))="","",(VLOOKUP($E98,'NEA Backsheet'!$D$5:$CB$183,Q$9,FALSE))),"")</f>
        <v>0</v>
      </c>
      <c r="R98" s="126">
        <f ca="1">IFERROR(IF((VLOOKUP($E98,'NEA Backsheet'!$D$5:$CB$183,R$9,FALSE))="","",(VLOOKUP($E98,'NEA Backsheet'!$D$5:$CB$183,R$9,FALSE))),"")</f>
        <v>0</v>
      </c>
    </row>
    <row r="99" spans="1:18" ht="15" customHeight="1" x14ac:dyDescent="0.3">
      <c r="A99" s="56">
        <v>85</v>
      </c>
      <c r="B99" s="97" t="str">
        <f ca="1">IFERROR(IF((VLOOKUP($E99,'Org List'!$AJ$10:$AL$188,3,FALSE))="","",(VLOOKUP($E99,'Org List'!$AJ$10:$AL$188,3,FALSE))),"")</f>
        <v>London Commissioning Region</v>
      </c>
      <c r="C99" s="98" t="str">
        <f ca="1">IFERROR(IF((VLOOKUP($E99,'Org List'!$AO$10:$AQ$188,3,FALSE))="","",(VLOOKUP($E99,'Org List'!$AO$10:$AQ$188,3,FALSE))),"")</f>
        <v>London Region</v>
      </c>
      <c r="D99" s="116" t="str">
        <f ca="1">IFERROR(IF((VLOOKUP($E99,'Org List'!$AT$10:$AV$188,3,FALSE))="","",(VLOOKUP($E99,'Org List'!$AT$10:$AV$188,3,FALSE))),"")</f>
        <v>NHS England London</v>
      </c>
      <c r="E99" s="97" t="str">
        <f t="shared" ca="1" si="2"/>
        <v>E09000017</v>
      </c>
      <c r="F99" s="99" t="str">
        <f ca="1">IF(E99="","",VLOOKUP(E99,'Org List'!$J$9:$K$488,2,0))</f>
        <v>Hillingdon</v>
      </c>
      <c r="G99" s="123">
        <f ca="1">IFERROR(IF((VLOOKUP($E99,'NEA Backsheet'!$D$5:$CB$183,G$9,FALSE))="","",(VLOOKUP($E99,'NEA Backsheet'!$D$5:$CB$183,G$9,FALSE))),"")</f>
        <v>6912.950562821301</v>
      </c>
      <c r="H99" s="124">
        <f ca="1">IFERROR(IF((VLOOKUP($E99,'NEA Backsheet'!$D$5:$CB$183,H$9,FALSE))="","",(VLOOKUP($E99,'NEA Backsheet'!$D$5:$CB$183,H$9,FALSE))),"")</f>
        <v>7061.9234026568029</v>
      </c>
      <c r="I99" s="124">
        <f ca="1">IFERROR(IF((VLOOKUP($E99,'NEA Backsheet'!$D$5:$CB$183,I$9,FALSE))="","",(VLOOKUP($E99,'NEA Backsheet'!$D$5:$CB$183,I$9,FALSE))),"")</f>
        <v>7180.9314131635301</v>
      </c>
      <c r="J99" s="125">
        <f ca="1">IFERROR(IF((VLOOKUP($E99,'NEA Backsheet'!$D$5:$CB$183,J$9,FALSE))="","",(VLOOKUP($E99,'NEA Backsheet'!$D$5:$CB$183,J$9,FALSE))),"")</f>
        <v>7211.9319649470672</v>
      </c>
      <c r="K99" s="123">
        <f ca="1">IFERROR(IF((VLOOKUP($E99,'NEA Backsheet'!$D$5:$CB$183,K$9,FALSE))="","",(VLOOKUP($E99,'NEA Backsheet'!$D$5:$CB$183,K$9,FALSE))),"")</f>
        <v>7506.7553713494726</v>
      </c>
      <c r="L99" s="124">
        <f ca="1">IFERROR(IF((VLOOKUP($E99,'NEA Backsheet'!$D$5:$CB$183,L$9,FALSE))="","",(VLOOKUP($E99,'NEA Backsheet'!$D$5:$CB$183,L$9,FALSE))),"")</f>
        <v>7395.8445135653401</v>
      </c>
      <c r="M99" s="124">
        <f ca="1">IFERROR(IF((VLOOKUP($E99,'NEA Backsheet'!$D$5:$CB$183,M$9,FALSE))="","",(VLOOKUP($E99,'NEA Backsheet'!$D$5:$CB$183,M$9,FALSE))),"")</f>
        <v>7599.5993391384018</v>
      </c>
      <c r="N99" s="126">
        <f ca="1">IFERROR(IF((VLOOKUP($E99,'NEA Backsheet'!$D$5:$CB$183,N$9,FALSE))="","",(VLOOKUP($E99,'NEA Backsheet'!$D$5:$CB$183,N$9,FALSE))),"")</f>
        <v>7543.0798703694882</v>
      </c>
      <c r="O99" s="184">
        <f ca="1">IFERROR(IF((VLOOKUP($E99,'NEA Backsheet'!$D$5:$CB$183,O$9,FALSE))="","",(VLOOKUP($E99,'NEA Backsheet'!$D$5:$CB$183,O$9,FALSE))),"")</f>
        <v>7071.181349944769</v>
      </c>
      <c r="P99" s="126">
        <f ca="1">IFERROR(IF((VLOOKUP($E99,'NEA Backsheet'!$D$5:$CB$183,P$9,FALSE))="","",(VLOOKUP($E99,'NEA Backsheet'!$D$5:$CB$183,P$9,FALSE))),"")</f>
        <v>7289.4134400222429</v>
      </c>
      <c r="Q99" s="127">
        <f ca="1">IFERROR(IF((VLOOKUP($E99,'NEA Backsheet'!$D$5:$CB$183,Q$9,FALSE))="","",(VLOOKUP($E99,'NEA Backsheet'!$D$5:$CB$183,Q$9,FALSE))),"")</f>
        <v>0</v>
      </c>
      <c r="R99" s="126">
        <f ca="1">IFERROR(IF((VLOOKUP($E99,'NEA Backsheet'!$D$5:$CB$183,R$9,FALSE))="","",(VLOOKUP($E99,'NEA Backsheet'!$D$5:$CB$183,R$9,FALSE))),"")</f>
        <v>0</v>
      </c>
    </row>
    <row r="100" spans="1:18" ht="15" customHeight="1" x14ac:dyDescent="0.3">
      <c r="A100" s="56">
        <v>86</v>
      </c>
      <c r="B100" s="97" t="str">
        <f ca="1">IFERROR(IF((VLOOKUP($E100,'Org List'!$AJ$10:$AL$188,3,FALSE))="","",(VLOOKUP($E100,'Org List'!$AJ$10:$AL$188,3,FALSE))),"")</f>
        <v>London Commissioning Region</v>
      </c>
      <c r="C100" s="98" t="str">
        <f ca="1">IFERROR(IF((VLOOKUP($E100,'Org List'!$AO$10:$AQ$188,3,FALSE))="","",(VLOOKUP($E100,'Org List'!$AO$10:$AQ$188,3,FALSE))),"")</f>
        <v>London Region</v>
      </c>
      <c r="D100" s="116" t="str">
        <f ca="1">IFERROR(IF((VLOOKUP($E100,'Org List'!$AT$10:$AV$188,3,FALSE))="","",(VLOOKUP($E100,'Org List'!$AT$10:$AV$188,3,FALSE))),"")</f>
        <v>NHS England London</v>
      </c>
      <c r="E100" s="97" t="str">
        <f t="shared" ca="1" si="2"/>
        <v>E09000018</v>
      </c>
      <c r="F100" s="99" t="str">
        <f ca="1">IF(E100="","",VLOOKUP(E100,'Org List'!$J$9:$K$488,2,0))</f>
        <v>Hounslow</v>
      </c>
      <c r="G100" s="123">
        <f ca="1">IFERROR(IF((VLOOKUP($E100,'NEA Backsheet'!$D$5:$CB$183,G$9,FALSE))="","",(VLOOKUP($E100,'NEA Backsheet'!$D$5:$CB$183,G$9,FALSE))),"")</f>
        <v>7656.7114569984906</v>
      </c>
      <c r="H100" s="124">
        <f ca="1">IFERROR(IF((VLOOKUP($E100,'NEA Backsheet'!$D$5:$CB$183,H$9,FALSE))="","",(VLOOKUP($E100,'NEA Backsheet'!$D$5:$CB$183,H$9,FALSE))),"")</f>
        <v>7935.7730215236252</v>
      </c>
      <c r="I100" s="124">
        <f ca="1">IFERROR(IF((VLOOKUP($E100,'NEA Backsheet'!$D$5:$CB$183,I$9,FALSE))="","",(VLOOKUP($E100,'NEA Backsheet'!$D$5:$CB$183,I$9,FALSE))),"")</f>
        <v>7774.988185894972</v>
      </c>
      <c r="J100" s="125">
        <f ca="1">IFERROR(IF((VLOOKUP($E100,'NEA Backsheet'!$D$5:$CB$183,J$9,FALSE))="","",(VLOOKUP($E100,'NEA Backsheet'!$D$5:$CB$183,J$9,FALSE))),"")</f>
        <v>7767.8065566594269</v>
      </c>
      <c r="K100" s="123">
        <f ca="1">IFERROR(IF((VLOOKUP($E100,'NEA Backsheet'!$D$5:$CB$183,K$9,FALSE))="","",(VLOOKUP($E100,'NEA Backsheet'!$D$5:$CB$183,K$9,FALSE))),"")</f>
        <v>7933.4704006909642</v>
      </c>
      <c r="L100" s="124">
        <f ca="1">IFERROR(IF((VLOOKUP($E100,'NEA Backsheet'!$D$5:$CB$183,L$9,FALSE))="","",(VLOOKUP($E100,'NEA Backsheet'!$D$5:$CB$183,L$9,FALSE))),"")</f>
        <v>7730.9505227674781</v>
      </c>
      <c r="M100" s="124">
        <f ca="1">IFERROR(IF((VLOOKUP($E100,'NEA Backsheet'!$D$5:$CB$183,M$9,FALSE))="","",(VLOOKUP($E100,'NEA Backsheet'!$D$5:$CB$183,M$9,FALSE))),"")</f>
        <v>8258.4414886658305</v>
      </c>
      <c r="N100" s="126">
        <f ca="1">IFERROR(IF((VLOOKUP($E100,'NEA Backsheet'!$D$5:$CB$183,N$9,FALSE))="","",(VLOOKUP($E100,'NEA Backsheet'!$D$5:$CB$183,N$9,FALSE))),"")</f>
        <v>7965.4725524908699</v>
      </c>
      <c r="O100" s="184">
        <f ca="1">IFERROR(IF((VLOOKUP($E100,'NEA Backsheet'!$D$5:$CB$183,O$9,FALSE))="","",(VLOOKUP($E100,'NEA Backsheet'!$D$5:$CB$183,O$9,FALSE))),"")</f>
        <v>7296.9356607256177</v>
      </c>
      <c r="P100" s="126">
        <f ca="1">IFERROR(IF((VLOOKUP($E100,'NEA Backsheet'!$D$5:$CB$183,P$9,FALSE))="","",(VLOOKUP($E100,'NEA Backsheet'!$D$5:$CB$183,P$9,FALSE))),"")</f>
        <v>7602.202109516702</v>
      </c>
      <c r="Q100" s="127">
        <f ca="1">IFERROR(IF((VLOOKUP($E100,'NEA Backsheet'!$D$5:$CB$183,Q$9,FALSE))="","",(VLOOKUP($E100,'NEA Backsheet'!$D$5:$CB$183,Q$9,FALSE))),"")</f>
        <v>0</v>
      </c>
      <c r="R100" s="126">
        <f ca="1">IFERROR(IF((VLOOKUP($E100,'NEA Backsheet'!$D$5:$CB$183,R$9,FALSE))="","",(VLOOKUP($E100,'NEA Backsheet'!$D$5:$CB$183,R$9,FALSE))),"")</f>
        <v>0</v>
      </c>
    </row>
    <row r="101" spans="1:18" ht="15" customHeight="1" x14ac:dyDescent="0.3">
      <c r="A101" s="56">
        <v>87</v>
      </c>
      <c r="B101" s="97" t="str">
        <f ca="1">IFERROR(IF((VLOOKUP($E101,'Org List'!$AJ$10:$AL$188,3,FALSE))="","",(VLOOKUP($E101,'Org List'!$AJ$10:$AL$188,3,FALSE))),"")</f>
        <v>South East England Commissioning Region</v>
      </c>
      <c r="C101" s="98" t="str">
        <f ca="1">IFERROR(IF((VLOOKUP($E101,'Org List'!$AO$10:$AQ$188,3,FALSE))="","",(VLOOKUP($E101,'Org List'!$AO$10:$AQ$188,3,FALSE))),"")</f>
        <v>South East Region</v>
      </c>
      <c r="D101" s="116" t="str">
        <f ca="1">IFERROR(IF((VLOOKUP($E101,'Org List'!$AT$10:$AV$188,3,FALSE))="","",(VLOOKUP($E101,'Org List'!$AT$10:$AV$188,3,FALSE))),"")</f>
        <v>NHS England South East (Hampshire, Isle of Wight and Thames Valley)</v>
      </c>
      <c r="E101" s="97" t="str">
        <f t="shared" ca="1" si="2"/>
        <v>E06000046</v>
      </c>
      <c r="F101" s="99" t="str">
        <f ca="1">IF(E101="","",VLOOKUP(E101,'Org List'!$J$9:$K$488,2,0))</f>
        <v>Isle of Wight</v>
      </c>
      <c r="G101" s="123">
        <f ca="1">IFERROR(IF((VLOOKUP($E101,'NEA Backsheet'!$D$5:$CB$183,G$9,FALSE))="","",(VLOOKUP($E101,'NEA Backsheet'!$D$5:$CB$183,G$9,FALSE))),"")</f>
        <v>3144.9999999999995</v>
      </c>
      <c r="H101" s="124">
        <f ca="1">IFERROR(IF((VLOOKUP($E101,'NEA Backsheet'!$D$5:$CB$183,H$9,FALSE))="","",(VLOOKUP($E101,'NEA Backsheet'!$D$5:$CB$183,H$9,FALSE))),"")</f>
        <v>3242.9999999999995</v>
      </c>
      <c r="I101" s="124">
        <f ca="1">IFERROR(IF((VLOOKUP($E101,'NEA Backsheet'!$D$5:$CB$183,I$9,FALSE))="","",(VLOOKUP($E101,'NEA Backsheet'!$D$5:$CB$183,I$9,FALSE))),"")</f>
        <v>3533.9999999999995</v>
      </c>
      <c r="J101" s="125">
        <f ca="1">IFERROR(IF((VLOOKUP($E101,'NEA Backsheet'!$D$5:$CB$183,J$9,FALSE))="","",(VLOOKUP($E101,'NEA Backsheet'!$D$5:$CB$183,J$9,FALSE))),"")</f>
        <v>3287.9999999999995</v>
      </c>
      <c r="K101" s="123">
        <f ca="1">IFERROR(IF((VLOOKUP($E101,'NEA Backsheet'!$D$5:$CB$183,K$9,FALSE))="","",(VLOOKUP($E101,'NEA Backsheet'!$D$5:$CB$183,K$9,FALSE))),"")</f>
        <v>3144.9999999999991</v>
      </c>
      <c r="L101" s="124">
        <f ca="1">IFERROR(IF((VLOOKUP($E101,'NEA Backsheet'!$D$5:$CB$183,L$9,FALSE))="","",(VLOOKUP($E101,'NEA Backsheet'!$D$5:$CB$183,L$9,FALSE))),"")</f>
        <v>3166.9999999999991</v>
      </c>
      <c r="M101" s="124">
        <f ca="1">IFERROR(IF((VLOOKUP($E101,'NEA Backsheet'!$D$5:$CB$183,M$9,FALSE))="","",(VLOOKUP($E101,'NEA Backsheet'!$D$5:$CB$183,M$9,FALSE))),"")</f>
        <v>3225.9999999999991</v>
      </c>
      <c r="N101" s="126">
        <f ca="1">IFERROR(IF((VLOOKUP($E101,'NEA Backsheet'!$D$5:$CB$183,N$9,FALSE))="","",(VLOOKUP($E101,'NEA Backsheet'!$D$5:$CB$183,N$9,FALSE))),"")</f>
        <v>3087.9999999999991</v>
      </c>
      <c r="O101" s="184">
        <f ca="1">IFERROR(IF((VLOOKUP($E101,'NEA Backsheet'!$D$5:$CB$183,O$9,FALSE))="","",(VLOOKUP($E101,'NEA Backsheet'!$D$5:$CB$183,O$9,FALSE))),"")</f>
        <v>3301.9999999999995</v>
      </c>
      <c r="P101" s="126">
        <f ca="1">IFERROR(IF((VLOOKUP($E101,'NEA Backsheet'!$D$5:$CB$183,P$9,FALSE))="","",(VLOOKUP($E101,'NEA Backsheet'!$D$5:$CB$183,P$9,FALSE))),"")</f>
        <v>3433.9999999999995</v>
      </c>
      <c r="Q101" s="127">
        <f ca="1">IFERROR(IF((VLOOKUP($E101,'NEA Backsheet'!$D$5:$CB$183,Q$9,FALSE))="","",(VLOOKUP($E101,'NEA Backsheet'!$D$5:$CB$183,Q$9,FALSE))),"")</f>
        <v>0</v>
      </c>
      <c r="R101" s="126">
        <f ca="1">IFERROR(IF((VLOOKUP($E101,'NEA Backsheet'!$D$5:$CB$183,R$9,FALSE))="","",(VLOOKUP($E101,'NEA Backsheet'!$D$5:$CB$183,R$9,FALSE))),"")</f>
        <v>0</v>
      </c>
    </row>
    <row r="102" spans="1:18" ht="15" customHeight="1" x14ac:dyDescent="0.3">
      <c r="A102" s="56">
        <v>88</v>
      </c>
      <c r="B102" s="97" t="str">
        <f ca="1">IFERROR(IF((VLOOKUP($E102,'Org List'!$AJ$10:$AL$188,3,FALSE))="","",(VLOOKUP($E102,'Org List'!$AJ$10:$AL$188,3,FALSE))),"")</f>
        <v>London Commissioning Region</v>
      </c>
      <c r="C102" s="98" t="str">
        <f ca="1">IFERROR(IF((VLOOKUP($E102,'Org List'!$AO$10:$AQ$188,3,FALSE))="","",(VLOOKUP($E102,'Org List'!$AO$10:$AQ$188,3,FALSE))),"")</f>
        <v>London Region</v>
      </c>
      <c r="D102" s="116" t="str">
        <f ca="1">IFERROR(IF((VLOOKUP($E102,'Org List'!$AT$10:$AV$188,3,FALSE))="","",(VLOOKUP($E102,'Org List'!$AT$10:$AV$188,3,FALSE))),"")</f>
        <v>NHS England London</v>
      </c>
      <c r="E102" s="97" t="str">
        <f t="shared" ca="1" si="2"/>
        <v>E09000019</v>
      </c>
      <c r="F102" s="99" t="str">
        <f ca="1">IF(E102="","",VLOOKUP(E102,'Org List'!$J$9:$K$488,2,0))</f>
        <v>Islington</v>
      </c>
      <c r="G102" s="123">
        <f ca="1">IFERROR(IF((VLOOKUP($E102,'NEA Backsheet'!$D$5:$CB$183,G$9,FALSE))="","",(VLOOKUP($E102,'NEA Backsheet'!$D$5:$CB$183,G$9,FALSE))),"")</f>
        <v>5003.5186753945454</v>
      </c>
      <c r="H102" s="124">
        <f ca="1">IFERROR(IF((VLOOKUP($E102,'NEA Backsheet'!$D$5:$CB$183,H$9,FALSE))="","",(VLOOKUP($E102,'NEA Backsheet'!$D$5:$CB$183,H$9,FALSE))),"")</f>
        <v>4864.0255373132186</v>
      </c>
      <c r="I102" s="124">
        <f ca="1">IFERROR(IF((VLOOKUP($E102,'NEA Backsheet'!$D$5:$CB$183,I$9,FALSE))="","",(VLOOKUP($E102,'NEA Backsheet'!$D$5:$CB$183,I$9,FALSE))),"")</f>
        <v>5033.6452861593916</v>
      </c>
      <c r="J102" s="125">
        <f ca="1">IFERROR(IF((VLOOKUP($E102,'NEA Backsheet'!$D$5:$CB$183,J$9,FALSE))="","",(VLOOKUP($E102,'NEA Backsheet'!$D$5:$CB$183,J$9,FALSE))),"")</f>
        <v>4845.9447210657363</v>
      </c>
      <c r="K102" s="123">
        <f ca="1">IFERROR(IF((VLOOKUP($E102,'NEA Backsheet'!$D$5:$CB$183,K$9,FALSE))="","",(VLOOKUP($E102,'NEA Backsheet'!$D$5:$CB$183,K$9,FALSE))),"")</f>
        <v>5024.1919357182251</v>
      </c>
      <c r="L102" s="124">
        <f ca="1">IFERROR(IF((VLOOKUP($E102,'NEA Backsheet'!$D$5:$CB$183,L$9,FALSE))="","",(VLOOKUP($E102,'NEA Backsheet'!$D$5:$CB$183,L$9,FALSE))),"")</f>
        <v>5071.8569397575529</v>
      </c>
      <c r="M102" s="124">
        <f ca="1">IFERROR(IF((VLOOKUP($E102,'NEA Backsheet'!$D$5:$CB$183,M$9,FALSE))="","",(VLOOKUP($E102,'NEA Backsheet'!$D$5:$CB$183,M$9,FALSE))),"")</f>
        <v>5088.1776896523761</v>
      </c>
      <c r="N102" s="126">
        <f ca="1">IFERROR(IF((VLOOKUP($E102,'NEA Backsheet'!$D$5:$CB$183,N$9,FALSE))="","",(VLOOKUP($E102,'NEA Backsheet'!$D$5:$CB$183,N$9,FALSE))),"")</f>
        <v>4973.1935635188274</v>
      </c>
      <c r="O102" s="184">
        <f ca="1">IFERROR(IF((VLOOKUP($E102,'NEA Backsheet'!$D$5:$CB$183,O$9,FALSE))="","",(VLOOKUP($E102,'NEA Backsheet'!$D$5:$CB$183,O$9,FALSE))),"")</f>
        <v>4934.4558870558903</v>
      </c>
      <c r="P102" s="126">
        <f ca="1">IFERROR(IF((VLOOKUP($E102,'NEA Backsheet'!$D$5:$CB$183,P$9,FALSE))="","",(VLOOKUP($E102,'NEA Backsheet'!$D$5:$CB$183,P$9,FALSE))),"")</f>
        <v>4780.2596512409937</v>
      </c>
      <c r="Q102" s="127">
        <f ca="1">IFERROR(IF((VLOOKUP($E102,'NEA Backsheet'!$D$5:$CB$183,Q$9,FALSE))="","",(VLOOKUP($E102,'NEA Backsheet'!$D$5:$CB$183,Q$9,FALSE))),"")</f>
        <v>0</v>
      </c>
      <c r="R102" s="126">
        <f ca="1">IFERROR(IF((VLOOKUP($E102,'NEA Backsheet'!$D$5:$CB$183,R$9,FALSE))="","",(VLOOKUP($E102,'NEA Backsheet'!$D$5:$CB$183,R$9,FALSE))),"")</f>
        <v>0</v>
      </c>
    </row>
    <row r="103" spans="1:18" ht="15" customHeight="1" x14ac:dyDescent="0.3">
      <c r="A103" s="56">
        <v>89</v>
      </c>
      <c r="B103" s="97" t="str">
        <f ca="1">IFERROR(IF((VLOOKUP($E103,'Org List'!$AJ$10:$AL$188,3,FALSE))="","",(VLOOKUP($E103,'Org List'!$AJ$10:$AL$188,3,FALSE))),"")</f>
        <v>London Commissioning Region</v>
      </c>
      <c r="C103" s="98" t="str">
        <f ca="1">IFERROR(IF((VLOOKUP($E103,'Org List'!$AO$10:$AQ$188,3,FALSE))="","",(VLOOKUP($E103,'Org List'!$AO$10:$AQ$188,3,FALSE))),"")</f>
        <v>London Region</v>
      </c>
      <c r="D103" s="116" t="str">
        <f ca="1">IFERROR(IF((VLOOKUP($E103,'Org List'!$AT$10:$AV$188,3,FALSE))="","",(VLOOKUP($E103,'Org List'!$AT$10:$AV$188,3,FALSE))),"")</f>
        <v>NHS England London</v>
      </c>
      <c r="E103" s="97" t="str">
        <f t="shared" ca="1" si="2"/>
        <v>E09000020</v>
      </c>
      <c r="F103" s="99" t="str">
        <f ca="1">IF(E103="","",VLOOKUP(E103,'Org List'!$J$9:$K$488,2,0))</f>
        <v>Kensington and Chelsea</v>
      </c>
      <c r="G103" s="123">
        <f ca="1">IFERROR(IF((VLOOKUP($E103,'NEA Backsheet'!$D$5:$CB$183,G$9,FALSE))="","",(VLOOKUP($E103,'NEA Backsheet'!$D$5:$CB$183,G$9,FALSE))),"")</f>
        <v>2837.8500757211486</v>
      </c>
      <c r="H103" s="124">
        <f ca="1">IFERROR(IF((VLOOKUP($E103,'NEA Backsheet'!$D$5:$CB$183,H$9,FALSE))="","",(VLOOKUP($E103,'NEA Backsheet'!$D$5:$CB$183,H$9,FALSE))),"")</f>
        <v>2835.8146511432933</v>
      </c>
      <c r="I103" s="124">
        <f ca="1">IFERROR(IF((VLOOKUP($E103,'NEA Backsheet'!$D$5:$CB$183,I$9,FALSE))="","",(VLOOKUP($E103,'NEA Backsheet'!$D$5:$CB$183,I$9,FALSE))),"")</f>
        <v>2907.8733557806659</v>
      </c>
      <c r="J103" s="125">
        <f ca="1">IFERROR(IF((VLOOKUP($E103,'NEA Backsheet'!$D$5:$CB$183,J$9,FALSE))="","",(VLOOKUP($E103,'NEA Backsheet'!$D$5:$CB$183,J$9,FALSE))),"")</f>
        <v>2807.8252561999175</v>
      </c>
      <c r="K103" s="123">
        <f ca="1">IFERROR(IF((VLOOKUP($E103,'NEA Backsheet'!$D$5:$CB$183,K$9,FALSE))="","",(VLOOKUP($E103,'NEA Backsheet'!$D$5:$CB$183,K$9,FALSE))),"")</f>
        <v>2876.6603919506133</v>
      </c>
      <c r="L103" s="124">
        <f ca="1">IFERROR(IF((VLOOKUP($E103,'NEA Backsheet'!$D$5:$CB$183,L$9,FALSE))="","",(VLOOKUP($E103,'NEA Backsheet'!$D$5:$CB$183,L$9,FALSE))),"")</f>
        <v>2876.1988876358514</v>
      </c>
      <c r="M103" s="124">
        <f ca="1">IFERROR(IF((VLOOKUP($E103,'NEA Backsheet'!$D$5:$CB$183,M$9,FALSE))="","",(VLOOKUP($E103,'NEA Backsheet'!$D$5:$CB$183,M$9,FALSE))),"")</f>
        <v>2917.7458111617343</v>
      </c>
      <c r="N103" s="126">
        <f ca="1">IFERROR(IF((VLOOKUP($E103,'NEA Backsheet'!$D$5:$CB$183,N$9,FALSE))="","",(VLOOKUP($E103,'NEA Backsheet'!$D$5:$CB$183,N$9,FALSE))),"")</f>
        <v>2885.5245478106599</v>
      </c>
      <c r="O103" s="184">
        <f ca="1">IFERROR(IF((VLOOKUP($E103,'NEA Backsheet'!$D$5:$CB$183,O$9,FALSE))="","",(VLOOKUP($E103,'NEA Backsheet'!$D$5:$CB$183,O$9,FALSE))),"")</f>
        <v>2824.2105062052533</v>
      </c>
      <c r="P103" s="126">
        <f ca="1">IFERROR(IF((VLOOKUP($E103,'NEA Backsheet'!$D$5:$CB$183,P$9,FALSE))="","",(VLOOKUP($E103,'NEA Backsheet'!$D$5:$CB$183,P$9,FALSE))),"")</f>
        <v>2965.9740656560675</v>
      </c>
      <c r="Q103" s="127">
        <f ca="1">IFERROR(IF((VLOOKUP($E103,'NEA Backsheet'!$D$5:$CB$183,Q$9,FALSE))="","",(VLOOKUP($E103,'NEA Backsheet'!$D$5:$CB$183,Q$9,FALSE))),"")</f>
        <v>0</v>
      </c>
      <c r="R103" s="126">
        <f ca="1">IFERROR(IF((VLOOKUP($E103,'NEA Backsheet'!$D$5:$CB$183,R$9,FALSE))="","",(VLOOKUP($E103,'NEA Backsheet'!$D$5:$CB$183,R$9,FALSE))),"")</f>
        <v>0</v>
      </c>
    </row>
    <row r="104" spans="1:18" ht="15" customHeight="1" x14ac:dyDescent="0.3">
      <c r="A104" s="56">
        <v>90</v>
      </c>
      <c r="B104" s="97" t="str">
        <f ca="1">IFERROR(IF((VLOOKUP($E104,'Org List'!$AJ$10:$AL$188,3,FALSE))="","",(VLOOKUP($E104,'Org List'!$AJ$10:$AL$188,3,FALSE))),"")</f>
        <v>South East England Commissioning Region</v>
      </c>
      <c r="C104" s="98" t="str">
        <f ca="1">IFERROR(IF((VLOOKUP($E104,'Org List'!$AO$10:$AQ$188,3,FALSE))="","",(VLOOKUP($E104,'Org List'!$AO$10:$AQ$188,3,FALSE))),"")</f>
        <v>South East Region</v>
      </c>
      <c r="D104" s="116" t="str">
        <f ca="1">IFERROR(IF((VLOOKUP($E104,'Org List'!$AT$10:$AV$188,3,FALSE))="","",(VLOOKUP($E104,'Org List'!$AT$10:$AV$188,3,FALSE))),"")</f>
        <v>NHS England South East (Kent, Surrey and Sussex)</v>
      </c>
      <c r="E104" s="97" t="str">
        <f t="shared" ca="1" si="2"/>
        <v>E10000016</v>
      </c>
      <c r="F104" s="99" t="str">
        <f ca="1">IF(E104="","",VLOOKUP(E104,'Org List'!$J$9:$K$488,2,0))</f>
        <v>Kent</v>
      </c>
      <c r="G104" s="123">
        <f ca="1">IFERROR(IF((VLOOKUP($E104,'NEA Backsheet'!$D$5:$CB$183,G$9,FALSE))="","",(VLOOKUP($E104,'NEA Backsheet'!$D$5:$CB$183,G$9,FALSE))),"")</f>
        <v>40767.330966113135</v>
      </c>
      <c r="H104" s="124">
        <f ca="1">IFERROR(IF((VLOOKUP($E104,'NEA Backsheet'!$D$5:$CB$183,H$9,FALSE))="","",(VLOOKUP($E104,'NEA Backsheet'!$D$5:$CB$183,H$9,FALSE))),"")</f>
        <v>39831.237371799143</v>
      </c>
      <c r="I104" s="124">
        <f ca="1">IFERROR(IF((VLOOKUP($E104,'NEA Backsheet'!$D$5:$CB$183,I$9,FALSE))="","",(VLOOKUP($E104,'NEA Backsheet'!$D$5:$CB$183,I$9,FALSE))),"")</f>
        <v>41590.832595448068</v>
      </c>
      <c r="J104" s="125">
        <f ca="1">IFERROR(IF((VLOOKUP($E104,'NEA Backsheet'!$D$5:$CB$183,J$9,FALSE))="","",(VLOOKUP($E104,'NEA Backsheet'!$D$5:$CB$183,J$9,FALSE))),"")</f>
        <v>41654.101429740484</v>
      </c>
      <c r="K104" s="123">
        <f ca="1">IFERROR(IF((VLOOKUP($E104,'NEA Backsheet'!$D$5:$CB$183,K$9,FALSE))="","",(VLOOKUP($E104,'NEA Backsheet'!$D$5:$CB$183,K$9,FALSE))),"")</f>
        <v>40564.541817380748</v>
      </c>
      <c r="L104" s="124">
        <f ca="1">IFERROR(IF((VLOOKUP($E104,'NEA Backsheet'!$D$5:$CB$183,L$9,FALSE))="","",(VLOOKUP($E104,'NEA Backsheet'!$D$5:$CB$183,L$9,FALSE))),"")</f>
        <v>40603.940580209208</v>
      </c>
      <c r="M104" s="124">
        <f ca="1">IFERROR(IF((VLOOKUP($E104,'NEA Backsheet'!$D$5:$CB$183,M$9,FALSE))="","",(VLOOKUP($E104,'NEA Backsheet'!$D$5:$CB$183,M$9,FALSE))),"")</f>
        <v>41884.788001103327</v>
      </c>
      <c r="N104" s="126">
        <f ca="1">IFERROR(IF((VLOOKUP($E104,'NEA Backsheet'!$D$5:$CB$183,N$9,FALSE))="","",(VLOOKUP($E104,'NEA Backsheet'!$D$5:$CB$183,N$9,FALSE))),"")</f>
        <v>42087.159659430486</v>
      </c>
      <c r="O104" s="184">
        <f ca="1">IFERROR(IF((VLOOKUP($E104,'NEA Backsheet'!$D$5:$CB$183,O$9,FALSE))="","",(VLOOKUP($E104,'NEA Backsheet'!$D$5:$CB$183,O$9,FALSE))),"")</f>
        <v>42019.105648500976</v>
      </c>
      <c r="P104" s="126">
        <f ca="1">IFERROR(IF((VLOOKUP($E104,'NEA Backsheet'!$D$5:$CB$183,P$9,FALSE))="","",(VLOOKUP($E104,'NEA Backsheet'!$D$5:$CB$183,P$9,FALSE))),"")</f>
        <v>41853.753886033483</v>
      </c>
      <c r="Q104" s="127">
        <f ca="1">IFERROR(IF((VLOOKUP($E104,'NEA Backsheet'!$D$5:$CB$183,Q$9,FALSE))="","",(VLOOKUP($E104,'NEA Backsheet'!$D$5:$CB$183,Q$9,FALSE))),"")</f>
        <v>0</v>
      </c>
      <c r="R104" s="126">
        <f ca="1">IFERROR(IF((VLOOKUP($E104,'NEA Backsheet'!$D$5:$CB$183,R$9,FALSE))="","",(VLOOKUP($E104,'NEA Backsheet'!$D$5:$CB$183,R$9,FALSE))),"")</f>
        <v>0</v>
      </c>
    </row>
    <row r="105" spans="1:18" ht="15" customHeight="1" x14ac:dyDescent="0.3">
      <c r="A105" s="56">
        <v>91</v>
      </c>
      <c r="B105" s="97" t="str">
        <f ca="1">IFERROR(IF((VLOOKUP($E105,'Org List'!$AJ$10:$AL$188,3,FALSE))="","",(VLOOKUP($E105,'Org List'!$AJ$10:$AL$188,3,FALSE))),"")</f>
        <v>North of England Commissioning Region</v>
      </c>
      <c r="C105" s="98" t="str">
        <f ca="1">IFERROR(IF((VLOOKUP($E105,'Org List'!$AO$10:$AQ$188,3,FALSE))="","",(VLOOKUP($E105,'Org List'!$AO$10:$AQ$188,3,FALSE))),"")</f>
        <v>Yorkshire and The Humber Region</v>
      </c>
      <c r="D105" s="116" t="str">
        <f ca="1">IFERROR(IF((VLOOKUP($E105,'Org List'!$AT$10:$AV$188,3,FALSE))="","",(VLOOKUP($E105,'Org List'!$AT$10:$AV$188,3,FALSE))),"")</f>
        <v>NHS England North (Yorkshire And Humber)</v>
      </c>
      <c r="E105" s="97" t="str">
        <f t="shared" ca="1" si="2"/>
        <v>E06000010</v>
      </c>
      <c r="F105" s="99" t="str">
        <f ca="1">IF(E105="","",VLOOKUP(E105,'Org List'!$J$9:$K$488,2,0))</f>
        <v>Kingston upon Hull, City of</v>
      </c>
      <c r="G105" s="123">
        <f ca="1">IFERROR(IF((VLOOKUP($E105,'NEA Backsheet'!$D$5:$CB$183,G$9,FALSE))="","",(VLOOKUP($E105,'NEA Backsheet'!$D$5:$CB$183,G$9,FALSE))),"")</f>
        <v>7167.2905396389078</v>
      </c>
      <c r="H105" s="124">
        <f ca="1">IFERROR(IF((VLOOKUP($E105,'NEA Backsheet'!$D$5:$CB$183,H$9,FALSE))="","",(VLOOKUP($E105,'NEA Backsheet'!$D$5:$CB$183,H$9,FALSE))),"")</f>
        <v>6560.902966783402</v>
      </c>
      <c r="I105" s="124">
        <f ca="1">IFERROR(IF((VLOOKUP($E105,'NEA Backsheet'!$D$5:$CB$183,I$9,FALSE))="","",(VLOOKUP($E105,'NEA Backsheet'!$D$5:$CB$183,I$9,FALSE))),"")</f>
        <v>6888.1689385826303</v>
      </c>
      <c r="J105" s="125">
        <f ca="1">IFERROR(IF((VLOOKUP($E105,'NEA Backsheet'!$D$5:$CB$183,J$9,FALSE))="","",(VLOOKUP($E105,'NEA Backsheet'!$D$5:$CB$183,J$9,FALSE))),"")</f>
        <v>6586.5223889438894</v>
      </c>
      <c r="K105" s="123">
        <f ca="1">IFERROR(IF((VLOOKUP($E105,'NEA Backsheet'!$D$5:$CB$183,K$9,FALSE))="","",(VLOOKUP($E105,'NEA Backsheet'!$D$5:$CB$183,K$9,FALSE))),"")</f>
        <v>6832.7248883706816</v>
      </c>
      <c r="L105" s="124">
        <f ca="1">IFERROR(IF((VLOOKUP($E105,'NEA Backsheet'!$D$5:$CB$183,L$9,FALSE))="","",(VLOOKUP($E105,'NEA Backsheet'!$D$5:$CB$183,L$9,FALSE))),"")</f>
        <v>6940.1452351774878</v>
      </c>
      <c r="M105" s="124">
        <f ca="1">IFERROR(IF((VLOOKUP($E105,'NEA Backsheet'!$D$5:$CB$183,M$9,FALSE))="","",(VLOOKUP($E105,'NEA Backsheet'!$D$5:$CB$183,M$9,FALSE))),"")</f>
        <v>7056.0986318616769</v>
      </c>
      <c r="N105" s="126">
        <f ca="1">IFERROR(IF((VLOOKUP($E105,'NEA Backsheet'!$D$5:$CB$183,N$9,FALSE))="","",(VLOOKUP($E105,'NEA Backsheet'!$D$5:$CB$183,N$9,FALSE))),"")</f>
        <v>6835.9853251094519</v>
      </c>
      <c r="O105" s="184">
        <f ca="1">IFERROR(IF((VLOOKUP($E105,'NEA Backsheet'!$D$5:$CB$183,O$9,FALSE))="","",(VLOOKUP($E105,'NEA Backsheet'!$D$5:$CB$183,O$9,FALSE))),"")</f>
        <v>6776.5833356619696</v>
      </c>
      <c r="P105" s="126">
        <f ca="1">IFERROR(IF((VLOOKUP($E105,'NEA Backsheet'!$D$5:$CB$183,P$9,FALSE))="","",(VLOOKUP($E105,'NEA Backsheet'!$D$5:$CB$183,P$9,FALSE))),"")</f>
        <v>6475.6091710114815</v>
      </c>
      <c r="Q105" s="127">
        <f ca="1">IFERROR(IF((VLOOKUP($E105,'NEA Backsheet'!$D$5:$CB$183,Q$9,FALSE))="","",(VLOOKUP($E105,'NEA Backsheet'!$D$5:$CB$183,Q$9,FALSE))),"")</f>
        <v>0</v>
      </c>
      <c r="R105" s="126">
        <f ca="1">IFERROR(IF((VLOOKUP($E105,'NEA Backsheet'!$D$5:$CB$183,R$9,FALSE))="","",(VLOOKUP($E105,'NEA Backsheet'!$D$5:$CB$183,R$9,FALSE))),"")</f>
        <v>0</v>
      </c>
    </row>
    <row r="106" spans="1:18" ht="15" customHeight="1" x14ac:dyDescent="0.3">
      <c r="A106" s="56">
        <v>92</v>
      </c>
      <c r="B106" s="97" t="str">
        <f ca="1">IFERROR(IF((VLOOKUP($E106,'Org List'!$AJ$10:$AL$188,3,FALSE))="","",(VLOOKUP($E106,'Org List'!$AJ$10:$AL$188,3,FALSE))),"")</f>
        <v>London Commissioning Region</v>
      </c>
      <c r="C106" s="98" t="str">
        <f ca="1">IFERROR(IF((VLOOKUP($E106,'Org List'!$AO$10:$AQ$188,3,FALSE))="","",(VLOOKUP($E106,'Org List'!$AO$10:$AQ$188,3,FALSE))),"")</f>
        <v>London Region</v>
      </c>
      <c r="D106" s="116" t="str">
        <f ca="1">IFERROR(IF((VLOOKUP($E106,'Org List'!$AT$10:$AV$188,3,FALSE))="","",(VLOOKUP($E106,'Org List'!$AT$10:$AV$188,3,FALSE))),"")</f>
        <v>NHS England London</v>
      </c>
      <c r="E106" s="97" t="str">
        <f t="shared" ca="1" si="2"/>
        <v>E09000021</v>
      </c>
      <c r="F106" s="99" t="str">
        <f ca="1">IF(E106="","",VLOOKUP(E106,'Org List'!$J$9:$K$488,2,0))</f>
        <v>Kingston upon Thames</v>
      </c>
      <c r="G106" s="123">
        <f ca="1">IFERROR(IF((VLOOKUP($E106,'NEA Backsheet'!$D$5:$CB$183,G$9,FALSE))="","",(VLOOKUP($E106,'NEA Backsheet'!$D$5:$CB$183,G$9,FALSE))),"")</f>
        <v>3906.2636691015614</v>
      </c>
      <c r="H106" s="124">
        <f ca="1">IFERROR(IF((VLOOKUP($E106,'NEA Backsheet'!$D$5:$CB$183,H$9,FALSE))="","",(VLOOKUP($E106,'NEA Backsheet'!$D$5:$CB$183,H$9,FALSE))),"")</f>
        <v>3827.4474786808432</v>
      </c>
      <c r="I106" s="124">
        <f ca="1">IFERROR(IF((VLOOKUP($E106,'NEA Backsheet'!$D$5:$CB$183,I$9,FALSE))="","",(VLOOKUP($E106,'NEA Backsheet'!$D$5:$CB$183,I$9,FALSE))),"")</f>
        <v>4107.5670879278232</v>
      </c>
      <c r="J106" s="125">
        <f ca="1">IFERROR(IF((VLOOKUP($E106,'NEA Backsheet'!$D$5:$CB$183,J$9,FALSE))="","",(VLOOKUP($E106,'NEA Backsheet'!$D$5:$CB$183,J$9,FALSE))),"")</f>
        <v>4115.1181254733765</v>
      </c>
      <c r="K106" s="123">
        <f ca="1">IFERROR(IF((VLOOKUP($E106,'NEA Backsheet'!$D$5:$CB$183,K$9,FALSE))="","",(VLOOKUP($E106,'NEA Backsheet'!$D$5:$CB$183,K$9,FALSE))),"")</f>
        <v>4273.4082521160617</v>
      </c>
      <c r="L106" s="124">
        <f ca="1">IFERROR(IF((VLOOKUP($E106,'NEA Backsheet'!$D$5:$CB$183,L$9,FALSE))="","",(VLOOKUP($E106,'NEA Backsheet'!$D$5:$CB$183,L$9,FALSE))),"")</f>
        <v>4318.9421394410756</v>
      </c>
      <c r="M106" s="124">
        <f ca="1">IFERROR(IF((VLOOKUP($E106,'NEA Backsheet'!$D$5:$CB$183,M$9,FALSE))="","",(VLOOKUP($E106,'NEA Backsheet'!$D$5:$CB$183,M$9,FALSE))),"")</f>
        <v>4321.3205180602599</v>
      </c>
      <c r="N106" s="126">
        <f ca="1">IFERROR(IF((VLOOKUP($E106,'NEA Backsheet'!$D$5:$CB$183,N$9,FALSE))="","",(VLOOKUP($E106,'NEA Backsheet'!$D$5:$CB$183,N$9,FALSE))),"")</f>
        <v>4229.6847743576127</v>
      </c>
      <c r="O106" s="184">
        <f ca="1">IFERROR(IF((VLOOKUP($E106,'NEA Backsheet'!$D$5:$CB$183,O$9,FALSE))="","",(VLOOKUP($E106,'NEA Backsheet'!$D$5:$CB$183,O$9,FALSE))),"")</f>
        <v>4099.5134313236476</v>
      </c>
      <c r="P106" s="126">
        <f ca="1">IFERROR(IF((VLOOKUP($E106,'NEA Backsheet'!$D$5:$CB$183,P$9,FALSE))="","",(VLOOKUP($E106,'NEA Backsheet'!$D$5:$CB$183,P$9,FALSE))),"")</f>
        <v>4168.4575277491804</v>
      </c>
      <c r="Q106" s="127">
        <f ca="1">IFERROR(IF((VLOOKUP($E106,'NEA Backsheet'!$D$5:$CB$183,Q$9,FALSE))="","",(VLOOKUP($E106,'NEA Backsheet'!$D$5:$CB$183,Q$9,FALSE))),"")</f>
        <v>0</v>
      </c>
      <c r="R106" s="126">
        <f ca="1">IFERROR(IF((VLOOKUP($E106,'NEA Backsheet'!$D$5:$CB$183,R$9,FALSE))="","",(VLOOKUP($E106,'NEA Backsheet'!$D$5:$CB$183,R$9,FALSE))),"")</f>
        <v>0</v>
      </c>
    </row>
    <row r="107" spans="1:18" ht="15" customHeight="1" x14ac:dyDescent="0.3">
      <c r="A107" s="56">
        <v>93</v>
      </c>
      <c r="B107" s="97" t="str">
        <f ca="1">IFERROR(IF((VLOOKUP($E107,'Org List'!$AJ$10:$AL$188,3,FALSE))="","",(VLOOKUP($E107,'Org List'!$AJ$10:$AL$188,3,FALSE))),"")</f>
        <v>North of England Commissioning Region</v>
      </c>
      <c r="C107" s="98" t="str">
        <f ca="1">IFERROR(IF((VLOOKUP($E107,'Org List'!$AO$10:$AQ$188,3,FALSE))="","",(VLOOKUP($E107,'Org List'!$AO$10:$AQ$188,3,FALSE))),"")</f>
        <v>Yorkshire and The Humber Region</v>
      </c>
      <c r="D107" s="116" t="str">
        <f ca="1">IFERROR(IF((VLOOKUP($E107,'Org List'!$AT$10:$AV$188,3,FALSE))="","",(VLOOKUP($E107,'Org List'!$AT$10:$AV$188,3,FALSE))),"")</f>
        <v>NHS England North (Yorkshire And Humber)</v>
      </c>
      <c r="E107" s="97" t="str">
        <f t="shared" ca="1" si="2"/>
        <v>E08000034</v>
      </c>
      <c r="F107" s="99" t="str">
        <f ca="1">IF(E107="","",VLOOKUP(E107,'Org List'!$J$9:$K$488,2,0))</f>
        <v>Kirklees</v>
      </c>
      <c r="G107" s="123">
        <f ca="1">IFERROR(IF((VLOOKUP($E107,'NEA Backsheet'!$D$5:$CB$183,G$9,FALSE))="","",(VLOOKUP($E107,'NEA Backsheet'!$D$5:$CB$183,G$9,FALSE))),"")</f>
        <v>12575.941523014008</v>
      </c>
      <c r="H107" s="124">
        <f ca="1">IFERROR(IF((VLOOKUP($E107,'NEA Backsheet'!$D$5:$CB$183,H$9,FALSE))="","",(VLOOKUP($E107,'NEA Backsheet'!$D$5:$CB$183,H$9,FALSE))),"")</f>
        <v>12427.258199378219</v>
      </c>
      <c r="I107" s="124">
        <f ca="1">IFERROR(IF((VLOOKUP($E107,'NEA Backsheet'!$D$5:$CB$183,I$9,FALSE))="","",(VLOOKUP($E107,'NEA Backsheet'!$D$5:$CB$183,I$9,FALSE))),"")</f>
        <v>13013.099997944762</v>
      </c>
      <c r="J107" s="125">
        <f ca="1">IFERROR(IF((VLOOKUP($E107,'NEA Backsheet'!$D$5:$CB$183,J$9,FALSE))="","",(VLOOKUP($E107,'NEA Backsheet'!$D$5:$CB$183,J$9,FALSE))),"")</f>
        <v>12220.800955104485</v>
      </c>
      <c r="K107" s="123">
        <f ca="1">IFERROR(IF((VLOOKUP($E107,'NEA Backsheet'!$D$5:$CB$183,K$9,FALSE))="","",(VLOOKUP($E107,'NEA Backsheet'!$D$5:$CB$183,K$9,FALSE))),"")</f>
        <v>12316.41975332161</v>
      </c>
      <c r="L107" s="124">
        <f ca="1">IFERROR(IF((VLOOKUP($E107,'NEA Backsheet'!$D$5:$CB$183,L$9,FALSE))="","",(VLOOKUP($E107,'NEA Backsheet'!$D$5:$CB$183,L$9,FALSE))),"")</f>
        <v>12127.808129405705</v>
      </c>
      <c r="M107" s="124">
        <f ca="1">IFERROR(IF((VLOOKUP($E107,'NEA Backsheet'!$D$5:$CB$183,M$9,FALSE))="","",(VLOOKUP($E107,'NEA Backsheet'!$D$5:$CB$183,M$9,FALSE))),"")</f>
        <v>12852.627481972893</v>
      </c>
      <c r="N107" s="126">
        <f ca="1">IFERROR(IF((VLOOKUP($E107,'NEA Backsheet'!$D$5:$CB$183,N$9,FALSE))="","",(VLOOKUP($E107,'NEA Backsheet'!$D$5:$CB$183,N$9,FALSE))),"")</f>
        <v>12519.529846504756</v>
      </c>
      <c r="O107" s="184">
        <f ca="1">IFERROR(IF((VLOOKUP($E107,'NEA Backsheet'!$D$5:$CB$183,O$9,FALSE))="","",(VLOOKUP($E107,'NEA Backsheet'!$D$5:$CB$183,O$9,FALSE))),"")</f>
        <v>12444.919023021623</v>
      </c>
      <c r="P107" s="126">
        <f ca="1">IFERROR(IF((VLOOKUP($E107,'NEA Backsheet'!$D$5:$CB$183,P$9,FALSE))="","",(VLOOKUP($E107,'NEA Backsheet'!$D$5:$CB$183,P$9,FALSE))),"")</f>
        <v>12275.277514241134</v>
      </c>
      <c r="Q107" s="127">
        <f ca="1">IFERROR(IF((VLOOKUP($E107,'NEA Backsheet'!$D$5:$CB$183,Q$9,FALSE))="","",(VLOOKUP($E107,'NEA Backsheet'!$D$5:$CB$183,Q$9,FALSE))),"")</f>
        <v>0</v>
      </c>
      <c r="R107" s="126">
        <f ca="1">IFERROR(IF((VLOOKUP($E107,'NEA Backsheet'!$D$5:$CB$183,R$9,FALSE))="","",(VLOOKUP($E107,'NEA Backsheet'!$D$5:$CB$183,R$9,FALSE))),"")</f>
        <v>0</v>
      </c>
    </row>
    <row r="108" spans="1:18" ht="15" customHeight="1" x14ac:dyDescent="0.3">
      <c r="A108" s="56">
        <v>94</v>
      </c>
      <c r="B108" s="97" t="str">
        <f ca="1">IFERROR(IF((VLOOKUP($E108,'Org List'!$AJ$10:$AL$188,3,FALSE))="","",(VLOOKUP($E108,'Org List'!$AJ$10:$AL$188,3,FALSE))),"")</f>
        <v>North of England Commissioning Region</v>
      </c>
      <c r="C108" s="98" t="str">
        <f ca="1">IFERROR(IF((VLOOKUP($E108,'Org List'!$AO$10:$AQ$188,3,FALSE))="","",(VLOOKUP($E108,'Org List'!$AO$10:$AQ$188,3,FALSE))),"")</f>
        <v>North West Region</v>
      </c>
      <c r="D108" s="116" t="str">
        <f ca="1">IFERROR(IF((VLOOKUP($E108,'Org List'!$AT$10:$AV$188,3,FALSE))="","",(VLOOKUP($E108,'Org List'!$AT$10:$AV$188,3,FALSE))),"")</f>
        <v>NHS England North (Cheshire And Merseyside)</v>
      </c>
      <c r="E108" s="97" t="str">
        <f t="shared" ca="1" si="2"/>
        <v>E08000011</v>
      </c>
      <c r="F108" s="99" t="str">
        <f ca="1">IF(E108="","",VLOOKUP(E108,'Org List'!$J$9:$K$488,2,0))</f>
        <v>Knowsley</v>
      </c>
      <c r="G108" s="123">
        <f ca="1">IFERROR(IF((VLOOKUP($E108,'NEA Backsheet'!$D$5:$CB$183,G$9,FALSE))="","",(VLOOKUP($E108,'NEA Backsheet'!$D$5:$CB$183,G$9,FALSE))),"")</f>
        <v>6220.9172892575971</v>
      </c>
      <c r="H108" s="124">
        <f ca="1">IFERROR(IF((VLOOKUP($E108,'NEA Backsheet'!$D$5:$CB$183,H$9,FALSE))="","",(VLOOKUP($E108,'NEA Backsheet'!$D$5:$CB$183,H$9,FALSE))),"")</f>
        <v>6134.9682508556407</v>
      </c>
      <c r="I108" s="124">
        <f ca="1">IFERROR(IF((VLOOKUP($E108,'NEA Backsheet'!$D$5:$CB$183,I$9,FALSE))="","",(VLOOKUP($E108,'NEA Backsheet'!$D$5:$CB$183,I$9,FALSE))),"")</f>
        <v>6307.9661002754947</v>
      </c>
      <c r="J108" s="125">
        <f ca="1">IFERROR(IF((VLOOKUP($E108,'NEA Backsheet'!$D$5:$CB$183,J$9,FALSE))="","",(VLOOKUP($E108,'NEA Backsheet'!$D$5:$CB$183,J$9,FALSE))),"")</f>
        <v>6708.6739925346128</v>
      </c>
      <c r="K108" s="123">
        <f ca="1">IFERROR(IF((VLOOKUP($E108,'NEA Backsheet'!$D$5:$CB$183,K$9,FALSE))="","",(VLOOKUP($E108,'NEA Backsheet'!$D$5:$CB$183,K$9,FALSE))),"")</f>
        <v>6223.7813035210029</v>
      </c>
      <c r="L108" s="124">
        <f ca="1">IFERROR(IF((VLOOKUP($E108,'NEA Backsheet'!$D$5:$CB$183,L$9,FALSE))="","",(VLOOKUP($E108,'NEA Backsheet'!$D$5:$CB$183,L$9,FALSE))),"")</f>
        <v>6290.8038901432119</v>
      </c>
      <c r="M108" s="124">
        <f ca="1">IFERROR(IF((VLOOKUP($E108,'NEA Backsheet'!$D$5:$CB$183,M$9,FALSE))="","",(VLOOKUP($E108,'NEA Backsheet'!$D$5:$CB$183,M$9,FALSE))),"")</f>
        <v>6247.7228922354861</v>
      </c>
      <c r="N108" s="126">
        <f ca="1">IFERROR(IF((VLOOKUP($E108,'NEA Backsheet'!$D$5:$CB$183,N$9,FALSE))="","",(VLOOKUP($E108,'NEA Backsheet'!$D$5:$CB$183,N$9,FALSE))),"")</f>
        <v>6785.5809816869314</v>
      </c>
      <c r="O108" s="184">
        <f ca="1">IFERROR(IF((VLOOKUP($E108,'NEA Backsheet'!$D$5:$CB$183,O$9,FALSE))="","",(VLOOKUP($E108,'NEA Backsheet'!$D$5:$CB$183,O$9,FALSE))),"")</f>
        <v>6912.7378446555249</v>
      </c>
      <c r="P108" s="126">
        <f ca="1">IFERROR(IF((VLOOKUP($E108,'NEA Backsheet'!$D$5:$CB$183,P$9,FALSE))="","",(VLOOKUP($E108,'NEA Backsheet'!$D$5:$CB$183,P$9,FALSE))),"")</f>
        <v>6931.799789251827</v>
      </c>
      <c r="Q108" s="127">
        <f ca="1">IFERROR(IF((VLOOKUP($E108,'NEA Backsheet'!$D$5:$CB$183,Q$9,FALSE))="","",(VLOOKUP($E108,'NEA Backsheet'!$D$5:$CB$183,Q$9,FALSE))),"")</f>
        <v>0</v>
      </c>
      <c r="R108" s="126">
        <f ca="1">IFERROR(IF((VLOOKUP($E108,'NEA Backsheet'!$D$5:$CB$183,R$9,FALSE))="","",(VLOOKUP($E108,'NEA Backsheet'!$D$5:$CB$183,R$9,FALSE))),"")</f>
        <v>0</v>
      </c>
    </row>
    <row r="109" spans="1:18" ht="15" customHeight="1" x14ac:dyDescent="0.3">
      <c r="A109" s="56">
        <v>95</v>
      </c>
      <c r="B109" s="97" t="str">
        <f ca="1">IFERROR(IF((VLOOKUP($E109,'Org List'!$AJ$10:$AL$188,3,FALSE))="","",(VLOOKUP($E109,'Org List'!$AJ$10:$AL$188,3,FALSE))),"")</f>
        <v>London Commissioning Region</v>
      </c>
      <c r="C109" s="98" t="str">
        <f ca="1">IFERROR(IF((VLOOKUP($E109,'Org List'!$AO$10:$AQ$188,3,FALSE))="","",(VLOOKUP($E109,'Org List'!$AO$10:$AQ$188,3,FALSE))),"")</f>
        <v>London Region</v>
      </c>
      <c r="D109" s="116" t="str">
        <f ca="1">IFERROR(IF((VLOOKUP($E109,'Org List'!$AT$10:$AV$188,3,FALSE))="","",(VLOOKUP($E109,'Org List'!$AT$10:$AV$188,3,FALSE))),"")</f>
        <v>NHS England London</v>
      </c>
      <c r="E109" s="97" t="str">
        <f t="shared" ca="1" si="2"/>
        <v>E09000022</v>
      </c>
      <c r="F109" s="99" t="str">
        <f ca="1">IF(E109="","",VLOOKUP(E109,'Org List'!$J$9:$K$488,2,0))</f>
        <v>Lambeth</v>
      </c>
      <c r="G109" s="123">
        <f ca="1">IFERROR(IF((VLOOKUP($E109,'NEA Backsheet'!$D$5:$CB$183,G$9,FALSE))="","",(VLOOKUP($E109,'NEA Backsheet'!$D$5:$CB$183,G$9,FALSE))),"")</f>
        <v>6506.6341121315654</v>
      </c>
      <c r="H109" s="124">
        <f ca="1">IFERROR(IF((VLOOKUP($E109,'NEA Backsheet'!$D$5:$CB$183,H$9,FALSE))="","",(VLOOKUP($E109,'NEA Backsheet'!$D$5:$CB$183,H$9,FALSE))),"")</f>
        <v>6297.3450177428604</v>
      </c>
      <c r="I109" s="124">
        <f ca="1">IFERROR(IF((VLOOKUP($E109,'NEA Backsheet'!$D$5:$CB$183,I$9,FALSE))="","",(VLOOKUP($E109,'NEA Backsheet'!$D$5:$CB$183,I$9,FALSE))),"")</f>
        <v>6702.8024507047321</v>
      </c>
      <c r="J109" s="125">
        <f ca="1">IFERROR(IF((VLOOKUP($E109,'NEA Backsheet'!$D$5:$CB$183,J$9,FALSE))="","",(VLOOKUP($E109,'NEA Backsheet'!$D$5:$CB$183,J$9,FALSE))),"")</f>
        <v>6632.2486537762643</v>
      </c>
      <c r="K109" s="123">
        <f ca="1">IFERROR(IF((VLOOKUP($E109,'NEA Backsheet'!$D$5:$CB$183,K$9,FALSE))="","",(VLOOKUP($E109,'NEA Backsheet'!$D$5:$CB$183,K$9,FALSE))),"")</f>
        <v>6514.311857182367</v>
      </c>
      <c r="L109" s="124">
        <f ca="1">IFERROR(IF((VLOOKUP($E109,'NEA Backsheet'!$D$5:$CB$183,L$9,FALSE))="","",(VLOOKUP($E109,'NEA Backsheet'!$D$5:$CB$183,L$9,FALSE))),"")</f>
        <v>6582.8049728724227</v>
      </c>
      <c r="M109" s="124">
        <f ca="1">IFERROR(IF((VLOOKUP($E109,'NEA Backsheet'!$D$5:$CB$183,M$9,FALSE))="","",(VLOOKUP($E109,'NEA Backsheet'!$D$5:$CB$183,M$9,FALSE))),"")</f>
        <v>6593.877360265049</v>
      </c>
      <c r="N109" s="126">
        <f ca="1">IFERROR(IF((VLOOKUP($E109,'NEA Backsheet'!$D$5:$CB$183,N$9,FALSE))="","",(VLOOKUP($E109,'NEA Backsheet'!$D$5:$CB$183,N$9,FALSE))),"")</f>
        <v>6453.025467782647</v>
      </c>
      <c r="O109" s="184">
        <f ca="1">IFERROR(IF((VLOOKUP($E109,'NEA Backsheet'!$D$5:$CB$183,O$9,FALSE))="","",(VLOOKUP($E109,'NEA Backsheet'!$D$5:$CB$183,O$9,FALSE))),"")</f>
        <v>6678.86407743373</v>
      </c>
      <c r="P109" s="126">
        <f ca="1">IFERROR(IF((VLOOKUP($E109,'NEA Backsheet'!$D$5:$CB$183,P$9,FALSE))="","",(VLOOKUP($E109,'NEA Backsheet'!$D$5:$CB$183,P$9,FALSE))),"")</f>
        <v>6935.8387387965868</v>
      </c>
      <c r="Q109" s="127">
        <f ca="1">IFERROR(IF((VLOOKUP($E109,'NEA Backsheet'!$D$5:$CB$183,Q$9,FALSE))="","",(VLOOKUP($E109,'NEA Backsheet'!$D$5:$CB$183,Q$9,FALSE))),"")</f>
        <v>0</v>
      </c>
      <c r="R109" s="126">
        <f ca="1">IFERROR(IF((VLOOKUP($E109,'NEA Backsheet'!$D$5:$CB$183,R$9,FALSE))="","",(VLOOKUP($E109,'NEA Backsheet'!$D$5:$CB$183,R$9,FALSE))),"")</f>
        <v>0</v>
      </c>
    </row>
    <row r="110" spans="1:18" ht="15" customHeight="1" x14ac:dyDescent="0.3">
      <c r="A110" s="56">
        <v>96</v>
      </c>
      <c r="B110" s="97" t="str">
        <f ca="1">IFERROR(IF((VLOOKUP($E110,'Org List'!$AJ$10:$AL$188,3,FALSE))="","",(VLOOKUP($E110,'Org List'!$AJ$10:$AL$188,3,FALSE))),"")</f>
        <v>North of England Commissioning Region</v>
      </c>
      <c r="C110" s="98" t="str">
        <f ca="1">IFERROR(IF((VLOOKUP($E110,'Org List'!$AO$10:$AQ$188,3,FALSE))="","",(VLOOKUP($E110,'Org List'!$AO$10:$AQ$188,3,FALSE))),"")</f>
        <v>North West Region</v>
      </c>
      <c r="D110" s="116" t="str">
        <f ca="1">IFERROR(IF((VLOOKUP($E110,'Org List'!$AT$10:$AV$188,3,FALSE))="","",(VLOOKUP($E110,'Org List'!$AT$10:$AV$188,3,FALSE))),"")</f>
        <v>NHS England North (Lancashire)</v>
      </c>
      <c r="E110" s="97" t="str">
        <f t="shared" ref="E110:E141" ca="1" si="3">IF($A110&gt;$U$5-1,"",INDIRECT("'Comms by AT'!D"&amp;$A110+$U$4))</f>
        <v>E10000017</v>
      </c>
      <c r="F110" s="99" t="str">
        <f ca="1">IF(E110="","",VLOOKUP(E110,'Org List'!$J$9:$K$488,2,0))</f>
        <v>Lancashire</v>
      </c>
      <c r="G110" s="123">
        <f ca="1">IFERROR(IF((VLOOKUP($E110,'NEA Backsheet'!$D$5:$CB$183,G$9,FALSE))="","",(VLOOKUP($E110,'NEA Backsheet'!$D$5:$CB$183,G$9,FALSE))),"")</f>
        <v>32895.808404645002</v>
      </c>
      <c r="H110" s="124">
        <f ca="1">IFERROR(IF((VLOOKUP($E110,'NEA Backsheet'!$D$5:$CB$183,H$9,FALSE))="","",(VLOOKUP($E110,'NEA Backsheet'!$D$5:$CB$183,H$9,FALSE))),"")</f>
        <v>32602.288385763262</v>
      </c>
      <c r="I110" s="124">
        <f ca="1">IFERROR(IF((VLOOKUP($E110,'NEA Backsheet'!$D$5:$CB$183,I$9,FALSE))="","",(VLOOKUP($E110,'NEA Backsheet'!$D$5:$CB$183,I$9,FALSE))),"")</f>
        <v>36749.385155403004</v>
      </c>
      <c r="J110" s="125">
        <f ca="1">IFERROR(IF((VLOOKUP($E110,'NEA Backsheet'!$D$5:$CB$183,J$9,FALSE))="","",(VLOOKUP($E110,'NEA Backsheet'!$D$5:$CB$183,J$9,FALSE))),"")</f>
        <v>35917.639189888556</v>
      </c>
      <c r="K110" s="123">
        <f ca="1">IFERROR(IF((VLOOKUP($E110,'NEA Backsheet'!$D$5:$CB$183,K$9,FALSE))="","",(VLOOKUP($E110,'NEA Backsheet'!$D$5:$CB$183,K$9,FALSE))),"")</f>
        <v>33328.809548876896</v>
      </c>
      <c r="L110" s="124">
        <f ca="1">IFERROR(IF((VLOOKUP($E110,'NEA Backsheet'!$D$5:$CB$183,L$9,FALSE))="","",(VLOOKUP($E110,'NEA Backsheet'!$D$5:$CB$183,L$9,FALSE))),"")</f>
        <v>32495.751430173608</v>
      </c>
      <c r="M110" s="124">
        <f ca="1">IFERROR(IF((VLOOKUP($E110,'NEA Backsheet'!$D$5:$CB$183,M$9,FALSE))="","",(VLOOKUP($E110,'NEA Backsheet'!$D$5:$CB$183,M$9,FALSE))),"")</f>
        <v>35562.270553063754</v>
      </c>
      <c r="N110" s="126">
        <f ca="1">IFERROR(IF((VLOOKUP($E110,'NEA Backsheet'!$D$5:$CB$183,N$9,FALSE))="","",(VLOOKUP($E110,'NEA Backsheet'!$D$5:$CB$183,N$9,FALSE))),"")</f>
        <v>34501.720905591988</v>
      </c>
      <c r="O110" s="184">
        <f ca="1">IFERROR(IF((VLOOKUP($E110,'NEA Backsheet'!$D$5:$CB$183,O$9,FALSE))="","",(VLOOKUP($E110,'NEA Backsheet'!$D$5:$CB$183,O$9,FALSE))),"")</f>
        <v>35595.848004467916</v>
      </c>
      <c r="P110" s="126">
        <f ca="1">IFERROR(IF((VLOOKUP($E110,'NEA Backsheet'!$D$5:$CB$183,P$9,FALSE))="","",(VLOOKUP($E110,'NEA Backsheet'!$D$5:$CB$183,P$9,FALSE))),"")</f>
        <v>34865.802552846959</v>
      </c>
      <c r="Q110" s="127">
        <f ca="1">IFERROR(IF((VLOOKUP($E110,'NEA Backsheet'!$D$5:$CB$183,Q$9,FALSE))="","",(VLOOKUP($E110,'NEA Backsheet'!$D$5:$CB$183,Q$9,FALSE))),"")</f>
        <v>0</v>
      </c>
      <c r="R110" s="126">
        <f ca="1">IFERROR(IF((VLOOKUP($E110,'NEA Backsheet'!$D$5:$CB$183,R$9,FALSE))="","",(VLOOKUP($E110,'NEA Backsheet'!$D$5:$CB$183,R$9,FALSE))),"")</f>
        <v>0</v>
      </c>
    </row>
    <row r="111" spans="1:18" ht="15" customHeight="1" x14ac:dyDescent="0.3">
      <c r="A111" s="56">
        <v>97</v>
      </c>
      <c r="B111" s="97" t="str">
        <f ca="1">IFERROR(IF((VLOOKUP($E111,'Org List'!$AJ$10:$AL$188,3,FALSE))="","",(VLOOKUP($E111,'Org List'!$AJ$10:$AL$188,3,FALSE))),"")</f>
        <v>North of England Commissioning Region</v>
      </c>
      <c r="C111" s="98" t="str">
        <f ca="1">IFERROR(IF((VLOOKUP($E111,'Org List'!$AO$10:$AQ$188,3,FALSE))="","",(VLOOKUP($E111,'Org List'!$AO$10:$AQ$188,3,FALSE))),"")</f>
        <v>Yorkshire and The Humber Region</v>
      </c>
      <c r="D111" s="116" t="str">
        <f ca="1">IFERROR(IF((VLOOKUP($E111,'Org List'!$AT$10:$AV$188,3,FALSE))="","",(VLOOKUP($E111,'Org List'!$AT$10:$AV$188,3,FALSE))),"")</f>
        <v>NHS England North (Yorkshire And Humber)</v>
      </c>
      <c r="E111" s="97" t="str">
        <f t="shared" ca="1" si="3"/>
        <v>E08000035</v>
      </c>
      <c r="F111" s="99" t="str">
        <f ca="1">IF(E111="","",VLOOKUP(E111,'Org List'!$J$9:$K$488,2,0))</f>
        <v>Leeds</v>
      </c>
      <c r="G111" s="123">
        <f ca="1">IFERROR(IF((VLOOKUP($E111,'NEA Backsheet'!$D$5:$CB$183,G$9,FALSE))="","",(VLOOKUP($E111,'NEA Backsheet'!$D$5:$CB$183,G$9,FALSE))),"")</f>
        <v>19964.790458408912</v>
      </c>
      <c r="H111" s="124">
        <f ca="1">IFERROR(IF((VLOOKUP($E111,'NEA Backsheet'!$D$5:$CB$183,H$9,FALSE))="","",(VLOOKUP($E111,'NEA Backsheet'!$D$5:$CB$183,H$9,FALSE))),"")</f>
        <v>19229.176106668147</v>
      </c>
      <c r="I111" s="124">
        <f ca="1">IFERROR(IF((VLOOKUP($E111,'NEA Backsheet'!$D$5:$CB$183,I$9,FALSE))="","",(VLOOKUP($E111,'NEA Backsheet'!$D$5:$CB$183,I$9,FALSE))),"")</f>
        <v>18453.126881294455</v>
      </c>
      <c r="J111" s="125">
        <f ca="1">IFERROR(IF((VLOOKUP($E111,'NEA Backsheet'!$D$5:$CB$183,J$9,FALSE))="","",(VLOOKUP($E111,'NEA Backsheet'!$D$5:$CB$183,J$9,FALSE))),"")</f>
        <v>18212.037551844445</v>
      </c>
      <c r="K111" s="123">
        <f ca="1">IFERROR(IF((VLOOKUP($E111,'NEA Backsheet'!$D$5:$CB$183,K$9,FALSE))="","",(VLOOKUP($E111,'NEA Backsheet'!$D$5:$CB$183,K$9,FALSE))),"")</f>
        <v>20150.469287146516</v>
      </c>
      <c r="L111" s="124">
        <f ca="1">IFERROR(IF((VLOOKUP($E111,'NEA Backsheet'!$D$5:$CB$183,L$9,FALSE))="","",(VLOOKUP($E111,'NEA Backsheet'!$D$5:$CB$183,L$9,FALSE))),"")</f>
        <v>19856.958468969584</v>
      </c>
      <c r="M111" s="124">
        <f ca="1">IFERROR(IF((VLOOKUP($E111,'NEA Backsheet'!$D$5:$CB$183,M$9,FALSE))="","",(VLOOKUP($E111,'NEA Backsheet'!$D$5:$CB$183,M$9,FALSE))),"")</f>
        <v>20432.659541490611</v>
      </c>
      <c r="N111" s="126">
        <f ca="1">IFERROR(IF((VLOOKUP($E111,'NEA Backsheet'!$D$5:$CB$183,N$9,FALSE))="","",(VLOOKUP($E111,'NEA Backsheet'!$D$5:$CB$183,N$9,FALSE))),"")</f>
        <v>20308.217210790754</v>
      </c>
      <c r="O111" s="184">
        <f ca="1">IFERROR(IF((VLOOKUP($E111,'NEA Backsheet'!$D$5:$CB$183,O$9,FALSE))="","",(VLOOKUP($E111,'NEA Backsheet'!$D$5:$CB$183,O$9,FALSE))),"")</f>
        <v>19348.972459751018</v>
      </c>
      <c r="P111" s="126">
        <f ca="1">IFERROR(IF((VLOOKUP($E111,'NEA Backsheet'!$D$5:$CB$183,P$9,FALSE))="","",(VLOOKUP($E111,'NEA Backsheet'!$D$5:$CB$183,P$9,FALSE))),"")</f>
        <v>19116.418875517928</v>
      </c>
      <c r="Q111" s="127">
        <f ca="1">IFERROR(IF((VLOOKUP($E111,'NEA Backsheet'!$D$5:$CB$183,Q$9,FALSE))="","",(VLOOKUP($E111,'NEA Backsheet'!$D$5:$CB$183,Q$9,FALSE))),"")</f>
        <v>0</v>
      </c>
      <c r="R111" s="126">
        <f ca="1">IFERROR(IF((VLOOKUP($E111,'NEA Backsheet'!$D$5:$CB$183,R$9,FALSE))="","",(VLOOKUP($E111,'NEA Backsheet'!$D$5:$CB$183,R$9,FALSE))),"")</f>
        <v>0</v>
      </c>
    </row>
    <row r="112" spans="1:18" ht="15" customHeight="1" x14ac:dyDescent="0.3">
      <c r="A112" s="56">
        <v>98</v>
      </c>
      <c r="B112" s="97" t="str">
        <f ca="1">IFERROR(IF((VLOOKUP($E112,'Org List'!$AJ$10:$AL$188,3,FALSE))="","",(VLOOKUP($E112,'Org List'!$AJ$10:$AL$188,3,FALSE))),"")</f>
        <v>Midlands and East of England Commissioning Region</v>
      </c>
      <c r="C112" s="98" t="str">
        <f ca="1">IFERROR(IF((VLOOKUP($E112,'Org List'!$AO$10:$AQ$188,3,FALSE))="","",(VLOOKUP($E112,'Org List'!$AO$10:$AQ$188,3,FALSE))),"")</f>
        <v>East Midlands Region</v>
      </c>
      <c r="D112" s="116" t="str">
        <f ca="1">IFERROR(IF((VLOOKUP($E112,'Org List'!$AT$10:$AV$188,3,FALSE))="","",(VLOOKUP($E112,'Org List'!$AT$10:$AV$188,3,FALSE))),"")</f>
        <v>NHS England Midlands And East (Central Midlands)</v>
      </c>
      <c r="E112" s="97" t="str">
        <f t="shared" ca="1" si="3"/>
        <v>E06000016</v>
      </c>
      <c r="F112" s="99" t="str">
        <f ca="1">IF(E112="","",VLOOKUP(E112,'Org List'!$J$9:$K$488,2,0))</f>
        <v>Leicester</v>
      </c>
      <c r="G112" s="123">
        <f ca="1">IFERROR(IF((VLOOKUP($E112,'NEA Backsheet'!$D$5:$CB$183,G$9,FALSE))="","",(VLOOKUP($E112,'NEA Backsheet'!$D$5:$CB$183,G$9,FALSE))),"")</f>
        <v>10044.636084361033</v>
      </c>
      <c r="H112" s="124">
        <f ca="1">IFERROR(IF((VLOOKUP($E112,'NEA Backsheet'!$D$5:$CB$183,H$9,FALSE))="","",(VLOOKUP($E112,'NEA Backsheet'!$D$5:$CB$183,H$9,FALSE))),"")</f>
        <v>10102.103838894684</v>
      </c>
      <c r="I112" s="124">
        <f ca="1">IFERROR(IF((VLOOKUP($E112,'NEA Backsheet'!$D$5:$CB$183,I$9,FALSE))="","",(VLOOKUP($E112,'NEA Backsheet'!$D$5:$CB$183,I$9,FALSE))),"")</f>
        <v>10071.335939419334</v>
      </c>
      <c r="J112" s="125">
        <f ca="1">IFERROR(IF((VLOOKUP($E112,'NEA Backsheet'!$D$5:$CB$183,J$9,FALSE))="","",(VLOOKUP($E112,'NEA Backsheet'!$D$5:$CB$183,J$9,FALSE))),"")</f>
        <v>10225.305030937223</v>
      </c>
      <c r="K112" s="123">
        <f ca="1">IFERROR(IF((VLOOKUP($E112,'NEA Backsheet'!$D$5:$CB$183,K$9,FALSE))="","",(VLOOKUP($E112,'NEA Backsheet'!$D$5:$CB$183,K$9,FALSE))),"")</f>
        <v>1108.1409474353804</v>
      </c>
      <c r="L112" s="124">
        <f ca="1">IFERROR(IF((VLOOKUP($E112,'NEA Backsheet'!$D$5:$CB$183,L$9,FALSE))="","",(VLOOKUP($E112,'NEA Backsheet'!$D$5:$CB$183,L$9,FALSE))),"")</f>
        <v>964.7460049625588</v>
      </c>
      <c r="M112" s="124">
        <f ca="1">IFERROR(IF((VLOOKUP($E112,'NEA Backsheet'!$D$5:$CB$183,M$9,FALSE))="","",(VLOOKUP($E112,'NEA Backsheet'!$D$5:$CB$183,M$9,FALSE))),"")</f>
        <v>1043.1025518389397</v>
      </c>
      <c r="N112" s="126">
        <f ca="1">IFERROR(IF((VLOOKUP($E112,'NEA Backsheet'!$D$5:$CB$183,N$9,FALSE))="","",(VLOOKUP($E112,'NEA Backsheet'!$D$5:$CB$183,N$9,FALSE))),"")</f>
        <v>1199.1235974782976</v>
      </c>
      <c r="O112" s="184">
        <f ca="1">IFERROR(IF((VLOOKUP($E112,'NEA Backsheet'!$D$5:$CB$183,O$9,FALSE))="","",(VLOOKUP($E112,'NEA Backsheet'!$D$5:$CB$183,O$9,FALSE))),"")</f>
        <v>10357.88208140256</v>
      </c>
      <c r="P112" s="126">
        <f ca="1">IFERROR(IF((VLOOKUP($E112,'NEA Backsheet'!$D$5:$CB$183,P$9,FALSE))="","",(VLOOKUP($E112,'NEA Backsheet'!$D$5:$CB$183,P$9,FALSE))),"")</f>
        <v>9388.4690804894017</v>
      </c>
      <c r="Q112" s="127">
        <f ca="1">IFERROR(IF((VLOOKUP($E112,'NEA Backsheet'!$D$5:$CB$183,Q$9,FALSE))="","",(VLOOKUP($E112,'NEA Backsheet'!$D$5:$CB$183,Q$9,FALSE))),"")</f>
        <v>0</v>
      </c>
      <c r="R112" s="126">
        <f ca="1">IFERROR(IF((VLOOKUP($E112,'NEA Backsheet'!$D$5:$CB$183,R$9,FALSE))="","",(VLOOKUP($E112,'NEA Backsheet'!$D$5:$CB$183,R$9,FALSE))),"")</f>
        <v>0</v>
      </c>
    </row>
    <row r="113" spans="1:18" ht="15" customHeight="1" x14ac:dyDescent="0.3">
      <c r="A113" s="56">
        <v>99</v>
      </c>
      <c r="B113" s="97" t="str">
        <f ca="1">IFERROR(IF((VLOOKUP($E113,'Org List'!$AJ$10:$AL$188,3,FALSE))="","",(VLOOKUP($E113,'Org List'!$AJ$10:$AL$188,3,FALSE))),"")</f>
        <v>Midlands and East of England Commissioning Region</v>
      </c>
      <c r="C113" s="98" t="str">
        <f ca="1">IFERROR(IF((VLOOKUP($E113,'Org List'!$AO$10:$AQ$188,3,FALSE))="","",(VLOOKUP($E113,'Org List'!$AO$10:$AQ$188,3,FALSE))),"")</f>
        <v>East Midlands Region</v>
      </c>
      <c r="D113" s="116" t="str">
        <f ca="1">IFERROR(IF((VLOOKUP($E113,'Org List'!$AT$10:$AV$188,3,FALSE))="","",(VLOOKUP($E113,'Org List'!$AT$10:$AV$188,3,FALSE))),"")</f>
        <v>NHS England Midlands And East (Central Midlands)</v>
      </c>
      <c r="E113" s="97" t="str">
        <f t="shared" ca="1" si="3"/>
        <v>E10000018</v>
      </c>
      <c r="F113" s="99" t="str">
        <f ca="1">IF(E113="","",VLOOKUP(E113,'Org List'!$J$9:$K$488,2,0))</f>
        <v>Leicestershire</v>
      </c>
      <c r="G113" s="123">
        <f ca="1">IFERROR(IF((VLOOKUP($E113,'NEA Backsheet'!$D$5:$CB$183,G$9,FALSE))="","",(VLOOKUP($E113,'NEA Backsheet'!$D$5:$CB$183,G$9,FALSE))),"")</f>
        <v>16672.514846606595</v>
      </c>
      <c r="H113" s="124">
        <f ca="1">IFERROR(IF((VLOOKUP($E113,'NEA Backsheet'!$D$5:$CB$183,H$9,FALSE))="","",(VLOOKUP($E113,'NEA Backsheet'!$D$5:$CB$183,H$9,FALSE))),"")</f>
        <v>17023.947174626413</v>
      </c>
      <c r="I113" s="124">
        <f ca="1">IFERROR(IF((VLOOKUP($E113,'NEA Backsheet'!$D$5:$CB$183,I$9,FALSE))="","",(VLOOKUP($E113,'NEA Backsheet'!$D$5:$CB$183,I$9,FALSE))),"")</f>
        <v>17508.982423460311</v>
      </c>
      <c r="J113" s="125">
        <f ca="1">IFERROR(IF((VLOOKUP($E113,'NEA Backsheet'!$D$5:$CB$183,J$9,FALSE))="","",(VLOOKUP($E113,'NEA Backsheet'!$D$5:$CB$183,J$9,FALSE))),"")</f>
        <v>17964.307771816671</v>
      </c>
      <c r="K113" s="123">
        <f ca="1">IFERROR(IF((VLOOKUP($E113,'NEA Backsheet'!$D$5:$CB$183,K$9,FALSE))="","",(VLOOKUP($E113,'NEA Backsheet'!$D$5:$CB$183,K$9,FALSE))),"")</f>
        <v>17404.47027453762</v>
      </c>
      <c r="L113" s="124">
        <f ca="1">IFERROR(IF((VLOOKUP($E113,'NEA Backsheet'!$D$5:$CB$183,L$9,FALSE))="","",(VLOOKUP($E113,'NEA Backsheet'!$D$5:$CB$183,L$9,FALSE))),"")</f>
        <v>17416.74740275291</v>
      </c>
      <c r="M113" s="124">
        <f ca="1">IFERROR(IF((VLOOKUP($E113,'NEA Backsheet'!$D$5:$CB$183,M$9,FALSE))="","",(VLOOKUP($E113,'NEA Backsheet'!$D$5:$CB$183,M$9,FALSE))),"")</f>
        <v>17825.92139674606</v>
      </c>
      <c r="N113" s="126">
        <f ca="1">IFERROR(IF((VLOOKUP($E113,'NEA Backsheet'!$D$5:$CB$183,N$9,FALSE))="","",(VLOOKUP($E113,'NEA Backsheet'!$D$5:$CB$183,N$9,FALSE))),"")</f>
        <v>17921.699720484645</v>
      </c>
      <c r="O113" s="184">
        <f ca="1">IFERROR(IF((VLOOKUP($E113,'NEA Backsheet'!$D$5:$CB$183,O$9,FALSE))="","",(VLOOKUP($E113,'NEA Backsheet'!$D$5:$CB$183,O$9,FALSE))),"")</f>
        <v>17562.514011074483</v>
      </c>
      <c r="P113" s="126">
        <f ca="1">IFERROR(IF((VLOOKUP($E113,'NEA Backsheet'!$D$5:$CB$183,P$9,FALSE))="","",(VLOOKUP($E113,'NEA Backsheet'!$D$5:$CB$183,P$9,FALSE))),"")</f>
        <v>16447.7031657363</v>
      </c>
      <c r="Q113" s="127">
        <f ca="1">IFERROR(IF((VLOOKUP($E113,'NEA Backsheet'!$D$5:$CB$183,Q$9,FALSE))="","",(VLOOKUP($E113,'NEA Backsheet'!$D$5:$CB$183,Q$9,FALSE))),"")</f>
        <v>0</v>
      </c>
      <c r="R113" s="126">
        <f ca="1">IFERROR(IF((VLOOKUP($E113,'NEA Backsheet'!$D$5:$CB$183,R$9,FALSE))="","",(VLOOKUP($E113,'NEA Backsheet'!$D$5:$CB$183,R$9,FALSE))),"")</f>
        <v>0</v>
      </c>
    </row>
    <row r="114" spans="1:18" ht="15" customHeight="1" x14ac:dyDescent="0.3">
      <c r="A114" s="56">
        <v>100</v>
      </c>
      <c r="B114" s="97" t="str">
        <f ca="1">IFERROR(IF((VLOOKUP($E114,'Org List'!$AJ$10:$AL$188,3,FALSE))="","",(VLOOKUP($E114,'Org List'!$AJ$10:$AL$188,3,FALSE))),"")</f>
        <v>London Commissioning Region</v>
      </c>
      <c r="C114" s="98" t="str">
        <f ca="1">IFERROR(IF((VLOOKUP($E114,'Org List'!$AO$10:$AQ$188,3,FALSE))="","",(VLOOKUP($E114,'Org List'!$AO$10:$AQ$188,3,FALSE))),"")</f>
        <v>London Region</v>
      </c>
      <c r="D114" s="116" t="str">
        <f ca="1">IFERROR(IF((VLOOKUP($E114,'Org List'!$AT$10:$AV$188,3,FALSE))="","",(VLOOKUP($E114,'Org List'!$AT$10:$AV$188,3,FALSE))),"")</f>
        <v>NHS England London</v>
      </c>
      <c r="E114" s="97" t="str">
        <f t="shared" ca="1" si="3"/>
        <v>E09000023</v>
      </c>
      <c r="F114" s="99" t="str">
        <f ca="1">IF(E114="","",VLOOKUP(E114,'Org List'!$J$9:$K$488,2,0))</f>
        <v>Lewisham</v>
      </c>
      <c r="G114" s="123">
        <f ca="1">IFERROR(IF((VLOOKUP($E114,'NEA Backsheet'!$D$5:$CB$183,G$9,FALSE))="","",(VLOOKUP($E114,'NEA Backsheet'!$D$5:$CB$183,G$9,FALSE))),"")</f>
        <v>6704.665611707178</v>
      </c>
      <c r="H114" s="124">
        <f ca="1">IFERROR(IF((VLOOKUP($E114,'NEA Backsheet'!$D$5:$CB$183,H$9,FALSE))="","",(VLOOKUP($E114,'NEA Backsheet'!$D$5:$CB$183,H$9,FALSE))),"")</f>
        <v>6631.4156377855861</v>
      </c>
      <c r="I114" s="124">
        <f ca="1">IFERROR(IF((VLOOKUP($E114,'NEA Backsheet'!$D$5:$CB$183,I$9,FALSE))="","",(VLOOKUP($E114,'NEA Backsheet'!$D$5:$CB$183,I$9,FALSE))),"")</f>
        <v>6683.1203051450302</v>
      </c>
      <c r="J114" s="125">
        <f ca="1">IFERROR(IF((VLOOKUP($E114,'NEA Backsheet'!$D$5:$CB$183,J$9,FALSE))="","",(VLOOKUP($E114,'NEA Backsheet'!$D$5:$CB$183,J$9,FALSE))),"")</f>
        <v>6293.5008492685593</v>
      </c>
      <c r="K114" s="123">
        <f ca="1">IFERROR(IF((VLOOKUP($E114,'NEA Backsheet'!$D$5:$CB$183,K$9,FALSE))="","",(VLOOKUP($E114,'NEA Backsheet'!$D$5:$CB$183,K$9,FALSE))),"")</f>
        <v>6773.1199014722697</v>
      </c>
      <c r="L114" s="124">
        <f ca="1">IFERROR(IF((VLOOKUP($E114,'NEA Backsheet'!$D$5:$CB$183,L$9,FALSE))="","",(VLOOKUP($E114,'NEA Backsheet'!$D$5:$CB$183,L$9,FALSE))),"")</f>
        <v>6848.1301839009066</v>
      </c>
      <c r="M114" s="124">
        <f ca="1">IFERROR(IF((VLOOKUP($E114,'NEA Backsheet'!$D$5:$CB$183,M$9,FALSE))="","",(VLOOKUP($E114,'NEA Backsheet'!$D$5:$CB$183,M$9,FALSE))),"")</f>
        <v>6850.314338250344</v>
      </c>
      <c r="N114" s="126">
        <f ca="1">IFERROR(IF((VLOOKUP($E114,'NEA Backsheet'!$D$5:$CB$183,N$9,FALSE))="","",(VLOOKUP($E114,'NEA Backsheet'!$D$5:$CB$183,N$9,FALSE))),"")</f>
        <v>6698.4038829152896</v>
      </c>
      <c r="O114" s="184">
        <f ca="1">IFERROR(IF((VLOOKUP($E114,'NEA Backsheet'!$D$5:$CB$183,O$9,FALSE))="","",(VLOOKUP($E114,'NEA Backsheet'!$D$5:$CB$183,O$9,FALSE))),"")</f>
        <v>6594.1658609171263</v>
      </c>
      <c r="P114" s="126">
        <f ca="1">IFERROR(IF((VLOOKUP($E114,'NEA Backsheet'!$D$5:$CB$183,P$9,FALSE))="","",(VLOOKUP($E114,'NEA Backsheet'!$D$5:$CB$183,P$9,FALSE))),"")</f>
        <v>6641.2027774476301</v>
      </c>
      <c r="Q114" s="127">
        <f ca="1">IFERROR(IF((VLOOKUP($E114,'NEA Backsheet'!$D$5:$CB$183,Q$9,FALSE))="","",(VLOOKUP($E114,'NEA Backsheet'!$D$5:$CB$183,Q$9,FALSE))),"")</f>
        <v>0</v>
      </c>
      <c r="R114" s="126">
        <f ca="1">IFERROR(IF((VLOOKUP($E114,'NEA Backsheet'!$D$5:$CB$183,R$9,FALSE))="","",(VLOOKUP($E114,'NEA Backsheet'!$D$5:$CB$183,R$9,FALSE))),"")</f>
        <v>0</v>
      </c>
    </row>
    <row r="115" spans="1:18" ht="15" customHeight="1" x14ac:dyDescent="0.3">
      <c r="A115" s="56">
        <v>101</v>
      </c>
      <c r="B115" s="97" t="str">
        <f ca="1">IFERROR(IF((VLOOKUP($E115,'Org List'!$AJ$10:$AL$188,3,FALSE))="","",(VLOOKUP($E115,'Org List'!$AJ$10:$AL$188,3,FALSE))),"")</f>
        <v>Midlands and East of England Commissioning Region</v>
      </c>
      <c r="C115" s="98" t="str">
        <f ca="1">IFERROR(IF((VLOOKUP($E115,'Org List'!$AO$10:$AQ$188,3,FALSE))="","",(VLOOKUP($E115,'Org List'!$AO$10:$AQ$188,3,FALSE))),"")</f>
        <v>East Midlands Region</v>
      </c>
      <c r="D115" s="116" t="str">
        <f ca="1">IFERROR(IF((VLOOKUP($E115,'Org List'!$AT$10:$AV$188,3,FALSE))="","",(VLOOKUP($E115,'Org List'!$AT$10:$AV$188,3,FALSE))),"")</f>
        <v>NHS England Midlands And East (Central Midlands)</v>
      </c>
      <c r="E115" s="97" t="str">
        <f t="shared" ca="1" si="3"/>
        <v>E10000019</v>
      </c>
      <c r="F115" s="99" t="str">
        <f ca="1">IF(E115="","",VLOOKUP(E115,'Org List'!$J$9:$K$488,2,0))</f>
        <v>Lincolnshire</v>
      </c>
      <c r="G115" s="123">
        <f ca="1">IFERROR(IF((VLOOKUP($E115,'NEA Backsheet'!$D$5:$CB$183,G$9,FALSE))="","",(VLOOKUP($E115,'NEA Backsheet'!$D$5:$CB$183,G$9,FALSE))),"")</f>
        <v>18316.418816338948</v>
      </c>
      <c r="H115" s="124">
        <f ca="1">IFERROR(IF((VLOOKUP($E115,'NEA Backsheet'!$D$5:$CB$183,H$9,FALSE))="","",(VLOOKUP($E115,'NEA Backsheet'!$D$5:$CB$183,H$9,FALSE))),"")</f>
        <v>18659.52505942477</v>
      </c>
      <c r="I115" s="124">
        <f ca="1">IFERROR(IF((VLOOKUP($E115,'NEA Backsheet'!$D$5:$CB$183,I$9,FALSE))="","",(VLOOKUP($E115,'NEA Backsheet'!$D$5:$CB$183,I$9,FALSE))),"")</f>
        <v>19724.432927869926</v>
      </c>
      <c r="J115" s="125">
        <f ca="1">IFERROR(IF((VLOOKUP($E115,'NEA Backsheet'!$D$5:$CB$183,J$9,FALSE))="","",(VLOOKUP($E115,'NEA Backsheet'!$D$5:$CB$183,J$9,FALSE))),"")</f>
        <v>19157.035166657894</v>
      </c>
      <c r="K115" s="123">
        <f ca="1">IFERROR(IF((VLOOKUP($E115,'NEA Backsheet'!$D$5:$CB$183,K$9,FALSE))="","",(VLOOKUP($E115,'NEA Backsheet'!$D$5:$CB$183,K$9,FALSE))),"")</f>
        <v>18993.49490867749</v>
      </c>
      <c r="L115" s="124">
        <f ca="1">IFERROR(IF((VLOOKUP($E115,'NEA Backsheet'!$D$5:$CB$183,L$9,FALSE))="","",(VLOOKUP($E115,'NEA Backsheet'!$D$5:$CB$183,L$9,FALSE))),"")</f>
        <v>19044.068016198249</v>
      </c>
      <c r="M115" s="124">
        <f ca="1">IFERROR(IF((VLOOKUP($E115,'NEA Backsheet'!$D$5:$CB$183,M$9,FALSE))="","",(VLOOKUP($E115,'NEA Backsheet'!$D$5:$CB$183,M$9,FALSE))),"")</f>
        <v>19671.958619710083</v>
      </c>
      <c r="N115" s="126">
        <f ca="1">IFERROR(IF((VLOOKUP($E115,'NEA Backsheet'!$D$5:$CB$183,N$9,FALSE))="","",(VLOOKUP($E115,'NEA Backsheet'!$D$5:$CB$183,N$9,FALSE))),"")</f>
        <v>19168.901128158966</v>
      </c>
      <c r="O115" s="184">
        <f ca="1">IFERROR(IF((VLOOKUP($E115,'NEA Backsheet'!$D$5:$CB$183,O$9,FALSE))="","",(VLOOKUP($E115,'NEA Backsheet'!$D$5:$CB$183,O$9,FALSE))),"")</f>
        <v>18846.441627774344</v>
      </c>
      <c r="P115" s="126">
        <f ca="1">IFERROR(IF((VLOOKUP($E115,'NEA Backsheet'!$D$5:$CB$183,P$9,FALSE))="","",(VLOOKUP($E115,'NEA Backsheet'!$D$5:$CB$183,P$9,FALSE))),"")</f>
        <v>18911.769164964677</v>
      </c>
      <c r="Q115" s="127">
        <f ca="1">IFERROR(IF((VLOOKUP($E115,'NEA Backsheet'!$D$5:$CB$183,Q$9,FALSE))="","",(VLOOKUP($E115,'NEA Backsheet'!$D$5:$CB$183,Q$9,FALSE))),"")</f>
        <v>0</v>
      </c>
      <c r="R115" s="126">
        <f ca="1">IFERROR(IF((VLOOKUP($E115,'NEA Backsheet'!$D$5:$CB$183,R$9,FALSE))="","",(VLOOKUP($E115,'NEA Backsheet'!$D$5:$CB$183,R$9,FALSE))),"")</f>
        <v>0</v>
      </c>
    </row>
    <row r="116" spans="1:18" ht="15" customHeight="1" x14ac:dyDescent="0.3">
      <c r="A116" s="56">
        <v>102</v>
      </c>
      <c r="B116" s="97" t="str">
        <f ca="1">IFERROR(IF((VLOOKUP($E116,'Org List'!$AJ$10:$AL$188,3,FALSE))="","",(VLOOKUP($E116,'Org List'!$AJ$10:$AL$188,3,FALSE))),"")</f>
        <v>North of England Commissioning Region</v>
      </c>
      <c r="C116" s="98" t="str">
        <f ca="1">IFERROR(IF((VLOOKUP($E116,'Org List'!$AO$10:$AQ$188,3,FALSE))="","",(VLOOKUP($E116,'Org List'!$AO$10:$AQ$188,3,FALSE))),"")</f>
        <v>North West Region</v>
      </c>
      <c r="D116" s="116" t="str">
        <f ca="1">IFERROR(IF((VLOOKUP($E116,'Org List'!$AT$10:$AV$188,3,FALSE))="","",(VLOOKUP($E116,'Org List'!$AT$10:$AV$188,3,FALSE))),"")</f>
        <v>NHS England North (Cheshire And Merseyside)</v>
      </c>
      <c r="E116" s="97" t="str">
        <f t="shared" ca="1" si="3"/>
        <v>E08000012</v>
      </c>
      <c r="F116" s="99" t="str">
        <f ca="1">IF(E116="","",VLOOKUP(E116,'Org List'!$J$9:$K$488,2,0))</f>
        <v>Liverpool</v>
      </c>
      <c r="G116" s="123">
        <f ca="1">IFERROR(IF((VLOOKUP($E116,'NEA Backsheet'!$D$5:$CB$183,G$9,FALSE))="","",(VLOOKUP($E116,'NEA Backsheet'!$D$5:$CB$183,G$9,FALSE))),"")</f>
        <v>15324.978043490526</v>
      </c>
      <c r="H116" s="124">
        <f ca="1">IFERROR(IF((VLOOKUP($E116,'NEA Backsheet'!$D$5:$CB$183,H$9,FALSE))="","",(VLOOKUP($E116,'NEA Backsheet'!$D$5:$CB$183,H$9,FALSE))),"")</f>
        <v>15755.712884373808</v>
      </c>
      <c r="I116" s="124">
        <f ca="1">IFERROR(IF((VLOOKUP($E116,'NEA Backsheet'!$D$5:$CB$183,I$9,FALSE))="","",(VLOOKUP($E116,'NEA Backsheet'!$D$5:$CB$183,I$9,FALSE))),"")</f>
        <v>16809.714625209384</v>
      </c>
      <c r="J116" s="125">
        <f ca="1">IFERROR(IF((VLOOKUP($E116,'NEA Backsheet'!$D$5:$CB$183,J$9,FALSE))="","",(VLOOKUP($E116,'NEA Backsheet'!$D$5:$CB$183,J$9,FALSE))),"")</f>
        <v>17219.108351699637</v>
      </c>
      <c r="K116" s="123">
        <f ca="1">IFERROR(IF((VLOOKUP($E116,'NEA Backsheet'!$D$5:$CB$183,K$9,FALSE))="","",(VLOOKUP($E116,'NEA Backsheet'!$D$5:$CB$183,K$9,FALSE))),"")</f>
        <v>17128.985510213715</v>
      </c>
      <c r="L116" s="124">
        <f ca="1">IFERROR(IF((VLOOKUP($E116,'NEA Backsheet'!$D$5:$CB$183,L$9,FALSE))="","",(VLOOKUP($E116,'NEA Backsheet'!$D$5:$CB$183,L$9,FALSE))),"")</f>
        <v>17208.75915546812</v>
      </c>
      <c r="M116" s="124">
        <f ca="1">IFERROR(IF((VLOOKUP($E116,'NEA Backsheet'!$D$5:$CB$183,M$9,FALSE))="","",(VLOOKUP($E116,'NEA Backsheet'!$D$5:$CB$183,M$9,FALSE))),"")</f>
        <v>17248.414021088596</v>
      </c>
      <c r="N116" s="126">
        <f ca="1">IFERROR(IF((VLOOKUP($E116,'NEA Backsheet'!$D$5:$CB$183,N$9,FALSE))="","",(VLOOKUP($E116,'NEA Backsheet'!$D$5:$CB$183,N$9,FALSE))),"")</f>
        <v>17261.888583081076</v>
      </c>
      <c r="O116" s="184">
        <f ca="1">IFERROR(IF((VLOOKUP($E116,'NEA Backsheet'!$D$5:$CB$183,O$9,FALSE))="","",(VLOOKUP($E116,'NEA Backsheet'!$D$5:$CB$183,O$9,FALSE))),"")</f>
        <v>17674.475988206235</v>
      </c>
      <c r="P116" s="126">
        <f ca="1">IFERROR(IF((VLOOKUP($E116,'NEA Backsheet'!$D$5:$CB$183,P$9,FALSE))="","",(VLOOKUP($E116,'NEA Backsheet'!$D$5:$CB$183,P$9,FALSE))),"")</f>
        <v>17757.062494497455</v>
      </c>
      <c r="Q116" s="127">
        <f ca="1">IFERROR(IF((VLOOKUP($E116,'NEA Backsheet'!$D$5:$CB$183,Q$9,FALSE))="","",(VLOOKUP($E116,'NEA Backsheet'!$D$5:$CB$183,Q$9,FALSE))),"")</f>
        <v>0</v>
      </c>
      <c r="R116" s="126">
        <f ca="1">IFERROR(IF((VLOOKUP($E116,'NEA Backsheet'!$D$5:$CB$183,R$9,FALSE))="","",(VLOOKUP($E116,'NEA Backsheet'!$D$5:$CB$183,R$9,FALSE))),"")</f>
        <v>0</v>
      </c>
    </row>
    <row r="117" spans="1:18" ht="15" customHeight="1" x14ac:dyDescent="0.3">
      <c r="A117" s="56">
        <v>103</v>
      </c>
      <c r="B117" s="97" t="str">
        <f ca="1">IFERROR(IF((VLOOKUP($E117,'Org List'!$AJ$10:$AL$188,3,FALSE))="","",(VLOOKUP($E117,'Org List'!$AJ$10:$AL$188,3,FALSE))),"")</f>
        <v>Midlands and East of England Commissioning Region</v>
      </c>
      <c r="C117" s="98" t="str">
        <f ca="1">IFERROR(IF((VLOOKUP($E117,'Org List'!$AO$10:$AQ$188,3,FALSE))="","",(VLOOKUP($E117,'Org List'!$AO$10:$AQ$188,3,FALSE))),"")</f>
        <v>East Region</v>
      </c>
      <c r="D117" s="116" t="str">
        <f ca="1">IFERROR(IF((VLOOKUP($E117,'Org List'!$AT$10:$AV$188,3,FALSE))="","",(VLOOKUP($E117,'Org List'!$AT$10:$AV$188,3,FALSE))),"")</f>
        <v>NHS England Midlands And East (Central Midlands)</v>
      </c>
      <c r="E117" s="97" t="str">
        <f t="shared" ca="1" si="3"/>
        <v>E06000032</v>
      </c>
      <c r="F117" s="99" t="str">
        <f ca="1">IF(E117="","",VLOOKUP(E117,'Org List'!$J$9:$K$488,2,0))</f>
        <v>Luton</v>
      </c>
      <c r="G117" s="123">
        <f ca="1">IFERROR(IF((VLOOKUP($E117,'NEA Backsheet'!$D$5:$CB$183,G$9,FALSE))="","",(VLOOKUP($E117,'NEA Backsheet'!$D$5:$CB$183,G$9,FALSE))),"")</f>
        <v>6909.8899981529812</v>
      </c>
      <c r="H117" s="124">
        <f ca="1">IFERROR(IF((VLOOKUP($E117,'NEA Backsheet'!$D$5:$CB$183,H$9,FALSE))="","",(VLOOKUP($E117,'NEA Backsheet'!$D$5:$CB$183,H$9,FALSE))),"")</f>
        <v>6886.7447313655412</v>
      </c>
      <c r="I117" s="124">
        <f ca="1">IFERROR(IF((VLOOKUP($E117,'NEA Backsheet'!$D$5:$CB$183,I$9,FALSE))="","",(VLOOKUP($E117,'NEA Backsheet'!$D$5:$CB$183,I$9,FALSE))),"")</f>
        <v>7388.1949311746303</v>
      </c>
      <c r="J117" s="125">
        <f ca="1">IFERROR(IF((VLOOKUP($E117,'NEA Backsheet'!$D$5:$CB$183,J$9,FALSE))="","",(VLOOKUP($E117,'NEA Backsheet'!$D$5:$CB$183,J$9,FALSE))),"")</f>
        <v>7231.4732500741929</v>
      </c>
      <c r="K117" s="123">
        <f ca="1">IFERROR(IF((VLOOKUP($E117,'NEA Backsheet'!$D$5:$CB$183,K$9,FALSE))="","",(VLOOKUP($E117,'NEA Backsheet'!$D$5:$CB$183,K$9,FALSE))),"")</f>
        <v>7112.1330108170741</v>
      </c>
      <c r="L117" s="124">
        <f ca="1">IFERROR(IF((VLOOKUP($E117,'NEA Backsheet'!$D$5:$CB$183,L$9,FALSE))="","",(VLOOKUP($E117,'NEA Backsheet'!$D$5:$CB$183,L$9,FALSE))),"")</f>
        <v>7062.8813811515529</v>
      </c>
      <c r="M117" s="124">
        <f ca="1">IFERROR(IF((VLOOKUP($E117,'NEA Backsheet'!$D$5:$CB$183,M$9,FALSE))="","",(VLOOKUP($E117,'NEA Backsheet'!$D$5:$CB$183,M$9,FALSE))),"")</f>
        <v>7530.22130475018</v>
      </c>
      <c r="N117" s="126">
        <f ca="1">IFERROR(IF((VLOOKUP($E117,'NEA Backsheet'!$D$5:$CB$183,N$9,FALSE))="","",(VLOOKUP($E117,'NEA Backsheet'!$D$5:$CB$183,N$9,FALSE))),"")</f>
        <v>7382.2777820006486</v>
      </c>
      <c r="O117" s="184">
        <f ca="1">IFERROR(IF((VLOOKUP($E117,'NEA Backsheet'!$D$5:$CB$183,O$9,FALSE))="","",(VLOOKUP($E117,'NEA Backsheet'!$D$5:$CB$183,O$9,FALSE))),"")</f>
        <v>6923.9887427610283</v>
      </c>
      <c r="P117" s="126">
        <f ca="1">IFERROR(IF((VLOOKUP($E117,'NEA Backsheet'!$D$5:$CB$183,P$9,FALSE))="","",(VLOOKUP($E117,'NEA Backsheet'!$D$5:$CB$183,P$9,FALSE))),"")</f>
        <v>7047.7097696527235</v>
      </c>
      <c r="Q117" s="127">
        <f ca="1">IFERROR(IF((VLOOKUP($E117,'NEA Backsheet'!$D$5:$CB$183,Q$9,FALSE))="","",(VLOOKUP($E117,'NEA Backsheet'!$D$5:$CB$183,Q$9,FALSE))),"")</f>
        <v>0</v>
      </c>
      <c r="R117" s="126">
        <f ca="1">IFERROR(IF((VLOOKUP($E117,'NEA Backsheet'!$D$5:$CB$183,R$9,FALSE))="","",(VLOOKUP($E117,'NEA Backsheet'!$D$5:$CB$183,R$9,FALSE))),"")</f>
        <v>0</v>
      </c>
    </row>
    <row r="118" spans="1:18" ht="15" customHeight="1" x14ac:dyDescent="0.3">
      <c r="A118" s="56">
        <v>104</v>
      </c>
      <c r="B118" s="97" t="str">
        <f ca="1">IFERROR(IF((VLOOKUP($E118,'Org List'!$AJ$10:$AL$188,3,FALSE))="","",(VLOOKUP($E118,'Org List'!$AJ$10:$AL$188,3,FALSE))),"")</f>
        <v>North of England Commissioning Region</v>
      </c>
      <c r="C118" s="98" t="str">
        <f ca="1">IFERROR(IF((VLOOKUP($E118,'Org List'!$AO$10:$AQ$188,3,FALSE))="","",(VLOOKUP($E118,'Org List'!$AO$10:$AQ$188,3,FALSE))),"")</f>
        <v>North West Region</v>
      </c>
      <c r="D118" s="116" t="str">
        <f ca="1">IFERROR(IF((VLOOKUP($E118,'Org List'!$AT$10:$AV$188,3,FALSE))="","",(VLOOKUP($E118,'Org List'!$AT$10:$AV$188,3,FALSE))),"")</f>
        <v>NHS England North (Greater Manchester)</v>
      </c>
      <c r="E118" s="97" t="str">
        <f t="shared" ca="1" si="3"/>
        <v>E08000003</v>
      </c>
      <c r="F118" s="99" t="str">
        <f ca="1">IF(E118="","",VLOOKUP(E118,'Org List'!$J$9:$K$488,2,0))</f>
        <v>Manchester</v>
      </c>
      <c r="G118" s="123">
        <f ca="1">IFERROR(IF((VLOOKUP($E118,'NEA Backsheet'!$D$5:$CB$183,G$9,FALSE))="","",(VLOOKUP($E118,'NEA Backsheet'!$D$5:$CB$183,G$9,FALSE))),"")</f>
        <v>15648.172367806559</v>
      </c>
      <c r="H118" s="124">
        <f ca="1">IFERROR(IF((VLOOKUP($E118,'NEA Backsheet'!$D$5:$CB$183,H$9,FALSE))="","",(VLOOKUP($E118,'NEA Backsheet'!$D$5:$CB$183,H$9,FALSE))),"")</f>
        <v>16094.633446611582</v>
      </c>
      <c r="I118" s="124">
        <f ca="1">IFERROR(IF((VLOOKUP($E118,'NEA Backsheet'!$D$5:$CB$183,I$9,FALSE))="","",(VLOOKUP($E118,'NEA Backsheet'!$D$5:$CB$183,I$9,FALSE))),"")</f>
        <v>17302.429804306834</v>
      </c>
      <c r="J118" s="125">
        <f ca="1">IFERROR(IF((VLOOKUP($E118,'NEA Backsheet'!$D$5:$CB$183,J$9,FALSE))="","",(VLOOKUP($E118,'NEA Backsheet'!$D$5:$CB$183,J$9,FALSE))),"")</f>
        <v>16966.853115205278</v>
      </c>
      <c r="K118" s="123">
        <f ca="1">IFERROR(IF((VLOOKUP($E118,'NEA Backsheet'!$D$5:$CB$183,K$9,FALSE))="","",(VLOOKUP($E118,'NEA Backsheet'!$D$5:$CB$183,K$9,FALSE))),"")</f>
        <v>16826.876692607213</v>
      </c>
      <c r="L118" s="124">
        <f ca="1">IFERROR(IF((VLOOKUP($E118,'NEA Backsheet'!$D$5:$CB$183,L$9,FALSE))="","",(VLOOKUP($E118,'NEA Backsheet'!$D$5:$CB$183,L$9,FALSE))),"")</f>
        <v>16511.036876106686</v>
      </c>
      <c r="M118" s="124">
        <f ca="1">IFERROR(IF((VLOOKUP($E118,'NEA Backsheet'!$D$5:$CB$183,M$9,FALSE))="","",(VLOOKUP($E118,'NEA Backsheet'!$D$5:$CB$183,M$9,FALSE))),"")</f>
        <v>17299.273311442037</v>
      </c>
      <c r="N118" s="126">
        <f ca="1">IFERROR(IF((VLOOKUP($E118,'NEA Backsheet'!$D$5:$CB$183,N$9,FALSE))="","",(VLOOKUP($E118,'NEA Backsheet'!$D$5:$CB$183,N$9,FALSE))),"")</f>
        <v>16511.160446548995</v>
      </c>
      <c r="O118" s="184">
        <f ca="1">IFERROR(IF((VLOOKUP($E118,'NEA Backsheet'!$D$5:$CB$183,O$9,FALSE))="","",(VLOOKUP($E118,'NEA Backsheet'!$D$5:$CB$183,O$9,FALSE))),"")</f>
        <v>17210.844006702631</v>
      </c>
      <c r="P118" s="126">
        <f ca="1">IFERROR(IF((VLOOKUP($E118,'NEA Backsheet'!$D$5:$CB$183,P$9,FALSE))="","",(VLOOKUP($E118,'NEA Backsheet'!$D$5:$CB$183,P$9,FALSE))),"")</f>
        <v>17497.478230995461</v>
      </c>
      <c r="Q118" s="127">
        <f ca="1">IFERROR(IF((VLOOKUP($E118,'NEA Backsheet'!$D$5:$CB$183,Q$9,FALSE))="","",(VLOOKUP($E118,'NEA Backsheet'!$D$5:$CB$183,Q$9,FALSE))),"")</f>
        <v>0</v>
      </c>
      <c r="R118" s="126">
        <f ca="1">IFERROR(IF((VLOOKUP($E118,'NEA Backsheet'!$D$5:$CB$183,R$9,FALSE))="","",(VLOOKUP($E118,'NEA Backsheet'!$D$5:$CB$183,R$9,FALSE))),"")</f>
        <v>0</v>
      </c>
    </row>
    <row r="119" spans="1:18" ht="15" customHeight="1" x14ac:dyDescent="0.3">
      <c r="A119" s="56">
        <v>105</v>
      </c>
      <c r="B119" s="97" t="str">
        <f ca="1">IFERROR(IF((VLOOKUP($E119,'Org List'!$AJ$10:$AL$188,3,FALSE))="","",(VLOOKUP($E119,'Org List'!$AJ$10:$AL$188,3,FALSE))),"")</f>
        <v>South East England Commissioning Region</v>
      </c>
      <c r="C119" s="98" t="str">
        <f ca="1">IFERROR(IF((VLOOKUP($E119,'Org List'!$AO$10:$AQ$188,3,FALSE))="","",(VLOOKUP($E119,'Org List'!$AO$10:$AQ$188,3,FALSE))),"")</f>
        <v>South East Region</v>
      </c>
      <c r="D119" s="116" t="str">
        <f ca="1">IFERROR(IF((VLOOKUP($E119,'Org List'!$AT$10:$AV$188,3,FALSE))="","",(VLOOKUP($E119,'Org List'!$AT$10:$AV$188,3,FALSE))),"")</f>
        <v>NHS England South East (Kent, Surrey and Sussex)</v>
      </c>
      <c r="E119" s="97" t="str">
        <f t="shared" ca="1" si="3"/>
        <v>E06000035</v>
      </c>
      <c r="F119" s="99" t="str">
        <f ca="1">IF(E119="","",VLOOKUP(E119,'Org List'!$J$9:$K$488,2,0))</f>
        <v>Medway</v>
      </c>
      <c r="G119" s="123">
        <f ca="1">IFERROR(IF((VLOOKUP($E119,'NEA Backsheet'!$D$5:$CB$183,G$9,FALSE))="","",(VLOOKUP($E119,'NEA Backsheet'!$D$5:$CB$183,G$9,FALSE))),"")</f>
        <v>7524.1624975637669</v>
      </c>
      <c r="H119" s="124">
        <f ca="1">IFERROR(IF((VLOOKUP($E119,'NEA Backsheet'!$D$5:$CB$183,H$9,FALSE))="","",(VLOOKUP($E119,'NEA Backsheet'!$D$5:$CB$183,H$9,FALSE))),"")</f>
        <v>7554.8360479325802</v>
      </c>
      <c r="I119" s="124">
        <f ca="1">IFERROR(IF((VLOOKUP($E119,'NEA Backsheet'!$D$5:$CB$183,I$9,FALSE))="","",(VLOOKUP($E119,'NEA Backsheet'!$D$5:$CB$183,I$9,FALSE))),"")</f>
        <v>7958.3902357638708</v>
      </c>
      <c r="J119" s="125">
        <f ca="1">IFERROR(IF((VLOOKUP($E119,'NEA Backsheet'!$D$5:$CB$183,J$9,FALSE))="","",(VLOOKUP($E119,'NEA Backsheet'!$D$5:$CB$183,J$9,FALSE))),"")</f>
        <v>7271.9705227702871</v>
      </c>
      <c r="K119" s="123">
        <f ca="1">IFERROR(IF((VLOOKUP($E119,'NEA Backsheet'!$D$5:$CB$183,K$9,FALSE))="","",(VLOOKUP($E119,'NEA Backsheet'!$D$5:$CB$183,K$9,FALSE))),"")</f>
        <v>7763.8883316011834</v>
      </c>
      <c r="L119" s="124">
        <f ca="1">IFERROR(IF((VLOOKUP($E119,'NEA Backsheet'!$D$5:$CB$183,L$9,FALSE))="","",(VLOOKUP($E119,'NEA Backsheet'!$D$5:$CB$183,L$9,FALSE))),"")</f>
        <v>7549.3931822556342</v>
      </c>
      <c r="M119" s="124">
        <f ca="1">IFERROR(IF((VLOOKUP($E119,'NEA Backsheet'!$D$5:$CB$183,M$9,FALSE))="","",(VLOOKUP($E119,'NEA Backsheet'!$D$5:$CB$183,M$9,FALSE))),"")</f>
        <v>7945.8733415021024</v>
      </c>
      <c r="N119" s="126">
        <f ca="1">IFERROR(IF((VLOOKUP($E119,'NEA Backsheet'!$D$5:$CB$183,N$9,FALSE))="","",(VLOOKUP($E119,'NEA Backsheet'!$D$5:$CB$183,N$9,FALSE))),"")</f>
        <v>7485.6830493624138</v>
      </c>
      <c r="O119" s="184">
        <f ca="1">IFERROR(IF((VLOOKUP($E119,'NEA Backsheet'!$D$5:$CB$183,O$9,FALSE))="","",(VLOOKUP($E119,'NEA Backsheet'!$D$5:$CB$183,O$9,FALSE))),"")</f>
        <v>7298.490295490109</v>
      </c>
      <c r="P119" s="126">
        <f ca="1">IFERROR(IF((VLOOKUP($E119,'NEA Backsheet'!$D$5:$CB$183,P$9,FALSE))="","",(VLOOKUP($E119,'NEA Backsheet'!$D$5:$CB$183,P$9,FALSE))),"")</f>
        <v>7354.7928512429335</v>
      </c>
      <c r="Q119" s="127">
        <f ca="1">IFERROR(IF((VLOOKUP($E119,'NEA Backsheet'!$D$5:$CB$183,Q$9,FALSE))="","",(VLOOKUP($E119,'NEA Backsheet'!$D$5:$CB$183,Q$9,FALSE))),"")</f>
        <v>0</v>
      </c>
      <c r="R119" s="126">
        <f ca="1">IFERROR(IF((VLOOKUP($E119,'NEA Backsheet'!$D$5:$CB$183,R$9,FALSE))="","",(VLOOKUP($E119,'NEA Backsheet'!$D$5:$CB$183,R$9,FALSE))),"")</f>
        <v>0</v>
      </c>
    </row>
    <row r="120" spans="1:18" ht="15" customHeight="1" x14ac:dyDescent="0.3">
      <c r="A120" s="56">
        <v>106</v>
      </c>
      <c r="B120" s="97" t="str">
        <f ca="1">IFERROR(IF((VLOOKUP($E120,'Org List'!$AJ$10:$AL$188,3,FALSE))="","",(VLOOKUP($E120,'Org List'!$AJ$10:$AL$188,3,FALSE))),"")</f>
        <v>London Commissioning Region</v>
      </c>
      <c r="C120" s="98" t="str">
        <f ca="1">IFERROR(IF((VLOOKUP($E120,'Org List'!$AO$10:$AQ$188,3,FALSE))="","",(VLOOKUP($E120,'Org List'!$AO$10:$AQ$188,3,FALSE))),"")</f>
        <v>London Region</v>
      </c>
      <c r="D120" s="116" t="str">
        <f ca="1">IFERROR(IF((VLOOKUP($E120,'Org List'!$AT$10:$AV$188,3,FALSE))="","",(VLOOKUP($E120,'Org List'!$AT$10:$AV$188,3,FALSE))),"")</f>
        <v>NHS England London</v>
      </c>
      <c r="E120" s="97" t="str">
        <f t="shared" ca="1" si="3"/>
        <v>E09000024</v>
      </c>
      <c r="F120" s="99" t="str">
        <f ca="1">IF(E120="","",VLOOKUP(E120,'Org List'!$J$9:$K$488,2,0))</f>
        <v>Merton</v>
      </c>
      <c r="G120" s="123">
        <f ca="1">IFERROR(IF((VLOOKUP($E120,'NEA Backsheet'!$D$5:$CB$183,G$9,FALSE))="","",(VLOOKUP($E120,'NEA Backsheet'!$D$5:$CB$183,G$9,FALSE))),"")</f>
        <v>5392.5018348301755</v>
      </c>
      <c r="H120" s="124">
        <f ca="1">IFERROR(IF((VLOOKUP($E120,'NEA Backsheet'!$D$5:$CB$183,H$9,FALSE))="","",(VLOOKUP($E120,'NEA Backsheet'!$D$5:$CB$183,H$9,FALSE))),"")</f>
        <v>5337.8278539666626</v>
      </c>
      <c r="I120" s="124">
        <f ca="1">IFERROR(IF((VLOOKUP($E120,'NEA Backsheet'!$D$5:$CB$183,I$9,FALSE))="","",(VLOOKUP($E120,'NEA Backsheet'!$D$5:$CB$183,I$9,FALSE))),"")</f>
        <v>5387.2511222710109</v>
      </c>
      <c r="J120" s="125">
        <f ca="1">IFERROR(IF((VLOOKUP($E120,'NEA Backsheet'!$D$5:$CB$183,J$9,FALSE))="","",(VLOOKUP($E120,'NEA Backsheet'!$D$5:$CB$183,J$9,FALSE))),"")</f>
        <v>5393.1424945924164</v>
      </c>
      <c r="K120" s="123">
        <f ca="1">IFERROR(IF((VLOOKUP($E120,'NEA Backsheet'!$D$5:$CB$183,K$9,FALSE))="","",(VLOOKUP($E120,'NEA Backsheet'!$D$5:$CB$183,K$9,FALSE))),"")</f>
        <v>5989.5198686489894</v>
      </c>
      <c r="L120" s="124">
        <f ca="1">IFERROR(IF((VLOOKUP($E120,'NEA Backsheet'!$D$5:$CB$183,L$9,FALSE))="","",(VLOOKUP($E120,'NEA Backsheet'!$D$5:$CB$183,L$9,FALSE))),"")</f>
        <v>6047.6743289210981</v>
      </c>
      <c r="M120" s="124">
        <f ca="1">IFERROR(IF((VLOOKUP($E120,'NEA Backsheet'!$D$5:$CB$183,M$9,FALSE))="","",(VLOOKUP($E120,'NEA Backsheet'!$D$5:$CB$183,M$9,FALSE))),"")</f>
        <v>6055.7748252533866</v>
      </c>
      <c r="N120" s="126">
        <f ca="1">IFERROR(IF((VLOOKUP($E120,'NEA Backsheet'!$D$5:$CB$183,N$9,FALSE))="","",(VLOOKUP($E120,'NEA Backsheet'!$D$5:$CB$183,N$9,FALSE))),"")</f>
        <v>5924.6200378907215</v>
      </c>
      <c r="O120" s="184">
        <f ca="1">IFERROR(IF((VLOOKUP($E120,'NEA Backsheet'!$D$5:$CB$183,O$9,FALSE))="","",(VLOOKUP($E120,'NEA Backsheet'!$D$5:$CB$183,O$9,FALSE))),"")</f>
        <v>5413.508056020657</v>
      </c>
      <c r="P120" s="126">
        <f ca="1">IFERROR(IF((VLOOKUP($E120,'NEA Backsheet'!$D$5:$CB$183,P$9,FALSE))="","",(VLOOKUP($E120,'NEA Backsheet'!$D$5:$CB$183,P$9,FALSE))),"")</f>
        <v>5358.2815071700379</v>
      </c>
      <c r="Q120" s="127">
        <f ca="1">IFERROR(IF((VLOOKUP($E120,'NEA Backsheet'!$D$5:$CB$183,Q$9,FALSE))="","",(VLOOKUP($E120,'NEA Backsheet'!$D$5:$CB$183,Q$9,FALSE))),"")</f>
        <v>0</v>
      </c>
      <c r="R120" s="126">
        <f ca="1">IFERROR(IF((VLOOKUP($E120,'NEA Backsheet'!$D$5:$CB$183,R$9,FALSE))="","",(VLOOKUP($E120,'NEA Backsheet'!$D$5:$CB$183,R$9,FALSE))),"")</f>
        <v>0</v>
      </c>
    </row>
    <row r="121" spans="1:18" ht="15" customHeight="1" x14ac:dyDescent="0.3">
      <c r="A121" s="56">
        <v>107</v>
      </c>
      <c r="B121" s="97" t="str">
        <f ca="1">IFERROR(IF((VLOOKUP($E121,'Org List'!$AJ$10:$AL$188,3,FALSE))="","",(VLOOKUP($E121,'Org List'!$AJ$10:$AL$188,3,FALSE))),"")</f>
        <v>North of England Commissioning Region</v>
      </c>
      <c r="C121" s="98" t="str">
        <f ca="1">IFERROR(IF((VLOOKUP($E121,'Org List'!$AO$10:$AQ$188,3,FALSE))="","",(VLOOKUP($E121,'Org List'!$AO$10:$AQ$188,3,FALSE))),"")</f>
        <v>North East Region</v>
      </c>
      <c r="D121" s="116" t="str">
        <f ca="1">IFERROR(IF((VLOOKUP($E121,'Org List'!$AT$10:$AV$188,3,FALSE))="","",(VLOOKUP($E121,'Org List'!$AT$10:$AV$188,3,FALSE))),"")</f>
        <v>NHS England North (Cumbria And North East)</v>
      </c>
      <c r="E121" s="97" t="str">
        <f t="shared" ca="1" si="3"/>
        <v>E06000002</v>
      </c>
      <c r="F121" s="99" t="str">
        <f ca="1">IF(E121="","",VLOOKUP(E121,'Org List'!$J$9:$K$488,2,0))</f>
        <v>Middlesbrough</v>
      </c>
      <c r="G121" s="123">
        <f ca="1">IFERROR(IF((VLOOKUP($E121,'NEA Backsheet'!$D$5:$CB$183,G$9,FALSE))="","",(VLOOKUP($E121,'NEA Backsheet'!$D$5:$CB$183,G$9,FALSE))),"")</f>
        <v>4488.7429943778534</v>
      </c>
      <c r="H121" s="124">
        <f ca="1">IFERROR(IF((VLOOKUP($E121,'NEA Backsheet'!$D$5:$CB$183,H$9,FALSE))="","",(VLOOKUP($E121,'NEA Backsheet'!$D$5:$CB$183,H$9,FALSE))),"")</f>
        <v>4588.0966557090542</v>
      </c>
      <c r="I121" s="124">
        <f ca="1">IFERROR(IF((VLOOKUP($E121,'NEA Backsheet'!$D$5:$CB$183,I$9,FALSE))="","",(VLOOKUP($E121,'NEA Backsheet'!$D$5:$CB$183,I$9,FALSE))),"")</f>
        <v>4898.0598056384642</v>
      </c>
      <c r="J121" s="125">
        <f ca="1">IFERROR(IF((VLOOKUP($E121,'NEA Backsheet'!$D$5:$CB$183,J$9,FALSE))="","",(VLOOKUP($E121,'NEA Backsheet'!$D$5:$CB$183,J$9,FALSE))),"")</f>
        <v>4832.9155044555682</v>
      </c>
      <c r="K121" s="123">
        <f ca="1">IFERROR(IF((VLOOKUP($E121,'NEA Backsheet'!$D$5:$CB$183,K$9,FALSE))="","",(VLOOKUP($E121,'NEA Backsheet'!$D$5:$CB$183,K$9,FALSE))),"")</f>
        <v>4760.3165516234494</v>
      </c>
      <c r="L121" s="124">
        <f ca="1">IFERROR(IF((VLOOKUP($E121,'NEA Backsheet'!$D$5:$CB$183,L$9,FALSE))="","",(VLOOKUP($E121,'NEA Backsheet'!$D$5:$CB$183,L$9,FALSE))),"")</f>
        <v>4669.9665453036641</v>
      </c>
      <c r="M121" s="124">
        <f ca="1">IFERROR(IF((VLOOKUP($E121,'NEA Backsheet'!$D$5:$CB$183,M$9,FALSE))="","",(VLOOKUP($E121,'NEA Backsheet'!$D$5:$CB$183,M$9,FALSE))),"")</f>
        <v>4819.4703436156587</v>
      </c>
      <c r="N121" s="126">
        <f ca="1">IFERROR(IF((VLOOKUP($E121,'NEA Backsheet'!$D$5:$CB$183,N$9,FALSE))="","",(VLOOKUP($E121,'NEA Backsheet'!$D$5:$CB$183,N$9,FALSE))),"")</f>
        <v>4746.3098573276775</v>
      </c>
      <c r="O121" s="184">
        <f ca="1">IFERROR(IF((VLOOKUP($E121,'NEA Backsheet'!$D$5:$CB$183,O$9,FALSE))="","",(VLOOKUP($E121,'NEA Backsheet'!$D$5:$CB$183,O$9,FALSE))),"")</f>
        <v>4859.19783820677</v>
      </c>
      <c r="P121" s="126">
        <f ca="1">IFERROR(IF((VLOOKUP($E121,'NEA Backsheet'!$D$5:$CB$183,P$9,FALSE))="","",(VLOOKUP($E121,'NEA Backsheet'!$D$5:$CB$183,P$9,FALSE))),"")</f>
        <v>4831.0306912537571</v>
      </c>
      <c r="Q121" s="127">
        <f ca="1">IFERROR(IF((VLOOKUP($E121,'NEA Backsheet'!$D$5:$CB$183,Q$9,FALSE))="","",(VLOOKUP($E121,'NEA Backsheet'!$D$5:$CB$183,Q$9,FALSE))),"")</f>
        <v>0</v>
      </c>
      <c r="R121" s="126">
        <f ca="1">IFERROR(IF((VLOOKUP($E121,'NEA Backsheet'!$D$5:$CB$183,R$9,FALSE))="","",(VLOOKUP($E121,'NEA Backsheet'!$D$5:$CB$183,R$9,FALSE))),"")</f>
        <v>0</v>
      </c>
    </row>
    <row r="122" spans="1:18" ht="15" customHeight="1" x14ac:dyDescent="0.3">
      <c r="A122" s="56">
        <v>108</v>
      </c>
      <c r="B122" s="97" t="str">
        <f ca="1">IFERROR(IF((VLOOKUP($E122,'Org List'!$AJ$10:$AL$188,3,FALSE))="","",(VLOOKUP($E122,'Org List'!$AJ$10:$AL$188,3,FALSE))),"")</f>
        <v>Midlands and East of England Commissioning Region</v>
      </c>
      <c r="C122" s="98" t="str">
        <f ca="1">IFERROR(IF((VLOOKUP($E122,'Org List'!$AO$10:$AQ$188,3,FALSE))="","",(VLOOKUP($E122,'Org List'!$AO$10:$AQ$188,3,FALSE))),"")</f>
        <v>South East Region</v>
      </c>
      <c r="D122" s="116" t="str">
        <f ca="1">IFERROR(IF((VLOOKUP($E122,'Org List'!$AT$10:$AV$188,3,FALSE))="","",(VLOOKUP($E122,'Org List'!$AT$10:$AV$188,3,FALSE))),"")</f>
        <v>NHS England Midlands And East (Central Midlands)</v>
      </c>
      <c r="E122" s="97" t="str">
        <f t="shared" ca="1" si="3"/>
        <v>E06000042</v>
      </c>
      <c r="F122" s="99" t="str">
        <f ca="1">IF(E122="","",VLOOKUP(E122,'Org List'!$J$9:$K$488,2,0))</f>
        <v>Milton Keynes</v>
      </c>
      <c r="G122" s="123">
        <f ca="1">IFERROR(IF((VLOOKUP($E122,'NEA Backsheet'!$D$5:$CB$183,G$9,FALSE))="","",(VLOOKUP($E122,'NEA Backsheet'!$D$5:$CB$183,G$9,FALSE))),"")</f>
        <v>6845.5545199477419</v>
      </c>
      <c r="H122" s="124">
        <f ca="1">IFERROR(IF((VLOOKUP($E122,'NEA Backsheet'!$D$5:$CB$183,H$9,FALSE))="","",(VLOOKUP($E122,'NEA Backsheet'!$D$5:$CB$183,H$9,FALSE))),"")</f>
        <v>6857.7738519771119</v>
      </c>
      <c r="I122" s="124">
        <f ca="1">IFERROR(IF((VLOOKUP($E122,'NEA Backsheet'!$D$5:$CB$183,I$9,FALSE))="","",(VLOOKUP($E122,'NEA Backsheet'!$D$5:$CB$183,I$9,FALSE))),"")</f>
        <v>7197.4831580096507</v>
      </c>
      <c r="J122" s="125">
        <f ca="1">IFERROR(IF((VLOOKUP($E122,'NEA Backsheet'!$D$5:$CB$183,J$9,FALSE))="","",(VLOOKUP($E122,'NEA Backsheet'!$D$5:$CB$183,J$9,FALSE))),"")</f>
        <v>6948.0410869704483</v>
      </c>
      <c r="K122" s="123">
        <f ca="1">IFERROR(IF((VLOOKUP($E122,'NEA Backsheet'!$D$5:$CB$183,K$9,FALSE))="","",(VLOOKUP($E122,'NEA Backsheet'!$D$5:$CB$183,K$9,FALSE))),"")</f>
        <v>7072.6710432773234</v>
      </c>
      <c r="L122" s="124">
        <f ca="1">IFERROR(IF((VLOOKUP($E122,'NEA Backsheet'!$D$5:$CB$183,L$9,FALSE))="","",(VLOOKUP($E122,'NEA Backsheet'!$D$5:$CB$183,L$9,FALSE))),"")</f>
        <v>7070.5013331122136</v>
      </c>
      <c r="M122" s="124">
        <f ca="1">IFERROR(IF((VLOOKUP($E122,'NEA Backsheet'!$D$5:$CB$183,M$9,FALSE))="","",(VLOOKUP($E122,'NEA Backsheet'!$D$5:$CB$183,M$9,FALSE))),"")</f>
        <v>7397.8790822043848</v>
      </c>
      <c r="N122" s="126">
        <f ca="1">IFERROR(IF((VLOOKUP($E122,'NEA Backsheet'!$D$5:$CB$183,N$9,FALSE))="","",(VLOOKUP($E122,'NEA Backsheet'!$D$5:$CB$183,N$9,FALSE))),"")</f>
        <v>7189.8564493252934</v>
      </c>
      <c r="O122" s="184">
        <f ca="1">IFERROR(IF((VLOOKUP($E122,'NEA Backsheet'!$D$5:$CB$183,O$9,FALSE))="","",(VLOOKUP($E122,'NEA Backsheet'!$D$5:$CB$183,O$9,FALSE))),"")</f>
        <v>7130.0146053214767</v>
      </c>
      <c r="P122" s="126">
        <f ca="1">IFERROR(IF((VLOOKUP($E122,'NEA Backsheet'!$D$5:$CB$183,P$9,FALSE))="","",(VLOOKUP($E122,'NEA Backsheet'!$D$5:$CB$183,P$9,FALSE))),"")</f>
        <v>5888.4769355405206</v>
      </c>
      <c r="Q122" s="127">
        <f ca="1">IFERROR(IF((VLOOKUP($E122,'NEA Backsheet'!$D$5:$CB$183,Q$9,FALSE))="","",(VLOOKUP($E122,'NEA Backsheet'!$D$5:$CB$183,Q$9,FALSE))),"")</f>
        <v>0</v>
      </c>
      <c r="R122" s="126">
        <f ca="1">IFERROR(IF((VLOOKUP($E122,'NEA Backsheet'!$D$5:$CB$183,R$9,FALSE))="","",(VLOOKUP($E122,'NEA Backsheet'!$D$5:$CB$183,R$9,FALSE))),"")</f>
        <v>0</v>
      </c>
    </row>
    <row r="123" spans="1:18" ht="15" customHeight="1" x14ac:dyDescent="0.3">
      <c r="A123" s="56">
        <v>109</v>
      </c>
      <c r="B123" s="97" t="str">
        <f ca="1">IFERROR(IF((VLOOKUP($E123,'Org List'!$AJ$10:$AL$188,3,FALSE))="","",(VLOOKUP($E123,'Org List'!$AJ$10:$AL$188,3,FALSE))),"")</f>
        <v>North of England Commissioning Region</v>
      </c>
      <c r="C123" s="98" t="str">
        <f ca="1">IFERROR(IF((VLOOKUP($E123,'Org List'!$AO$10:$AQ$188,3,FALSE))="","",(VLOOKUP($E123,'Org List'!$AO$10:$AQ$188,3,FALSE))),"")</f>
        <v>North East Region</v>
      </c>
      <c r="D123" s="116" t="str">
        <f ca="1">IFERROR(IF((VLOOKUP($E123,'Org List'!$AT$10:$AV$188,3,FALSE))="","",(VLOOKUP($E123,'Org List'!$AT$10:$AV$188,3,FALSE))),"")</f>
        <v>NHS England North (Cumbria And North East)</v>
      </c>
      <c r="E123" s="97" t="str">
        <f t="shared" ca="1" si="3"/>
        <v>E08000021</v>
      </c>
      <c r="F123" s="99" t="str">
        <f ca="1">IF(E123="","",VLOOKUP(E123,'Org List'!$J$9:$K$488,2,0))</f>
        <v>Newcastle upon Tyne</v>
      </c>
      <c r="G123" s="123">
        <f ca="1">IFERROR(IF((VLOOKUP($E123,'NEA Backsheet'!$D$5:$CB$183,G$9,FALSE))="","",(VLOOKUP($E123,'NEA Backsheet'!$D$5:$CB$183,G$9,FALSE))),"")</f>
        <v>8346.007731344378</v>
      </c>
      <c r="H123" s="124">
        <f ca="1">IFERROR(IF((VLOOKUP($E123,'NEA Backsheet'!$D$5:$CB$183,H$9,FALSE))="","",(VLOOKUP($E123,'NEA Backsheet'!$D$5:$CB$183,H$9,FALSE))),"")</f>
        <v>8324.0342326443679</v>
      </c>
      <c r="I123" s="124">
        <f ca="1">IFERROR(IF((VLOOKUP($E123,'NEA Backsheet'!$D$5:$CB$183,I$9,FALSE))="","",(VLOOKUP($E123,'NEA Backsheet'!$D$5:$CB$183,I$9,FALSE))),"")</f>
        <v>8676.5290832321953</v>
      </c>
      <c r="J123" s="125">
        <f ca="1">IFERROR(IF((VLOOKUP($E123,'NEA Backsheet'!$D$5:$CB$183,J$9,FALSE))="","",(VLOOKUP($E123,'NEA Backsheet'!$D$5:$CB$183,J$9,FALSE))),"")</f>
        <v>8575.8616653566514</v>
      </c>
      <c r="K123" s="123">
        <f ca="1">IFERROR(IF((VLOOKUP($E123,'NEA Backsheet'!$D$5:$CB$183,K$9,FALSE))="","",(VLOOKUP($E123,'NEA Backsheet'!$D$5:$CB$183,K$9,FALSE))),"")</f>
        <v>8509.316689467656</v>
      </c>
      <c r="L123" s="124">
        <f ca="1">IFERROR(IF((VLOOKUP($E123,'NEA Backsheet'!$D$5:$CB$183,L$9,FALSE))="","",(VLOOKUP($E123,'NEA Backsheet'!$D$5:$CB$183,L$9,FALSE))),"")</f>
        <v>8596.4227544589703</v>
      </c>
      <c r="M123" s="124">
        <f ca="1">IFERROR(IF((VLOOKUP($E123,'NEA Backsheet'!$D$5:$CB$183,M$9,FALSE))="","",(VLOOKUP($E123,'NEA Backsheet'!$D$5:$CB$183,M$9,FALSE))),"")</f>
        <v>8857.2516271294371</v>
      </c>
      <c r="N123" s="126">
        <f ca="1">IFERROR(IF((VLOOKUP($E123,'NEA Backsheet'!$D$5:$CB$183,N$9,FALSE))="","",(VLOOKUP($E123,'NEA Backsheet'!$D$5:$CB$183,N$9,FALSE))),"")</f>
        <v>8563.2381787967424</v>
      </c>
      <c r="O123" s="184">
        <f ca="1">IFERROR(IF((VLOOKUP($E123,'NEA Backsheet'!$D$5:$CB$183,O$9,FALSE))="","",(VLOOKUP($E123,'NEA Backsheet'!$D$5:$CB$183,O$9,FALSE))),"")</f>
        <v>8505.6358774900727</v>
      </c>
      <c r="P123" s="126">
        <f ca="1">IFERROR(IF((VLOOKUP($E123,'NEA Backsheet'!$D$5:$CB$183,P$9,FALSE))="","",(VLOOKUP($E123,'NEA Backsheet'!$D$5:$CB$183,P$9,FALSE))),"")</f>
        <v>8556.5767897924925</v>
      </c>
      <c r="Q123" s="127">
        <f ca="1">IFERROR(IF((VLOOKUP($E123,'NEA Backsheet'!$D$5:$CB$183,Q$9,FALSE))="","",(VLOOKUP($E123,'NEA Backsheet'!$D$5:$CB$183,Q$9,FALSE))),"")</f>
        <v>0</v>
      </c>
      <c r="R123" s="126">
        <f ca="1">IFERROR(IF((VLOOKUP($E123,'NEA Backsheet'!$D$5:$CB$183,R$9,FALSE))="","",(VLOOKUP($E123,'NEA Backsheet'!$D$5:$CB$183,R$9,FALSE))),"")</f>
        <v>0</v>
      </c>
    </row>
    <row r="124" spans="1:18" ht="15" customHeight="1" x14ac:dyDescent="0.3">
      <c r="A124" s="56">
        <v>110</v>
      </c>
      <c r="B124" s="97" t="str">
        <f ca="1">IFERROR(IF((VLOOKUP($E124,'Org List'!$AJ$10:$AL$188,3,FALSE))="","",(VLOOKUP($E124,'Org List'!$AJ$10:$AL$188,3,FALSE))),"")</f>
        <v>London Commissioning Region</v>
      </c>
      <c r="C124" s="98" t="str">
        <f ca="1">IFERROR(IF((VLOOKUP($E124,'Org List'!$AO$10:$AQ$188,3,FALSE))="","",(VLOOKUP($E124,'Org List'!$AO$10:$AQ$188,3,FALSE))),"")</f>
        <v>London Region</v>
      </c>
      <c r="D124" s="116" t="str">
        <f ca="1">IFERROR(IF((VLOOKUP($E124,'Org List'!$AT$10:$AV$188,3,FALSE))="","",(VLOOKUP($E124,'Org List'!$AT$10:$AV$188,3,FALSE))),"")</f>
        <v>NHS England London</v>
      </c>
      <c r="E124" s="97" t="str">
        <f t="shared" ca="1" si="3"/>
        <v>E09000025</v>
      </c>
      <c r="F124" s="99" t="str">
        <f ca="1">IF(E124="","",VLOOKUP(E124,'Org List'!$J$9:$K$488,2,0))</f>
        <v>Newham</v>
      </c>
      <c r="G124" s="123">
        <f ca="1">IFERROR(IF((VLOOKUP($E124,'NEA Backsheet'!$D$5:$CB$183,G$9,FALSE))="","",(VLOOKUP($E124,'NEA Backsheet'!$D$5:$CB$183,G$9,FALSE))),"")</f>
        <v>6963.5655188252003</v>
      </c>
      <c r="H124" s="124">
        <f ca="1">IFERROR(IF((VLOOKUP($E124,'NEA Backsheet'!$D$5:$CB$183,H$9,FALSE))="","",(VLOOKUP($E124,'NEA Backsheet'!$D$5:$CB$183,H$9,FALSE))),"")</f>
        <v>6859.4052178060774</v>
      </c>
      <c r="I124" s="124">
        <f ca="1">IFERROR(IF((VLOOKUP($E124,'NEA Backsheet'!$D$5:$CB$183,I$9,FALSE))="","",(VLOOKUP($E124,'NEA Backsheet'!$D$5:$CB$183,I$9,FALSE))),"")</f>
        <v>6850.5348359711561</v>
      </c>
      <c r="J124" s="125">
        <f ca="1">IFERROR(IF((VLOOKUP($E124,'NEA Backsheet'!$D$5:$CB$183,J$9,FALSE))="","",(VLOOKUP($E124,'NEA Backsheet'!$D$5:$CB$183,J$9,FALSE))),"")</f>
        <v>7399.4482712340032</v>
      </c>
      <c r="K124" s="123">
        <f ca="1">IFERROR(IF((VLOOKUP($E124,'NEA Backsheet'!$D$5:$CB$183,K$9,FALSE))="","",(VLOOKUP($E124,'NEA Backsheet'!$D$5:$CB$183,K$9,FALSE))),"")</f>
        <v>6864.6629455599868</v>
      </c>
      <c r="L124" s="124">
        <f ca="1">IFERROR(IF((VLOOKUP($E124,'NEA Backsheet'!$D$5:$CB$183,L$9,FALSE))="","",(VLOOKUP($E124,'NEA Backsheet'!$D$5:$CB$183,L$9,FALSE))),"")</f>
        <v>6939.7097593280359</v>
      </c>
      <c r="M124" s="124">
        <f ca="1">IFERROR(IF((VLOOKUP($E124,'NEA Backsheet'!$D$5:$CB$183,M$9,FALSE))="","",(VLOOKUP($E124,'NEA Backsheet'!$D$5:$CB$183,M$9,FALSE))),"")</f>
        <v>6981.1102397701088</v>
      </c>
      <c r="N124" s="126">
        <f ca="1">IFERROR(IF((VLOOKUP($E124,'NEA Backsheet'!$D$5:$CB$183,N$9,FALSE))="","",(VLOOKUP($E124,'NEA Backsheet'!$D$5:$CB$183,N$9,FALSE))),"")</f>
        <v>6829.0025796396903</v>
      </c>
      <c r="O124" s="184">
        <f ca="1">IFERROR(IF((VLOOKUP($E124,'NEA Backsheet'!$D$5:$CB$183,O$9,FALSE))="","",(VLOOKUP($E124,'NEA Backsheet'!$D$5:$CB$183,O$9,FALSE))),"")</f>
        <v>7952.7947377921173</v>
      </c>
      <c r="P124" s="126">
        <f ca="1">IFERROR(IF((VLOOKUP($E124,'NEA Backsheet'!$D$5:$CB$183,P$9,FALSE))="","",(VLOOKUP($E124,'NEA Backsheet'!$D$5:$CB$183,P$9,FALSE))),"")</f>
        <v>7901.7462005447214</v>
      </c>
      <c r="Q124" s="127">
        <f ca="1">IFERROR(IF((VLOOKUP($E124,'NEA Backsheet'!$D$5:$CB$183,Q$9,FALSE))="","",(VLOOKUP($E124,'NEA Backsheet'!$D$5:$CB$183,Q$9,FALSE))),"")</f>
        <v>0</v>
      </c>
      <c r="R124" s="126">
        <f ca="1">IFERROR(IF((VLOOKUP($E124,'NEA Backsheet'!$D$5:$CB$183,R$9,FALSE))="","",(VLOOKUP($E124,'NEA Backsheet'!$D$5:$CB$183,R$9,FALSE))),"")</f>
        <v>0</v>
      </c>
    </row>
    <row r="125" spans="1:18" ht="15" customHeight="1" x14ac:dyDescent="0.3">
      <c r="A125" s="56">
        <v>111</v>
      </c>
      <c r="B125" s="97" t="str">
        <f ca="1">IFERROR(IF((VLOOKUP($E125,'Org List'!$AJ$10:$AL$188,3,FALSE))="","",(VLOOKUP($E125,'Org List'!$AJ$10:$AL$188,3,FALSE))),"")</f>
        <v>Midlands and East of England Commissioning Region</v>
      </c>
      <c r="C125" s="98" t="str">
        <f ca="1">IFERROR(IF((VLOOKUP($E125,'Org List'!$AO$10:$AQ$188,3,FALSE))="","",(VLOOKUP($E125,'Org List'!$AO$10:$AQ$188,3,FALSE))),"")</f>
        <v>East Region</v>
      </c>
      <c r="D125" s="116" t="str">
        <f ca="1">IFERROR(IF((VLOOKUP($E125,'Org List'!$AT$10:$AV$188,3,FALSE))="","",(VLOOKUP($E125,'Org List'!$AT$10:$AV$188,3,FALSE))),"")</f>
        <v>NHS England Midlands And East (East)</v>
      </c>
      <c r="E125" s="97" t="str">
        <f t="shared" ca="1" si="3"/>
        <v>E10000020</v>
      </c>
      <c r="F125" s="99" t="str">
        <f ca="1">IF(E125="","",VLOOKUP(E125,'Org List'!$J$9:$K$488,2,0))</f>
        <v>Norfolk</v>
      </c>
      <c r="G125" s="123">
        <f ca="1">IFERROR(IF((VLOOKUP($E125,'NEA Backsheet'!$D$5:$CB$183,G$9,FALSE))="","",(VLOOKUP($E125,'NEA Backsheet'!$D$5:$CB$183,G$9,FALSE))),"")</f>
        <v>24029.146139345037</v>
      </c>
      <c r="H125" s="124">
        <f ca="1">IFERROR(IF((VLOOKUP($E125,'NEA Backsheet'!$D$5:$CB$183,H$9,FALSE))="","",(VLOOKUP($E125,'NEA Backsheet'!$D$5:$CB$183,H$9,FALSE))),"")</f>
        <v>23491.609903696692</v>
      </c>
      <c r="I125" s="124">
        <f ca="1">IFERROR(IF((VLOOKUP($E125,'NEA Backsheet'!$D$5:$CB$183,I$9,FALSE))="","",(VLOOKUP($E125,'NEA Backsheet'!$D$5:$CB$183,I$9,FALSE))),"")</f>
        <v>24938.529065916562</v>
      </c>
      <c r="J125" s="125">
        <f ca="1">IFERROR(IF((VLOOKUP($E125,'NEA Backsheet'!$D$5:$CB$183,J$9,FALSE))="","",(VLOOKUP($E125,'NEA Backsheet'!$D$5:$CB$183,J$9,FALSE))),"")</f>
        <v>24750.051569707699</v>
      </c>
      <c r="K125" s="123">
        <f ca="1">IFERROR(IF((VLOOKUP($E125,'NEA Backsheet'!$D$5:$CB$183,K$9,FALSE))="","",(VLOOKUP($E125,'NEA Backsheet'!$D$5:$CB$183,K$9,FALSE))),"")</f>
        <v>25134.990903908219</v>
      </c>
      <c r="L125" s="124">
        <f ca="1">IFERROR(IF((VLOOKUP($E125,'NEA Backsheet'!$D$5:$CB$183,L$9,FALSE))="","",(VLOOKUP($E125,'NEA Backsheet'!$D$5:$CB$183,L$9,FALSE))),"")</f>
        <v>25418.041160289464</v>
      </c>
      <c r="M125" s="124">
        <f ca="1">IFERROR(IF((VLOOKUP($E125,'NEA Backsheet'!$D$5:$CB$183,M$9,FALSE))="","",(VLOOKUP($E125,'NEA Backsheet'!$D$5:$CB$183,M$9,FALSE))),"")</f>
        <v>25780.512628742592</v>
      </c>
      <c r="N125" s="126">
        <f ca="1">IFERROR(IF((VLOOKUP($E125,'NEA Backsheet'!$D$5:$CB$183,N$9,FALSE))="","",(VLOOKUP($E125,'NEA Backsheet'!$D$5:$CB$183,N$9,FALSE))),"")</f>
        <v>25962.66162003878</v>
      </c>
      <c r="O125" s="184">
        <f ca="1">IFERROR(IF((VLOOKUP($E125,'NEA Backsheet'!$D$5:$CB$183,O$9,FALSE))="","",(VLOOKUP($E125,'NEA Backsheet'!$D$5:$CB$183,O$9,FALSE))),"")</f>
        <v>24707.504844215222</v>
      </c>
      <c r="P125" s="126">
        <f ca="1">IFERROR(IF((VLOOKUP($E125,'NEA Backsheet'!$D$5:$CB$183,P$9,FALSE))="","",(VLOOKUP($E125,'NEA Backsheet'!$D$5:$CB$183,P$9,FALSE))),"")</f>
        <v>24545.317932229089</v>
      </c>
      <c r="Q125" s="127">
        <f ca="1">IFERROR(IF((VLOOKUP($E125,'NEA Backsheet'!$D$5:$CB$183,Q$9,FALSE))="","",(VLOOKUP($E125,'NEA Backsheet'!$D$5:$CB$183,Q$9,FALSE))),"")</f>
        <v>0</v>
      </c>
      <c r="R125" s="126">
        <f ca="1">IFERROR(IF((VLOOKUP($E125,'NEA Backsheet'!$D$5:$CB$183,R$9,FALSE))="","",(VLOOKUP($E125,'NEA Backsheet'!$D$5:$CB$183,R$9,FALSE))),"")</f>
        <v>0</v>
      </c>
    </row>
    <row r="126" spans="1:18" ht="15" customHeight="1" x14ac:dyDescent="0.3">
      <c r="A126" s="56">
        <v>112</v>
      </c>
      <c r="B126" s="97" t="str">
        <f ca="1">IFERROR(IF((VLOOKUP($E126,'Org List'!$AJ$10:$AL$188,3,FALSE))="","",(VLOOKUP($E126,'Org List'!$AJ$10:$AL$188,3,FALSE))),"")</f>
        <v>North of England Commissioning Region</v>
      </c>
      <c r="C126" s="98" t="str">
        <f ca="1">IFERROR(IF((VLOOKUP($E126,'Org List'!$AO$10:$AQ$188,3,FALSE))="","",(VLOOKUP($E126,'Org List'!$AO$10:$AQ$188,3,FALSE))),"")</f>
        <v>Yorkshire and The Humber Region</v>
      </c>
      <c r="D126" s="116" t="str">
        <f ca="1">IFERROR(IF((VLOOKUP($E126,'Org List'!$AT$10:$AV$188,3,FALSE))="","",(VLOOKUP($E126,'Org List'!$AT$10:$AV$188,3,FALSE))),"")</f>
        <v>NHS England North (Yorkshire And Humber)</v>
      </c>
      <c r="E126" s="97" t="str">
        <f t="shared" ca="1" si="3"/>
        <v>E06000012</v>
      </c>
      <c r="F126" s="99" t="str">
        <f ca="1">IF(E126="","",VLOOKUP(E126,'Org List'!$J$9:$K$488,2,0))</f>
        <v>North East Lincolnshire</v>
      </c>
      <c r="G126" s="123">
        <f ca="1">IFERROR(IF((VLOOKUP($E126,'NEA Backsheet'!$D$5:$CB$183,G$9,FALSE))="","",(VLOOKUP($E126,'NEA Backsheet'!$D$5:$CB$183,G$9,FALSE))),"")</f>
        <v>3415.8187441157952</v>
      </c>
      <c r="H126" s="124">
        <f ca="1">IFERROR(IF((VLOOKUP($E126,'NEA Backsheet'!$D$5:$CB$183,H$9,FALSE))="","",(VLOOKUP($E126,'NEA Backsheet'!$D$5:$CB$183,H$9,FALSE))),"")</f>
        <v>3642.5396517828249</v>
      </c>
      <c r="I126" s="124">
        <f ca="1">IFERROR(IF((VLOOKUP($E126,'NEA Backsheet'!$D$5:$CB$183,I$9,FALSE))="","",(VLOOKUP($E126,'NEA Backsheet'!$D$5:$CB$183,I$9,FALSE))),"")</f>
        <v>4171.8786208035699</v>
      </c>
      <c r="J126" s="125">
        <f ca="1">IFERROR(IF((VLOOKUP($E126,'NEA Backsheet'!$D$5:$CB$183,J$9,FALSE))="","",(VLOOKUP($E126,'NEA Backsheet'!$D$5:$CB$183,J$9,FALSE))),"")</f>
        <v>4202.6527988968364</v>
      </c>
      <c r="K126" s="123">
        <f ca="1">IFERROR(IF((VLOOKUP($E126,'NEA Backsheet'!$D$5:$CB$183,K$9,FALSE))="","",(VLOOKUP($E126,'NEA Backsheet'!$D$5:$CB$183,K$9,FALSE))),"")</f>
        <v>4132.6612311313447</v>
      </c>
      <c r="L126" s="124">
        <f ca="1">IFERROR(IF((VLOOKUP($E126,'NEA Backsheet'!$D$5:$CB$183,L$9,FALSE))="","",(VLOOKUP($E126,'NEA Backsheet'!$D$5:$CB$183,L$9,FALSE))),"")</f>
        <v>4176.6093426382586</v>
      </c>
      <c r="M126" s="124">
        <f ca="1">IFERROR(IF((VLOOKUP($E126,'NEA Backsheet'!$D$5:$CB$183,M$9,FALSE))="","",(VLOOKUP($E126,'NEA Backsheet'!$D$5:$CB$183,M$9,FALSE))),"")</f>
        <v>4155.6764147266367</v>
      </c>
      <c r="N126" s="126">
        <f ca="1">IFERROR(IF((VLOOKUP($E126,'NEA Backsheet'!$D$5:$CB$183,N$9,FALSE))="","",(VLOOKUP($E126,'NEA Backsheet'!$D$5:$CB$183,N$9,FALSE))),"")</f>
        <v>4116.6497836877297</v>
      </c>
      <c r="O126" s="184">
        <f ca="1">IFERROR(IF((VLOOKUP($E126,'NEA Backsheet'!$D$5:$CB$183,O$9,FALSE))="","",(VLOOKUP($E126,'NEA Backsheet'!$D$5:$CB$183,O$9,FALSE))),"")</f>
        <v>4036.9149494360777</v>
      </c>
      <c r="P126" s="126">
        <f ca="1">IFERROR(IF((VLOOKUP($E126,'NEA Backsheet'!$D$5:$CB$183,P$9,FALSE))="","",(VLOOKUP($E126,'NEA Backsheet'!$D$5:$CB$183,P$9,FALSE))),"")</f>
        <v>4382.4024524901979</v>
      </c>
      <c r="Q126" s="127">
        <f ca="1">IFERROR(IF((VLOOKUP($E126,'NEA Backsheet'!$D$5:$CB$183,Q$9,FALSE))="","",(VLOOKUP($E126,'NEA Backsheet'!$D$5:$CB$183,Q$9,FALSE))),"")</f>
        <v>0</v>
      </c>
      <c r="R126" s="126">
        <f ca="1">IFERROR(IF((VLOOKUP($E126,'NEA Backsheet'!$D$5:$CB$183,R$9,FALSE))="","",(VLOOKUP($E126,'NEA Backsheet'!$D$5:$CB$183,R$9,FALSE))),"")</f>
        <v>0</v>
      </c>
    </row>
    <row r="127" spans="1:18" ht="15" customHeight="1" x14ac:dyDescent="0.3">
      <c r="A127" s="56">
        <v>113</v>
      </c>
      <c r="B127" s="97" t="str">
        <f ca="1">IFERROR(IF((VLOOKUP($E127,'Org List'!$AJ$10:$AL$188,3,FALSE))="","",(VLOOKUP($E127,'Org List'!$AJ$10:$AL$188,3,FALSE))),"")</f>
        <v>North of England Commissioning Region</v>
      </c>
      <c r="C127" s="98" t="str">
        <f ca="1">IFERROR(IF((VLOOKUP($E127,'Org List'!$AO$10:$AQ$188,3,FALSE))="","",(VLOOKUP($E127,'Org List'!$AO$10:$AQ$188,3,FALSE))),"")</f>
        <v>Yorkshire and The Humber Region</v>
      </c>
      <c r="D127" s="116" t="str">
        <f ca="1">IFERROR(IF((VLOOKUP($E127,'Org List'!$AT$10:$AV$188,3,FALSE))="","",(VLOOKUP($E127,'Org List'!$AT$10:$AV$188,3,FALSE))),"")</f>
        <v>NHS England North (Yorkshire And Humber)</v>
      </c>
      <c r="E127" s="97" t="str">
        <f t="shared" ca="1" si="3"/>
        <v>E06000013</v>
      </c>
      <c r="F127" s="99" t="str">
        <f ca="1">IF(E127="","",VLOOKUP(E127,'Org List'!$J$9:$K$488,2,0))</f>
        <v>North Lincolnshire</v>
      </c>
      <c r="G127" s="123">
        <f ca="1">IFERROR(IF((VLOOKUP($E127,'NEA Backsheet'!$D$5:$CB$183,G$9,FALSE))="","",(VLOOKUP($E127,'NEA Backsheet'!$D$5:$CB$183,G$9,FALSE))),"")</f>
        <v>4453.8390251400742</v>
      </c>
      <c r="H127" s="124">
        <f ca="1">IFERROR(IF((VLOOKUP($E127,'NEA Backsheet'!$D$5:$CB$183,H$9,FALSE))="","",(VLOOKUP($E127,'NEA Backsheet'!$D$5:$CB$183,H$9,FALSE))),"")</f>
        <v>4573.685653051296</v>
      </c>
      <c r="I127" s="124">
        <f ca="1">IFERROR(IF((VLOOKUP($E127,'NEA Backsheet'!$D$5:$CB$183,I$9,FALSE))="","",(VLOOKUP($E127,'NEA Backsheet'!$D$5:$CB$183,I$9,FALSE))),"")</f>
        <v>4874.0004634619681</v>
      </c>
      <c r="J127" s="125">
        <f ca="1">IFERROR(IF((VLOOKUP($E127,'NEA Backsheet'!$D$5:$CB$183,J$9,FALSE))="","",(VLOOKUP($E127,'NEA Backsheet'!$D$5:$CB$183,J$9,FALSE))),"")</f>
        <v>4754.2038521387085</v>
      </c>
      <c r="K127" s="123">
        <f ca="1">IFERROR(IF((VLOOKUP($E127,'NEA Backsheet'!$D$5:$CB$183,K$9,FALSE))="","",(VLOOKUP($E127,'NEA Backsheet'!$D$5:$CB$183,K$9,FALSE))),"")</f>
        <v>4664.4431917859238</v>
      </c>
      <c r="L127" s="124">
        <f ca="1">IFERROR(IF((VLOOKUP($E127,'NEA Backsheet'!$D$5:$CB$183,L$9,FALSE))="","",(VLOOKUP($E127,'NEA Backsheet'!$D$5:$CB$183,L$9,FALSE))),"")</f>
        <v>4546.7314990890409</v>
      </c>
      <c r="M127" s="124">
        <f ca="1">IFERROR(IF((VLOOKUP($E127,'NEA Backsheet'!$D$5:$CB$183,M$9,FALSE))="","",(VLOOKUP($E127,'NEA Backsheet'!$D$5:$CB$183,M$9,FALSE))),"")</f>
        <v>4619.1132002238119</v>
      </c>
      <c r="N127" s="126">
        <f ca="1">IFERROR(IF((VLOOKUP($E127,'NEA Backsheet'!$D$5:$CB$183,N$9,FALSE))="","",(VLOOKUP($E127,'NEA Backsheet'!$D$5:$CB$183,N$9,FALSE))),"")</f>
        <v>4514.3574276607542</v>
      </c>
      <c r="O127" s="184">
        <f ca="1">IFERROR(IF((VLOOKUP($E127,'NEA Backsheet'!$D$5:$CB$183,O$9,FALSE))="","",(VLOOKUP($E127,'NEA Backsheet'!$D$5:$CB$183,O$9,FALSE))),"")</f>
        <v>4988.0566734490922</v>
      </c>
      <c r="P127" s="126">
        <f ca="1">IFERROR(IF((VLOOKUP($E127,'NEA Backsheet'!$D$5:$CB$183,P$9,FALSE))="","",(VLOOKUP($E127,'NEA Backsheet'!$D$5:$CB$183,P$9,FALSE))),"")</f>
        <v>5101.6686492681829</v>
      </c>
      <c r="Q127" s="127">
        <f ca="1">IFERROR(IF((VLOOKUP($E127,'NEA Backsheet'!$D$5:$CB$183,Q$9,FALSE))="","",(VLOOKUP($E127,'NEA Backsheet'!$D$5:$CB$183,Q$9,FALSE))),"")</f>
        <v>0</v>
      </c>
      <c r="R127" s="126">
        <f ca="1">IFERROR(IF((VLOOKUP($E127,'NEA Backsheet'!$D$5:$CB$183,R$9,FALSE))="","",(VLOOKUP($E127,'NEA Backsheet'!$D$5:$CB$183,R$9,FALSE))),"")</f>
        <v>0</v>
      </c>
    </row>
    <row r="128" spans="1:18" ht="15" customHeight="1" x14ac:dyDescent="0.3">
      <c r="A128" s="56">
        <v>114</v>
      </c>
      <c r="B128" s="97" t="str">
        <f ca="1">IFERROR(IF((VLOOKUP($E128,'Org List'!$AJ$10:$AL$188,3,FALSE))="","",(VLOOKUP($E128,'Org List'!$AJ$10:$AL$188,3,FALSE))),"")</f>
        <v>South West England Commissioning Region</v>
      </c>
      <c r="C128" s="98" t="str">
        <f ca="1">IFERROR(IF((VLOOKUP($E128,'Org List'!$AO$10:$AQ$188,3,FALSE))="","",(VLOOKUP($E128,'Org List'!$AO$10:$AQ$188,3,FALSE))),"")</f>
        <v>South West Region</v>
      </c>
      <c r="D128" s="116" t="str">
        <f ca="1">IFERROR(IF((VLOOKUP($E128,'Org List'!$AT$10:$AV$188,3,FALSE))="","",(VLOOKUP($E128,'Org List'!$AT$10:$AV$188,3,FALSE))),"")</f>
        <v>NHS England South West (South West North)</v>
      </c>
      <c r="E128" s="97" t="str">
        <f t="shared" ca="1" si="3"/>
        <v>E06000024</v>
      </c>
      <c r="F128" s="99" t="str">
        <f ca="1">IF(E128="","",VLOOKUP(E128,'Org List'!$J$9:$K$488,2,0))</f>
        <v>North Somerset</v>
      </c>
      <c r="G128" s="123">
        <f ca="1">IFERROR(IF((VLOOKUP($E128,'NEA Backsheet'!$D$5:$CB$183,G$9,FALSE))="","",(VLOOKUP($E128,'NEA Backsheet'!$D$5:$CB$183,G$9,FALSE))),"")</f>
        <v>5092.2706840504316</v>
      </c>
      <c r="H128" s="124">
        <f ca="1">IFERROR(IF((VLOOKUP($E128,'NEA Backsheet'!$D$5:$CB$183,H$9,FALSE))="","",(VLOOKUP($E128,'NEA Backsheet'!$D$5:$CB$183,H$9,FALSE))),"")</f>
        <v>5081.5465112598858</v>
      </c>
      <c r="I128" s="124">
        <f ca="1">IFERROR(IF((VLOOKUP($E128,'NEA Backsheet'!$D$5:$CB$183,I$9,FALSE))="","",(VLOOKUP($E128,'NEA Backsheet'!$D$5:$CB$183,I$9,FALSE))),"")</f>
        <v>5385.7269304600786</v>
      </c>
      <c r="J128" s="125">
        <f ca="1">IFERROR(IF((VLOOKUP($E128,'NEA Backsheet'!$D$5:$CB$183,J$9,FALSE))="","",(VLOOKUP($E128,'NEA Backsheet'!$D$5:$CB$183,J$9,FALSE))),"")</f>
        <v>5457.2995019712125</v>
      </c>
      <c r="K128" s="123">
        <f ca="1">IFERROR(IF((VLOOKUP($E128,'NEA Backsheet'!$D$5:$CB$183,K$9,FALSE))="","",(VLOOKUP($E128,'NEA Backsheet'!$D$5:$CB$183,K$9,FALSE))),"")</f>
        <v>5226.0918985554572</v>
      </c>
      <c r="L128" s="124">
        <f ca="1">IFERROR(IF((VLOOKUP($E128,'NEA Backsheet'!$D$5:$CB$183,L$9,FALSE))="","",(VLOOKUP($E128,'NEA Backsheet'!$D$5:$CB$183,L$9,FALSE))),"")</f>
        <v>5323.9653439938193</v>
      </c>
      <c r="M128" s="124">
        <f ca="1">IFERROR(IF((VLOOKUP($E128,'NEA Backsheet'!$D$5:$CB$183,M$9,FALSE))="","",(VLOOKUP($E128,'NEA Backsheet'!$D$5:$CB$183,M$9,FALSE))),"")</f>
        <v>5417.3502004324855</v>
      </c>
      <c r="N128" s="126">
        <f ca="1">IFERROR(IF((VLOOKUP($E128,'NEA Backsheet'!$D$5:$CB$183,N$9,FALSE))="","",(VLOOKUP($E128,'NEA Backsheet'!$D$5:$CB$183,N$9,FALSE))),"")</f>
        <v>5262.1148506193913</v>
      </c>
      <c r="O128" s="184">
        <f ca="1">IFERROR(IF((VLOOKUP($E128,'NEA Backsheet'!$D$5:$CB$183,O$9,FALSE))="","",(VLOOKUP($E128,'NEA Backsheet'!$D$5:$CB$183,O$9,FALSE))),"")</f>
        <v>5481.7287146635554</v>
      </c>
      <c r="P128" s="126">
        <f ca="1">IFERROR(IF((VLOOKUP($E128,'NEA Backsheet'!$D$5:$CB$183,P$9,FALSE))="","",(VLOOKUP($E128,'NEA Backsheet'!$D$5:$CB$183,P$9,FALSE))),"")</f>
        <v>5731.3457186883925</v>
      </c>
      <c r="Q128" s="127">
        <f ca="1">IFERROR(IF((VLOOKUP($E128,'NEA Backsheet'!$D$5:$CB$183,Q$9,FALSE))="","",(VLOOKUP($E128,'NEA Backsheet'!$D$5:$CB$183,Q$9,FALSE))),"")</f>
        <v>0</v>
      </c>
      <c r="R128" s="126">
        <f ca="1">IFERROR(IF((VLOOKUP($E128,'NEA Backsheet'!$D$5:$CB$183,R$9,FALSE))="","",(VLOOKUP($E128,'NEA Backsheet'!$D$5:$CB$183,R$9,FALSE))),"")</f>
        <v>0</v>
      </c>
    </row>
    <row r="129" spans="1:18" ht="15" customHeight="1" x14ac:dyDescent="0.3">
      <c r="A129" s="56">
        <v>115</v>
      </c>
      <c r="B129" s="97" t="str">
        <f ca="1">IFERROR(IF((VLOOKUP($E129,'Org List'!$AJ$10:$AL$188,3,FALSE))="","",(VLOOKUP($E129,'Org List'!$AJ$10:$AL$188,3,FALSE))),"")</f>
        <v>North of England Commissioning Region</v>
      </c>
      <c r="C129" s="98" t="str">
        <f ca="1">IFERROR(IF((VLOOKUP($E129,'Org List'!$AO$10:$AQ$188,3,FALSE))="","",(VLOOKUP($E129,'Org List'!$AO$10:$AQ$188,3,FALSE))),"")</f>
        <v>North East Region</v>
      </c>
      <c r="D129" s="116" t="str">
        <f ca="1">IFERROR(IF((VLOOKUP($E129,'Org List'!$AT$10:$AV$188,3,FALSE))="","",(VLOOKUP($E129,'Org List'!$AT$10:$AV$188,3,FALSE))),"")</f>
        <v>NHS England North (Cumbria And North East)</v>
      </c>
      <c r="E129" s="97" t="str">
        <f t="shared" ca="1" si="3"/>
        <v>E08000022</v>
      </c>
      <c r="F129" s="99" t="str">
        <f ca="1">IF(E129="","",VLOOKUP(E129,'Org List'!$J$9:$K$488,2,0))</f>
        <v>North Tyneside</v>
      </c>
      <c r="G129" s="123">
        <f ca="1">IFERROR(IF((VLOOKUP($E129,'NEA Backsheet'!$D$5:$CB$183,G$9,FALSE))="","",(VLOOKUP($E129,'NEA Backsheet'!$D$5:$CB$183,G$9,FALSE))),"")</f>
        <v>6518.7984632650005</v>
      </c>
      <c r="H129" s="124">
        <f ca="1">IFERROR(IF((VLOOKUP($E129,'NEA Backsheet'!$D$5:$CB$183,H$9,FALSE))="","",(VLOOKUP($E129,'NEA Backsheet'!$D$5:$CB$183,H$9,FALSE))),"")</f>
        <v>6522.8166298405649</v>
      </c>
      <c r="I129" s="124">
        <f ca="1">IFERROR(IF((VLOOKUP($E129,'NEA Backsheet'!$D$5:$CB$183,I$9,FALSE))="","",(VLOOKUP($E129,'NEA Backsheet'!$D$5:$CB$183,I$9,FALSE))),"")</f>
        <v>6857.5666853517332</v>
      </c>
      <c r="J129" s="125">
        <f ca="1">IFERROR(IF((VLOOKUP($E129,'NEA Backsheet'!$D$5:$CB$183,J$9,FALSE))="","",(VLOOKUP($E129,'NEA Backsheet'!$D$5:$CB$183,J$9,FALSE))),"")</f>
        <v>6998.9335522517995</v>
      </c>
      <c r="K129" s="123">
        <f ca="1">IFERROR(IF((VLOOKUP($E129,'NEA Backsheet'!$D$5:$CB$183,K$9,FALSE))="","",(VLOOKUP($E129,'NEA Backsheet'!$D$5:$CB$183,K$9,FALSE))),"")</f>
        <v>6753.2070868724913</v>
      </c>
      <c r="L129" s="124">
        <f ca="1">IFERROR(IF((VLOOKUP($E129,'NEA Backsheet'!$D$5:$CB$183,L$9,FALSE))="","",(VLOOKUP($E129,'NEA Backsheet'!$D$5:$CB$183,L$9,FALSE))),"")</f>
        <v>6890.0165574770926</v>
      </c>
      <c r="M129" s="124">
        <f ca="1">IFERROR(IF((VLOOKUP($E129,'NEA Backsheet'!$D$5:$CB$183,M$9,FALSE))="","",(VLOOKUP($E129,'NEA Backsheet'!$D$5:$CB$183,M$9,FALSE))),"")</f>
        <v>6929.6901478487289</v>
      </c>
      <c r="N129" s="126">
        <f ca="1">IFERROR(IF((VLOOKUP($E129,'NEA Backsheet'!$D$5:$CB$183,N$9,FALSE))="","",(VLOOKUP($E129,'NEA Backsheet'!$D$5:$CB$183,N$9,FALSE))),"")</f>
        <v>7094.2076823580082</v>
      </c>
      <c r="O129" s="184">
        <f ca="1">IFERROR(IF((VLOOKUP($E129,'NEA Backsheet'!$D$5:$CB$183,O$9,FALSE))="","",(VLOOKUP($E129,'NEA Backsheet'!$D$5:$CB$183,O$9,FALSE))),"")</f>
        <v>6499.3154044112116</v>
      </c>
      <c r="P129" s="126">
        <f ca="1">IFERROR(IF((VLOOKUP($E129,'NEA Backsheet'!$D$5:$CB$183,P$9,FALSE))="","",(VLOOKUP($E129,'NEA Backsheet'!$D$5:$CB$183,P$9,FALSE))),"")</f>
        <v>6878.1073830549958</v>
      </c>
      <c r="Q129" s="127">
        <f ca="1">IFERROR(IF((VLOOKUP($E129,'NEA Backsheet'!$D$5:$CB$183,Q$9,FALSE))="","",(VLOOKUP($E129,'NEA Backsheet'!$D$5:$CB$183,Q$9,FALSE))),"")</f>
        <v>0</v>
      </c>
      <c r="R129" s="126">
        <f ca="1">IFERROR(IF((VLOOKUP($E129,'NEA Backsheet'!$D$5:$CB$183,R$9,FALSE))="","",(VLOOKUP($E129,'NEA Backsheet'!$D$5:$CB$183,R$9,FALSE))),"")</f>
        <v>0</v>
      </c>
    </row>
    <row r="130" spans="1:18" ht="15" customHeight="1" x14ac:dyDescent="0.3">
      <c r="A130" s="56">
        <v>116</v>
      </c>
      <c r="B130" s="97" t="str">
        <f ca="1">IFERROR(IF((VLOOKUP($E130,'Org List'!$AJ$10:$AL$188,3,FALSE))="","",(VLOOKUP($E130,'Org List'!$AJ$10:$AL$188,3,FALSE))),"")</f>
        <v>North of England Commissioning Region</v>
      </c>
      <c r="C130" s="98" t="str">
        <f ca="1">IFERROR(IF((VLOOKUP($E130,'Org List'!$AO$10:$AQ$188,3,FALSE))="","",(VLOOKUP($E130,'Org List'!$AO$10:$AQ$188,3,FALSE))),"")</f>
        <v>Yorkshire and The Humber Region</v>
      </c>
      <c r="D130" s="116" t="str">
        <f ca="1">IFERROR(IF((VLOOKUP($E130,'Org List'!$AT$10:$AV$188,3,FALSE))="","",(VLOOKUP($E130,'Org List'!$AT$10:$AV$188,3,FALSE))),"")</f>
        <v>NHS England North (Yorkshire And Humber)</v>
      </c>
      <c r="E130" s="97" t="str">
        <f t="shared" ca="1" si="3"/>
        <v>E10000023</v>
      </c>
      <c r="F130" s="99" t="str">
        <f ca="1">IF(E130="","",VLOOKUP(E130,'Org List'!$J$9:$K$488,2,0))</f>
        <v>North Yorkshire</v>
      </c>
      <c r="G130" s="123">
        <f ca="1">IFERROR(IF((VLOOKUP($E130,'NEA Backsheet'!$D$5:$CB$183,G$9,FALSE))="","",(VLOOKUP($E130,'NEA Backsheet'!$D$5:$CB$183,G$9,FALSE))),"")</f>
        <v>16535.254248755544</v>
      </c>
      <c r="H130" s="124">
        <f ca="1">IFERROR(IF((VLOOKUP($E130,'NEA Backsheet'!$D$5:$CB$183,H$9,FALSE))="","",(VLOOKUP($E130,'NEA Backsheet'!$D$5:$CB$183,H$9,FALSE))),"")</f>
        <v>16355.732922013209</v>
      </c>
      <c r="I130" s="124">
        <f ca="1">IFERROR(IF((VLOOKUP($E130,'NEA Backsheet'!$D$5:$CB$183,I$9,FALSE))="","",(VLOOKUP($E130,'NEA Backsheet'!$D$5:$CB$183,I$9,FALSE))),"")</f>
        <v>17712.921519743795</v>
      </c>
      <c r="J130" s="125">
        <f ca="1">IFERROR(IF((VLOOKUP($E130,'NEA Backsheet'!$D$5:$CB$183,J$9,FALSE))="","",(VLOOKUP($E130,'NEA Backsheet'!$D$5:$CB$183,J$9,FALSE))),"")</f>
        <v>17230.544475108203</v>
      </c>
      <c r="K130" s="123">
        <f ca="1">IFERROR(IF((VLOOKUP($E130,'NEA Backsheet'!$D$5:$CB$183,K$9,FALSE))="","",(VLOOKUP($E130,'NEA Backsheet'!$D$5:$CB$183,K$9,FALSE))),"")</f>
        <v>16861.311914600592</v>
      </c>
      <c r="L130" s="124">
        <f ca="1">IFERROR(IF((VLOOKUP($E130,'NEA Backsheet'!$D$5:$CB$183,L$9,FALSE))="","",(VLOOKUP($E130,'NEA Backsheet'!$D$5:$CB$183,L$9,FALSE))),"")</f>
        <v>16827.148148970107</v>
      </c>
      <c r="M130" s="124">
        <f ca="1">IFERROR(IF((VLOOKUP($E130,'NEA Backsheet'!$D$5:$CB$183,M$9,FALSE))="","",(VLOOKUP($E130,'NEA Backsheet'!$D$5:$CB$183,M$9,FALSE))),"")</f>
        <v>17577.503568258035</v>
      </c>
      <c r="N130" s="126">
        <f ca="1">IFERROR(IF((VLOOKUP($E130,'NEA Backsheet'!$D$5:$CB$183,N$9,FALSE))="","",(VLOOKUP($E130,'NEA Backsheet'!$D$5:$CB$183,N$9,FALSE))),"")</f>
        <v>17515.833390376545</v>
      </c>
      <c r="O130" s="184">
        <f ca="1">IFERROR(IF((VLOOKUP($E130,'NEA Backsheet'!$D$5:$CB$183,O$9,FALSE))="","",(VLOOKUP($E130,'NEA Backsheet'!$D$5:$CB$183,O$9,FALSE))),"")</f>
        <v>17304.726008664758</v>
      </c>
      <c r="P130" s="126">
        <f ca="1">IFERROR(IF((VLOOKUP($E130,'NEA Backsheet'!$D$5:$CB$183,P$9,FALSE))="","",(VLOOKUP($E130,'NEA Backsheet'!$D$5:$CB$183,P$9,FALSE))),"")</f>
        <v>16960.372896266119</v>
      </c>
      <c r="Q130" s="127">
        <f ca="1">IFERROR(IF((VLOOKUP($E130,'NEA Backsheet'!$D$5:$CB$183,Q$9,FALSE))="","",(VLOOKUP($E130,'NEA Backsheet'!$D$5:$CB$183,Q$9,FALSE))),"")</f>
        <v>0</v>
      </c>
      <c r="R130" s="126">
        <f ca="1">IFERROR(IF((VLOOKUP($E130,'NEA Backsheet'!$D$5:$CB$183,R$9,FALSE))="","",(VLOOKUP($E130,'NEA Backsheet'!$D$5:$CB$183,R$9,FALSE))),"")</f>
        <v>0</v>
      </c>
    </row>
    <row r="131" spans="1:18" ht="15" customHeight="1" x14ac:dyDescent="0.3">
      <c r="A131" s="56">
        <v>117</v>
      </c>
      <c r="B131" s="97" t="str">
        <f ca="1">IFERROR(IF((VLOOKUP($E131,'Org List'!$AJ$10:$AL$188,3,FALSE))="","",(VLOOKUP($E131,'Org List'!$AJ$10:$AL$188,3,FALSE))),"")</f>
        <v>Midlands and East of England Commissioning Region</v>
      </c>
      <c r="C131" s="98" t="str">
        <f ca="1">IFERROR(IF((VLOOKUP($E131,'Org List'!$AO$10:$AQ$188,3,FALSE))="","",(VLOOKUP($E131,'Org List'!$AO$10:$AQ$188,3,FALSE))),"")</f>
        <v>East Midlands Region</v>
      </c>
      <c r="D131" s="116" t="str">
        <f ca="1">IFERROR(IF((VLOOKUP($E131,'Org List'!$AT$10:$AV$188,3,FALSE))="","",(VLOOKUP($E131,'Org List'!$AT$10:$AV$188,3,FALSE))),"")</f>
        <v>NHS England Midlands And East (Central Midlands)</v>
      </c>
      <c r="E131" s="97" t="str">
        <f t="shared" ca="1" si="3"/>
        <v>E10000021</v>
      </c>
      <c r="F131" s="99" t="str">
        <f ca="1">IF(E131="","",VLOOKUP(E131,'Org List'!$J$9:$K$488,2,0))</f>
        <v>Northamptonshire</v>
      </c>
      <c r="G131" s="123">
        <f ca="1">IFERROR(IF((VLOOKUP($E131,'NEA Backsheet'!$D$5:$CB$183,G$9,FALSE))="","",(VLOOKUP($E131,'NEA Backsheet'!$D$5:$CB$183,G$9,FALSE))),"")</f>
        <v>21760.28309314432</v>
      </c>
      <c r="H131" s="124">
        <f ca="1">IFERROR(IF((VLOOKUP($E131,'NEA Backsheet'!$D$5:$CB$183,H$9,FALSE))="","",(VLOOKUP($E131,'NEA Backsheet'!$D$5:$CB$183,H$9,FALSE))),"")</f>
        <v>21015.649700735012</v>
      </c>
      <c r="I131" s="124">
        <f ca="1">IFERROR(IF((VLOOKUP($E131,'NEA Backsheet'!$D$5:$CB$183,I$9,FALSE))="","",(VLOOKUP($E131,'NEA Backsheet'!$D$5:$CB$183,I$9,FALSE))),"")</f>
        <v>21526.948943453914</v>
      </c>
      <c r="J131" s="125">
        <f ca="1">IFERROR(IF((VLOOKUP($E131,'NEA Backsheet'!$D$5:$CB$183,J$9,FALSE))="","",(VLOOKUP($E131,'NEA Backsheet'!$D$5:$CB$183,J$9,FALSE))),"")</f>
        <v>20801.36356964313</v>
      </c>
      <c r="K131" s="123">
        <f ca="1">IFERROR(IF((VLOOKUP($E131,'NEA Backsheet'!$D$5:$CB$183,K$9,FALSE))="","",(VLOOKUP($E131,'NEA Backsheet'!$D$5:$CB$183,K$9,FALSE))),"")</f>
        <v>22241.719382192459</v>
      </c>
      <c r="L131" s="124">
        <f ca="1">IFERROR(IF((VLOOKUP($E131,'NEA Backsheet'!$D$5:$CB$183,L$9,FALSE))="","",(VLOOKUP($E131,'NEA Backsheet'!$D$5:$CB$183,L$9,FALSE))),"")</f>
        <v>21824.809905671886</v>
      </c>
      <c r="M131" s="124">
        <f ca="1">IFERROR(IF((VLOOKUP($E131,'NEA Backsheet'!$D$5:$CB$183,M$9,FALSE))="","",(VLOOKUP($E131,'NEA Backsheet'!$D$5:$CB$183,M$9,FALSE))),"")</f>
        <v>22892.680248015906</v>
      </c>
      <c r="N131" s="126">
        <f ca="1">IFERROR(IF((VLOOKUP($E131,'NEA Backsheet'!$D$5:$CB$183,N$9,FALSE))="","",(VLOOKUP($E131,'NEA Backsheet'!$D$5:$CB$183,N$9,FALSE))),"")</f>
        <v>23095.915915632599</v>
      </c>
      <c r="O131" s="184">
        <f ca="1">IFERROR(IF((VLOOKUP($E131,'NEA Backsheet'!$D$5:$CB$183,O$9,FALSE))="","",(VLOOKUP($E131,'NEA Backsheet'!$D$5:$CB$183,O$9,FALSE))),"")</f>
        <v>21702.168878898687</v>
      </c>
      <c r="P131" s="126">
        <f ca="1">IFERROR(IF((VLOOKUP($E131,'NEA Backsheet'!$D$5:$CB$183,P$9,FALSE))="","",(VLOOKUP($E131,'NEA Backsheet'!$D$5:$CB$183,P$9,FALSE))),"")</f>
        <v>22253.172704210909</v>
      </c>
      <c r="Q131" s="127">
        <f ca="1">IFERROR(IF((VLOOKUP($E131,'NEA Backsheet'!$D$5:$CB$183,Q$9,FALSE))="","",(VLOOKUP($E131,'NEA Backsheet'!$D$5:$CB$183,Q$9,FALSE))),"")</f>
        <v>0</v>
      </c>
      <c r="R131" s="126">
        <f ca="1">IFERROR(IF((VLOOKUP($E131,'NEA Backsheet'!$D$5:$CB$183,R$9,FALSE))="","",(VLOOKUP($E131,'NEA Backsheet'!$D$5:$CB$183,R$9,FALSE))),"")</f>
        <v>0</v>
      </c>
    </row>
    <row r="132" spans="1:18" ht="15" customHeight="1" x14ac:dyDescent="0.3">
      <c r="A132" s="56">
        <v>118</v>
      </c>
      <c r="B132" s="97" t="str">
        <f ca="1">IFERROR(IF((VLOOKUP($E132,'Org List'!$AJ$10:$AL$188,3,FALSE))="","",(VLOOKUP($E132,'Org List'!$AJ$10:$AL$188,3,FALSE))),"")</f>
        <v>North of England Commissioning Region</v>
      </c>
      <c r="C132" s="98" t="str">
        <f ca="1">IFERROR(IF((VLOOKUP($E132,'Org List'!$AO$10:$AQ$188,3,FALSE))="","",(VLOOKUP($E132,'Org List'!$AO$10:$AQ$188,3,FALSE))),"")</f>
        <v>North East Region</v>
      </c>
      <c r="D132" s="116" t="str">
        <f ca="1">IFERROR(IF((VLOOKUP($E132,'Org List'!$AT$10:$AV$188,3,FALSE))="","",(VLOOKUP($E132,'Org List'!$AT$10:$AV$188,3,FALSE))),"")</f>
        <v>NHS England North (Cumbria And North East)</v>
      </c>
      <c r="E132" s="97" t="str">
        <f t="shared" ca="1" si="3"/>
        <v>E06000057</v>
      </c>
      <c r="F132" s="99" t="str">
        <f ca="1">IF(E132="","",VLOOKUP(E132,'Org List'!$J$9:$K$488,2,0))</f>
        <v>Northumberland</v>
      </c>
      <c r="G132" s="123">
        <f ca="1">IFERROR(IF((VLOOKUP($E132,'NEA Backsheet'!$D$5:$CB$183,G$9,FALSE))="","",(VLOOKUP($E132,'NEA Backsheet'!$D$5:$CB$183,G$9,FALSE))),"")</f>
        <v>9814.8835585425477</v>
      </c>
      <c r="H132" s="124">
        <f ca="1">IFERROR(IF((VLOOKUP($E132,'NEA Backsheet'!$D$5:$CB$183,H$9,FALSE))="","",(VLOOKUP($E132,'NEA Backsheet'!$D$5:$CB$183,H$9,FALSE))),"")</f>
        <v>9907.6173514011534</v>
      </c>
      <c r="I132" s="124">
        <f ca="1">IFERROR(IF((VLOOKUP($E132,'NEA Backsheet'!$D$5:$CB$183,I$9,FALSE))="","",(VLOOKUP($E132,'NEA Backsheet'!$D$5:$CB$183,I$9,FALSE))),"")</f>
        <v>10335.706841228826</v>
      </c>
      <c r="J132" s="125">
        <f ca="1">IFERROR(IF((VLOOKUP($E132,'NEA Backsheet'!$D$5:$CB$183,J$9,FALSE))="","",(VLOOKUP($E132,'NEA Backsheet'!$D$5:$CB$183,J$9,FALSE))),"")</f>
        <v>10452.778058647764</v>
      </c>
      <c r="K132" s="123">
        <f ca="1">IFERROR(IF((VLOOKUP($E132,'NEA Backsheet'!$D$5:$CB$183,K$9,FALSE))="","",(VLOOKUP($E132,'NEA Backsheet'!$D$5:$CB$183,K$9,FALSE))),"")</f>
        <v>10198.087476740562</v>
      </c>
      <c r="L132" s="124">
        <f ca="1">IFERROR(IF((VLOOKUP($E132,'NEA Backsheet'!$D$5:$CB$183,L$9,FALSE))="","",(VLOOKUP($E132,'NEA Backsheet'!$D$5:$CB$183,L$9,FALSE))),"")</f>
        <v>10512.761614595514</v>
      </c>
      <c r="M132" s="124">
        <f ca="1">IFERROR(IF((VLOOKUP($E132,'NEA Backsheet'!$D$5:$CB$183,M$9,FALSE))="","",(VLOOKUP($E132,'NEA Backsheet'!$D$5:$CB$183,M$9,FALSE))),"")</f>
        <v>10356.20643042518</v>
      </c>
      <c r="N132" s="126">
        <f ca="1">IFERROR(IF((VLOOKUP($E132,'NEA Backsheet'!$D$5:$CB$183,N$9,FALSE))="","",(VLOOKUP($E132,'NEA Backsheet'!$D$5:$CB$183,N$9,FALSE))),"")</f>
        <v>10164.058627387674</v>
      </c>
      <c r="O132" s="184">
        <f ca="1">IFERROR(IF((VLOOKUP($E132,'NEA Backsheet'!$D$5:$CB$183,O$9,FALSE))="","",(VLOOKUP($E132,'NEA Backsheet'!$D$5:$CB$183,O$9,FALSE))),"")</f>
        <v>10072.545077631317</v>
      </c>
      <c r="P132" s="126">
        <f ca="1">IFERROR(IF((VLOOKUP($E132,'NEA Backsheet'!$D$5:$CB$183,P$9,FALSE))="","",(VLOOKUP($E132,'NEA Backsheet'!$D$5:$CB$183,P$9,FALSE))),"")</f>
        <v>10252.633292689534</v>
      </c>
      <c r="Q132" s="127">
        <f ca="1">IFERROR(IF((VLOOKUP($E132,'NEA Backsheet'!$D$5:$CB$183,Q$9,FALSE))="","",(VLOOKUP($E132,'NEA Backsheet'!$D$5:$CB$183,Q$9,FALSE))),"")</f>
        <v>0</v>
      </c>
      <c r="R132" s="126">
        <f ca="1">IFERROR(IF((VLOOKUP($E132,'NEA Backsheet'!$D$5:$CB$183,R$9,FALSE))="","",(VLOOKUP($E132,'NEA Backsheet'!$D$5:$CB$183,R$9,FALSE))),"")</f>
        <v>0</v>
      </c>
    </row>
    <row r="133" spans="1:18" ht="15" customHeight="1" x14ac:dyDescent="0.3">
      <c r="A133" s="56">
        <v>119</v>
      </c>
      <c r="B133" s="97" t="str">
        <f ca="1">IFERROR(IF((VLOOKUP($E133,'Org List'!$AJ$10:$AL$188,3,FALSE))="","",(VLOOKUP($E133,'Org List'!$AJ$10:$AL$188,3,FALSE))),"")</f>
        <v>Midlands and East of England Commissioning Region</v>
      </c>
      <c r="C133" s="98" t="str">
        <f ca="1">IFERROR(IF((VLOOKUP($E133,'Org List'!$AO$10:$AQ$188,3,FALSE))="","",(VLOOKUP($E133,'Org List'!$AO$10:$AQ$188,3,FALSE))),"")</f>
        <v>East Midlands Region</v>
      </c>
      <c r="D133" s="116" t="str">
        <f ca="1">IFERROR(IF((VLOOKUP($E133,'Org List'!$AT$10:$AV$188,3,FALSE))="","",(VLOOKUP($E133,'Org List'!$AT$10:$AV$188,3,FALSE))),"")</f>
        <v>NHS England Midlands And East (North Midlands)</v>
      </c>
      <c r="E133" s="97" t="str">
        <f t="shared" ca="1" si="3"/>
        <v>E06000018</v>
      </c>
      <c r="F133" s="99" t="str">
        <f ca="1">IF(E133="","",VLOOKUP(E133,'Org List'!$J$9:$K$488,2,0))</f>
        <v>Nottingham</v>
      </c>
      <c r="G133" s="123">
        <f ca="1">IFERROR(IF((VLOOKUP($E133,'NEA Backsheet'!$D$5:$CB$183,G$9,FALSE))="","",(VLOOKUP($E133,'NEA Backsheet'!$D$5:$CB$183,G$9,FALSE))),"")</f>
        <v>7288.5625447553457</v>
      </c>
      <c r="H133" s="124">
        <f ca="1">IFERROR(IF((VLOOKUP($E133,'NEA Backsheet'!$D$5:$CB$183,H$9,FALSE))="","",(VLOOKUP($E133,'NEA Backsheet'!$D$5:$CB$183,H$9,FALSE))),"")</f>
        <v>7229.9640235676006</v>
      </c>
      <c r="I133" s="124">
        <f ca="1">IFERROR(IF((VLOOKUP($E133,'NEA Backsheet'!$D$5:$CB$183,I$9,FALSE))="","",(VLOOKUP($E133,'NEA Backsheet'!$D$5:$CB$183,I$9,FALSE))),"")</f>
        <v>7614.1872432672062</v>
      </c>
      <c r="J133" s="125">
        <f ca="1">IFERROR(IF((VLOOKUP($E133,'NEA Backsheet'!$D$5:$CB$183,J$9,FALSE))="","",(VLOOKUP($E133,'NEA Backsheet'!$D$5:$CB$183,J$9,FALSE))),"")</f>
        <v>7906.5433272552154</v>
      </c>
      <c r="K133" s="123">
        <f ca="1">IFERROR(IF((VLOOKUP($E133,'NEA Backsheet'!$D$5:$CB$183,K$9,FALSE))="","",(VLOOKUP($E133,'NEA Backsheet'!$D$5:$CB$183,K$9,FALSE))),"")</f>
        <v>7403.6979024263292</v>
      </c>
      <c r="L133" s="124">
        <f ca="1">IFERROR(IF((VLOOKUP($E133,'NEA Backsheet'!$D$5:$CB$183,L$9,FALSE))="","",(VLOOKUP($E133,'NEA Backsheet'!$D$5:$CB$183,L$9,FALSE))),"")</f>
        <v>7485.1630214154957</v>
      </c>
      <c r="M133" s="124">
        <f ca="1">IFERROR(IF((VLOOKUP($E133,'NEA Backsheet'!$D$5:$CB$183,M$9,FALSE))="","",(VLOOKUP($E133,'NEA Backsheet'!$D$5:$CB$183,M$9,FALSE))),"")</f>
        <v>7484.2297948848764</v>
      </c>
      <c r="N133" s="126">
        <f ca="1">IFERROR(IF((VLOOKUP($E133,'NEA Backsheet'!$D$5:$CB$183,N$9,FALSE))="","",(VLOOKUP($E133,'NEA Backsheet'!$D$5:$CB$183,N$9,FALSE))),"")</f>
        <v>7323.2505176383529</v>
      </c>
      <c r="O133" s="184">
        <f ca="1">IFERROR(IF((VLOOKUP($E133,'NEA Backsheet'!$D$5:$CB$183,O$9,FALSE))="","",(VLOOKUP($E133,'NEA Backsheet'!$D$5:$CB$183,O$9,FALSE))),"")</f>
        <v>7881.0551728734281</v>
      </c>
      <c r="P133" s="126">
        <f ca="1">IFERROR(IF((VLOOKUP($E133,'NEA Backsheet'!$D$5:$CB$183,P$9,FALSE))="","",(VLOOKUP($E133,'NEA Backsheet'!$D$5:$CB$183,P$9,FALSE))),"")</f>
        <v>7983.2394694625473</v>
      </c>
      <c r="Q133" s="127">
        <f ca="1">IFERROR(IF((VLOOKUP($E133,'NEA Backsheet'!$D$5:$CB$183,Q$9,FALSE))="","",(VLOOKUP($E133,'NEA Backsheet'!$D$5:$CB$183,Q$9,FALSE))),"")</f>
        <v>0</v>
      </c>
      <c r="R133" s="126">
        <f ca="1">IFERROR(IF((VLOOKUP($E133,'NEA Backsheet'!$D$5:$CB$183,R$9,FALSE))="","",(VLOOKUP($E133,'NEA Backsheet'!$D$5:$CB$183,R$9,FALSE))),"")</f>
        <v>0</v>
      </c>
    </row>
    <row r="134" spans="1:18" ht="15" customHeight="1" x14ac:dyDescent="0.3">
      <c r="A134" s="56">
        <v>120</v>
      </c>
      <c r="B134" s="97" t="str">
        <f ca="1">IFERROR(IF((VLOOKUP($E134,'Org List'!$AJ$10:$AL$188,3,FALSE))="","",(VLOOKUP($E134,'Org List'!$AJ$10:$AL$188,3,FALSE))),"")</f>
        <v>Midlands and East of England Commissioning Region</v>
      </c>
      <c r="C134" s="98" t="str">
        <f ca="1">IFERROR(IF((VLOOKUP($E134,'Org List'!$AO$10:$AQ$188,3,FALSE))="","",(VLOOKUP($E134,'Org List'!$AO$10:$AQ$188,3,FALSE))),"")</f>
        <v>East Midlands Region</v>
      </c>
      <c r="D134" s="116" t="str">
        <f ca="1">IFERROR(IF((VLOOKUP($E134,'Org List'!$AT$10:$AV$188,3,FALSE))="","",(VLOOKUP($E134,'Org List'!$AT$10:$AV$188,3,FALSE))),"")</f>
        <v>NHS England Midlands And East (North Midlands)</v>
      </c>
      <c r="E134" s="97" t="str">
        <f t="shared" ca="1" si="3"/>
        <v>E10000024</v>
      </c>
      <c r="F134" s="99" t="str">
        <f ca="1">IF(E134="","",VLOOKUP(E134,'Org List'!$J$9:$K$488,2,0))</f>
        <v>Nottinghamshire</v>
      </c>
      <c r="G134" s="123">
        <f ca="1">IFERROR(IF((VLOOKUP($E134,'NEA Backsheet'!$D$5:$CB$183,G$9,FALSE))="","",(VLOOKUP($E134,'NEA Backsheet'!$D$5:$CB$183,G$9,FALSE))),"")</f>
        <v>20596.194909223075</v>
      </c>
      <c r="H134" s="124">
        <f ca="1">IFERROR(IF((VLOOKUP($E134,'NEA Backsheet'!$D$5:$CB$183,H$9,FALSE))="","",(VLOOKUP($E134,'NEA Backsheet'!$D$5:$CB$183,H$9,FALSE))),"")</f>
        <v>20338.585125550391</v>
      </c>
      <c r="I134" s="124">
        <f ca="1">IFERROR(IF((VLOOKUP($E134,'NEA Backsheet'!$D$5:$CB$183,I$9,FALSE))="","",(VLOOKUP($E134,'NEA Backsheet'!$D$5:$CB$183,I$9,FALSE))),"")</f>
        <v>20754.884718447254</v>
      </c>
      <c r="J134" s="125">
        <f ca="1">IFERROR(IF((VLOOKUP($E134,'NEA Backsheet'!$D$5:$CB$183,J$9,FALSE))="","",(VLOOKUP($E134,'NEA Backsheet'!$D$5:$CB$183,J$9,FALSE))),"")</f>
        <v>21404.680229295627</v>
      </c>
      <c r="K134" s="123">
        <f ca="1">IFERROR(IF((VLOOKUP($E134,'NEA Backsheet'!$D$5:$CB$183,K$9,FALSE))="","",(VLOOKUP($E134,'NEA Backsheet'!$D$5:$CB$183,K$9,FALSE))),"")</f>
        <v>20733.982802792802</v>
      </c>
      <c r="L134" s="124">
        <f ca="1">IFERROR(IF((VLOOKUP($E134,'NEA Backsheet'!$D$5:$CB$183,L$9,FALSE))="","",(VLOOKUP($E134,'NEA Backsheet'!$D$5:$CB$183,L$9,FALSE))),"")</f>
        <v>20738.697284486592</v>
      </c>
      <c r="M134" s="124">
        <f ca="1">IFERROR(IF((VLOOKUP($E134,'NEA Backsheet'!$D$5:$CB$183,M$9,FALSE))="","",(VLOOKUP($E134,'NEA Backsheet'!$D$5:$CB$183,M$9,FALSE))),"")</f>
        <v>21459.393156426249</v>
      </c>
      <c r="N134" s="126">
        <f ca="1">IFERROR(IF((VLOOKUP($E134,'NEA Backsheet'!$D$5:$CB$183,N$9,FALSE))="","",(VLOOKUP($E134,'NEA Backsheet'!$D$5:$CB$183,N$9,FALSE))),"")</f>
        <v>21550.976224002388</v>
      </c>
      <c r="O134" s="184">
        <f ca="1">IFERROR(IF((VLOOKUP($E134,'NEA Backsheet'!$D$5:$CB$183,O$9,FALSE))="","",(VLOOKUP($E134,'NEA Backsheet'!$D$5:$CB$183,O$9,FALSE))),"")</f>
        <v>21644.891129766274</v>
      </c>
      <c r="P134" s="126">
        <f ca="1">IFERROR(IF((VLOOKUP($E134,'NEA Backsheet'!$D$5:$CB$183,P$9,FALSE))="","",(VLOOKUP($E134,'NEA Backsheet'!$D$5:$CB$183,P$9,FALSE))),"")</f>
        <v>21828.536607427784</v>
      </c>
      <c r="Q134" s="127">
        <f ca="1">IFERROR(IF((VLOOKUP($E134,'NEA Backsheet'!$D$5:$CB$183,Q$9,FALSE))="","",(VLOOKUP($E134,'NEA Backsheet'!$D$5:$CB$183,Q$9,FALSE))),"")</f>
        <v>0</v>
      </c>
      <c r="R134" s="126">
        <f ca="1">IFERROR(IF((VLOOKUP($E134,'NEA Backsheet'!$D$5:$CB$183,R$9,FALSE))="","",(VLOOKUP($E134,'NEA Backsheet'!$D$5:$CB$183,R$9,FALSE))),"")</f>
        <v>0</v>
      </c>
    </row>
    <row r="135" spans="1:18" ht="15" customHeight="1" x14ac:dyDescent="0.3">
      <c r="A135" s="56">
        <v>121</v>
      </c>
      <c r="B135" s="97" t="str">
        <f ca="1">IFERROR(IF((VLOOKUP($E135,'Org List'!$AJ$10:$AL$188,3,FALSE))="","",(VLOOKUP($E135,'Org List'!$AJ$10:$AL$188,3,FALSE))),"")</f>
        <v>North of England Commissioning Region</v>
      </c>
      <c r="C135" s="98" t="str">
        <f ca="1">IFERROR(IF((VLOOKUP($E135,'Org List'!$AO$10:$AQ$188,3,FALSE))="","",(VLOOKUP($E135,'Org List'!$AO$10:$AQ$188,3,FALSE))),"")</f>
        <v>North West Region</v>
      </c>
      <c r="D135" s="116" t="str">
        <f ca="1">IFERROR(IF((VLOOKUP($E135,'Org List'!$AT$10:$AV$188,3,FALSE))="","",(VLOOKUP($E135,'Org List'!$AT$10:$AV$188,3,FALSE))),"")</f>
        <v>NHS England North (Greater Manchester)</v>
      </c>
      <c r="E135" s="97" t="str">
        <f t="shared" ca="1" si="3"/>
        <v>E08000004</v>
      </c>
      <c r="F135" s="99" t="str">
        <f ca="1">IF(E135="","",VLOOKUP(E135,'Org List'!$J$9:$K$488,2,0))</f>
        <v>Oldham</v>
      </c>
      <c r="G135" s="123">
        <f ca="1">IFERROR(IF((VLOOKUP($E135,'NEA Backsheet'!$D$5:$CB$183,G$9,FALSE))="","",(VLOOKUP($E135,'NEA Backsheet'!$D$5:$CB$183,G$9,FALSE))),"")</f>
        <v>7560.2689756351792</v>
      </c>
      <c r="H135" s="124">
        <f ca="1">IFERROR(IF((VLOOKUP($E135,'NEA Backsheet'!$D$5:$CB$183,H$9,FALSE))="","",(VLOOKUP($E135,'NEA Backsheet'!$D$5:$CB$183,H$9,FALSE))),"")</f>
        <v>7768.8896367751859</v>
      </c>
      <c r="I135" s="124">
        <f ca="1">IFERROR(IF((VLOOKUP($E135,'NEA Backsheet'!$D$5:$CB$183,I$9,FALSE))="","",(VLOOKUP($E135,'NEA Backsheet'!$D$5:$CB$183,I$9,FALSE))),"")</f>
        <v>8843.7337676706902</v>
      </c>
      <c r="J135" s="125">
        <f ca="1">IFERROR(IF((VLOOKUP($E135,'NEA Backsheet'!$D$5:$CB$183,J$9,FALSE))="","",(VLOOKUP($E135,'NEA Backsheet'!$D$5:$CB$183,J$9,FALSE))),"")</f>
        <v>8446.6291026286908</v>
      </c>
      <c r="K135" s="123">
        <f ca="1">IFERROR(IF((VLOOKUP($E135,'NEA Backsheet'!$D$5:$CB$183,K$9,FALSE))="","",(VLOOKUP($E135,'NEA Backsheet'!$D$5:$CB$183,K$9,FALSE))),"")</f>
        <v>7946.1059155757393</v>
      </c>
      <c r="L135" s="124">
        <f ca="1">IFERROR(IF((VLOOKUP($E135,'NEA Backsheet'!$D$5:$CB$183,L$9,FALSE))="","",(VLOOKUP($E135,'NEA Backsheet'!$D$5:$CB$183,L$9,FALSE))),"")</f>
        <v>7734.8531269235255</v>
      </c>
      <c r="M135" s="124">
        <f ca="1">IFERROR(IF((VLOOKUP($E135,'NEA Backsheet'!$D$5:$CB$183,M$9,FALSE))="","",(VLOOKUP($E135,'NEA Backsheet'!$D$5:$CB$183,M$9,FALSE))),"")</f>
        <v>8382.0468467055471</v>
      </c>
      <c r="N135" s="126">
        <f ca="1">IFERROR(IF((VLOOKUP($E135,'NEA Backsheet'!$D$5:$CB$183,N$9,FALSE))="","",(VLOOKUP($E135,'NEA Backsheet'!$D$5:$CB$183,N$9,FALSE))),"")</f>
        <v>8198.0958925585001</v>
      </c>
      <c r="O135" s="184">
        <f ca="1">IFERROR(IF((VLOOKUP($E135,'NEA Backsheet'!$D$5:$CB$183,O$9,FALSE))="","",(VLOOKUP($E135,'NEA Backsheet'!$D$5:$CB$183,O$9,FALSE))),"")</f>
        <v>8959.707836661808</v>
      </c>
      <c r="P135" s="126">
        <f ca="1">IFERROR(IF((VLOOKUP($E135,'NEA Backsheet'!$D$5:$CB$183,P$9,FALSE))="","",(VLOOKUP($E135,'NEA Backsheet'!$D$5:$CB$183,P$9,FALSE))),"")</f>
        <v>8449.2567389292217</v>
      </c>
      <c r="Q135" s="127">
        <f ca="1">IFERROR(IF((VLOOKUP($E135,'NEA Backsheet'!$D$5:$CB$183,Q$9,FALSE))="","",(VLOOKUP($E135,'NEA Backsheet'!$D$5:$CB$183,Q$9,FALSE))),"")</f>
        <v>0</v>
      </c>
      <c r="R135" s="126">
        <f ca="1">IFERROR(IF((VLOOKUP($E135,'NEA Backsheet'!$D$5:$CB$183,R$9,FALSE))="","",(VLOOKUP($E135,'NEA Backsheet'!$D$5:$CB$183,R$9,FALSE))),"")</f>
        <v>0</v>
      </c>
    </row>
    <row r="136" spans="1:18" ht="15" customHeight="1" x14ac:dyDescent="0.3">
      <c r="A136" s="56">
        <v>122</v>
      </c>
      <c r="B136" s="97" t="str">
        <f ca="1">IFERROR(IF((VLOOKUP($E136,'Org List'!$AJ$10:$AL$188,3,FALSE))="","",(VLOOKUP($E136,'Org List'!$AJ$10:$AL$188,3,FALSE))),"")</f>
        <v>South East England Commissioning Region</v>
      </c>
      <c r="C136" s="98" t="str">
        <f ca="1">IFERROR(IF((VLOOKUP($E136,'Org List'!$AO$10:$AQ$188,3,FALSE))="","",(VLOOKUP($E136,'Org List'!$AO$10:$AQ$188,3,FALSE))),"")</f>
        <v>South East Region</v>
      </c>
      <c r="D136" s="116" t="str">
        <f ca="1">IFERROR(IF((VLOOKUP($E136,'Org List'!$AT$10:$AV$188,3,FALSE))="","",(VLOOKUP($E136,'Org List'!$AT$10:$AV$188,3,FALSE))),"")</f>
        <v>NHS England South East (Hampshire, Isle of Wight and Thames Valley)</v>
      </c>
      <c r="E136" s="97" t="str">
        <f t="shared" ca="1" si="3"/>
        <v>E10000025</v>
      </c>
      <c r="F136" s="99" t="str">
        <f ca="1">IF(E136="","",VLOOKUP(E136,'Org List'!$J$9:$K$488,2,0))</f>
        <v>Oxfordshire</v>
      </c>
      <c r="G136" s="123">
        <f ca="1">IFERROR(IF((VLOOKUP($E136,'NEA Backsheet'!$D$5:$CB$183,G$9,FALSE))="","",(VLOOKUP($E136,'NEA Backsheet'!$D$5:$CB$183,G$9,FALSE))),"")</f>
        <v>16108.946006634689</v>
      </c>
      <c r="H136" s="124">
        <f ca="1">IFERROR(IF((VLOOKUP($E136,'NEA Backsheet'!$D$5:$CB$183,H$9,FALSE))="","",(VLOOKUP($E136,'NEA Backsheet'!$D$5:$CB$183,H$9,FALSE))),"")</f>
        <v>16017.773133814757</v>
      </c>
      <c r="I136" s="124">
        <f ca="1">IFERROR(IF((VLOOKUP($E136,'NEA Backsheet'!$D$5:$CB$183,I$9,FALSE))="","",(VLOOKUP($E136,'NEA Backsheet'!$D$5:$CB$183,I$9,FALSE))),"")</f>
        <v>16617.698664961761</v>
      </c>
      <c r="J136" s="125">
        <f ca="1">IFERROR(IF((VLOOKUP($E136,'NEA Backsheet'!$D$5:$CB$183,J$9,FALSE))="","",(VLOOKUP($E136,'NEA Backsheet'!$D$5:$CB$183,J$9,FALSE))),"")</f>
        <v>16550.547057521289</v>
      </c>
      <c r="K136" s="123">
        <f ca="1">IFERROR(IF((VLOOKUP($E136,'NEA Backsheet'!$D$5:$CB$183,K$9,FALSE))="","",(VLOOKUP($E136,'NEA Backsheet'!$D$5:$CB$183,K$9,FALSE))),"")</f>
        <v>15616.061579798607</v>
      </c>
      <c r="L136" s="124">
        <f ca="1">IFERROR(IF((VLOOKUP($E136,'NEA Backsheet'!$D$5:$CB$183,L$9,FALSE))="","",(VLOOKUP($E136,'NEA Backsheet'!$D$5:$CB$183,L$9,FALSE))),"")</f>
        <v>15574.520996663849</v>
      </c>
      <c r="M136" s="124">
        <f ca="1">IFERROR(IF((VLOOKUP($E136,'NEA Backsheet'!$D$5:$CB$183,M$9,FALSE))="","",(VLOOKUP($E136,'NEA Backsheet'!$D$5:$CB$183,M$9,FALSE))),"")</f>
        <v>16175.595487749342</v>
      </c>
      <c r="N136" s="126">
        <f ca="1">IFERROR(IF((VLOOKUP($E136,'NEA Backsheet'!$D$5:$CB$183,N$9,FALSE))="","",(VLOOKUP($E136,'NEA Backsheet'!$D$5:$CB$183,N$9,FALSE))),"")</f>
        <v>15848.916615065602</v>
      </c>
      <c r="O136" s="184">
        <f ca="1">IFERROR(IF((VLOOKUP($E136,'NEA Backsheet'!$D$5:$CB$183,O$9,FALSE))="","",(VLOOKUP($E136,'NEA Backsheet'!$D$5:$CB$183,O$9,FALSE))),"")</f>
        <v>16944.573349376587</v>
      </c>
      <c r="P136" s="126">
        <f ca="1">IFERROR(IF((VLOOKUP($E136,'NEA Backsheet'!$D$5:$CB$183,P$9,FALSE))="","",(VLOOKUP($E136,'NEA Backsheet'!$D$5:$CB$183,P$9,FALSE))),"")</f>
        <v>16647.041485996833</v>
      </c>
      <c r="Q136" s="127">
        <f ca="1">IFERROR(IF((VLOOKUP($E136,'NEA Backsheet'!$D$5:$CB$183,Q$9,FALSE))="","",(VLOOKUP($E136,'NEA Backsheet'!$D$5:$CB$183,Q$9,FALSE))),"")</f>
        <v>0</v>
      </c>
      <c r="R136" s="126">
        <f ca="1">IFERROR(IF((VLOOKUP($E136,'NEA Backsheet'!$D$5:$CB$183,R$9,FALSE))="","",(VLOOKUP($E136,'NEA Backsheet'!$D$5:$CB$183,R$9,FALSE))),"")</f>
        <v>0</v>
      </c>
    </row>
    <row r="137" spans="1:18" ht="15" customHeight="1" x14ac:dyDescent="0.3">
      <c r="A137" s="56">
        <v>123</v>
      </c>
      <c r="B137" s="97" t="str">
        <f ca="1">IFERROR(IF((VLOOKUP($E137,'Org List'!$AJ$10:$AL$188,3,FALSE))="","",(VLOOKUP($E137,'Org List'!$AJ$10:$AL$188,3,FALSE))),"")</f>
        <v>Midlands and East of England Commissioning Region</v>
      </c>
      <c r="C137" s="98" t="str">
        <f ca="1">IFERROR(IF((VLOOKUP($E137,'Org List'!$AO$10:$AQ$188,3,FALSE))="","",(VLOOKUP($E137,'Org List'!$AO$10:$AQ$188,3,FALSE))),"")</f>
        <v>East Region</v>
      </c>
      <c r="D137" s="116" t="str">
        <f ca="1">IFERROR(IF((VLOOKUP($E137,'Org List'!$AT$10:$AV$188,3,FALSE))="","",(VLOOKUP($E137,'Org List'!$AT$10:$AV$188,3,FALSE))),"")</f>
        <v>NHS England Midlands And East (East)</v>
      </c>
      <c r="E137" s="97" t="str">
        <f t="shared" ca="1" si="3"/>
        <v>E06000031</v>
      </c>
      <c r="F137" s="99" t="str">
        <f ca="1">IF(E137="","",VLOOKUP(E137,'Org List'!$J$9:$K$488,2,0))</f>
        <v>Peterborough</v>
      </c>
      <c r="G137" s="123">
        <f ca="1">IFERROR(IF((VLOOKUP($E137,'NEA Backsheet'!$D$5:$CB$183,G$9,FALSE))="","",(VLOOKUP($E137,'NEA Backsheet'!$D$5:$CB$183,G$9,FALSE))),"")</f>
        <v>5162.7154553047403</v>
      </c>
      <c r="H137" s="124">
        <f ca="1">IFERROR(IF((VLOOKUP($E137,'NEA Backsheet'!$D$5:$CB$183,H$9,FALSE))="","",(VLOOKUP($E137,'NEA Backsheet'!$D$5:$CB$183,H$9,FALSE))),"")</f>
        <v>4982.9256900305472</v>
      </c>
      <c r="I137" s="124">
        <f ca="1">IFERROR(IF((VLOOKUP($E137,'NEA Backsheet'!$D$5:$CB$183,I$9,FALSE))="","",(VLOOKUP($E137,'NEA Backsheet'!$D$5:$CB$183,I$9,FALSE))),"")</f>
        <v>5209.2484049636405</v>
      </c>
      <c r="J137" s="125">
        <f ca="1">IFERROR(IF((VLOOKUP($E137,'NEA Backsheet'!$D$5:$CB$183,J$9,FALSE))="","",(VLOOKUP($E137,'NEA Backsheet'!$D$5:$CB$183,J$9,FALSE))),"")</f>
        <v>5125.220441553116</v>
      </c>
      <c r="K137" s="123">
        <f ca="1">IFERROR(IF((VLOOKUP($E137,'NEA Backsheet'!$D$5:$CB$183,K$9,FALSE))="","",(VLOOKUP($E137,'NEA Backsheet'!$D$5:$CB$183,K$9,FALSE))),"")</f>
        <v>5251.3356766416855</v>
      </c>
      <c r="L137" s="124">
        <f ca="1">IFERROR(IF((VLOOKUP($E137,'NEA Backsheet'!$D$5:$CB$183,L$9,FALSE))="","",(VLOOKUP($E137,'NEA Backsheet'!$D$5:$CB$183,L$9,FALSE))),"")</f>
        <v>5245.1367157978193</v>
      </c>
      <c r="M137" s="124">
        <f ca="1">IFERROR(IF((VLOOKUP($E137,'NEA Backsheet'!$D$5:$CB$183,M$9,FALSE))="","",(VLOOKUP($E137,'NEA Backsheet'!$D$5:$CB$183,M$9,FALSE))),"")</f>
        <v>5464.8706548140217</v>
      </c>
      <c r="N137" s="126">
        <f ca="1">IFERROR(IF((VLOOKUP($E137,'NEA Backsheet'!$D$5:$CB$183,N$9,FALSE))="","",(VLOOKUP($E137,'NEA Backsheet'!$D$5:$CB$183,N$9,FALSE))),"")</f>
        <v>5351.9001685939311</v>
      </c>
      <c r="O137" s="184">
        <f ca="1">IFERROR(IF((VLOOKUP($E137,'NEA Backsheet'!$D$5:$CB$183,O$9,FALSE))="","",(VLOOKUP($E137,'NEA Backsheet'!$D$5:$CB$183,O$9,FALSE))),"")</f>
        <v>5262.6163766672462</v>
      </c>
      <c r="P137" s="126">
        <f ca="1">IFERROR(IF((VLOOKUP($E137,'NEA Backsheet'!$D$5:$CB$183,P$9,FALSE))="","",(VLOOKUP($E137,'NEA Backsheet'!$D$5:$CB$183,P$9,FALSE))),"")</f>
        <v>5213.0211662711117</v>
      </c>
      <c r="Q137" s="127">
        <f ca="1">IFERROR(IF((VLOOKUP($E137,'NEA Backsheet'!$D$5:$CB$183,Q$9,FALSE))="","",(VLOOKUP($E137,'NEA Backsheet'!$D$5:$CB$183,Q$9,FALSE))),"")</f>
        <v>0</v>
      </c>
      <c r="R137" s="126">
        <f ca="1">IFERROR(IF((VLOOKUP($E137,'NEA Backsheet'!$D$5:$CB$183,R$9,FALSE))="","",(VLOOKUP($E137,'NEA Backsheet'!$D$5:$CB$183,R$9,FALSE))),"")</f>
        <v>0</v>
      </c>
    </row>
    <row r="138" spans="1:18" ht="15" customHeight="1" x14ac:dyDescent="0.3">
      <c r="A138" s="56">
        <v>124</v>
      </c>
      <c r="B138" s="97" t="str">
        <f ca="1">IFERROR(IF((VLOOKUP($E138,'Org List'!$AJ$10:$AL$188,3,FALSE))="","",(VLOOKUP($E138,'Org List'!$AJ$10:$AL$188,3,FALSE))),"")</f>
        <v>South West England Commissioning Region</v>
      </c>
      <c r="C138" s="98" t="str">
        <f ca="1">IFERROR(IF((VLOOKUP($E138,'Org List'!$AO$10:$AQ$188,3,FALSE))="","",(VLOOKUP($E138,'Org List'!$AO$10:$AQ$188,3,FALSE))),"")</f>
        <v>South West Region</v>
      </c>
      <c r="D138" s="116" t="str">
        <f ca="1">IFERROR(IF((VLOOKUP($E138,'Org List'!$AT$10:$AV$188,3,FALSE))="","",(VLOOKUP($E138,'Org List'!$AT$10:$AV$188,3,FALSE))),"")</f>
        <v>NHS England South West (South West South)</v>
      </c>
      <c r="E138" s="97" t="str">
        <f t="shared" ca="1" si="3"/>
        <v>E06000026</v>
      </c>
      <c r="F138" s="99" t="str">
        <f ca="1">IF(E138="","",VLOOKUP(E138,'Org List'!$J$9:$K$488,2,0))</f>
        <v>Plymouth</v>
      </c>
      <c r="G138" s="123">
        <f ca="1">IFERROR(IF((VLOOKUP($E138,'NEA Backsheet'!$D$5:$CB$183,G$9,FALSE))="","",(VLOOKUP($E138,'NEA Backsheet'!$D$5:$CB$183,G$9,FALSE))),"")</f>
        <v>6766.7560130584015</v>
      </c>
      <c r="H138" s="124">
        <f ca="1">IFERROR(IF((VLOOKUP($E138,'NEA Backsheet'!$D$5:$CB$183,H$9,FALSE))="","",(VLOOKUP($E138,'NEA Backsheet'!$D$5:$CB$183,H$9,FALSE))),"")</f>
        <v>6657.7975560659634</v>
      </c>
      <c r="I138" s="124">
        <f ca="1">IFERROR(IF((VLOOKUP($E138,'NEA Backsheet'!$D$5:$CB$183,I$9,FALSE))="","",(VLOOKUP($E138,'NEA Backsheet'!$D$5:$CB$183,I$9,FALSE))),"")</f>
        <v>7189.22427030375</v>
      </c>
      <c r="J138" s="125">
        <f ca="1">IFERROR(IF((VLOOKUP($E138,'NEA Backsheet'!$D$5:$CB$183,J$9,FALSE))="","",(VLOOKUP($E138,'NEA Backsheet'!$D$5:$CB$183,J$9,FALSE))),"")</f>
        <v>6982.0579240754605</v>
      </c>
      <c r="K138" s="123">
        <f ca="1">IFERROR(IF((VLOOKUP($E138,'NEA Backsheet'!$D$5:$CB$183,K$9,FALSE))="","",(VLOOKUP($E138,'NEA Backsheet'!$D$5:$CB$183,K$9,FALSE))),"")</f>
        <v>6894.0194908255708</v>
      </c>
      <c r="L138" s="124">
        <f ca="1">IFERROR(IF((VLOOKUP($E138,'NEA Backsheet'!$D$5:$CB$183,L$9,FALSE))="","",(VLOOKUP($E138,'NEA Backsheet'!$D$5:$CB$183,L$9,FALSE))),"")</f>
        <v>6842.5910991251394</v>
      </c>
      <c r="M138" s="124">
        <f ca="1">IFERROR(IF((VLOOKUP($E138,'NEA Backsheet'!$D$5:$CB$183,M$9,FALSE))="","",(VLOOKUP($E138,'NEA Backsheet'!$D$5:$CB$183,M$9,FALSE))),"")</f>
        <v>7240.3621061188678</v>
      </c>
      <c r="N138" s="126">
        <f ca="1">IFERROR(IF((VLOOKUP($E138,'NEA Backsheet'!$D$5:$CB$183,N$9,FALSE))="","",(VLOOKUP($E138,'NEA Backsheet'!$D$5:$CB$183,N$9,FALSE))),"")</f>
        <v>7187.1903791065588</v>
      </c>
      <c r="O138" s="184">
        <f ca="1">IFERROR(IF((VLOOKUP($E138,'NEA Backsheet'!$D$5:$CB$183,O$9,FALSE))="","",(VLOOKUP($E138,'NEA Backsheet'!$D$5:$CB$183,O$9,FALSE))),"")</f>
        <v>6959.3945650210335</v>
      </c>
      <c r="P138" s="126">
        <f ca="1">IFERROR(IF((VLOOKUP($E138,'NEA Backsheet'!$D$5:$CB$183,P$9,FALSE))="","",(VLOOKUP($E138,'NEA Backsheet'!$D$5:$CB$183,P$9,FALSE))),"")</f>
        <v>6713.0031742754654</v>
      </c>
      <c r="Q138" s="127">
        <f ca="1">IFERROR(IF((VLOOKUP($E138,'NEA Backsheet'!$D$5:$CB$183,Q$9,FALSE))="","",(VLOOKUP($E138,'NEA Backsheet'!$D$5:$CB$183,Q$9,FALSE))),"")</f>
        <v>0</v>
      </c>
      <c r="R138" s="126">
        <f ca="1">IFERROR(IF((VLOOKUP($E138,'NEA Backsheet'!$D$5:$CB$183,R$9,FALSE))="","",(VLOOKUP($E138,'NEA Backsheet'!$D$5:$CB$183,R$9,FALSE))),"")</f>
        <v>0</v>
      </c>
    </row>
    <row r="139" spans="1:18" ht="15" customHeight="1" x14ac:dyDescent="0.3">
      <c r="A139" s="56">
        <v>125</v>
      </c>
      <c r="B139" s="97" t="str">
        <f ca="1">IFERROR(IF((VLOOKUP($E139,'Org List'!$AJ$10:$AL$188,3,FALSE))="","",(VLOOKUP($E139,'Org List'!$AJ$10:$AL$188,3,FALSE))),"")</f>
        <v>South East England Commissioning Region</v>
      </c>
      <c r="C139" s="98" t="str">
        <f ca="1">IFERROR(IF((VLOOKUP($E139,'Org List'!$AO$10:$AQ$188,3,FALSE))="","",(VLOOKUP($E139,'Org List'!$AO$10:$AQ$188,3,FALSE))),"")</f>
        <v>South East Region</v>
      </c>
      <c r="D139" s="116" t="str">
        <f ca="1">IFERROR(IF((VLOOKUP($E139,'Org List'!$AT$10:$AV$188,3,FALSE))="","",(VLOOKUP($E139,'Org List'!$AT$10:$AV$188,3,FALSE))),"")</f>
        <v>NHS England South East (Hampshire, Isle of Wight and Thames Valley)</v>
      </c>
      <c r="E139" s="97" t="str">
        <f t="shared" ca="1" si="3"/>
        <v>E06000044</v>
      </c>
      <c r="F139" s="99" t="str">
        <f ca="1">IF(E139="","",VLOOKUP(E139,'Org List'!$J$9:$K$488,2,0))</f>
        <v>Portsmouth</v>
      </c>
      <c r="G139" s="123">
        <f ca="1">IFERROR(IF((VLOOKUP($E139,'NEA Backsheet'!$D$5:$CB$183,G$9,FALSE))="","",(VLOOKUP($E139,'NEA Backsheet'!$D$5:$CB$183,G$9,FALSE))),"")</f>
        <v>4738.8602609090412</v>
      </c>
      <c r="H139" s="124">
        <f ca="1">IFERROR(IF((VLOOKUP($E139,'NEA Backsheet'!$D$5:$CB$183,H$9,FALSE))="","",(VLOOKUP($E139,'NEA Backsheet'!$D$5:$CB$183,H$9,FALSE))),"")</f>
        <v>4709.1369329739427</v>
      </c>
      <c r="I139" s="124">
        <f ca="1">IFERROR(IF((VLOOKUP($E139,'NEA Backsheet'!$D$5:$CB$183,I$9,FALSE))="","",(VLOOKUP($E139,'NEA Backsheet'!$D$5:$CB$183,I$9,FALSE))),"")</f>
        <v>4899.6294873017396</v>
      </c>
      <c r="J139" s="125">
        <f ca="1">IFERROR(IF((VLOOKUP($E139,'NEA Backsheet'!$D$5:$CB$183,J$9,FALSE))="","",(VLOOKUP($E139,'NEA Backsheet'!$D$5:$CB$183,J$9,FALSE))),"")</f>
        <v>4801.31417514036</v>
      </c>
      <c r="K139" s="123">
        <f ca="1">IFERROR(IF((VLOOKUP($E139,'NEA Backsheet'!$D$5:$CB$183,K$9,FALSE))="","",(VLOOKUP($E139,'NEA Backsheet'!$D$5:$CB$183,K$9,FALSE))),"")</f>
        <v>4785.4684592011236</v>
      </c>
      <c r="L139" s="124">
        <f ca="1">IFERROR(IF((VLOOKUP($E139,'NEA Backsheet'!$D$5:$CB$183,L$9,FALSE))="","",(VLOOKUP($E139,'NEA Backsheet'!$D$5:$CB$183,L$9,FALSE))),"")</f>
        <v>4837.9316081016314</v>
      </c>
      <c r="M139" s="124">
        <f ca="1">IFERROR(IF((VLOOKUP($E139,'NEA Backsheet'!$D$5:$CB$183,M$9,FALSE))="","",(VLOOKUP($E139,'NEA Backsheet'!$D$5:$CB$183,M$9,FALSE))),"")</f>
        <v>4837.9316081016314</v>
      </c>
      <c r="N139" s="126">
        <f ca="1">IFERROR(IF((VLOOKUP($E139,'NEA Backsheet'!$D$5:$CB$183,N$9,FALSE))="","",(VLOOKUP($E139,'NEA Backsheet'!$D$5:$CB$183,N$9,FALSE))),"")</f>
        <v>4733.0028716167599</v>
      </c>
      <c r="O139" s="184">
        <f ca="1">IFERROR(IF((VLOOKUP($E139,'NEA Backsheet'!$D$5:$CB$183,O$9,FALSE))="","",(VLOOKUP($E139,'NEA Backsheet'!$D$5:$CB$183,O$9,FALSE))),"")</f>
        <v>5221.91270187997</v>
      </c>
      <c r="P139" s="126">
        <f ca="1">IFERROR(IF((VLOOKUP($E139,'NEA Backsheet'!$D$5:$CB$183,P$9,FALSE))="","",(VLOOKUP($E139,'NEA Backsheet'!$D$5:$CB$183,P$9,FALSE))),"")</f>
        <v>5046.3677365692092</v>
      </c>
      <c r="Q139" s="127">
        <f ca="1">IFERROR(IF((VLOOKUP($E139,'NEA Backsheet'!$D$5:$CB$183,Q$9,FALSE))="","",(VLOOKUP($E139,'NEA Backsheet'!$D$5:$CB$183,Q$9,FALSE))),"")</f>
        <v>0</v>
      </c>
      <c r="R139" s="126">
        <f ca="1">IFERROR(IF((VLOOKUP($E139,'NEA Backsheet'!$D$5:$CB$183,R$9,FALSE))="","",(VLOOKUP($E139,'NEA Backsheet'!$D$5:$CB$183,R$9,FALSE))),"")</f>
        <v>0</v>
      </c>
    </row>
    <row r="140" spans="1:18" ht="15" customHeight="1" x14ac:dyDescent="0.3">
      <c r="A140" s="56">
        <v>126</v>
      </c>
      <c r="B140" s="97" t="str">
        <f ca="1">IFERROR(IF((VLOOKUP($E140,'Org List'!$AJ$10:$AL$188,3,FALSE))="","",(VLOOKUP($E140,'Org List'!$AJ$10:$AL$188,3,FALSE))),"")</f>
        <v>South East England Commissioning Region</v>
      </c>
      <c r="C140" s="98" t="str">
        <f ca="1">IFERROR(IF((VLOOKUP($E140,'Org List'!$AO$10:$AQ$188,3,FALSE))="","",(VLOOKUP($E140,'Org List'!$AO$10:$AQ$188,3,FALSE))),"")</f>
        <v>South East Region</v>
      </c>
      <c r="D140" s="116" t="str">
        <f ca="1">IFERROR(IF((VLOOKUP($E140,'Org List'!$AT$10:$AV$188,3,FALSE))="","",(VLOOKUP($E140,'Org List'!$AT$10:$AV$188,3,FALSE))),"")</f>
        <v>NHS England South East (Hampshire, Isle of Wight and Thames Valley)</v>
      </c>
      <c r="E140" s="97" t="str">
        <f t="shared" ca="1" si="3"/>
        <v>E06000038</v>
      </c>
      <c r="F140" s="99" t="str">
        <f ca="1">IF(E140="","",VLOOKUP(E140,'Org List'!$J$9:$K$488,2,0))</f>
        <v>Reading</v>
      </c>
      <c r="G140" s="123">
        <f ca="1">IFERROR(IF((VLOOKUP($E140,'NEA Backsheet'!$D$5:$CB$183,G$9,FALSE))="","",(VLOOKUP($E140,'NEA Backsheet'!$D$5:$CB$183,G$9,FALSE))),"")</f>
        <v>4010.2918428918533</v>
      </c>
      <c r="H140" s="124">
        <f ca="1">IFERROR(IF((VLOOKUP($E140,'NEA Backsheet'!$D$5:$CB$183,H$9,FALSE))="","",(VLOOKUP($E140,'NEA Backsheet'!$D$5:$CB$183,H$9,FALSE))),"")</f>
        <v>3898.0363304909165</v>
      </c>
      <c r="I140" s="124">
        <f ca="1">IFERROR(IF((VLOOKUP($E140,'NEA Backsheet'!$D$5:$CB$183,I$9,FALSE))="","",(VLOOKUP($E140,'NEA Backsheet'!$D$5:$CB$183,I$9,FALSE))),"")</f>
        <v>4065.9157099305044</v>
      </c>
      <c r="J140" s="125">
        <f ca="1">IFERROR(IF((VLOOKUP($E140,'NEA Backsheet'!$D$5:$CB$183,J$9,FALSE))="","",(VLOOKUP($E140,'NEA Backsheet'!$D$5:$CB$183,J$9,FALSE))),"")</f>
        <v>4035.3621723157366</v>
      </c>
      <c r="K140" s="123">
        <f ca="1">IFERROR(IF((VLOOKUP($E140,'NEA Backsheet'!$D$5:$CB$183,K$9,FALSE))="","",(VLOOKUP($E140,'NEA Backsheet'!$D$5:$CB$183,K$9,FALSE))),"")</f>
        <v>3960.2857160101066</v>
      </c>
      <c r="L140" s="124">
        <f ca="1">IFERROR(IF((VLOOKUP($E140,'NEA Backsheet'!$D$5:$CB$183,L$9,FALSE))="","",(VLOOKUP($E140,'NEA Backsheet'!$D$5:$CB$183,L$9,FALSE))),"")</f>
        <v>4000.1807126307303</v>
      </c>
      <c r="M140" s="124">
        <f ca="1">IFERROR(IF((VLOOKUP($E140,'NEA Backsheet'!$D$5:$CB$183,M$9,FALSE))="","",(VLOOKUP($E140,'NEA Backsheet'!$D$5:$CB$183,M$9,FALSE))),"")</f>
        <v>4149.681204960827</v>
      </c>
      <c r="N140" s="126">
        <f ca="1">IFERROR(IF((VLOOKUP($E140,'NEA Backsheet'!$D$5:$CB$183,N$9,FALSE))="","",(VLOOKUP($E140,'NEA Backsheet'!$D$5:$CB$183,N$9,FALSE))),"")</f>
        <v>4029.9834927309603</v>
      </c>
      <c r="O140" s="184">
        <f ca="1">IFERROR(IF((VLOOKUP($E140,'NEA Backsheet'!$D$5:$CB$183,O$9,FALSE))="","",(VLOOKUP($E140,'NEA Backsheet'!$D$5:$CB$183,O$9,FALSE))),"")</f>
        <v>4008.3889785947677</v>
      </c>
      <c r="P140" s="126">
        <f ca="1">IFERROR(IF((VLOOKUP($E140,'NEA Backsheet'!$D$5:$CB$183,P$9,FALSE))="","",(VLOOKUP($E140,'NEA Backsheet'!$D$5:$CB$183,P$9,FALSE))),"")</f>
        <v>3988.4739817904592</v>
      </c>
      <c r="Q140" s="127">
        <f ca="1">IFERROR(IF((VLOOKUP($E140,'NEA Backsheet'!$D$5:$CB$183,Q$9,FALSE))="","",(VLOOKUP($E140,'NEA Backsheet'!$D$5:$CB$183,Q$9,FALSE))),"")</f>
        <v>0</v>
      </c>
      <c r="R140" s="126">
        <f ca="1">IFERROR(IF((VLOOKUP($E140,'NEA Backsheet'!$D$5:$CB$183,R$9,FALSE))="","",(VLOOKUP($E140,'NEA Backsheet'!$D$5:$CB$183,R$9,FALSE))),"")</f>
        <v>0</v>
      </c>
    </row>
    <row r="141" spans="1:18" ht="15" customHeight="1" x14ac:dyDescent="0.3">
      <c r="A141" s="56">
        <v>127</v>
      </c>
      <c r="B141" s="97" t="str">
        <f ca="1">IFERROR(IF((VLOOKUP($E141,'Org List'!$AJ$10:$AL$188,3,FALSE))="","",(VLOOKUP($E141,'Org List'!$AJ$10:$AL$188,3,FALSE))),"")</f>
        <v>London Commissioning Region</v>
      </c>
      <c r="C141" s="98" t="str">
        <f ca="1">IFERROR(IF((VLOOKUP($E141,'Org List'!$AO$10:$AQ$188,3,FALSE))="","",(VLOOKUP($E141,'Org List'!$AO$10:$AQ$188,3,FALSE))),"")</f>
        <v>London Region</v>
      </c>
      <c r="D141" s="116" t="str">
        <f ca="1">IFERROR(IF((VLOOKUP($E141,'Org List'!$AT$10:$AV$188,3,FALSE))="","",(VLOOKUP($E141,'Org List'!$AT$10:$AV$188,3,FALSE))),"")</f>
        <v>NHS England London</v>
      </c>
      <c r="E141" s="97" t="str">
        <f t="shared" ca="1" si="3"/>
        <v>E09000026</v>
      </c>
      <c r="F141" s="99" t="str">
        <f ca="1">IF(E141="","",VLOOKUP(E141,'Org List'!$J$9:$K$488,2,0))</f>
        <v>Redbridge</v>
      </c>
      <c r="G141" s="123">
        <f ca="1">IFERROR(IF((VLOOKUP($E141,'NEA Backsheet'!$D$5:$CB$183,G$9,FALSE))="","",(VLOOKUP($E141,'NEA Backsheet'!$D$5:$CB$183,G$9,FALSE))),"")</f>
        <v>6309.7346824371525</v>
      </c>
      <c r="H141" s="124">
        <f ca="1">IFERROR(IF((VLOOKUP($E141,'NEA Backsheet'!$D$5:$CB$183,H$9,FALSE))="","",(VLOOKUP($E141,'NEA Backsheet'!$D$5:$CB$183,H$9,FALSE))),"")</f>
        <v>6492.3845263295261</v>
      </c>
      <c r="I141" s="124">
        <f ca="1">IFERROR(IF((VLOOKUP($E141,'NEA Backsheet'!$D$5:$CB$183,I$9,FALSE))="","",(VLOOKUP($E141,'NEA Backsheet'!$D$5:$CB$183,I$9,FALSE))),"")</f>
        <v>6805.6237760485092</v>
      </c>
      <c r="J141" s="125">
        <f ca="1">IFERROR(IF((VLOOKUP($E141,'NEA Backsheet'!$D$5:$CB$183,J$9,FALSE))="","",(VLOOKUP($E141,'NEA Backsheet'!$D$5:$CB$183,J$9,FALSE))),"")</f>
        <v>6872.5144533474167</v>
      </c>
      <c r="K141" s="123">
        <f ca="1">IFERROR(IF((VLOOKUP($E141,'NEA Backsheet'!$D$5:$CB$183,K$9,FALSE))="","",(VLOOKUP($E141,'NEA Backsheet'!$D$5:$CB$183,K$9,FALSE))),"")</f>
        <v>6735.3460621930426</v>
      </c>
      <c r="L141" s="124">
        <f ca="1">IFERROR(IF((VLOOKUP($E141,'NEA Backsheet'!$D$5:$CB$183,L$9,FALSE))="","",(VLOOKUP($E141,'NEA Backsheet'!$D$5:$CB$183,L$9,FALSE))),"")</f>
        <v>6810.2397494254219</v>
      </c>
      <c r="M141" s="124">
        <f ca="1">IFERROR(IF((VLOOKUP($E141,'NEA Backsheet'!$D$5:$CB$183,M$9,FALSE))="","",(VLOOKUP($E141,'NEA Backsheet'!$D$5:$CB$183,M$9,FALSE))),"")</f>
        <v>6826.2093377690599</v>
      </c>
      <c r="N141" s="126">
        <f ca="1">IFERROR(IF((VLOOKUP($E141,'NEA Backsheet'!$D$5:$CB$183,N$9,FALSE))="","",(VLOOKUP($E141,'NEA Backsheet'!$D$5:$CB$183,N$9,FALSE))),"")</f>
        <v>6683.2996428612933</v>
      </c>
      <c r="O141" s="184">
        <f ca="1">IFERROR(IF((VLOOKUP($E141,'NEA Backsheet'!$D$5:$CB$183,O$9,FALSE))="","",(VLOOKUP($E141,'NEA Backsheet'!$D$5:$CB$183,O$9,FALSE))),"")</f>
        <v>7049.4826119516019</v>
      </c>
      <c r="P141" s="126">
        <f ca="1">IFERROR(IF((VLOOKUP($E141,'NEA Backsheet'!$D$5:$CB$183,P$9,FALSE))="","",(VLOOKUP($E141,'NEA Backsheet'!$D$5:$CB$183,P$9,FALSE))),"")</f>
        <v>6819.4004190260039</v>
      </c>
      <c r="Q141" s="127">
        <f ca="1">IFERROR(IF((VLOOKUP($E141,'NEA Backsheet'!$D$5:$CB$183,Q$9,FALSE))="","",(VLOOKUP($E141,'NEA Backsheet'!$D$5:$CB$183,Q$9,FALSE))),"")</f>
        <v>0</v>
      </c>
      <c r="R141" s="126">
        <f ca="1">IFERROR(IF((VLOOKUP($E141,'NEA Backsheet'!$D$5:$CB$183,R$9,FALSE))="","",(VLOOKUP($E141,'NEA Backsheet'!$D$5:$CB$183,R$9,FALSE))),"")</f>
        <v>0</v>
      </c>
    </row>
    <row r="142" spans="1:18" ht="15" customHeight="1" x14ac:dyDescent="0.3">
      <c r="A142" s="56">
        <v>128</v>
      </c>
      <c r="B142" s="97" t="str">
        <f ca="1">IFERROR(IF((VLOOKUP($E142,'Org List'!$AJ$10:$AL$188,3,FALSE))="","",(VLOOKUP($E142,'Org List'!$AJ$10:$AL$188,3,FALSE))),"")</f>
        <v>North of England Commissioning Region</v>
      </c>
      <c r="C142" s="98" t="str">
        <f ca="1">IFERROR(IF((VLOOKUP($E142,'Org List'!$AO$10:$AQ$188,3,FALSE))="","",(VLOOKUP($E142,'Org List'!$AO$10:$AQ$188,3,FALSE))),"")</f>
        <v>North East Region</v>
      </c>
      <c r="D142" s="116" t="str">
        <f ca="1">IFERROR(IF((VLOOKUP($E142,'Org List'!$AT$10:$AV$188,3,FALSE))="","",(VLOOKUP($E142,'Org List'!$AT$10:$AV$188,3,FALSE))),"")</f>
        <v>NHS England North (Cumbria And North East)</v>
      </c>
      <c r="E142" s="97" t="str">
        <f t="shared" ref="E142:E173" ca="1" si="4">IF($A142&gt;$U$5-1,"",INDIRECT("'Comms by AT'!D"&amp;$A142+$U$4))</f>
        <v>E06000003</v>
      </c>
      <c r="F142" s="99" t="str">
        <f ca="1">IF(E142="","",VLOOKUP(E142,'Org List'!$J$9:$K$488,2,0))</f>
        <v>Redcar and Cleveland</v>
      </c>
      <c r="G142" s="123">
        <f ca="1">IFERROR(IF((VLOOKUP($E142,'NEA Backsheet'!$D$5:$CB$183,G$9,FALSE))="","",(VLOOKUP($E142,'NEA Backsheet'!$D$5:$CB$183,G$9,FALSE))),"")</f>
        <v>4081.990341081741</v>
      </c>
      <c r="H142" s="124">
        <f ca="1">IFERROR(IF((VLOOKUP($E142,'NEA Backsheet'!$D$5:$CB$183,H$9,FALSE))="","",(VLOOKUP($E142,'NEA Backsheet'!$D$5:$CB$183,H$9,FALSE))),"")</f>
        <v>4172.9187086640377</v>
      </c>
      <c r="I142" s="124">
        <f ca="1">IFERROR(IF((VLOOKUP($E142,'NEA Backsheet'!$D$5:$CB$183,I$9,FALSE))="","",(VLOOKUP($E142,'NEA Backsheet'!$D$5:$CB$183,I$9,FALSE))),"")</f>
        <v>4454.9235606551174</v>
      </c>
      <c r="J142" s="125">
        <f ca="1">IFERROR(IF((VLOOKUP($E142,'NEA Backsheet'!$D$5:$CB$183,J$9,FALSE))="","",(VLOOKUP($E142,'NEA Backsheet'!$D$5:$CB$183,J$9,FALSE))),"")</f>
        <v>4394.6809762786324</v>
      </c>
      <c r="K142" s="123">
        <f ca="1">IFERROR(IF((VLOOKUP($E142,'NEA Backsheet'!$D$5:$CB$183,K$9,FALSE))="","",(VLOOKUP($E142,'NEA Backsheet'!$D$5:$CB$183,K$9,FALSE))),"")</f>
        <v>4328.3685929709882</v>
      </c>
      <c r="L142" s="124">
        <f ca="1">IFERROR(IF((VLOOKUP($E142,'NEA Backsheet'!$D$5:$CB$183,L$9,FALSE))="","",(VLOOKUP($E142,'NEA Backsheet'!$D$5:$CB$183,L$9,FALSE))),"")</f>
        <v>4247.745227443912</v>
      </c>
      <c r="M142" s="124">
        <f ca="1">IFERROR(IF((VLOOKUP($E142,'NEA Backsheet'!$D$5:$CB$183,M$9,FALSE))="","",(VLOOKUP($E142,'NEA Backsheet'!$D$5:$CB$183,M$9,FALSE))),"")</f>
        <v>4382.6112301447902</v>
      </c>
      <c r="N142" s="126">
        <f ca="1">IFERROR(IF((VLOOKUP($E142,'NEA Backsheet'!$D$5:$CB$183,N$9,FALSE))="","",(VLOOKUP($E142,'NEA Backsheet'!$D$5:$CB$183,N$9,FALSE))),"")</f>
        <v>4315.7506444367355</v>
      </c>
      <c r="O142" s="184">
        <f ca="1">IFERROR(IF((VLOOKUP($E142,'NEA Backsheet'!$D$5:$CB$183,O$9,FALSE))="","",(VLOOKUP($E142,'NEA Backsheet'!$D$5:$CB$183,O$9,FALSE))),"")</f>
        <v>4416.895474501267</v>
      </c>
      <c r="P142" s="126">
        <f ca="1">IFERROR(IF((VLOOKUP($E142,'NEA Backsheet'!$D$5:$CB$183,P$9,FALSE))="","",(VLOOKUP($E142,'NEA Backsheet'!$D$5:$CB$183,P$9,FALSE))),"")</f>
        <v>4390.9045572469413</v>
      </c>
      <c r="Q142" s="127">
        <f ca="1">IFERROR(IF((VLOOKUP($E142,'NEA Backsheet'!$D$5:$CB$183,Q$9,FALSE))="","",(VLOOKUP($E142,'NEA Backsheet'!$D$5:$CB$183,Q$9,FALSE))),"")</f>
        <v>0</v>
      </c>
      <c r="R142" s="126">
        <f ca="1">IFERROR(IF((VLOOKUP($E142,'NEA Backsheet'!$D$5:$CB$183,R$9,FALSE))="","",(VLOOKUP($E142,'NEA Backsheet'!$D$5:$CB$183,R$9,FALSE))),"")</f>
        <v>0</v>
      </c>
    </row>
    <row r="143" spans="1:18" ht="15" customHeight="1" x14ac:dyDescent="0.3">
      <c r="A143" s="56">
        <v>129</v>
      </c>
      <c r="B143" s="97" t="str">
        <f ca="1">IFERROR(IF((VLOOKUP($E143,'Org List'!$AJ$10:$AL$188,3,FALSE))="","",(VLOOKUP($E143,'Org List'!$AJ$10:$AL$188,3,FALSE))),"")</f>
        <v>London Commissioning Region</v>
      </c>
      <c r="C143" s="98" t="str">
        <f ca="1">IFERROR(IF((VLOOKUP($E143,'Org List'!$AO$10:$AQ$188,3,FALSE))="","",(VLOOKUP($E143,'Org List'!$AO$10:$AQ$188,3,FALSE))),"")</f>
        <v>London Region</v>
      </c>
      <c r="D143" s="116" t="str">
        <f ca="1">IFERROR(IF((VLOOKUP($E143,'Org List'!$AT$10:$AV$188,3,FALSE))="","",(VLOOKUP($E143,'Org List'!$AT$10:$AV$188,3,FALSE))),"")</f>
        <v>NHS England London</v>
      </c>
      <c r="E143" s="97" t="str">
        <f t="shared" ca="1" si="4"/>
        <v>E09000027</v>
      </c>
      <c r="F143" s="99" t="str">
        <f ca="1">IF(E143="","",VLOOKUP(E143,'Org List'!$J$9:$K$488,2,0))</f>
        <v>Richmond upon Thames</v>
      </c>
      <c r="G143" s="123">
        <f ca="1">IFERROR(IF((VLOOKUP($E143,'NEA Backsheet'!$D$5:$CB$183,G$9,FALSE))="","",(VLOOKUP($E143,'NEA Backsheet'!$D$5:$CB$183,G$9,FALSE))),"")</f>
        <v>4565.8526637122341</v>
      </c>
      <c r="H143" s="124">
        <f ca="1">IFERROR(IF((VLOOKUP($E143,'NEA Backsheet'!$D$5:$CB$183,H$9,FALSE))="","",(VLOOKUP($E143,'NEA Backsheet'!$D$5:$CB$183,H$9,FALSE))),"")</f>
        <v>4514.6313722050909</v>
      </c>
      <c r="I143" s="124">
        <f ca="1">IFERROR(IF((VLOOKUP($E143,'NEA Backsheet'!$D$5:$CB$183,I$9,FALSE))="","",(VLOOKUP($E143,'NEA Backsheet'!$D$5:$CB$183,I$9,FALSE))),"")</f>
        <v>4669.0918600683017</v>
      </c>
      <c r="J143" s="125">
        <f ca="1">IFERROR(IF((VLOOKUP($E143,'NEA Backsheet'!$D$5:$CB$183,J$9,FALSE))="","",(VLOOKUP($E143,'NEA Backsheet'!$D$5:$CB$183,J$9,FALSE))),"")</f>
        <v>4562.4401767487134</v>
      </c>
      <c r="K143" s="123">
        <f ca="1">IFERROR(IF((VLOOKUP($E143,'NEA Backsheet'!$D$5:$CB$183,K$9,FALSE))="","",(VLOOKUP($E143,'NEA Backsheet'!$D$5:$CB$183,K$9,FALSE))),"")</f>
        <v>4715.6891313728902</v>
      </c>
      <c r="L143" s="124">
        <f ca="1">IFERROR(IF((VLOOKUP($E143,'NEA Backsheet'!$D$5:$CB$183,L$9,FALSE))="","",(VLOOKUP($E143,'NEA Backsheet'!$D$5:$CB$183,L$9,FALSE))),"")</f>
        <v>4751.8199573457823</v>
      </c>
      <c r="M143" s="124">
        <f ca="1">IFERROR(IF((VLOOKUP($E143,'NEA Backsheet'!$D$5:$CB$183,M$9,FALSE))="","",(VLOOKUP($E143,'NEA Backsheet'!$D$5:$CB$183,M$9,FALSE))),"")</f>
        <v>4781.6953366362095</v>
      </c>
      <c r="N143" s="126">
        <f ca="1">IFERROR(IF((VLOOKUP($E143,'NEA Backsheet'!$D$5:$CB$183,N$9,FALSE))="","",(VLOOKUP($E143,'NEA Backsheet'!$D$5:$CB$183,N$9,FALSE))),"")</f>
        <v>4673.6997412657556</v>
      </c>
      <c r="O143" s="184">
        <f ca="1">IFERROR(IF((VLOOKUP($E143,'NEA Backsheet'!$D$5:$CB$183,O$9,FALSE))="","",(VLOOKUP($E143,'NEA Backsheet'!$D$5:$CB$183,O$9,FALSE))),"")</f>
        <v>4665.5702018027105</v>
      </c>
      <c r="P143" s="126">
        <f ca="1">IFERROR(IF((VLOOKUP($E143,'NEA Backsheet'!$D$5:$CB$183,P$9,FALSE))="","",(VLOOKUP($E143,'NEA Backsheet'!$D$5:$CB$183,P$9,FALSE))),"")</f>
        <v>4709.2567755683867</v>
      </c>
      <c r="Q143" s="127">
        <f ca="1">IFERROR(IF((VLOOKUP($E143,'NEA Backsheet'!$D$5:$CB$183,Q$9,FALSE))="","",(VLOOKUP($E143,'NEA Backsheet'!$D$5:$CB$183,Q$9,FALSE))),"")</f>
        <v>0</v>
      </c>
      <c r="R143" s="126">
        <f ca="1">IFERROR(IF((VLOOKUP($E143,'NEA Backsheet'!$D$5:$CB$183,R$9,FALSE))="","",(VLOOKUP($E143,'NEA Backsheet'!$D$5:$CB$183,R$9,FALSE))),"")</f>
        <v>0</v>
      </c>
    </row>
    <row r="144" spans="1:18" ht="15" customHeight="1" x14ac:dyDescent="0.3">
      <c r="A144" s="56">
        <v>130</v>
      </c>
      <c r="B144" s="97" t="str">
        <f ca="1">IFERROR(IF((VLOOKUP($E144,'Org List'!$AJ$10:$AL$188,3,FALSE))="","",(VLOOKUP($E144,'Org List'!$AJ$10:$AL$188,3,FALSE))),"")</f>
        <v>North of England Commissioning Region</v>
      </c>
      <c r="C144" s="98" t="str">
        <f ca="1">IFERROR(IF((VLOOKUP($E144,'Org List'!$AO$10:$AQ$188,3,FALSE))="","",(VLOOKUP($E144,'Org List'!$AO$10:$AQ$188,3,FALSE))),"")</f>
        <v>North West Region</v>
      </c>
      <c r="D144" s="116" t="str">
        <f ca="1">IFERROR(IF((VLOOKUP($E144,'Org List'!$AT$10:$AV$188,3,FALSE))="","",(VLOOKUP($E144,'Org List'!$AT$10:$AV$188,3,FALSE))),"")</f>
        <v>NHS England North (Greater Manchester)</v>
      </c>
      <c r="E144" s="97" t="str">
        <f t="shared" ca="1" si="4"/>
        <v>E08000005</v>
      </c>
      <c r="F144" s="99" t="str">
        <f ca="1">IF(E144="","",VLOOKUP(E144,'Org List'!$J$9:$K$488,2,0))</f>
        <v>Rochdale</v>
      </c>
      <c r="G144" s="123">
        <f ca="1">IFERROR(IF((VLOOKUP($E144,'NEA Backsheet'!$D$5:$CB$183,G$9,FALSE))="","",(VLOOKUP($E144,'NEA Backsheet'!$D$5:$CB$183,G$9,FALSE))),"")</f>
        <v>7063.0832083706973</v>
      </c>
      <c r="H144" s="124">
        <f ca="1">IFERROR(IF((VLOOKUP($E144,'NEA Backsheet'!$D$5:$CB$183,H$9,FALSE))="","",(VLOOKUP($E144,'NEA Backsheet'!$D$5:$CB$183,H$9,FALSE))),"")</f>
        <v>7309.2833323589293</v>
      </c>
      <c r="I144" s="124">
        <f ca="1">IFERROR(IF((VLOOKUP($E144,'NEA Backsheet'!$D$5:$CB$183,I$9,FALSE))="","",(VLOOKUP($E144,'NEA Backsheet'!$D$5:$CB$183,I$9,FALSE))),"")</f>
        <v>7927.3526523403698</v>
      </c>
      <c r="J144" s="125">
        <f ca="1">IFERROR(IF((VLOOKUP($E144,'NEA Backsheet'!$D$5:$CB$183,J$9,FALSE))="","",(VLOOKUP($E144,'NEA Backsheet'!$D$5:$CB$183,J$9,FALSE))),"")</f>
        <v>7576.3197253965591</v>
      </c>
      <c r="K144" s="123">
        <f ca="1">IFERROR(IF((VLOOKUP($E144,'NEA Backsheet'!$D$5:$CB$183,K$9,FALSE))="","",(VLOOKUP($E144,'NEA Backsheet'!$D$5:$CB$183,K$9,FALSE))),"")</f>
        <v>7763.5285262853067</v>
      </c>
      <c r="L144" s="124">
        <f ca="1">IFERROR(IF((VLOOKUP($E144,'NEA Backsheet'!$D$5:$CB$183,L$9,FALSE))="","",(VLOOKUP($E144,'NEA Backsheet'!$D$5:$CB$183,L$9,FALSE))),"")</f>
        <v>7405.8811256293984</v>
      </c>
      <c r="M144" s="124">
        <f ca="1">IFERROR(IF((VLOOKUP($E144,'NEA Backsheet'!$D$5:$CB$183,M$9,FALSE))="","",(VLOOKUP($E144,'NEA Backsheet'!$D$5:$CB$183,M$9,FALSE))),"")</f>
        <v>7238.7393326672345</v>
      </c>
      <c r="N144" s="126">
        <f ca="1">IFERROR(IF((VLOOKUP($E144,'NEA Backsheet'!$D$5:$CB$183,N$9,FALSE))="","",(VLOOKUP($E144,'NEA Backsheet'!$D$5:$CB$183,N$9,FALSE))),"")</f>
        <v>6815.1539718623153</v>
      </c>
      <c r="O144" s="184">
        <f ca="1">IFERROR(IF((VLOOKUP($E144,'NEA Backsheet'!$D$5:$CB$183,O$9,FALSE))="","",(VLOOKUP($E144,'NEA Backsheet'!$D$5:$CB$183,O$9,FALSE))),"")</f>
        <v>7663.8435902242391</v>
      </c>
      <c r="P144" s="126">
        <f ca="1">IFERROR(IF((VLOOKUP($E144,'NEA Backsheet'!$D$5:$CB$183,P$9,FALSE))="","",(VLOOKUP($E144,'NEA Backsheet'!$D$5:$CB$183,P$9,FALSE))),"")</f>
        <v>7362.1146822919736</v>
      </c>
      <c r="Q144" s="127">
        <f ca="1">IFERROR(IF((VLOOKUP($E144,'NEA Backsheet'!$D$5:$CB$183,Q$9,FALSE))="","",(VLOOKUP($E144,'NEA Backsheet'!$D$5:$CB$183,Q$9,FALSE))),"")</f>
        <v>0</v>
      </c>
      <c r="R144" s="126">
        <f ca="1">IFERROR(IF((VLOOKUP($E144,'NEA Backsheet'!$D$5:$CB$183,R$9,FALSE))="","",(VLOOKUP($E144,'NEA Backsheet'!$D$5:$CB$183,R$9,FALSE))),"")</f>
        <v>0</v>
      </c>
    </row>
    <row r="145" spans="1:18" ht="15" customHeight="1" x14ac:dyDescent="0.3">
      <c r="A145" s="56">
        <v>131</v>
      </c>
      <c r="B145" s="97" t="str">
        <f ca="1">IFERROR(IF((VLOOKUP($E145,'Org List'!$AJ$10:$AL$188,3,FALSE))="","",(VLOOKUP($E145,'Org List'!$AJ$10:$AL$188,3,FALSE))),"")</f>
        <v>North of England Commissioning Region</v>
      </c>
      <c r="C145" s="98" t="str">
        <f ca="1">IFERROR(IF((VLOOKUP($E145,'Org List'!$AO$10:$AQ$188,3,FALSE))="","",(VLOOKUP($E145,'Org List'!$AO$10:$AQ$188,3,FALSE))),"")</f>
        <v>Yorkshire and The Humber Region</v>
      </c>
      <c r="D145" s="116" t="str">
        <f ca="1">IFERROR(IF((VLOOKUP($E145,'Org List'!$AT$10:$AV$188,3,FALSE))="","",(VLOOKUP($E145,'Org List'!$AT$10:$AV$188,3,FALSE))),"")</f>
        <v>NHS England North (Yorkshire And Humber)</v>
      </c>
      <c r="E145" s="97" t="str">
        <f t="shared" ca="1" si="4"/>
        <v>E08000018</v>
      </c>
      <c r="F145" s="99" t="str">
        <f ca="1">IF(E145="","",VLOOKUP(E145,'Org List'!$J$9:$K$488,2,0))</f>
        <v>Rotherham</v>
      </c>
      <c r="G145" s="123">
        <f ca="1">IFERROR(IF((VLOOKUP($E145,'NEA Backsheet'!$D$5:$CB$183,G$9,FALSE))="","",(VLOOKUP($E145,'NEA Backsheet'!$D$5:$CB$183,G$9,FALSE))),"")</f>
        <v>7389.8053106460784</v>
      </c>
      <c r="H145" s="124">
        <f ca="1">IFERROR(IF((VLOOKUP($E145,'NEA Backsheet'!$D$5:$CB$183,H$9,FALSE))="","",(VLOOKUP($E145,'NEA Backsheet'!$D$5:$CB$183,H$9,FALSE))),"")</f>
        <v>7130.5971123885602</v>
      </c>
      <c r="I145" s="124">
        <f ca="1">IFERROR(IF((VLOOKUP($E145,'NEA Backsheet'!$D$5:$CB$183,I$9,FALSE))="","",(VLOOKUP($E145,'NEA Backsheet'!$D$5:$CB$183,I$9,FALSE))),"")</f>
        <v>7002.5511710428718</v>
      </c>
      <c r="J145" s="125">
        <f ca="1">IFERROR(IF((VLOOKUP($E145,'NEA Backsheet'!$D$5:$CB$183,J$9,FALSE))="","",(VLOOKUP($E145,'NEA Backsheet'!$D$5:$CB$183,J$9,FALSE))),"")</f>
        <v>7329.6686647011302</v>
      </c>
      <c r="K145" s="123">
        <f ca="1">IFERROR(IF((VLOOKUP($E145,'NEA Backsheet'!$D$5:$CB$183,K$9,FALSE))="","",(VLOOKUP($E145,'NEA Backsheet'!$D$5:$CB$183,K$9,FALSE))),"")</f>
        <v>9816.5117538804443</v>
      </c>
      <c r="L145" s="124">
        <f ca="1">IFERROR(IF((VLOOKUP($E145,'NEA Backsheet'!$D$5:$CB$183,L$9,FALSE))="","",(VLOOKUP($E145,'NEA Backsheet'!$D$5:$CB$183,L$9,FALSE))),"")</f>
        <v>9827.8014145059842</v>
      </c>
      <c r="M145" s="124">
        <f ca="1">IFERROR(IF((VLOOKUP($E145,'NEA Backsheet'!$D$5:$CB$183,M$9,FALSE))="","",(VLOOKUP($E145,'NEA Backsheet'!$D$5:$CB$183,M$9,FALSE))),"")</f>
        <v>9288.8226903671748</v>
      </c>
      <c r="N145" s="126">
        <f ca="1">IFERROR(IF((VLOOKUP($E145,'NEA Backsheet'!$D$5:$CB$183,N$9,FALSE))="","",(VLOOKUP($E145,'NEA Backsheet'!$D$5:$CB$183,N$9,FALSE))),"")</f>
        <v>9279.1027646837865</v>
      </c>
      <c r="O145" s="184">
        <f ca="1">IFERROR(IF((VLOOKUP($E145,'NEA Backsheet'!$D$5:$CB$183,O$9,FALSE))="","",(VLOOKUP($E145,'NEA Backsheet'!$D$5:$CB$183,O$9,FALSE))),"")</f>
        <v>7277.0606874422874</v>
      </c>
      <c r="P145" s="126">
        <f ca="1">IFERROR(IF((VLOOKUP($E145,'NEA Backsheet'!$D$5:$CB$183,P$9,FALSE))="","",(VLOOKUP($E145,'NEA Backsheet'!$D$5:$CB$183,P$9,FALSE))),"")</f>
        <v>7204.9049686575127</v>
      </c>
      <c r="Q145" s="127">
        <f ca="1">IFERROR(IF((VLOOKUP($E145,'NEA Backsheet'!$D$5:$CB$183,Q$9,FALSE))="","",(VLOOKUP($E145,'NEA Backsheet'!$D$5:$CB$183,Q$9,FALSE))),"")</f>
        <v>0</v>
      </c>
      <c r="R145" s="126">
        <f ca="1">IFERROR(IF((VLOOKUP($E145,'NEA Backsheet'!$D$5:$CB$183,R$9,FALSE))="","",(VLOOKUP($E145,'NEA Backsheet'!$D$5:$CB$183,R$9,FALSE))),"")</f>
        <v>0</v>
      </c>
    </row>
    <row r="146" spans="1:18" ht="15" customHeight="1" x14ac:dyDescent="0.3">
      <c r="A146" s="56">
        <v>132</v>
      </c>
      <c r="B146" s="97" t="str">
        <f ca="1">IFERROR(IF((VLOOKUP($E146,'Org List'!$AJ$10:$AL$188,3,FALSE))="","",(VLOOKUP($E146,'Org List'!$AJ$10:$AL$188,3,FALSE))),"")</f>
        <v>Midlands and East of England Commissioning Region</v>
      </c>
      <c r="C146" s="98" t="str">
        <f ca="1">IFERROR(IF((VLOOKUP($E146,'Org List'!$AO$10:$AQ$188,3,FALSE))="","",(VLOOKUP($E146,'Org List'!$AO$10:$AQ$188,3,FALSE))),"")</f>
        <v>East Midlands Region</v>
      </c>
      <c r="D146" s="116" t="str">
        <f ca="1">IFERROR(IF((VLOOKUP($E146,'Org List'!$AT$10:$AV$188,3,FALSE))="","",(VLOOKUP($E146,'Org List'!$AT$10:$AV$188,3,FALSE))),"")</f>
        <v>NHS England Midlands And East (Central Midlands)</v>
      </c>
      <c r="E146" s="97" t="str">
        <f t="shared" ca="1" si="4"/>
        <v>E06000017</v>
      </c>
      <c r="F146" s="99" t="str">
        <f ca="1">IF(E146="","",VLOOKUP(E146,'Org List'!$J$9:$K$488,2,0))</f>
        <v>Rutland</v>
      </c>
      <c r="G146" s="123">
        <f ca="1">IFERROR(IF((VLOOKUP($E146,'NEA Backsheet'!$D$5:$CB$183,G$9,FALSE))="","",(VLOOKUP($E146,'NEA Backsheet'!$D$5:$CB$183,G$9,FALSE))),"")</f>
        <v>908.77441204722993</v>
      </c>
      <c r="H146" s="124">
        <f ca="1">IFERROR(IF((VLOOKUP($E146,'NEA Backsheet'!$D$5:$CB$183,H$9,FALSE))="","",(VLOOKUP($E146,'NEA Backsheet'!$D$5:$CB$183,H$9,FALSE))),"")</f>
        <v>926.29776161318671</v>
      </c>
      <c r="I146" s="124">
        <f ca="1">IFERROR(IF((VLOOKUP($E146,'NEA Backsheet'!$D$5:$CB$183,I$9,FALSE))="","",(VLOOKUP($E146,'NEA Backsheet'!$D$5:$CB$183,I$9,FALSE))),"")</f>
        <v>959.77292598485167</v>
      </c>
      <c r="J146" s="125">
        <f ca="1">IFERROR(IF((VLOOKUP($E146,'NEA Backsheet'!$D$5:$CB$183,J$9,FALSE))="","",(VLOOKUP($E146,'NEA Backsheet'!$D$5:$CB$183,J$9,FALSE))),"")</f>
        <v>975.79203288709004</v>
      </c>
      <c r="K146" s="123">
        <f ca="1">IFERROR(IF((VLOOKUP($E146,'NEA Backsheet'!$D$5:$CB$183,K$9,FALSE))="","",(VLOOKUP($E146,'NEA Backsheet'!$D$5:$CB$183,K$9,FALSE))),"")</f>
        <v>943.3976489196798</v>
      </c>
      <c r="L146" s="124">
        <f ca="1">IFERROR(IF((VLOOKUP($E146,'NEA Backsheet'!$D$5:$CB$183,L$9,FALSE))="","",(VLOOKUP($E146,'NEA Backsheet'!$D$5:$CB$183,L$9,FALSE))),"")</f>
        <v>934.22599855204476</v>
      </c>
      <c r="M146" s="124">
        <f ca="1">IFERROR(IF((VLOOKUP($E146,'NEA Backsheet'!$D$5:$CB$183,M$9,FALSE))="","",(VLOOKUP($E146,'NEA Backsheet'!$D$5:$CB$183,M$9,FALSE))),"")</f>
        <v>960.51108467719132</v>
      </c>
      <c r="N146" s="126">
        <f ca="1">IFERROR(IF((VLOOKUP($E146,'NEA Backsheet'!$D$5:$CB$183,N$9,FALSE))="","",(VLOOKUP($E146,'NEA Backsheet'!$D$5:$CB$183,N$9,FALSE))),"")</f>
        <v>954.69242399014729</v>
      </c>
      <c r="O146" s="184">
        <f ca="1">IFERROR(IF((VLOOKUP($E146,'NEA Backsheet'!$D$5:$CB$183,O$9,FALSE))="","",(VLOOKUP($E146,'NEA Backsheet'!$D$5:$CB$183,O$9,FALSE))),"")</f>
        <v>949.42204213489856</v>
      </c>
      <c r="P146" s="126">
        <f ca="1">IFERROR(IF((VLOOKUP($E146,'NEA Backsheet'!$D$5:$CB$183,P$9,FALSE))="","",(VLOOKUP($E146,'NEA Backsheet'!$D$5:$CB$183,P$9,FALSE))),"")</f>
        <v>884.35112847101732</v>
      </c>
      <c r="Q146" s="127">
        <f ca="1">IFERROR(IF((VLOOKUP($E146,'NEA Backsheet'!$D$5:$CB$183,Q$9,FALSE))="","",(VLOOKUP($E146,'NEA Backsheet'!$D$5:$CB$183,Q$9,FALSE))),"")</f>
        <v>0</v>
      </c>
      <c r="R146" s="126">
        <f ca="1">IFERROR(IF((VLOOKUP($E146,'NEA Backsheet'!$D$5:$CB$183,R$9,FALSE))="","",(VLOOKUP($E146,'NEA Backsheet'!$D$5:$CB$183,R$9,FALSE))),"")</f>
        <v>0</v>
      </c>
    </row>
    <row r="147" spans="1:18" ht="15" customHeight="1" x14ac:dyDescent="0.3">
      <c r="A147" s="56">
        <v>133</v>
      </c>
      <c r="B147" s="97" t="str">
        <f ca="1">IFERROR(IF((VLOOKUP($E147,'Org List'!$AJ$10:$AL$188,3,FALSE))="","",(VLOOKUP($E147,'Org List'!$AJ$10:$AL$188,3,FALSE))),"")</f>
        <v>North of England Commissioning Region</v>
      </c>
      <c r="C147" s="98" t="str">
        <f ca="1">IFERROR(IF((VLOOKUP($E147,'Org List'!$AO$10:$AQ$188,3,FALSE))="","",(VLOOKUP($E147,'Org List'!$AO$10:$AQ$188,3,FALSE))),"")</f>
        <v>North West Region</v>
      </c>
      <c r="D147" s="116" t="str">
        <f ca="1">IFERROR(IF((VLOOKUP($E147,'Org List'!$AT$10:$AV$188,3,FALSE))="","",(VLOOKUP($E147,'Org List'!$AT$10:$AV$188,3,FALSE))),"")</f>
        <v>NHS England North (Greater Manchester)</v>
      </c>
      <c r="E147" s="97" t="str">
        <f t="shared" ca="1" si="4"/>
        <v>E08000006</v>
      </c>
      <c r="F147" s="99" t="str">
        <f ca="1">IF(E147="","",VLOOKUP(E147,'Org List'!$J$9:$K$488,2,0))</f>
        <v>Salford</v>
      </c>
      <c r="G147" s="123">
        <f ca="1">IFERROR(IF((VLOOKUP($E147,'NEA Backsheet'!$D$5:$CB$183,G$9,FALSE))="","",(VLOOKUP($E147,'NEA Backsheet'!$D$5:$CB$183,G$9,FALSE))),"")</f>
        <v>8181.690262483733</v>
      </c>
      <c r="H147" s="124">
        <f ca="1">IFERROR(IF((VLOOKUP($E147,'NEA Backsheet'!$D$5:$CB$183,H$9,FALSE))="","",(VLOOKUP($E147,'NEA Backsheet'!$D$5:$CB$183,H$9,FALSE))),"")</f>
        <v>8375.8374549449691</v>
      </c>
      <c r="I147" s="124">
        <f ca="1">IFERROR(IF((VLOOKUP($E147,'NEA Backsheet'!$D$5:$CB$183,I$9,FALSE))="","",(VLOOKUP($E147,'NEA Backsheet'!$D$5:$CB$183,I$9,FALSE))),"")</f>
        <v>8997.3508709269572</v>
      </c>
      <c r="J147" s="125">
        <f ca="1">IFERROR(IF((VLOOKUP($E147,'NEA Backsheet'!$D$5:$CB$183,J$9,FALSE))="","",(VLOOKUP($E147,'NEA Backsheet'!$D$5:$CB$183,J$9,FALSE))),"")</f>
        <v>8483.4842580483564</v>
      </c>
      <c r="K147" s="123">
        <f ca="1">IFERROR(IF((VLOOKUP($E147,'NEA Backsheet'!$D$5:$CB$183,K$9,FALSE))="","",(VLOOKUP($E147,'NEA Backsheet'!$D$5:$CB$183,K$9,FALSE))),"")</f>
        <v>8387.1961439622137</v>
      </c>
      <c r="L147" s="124">
        <f ca="1">IFERROR(IF((VLOOKUP($E147,'NEA Backsheet'!$D$5:$CB$183,L$9,FALSE))="","",(VLOOKUP($E147,'NEA Backsheet'!$D$5:$CB$183,L$9,FALSE))),"")</f>
        <v>8582.0103525657159</v>
      </c>
      <c r="M147" s="124">
        <f ca="1">IFERROR(IF((VLOOKUP($E147,'NEA Backsheet'!$D$5:$CB$183,M$9,FALSE))="","",(VLOOKUP($E147,'NEA Backsheet'!$D$5:$CB$183,M$9,FALSE))),"")</f>
        <v>9171.2118409881587</v>
      </c>
      <c r="N147" s="126">
        <f ca="1">IFERROR(IF((VLOOKUP($E147,'NEA Backsheet'!$D$5:$CB$183,N$9,FALSE))="","",(VLOOKUP($E147,'NEA Backsheet'!$D$5:$CB$183,N$9,FALSE))),"")</f>
        <v>8336.2744288951399</v>
      </c>
      <c r="O147" s="184">
        <f ca="1">IFERROR(IF((VLOOKUP($E147,'NEA Backsheet'!$D$5:$CB$183,O$9,FALSE))="","",(VLOOKUP($E147,'NEA Backsheet'!$D$5:$CB$183,O$9,FALSE))),"")</f>
        <v>8571.9693909931011</v>
      </c>
      <c r="P147" s="126">
        <f ca="1">IFERROR(IF((VLOOKUP($E147,'NEA Backsheet'!$D$5:$CB$183,P$9,FALSE))="","",(VLOOKUP($E147,'NEA Backsheet'!$D$5:$CB$183,P$9,FALSE))),"")</f>
        <v>8730.5059659074905</v>
      </c>
      <c r="Q147" s="127">
        <f ca="1">IFERROR(IF((VLOOKUP($E147,'NEA Backsheet'!$D$5:$CB$183,Q$9,FALSE))="","",(VLOOKUP($E147,'NEA Backsheet'!$D$5:$CB$183,Q$9,FALSE))),"")</f>
        <v>0</v>
      </c>
      <c r="R147" s="126">
        <f ca="1">IFERROR(IF((VLOOKUP($E147,'NEA Backsheet'!$D$5:$CB$183,R$9,FALSE))="","",(VLOOKUP($E147,'NEA Backsheet'!$D$5:$CB$183,R$9,FALSE))),"")</f>
        <v>0</v>
      </c>
    </row>
    <row r="148" spans="1:18" ht="15" customHeight="1" x14ac:dyDescent="0.3">
      <c r="A148" s="56">
        <v>134</v>
      </c>
      <c r="B148" s="97" t="str">
        <f ca="1">IFERROR(IF((VLOOKUP($E148,'Org List'!$AJ$10:$AL$188,3,FALSE))="","",(VLOOKUP($E148,'Org List'!$AJ$10:$AL$188,3,FALSE))),"")</f>
        <v>Midlands and East of England Commissioning Region</v>
      </c>
      <c r="C148" s="98" t="str">
        <f ca="1">IFERROR(IF((VLOOKUP($E148,'Org List'!$AO$10:$AQ$188,3,FALSE))="","",(VLOOKUP($E148,'Org List'!$AO$10:$AQ$188,3,FALSE))),"")</f>
        <v>West Midlands Region</v>
      </c>
      <c r="D148" s="116" t="str">
        <f ca="1">IFERROR(IF((VLOOKUP($E148,'Org List'!$AT$10:$AV$188,3,FALSE))="","",(VLOOKUP($E148,'Org List'!$AT$10:$AV$188,3,FALSE))),"")</f>
        <v>NHS England Midlands And East (West Midlands)</v>
      </c>
      <c r="E148" s="97" t="str">
        <f t="shared" ca="1" si="4"/>
        <v>E08000028</v>
      </c>
      <c r="F148" s="99" t="str">
        <f ca="1">IF(E148="","",VLOOKUP(E148,'Org List'!$J$9:$K$488,2,0))</f>
        <v>Sandwell</v>
      </c>
      <c r="G148" s="123">
        <f ca="1">IFERROR(IF((VLOOKUP($E148,'NEA Backsheet'!$D$5:$CB$183,G$9,FALSE))="","",(VLOOKUP($E148,'NEA Backsheet'!$D$5:$CB$183,G$9,FALSE))),"")</f>
        <v>9248.7947143631609</v>
      </c>
      <c r="H148" s="124">
        <f ca="1">IFERROR(IF((VLOOKUP($E148,'NEA Backsheet'!$D$5:$CB$183,H$9,FALSE))="","",(VLOOKUP($E148,'NEA Backsheet'!$D$5:$CB$183,H$9,FALSE))),"")</f>
        <v>8860.3002740460124</v>
      </c>
      <c r="I148" s="124">
        <f ca="1">IFERROR(IF((VLOOKUP($E148,'NEA Backsheet'!$D$5:$CB$183,I$9,FALSE))="","",(VLOOKUP($E148,'NEA Backsheet'!$D$5:$CB$183,I$9,FALSE))),"")</f>
        <v>9140.5088944107629</v>
      </c>
      <c r="J148" s="125">
        <f ca="1">IFERROR(IF((VLOOKUP($E148,'NEA Backsheet'!$D$5:$CB$183,J$9,FALSE))="","",(VLOOKUP($E148,'NEA Backsheet'!$D$5:$CB$183,J$9,FALSE))),"")</f>
        <v>9423.8476608851288</v>
      </c>
      <c r="K148" s="123">
        <f ca="1">IFERROR(IF((VLOOKUP($E148,'NEA Backsheet'!$D$5:$CB$183,K$9,FALSE))="","",(VLOOKUP($E148,'NEA Backsheet'!$D$5:$CB$183,K$9,FALSE))),"")</f>
        <v>9173.9056494580218</v>
      </c>
      <c r="L148" s="124">
        <f ca="1">IFERROR(IF((VLOOKUP($E148,'NEA Backsheet'!$D$5:$CB$183,L$9,FALSE))="","",(VLOOKUP($E148,'NEA Backsheet'!$D$5:$CB$183,L$9,FALSE))),"")</f>
        <v>9014.362800329016</v>
      </c>
      <c r="M148" s="124">
        <f ca="1">IFERROR(IF((VLOOKUP($E148,'NEA Backsheet'!$D$5:$CB$183,M$9,FALSE))="","",(VLOOKUP($E148,'NEA Backsheet'!$D$5:$CB$183,M$9,FALSE))),"")</f>
        <v>9617.5590417238964</v>
      </c>
      <c r="N148" s="126">
        <f ca="1">IFERROR(IF((VLOOKUP($E148,'NEA Backsheet'!$D$5:$CB$183,N$9,FALSE))="","",(VLOOKUP($E148,'NEA Backsheet'!$D$5:$CB$183,N$9,FALSE))),"")</f>
        <v>9525.6819967756528</v>
      </c>
      <c r="O148" s="184">
        <f ca="1">IFERROR(IF((VLOOKUP($E148,'NEA Backsheet'!$D$5:$CB$183,O$9,FALSE))="","",(VLOOKUP($E148,'NEA Backsheet'!$D$5:$CB$183,O$9,FALSE))),"")</f>
        <v>9393.8121836949922</v>
      </c>
      <c r="P148" s="126">
        <f ca="1">IFERROR(IF((VLOOKUP($E148,'NEA Backsheet'!$D$5:$CB$183,P$9,FALSE))="","",(VLOOKUP($E148,'NEA Backsheet'!$D$5:$CB$183,P$9,FALSE))),"")</f>
        <v>9333.5314066006922</v>
      </c>
      <c r="Q148" s="127">
        <f ca="1">IFERROR(IF((VLOOKUP($E148,'NEA Backsheet'!$D$5:$CB$183,Q$9,FALSE))="","",(VLOOKUP($E148,'NEA Backsheet'!$D$5:$CB$183,Q$9,FALSE))),"")</f>
        <v>0</v>
      </c>
      <c r="R148" s="126">
        <f ca="1">IFERROR(IF((VLOOKUP($E148,'NEA Backsheet'!$D$5:$CB$183,R$9,FALSE))="","",(VLOOKUP($E148,'NEA Backsheet'!$D$5:$CB$183,R$9,FALSE))),"")</f>
        <v>0</v>
      </c>
    </row>
    <row r="149" spans="1:18" ht="15" customHeight="1" x14ac:dyDescent="0.3">
      <c r="A149" s="56">
        <v>135</v>
      </c>
      <c r="B149" s="97" t="str">
        <f ca="1">IFERROR(IF((VLOOKUP($E149,'Org List'!$AJ$10:$AL$188,3,FALSE))="","",(VLOOKUP($E149,'Org List'!$AJ$10:$AL$188,3,FALSE))),"")</f>
        <v>North of England Commissioning Region</v>
      </c>
      <c r="C149" s="98" t="str">
        <f ca="1">IFERROR(IF((VLOOKUP($E149,'Org List'!$AO$10:$AQ$188,3,FALSE))="","",(VLOOKUP($E149,'Org List'!$AO$10:$AQ$188,3,FALSE))),"")</f>
        <v>North West Region</v>
      </c>
      <c r="D149" s="116" t="str">
        <f ca="1">IFERROR(IF((VLOOKUP($E149,'Org List'!$AT$10:$AV$188,3,FALSE))="","",(VLOOKUP($E149,'Org List'!$AT$10:$AV$188,3,FALSE))),"")</f>
        <v>NHS England North (Cheshire And Merseyside)</v>
      </c>
      <c r="E149" s="97" t="str">
        <f t="shared" ca="1" si="4"/>
        <v>E08000014</v>
      </c>
      <c r="F149" s="99" t="str">
        <f ca="1">IF(E149="","",VLOOKUP(E149,'Org List'!$J$9:$K$488,2,0))</f>
        <v>Sefton</v>
      </c>
      <c r="G149" s="123">
        <f ca="1">IFERROR(IF((VLOOKUP($E149,'NEA Backsheet'!$D$5:$CB$183,G$9,FALSE))="","",(VLOOKUP($E149,'NEA Backsheet'!$D$5:$CB$183,G$9,FALSE))),"")</f>
        <v>9213.3653331233381</v>
      </c>
      <c r="H149" s="124">
        <f ca="1">IFERROR(IF((VLOOKUP($E149,'NEA Backsheet'!$D$5:$CB$183,H$9,FALSE))="","",(VLOOKUP($E149,'NEA Backsheet'!$D$5:$CB$183,H$9,FALSE))),"")</f>
        <v>9312.5721522975946</v>
      </c>
      <c r="I149" s="124">
        <f ca="1">IFERROR(IF((VLOOKUP($E149,'NEA Backsheet'!$D$5:$CB$183,I$9,FALSE))="","",(VLOOKUP($E149,'NEA Backsheet'!$D$5:$CB$183,I$9,FALSE))),"")</f>
        <v>9808.4232229641311</v>
      </c>
      <c r="J149" s="125">
        <f ca="1">IFERROR(IF((VLOOKUP($E149,'NEA Backsheet'!$D$5:$CB$183,J$9,FALSE))="","",(VLOOKUP($E149,'NEA Backsheet'!$D$5:$CB$183,J$9,FALSE))),"")</f>
        <v>9885.1723037619595</v>
      </c>
      <c r="K149" s="123">
        <f ca="1">IFERROR(IF((VLOOKUP($E149,'NEA Backsheet'!$D$5:$CB$183,K$9,FALSE))="","",(VLOOKUP($E149,'NEA Backsheet'!$D$5:$CB$183,K$9,FALSE))),"")</f>
        <v>9710.9179363068961</v>
      </c>
      <c r="L149" s="124">
        <f ca="1">IFERROR(IF((VLOOKUP($E149,'NEA Backsheet'!$D$5:$CB$183,L$9,FALSE))="","",(VLOOKUP($E149,'NEA Backsheet'!$D$5:$CB$183,L$9,FALSE))),"")</f>
        <v>9527.7715502596093</v>
      </c>
      <c r="M149" s="124">
        <f ca="1">IFERROR(IF((VLOOKUP($E149,'NEA Backsheet'!$D$5:$CB$183,M$9,FALSE))="","",(VLOOKUP($E149,'NEA Backsheet'!$D$5:$CB$183,M$9,FALSE))),"")</f>
        <v>9891.332594130643</v>
      </c>
      <c r="N149" s="126">
        <f ca="1">IFERROR(IF((VLOOKUP($E149,'NEA Backsheet'!$D$5:$CB$183,N$9,FALSE))="","",(VLOOKUP($E149,'NEA Backsheet'!$D$5:$CB$183,N$9,FALSE))),"")</f>
        <v>9956.9562554373369</v>
      </c>
      <c r="O149" s="184">
        <f ca="1">IFERROR(IF((VLOOKUP($E149,'NEA Backsheet'!$D$5:$CB$183,O$9,FALSE))="","",(VLOOKUP($E149,'NEA Backsheet'!$D$5:$CB$183,O$9,FALSE))),"")</f>
        <v>10815.779353362681</v>
      </c>
      <c r="P149" s="126">
        <f ca="1">IFERROR(IF((VLOOKUP($E149,'NEA Backsheet'!$D$5:$CB$183,P$9,FALSE))="","",(VLOOKUP($E149,'NEA Backsheet'!$D$5:$CB$183,P$9,FALSE))),"")</f>
        <v>11456.702317703437</v>
      </c>
      <c r="Q149" s="127">
        <f ca="1">IFERROR(IF((VLOOKUP($E149,'NEA Backsheet'!$D$5:$CB$183,Q$9,FALSE))="","",(VLOOKUP($E149,'NEA Backsheet'!$D$5:$CB$183,Q$9,FALSE))),"")</f>
        <v>0</v>
      </c>
      <c r="R149" s="126">
        <f ca="1">IFERROR(IF((VLOOKUP($E149,'NEA Backsheet'!$D$5:$CB$183,R$9,FALSE))="","",(VLOOKUP($E149,'NEA Backsheet'!$D$5:$CB$183,R$9,FALSE))),"")</f>
        <v>0</v>
      </c>
    </row>
    <row r="150" spans="1:18" ht="15" customHeight="1" x14ac:dyDescent="0.3">
      <c r="A150" s="56">
        <v>136</v>
      </c>
      <c r="B150" s="97" t="str">
        <f ca="1">IFERROR(IF((VLOOKUP($E150,'Org List'!$AJ$10:$AL$188,3,FALSE))="","",(VLOOKUP($E150,'Org List'!$AJ$10:$AL$188,3,FALSE))),"")</f>
        <v>North of England Commissioning Region</v>
      </c>
      <c r="C150" s="98" t="str">
        <f ca="1">IFERROR(IF((VLOOKUP($E150,'Org List'!$AO$10:$AQ$188,3,FALSE))="","",(VLOOKUP($E150,'Org List'!$AO$10:$AQ$188,3,FALSE))),"")</f>
        <v>Yorkshire and The Humber Region</v>
      </c>
      <c r="D150" s="116" t="str">
        <f ca="1">IFERROR(IF((VLOOKUP($E150,'Org List'!$AT$10:$AV$188,3,FALSE))="","",(VLOOKUP($E150,'Org List'!$AT$10:$AV$188,3,FALSE))),"")</f>
        <v>NHS England North (Yorkshire And Humber)</v>
      </c>
      <c r="E150" s="97" t="str">
        <f t="shared" ca="1" si="4"/>
        <v>E08000019</v>
      </c>
      <c r="F150" s="99" t="str">
        <f ca="1">IF(E150="","",VLOOKUP(E150,'Org List'!$J$9:$K$488,2,0))</f>
        <v>Sheffield</v>
      </c>
      <c r="G150" s="123">
        <f ca="1">IFERROR(IF((VLOOKUP($E150,'NEA Backsheet'!$D$5:$CB$183,G$9,FALSE))="","",(VLOOKUP($E150,'NEA Backsheet'!$D$5:$CB$183,G$9,FALSE))),"")</f>
        <v>13489.956818606568</v>
      </c>
      <c r="H150" s="124">
        <f ca="1">IFERROR(IF((VLOOKUP($E150,'NEA Backsheet'!$D$5:$CB$183,H$9,FALSE))="","",(VLOOKUP($E150,'NEA Backsheet'!$D$5:$CB$183,H$9,FALSE))),"")</f>
        <v>14042.667803103624</v>
      </c>
      <c r="I150" s="124">
        <f ca="1">IFERROR(IF((VLOOKUP($E150,'NEA Backsheet'!$D$5:$CB$183,I$9,FALSE))="","",(VLOOKUP($E150,'NEA Backsheet'!$D$5:$CB$183,I$9,FALSE))),"")</f>
        <v>14207.290389711616</v>
      </c>
      <c r="J150" s="125">
        <f ca="1">IFERROR(IF((VLOOKUP($E150,'NEA Backsheet'!$D$5:$CB$183,J$9,FALSE))="","",(VLOOKUP($E150,'NEA Backsheet'!$D$5:$CB$183,J$9,FALSE))),"")</f>
        <v>13982.376435944745</v>
      </c>
      <c r="K150" s="123">
        <f ca="1">IFERROR(IF((VLOOKUP($E150,'NEA Backsheet'!$D$5:$CB$183,K$9,FALSE))="","",(VLOOKUP($E150,'NEA Backsheet'!$D$5:$CB$183,K$9,FALSE))),"")</f>
        <v>14240.301265586828</v>
      </c>
      <c r="L150" s="124">
        <f ca="1">IFERROR(IF((VLOOKUP($E150,'NEA Backsheet'!$D$5:$CB$183,L$9,FALSE))="","",(VLOOKUP($E150,'NEA Backsheet'!$D$5:$CB$183,L$9,FALSE))),"")</f>
        <v>14225.753777936548</v>
      </c>
      <c r="M150" s="124">
        <f ca="1">IFERROR(IF((VLOOKUP($E150,'NEA Backsheet'!$D$5:$CB$183,M$9,FALSE))="","",(VLOOKUP($E150,'NEA Backsheet'!$D$5:$CB$183,M$9,FALSE))),"")</f>
        <v>13851.261366821898</v>
      </c>
      <c r="N150" s="126">
        <f ca="1">IFERROR(IF((VLOOKUP($E150,'NEA Backsheet'!$D$5:$CB$183,N$9,FALSE))="","",(VLOOKUP($E150,'NEA Backsheet'!$D$5:$CB$183,N$9,FALSE))),"")</f>
        <v>14109.152487065232</v>
      </c>
      <c r="O150" s="184">
        <f ca="1">IFERROR(IF((VLOOKUP($E150,'NEA Backsheet'!$D$5:$CB$183,O$9,FALSE))="","",(VLOOKUP($E150,'NEA Backsheet'!$D$5:$CB$183,O$9,FALSE))),"")</f>
        <v>14018.393643540778</v>
      </c>
      <c r="P150" s="126">
        <f ca="1">IFERROR(IF((VLOOKUP($E150,'NEA Backsheet'!$D$5:$CB$183,P$9,FALSE))="","",(VLOOKUP($E150,'NEA Backsheet'!$D$5:$CB$183,P$9,FALSE))),"")</f>
        <v>13947.636837652306</v>
      </c>
      <c r="Q150" s="127">
        <f ca="1">IFERROR(IF((VLOOKUP($E150,'NEA Backsheet'!$D$5:$CB$183,Q$9,FALSE))="","",(VLOOKUP($E150,'NEA Backsheet'!$D$5:$CB$183,Q$9,FALSE))),"")</f>
        <v>0</v>
      </c>
      <c r="R150" s="126">
        <f ca="1">IFERROR(IF((VLOOKUP($E150,'NEA Backsheet'!$D$5:$CB$183,R$9,FALSE))="","",(VLOOKUP($E150,'NEA Backsheet'!$D$5:$CB$183,R$9,FALSE))),"")</f>
        <v>0</v>
      </c>
    </row>
    <row r="151" spans="1:18" ht="15" customHeight="1" x14ac:dyDescent="0.3">
      <c r="A151" s="56">
        <v>137</v>
      </c>
      <c r="B151" s="97" t="str">
        <f ca="1">IFERROR(IF((VLOOKUP($E151,'Org List'!$AJ$10:$AL$188,3,FALSE))="","",(VLOOKUP($E151,'Org List'!$AJ$10:$AL$188,3,FALSE))),"")</f>
        <v>Midlands and East of England Commissioning Region</v>
      </c>
      <c r="C151" s="98" t="str">
        <f ca="1">IFERROR(IF((VLOOKUP($E151,'Org List'!$AO$10:$AQ$188,3,FALSE))="","",(VLOOKUP($E151,'Org List'!$AO$10:$AQ$188,3,FALSE))),"")</f>
        <v>West Midlands Region</v>
      </c>
      <c r="D151" s="116" t="str">
        <f ca="1">IFERROR(IF((VLOOKUP($E151,'Org List'!$AT$10:$AV$188,3,FALSE))="","",(VLOOKUP($E151,'Org List'!$AT$10:$AV$188,3,FALSE))),"")</f>
        <v>NHS England Midlands And East (North Midlands)</v>
      </c>
      <c r="E151" s="97" t="str">
        <f t="shared" ca="1" si="4"/>
        <v>E06000051</v>
      </c>
      <c r="F151" s="99" t="str">
        <f ca="1">IF(E151="","",VLOOKUP(E151,'Org List'!$J$9:$K$488,2,0))</f>
        <v>Shropshire</v>
      </c>
      <c r="G151" s="123">
        <f ca="1">IFERROR(IF((VLOOKUP($E151,'NEA Backsheet'!$D$5:$CB$183,G$9,FALSE))="","",(VLOOKUP($E151,'NEA Backsheet'!$D$5:$CB$183,G$9,FALSE))),"")</f>
        <v>8581.6295620355177</v>
      </c>
      <c r="H151" s="124">
        <f ca="1">IFERROR(IF((VLOOKUP($E151,'NEA Backsheet'!$D$5:$CB$183,H$9,FALSE))="","",(VLOOKUP($E151,'NEA Backsheet'!$D$5:$CB$183,H$9,FALSE))),"")</f>
        <v>8400.3608677317425</v>
      </c>
      <c r="I151" s="124">
        <f ca="1">IFERROR(IF((VLOOKUP($E151,'NEA Backsheet'!$D$5:$CB$183,I$9,FALSE))="","",(VLOOKUP($E151,'NEA Backsheet'!$D$5:$CB$183,I$9,FALSE))),"")</f>
        <v>8707.6179889085925</v>
      </c>
      <c r="J151" s="125">
        <f ca="1">IFERROR(IF((VLOOKUP($E151,'NEA Backsheet'!$D$5:$CB$183,J$9,FALSE))="","",(VLOOKUP($E151,'NEA Backsheet'!$D$5:$CB$183,J$9,FALSE))),"")</f>
        <v>8914.5682681067083</v>
      </c>
      <c r="K151" s="123">
        <f ca="1">IFERROR(IF((VLOOKUP($E151,'NEA Backsheet'!$D$5:$CB$183,K$9,FALSE))="","",(VLOOKUP($E151,'NEA Backsheet'!$D$5:$CB$183,K$9,FALSE))),"")</f>
        <v>8510.8236647614831</v>
      </c>
      <c r="L151" s="124">
        <f ca="1">IFERROR(IF((VLOOKUP($E151,'NEA Backsheet'!$D$5:$CB$183,L$9,FALSE))="","",(VLOOKUP($E151,'NEA Backsheet'!$D$5:$CB$183,L$9,FALSE))),"")</f>
        <v>8311.1257552373499</v>
      </c>
      <c r="M151" s="124">
        <f ca="1">IFERROR(IF((VLOOKUP($E151,'NEA Backsheet'!$D$5:$CB$183,M$9,FALSE))="","",(VLOOKUP($E151,'NEA Backsheet'!$D$5:$CB$183,M$9,FALSE))),"")</f>
        <v>8832.9248766119781</v>
      </c>
      <c r="N151" s="126">
        <f ca="1">IFERROR(IF((VLOOKUP($E151,'NEA Backsheet'!$D$5:$CB$183,N$9,FALSE))="","",(VLOOKUP($E151,'NEA Backsheet'!$D$5:$CB$183,N$9,FALSE))),"")</f>
        <v>8563.6135279772407</v>
      </c>
      <c r="O151" s="184">
        <f ca="1">IFERROR(IF((VLOOKUP($E151,'NEA Backsheet'!$D$5:$CB$183,O$9,FALSE))="","",(VLOOKUP($E151,'NEA Backsheet'!$D$5:$CB$183,O$9,FALSE))),"")</f>
        <v>8930.4079932043096</v>
      </c>
      <c r="P151" s="126">
        <f ca="1">IFERROR(IF((VLOOKUP($E151,'NEA Backsheet'!$D$5:$CB$183,P$9,FALSE))="","",(VLOOKUP($E151,'NEA Backsheet'!$D$5:$CB$183,P$9,FALSE))),"")</f>
        <v>9032.1668870778631</v>
      </c>
      <c r="Q151" s="127">
        <f ca="1">IFERROR(IF((VLOOKUP($E151,'NEA Backsheet'!$D$5:$CB$183,Q$9,FALSE))="","",(VLOOKUP($E151,'NEA Backsheet'!$D$5:$CB$183,Q$9,FALSE))),"")</f>
        <v>0</v>
      </c>
      <c r="R151" s="126">
        <f ca="1">IFERROR(IF((VLOOKUP($E151,'NEA Backsheet'!$D$5:$CB$183,R$9,FALSE))="","",(VLOOKUP($E151,'NEA Backsheet'!$D$5:$CB$183,R$9,FALSE))),"")</f>
        <v>0</v>
      </c>
    </row>
    <row r="152" spans="1:18" ht="15" customHeight="1" x14ac:dyDescent="0.3">
      <c r="A152" s="56">
        <v>138</v>
      </c>
      <c r="B152" s="97" t="str">
        <f ca="1">IFERROR(IF((VLOOKUP($E152,'Org List'!$AJ$10:$AL$188,3,FALSE))="","",(VLOOKUP($E152,'Org List'!$AJ$10:$AL$188,3,FALSE))),"")</f>
        <v>South East England Commissioning Region</v>
      </c>
      <c r="C152" s="98" t="str">
        <f ca="1">IFERROR(IF((VLOOKUP($E152,'Org List'!$AO$10:$AQ$188,3,FALSE))="","",(VLOOKUP($E152,'Org List'!$AO$10:$AQ$188,3,FALSE))),"")</f>
        <v>South East Region</v>
      </c>
      <c r="D152" s="116" t="str">
        <f ca="1">IFERROR(IF((VLOOKUP($E152,'Org List'!$AT$10:$AV$188,3,FALSE))="","",(VLOOKUP($E152,'Org List'!$AT$10:$AV$188,3,FALSE))),"")</f>
        <v>NHS England South East (Hampshire, Isle of Wight and Thames Valley)</v>
      </c>
      <c r="E152" s="97" t="str">
        <f t="shared" ca="1" si="4"/>
        <v>E06000039</v>
      </c>
      <c r="F152" s="99" t="str">
        <f ca="1">IF(E152="","",VLOOKUP(E152,'Org List'!$J$9:$K$488,2,0))</f>
        <v>Slough</v>
      </c>
      <c r="G152" s="123">
        <f ca="1">IFERROR(IF((VLOOKUP($E152,'NEA Backsheet'!$D$5:$CB$183,G$9,FALSE))="","",(VLOOKUP($E152,'NEA Backsheet'!$D$5:$CB$183,G$9,FALSE))),"")</f>
        <v>4266.1457353237201</v>
      </c>
      <c r="H152" s="124">
        <f ca="1">IFERROR(IF((VLOOKUP($E152,'NEA Backsheet'!$D$5:$CB$183,H$9,FALSE))="","",(VLOOKUP($E152,'NEA Backsheet'!$D$5:$CB$183,H$9,FALSE))),"")</f>
        <v>4115.4066690129748</v>
      </c>
      <c r="I152" s="124">
        <f ca="1">IFERROR(IF((VLOOKUP($E152,'NEA Backsheet'!$D$5:$CB$183,I$9,FALSE))="","",(VLOOKUP($E152,'NEA Backsheet'!$D$5:$CB$183,I$9,FALSE))),"")</f>
        <v>4341.5094949995819</v>
      </c>
      <c r="J152" s="125">
        <f ca="1">IFERROR(IF((VLOOKUP($E152,'NEA Backsheet'!$D$5:$CB$183,J$9,FALSE))="","",(VLOOKUP($E152,'NEA Backsheet'!$D$5:$CB$183,J$9,FALSE))),"")</f>
        <v>4318.0256783424556</v>
      </c>
      <c r="K152" s="123">
        <f ca="1">IFERROR(IF((VLOOKUP($E152,'NEA Backsheet'!$D$5:$CB$183,K$9,FALSE))="","",(VLOOKUP($E152,'NEA Backsheet'!$D$5:$CB$183,K$9,FALSE))),"")</f>
        <v>4130.9857645182456</v>
      </c>
      <c r="L152" s="124">
        <f ca="1">IFERROR(IF((VLOOKUP($E152,'NEA Backsheet'!$D$5:$CB$183,L$9,FALSE))="","",(VLOOKUP($E152,'NEA Backsheet'!$D$5:$CB$183,L$9,FALSE))),"")</f>
        <v>4160.948365681098</v>
      </c>
      <c r="M152" s="124">
        <f ca="1">IFERROR(IF((VLOOKUP($E152,'NEA Backsheet'!$D$5:$CB$183,M$9,FALSE))="","",(VLOOKUP($E152,'NEA Backsheet'!$D$5:$CB$183,M$9,FALSE))),"")</f>
        <v>4415.0176639475776</v>
      </c>
      <c r="N152" s="126">
        <f ca="1">IFERROR(IF((VLOOKUP($E152,'NEA Backsheet'!$D$5:$CB$183,N$9,FALSE))="","",(VLOOKUP($E152,'NEA Backsheet'!$D$5:$CB$183,N$9,FALSE))),"")</f>
        <v>4104.755934239196</v>
      </c>
      <c r="O152" s="184">
        <f ca="1">IFERROR(IF((VLOOKUP($E152,'NEA Backsheet'!$D$5:$CB$183,O$9,FALSE))="","",(VLOOKUP($E152,'NEA Backsheet'!$D$5:$CB$183,O$9,FALSE))),"")</f>
        <v>4495.8362993729606</v>
      </c>
      <c r="P152" s="126">
        <f ca="1">IFERROR(IF((VLOOKUP($E152,'NEA Backsheet'!$D$5:$CB$183,P$9,FALSE))="","",(VLOOKUP($E152,'NEA Backsheet'!$D$5:$CB$183,P$9,FALSE))),"")</f>
        <v>4442.461137953971</v>
      </c>
      <c r="Q152" s="127">
        <f ca="1">IFERROR(IF((VLOOKUP($E152,'NEA Backsheet'!$D$5:$CB$183,Q$9,FALSE))="","",(VLOOKUP($E152,'NEA Backsheet'!$D$5:$CB$183,Q$9,FALSE))),"")</f>
        <v>0</v>
      </c>
      <c r="R152" s="126">
        <f ca="1">IFERROR(IF((VLOOKUP($E152,'NEA Backsheet'!$D$5:$CB$183,R$9,FALSE))="","",(VLOOKUP($E152,'NEA Backsheet'!$D$5:$CB$183,R$9,FALSE))),"")</f>
        <v>0</v>
      </c>
    </row>
    <row r="153" spans="1:18" ht="15" customHeight="1" x14ac:dyDescent="0.3">
      <c r="A153" s="56">
        <v>139</v>
      </c>
      <c r="B153" s="97" t="str">
        <f ca="1">IFERROR(IF((VLOOKUP($E153,'Org List'!$AJ$10:$AL$188,3,FALSE))="","",(VLOOKUP($E153,'Org List'!$AJ$10:$AL$188,3,FALSE))),"")</f>
        <v>Midlands and East of England Commissioning Region</v>
      </c>
      <c r="C153" s="98" t="str">
        <f ca="1">IFERROR(IF((VLOOKUP($E153,'Org List'!$AO$10:$AQ$188,3,FALSE))="","",(VLOOKUP($E153,'Org List'!$AO$10:$AQ$188,3,FALSE))),"")</f>
        <v>West Midlands Region</v>
      </c>
      <c r="D153" s="116" t="str">
        <f ca="1">IFERROR(IF((VLOOKUP($E153,'Org List'!$AT$10:$AV$188,3,FALSE))="","",(VLOOKUP($E153,'Org List'!$AT$10:$AV$188,3,FALSE))),"")</f>
        <v>NHS England Midlands And East (West Midlands)</v>
      </c>
      <c r="E153" s="97" t="str">
        <f t="shared" ca="1" si="4"/>
        <v>E08000029</v>
      </c>
      <c r="F153" s="99" t="str">
        <f ca="1">IF(E153="","",VLOOKUP(E153,'Org List'!$J$9:$K$488,2,0))</f>
        <v>Solihull</v>
      </c>
      <c r="G153" s="123">
        <f ca="1">IFERROR(IF((VLOOKUP($E153,'NEA Backsheet'!$D$5:$CB$183,G$9,FALSE))="","",(VLOOKUP($E153,'NEA Backsheet'!$D$5:$CB$183,G$9,FALSE))),"")</f>
        <v>6285.6015609477599</v>
      </c>
      <c r="H153" s="124">
        <f ca="1">IFERROR(IF((VLOOKUP($E153,'NEA Backsheet'!$D$5:$CB$183,H$9,FALSE))="","",(VLOOKUP($E153,'NEA Backsheet'!$D$5:$CB$183,H$9,FALSE))),"")</f>
        <v>6256.2245226679461</v>
      </c>
      <c r="I153" s="124">
        <f ca="1">IFERROR(IF((VLOOKUP($E153,'NEA Backsheet'!$D$5:$CB$183,I$9,FALSE))="","",(VLOOKUP($E153,'NEA Backsheet'!$D$5:$CB$183,I$9,FALSE))),"")</f>
        <v>6791.5461988746138</v>
      </c>
      <c r="J153" s="125">
        <f ca="1">IFERROR(IF((VLOOKUP($E153,'NEA Backsheet'!$D$5:$CB$183,J$9,FALSE))="","",(VLOOKUP($E153,'NEA Backsheet'!$D$5:$CB$183,J$9,FALSE))),"")</f>
        <v>7076.5199688371076</v>
      </c>
      <c r="K153" s="123">
        <f ca="1">IFERROR(IF((VLOOKUP($E153,'NEA Backsheet'!$D$5:$CB$183,K$9,FALSE))="","",(VLOOKUP($E153,'NEA Backsheet'!$D$5:$CB$183,K$9,FALSE))),"")</f>
        <v>6948.1317207416041</v>
      </c>
      <c r="L153" s="124">
        <f ca="1">IFERROR(IF((VLOOKUP($E153,'NEA Backsheet'!$D$5:$CB$183,L$9,FALSE))="","",(VLOOKUP($E153,'NEA Backsheet'!$D$5:$CB$183,L$9,FALSE))),"")</f>
        <v>6877.5868986980986</v>
      </c>
      <c r="M153" s="124">
        <f ca="1">IFERROR(IF((VLOOKUP($E153,'NEA Backsheet'!$D$5:$CB$183,M$9,FALSE))="","",(VLOOKUP($E153,'NEA Backsheet'!$D$5:$CB$183,M$9,FALSE))),"")</f>
        <v>7090.3734991748142</v>
      </c>
      <c r="N153" s="126">
        <f ca="1">IFERROR(IF((VLOOKUP($E153,'NEA Backsheet'!$D$5:$CB$183,N$9,FALSE))="","",(VLOOKUP($E153,'NEA Backsheet'!$D$5:$CB$183,N$9,FALSE))),"")</f>
        <v>7024.5757029734668</v>
      </c>
      <c r="O153" s="184">
        <f ca="1">IFERROR(IF((VLOOKUP($E153,'NEA Backsheet'!$D$5:$CB$183,O$9,FALSE))="","",(VLOOKUP($E153,'NEA Backsheet'!$D$5:$CB$183,O$9,FALSE))),"")</f>
        <v>7316.8949598936233</v>
      </c>
      <c r="P153" s="126">
        <f ca="1">IFERROR(IF((VLOOKUP($E153,'NEA Backsheet'!$D$5:$CB$183,P$9,FALSE))="","",(VLOOKUP($E153,'NEA Backsheet'!$D$5:$CB$183,P$9,FALSE))),"")</f>
        <v>7321.421600064622</v>
      </c>
      <c r="Q153" s="127">
        <f ca="1">IFERROR(IF((VLOOKUP($E153,'NEA Backsheet'!$D$5:$CB$183,Q$9,FALSE))="","",(VLOOKUP($E153,'NEA Backsheet'!$D$5:$CB$183,Q$9,FALSE))),"")</f>
        <v>0</v>
      </c>
      <c r="R153" s="126">
        <f ca="1">IFERROR(IF((VLOOKUP($E153,'NEA Backsheet'!$D$5:$CB$183,R$9,FALSE))="","",(VLOOKUP($E153,'NEA Backsheet'!$D$5:$CB$183,R$9,FALSE))),"")</f>
        <v>0</v>
      </c>
    </row>
    <row r="154" spans="1:18" ht="15" customHeight="1" x14ac:dyDescent="0.3">
      <c r="A154" s="56">
        <v>140</v>
      </c>
      <c r="B154" s="97" t="str">
        <f ca="1">IFERROR(IF((VLOOKUP($E154,'Org List'!$AJ$10:$AL$188,3,FALSE))="","",(VLOOKUP($E154,'Org List'!$AJ$10:$AL$188,3,FALSE))),"")</f>
        <v>South West England Commissioning Region</v>
      </c>
      <c r="C154" s="98" t="str">
        <f ca="1">IFERROR(IF((VLOOKUP($E154,'Org List'!$AO$10:$AQ$188,3,FALSE))="","",(VLOOKUP($E154,'Org List'!$AO$10:$AQ$188,3,FALSE))),"")</f>
        <v>South West Region</v>
      </c>
      <c r="D154" s="116" t="str">
        <f ca="1">IFERROR(IF((VLOOKUP($E154,'Org List'!$AT$10:$AV$188,3,FALSE))="","",(VLOOKUP($E154,'Org List'!$AT$10:$AV$188,3,FALSE))),"")</f>
        <v>NHS England South West (South West South)</v>
      </c>
      <c r="E154" s="97" t="str">
        <f t="shared" ca="1" si="4"/>
        <v>E10000027</v>
      </c>
      <c r="F154" s="99" t="str">
        <f ca="1">IF(E154="","",VLOOKUP(E154,'Org List'!$J$9:$K$488,2,0))</f>
        <v>Somerset</v>
      </c>
      <c r="G154" s="123">
        <f ca="1">IFERROR(IF((VLOOKUP($E154,'NEA Backsheet'!$D$5:$CB$183,G$9,FALSE))="","",(VLOOKUP($E154,'NEA Backsheet'!$D$5:$CB$183,G$9,FALSE))),"")</f>
        <v>17094.375828848359</v>
      </c>
      <c r="H154" s="124">
        <f ca="1">IFERROR(IF((VLOOKUP($E154,'NEA Backsheet'!$D$5:$CB$183,H$9,FALSE))="","",(VLOOKUP($E154,'NEA Backsheet'!$D$5:$CB$183,H$9,FALSE))),"")</f>
        <v>17145.196040764418</v>
      </c>
      <c r="I154" s="124">
        <f ca="1">IFERROR(IF((VLOOKUP($E154,'NEA Backsheet'!$D$5:$CB$183,I$9,FALSE))="","",(VLOOKUP($E154,'NEA Backsheet'!$D$5:$CB$183,I$9,FALSE))),"")</f>
        <v>18369.992032887174</v>
      </c>
      <c r="J154" s="125">
        <f ca="1">IFERROR(IF((VLOOKUP($E154,'NEA Backsheet'!$D$5:$CB$183,J$9,FALSE))="","",(VLOOKUP($E154,'NEA Backsheet'!$D$5:$CB$183,J$9,FALSE))),"")</f>
        <v>18606.875593306053</v>
      </c>
      <c r="K154" s="123">
        <f ca="1">IFERROR(IF((VLOOKUP($E154,'NEA Backsheet'!$D$5:$CB$183,K$9,FALSE))="","",(VLOOKUP($E154,'NEA Backsheet'!$D$5:$CB$183,K$9,FALSE))),"")</f>
        <v>17739.864215001988</v>
      </c>
      <c r="L154" s="124">
        <f ca="1">IFERROR(IF((VLOOKUP($E154,'NEA Backsheet'!$D$5:$CB$183,L$9,FALSE))="","",(VLOOKUP($E154,'NEA Backsheet'!$D$5:$CB$183,L$9,FALSE))),"")</f>
        <v>17756.534199723414</v>
      </c>
      <c r="M154" s="124">
        <f ca="1">IFERROR(IF((VLOOKUP($E154,'NEA Backsheet'!$D$5:$CB$183,M$9,FALSE))="","",(VLOOKUP($E154,'NEA Backsheet'!$D$5:$CB$183,M$9,FALSE))),"")</f>
        <v>18526.355464326465</v>
      </c>
      <c r="N154" s="126">
        <f ca="1">IFERROR(IF((VLOOKUP($E154,'NEA Backsheet'!$D$5:$CB$183,N$9,FALSE))="","",(VLOOKUP($E154,'NEA Backsheet'!$D$5:$CB$183,N$9,FALSE))),"")</f>
        <v>18322.709320507871</v>
      </c>
      <c r="O154" s="184">
        <f ca="1">IFERROR(IF((VLOOKUP($E154,'NEA Backsheet'!$D$5:$CB$183,O$9,FALSE))="","",(VLOOKUP($E154,'NEA Backsheet'!$D$5:$CB$183,O$9,FALSE))),"")</f>
        <v>18294.104723372518</v>
      </c>
      <c r="P154" s="126">
        <f ca="1">IFERROR(IF((VLOOKUP($E154,'NEA Backsheet'!$D$5:$CB$183,P$9,FALSE))="","",(VLOOKUP($E154,'NEA Backsheet'!$D$5:$CB$183,P$9,FALSE))),"")</f>
        <v>18011.512065305702</v>
      </c>
      <c r="Q154" s="127">
        <f ca="1">IFERROR(IF((VLOOKUP($E154,'NEA Backsheet'!$D$5:$CB$183,Q$9,FALSE))="","",(VLOOKUP($E154,'NEA Backsheet'!$D$5:$CB$183,Q$9,FALSE))),"")</f>
        <v>0</v>
      </c>
      <c r="R154" s="126">
        <f ca="1">IFERROR(IF((VLOOKUP($E154,'NEA Backsheet'!$D$5:$CB$183,R$9,FALSE))="","",(VLOOKUP($E154,'NEA Backsheet'!$D$5:$CB$183,R$9,FALSE))),"")</f>
        <v>0</v>
      </c>
    </row>
    <row r="155" spans="1:18" ht="15" customHeight="1" x14ac:dyDescent="0.3">
      <c r="A155" s="56">
        <v>141</v>
      </c>
      <c r="B155" s="97" t="str">
        <f ca="1">IFERROR(IF((VLOOKUP($E155,'Org List'!$AJ$10:$AL$188,3,FALSE))="","",(VLOOKUP($E155,'Org List'!$AJ$10:$AL$188,3,FALSE))),"")</f>
        <v>South West England Commissioning Region</v>
      </c>
      <c r="C155" s="98" t="str">
        <f ca="1">IFERROR(IF((VLOOKUP($E155,'Org List'!$AO$10:$AQ$188,3,FALSE))="","",(VLOOKUP($E155,'Org List'!$AO$10:$AQ$188,3,FALSE))),"")</f>
        <v>South West Region</v>
      </c>
      <c r="D155" s="116" t="str">
        <f ca="1">IFERROR(IF((VLOOKUP($E155,'Org List'!$AT$10:$AV$188,3,FALSE))="","",(VLOOKUP($E155,'Org List'!$AT$10:$AV$188,3,FALSE))),"")</f>
        <v>NHS England South West (South West North)</v>
      </c>
      <c r="E155" s="97" t="str">
        <f t="shared" ca="1" si="4"/>
        <v>E06000025</v>
      </c>
      <c r="F155" s="99" t="str">
        <f ca="1">IF(E155="","",VLOOKUP(E155,'Org List'!$J$9:$K$488,2,0))</f>
        <v>South Gloucestershire</v>
      </c>
      <c r="G155" s="123">
        <f ca="1">IFERROR(IF((VLOOKUP($E155,'NEA Backsheet'!$D$5:$CB$183,G$9,FALSE))="","",(VLOOKUP($E155,'NEA Backsheet'!$D$5:$CB$183,G$9,FALSE))),"")</f>
        <v>6632.5020342272946</v>
      </c>
      <c r="H155" s="124">
        <f ca="1">IFERROR(IF((VLOOKUP($E155,'NEA Backsheet'!$D$5:$CB$183,H$9,FALSE))="","",(VLOOKUP($E155,'NEA Backsheet'!$D$5:$CB$183,H$9,FALSE))),"")</f>
        <v>6619.794054891182</v>
      </c>
      <c r="I155" s="124">
        <f ca="1">IFERROR(IF((VLOOKUP($E155,'NEA Backsheet'!$D$5:$CB$183,I$9,FALSE))="","",(VLOOKUP($E155,'NEA Backsheet'!$D$5:$CB$183,I$9,FALSE))),"")</f>
        <v>7017.5888769251487</v>
      </c>
      <c r="J155" s="125">
        <f ca="1">IFERROR(IF((VLOOKUP($E155,'NEA Backsheet'!$D$5:$CB$183,J$9,FALSE))="","",(VLOOKUP($E155,'NEA Backsheet'!$D$5:$CB$183,J$9,FALSE))),"")</f>
        <v>7116.0128634360908</v>
      </c>
      <c r="K155" s="123">
        <f ca="1">IFERROR(IF((VLOOKUP($E155,'NEA Backsheet'!$D$5:$CB$183,K$9,FALSE))="","",(VLOOKUP($E155,'NEA Backsheet'!$D$5:$CB$183,K$9,FALSE))),"")</f>
        <v>6806.8123207406552</v>
      </c>
      <c r="L155" s="124">
        <f ca="1">IFERROR(IF((VLOOKUP($E155,'NEA Backsheet'!$D$5:$CB$183,L$9,FALSE))="","",(VLOOKUP($E155,'NEA Backsheet'!$D$5:$CB$183,L$9,FALSE))),"")</f>
        <v>6933.2922961592412</v>
      </c>
      <c r="M155" s="124">
        <f ca="1">IFERROR(IF((VLOOKUP($E155,'NEA Backsheet'!$D$5:$CB$183,M$9,FALSE))="","",(VLOOKUP($E155,'NEA Backsheet'!$D$5:$CB$183,M$9,FALSE))),"")</f>
        <v>7061.3056376892364</v>
      </c>
      <c r="N155" s="126">
        <f ca="1">IFERROR(IF((VLOOKUP($E155,'NEA Backsheet'!$D$5:$CB$183,N$9,FALSE))="","",(VLOOKUP($E155,'NEA Backsheet'!$D$5:$CB$183,N$9,FALSE))),"")</f>
        <v>6846.719182812818</v>
      </c>
      <c r="O155" s="184">
        <f ca="1">IFERROR(IF((VLOOKUP($E155,'NEA Backsheet'!$D$5:$CB$183,O$9,FALSE))="","",(VLOOKUP($E155,'NEA Backsheet'!$D$5:$CB$183,O$9,FALSE))),"")</f>
        <v>7141.4566691226664</v>
      </c>
      <c r="P155" s="126">
        <f ca="1">IFERROR(IF((VLOOKUP($E155,'NEA Backsheet'!$D$5:$CB$183,P$9,FALSE))="","",(VLOOKUP($E155,'NEA Backsheet'!$D$5:$CB$183,P$9,FALSE))),"")</f>
        <v>7470.2763970671931</v>
      </c>
      <c r="Q155" s="127">
        <f ca="1">IFERROR(IF((VLOOKUP($E155,'NEA Backsheet'!$D$5:$CB$183,Q$9,FALSE))="","",(VLOOKUP($E155,'NEA Backsheet'!$D$5:$CB$183,Q$9,FALSE))),"")</f>
        <v>0</v>
      </c>
      <c r="R155" s="126">
        <f ca="1">IFERROR(IF((VLOOKUP($E155,'NEA Backsheet'!$D$5:$CB$183,R$9,FALSE))="","",(VLOOKUP($E155,'NEA Backsheet'!$D$5:$CB$183,R$9,FALSE))),"")</f>
        <v>0</v>
      </c>
    </row>
    <row r="156" spans="1:18" ht="15" customHeight="1" x14ac:dyDescent="0.3">
      <c r="A156" s="56">
        <v>142</v>
      </c>
      <c r="B156" s="97" t="str">
        <f ca="1">IFERROR(IF((VLOOKUP($E156,'Org List'!$AJ$10:$AL$188,3,FALSE))="","",(VLOOKUP($E156,'Org List'!$AJ$10:$AL$188,3,FALSE))),"")</f>
        <v>North of England Commissioning Region</v>
      </c>
      <c r="C156" s="98" t="str">
        <f ca="1">IFERROR(IF((VLOOKUP($E156,'Org List'!$AO$10:$AQ$188,3,FALSE))="","",(VLOOKUP($E156,'Org List'!$AO$10:$AQ$188,3,FALSE))),"")</f>
        <v>North East Region</v>
      </c>
      <c r="D156" s="116" t="str">
        <f ca="1">IFERROR(IF((VLOOKUP($E156,'Org List'!$AT$10:$AV$188,3,FALSE))="","",(VLOOKUP($E156,'Org List'!$AT$10:$AV$188,3,FALSE))),"")</f>
        <v>NHS England North (Cumbria And North East)</v>
      </c>
      <c r="E156" s="97" t="str">
        <f t="shared" ca="1" si="4"/>
        <v>E08000023</v>
      </c>
      <c r="F156" s="99" t="str">
        <f ca="1">IF(E156="","",VLOOKUP(E156,'Org List'!$J$9:$K$488,2,0))</f>
        <v>South Tyneside</v>
      </c>
      <c r="G156" s="123">
        <f ca="1">IFERROR(IF((VLOOKUP($E156,'NEA Backsheet'!$D$5:$CB$183,G$9,FALSE))="","",(VLOOKUP($E156,'NEA Backsheet'!$D$5:$CB$183,G$9,FALSE))),"")</f>
        <v>4912.3221309649725</v>
      </c>
      <c r="H156" s="124">
        <f ca="1">IFERROR(IF((VLOOKUP($E156,'NEA Backsheet'!$D$5:$CB$183,H$9,FALSE))="","",(VLOOKUP($E156,'NEA Backsheet'!$D$5:$CB$183,H$9,FALSE))),"")</f>
        <v>5045.9496791511528</v>
      </c>
      <c r="I156" s="124">
        <f ca="1">IFERROR(IF((VLOOKUP($E156,'NEA Backsheet'!$D$5:$CB$183,I$9,FALSE))="","",(VLOOKUP($E156,'NEA Backsheet'!$D$5:$CB$183,I$9,FALSE))),"")</f>
        <v>5515.8086384863036</v>
      </c>
      <c r="J156" s="125">
        <f ca="1">IFERROR(IF((VLOOKUP($E156,'NEA Backsheet'!$D$5:$CB$183,J$9,FALSE))="","",(VLOOKUP($E156,'NEA Backsheet'!$D$5:$CB$183,J$9,FALSE))),"")</f>
        <v>5543.3497315779468</v>
      </c>
      <c r="K156" s="123">
        <f ca="1">IFERROR(IF((VLOOKUP($E156,'NEA Backsheet'!$D$5:$CB$183,K$9,FALSE))="","",(VLOOKUP($E156,'NEA Backsheet'!$D$5:$CB$183,K$9,FALSE))),"")</f>
        <v>5380.6788178130719</v>
      </c>
      <c r="L156" s="124">
        <f ca="1">IFERROR(IF((VLOOKUP($E156,'NEA Backsheet'!$D$5:$CB$183,L$9,FALSE))="","",(VLOOKUP($E156,'NEA Backsheet'!$D$5:$CB$183,L$9,FALSE))),"")</f>
        <v>5284.2859311173761</v>
      </c>
      <c r="M156" s="124">
        <f ca="1">IFERROR(IF((VLOOKUP($E156,'NEA Backsheet'!$D$5:$CB$183,M$9,FALSE))="","",(VLOOKUP($E156,'NEA Backsheet'!$D$5:$CB$183,M$9,FALSE))),"")</f>
        <v>5261.6809483997504</v>
      </c>
      <c r="N156" s="126">
        <f ca="1">IFERROR(IF((VLOOKUP($E156,'NEA Backsheet'!$D$5:$CB$183,N$9,FALSE))="","",(VLOOKUP($E156,'NEA Backsheet'!$D$5:$CB$183,N$9,FALSE))),"")</f>
        <v>5199.1533605216109</v>
      </c>
      <c r="O156" s="184">
        <f ca="1">IFERROR(IF((VLOOKUP($E156,'NEA Backsheet'!$D$5:$CB$183,O$9,FALSE))="","",(VLOOKUP($E156,'NEA Backsheet'!$D$5:$CB$183,O$9,FALSE))),"")</f>
        <v>5618.54762447753</v>
      </c>
      <c r="P156" s="126">
        <f ca="1">IFERROR(IF((VLOOKUP($E156,'NEA Backsheet'!$D$5:$CB$183,P$9,FALSE))="","",(VLOOKUP($E156,'NEA Backsheet'!$D$5:$CB$183,P$9,FALSE))),"")</f>
        <v>5376.9838553092586</v>
      </c>
      <c r="Q156" s="127">
        <f ca="1">IFERROR(IF((VLOOKUP($E156,'NEA Backsheet'!$D$5:$CB$183,Q$9,FALSE))="","",(VLOOKUP($E156,'NEA Backsheet'!$D$5:$CB$183,Q$9,FALSE))),"")</f>
        <v>0</v>
      </c>
      <c r="R156" s="126">
        <f ca="1">IFERROR(IF((VLOOKUP($E156,'NEA Backsheet'!$D$5:$CB$183,R$9,FALSE))="","",(VLOOKUP($E156,'NEA Backsheet'!$D$5:$CB$183,R$9,FALSE))),"")</f>
        <v>0</v>
      </c>
    </row>
    <row r="157" spans="1:18" ht="15" customHeight="1" x14ac:dyDescent="0.3">
      <c r="A157" s="56">
        <v>143</v>
      </c>
      <c r="B157" s="97" t="str">
        <f ca="1">IFERROR(IF((VLOOKUP($E157,'Org List'!$AJ$10:$AL$188,3,FALSE))="","",(VLOOKUP($E157,'Org List'!$AJ$10:$AL$188,3,FALSE))),"")</f>
        <v>South East England Commissioning Region</v>
      </c>
      <c r="C157" s="98" t="str">
        <f ca="1">IFERROR(IF((VLOOKUP($E157,'Org List'!$AO$10:$AQ$188,3,FALSE))="","",(VLOOKUP($E157,'Org List'!$AO$10:$AQ$188,3,FALSE))),"")</f>
        <v>South East Region</v>
      </c>
      <c r="D157" s="116" t="str">
        <f ca="1">IFERROR(IF((VLOOKUP($E157,'Org List'!$AT$10:$AV$188,3,FALSE))="","",(VLOOKUP($E157,'Org List'!$AT$10:$AV$188,3,FALSE))),"")</f>
        <v>NHS England South East (Hampshire, Isle of Wight and Thames Valley)</v>
      </c>
      <c r="E157" s="97" t="str">
        <f t="shared" ca="1" si="4"/>
        <v>E06000045</v>
      </c>
      <c r="F157" s="99" t="str">
        <f ca="1">IF(E157="","",VLOOKUP(E157,'Org List'!$J$9:$K$488,2,0))</f>
        <v>Southampton</v>
      </c>
      <c r="G157" s="123">
        <f ca="1">IFERROR(IF((VLOOKUP($E157,'NEA Backsheet'!$D$5:$CB$183,G$9,FALSE))="","",(VLOOKUP($E157,'NEA Backsheet'!$D$5:$CB$183,G$9,FALSE))),"")</f>
        <v>7383.9118521856162</v>
      </c>
      <c r="H157" s="124">
        <f ca="1">IFERROR(IF((VLOOKUP($E157,'NEA Backsheet'!$D$5:$CB$183,H$9,FALSE))="","",(VLOOKUP($E157,'NEA Backsheet'!$D$5:$CB$183,H$9,FALSE))),"")</f>
        <v>7010.4185477597312</v>
      </c>
      <c r="I157" s="124">
        <f ca="1">IFERROR(IF((VLOOKUP($E157,'NEA Backsheet'!$D$5:$CB$183,I$9,FALSE))="","",(VLOOKUP($E157,'NEA Backsheet'!$D$5:$CB$183,I$9,FALSE))),"")</f>
        <v>6893.8131659451374</v>
      </c>
      <c r="J157" s="125">
        <f ca="1">IFERROR(IF((VLOOKUP($E157,'NEA Backsheet'!$D$5:$CB$183,J$9,FALSE))="","",(VLOOKUP($E157,'NEA Backsheet'!$D$5:$CB$183,J$9,FALSE))),"")</f>
        <v>6911.6402331082627</v>
      </c>
      <c r="K157" s="123">
        <f ca="1">IFERROR(IF((VLOOKUP($E157,'NEA Backsheet'!$D$5:$CB$183,K$9,FALSE))="","",(VLOOKUP($E157,'NEA Backsheet'!$D$5:$CB$183,K$9,FALSE))),"")</f>
        <v>7408.7154338999098</v>
      </c>
      <c r="L157" s="124">
        <f ca="1">IFERROR(IF((VLOOKUP($E157,'NEA Backsheet'!$D$5:$CB$183,L$9,FALSE))="","",(VLOOKUP($E157,'NEA Backsheet'!$D$5:$CB$183,L$9,FALSE))),"")</f>
        <v>7488.6842388830892</v>
      </c>
      <c r="M157" s="124">
        <f ca="1">IFERROR(IF((VLOOKUP($E157,'NEA Backsheet'!$D$5:$CB$183,M$9,FALSE))="","",(VLOOKUP($E157,'NEA Backsheet'!$D$5:$CB$183,M$9,FALSE))),"")</f>
        <v>7489.4223500996213</v>
      </c>
      <c r="N157" s="126">
        <f ca="1">IFERROR(IF((VLOOKUP($E157,'NEA Backsheet'!$D$5:$CB$183,N$9,FALSE))="","",(VLOOKUP($E157,'NEA Backsheet'!$D$5:$CB$183,N$9,FALSE))),"")</f>
        <v>7323.7961786651695</v>
      </c>
      <c r="O157" s="184">
        <f ca="1">IFERROR(IF((VLOOKUP($E157,'NEA Backsheet'!$D$5:$CB$183,O$9,FALSE))="","",(VLOOKUP($E157,'NEA Backsheet'!$D$5:$CB$183,O$9,FALSE))),"")</f>
        <v>6957.7930845832871</v>
      </c>
      <c r="P157" s="126">
        <f ca="1">IFERROR(IF((VLOOKUP($E157,'NEA Backsheet'!$D$5:$CB$183,P$9,FALSE))="","",(VLOOKUP($E157,'NEA Backsheet'!$D$5:$CB$183,P$9,FALSE))),"")</f>
        <v>6940.4533600823597</v>
      </c>
      <c r="Q157" s="127">
        <f ca="1">IFERROR(IF((VLOOKUP($E157,'NEA Backsheet'!$D$5:$CB$183,Q$9,FALSE))="","",(VLOOKUP($E157,'NEA Backsheet'!$D$5:$CB$183,Q$9,FALSE))),"")</f>
        <v>0</v>
      </c>
      <c r="R157" s="126">
        <f ca="1">IFERROR(IF((VLOOKUP($E157,'NEA Backsheet'!$D$5:$CB$183,R$9,FALSE))="","",(VLOOKUP($E157,'NEA Backsheet'!$D$5:$CB$183,R$9,FALSE))),"")</f>
        <v>0</v>
      </c>
    </row>
    <row r="158" spans="1:18" ht="15" customHeight="1" x14ac:dyDescent="0.3">
      <c r="A158" s="56">
        <v>144</v>
      </c>
      <c r="B158" s="97" t="str">
        <f ca="1">IFERROR(IF((VLOOKUP($E158,'Org List'!$AJ$10:$AL$188,3,FALSE))="","",(VLOOKUP($E158,'Org List'!$AJ$10:$AL$188,3,FALSE))),"")</f>
        <v>Midlands and East of England Commissioning Region</v>
      </c>
      <c r="C158" s="98" t="str">
        <f ca="1">IFERROR(IF((VLOOKUP($E158,'Org List'!$AO$10:$AQ$188,3,FALSE))="","",(VLOOKUP($E158,'Org List'!$AO$10:$AQ$188,3,FALSE))),"")</f>
        <v>East Region</v>
      </c>
      <c r="D158" s="116" t="str">
        <f ca="1">IFERROR(IF((VLOOKUP($E158,'Org List'!$AT$10:$AV$188,3,FALSE))="","",(VLOOKUP($E158,'Org List'!$AT$10:$AV$188,3,FALSE))),"")</f>
        <v>NHS England Midlands And East (East)</v>
      </c>
      <c r="E158" s="97" t="str">
        <f t="shared" ca="1" si="4"/>
        <v>E06000033</v>
      </c>
      <c r="F158" s="99" t="str">
        <f ca="1">IF(E158="","",VLOOKUP(E158,'Org List'!$J$9:$K$488,2,0))</f>
        <v>Southend-on-Sea</v>
      </c>
      <c r="G158" s="123">
        <f ca="1">IFERROR(IF((VLOOKUP($E158,'NEA Backsheet'!$D$5:$CB$183,G$9,FALSE))="","",(VLOOKUP($E158,'NEA Backsheet'!$D$5:$CB$183,G$9,FALSE))),"")</f>
        <v>5299.3765047196202</v>
      </c>
      <c r="H158" s="124">
        <f ca="1">IFERROR(IF((VLOOKUP($E158,'NEA Backsheet'!$D$5:$CB$183,H$9,FALSE))="","",(VLOOKUP($E158,'NEA Backsheet'!$D$5:$CB$183,H$9,FALSE))),"")</f>
        <v>5445.7098214992884</v>
      </c>
      <c r="I158" s="124">
        <f ca="1">IFERROR(IF((VLOOKUP($E158,'NEA Backsheet'!$D$5:$CB$183,I$9,FALSE))="","",(VLOOKUP($E158,'NEA Backsheet'!$D$5:$CB$183,I$9,FALSE))),"")</f>
        <v>5764.092991685462</v>
      </c>
      <c r="J158" s="125">
        <f ca="1">IFERROR(IF((VLOOKUP($E158,'NEA Backsheet'!$D$5:$CB$183,J$9,FALSE))="","",(VLOOKUP($E158,'NEA Backsheet'!$D$5:$CB$183,J$9,FALSE))),"")</f>
        <v>6092.2867176414366</v>
      </c>
      <c r="K158" s="123">
        <f ca="1">IFERROR(IF((VLOOKUP($E158,'NEA Backsheet'!$D$5:$CB$183,K$9,FALSE))="","",(VLOOKUP($E158,'NEA Backsheet'!$D$5:$CB$183,K$9,FALSE))),"")</f>
        <v>5493.1781650398698</v>
      </c>
      <c r="L158" s="124">
        <f ca="1">IFERROR(IF((VLOOKUP($E158,'NEA Backsheet'!$D$5:$CB$183,L$9,FALSE))="","",(VLOOKUP($E158,'NEA Backsheet'!$D$5:$CB$183,L$9,FALSE))),"")</f>
        <v>5553.7705293642748</v>
      </c>
      <c r="M158" s="124">
        <f ca="1">IFERROR(IF((VLOOKUP($E158,'NEA Backsheet'!$D$5:$CB$183,M$9,FALSE))="","",(VLOOKUP($E158,'NEA Backsheet'!$D$5:$CB$183,M$9,FALSE))),"")</f>
        <v>5553.7705293642748</v>
      </c>
      <c r="N158" s="126">
        <f ca="1">IFERROR(IF((VLOOKUP($E158,'NEA Backsheet'!$D$5:$CB$183,N$9,FALSE))="","",(VLOOKUP($E158,'NEA Backsheet'!$D$5:$CB$183,N$9,FALSE))),"")</f>
        <v>5433.5035170424217</v>
      </c>
      <c r="O158" s="184">
        <f ca="1">IFERROR(IF((VLOOKUP($E158,'NEA Backsheet'!$D$5:$CB$183,O$9,FALSE))="","",(VLOOKUP($E158,'NEA Backsheet'!$D$5:$CB$183,O$9,FALSE))),"")</f>
        <v>5955.54056142019</v>
      </c>
      <c r="P158" s="126">
        <f ca="1">IFERROR(IF((VLOOKUP($E158,'NEA Backsheet'!$D$5:$CB$183,P$9,FALSE))="","",(VLOOKUP($E158,'NEA Backsheet'!$D$5:$CB$183,P$9,FALSE))),"")</f>
        <v>6042.738367606049</v>
      </c>
      <c r="Q158" s="127">
        <f ca="1">IFERROR(IF((VLOOKUP($E158,'NEA Backsheet'!$D$5:$CB$183,Q$9,FALSE))="","",(VLOOKUP($E158,'NEA Backsheet'!$D$5:$CB$183,Q$9,FALSE))),"")</f>
        <v>0</v>
      </c>
      <c r="R158" s="126">
        <f ca="1">IFERROR(IF((VLOOKUP($E158,'NEA Backsheet'!$D$5:$CB$183,R$9,FALSE))="","",(VLOOKUP($E158,'NEA Backsheet'!$D$5:$CB$183,R$9,FALSE))),"")</f>
        <v>0</v>
      </c>
    </row>
    <row r="159" spans="1:18" ht="15" customHeight="1" x14ac:dyDescent="0.3">
      <c r="A159" s="56">
        <v>145</v>
      </c>
      <c r="B159" s="97" t="str">
        <f ca="1">IFERROR(IF((VLOOKUP($E159,'Org List'!$AJ$10:$AL$188,3,FALSE))="","",(VLOOKUP($E159,'Org List'!$AJ$10:$AL$188,3,FALSE))),"")</f>
        <v>London Commissioning Region</v>
      </c>
      <c r="C159" s="98" t="str">
        <f ca="1">IFERROR(IF((VLOOKUP($E159,'Org List'!$AO$10:$AQ$188,3,FALSE))="","",(VLOOKUP($E159,'Org List'!$AO$10:$AQ$188,3,FALSE))),"")</f>
        <v>London Region</v>
      </c>
      <c r="D159" s="116" t="str">
        <f ca="1">IFERROR(IF((VLOOKUP($E159,'Org List'!$AT$10:$AV$188,3,FALSE))="","",(VLOOKUP($E159,'Org List'!$AT$10:$AV$188,3,FALSE))),"")</f>
        <v>NHS England London</v>
      </c>
      <c r="E159" s="97" t="str">
        <f t="shared" ca="1" si="4"/>
        <v>E09000028</v>
      </c>
      <c r="F159" s="99" t="str">
        <f ca="1">IF(E159="","",VLOOKUP(E159,'Org List'!$J$9:$K$488,2,0))</f>
        <v>Southwark</v>
      </c>
      <c r="G159" s="123">
        <f ca="1">IFERROR(IF((VLOOKUP($E159,'NEA Backsheet'!$D$5:$CB$183,G$9,FALSE))="","",(VLOOKUP($E159,'NEA Backsheet'!$D$5:$CB$183,G$9,FALSE))),"")</f>
        <v>6315.9209523311201</v>
      </c>
      <c r="H159" s="124">
        <f ca="1">IFERROR(IF((VLOOKUP($E159,'NEA Backsheet'!$D$5:$CB$183,H$9,FALSE))="","",(VLOOKUP($E159,'NEA Backsheet'!$D$5:$CB$183,H$9,FALSE))),"")</f>
        <v>6421.322445734424</v>
      </c>
      <c r="I159" s="124">
        <f ca="1">IFERROR(IF((VLOOKUP($E159,'NEA Backsheet'!$D$5:$CB$183,I$9,FALSE))="","",(VLOOKUP($E159,'NEA Backsheet'!$D$5:$CB$183,I$9,FALSE))),"")</f>
        <v>6606.2722569822035</v>
      </c>
      <c r="J159" s="125">
        <f ca="1">IFERROR(IF((VLOOKUP($E159,'NEA Backsheet'!$D$5:$CB$183,J$9,FALSE))="","",(VLOOKUP($E159,'NEA Backsheet'!$D$5:$CB$183,J$9,FALSE))),"")</f>
        <v>6435.352650053821</v>
      </c>
      <c r="K159" s="123">
        <f ca="1">IFERROR(IF((VLOOKUP($E159,'NEA Backsheet'!$D$5:$CB$183,K$9,FALSE))="","",(VLOOKUP($E159,'NEA Backsheet'!$D$5:$CB$183,K$9,FALSE))),"")</f>
        <v>6347.4936328163803</v>
      </c>
      <c r="L159" s="124">
        <f ca="1">IFERROR(IF((VLOOKUP($E159,'NEA Backsheet'!$D$5:$CB$183,L$9,FALSE))="","",(VLOOKUP($E159,'NEA Backsheet'!$D$5:$CB$183,L$9,FALSE))),"")</f>
        <v>6417.3053951054799</v>
      </c>
      <c r="M159" s="124">
        <f ca="1">IFERROR(IF((VLOOKUP($E159,'NEA Backsheet'!$D$5:$CB$183,M$9,FALSE))="","",(VLOOKUP($E159,'NEA Backsheet'!$D$5:$CB$183,M$9,FALSE))),"")</f>
        <v>6437.247108874275</v>
      </c>
      <c r="N159" s="126">
        <f ca="1">IFERROR(IF((VLOOKUP($E159,'NEA Backsheet'!$D$5:$CB$183,N$9,FALSE))="","",(VLOOKUP($E159,'NEA Backsheet'!$D$5:$CB$183,N$9,FALSE))),"")</f>
        <v>6289.557366518673</v>
      </c>
      <c r="O159" s="184">
        <f ca="1">IFERROR(IF((VLOOKUP($E159,'NEA Backsheet'!$D$5:$CB$183,O$9,FALSE))="","",(VLOOKUP($E159,'NEA Backsheet'!$D$5:$CB$183,O$9,FALSE))),"")</f>
        <v>6730.6229882743337</v>
      </c>
      <c r="P159" s="126">
        <f ca="1">IFERROR(IF((VLOOKUP($E159,'NEA Backsheet'!$D$5:$CB$183,P$9,FALSE))="","",(VLOOKUP($E159,'NEA Backsheet'!$D$5:$CB$183,P$9,FALSE))),"")</f>
        <v>6984.8604471418794</v>
      </c>
      <c r="Q159" s="127">
        <f ca="1">IFERROR(IF((VLOOKUP($E159,'NEA Backsheet'!$D$5:$CB$183,Q$9,FALSE))="","",(VLOOKUP($E159,'NEA Backsheet'!$D$5:$CB$183,Q$9,FALSE))),"")</f>
        <v>0</v>
      </c>
      <c r="R159" s="126">
        <f ca="1">IFERROR(IF((VLOOKUP($E159,'NEA Backsheet'!$D$5:$CB$183,R$9,FALSE))="","",(VLOOKUP($E159,'NEA Backsheet'!$D$5:$CB$183,R$9,FALSE))),"")</f>
        <v>0</v>
      </c>
    </row>
    <row r="160" spans="1:18" ht="15" customHeight="1" x14ac:dyDescent="0.3">
      <c r="A160" s="56">
        <v>146</v>
      </c>
      <c r="B160" s="97" t="str">
        <f ca="1">IFERROR(IF((VLOOKUP($E160,'Org List'!$AJ$10:$AL$188,3,FALSE))="","",(VLOOKUP($E160,'Org List'!$AJ$10:$AL$188,3,FALSE))),"")</f>
        <v>North of England Commissioning Region</v>
      </c>
      <c r="C160" s="98" t="str">
        <f ca="1">IFERROR(IF((VLOOKUP($E160,'Org List'!$AO$10:$AQ$188,3,FALSE))="","",(VLOOKUP($E160,'Org List'!$AO$10:$AQ$188,3,FALSE))),"")</f>
        <v>North West Region</v>
      </c>
      <c r="D160" s="116" t="str">
        <f ca="1">IFERROR(IF((VLOOKUP($E160,'Org List'!$AT$10:$AV$188,3,FALSE))="","",(VLOOKUP($E160,'Org List'!$AT$10:$AV$188,3,FALSE))),"")</f>
        <v>NHS England North (Cheshire And Merseyside)</v>
      </c>
      <c r="E160" s="97" t="str">
        <f t="shared" ca="1" si="4"/>
        <v>E08000013</v>
      </c>
      <c r="F160" s="99" t="str">
        <f ca="1">IF(E160="","",VLOOKUP(E160,'Org List'!$J$9:$K$488,2,0))</f>
        <v>St. Helens</v>
      </c>
      <c r="G160" s="123">
        <f ca="1">IFERROR(IF((VLOOKUP($E160,'NEA Backsheet'!$D$5:$CB$183,G$9,FALSE))="","",(VLOOKUP($E160,'NEA Backsheet'!$D$5:$CB$183,G$9,FALSE))),"")</f>
        <v>6823.3313446506227</v>
      </c>
      <c r="H160" s="124">
        <f ca="1">IFERROR(IF((VLOOKUP($E160,'NEA Backsheet'!$D$5:$CB$183,H$9,FALSE))="","",(VLOOKUP($E160,'NEA Backsheet'!$D$5:$CB$183,H$9,FALSE))),"")</f>
        <v>6688.5989249850918</v>
      </c>
      <c r="I160" s="124">
        <f ca="1">IFERROR(IF((VLOOKUP($E160,'NEA Backsheet'!$D$5:$CB$183,I$9,FALSE))="","",(VLOOKUP($E160,'NEA Backsheet'!$D$5:$CB$183,I$9,FALSE))),"")</f>
        <v>7105.8156649446573</v>
      </c>
      <c r="J160" s="125">
        <f ca="1">IFERROR(IF((VLOOKUP($E160,'NEA Backsheet'!$D$5:$CB$183,J$9,FALSE))="","",(VLOOKUP($E160,'NEA Backsheet'!$D$5:$CB$183,J$9,FALSE))),"")</f>
        <v>6748.0155211486635</v>
      </c>
      <c r="K160" s="123">
        <f ca="1">IFERROR(IF((VLOOKUP($E160,'NEA Backsheet'!$D$5:$CB$183,K$9,FALSE))="","",(VLOOKUP($E160,'NEA Backsheet'!$D$5:$CB$183,K$9,FALSE))),"")</f>
        <v>6776.7801957186066</v>
      </c>
      <c r="L160" s="124">
        <f ca="1">IFERROR(IF((VLOOKUP($E160,'NEA Backsheet'!$D$5:$CB$183,L$9,FALSE))="","",(VLOOKUP($E160,'NEA Backsheet'!$D$5:$CB$183,L$9,FALSE))),"")</f>
        <v>6839.6730610195018</v>
      </c>
      <c r="M160" s="124">
        <f ca="1">IFERROR(IF((VLOOKUP($E160,'NEA Backsheet'!$D$5:$CB$183,M$9,FALSE))="","",(VLOOKUP($E160,'NEA Backsheet'!$D$5:$CB$183,M$9,FALSE))),"")</f>
        <v>7240.0655423912758</v>
      </c>
      <c r="N160" s="126">
        <f ca="1">IFERROR(IF((VLOOKUP($E160,'NEA Backsheet'!$D$5:$CB$183,N$9,FALSE))="","",(VLOOKUP($E160,'NEA Backsheet'!$D$5:$CB$183,N$9,FALSE))),"")</f>
        <v>7093.7893430340418</v>
      </c>
      <c r="O160" s="184">
        <f ca="1">IFERROR(IF((VLOOKUP($E160,'NEA Backsheet'!$D$5:$CB$183,O$9,FALSE))="","",(VLOOKUP($E160,'NEA Backsheet'!$D$5:$CB$183,O$9,FALSE))),"")</f>
        <v>6975.6606685994084</v>
      </c>
      <c r="P160" s="126">
        <f ca="1">IFERROR(IF((VLOOKUP($E160,'NEA Backsheet'!$D$5:$CB$183,P$9,FALSE))="","",(VLOOKUP($E160,'NEA Backsheet'!$D$5:$CB$183,P$9,FALSE))),"")</f>
        <v>7132.2219750436943</v>
      </c>
      <c r="Q160" s="127">
        <f ca="1">IFERROR(IF((VLOOKUP($E160,'NEA Backsheet'!$D$5:$CB$183,Q$9,FALSE))="","",(VLOOKUP($E160,'NEA Backsheet'!$D$5:$CB$183,Q$9,FALSE))),"")</f>
        <v>0</v>
      </c>
      <c r="R160" s="126">
        <f ca="1">IFERROR(IF((VLOOKUP($E160,'NEA Backsheet'!$D$5:$CB$183,R$9,FALSE))="","",(VLOOKUP($E160,'NEA Backsheet'!$D$5:$CB$183,R$9,FALSE))),"")</f>
        <v>0</v>
      </c>
    </row>
    <row r="161" spans="1:18" ht="15" customHeight="1" x14ac:dyDescent="0.3">
      <c r="A161" s="56">
        <v>147</v>
      </c>
      <c r="B161" s="97" t="str">
        <f ca="1">IFERROR(IF((VLOOKUP($E161,'Org List'!$AJ$10:$AL$188,3,FALSE))="","",(VLOOKUP($E161,'Org List'!$AJ$10:$AL$188,3,FALSE))),"")</f>
        <v>Midlands and East of England Commissioning Region</v>
      </c>
      <c r="C161" s="98" t="str">
        <f ca="1">IFERROR(IF((VLOOKUP($E161,'Org List'!$AO$10:$AQ$188,3,FALSE))="","",(VLOOKUP($E161,'Org List'!$AO$10:$AQ$188,3,FALSE))),"")</f>
        <v>West Midlands Region</v>
      </c>
      <c r="D161" s="116" t="str">
        <f ca="1">IFERROR(IF((VLOOKUP($E161,'Org List'!$AT$10:$AV$188,3,FALSE))="","",(VLOOKUP($E161,'Org List'!$AT$10:$AV$188,3,FALSE))),"")</f>
        <v>NHS England Midlands And East (North Midlands)</v>
      </c>
      <c r="E161" s="97" t="str">
        <f t="shared" ca="1" si="4"/>
        <v>E10000028</v>
      </c>
      <c r="F161" s="99" t="str">
        <f ca="1">IF(E161="","",VLOOKUP(E161,'Org List'!$J$9:$K$488,2,0))</f>
        <v>Staffordshire</v>
      </c>
      <c r="G161" s="123">
        <f ca="1">IFERROR(IF((VLOOKUP($E161,'NEA Backsheet'!$D$5:$CB$183,G$9,FALSE))="","",(VLOOKUP($E161,'NEA Backsheet'!$D$5:$CB$183,G$9,FALSE))),"")</f>
        <v>24110.000769893173</v>
      </c>
      <c r="H161" s="124">
        <f ca="1">IFERROR(IF((VLOOKUP($E161,'NEA Backsheet'!$D$5:$CB$183,H$9,FALSE))="","",(VLOOKUP($E161,'NEA Backsheet'!$D$5:$CB$183,H$9,FALSE))),"")</f>
        <v>23456.888031064653</v>
      </c>
      <c r="I161" s="124">
        <f ca="1">IFERROR(IF((VLOOKUP($E161,'NEA Backsheet'!$D$5:$CB$183,I$9,FALSE))="","",(VLOOKUP($E161,'NEA Backsheet'!$D$5:$CB$183,I$9,FALSE))),"")</f>
        <v>24713.786822415517</v>
      </c>
      <c r="J161" s="125">
        <f ca="1">IFERROR(IF((VLOOKUP($E161,'NEA Backsheet'!$D$5:$CB$183,J$9,FALSE))="","",(VLOOKUP($E161,'NEA Backsheet'!$D$5:$CB$183,J$9,FALSE))),"")</f>
        <v>24824.196687648287</v>
      </c>
      <c r="K161" s="123">
        <f ca="1">IFERROR(IF((VLOOKUP($E161,'NEA Backsheet'!$D$5:$CB$183,K$9,FALSE))="","",(VLOOKUP($E161,'NEA Backsheet'!$D$5:$CB$183,K$9,FALSE))),"")</f>
        <v>24500.631589386303</v>
      </c>
      <c r="L161" s="124">
        <f ca="1">IFERROR(IF((VLOOKUP($E161,'NEA Backsheet'!$D$5:$CB$183,L$9,FALSE))="","",(VLOOKUP($E161,'NEA Backsheet'!$D$5:$CB$183,L$9,FALSE))),"")</f>
        <v>24832.5909694777</v>
      </c>
      <c r="M161" s="124">
        <f ca="1">IFERROR(IF((VLOOKUP($E161,'NEA Backsheet'!$D$5:$CB$183,M$9,FALSE))="","",(VLOOKUP($E161,'NEA Backsheet'!$D$5:$CB$183,M$9,FALSE))),"")</f>
        <v>24869.825898161867</v>
      </c>
      <c r="N161" s="126">
        <f ca="1">IFERROR(IF((VLOOKUP($E161,'NEA Backsheet'!$D$5:$CB$183,N$9,FALSE))="","",(VLOOKUP($E161,'NEA Backsheet'!$D$5:$CB$183,N$9,FALSE))),"")</f>
        <v>24355.874308263104</v>
      </c>
      <c r="O161" s="184">
        <f ca="1">IFERROR(IF((VLOOKUP($E161,'NEA Backsheet'!$D$5:$CB$183,O$9,FALSE))="","",(VLOOKUP($E161,'NEA Backsheet'!$D$5:$CB$183,O$9,FALSE))),"")</f>
        <v>26039.421406081616</v>
      </c>
      <c r="P161" s="126">
        <f ca="1">IFERROR(IF((VLOOKUP($E161,'NEA Backsheet'!$D$5:$CB$183,P$9,FALSE))="","",(VLOOKUP($E161,'NEA Backsheet'!$D$5:$CB$183,P$9,FALSE))),"")</f>
        <v>26484.17919969474</v>
      </c>
      <c r="Q161" s="127">
        <f ca="1">IFERROR(IF((VLOOKUP($E161,'NEA Backsheet'!$D$5:$CB$183,Q$9,FALSE))="","",(VLOOKUP($E161,'NEA Backsheet'!$D$5:$CB$183,Q$9,FALSE))),"")</f>
        <v>0</v>
      </c>
      <c r="R161" s="126">
        <f ca="1">IFERROR(IF((VLOOKUP($E161,'NEA Backsheet'!$D$5:$CB$183,R$9,FALSE))="","",(VLOOKUP($E161,'NEA Backsheet'!$D$5:$CB$183,R$9,FALSE))),"")</f>
        <v>0</v>
      </c>
    </row>
    <row r="162" spans="1:18" ht="15" customHeight="1" x14ac:dyDescent="0.3">
      <c r="A162" s="56">
        <v>148</v>
      </c>
      <c r="B162" s="97" t="str">
        <f ca="1">IFERROR(IF((VLOOKUP($E162,'Org List'!$AJ$10:$AL$188,3,FALSE))="","",(VLOOKUP($E162,'Org List'!$AJ$10:$AL$188,3,FALSE))),"")</f>
        <v>North of England Commissioning Region</v>
      </c>
      <c r="C162" s="98" t="str">
        <f ca="1">IFERROR(IF((VLOOKUP($E162,'Org List'!$AO$10:$AQ$188,3,FALSE))="","",(VLOOKUP($E162,'Org List'!$AO$10:$AQ$188,3,FALSE))),"")</f>
        <v>North West Region</v>
      </c>
      <c r="D162" s="116" t="str">
        <f ca="1">IFERROR(IF((VLOOKUP($E162,'Org List'!$AT$10:$AV$188,3,FALSE))="","",(VLOOKUP($E162,'Org List'!$AT$10:$AV$188,3,FALSE))),"")</f>
        <v>NHS England North (Greater Manchester)</v>
      </c>
      <c r="E162" s="97" t="str">
        <f t="shared" ca="1" si="4"/>
        <v>E08000007</v>
      </c>
      <c r="F162" s="99" t="str">
        <f ca="1">IF(E162="","",VLOOKUP(E162,'Org List'!$J$9:$K$488,2,0))</f>
        <v>Stockport</v>
      </c>
      <c r="G162" s="123">
        <f ca="1">IFERROR(IF((VLOOKUP($E162,'NEA Backsheet'!$D$5:$CB$183,G$9,FALSE))="","",(VLOOKUP($E162,'NEA Backsheet'!$D$5:$CB$183,G$9,FALSE))),"")</f>
        <v>10668.983117910029</v>
      </c>
      <c r="H162" s="124">
        <f ca="1">IFERROR(IF((VLOOKUP($E162,'NEA Backsheet'!$D$5:$CB$183,H$9,FALSE))="","",(VLOOKUP($E162,'NEA Backsheet'!$D$5:$CB$183,H$9,FALSE))),"")</f>
        <v>10328.892771909561</v>
      </c>
      <c r="I162" s="124">
        <f ca="1">IFERROR(IF((VLOOKUP($E162,'NEA Backsheet'!$D$5:$CB$183,I$9,FALSE))="","",(VLOOKUP($E162,'NEA Backsheet'!$D$5:$CB$183,I$9,FALSE))),"")</f>
        <v>10834.418884630331</v>
      </c>
      <c r="J162" s="125">
        <f ca="1">IFERROR(IF((VLOOKUP($E162,'NEA Backsheet'!$D$5:$CB$183,J$9,FALSE))="","",(VLOOKUP($E162,'NEA Backsheet'!$D$5:$CB$183,J$9,FALSE))),"")</f>
        <v>10468.126595428486</v>
      </c>
      <c r="K162" s="123">
        <f ca="1">IFERROR(IF((VLOOKUP($E162,'NEA Backsheet'!$D$5:$CB$183,K$9,FALSE))="","",(VLOOKUP($E162,'NEA Backsheet'!$D$5:$CB$183,K$9,FALSE))),"")</f>
        <v>10397.858858142226</v>
      </c>
      <c r="L162" s="124">
        <f ca="1">IFERROR(IF((VLOOKUP($E162,'NEA Backsheet'!$D$5:$CB$183,L$9,FALSE))="","",(VLOOKUP($E162,'NEA Backsheet'!$D$5:$CB$183,L$9,FALSE))),"")</f>
        <v>10402.893798884172</v>
      </c>
      <c r="M162" s="124">
        <f ca="1">IFERROR(IF((VLOOKUP($E162,'NEA Backsheet'!$D$5:$CB$183,M$9,FALSE))="","",(VLOOKUP($E162,'NEA Backsheet'!$D$5:$CB$183,M$9,FALSE))),"")</f>
        <v>10882.021210172923</v>
      </c>
      <c r="N162" s="126">
        <f ca="1">IFERROR(IF((VLOOKUP($E162,'NEA Backsheet'!$D$5:$CB$183,N$9,FALSE))="","",(VLOOKUP($E162,'NEA Backsheet'!$D$5:$CB$183,N$9,FALSE))),"")</f>
        <v>10415.654466888556</v>
      </c>
      <c r="O162" s="184">
        <f ca="1">IFERROR(IF((VLOOKUP($E162,'NEA Backsheet'!$D$5:$CB$183,O$9,FALSE))="","",(VLOOKUP($E162,'NEA Backsheet'!$D$5:$CB$183,O$9,FALSE))),"")</f>
        <v>10947.942601684565</v>
      </c>
      <c r="P162" s="126">
        <f ca="1">IFERROR(IF((VLOOKUP($E162,'NEA Backsheet'!$D$5:$CB$183,P$9,FALSE))="","",(VLOOKUP($E162,'NEA Backsheet'!$D$5:$CB$183,P$9,FALSE))),"")</f>
        <v>10714.080128558908</v>
      </c>
      <c r="Q162" s="127">
        <f ca="1">IFERROR(IF((VLOOKUP($E162,'NEA Backsheet'!$D$5:$CB$183,Q$9,FALSE))="","",(VLOOKUP($E162,'NEA Backsheet'!$D$5:$CB$183,Q$9,FALSE))),"")</f>
        <v>0</v>
      </c>
      <c r="R162" s="126">
        <f ca="1">IFERROR(IF((VLOOKUP($E162,'NEA Backsheet'!$D$5:$CB$183,R$9,FALSE))="","",(VLOOKUP($E162,'NEA Backsheet'!$D$5:$CB$183,R$9,FALSE))),"")</f>
        <v>0</v>
      </c>
    </row>
    <row r="163" spans="1:18" ht="15" customHeight="1" x14ac:dyDescent="0.3">
      <c r="A163" s="56">
        <v>149</v>
      </c>
      <c r="B163" s="97" t="str">
        <f ca="1">IFERROR(IF((VLOOKUP($E163,'Org List'!$AJ$10:$AL$188,3,FALSE))="","",(VLOOKUP($E163,'Org List'!$AJ$10:$AL$188,3,FALSE))),"")</f>
        <v>North of England Commissioning Region</v>
      </c>
      <c r="C163" s="98" t="str">
        <f ca="1">IFERROR(IF((VLOOKUP($E163,'Org List'!$AO$10:$AQ$188,3,FALSE))="","",(VLOOKUP($E163,'Org List'!$AO$10:$AQ$188,3,FALSE))),"")</f>
        <v>North East Region</v>
      </c>
      <c r="D163" s="116" t="str">
        <f ca="1">IFERROR(IF((VLOOKUP($E163,'Org List'!$AT$10:$AV$188,3,FALSE))="","",(VLOOKUP($E163,'Org List'!$AT$10:$AV$188,3,FALSE))),"")</f>
        <v>NHS England North (Cumbria And North East)</v>
      </c>
      <c r="E163" s="97" t="str">
        <f t="shared" ca="1" si="4"/>
        <v>E06000004</v>
      </c>
      <c r="F163" s="99" t="str">
        <f ca="1">IF(E163="","",VLOOKUP(E163,'Org List'!$J$9:$K$488,2,0))</f>
        <v>Stockton-on-Tees</v>
      </c>
      <c r="G163" s="123">
        <f ca="1">IFERROR(IF((VLOOKUP($E163,'NEA Backsheet'!$D$5:$CB$183,G$9,FALSE))="","",(VLOOKUP($E163,'NEA Backsheet'!$D$5:$CB$183,G$9,FALSE))),"")</f>
        <v>6708.523905968982</v>
      </c>
      <c r="H163" s="124">
        <f ca="1">IFERROR(IF((VLOOKUP($E163,'NEA Backsheet'!$D$5:$CB$183,H$9,FALSE))="","",(VLOOKUP($E163,'NEA Backsheet'!$D$5:$CB$183,H$9,FALSE))),"")</f>
        <v>6654.1295485027122</v>
      </c>
      <c r="I163" s="124">
        <f ca="1">IFERROR(IF((VLOOKUP($E163,'NEA Backsheet'!$D$5:$CB$183,I$9,FALSE))="","",(VLOOKUP($E163,'NEA Backsheet'!$D$5:$CB$183,I$9,FALSE))),"")</f>
        <v>6962.0612919660007</v>
      </c>
      <c r="J163" s="125">
        <f ca="1">IFERROR(IF((VLOOKUP($E163,'NEA Backsheet'!$D$5:$CB$183,J$9,FALSE))="","",(VLOOKUP($E163,'NEA Backsheet'!$D$5:$CB$183,J$9,FALSE))),"")</f>
        <v>6957.1577054206155</v>
      </c>
      <c r="K163" s="123">
        <f ca="1">IFERROR(IF((VLOOKUP($E163,'NEA Backsheet'!$D$5:$CB$183,K$9,FALSE))="","",(VLOOKUP($E163,'NEA Backsheet'!$D$5:$CB$183,K$9,FALSE))),"")</f>
        <v>7013.84809260375</v>
      </c>
      <c r="L163" s="124">
        <f ca="1">IFERROR(IF((VLOOKUP($E163,'NEA Backsheet'!$D$5:$CB$183,L$9,FALSE))="","",(VLOOKUP($E163,'NEA Backsheet'!$D$5:$CB$183,L$9,FALSE))),"")</f>
        <v>6898.1868004613043</v>
      </c>
      <c r="M163" s="124">
        <f ca="1">IFERROR(IF((VLOOKUP($E163,'NEA Backsheet'!$D$5:$CB$183,M$9,FALSE))="","",(VLOOKUP($E163,'NEA Backsheet'!$D$5:$CB$183,M$9,FALSE))),"")</f>
        <v>7170.3404579825019</v>
      </c>
      <c r="N163" s="126">
        <f ca="1">IFERROR(IF((VLOOKUP($E163,'NEA Backsheet'!$D$5:$CB$183,N$9,FALSE))="","",(VLOOKUP($E163,'NEA Backsheet'!$D$5:$CB$183,N$9,FALSE))),"")</f>
        <v>7216.1861685550484</v>
      </c>
      <c r="O163" s="184">
        <f ca="1">IFERROR(IF((VLOOKUP($E163,'NEA Backsheet'!$D$5:$CB$183,O$9,FALSE))="","",(VLOOKUP($E163,'NEA Backsheet'!$D$5:$CB$183,O$9,FALSE))),"")</f>
        <v>7169.3445512376793</v>
      </c>
      <c r="P163" s="126">
        <f ca="1">IFERROR(IF((VLOOKUP($E163,'NEA Backsheet'!$D$5:$CB$183,P$9,FALSE))="","",(VLOOKUP($E163,'NEA Backsheet'!$D$5:$CB$183,P$9,FALSE))),"")</f>
        <v>7050.8257320396015</v>
      </c>
      <c r="Q163" s="127">
        <f ca="1">IFERROR(IF((VLOOKUP($E163,'NEA Backsheet'!$D$5:$CB$183,Q$9,FALSE))="","",(VLOOKUP($E163,'NEA Backsheet'!$D$5:$CB$183,Q$9,FALSE))),"")</f>
        <v>0</v>
      </c>
      <c r="R163" s="126">
        <f ca="1">IFERROR(IF((VLOOKUP($E163,'NEA Backsheet'!$D$5:$CB$183,R$9,FALSE))="","",(VLOOKUP($E163,'NEA Backsheet'!$D$5:$CB$183,R$9,FALSE))),"")</f>
        <v>0</v>
      </c>
    </row>
    <row r="164" spans="1:18" ht="15" customHeight="1" x14ac:dyDescent="0.3">
      <c r="A164" s="56">
        <v>150</v>
      </c>
      <c r="B164" s="97" t="str">
        <f ca="1">IFERROR(IF((VLOOKUP($E164,'Org List'!$AJ$10:$AL$188,3,FALSE))="","",(VLOOKUP($E164,'Org List'!$AJ$10:$AL$188,3,FALSE))),"")</f>
        <v>Midlands and East of England Commissioning Region</v>
      </c>
      <c r="C164" s="98" t="str">
        <f ca="1">IFERROR(IF((VLOOKUP($E164,'Org List'!$AO$10:$AQ$188,3,FALSE))="","",(VLOOKUP($E164,'Org List'!$AO$10:$AQ$188,3,FALSE))),"")</f>
        <v>West Midlands Region</v>
      </c>
      <c r="D164" s="116" t="str">
        <f ca="1">IFERROR(IF((VLOOKUP($E164,'Org List'!$AT$10:$AV$188,3,FALSE))="","",(VLOOKUP($E164,'Org List'!$AT$10:$AV$188,3,FALSE))),"")</f>
        <v>NHS England Midlands And East (North Midlands)</v>
      </c>
      <c r="E164" s="97" t="str">
        <f t="shared" ca="1" si="4"/>
        <v>E06000021</v>
      </c>
      <c r="F164" s="99" t="str">
        <f ca="1">IF(E164="","",VLOOKUP(E164,'Org List'!$J$9:$K$488,2,0))</f>
        <v>Stoke-on-Trent</v>
      </c>
      <c r="G164" s="123">
        <f ca="1">IFERROR(IF((VLOOKUP($E164,'NEA Backsheet'!$D$5:$CB$183,G$9,FALSE))="","",(VLOOKUP($E164,'NEA Backsheet'!$D$5:$CB$183,G$9,FALSE))),"")</f>
        <v>9107.8070990533961</v>
      </c>
      <c r="H164" s="124">
        <f ca="1">IFERROR(IF((VLOOKUP($E164,'NEA Backsheet'!$D$5:$CB$183,H$9,FALSE))="","",(VLOOKUP($E164,'NEA Backsheet'!$D$5:$CB$183,H$9,FALSE))),"")</f>
        <v>8847.6107000116535</v>
      </c>
      <c r="I164" s="124">
        <f ca="1">IFERROR(IF((VLOOKUP($E164,'NEA Backsheet'!$D$5:$CB$183,I$9,FALSE))="","",(VLOOKUP($E164,'NEA Backsheet'!$D$5:$CB$183,I$9,FALSE))),"")</f>
        <v>9011.2031545340815</v>
      </c>
      <c r="J164" s="125">
        <f ca="1">IFERROR(IF((VLOOKUP($E164,'NEA Backsheet'!$D$5:$CB$183,J$9,FALSE))="","",(VLOOKUP($E164,'NEA Backsheet'!$D$5:$CB$183,J$9,FALSE))),"")</f>
        <v>9471.347814464898</v>
      </c>
      <c r="K164" s="123">
        <f ca="1">IFERROR(IF((VLOOKUP($E164,'NEA Backsheet'!$D$5:$CB$183,K$9,FALSE))="","",(VLOOKUP($E164,'NEA Backsheet'!$D$5:$CB$183,K$9,FALSE))),"")</f>
        <v>9195.9538828541336</v>
      </c>
      <c r="L164" s="124">
        <f ca="1">IFERROR(IF((VLOOKUP($E164,'NEA Backsheet'!$D$5:$CB$183,L$9,FALSE))="","",(VLOOKUP($E164,'NEA Backsheet'!$D$5:$CB$183,L$9,FALSE))),"")</f>
        <v>9296.9316196413274</v>
      </c>
      <c r="M164" s="124">
        <f ca="1">IFERROR(IF((VLOOKUP($E164,'NEA Backsheet'!$D$5:$CB$183,M$9,FALSE))="","",(VLOOKUP($E164,'NEA Backsheet'!$D$5:$CB$183,M$9,FALSE))),"")</f>
        <v>9296.9316196413274</v>
      </c>
      <c r="N164" s="126">
        <f ca="1">IFERROR(IF((VLOOKUP($E164,'NEA Backsheet'!$D$5:$CB$183,N$9,FALSE))="","",(VLOOKUP($E164,'NEA Backsheet'!$D$5:$CB$183,N$9,FALSE))),"")</f>
        <v>9099.5166286822077</v>
      </c>
      <c r="O164" s="184">
        <f ca="1">IFERROR(IF((VLOOKUP($E164,'NEA Backsheet'!$D$5:$CB$183,O$9,FALSE))="","",(VLOOKUP($E164,'NEA Backsheet'!$D$5:$CB$183,O$9,FALSE))),"")</f>
        <v>9969.19129431076</v>
      </c>
      <c r="P164" s="126">
        <f ca="1">IFERROR(IF((VLOOKUP($E164,'NEA Backsheet'!$D$5:$CB$183,P$9,FALSE))="","",(VLOOKUP($E164,'NEA Backsheet'!$D$5:$CB$183,P$9,FALSE))),"")</f>
        <v>10422.573546113876</v>
      </c>
      <c r="Q164" s="127">
        <f ca="1">IFERROR(IF((VLOOKUP($E164,'NEA Backsheet'!$D$5:$CB$183,Q$9,FALSE))="","",(VLOOKUP($E164,'NEA Backsheet'!$D$5:$CB$183,Q$9,FALSE))),"")</f>
        <v>0</v>
      </c>
      <c r="R164" s="126">
        <f ca="1">IFERROR(IF((VLOOKUP($E164,'NEA Backsheet'!$D$5:$CB$183,R$9,FALSE))="","",(VLOOKUP($E164,'NEA Backsheet'!$D$5:$CB$183,R$9,FALSE))),"")</f>
        <v>0</v>
      </c>
    </row>
    <row r="165" spans="1:18" ht="15" customHeight="1" x14ac:dyDescent="0.3">
      <c r="A165" s="56">
        <v>151</v>
      </c>
      <c r="B165" s="97" t="str">
        <f ca="1">IFERROR(IF((VLOOKUP($E165,'Org List'!$AJ$10:$AL$188,3,FALSE))="","",(VLOOKUP($E165,'Org List'!$AJ$10:$AL$188,3,FALSE))),"")</f>
        <v>Midlands and East of England Commissioning Region</v>
      </c>
      <c r="C165" s="98" t="str">
        <f ca="1">IFERROR(IF((VLOOKUP($E165,'Org List'!$AO$10:$AQ$188,3,FALSE))="","",(VLOOKUP($E165,'Org List'!$AO$10:$AQ$188,3,FALSE))),"")</f>
        <v>East Region</v>
      </c>
      <c r="D165" s="116" t="str">
        <f ca="1">IFERROR(IF((VLOOKUP($E165,'Org List'!$AT$10:$AV$188,3,FALSE))="","",(VLOOKUP($E165,'Org List'!$AT$10:$AV$188,3,FALSE))),"")</f>
        <v>NHS England Midlands And East (East)</v>
      </c>
      <c r="E165" s="97" t="str">
        <f t="shared" ca="1" si="4"/>
        <v>E10000029</v>
      </c>
      <c r="F165" s="99" t="str">
        <f ca="1">IF(E165="","",VLOOKUP(E165,'Org List'!$J$9:$K$488,2,0))</f>
        <v>Suffolk</v>
      </c>
      <c r="G165" s="123">
        <f ca="1">IFERROR(IF((VLOOKUP($E165,'NEA Backsheet'!$D$5:$CB$183,G$9,FALSE))="","",(VLOOKUP($E165,'NEA Backsheet'!$D$5:$CB$183,G$9,FALSE))),"")</f>
        <v>18958.957325418447</v>
      </c>
      <c r="H165" s="124">
        <f ca="1">IFERROR(IF((VLOOKUP($E165,'NEA Backsheet'!$D$5:$CB$183,H$9,FALSE))="","",(VLOOKUP($E165,'NEA Backsheet'!$D$5:$CB$183,H$9,FALSE))),"")</f>
        <v>18309.057633138385</v>
      </c>
      <c r="I165" s="124">
        <f ca="1">IFERROR(IF((VLOOKUP($E165,'NEA Backsheet'!$D$5:$CB$183,I$9,FALSE))="","",(VLOOKUP($E165,'NEA Backsheet'!$D$5:$CB$183,I$9,FALSE))),"")</f>
        <v>19089.890043328636</v>
      </c>
      <c r="J165" s="125">
        <f ca="1">IFERROR(IF((VLOOKUP($E165,'NEA Backsheet'!$D$5:$CB$183,J$9,FALSE))="","",(VLOOKUP($E165,'NEA Backsheet'!$D$5:$CB$183,J$9,FALSE))),"")</f>
        <v>19347.823891654898</v>
      </c>
      <c r="K165" s="123">
        <f ca="1">IFERROR(IF((VLOOKUP($E165,'NEA Backsheet'!$D$5:$CB$183,K$9,FALSE))="","",(VLOOKUP($E165,'NEA Backsheet'!$D$5:$CB$183,K$9,FALSE))),"")</f>
        <v>19200.510196959283</v>
      </c>
      <c r="L165" s="124">
        <f ca="1">IFERROR(IF((VLOOKUP($E165,'NEA Backsheet'!$D$5:$CB$183,L$9,FALSE))="","",(VLOOKUP($E165,'NEA Backsheet'!$D$5:$CB$183,L$9,FALSE))),"")</f>
        <v>18740.054368897319</v>
      </c>
      <c r="M165" s="124">
        <f ca="1">IFERROR(IF((VLOOKUP($E165,'NEA Backsheet'!$D$5:$CB$183,M$9,FALSE))="","",(VLOOKUP($E165,'NEA Backsheet'!$D$5:$CB$183,M$9,FALSE))),"")</f>
        <v>19997.357475156659</v>
      </c>
      <c r="N165" s="126">
        <f ca="1">IFERROR(IF((VLOOKUP($E165,'NEA Backsheet'!$D$5:$CB$183,N$9,FALSE))="","",(VLOOKUP($E165,'NEA Backsheet'!$D$5:$CB$183,N$9,FALSE))),"")</f>
        <v>20140.254746193379</v>
      </c>
      <c r="O165" s="184">
        <f ca="1">IFERROR(IF((VLOOKUP($E165,'NEA Backsheet'!$D$5:$CB$183,O$9,FALSE))="","",(VLOOKUP($E165,'NEA Backsheet'!$D$5:$CB$183,O$9,FALSE))),"")</f>
        <v>18704.270326086928</v>
      </c>
      <c r="P165" s="126">
        <f ca="1">IFERROR(IF((VLOOKUP($E165,'NEA Backsheet'!$D$5:$CB$183,P$9,FALSE))="","",(VLOOKUP($E165,'NEA Backsheet'!$D$5:$CB$183,P$9,FALSE))),"")</f>
        <v>18908.872131359989</v>
      </c>
      <c r="Q165" s="127">
        <f ca="1">IFERROR(IF((VLOOKUP($E165,'NEA Backsheet'!$D$5:$CB$183,Q$9,FALSE))="","",(VLOOKUP($E165,'NEA Backsheet'!$D$5:$CB$183,Q$9,FALSE))),"")</f>
        <v>0</v>
      </c>
      <c r="R165" s="126">
        <f ca="1">IFERROR(IF((VLOOKUP($E165,'NEA Backsheet'!$D$5:$CB$183,R$9,FALSE))="","",(VLOOKUP($E165,'NEA Backsheet'!$D$5:$CB$183,R$9,FALSE))),"")</f>
        <v>0</v>
      </c>
    </row>
    <row r="166" spans="1:18" ht="15" customHeight="1" x14ac:dyDescent="0.3">
      <c r="A166" s="56">
        <v>152</v>
      </c>
      <c r="B166" s="97" t="str">
        <f ca="1">IFERROR(IF((VLOOKUP($E166,'Org List'!$AJ$10:$AL$188,3,FALSE))="","",(VLOOKUP($E166,'Org List'!$AJ$10:$AL$188,3,FALSE))),"")</f>
        <v>North of England Commissioning Region</v>
      </c>
      <c r="C166" s="98" t="str">
        <f ca="1">IFERROR(IF((VLOOKUP($E166,'Org List'!$AO$10:$AQ$188,3,FALSE))="","",(VLOOKUP($E166,'Org List'!$AO$10:$AQ$188,3,FALSE))),"")</f>
        <v>North East Region</v>
      </c>
      <c r="D166" s="116" t="str">
        <f ca="1">IFERROR(IF((VLOOKUP($E166,'Org List'!$AT$10:$AV$188,3,FALSE))="","",(VLOOKUP($E166,'Org List'!$AT$10:$AV$188,3,FALSE))),"")</f>
        <v>NHS England North (Cumbria And North East)</v>
      </c>
      <c r="E166" s="97" t="str">
        <f t="shared" ca="1" si="4"/>
        <v>E08000024</v>
      </c>
      <c r="F166" s="99" t="str">
        <f ca="1">IF(E166="","",VLOOKUP(E166,'Org List'!$J$9:$K$488,2,0))</f>
        <v>Sunderland</v>
      </c>
      <c r="G166" s="123">
        <f ca="1">IFERROR(IF((VLOOKUP($E166,'NEA Backsheet'!$D$5:$CB$183,G$9,FALSE))="","",(VLOOKUP($E166,'NEA Backsheet'!$D$5:$CB$183,G$9,FALSE))),"")</f>
        <v>8123.1883054139998</v>
      </c>
      <c r="H166" s="124">
        <f ca="1">IFERROR(IF((VLOOKUP($E166,'NEA Backsheet'!$D$5:$CB$183,H$9,FALSE))="","",(VLOOKUP($E166,'NEA Backsheet'!$D$5:$CB$183,H$9,FALSE))),"")</f>
        <v>8024.5123478014175</v>
      </c>
      <c r="I166" s="124">
        <f ca="1">IFERROR(IF((VLOOKUP($E166,'NEA Backsheet'!$D$5:$CB$183,I$9,FALSE))="","",(VLOOKUP($E166,'NEA Backsheet'!$D$5:$CB$183,I$9,FALSE))),"")</f>
        <v>8811.9085831462835</v>
      </c>
      <c r="J166" s="125">
        <f ca="1">IFERROR(IF((VLOOKUP($E166,'NEA Backsheet'!$D$5:$CB$183,J$9,FALSE))="","",(VLOOKUP($E166,'NEA Backsheet'!$D$5:$CB$183,J$9,FALSE))),"")</f>
        <v>8725.2515354551124</v>
      </c>
      <c r="K166" s="123">
        <f ca="1">IFERROR(IF((VLOOKUP($E166,'NEA Backsheet'!$D$5:$CB$183,K$9,FALSE))="","",(VLOOKUP($E166,'NEA Backsheet'!$D$5:$CB$183,K$9,FALSE))),"")</f>
        <v>8449.3213072615545</v>
      </c>
      <c r="L166" s="124">
        <f ca="1">IFERROR(IF((VLOOKUP($E166,'NEA Backsheet'!$D$5:$CB$183,L$9,FALSE))="","",(VLOOKUP($E166,'NEA Backsheet'!$D$5:$CB$183,L$9,FALSE))),"")</f>
        <v>8400.6923217346466</v>
      </c>
      <c r="M166" s="124">
        <f ca="1">IFERROR(IF((VLOOKUP($E166,'NEA Backsheet'!$D$5:$CB$183,M$9,FALSE))="","",(VLOOKUP($E166,'NEA Backsheet'!$D$5:$CB$183,M$9,FALSE))),"")</f>
        <v>8780.0527375170423</v>
      </c>
      <c r="N166" s="126">
        <f ca="1">IFERROR(IF((VLOOKUP($E166,'NEA Backsheet'!$D$5:$CB$183,N$9,FALSE))="","",(VLOOKUP($E166,'NEA Backsheet'!$D$5:$CB$183,N$9,FALSE))),"")</f>
        <v>8770.9931159715525</v>
      </c>
      <c r="O166" s="184">
        <f ca="1">IFERROR(IF((VLOOKUP($E166,'NEA Backsheet'!$D$5:$CB$183,O$9,FALSE))="","",(VLOOKUP($E166,'NEA Backsheet'!$D$5:$CB$183,O$9,FALSE))),"")</f>
        <v>8662.5942213844064</v>
      </c>
      <c r="P166" s="126">
        <f ca="1">IFERROR(IF((VLOOKUP($E166,'NEA Backsheet'!$D$5:$CB$183,P$9,FALSE))="","",(VLOOKUP($E166,'NEA Backsheet'!$D$5:$CB$183,P$9,FALSE))),"")</f>
        <v>8522.9418617563715</v>
      </c>
      <c r="Q166" s="127">
        <f ca="1">IFERROR(IF((VLOOKUP($E166,'NEA Backsheet'!$D$5:$CB$183,Q$9,FALSE))="","",(VLOOKUP($E166,'NEA Backsheet'!$D$5:$CB$183,Q$9,FALSE))),"")</f>
        <v>0</v>
      </c>
      <c r="R166" s="126">
        <f ca="1">IFERROR(IF((VLOOKUP($E166,'NEA Backsheet'!$D$5:$CB$183,R$9,FALSE))="","",(VLOOKUP($E166,'NEA Backsheet'!$D$5:$CB$183,R$9,FALSE))),"")</f>
        <v>0</v>
      </c>
    </row>
    <row r="167" spans="1:18" ht="15" customHeight="1" x14ac:dyDescent="0.3">
      <c r="A167" s="56">
        <v>153</v>
      </c>
      <c r="B167" s="97" t="str">
        <f ca="1">IFERROR(IF((VLOOKUP($E167,'Org List'!$AJ$10:$AL$188,3,FALSE))="","",(VLOOKUP($E167,'Org List'!$AJ$10:$AL$188,3,FALSE))),"")</f>
        <v>South East England Commissioning Region</v>
      </c>
      <c r="C167" s="98" t="str">
        <f ca="1">IFERROR(IF((VLOOKUP($E167,'Org List'!$AO$10:$AQ$188,3,FALSE))="","",(VLOOKUP($E167,'Org List'!$AO$10:$AQ$188,3,FALSE))),"")</f>
        <v>South East Region</v>
      </c>
      <c r="D167" s="116" t="str">
        <f ca="1">IFERROR(IF((VLOOKUP($E167,'Org List'!$AT$10:$AV$188,3,FALSE))="","",(VLOOKUP($E167,'Org List'!$AT$10:$AV$188,3,FALSE))),"")</f>
        <v>NHS England South East (Kent, Surrey and Sussex)</v>
      </c>
      <c r="E167" s="97" t="str">
        <f t="shared" ca="1" si="4"/>
        <v>E10000030</v>
      </c>
      <c r="F167" s="99" t="str">
        <f ca="1">IF(E167="","",VLOOKUP(E167,'Org List'!$J$9:$K$488,2,0))</f>
        <v>Surrey</v>
      </c>
      <c r="G167" s="123">
        <f ca="1">IFERROR(IF((VLOOKUP($E167,'NEA Backsheet'!$D$5:$CB$183,G$9,FALSE))="","",(VLOOKUP($E167,'NEA Backsheet'!$D$5:$CB$183,G$9,FALSE))),"")</f>
        <v>28627.014999531624</v>
      </c>
      <c r="H167" s="124">
        <f ca="1">IFERROR(IF((VLOOKUP($E167,'NEA Backsheet'!$D$5:$CB$183,H$9,FALSE))="","",(VLOOKUP($E167,'NEA Backsheet'!$D$5:$CB$183,H$9,FALSE))),"")</f>
        <v>28312.854317354853</v>
      </c>
      <c r="I167" s="124">
        <f ca="1">IFERROR(IF((VLOOKUP($E167,'NEA Backsheet'!$D$5:$CB$183,I$9,FALSE))="","",(VLOOKUP($E167,'NEA Backsheet'!$D$5:$CB$183,I$9,FALSE))),"")</f>
        <v>29454.961372354635</v>
      </c>
      <c r="J167" s="125">
        <f ca="1">IFERROR(IF((VLOOKUP($E167,'NEA Backsheet'!$D$5:$CB$183,J$9,FALSE))="","",(VLOOKUP($E167,'NEA Backsheet'!$D$5:$CB$183,J$9,FALSE))),"")</f>
        <v>29238.654206625666</v>
      </c>
      <c r="K167" s="123">
        <f ca="1">IFERROR(IF((VLOOKUP($E167,'NEA Backsheet'!$D$5:$CB$183,K$9,FALSE))="","",(VLOOKUP($E167,'NEA Backsheet'!$D$5:$CB$183,K$9,FALSE))),"")</f>
        <v>28762.556733643567</v>
      </c>
      <c r="L167" s="124">
        <f ca="1">IFERROR(IF((VLOOKUP($E167,'NEA Backsheet'!$D$5:$CB$183,L$9,FALSE))="","",(VLOOKUP($E167,'NEA Backsheet'!$D$5:$CB$183,L$9,FALSE))),"")</f>
        <v>28392.211600268147</v>
      </c>
      <c r="M167" s="124">
        <f ca="1">IFERROR(IF((VLOOKUP($E167,'NEA Backsheet'!$D$5:$CB$183,M$9,FALSE))="","",(VLOOKUP($E167,'NEA Backsheet'!$D$5:$CB$183,M$9,FALSE))),"")</f>
        <v>29134.06850450809</v>
      </c>
      <c r="N167" s="126">
        <f ca="1">IFERROR(IF((VLOOKUP($E167,'NEA Backsheet'!$D$5:$CB$183,N$9,FALSE))="","",(VLOOKUP($E167,'NEA Backsheet'!$D$5:$CB$183,N$9,FALSE))),"")</f>
        <v>28569.393384717765</v>
      </c>
      <c r="O167" s="184">
        <f ca="1">IFERROR(IF((VLOOKUP($E167,'NEA Backsheet'!$D$5:$CB$183,O$9,FALSE))="","",(VLOOKUP($E167,'NEA Backsheet'!$D$5:$CB$183,O$9,FALSE))),"")</f>
        <v>28492.538535094387</v>
      </c>
      <c r="P167" s="126">
        <f ca="1">IFERROR(IF((VLOOKUP($E167,'NEA Backsheet'!$D$5:$CB$183,P$9,FALSE))="","",(VLOOKUP($E167,'NEA Backsheet'!$D$5:$CB$183,P$9,FALSE))),"")</f>
        <v>28833.023653596207</v>
      </c>
      <c r="Q167" s="127">
        <f ca="1">IFERROR(IF((VLOOKUP($E167,'NEA Backsheet'!$D$5:$CB$183,Q$9,FALSE))="","",(VLOOKUP($E167,'NEA Backsheet'!$D$5:$CB$183,Q$9,FALSE))),"")</f>
        <v>0</v>
      </c>
      <c r="R167" s="126">
        <f ca="1">IFERROR(IF((VLOOKUP($E167,'NEA Backsheet'!$D$5:$CB$183,R$9,FALSE))="","",(VLOOKUP($E167,'NEA Backsheet'!$D$5:$CB$183,R$9,FALSE))),"")</f>
        <v>0</v>
      </c>
    </row>
    <row r="168" spans="1:18" ht="15" customHeight="1" x14ac:dyDescent="0.3">
      <c r="A168" s="56">
        <v>154</v>
      </c>
      <c r="B168" s="97" t="str">
        <f ca="1">IFERROR(IF((VLOOKUP($E168,'Org List'!$AJ$10:$AL$188,3,FALSE))="","",(VLOOKUP($E168,'Org List'!$AJ$10:$AL$188,3,FALSE))),"")</f>
        <v>London Commissioning Region</v>
      </c>
      <c r="C168" s="98" t="str">
        <f ca="1">IFERROR(IF((VLOOKUP($E168,'Org List'!$AO$10:$AQ$188,3,FALSE))="","",(VLOOKUP($E168,'Org List'!$AO$10:$AQ$188,3,FALSE))),"")</f>
        <v>London Region</v>
      </c>
      <c r="D168" s="116" t="str">
        <f ca="1">IFERROR(IF((VLOOKUP($E168,'Org List'!$AT$10:$AV$188,3,FALSE))="","",(VLOOKUP($E168,'Org List'!$AT$10:$AV$188,3,FALSE))),"")</f>
        <v>NHS England London</v>
      </c>
      <c r="E168" s="97" t="str">
        <f t="shared" ca="1" si="4"/>
        <v>E09000029</v>
      </c>
      <c r="F168" s="99" t="str">
        <f ca="1">IF(E168="","",VLOOKUP(E168,'Org List'!$J$9:$K$488,2,0))</f>
        <v>Sutton</v>
      </c>
      <c r="G168" s="123">
        <f ca="1">IFERROR(IF((VLOOKUP($E168,'NEA Backsheet'!$D$5:$CB$183,G$9,FALSE))="","",(VLOOKUP($E168,'NEA Backsheet'!$D$5:$CB$183,G$9,FALSE))),"")</f>
        <v>5820.7775407393628</v>
      </c>
      <c r="H168" s="124">
        <f ca="1">IFERROR(IF((VLOOKUP($E168,'NEA Backsheet'!$D$5:$CB$183,H$9,FALSE))="","",(VLOOKUP($E168,'NEA Backsheet'!$D$5:$CB$183,H$9,FALSE))),"")</f>
        <v>5764.1917947206521</v>
      </c>
      <c r="I168" s="124">
        <f ca="1">IFERROR(IF((VLOOKUP($E168,'NEA Backsheet'!$D$5:$CB$183,I$9,FALSE))="","",(VLOOKUP($E168,'NEA Backsheet'!$D$5:$CB$183,I$9,FALSE))),"")</f>
        <v>5864.8004314949048</v>
      </c>
      <c r="J168" s="125">
        <f ca="1">IFERROR(IF((VLOOKUP($E168,'NEA Backsheet'!$D$5:$CB$183,J$9,FALSE))="","",(VLOOKUP($E168,'NEA Backsheet'!$D$5:$CB$183,J$9,FALSE))),"")</f>
        <v>5832.230104767681</v>
      </c>
      <c r="K168" s="123">
        <f ca="1">IFERROR(IF((VLOOKUP($E168,'NEA Backsheet'!$D$5:$CB$183,K$9,FALSE))="","",(VLOOKUP($E168,'NEA Backsheet'!$D$5:$CB$183,K$9,FALSE))),"")</f>
        <v>5866.9125566114853</v>
      </c>
      <c r="L168" s="124">
        <f ca="1">IFERROR(IF((VLOOKUP($E168,'NEA Backsheet'!$D$5:$CB$183,L$9,FALSE))="","",(VLOOKUP($E168,'NEA Backsheet'!$D$5:$CB$183,L$9,FALSE))),"")</f>
        <v>5872.521697083841</v>
      </c>
      <c r="M168" s="124">
        <f ca="1">IFERROR(IF((VLOOKUP($E168,'NEA Backsheet'!$D$5:$CB$183,M$9,FALSE))="","",(VLOOKUP($E168,'NEA Backsheet'!$D$5:$CB$183,M$9,FALSE))),"")</f>
        <v>5934.0836709452688</v>
      </c>
      <c r="N168" s="126">
        <f ca="1">IFERROR(IF((VLOOKUP($E168,'NEA Backsheet'!$D$5:$CB$183,N$9,FALSE))="","",(VLOOKUP($E168,'NEA Backsheet'!$D$5:$CB$183,N$9,FALSE))),"")</f>
        <v>5783.260700375241</v>
      </c>
      <c r="O168" s="184">
        <f ca="1">IFERROR(IF((VLOOKUP($E168,'NEA Backsheet'!$D$5:$CB$183,O$9,FALSE))="","",(VLOOKUP($E168,'NEA Backsheet'!$D$5:$CB$183,O$9,FALSE))),"")</f>
        <v>5711.0128605577083</v>
      </c>
      <c r="P168" s="126">
        <f ca="1">IFERROR(IF((VLOOKUP($E168,'NEA Backsheet'!$D$5:$CB$183,P$9,FALSE))="","",(VLOOKUP($E168,'NEA Backsheet'!$D$5:$CB$183,P$9,FALSE))),"")</f>
        <v>6025.4008224154513</v>
      </c>
      <c r="Q168" s="127">
        <f ca="1">IFERROR(IF((VLOOKUP($E168,'NEA Backsheet'!$D$5:$CB$183,Q$9,FALSE))="","",(VLOOKUP($E168,'NEA Backsheet'!$D$5:$CB$183,Q$9,FALSE))),"")</f>
        <v>0</v>
      </c>
      <c r="R168" s="126">
        <f ca="1">IFERROR(IF((VLOOKUP($E168,'NEA Backsheet'!$D$5:$CB$183,R$9,FALSE))="","",(VLOOKUP($E168,'NEA Backsheet'!$D$5:$CB$183,R$9,FALSE))),"")</f>
        <v>0</v>
      </c>
    </row>
    <row r="169" spans="1:18" ht="15" customHeight="1" x14ac:dyDescent="0.3">
      <c r="A169" s="56">
        <v>155</v>
      </c>
      <c r="B169" s="97" t="str">
        <f ca="1">IFERROR(IF((VLOOKUP($E169,'Org List'!$AJ$10:$AL$188,3,FALSE))="","",(VLOOKUP($E169,'Org List'!$AJ$10:$AL$188,3,FALSE))),"")</f>
        <v>South West England Commissioning Region</v>
      </c>
      <c r="C169" s="98" t="str">
        <f ca="1">IFERROR(IF((VLOOKUP($E169,'Org List'!$AO$10:$AQ$188,3,FALSE))="","",(VLOOKUP($E169,'Org List'!$AO$10:$AQ$188,3,FALSE))),"")</f>
        <v>South West Region</v>
      </c>
      <c r="D169" s="116" t="str">
        <f ca="1">IFERROR(IF((VLOOKUP($E169,'Org List'!$AT$10:$AV$188,3,FALSE))="","",(VLOOKUP($E169,'Org List'!$AT$10:$AV$188,3,FALSE))),"")</f>
        <v>NHS England South West (South West North)</v>
      </c>
      <c r="E169" s="97" t="str">
        <f t="shared" ca="1" si="4"/>
        <v>E06000030</v>
      </c>
      <c r="F169" s="99" t="str">
        <f ca="1">IF(E169="","",VLOOKUP(E169,'Org List'!$J$9:$K$488,2,0))</f>
        <v>Swindon</v>
      </c>
      <c r="G169" s="123">
        <f ca="1">IFERROR(IF((VLOOKUP($E169,'NEA Backsheet'!$D$5:$CB$183,G$9,FALSE))="","",(VLOOKUP($E169,'NEA Backsheet'!$D$5:$CB$183,G$9,FALSE))),"")</f>
        <v>6311.5449528503586</v>
      </c>
      <c r="H169" s="124">
        <f ca="1">IFERROR(IF((VLOOKUP($E169,'NEA Backsheet'!$D$5:$CB$183,H$9,FALSE))="","",(VLOOKUP($E169,'NEA Backsheet'!$D$5:$CB$183,H$9,FALSE))),"")</f>
        <v>6558.4230118861879</v>
      </c>
      <c r="I169" s="124">
        <f ca="1">IFERROR(IF((VLOOKUP($E169,'NEA Backsheet'!$D$5:$CB$183,I$9,FALSE))="","",(VLOOKUP($E169,'NEA Backsheet'!$D$5:$CB$183,I$9,FALSE))),"")</f>
        <v>7030.8044977977506</v>
      </c>
      <c r="J169" s="125">
        <f ca="1">IFERROR(IF((VLOOKUP($E169,'NEA Backsheet'!$D$5:$CB$183,J$9,FALSE))="","",(VLOOKUP($E169,'NEA Backsheet'!$D$5:$CB$183,J$9,FALSE))),"")</f>
        <v>7268.7405153916134</v>
      </c>
      <c r="K169" s="123">
        <f ca="1">IFERROR(IF((VLOOKUP($E169,'NEA Backsheet'!$D$5:$CB$183,K$9,FALSE))="","",(VLOOKUP($E169,'NEA Backsheet'!$D$5:$CB$183,K$9,FALSE))),"")</f>
        <v>6541.8346069635863</v>
      </c>
      <c r="L169" s="124">
        <f ca="1">IFERROR(IF((VLOOKUP($E169,'NEA Backsheet'!$D$5:$CB$183,L$9,FALSE))="","",(VLOOKUP($E169,'NEA Backsheet'!$D$5:$CB$183,L$9,FALSE))),"")</f>
        <v>6658.1627813450023</v>
      </c>
      <c r="M169" s="124">
        <f ca="1">IFERROR(IF((VLOOKUP($E169,'NEA Backsheet'!$D$5:$CB$183,M$9,FALSE))="","",(VLOOKUP($E169,'NEA Backsheet'!$D$5:$CB$183,M$9,FALSE))),"")</f>
        <v>6820.8138701713597</v>
      </c>
      <c r="N169" s="126">
        <f ca="1">IFERROR(IF((VLOOKUP($E169,'NEA Backsheet'!$D$5:$CB$183,N$9,FALSE))="","",(VLOOKUP($E169,'NEA Backsheet'!$D$5:$CB$183,N$9,FALSE))),"")</f>
        <v>7006.4610150323861</v>
      </c>
      <c r="O169" s="184">
        <f ca="1">IFERROR(IF((VLOOKUP($E169,'NEA Backsheet'!$D$5:$CB$183,O$9,FALSE))="","",(VLOOKUP($E169,'NEA Backsheet'!$D$5:$CB$183,O$9,FALSE))),"")</f>
        <v>7393.2259100378287</v>
      </c>
      <c r="P169" s="126">
        <f ca="1">IFERROR(IF((VLOOKUP($E169,'NEA Backsheet'!$D$5:$CB$183,P$9,FALSE))="","",(VLOOKUP($E169,'NEA Backsheet'!$D$5:$CB$183,P$9,FALSE))),"")</f>
        <v>7056.1952809235554</v>
      </c>
      <c r="Q169" s="127">
        <f ca="1">IFERROR(IF((VLOOKUP($E169,'NEA Backsheet'!$D$5:$CB$183,Q$9,FALSE))="","",(VLOOKUP($E169,'NEA Backsheet'!$D$5:$CB$183,Q$9,FALSE))),"")</f>
        <v>0</v>
      </c>
      <c r="R169" s="126">
        <f ca="1">IFERROR(IF((VLOOKUP($E169,'NEA Backsheet'!$D$5:$CB$183,R$9,FALSE))="","",(VLOOKUP($E169,'NEA Backsheet'!$D$5:$CB$183,R$9,FALSE))),"")</f>
        <v>0</v>
      </c>
    </row>
    <row r="170" spans="1:18" ht="15" customHeight="1" x14ac:dyDescent="0.3">
      <c r="A170" s="56">
        <v>156</v>
      </c>
      <c r="B170" s="97" t="str">
        <f ca="1">IFERROR(IF((VLOOKUP($E170,'Org List'!$AJ$10:$AL$188,3,FALSE))="","",(VLOOKUP($E170,'Org List'!$AJ$10:$AL$188,3,FALSE))),"")</f>
        <v>North of England Commissioning Region</v>
      </c>
      <c r="C170" s="98" t="str">
        <f ca="1">IFERROR(IF((VLOOKUP($E170,'Org List'!$AO$10:$AQ$188,3,FALSE))="","",(VLOOKUP($E170,'Org List'!$AO$10:$AQ$188,3,FALSE))),"")</f>
        <v>North West Region</v>
      </c>
      <c r="D170" s="116" t="str">
        <f ca="1">IFERROR(IF((VLOOKUP($E170,'Org List'!$AT$10:$AV$188,3,FALSE))="","",(VLOOKUP($E170,'Org List'!$AT$10:$AV$188,3,FALSE))),"")</f>
        <v>NHS England North (Greater Manchester)</v>
      </c>
      <c r="E170" s="97" t="str">
        <f t="shared" ca="1" si="4"/>
        <v>E08000008</v>
      </c>
      <c r="F170" s="99" t="str">
        <f ca="1">IF(E170="","",VLOOKUP(E170,'Org List'!$J$9:$K$488,2,0))</f>
        <v>Tameside</v>
      </c>
      <c r="G170" s="123">
        <f ca="1">IFERROR(IF((VLOOKUP($E170,'NEA Backsheet'!$D$5:$CB$183,G$9,FALSE))="","",(VLOOKUP($E170,'NEA Backsheet'!$D$5:$CB$183,G$9,FALSE))),"")</f>
        <v>7010.3459502629648</v>
      </c>
      <c r="H170" s="124">
        <f ca="1">IFERROR(IF((VLOOKUP($E170,'NEA Backsheet'!$D$5:$CB$183,H$9,FALSE))="","",(VLOOKUP($E170,'NEA Backsheet'!$D$5:$CB$183,H$9,FALSE))),"")</f>
        <v>6829.9491904252818</v>
      </c>
      <c r="I170" s="124">
        <f ca="1">IFERROR(IF((VLOOKUP($E170,'NEA Backsheet'!$D$5:$CB$183,I$9,FALSE))="","",(VLOOKUP($E170,'NEA Backsheet'!$D$5:$CB$183,I$9,FALSE))),"")</f>
        <v>7247.6719956621273</v>
      </c>
      <c r="J170" s="125">
        <f ca="1">IFERROR(IF((VLOOKUP($E170,'NEA Backsheet'!$D$5:$CB$183,J$9,FALSE))="","",(VLOOKUP($E170,'NEA Backsheet'!$D$5:$CB$183,J$9,FALSE))),"")</f>
        <v>7064.623409897571</v>
      </c>
      <c r="K170" s="123">
        <f ca="1">IFERROR(IF((VLOOKUP($E170,'NEA Backsheet'!$D$5:$CB$183,K$9,FALSE))="","",(VLOOKUP($E170,'NEA Backsheet'!$D$5:$CB$183,K$9,FALSE))),"")</f>
        <v>6956.1007483114763</v>
      </c>
      <c r="L170" s="124">
        <f ca="1">IFERROR(IF((VLOOKUP($E170,'NEA Backsheet'!$D$5:$CB$183,L$9,FALSE))="","",(VLOOKUP($E170,'NEA Backsheet'!$D$5:$CB$183,L$9,FALSE))),"")</f>
        <v>7091.51653978801</v>
      </c>
      <c r="M170" s="124">
        <f ca="1">IFERROR(IF((VLOOKUP($E170,'NEA Backsheet'!$D$5:$CB$183,M$9,FALSE))="","",(VLOOKUP($E170,'NEA Backsheet'!$D$5:$CB$183,M$9,FALSE))),"")</f>
        <v>7160.8911096149168</v>
      </c>
      <c r="N170" s="126">
        <f ca="1">IFERROR(IF((VLOOKUP($E170,'NEA Backsheet'!$D$5:$CB$183,N$9,FALSE))="","",(VLOOKUP($E170,'NEA Backsheet'!$D$5:$CB$183,N$9,FALSE))),"")</f>
        <v>6890.067179971823</v>
      </c>
      <c r="O170" s="184">
        <f ca="1">IFERROR(IF((VLOOKUP($E170,'NEA Backsheet'!$D$5:$CB$183,O$9,FALSE))="","",(VLOOKUP($E170,'NEA Backsheet'!$D$5:$CB$183,O$9,FALSE))),"")</f>
        <v>7496.8524117212783</v>
      </c>
      <c r="P170" s="126">
        <f ca="1">IFERROR(IF((VLOOKUP($E170,'NEA Backsheet'!$D$5:$CB$183,P$9,FALSE))="","",(VLOOKUP($E170,'NEA Backsheet'!$D$5:$CB$183,P$9,FALSE))),"")</f>
        <v>7218.7026594721283</v>
      </c>
      <c r="Q170" s="127">
        <f ca="1">IFERROR(IF((VLOOKUP($E170,'NEA Backsheet'!$D$5:$CB$183,Q$9,FALSE))="","",(VLOOKUP($E170,'NEA Backsheet'!$D$5:$CB$183,Q$9,FALSE))),"")</f>
        <v>0</v>
      </c>
      <c r="R170" s="126">
        <f ca="1">IFERROR(IF((VLOOKUP($E170,'NEA Backsheet'!$D$5:$CB$183,R$9,FALSE))="","",(VLOOKUP($E170,'NEA Backsheet'!$D$5:$CB$183,R$9,FALSE))),"")</f>
        <v>0</v>
      </c>
    </row>
    <row r="171" spans="1:18" ht="15" customHeight="1" x14ac:dyDescent="0.3">
      <c r="A171" s="56">
        <v>157</v>
      </c>
      <c r="B171" s="97" t="str">
        <f ca="1">IFERROR(IF((VLOOKUP($E171,'Org List'!$AJ$10:$AL$188,3,FALSE))="","",(VLOOKUP($E171,'Org List'!$AJ$10:$AL$188,3,FALSE))),"")</f>
        <v>Midlands and East of England Commissioning Region</v>
      </c>
      <c r="C171" s="98" t="str">
        <f ca="1">IFERROR(IF((VLOOKUP($E171,'Org List'!$AO$10:$AQ$188,3,FALSE))="","",(VLOOKUP($E171,'Org List'!$AO$10:$AQ$188,3,FALSE))),"")</f>
        <v>West Midlands Region</v>
      </c>
      <c r="D171" s="116" t="str">
        <f ca="1">IFERROR(IF((VLOOKUP($E171,'Org List'!$AT$10:$AV$188,3,FALSE))="","",(VLOOKUP($E171,'Org List'!$AT$10:$AV$188,3,FALSE))),"")</f>
        <v>NHS England Midlands And East (North Midlands)</v>
      </c>
      <c r="E171" s="97" t="str">
        <f t="shared" ca="1" si="4"/>
        <v>E06000020</v>
      </c>
      <c r="F171" s="99" t="str">
        <f ca="1">IF(E171="","",VLOOKUP(E171,'Org List'!$J$9:$K$488,2,0))</f>
        <v>Telford and Wrekin</v>
      </c>
      <c r="G171" s="123">
        <f ca="1">IFERROR(IF((VLOOKUP($E171,'NEA Backsheet'!$D$5:$CB$183,G$9,FALSE))="","",(VLOOKUP($E171,'NEA Backsheet'!$D$5:$CB$183,G$9,FALSE))),"")</f>
        <v>4670.9103832752171</v>
      </c>
      <c r="H171" s="124">
        <f ca="1">IFERROR(IF((VLOOKUP($E171,'NEA Backsheet'!$D$5:$CB$183,H$9,FALSE))="","",(VLOOKUP($E171,'NEA Backsheet'!$D$5:$CB$183,H$9,FALSE))),"")</f>
        <v>4674.5756084038121</v>
      </c>
      <c r="I171" s="124">
        <f ca="1">IFERROR(IF((VLOOKUP($E171,'NEA Backsheet'!$D$5:$CB$183,I$9,FALSE))="","",(VLOOKUP($E171,'NEA Backsheet'!$D$5:$CB$183,I$9,FALSE))),"")</f>
        <v>5031.8691036090995</v>
      </c>
      <c r="J171" s="125">
        <f ca="1">IFERROR(IF((VLOOKUP($E171,'NEA Backsheet'!$D$5:$CB$183,J$9,FALSE))="","",(VLOOKUP($E171,'NEA Backsheet'!$D$5:$CB$183,J$9,FALSE))),"")</f>
        <v>5138.1991722035755</v>
      </c>
      <c r="K171" s="123">
        <f ca="1">IFERROR(IF((VLOOKUP($E171,'NEA Backsheet'!$D$5:$CB$183,K$9,FALSE))="","",(VLOOKUP($E171,'NEA Backsheet'!$D$5:$CB$183,K$9,FALSE))),"")</f>
        <v>4608.6685006634889</v>
      </c>
      <c r="L171" s="124">
        <f ca="1">IFERROR(IF((VLOOKUP($E171,'NEA Backsheet'!$D$5:$CB$183,L$9,FALSE))="","",(VLOOKUP($E171,'NEA Backsheet'!$D$5:$CB$183,L$9,FALSE))),"")</f>
        <v>4559.5526427971945</v>
      </c>
      <c r="M171" s="124">
        <f ca="1">IFERROR(IF((VLOOKUP($E171,'NEA Backsheet'!$D$5:$CB$183,M$9,FALSE))="","",(VLOOKUP($E171,'NEA Backsheet'!$D$5:$CB$183,M$9,FALSE))),"")</f>
        <v>4907.2342652263551</v>
      </c>
      <c r="N171" s="126">
        <f ca="1">IFERROR(IF((VLOOKUP($E171,'NEA Backsheet'!$D$5:$CB$183,N$9,FALSE))="","",(VLOOKUP($E171,'NEA Backsheet'!$D$5:$CB$183,N$9,FALSE))),"")</f>
        <v>4802.8410378273929</v>
      </c>
      <c r="O171" s="184">
        <f ca="1">IFERROR(IF((VLOOKUP($E171,'NEA Backsheet'!$D$5:$CB$183,O$9,FALSE))="","",(VLOOKUP($E171,'NEA Backsheet'!$D$5:$CB$183,O$9,FALSE))),"")</f>
        <v>5498.0544156714459</v>
      </c>
      <c r="P171" s="126">
        <f ca="1">IFERROR(IF((VLOOKUP($E171,'NEA Backsheet'!$D$5:$CB$183,P$9,FALSE))="","",(VLOOKUP($E171,'NEA Backsheet'!$D$5:$CB$183,P$9,FALSE))),"")</f>
        <v>5606.0953187950126</v>
      </c>
      <c r="Q171" s="127">
        <f ca="1">IFERROR(IF((VLOOKUP($E171,'NEA Backsheet'!$D$5:$CB$183,Q$9,FALSE))="","",(VLOOKUP($E171,'NEA Backsheet'!$D$5:$CB$183,Q$9,FALSE))),"")</f>
        <v>0</v>
      </c>
      <c r="R171" s="126">
        <f ca="1">IFERROR(IF((VLOOKUP($E171,'NEA Backsheet'!$D$5:$CB$183,R$9,FALSE))="","",(VLOOKUP($E171,'NEA Backsheet'!$D$5:$CB$183,R$9,FALSE))),"")</f>
        <v>0</v>
      </c>
    </row>
    <row r="172" spans="1:18" ht="15" customHeight="1" x14ac:dyDescent="0.3">
      <c r="A172" s="56">
        <v>158</v>
      </c>
      <c r="B172" s="97" t="str">
        <f ca="1">IFERROR(IF((VLOOKUP($E172,'Org List'!$AJ$10:$AL$188,3,FALSE))="","",(VLOOKUP($E172,'Org List'!$AJ$10:$AL$188,3,FALSE))),"")</f>
        <v>Midlands and East of England Commissioning Region</v>
      </c>
      <c r="C172" s="98" t="str">
        <f ca="1">IFERROR(IF((VLOOKUP($E172,'Org List'!$AO$10:$AQ$188,3,FALSE))="","",(VLOOKUP($E172,'Org List'!$AO$10:$AQ$188,3,FALSE))),"")</f>
        <v>East Region</v>
      </c>
      <c r="D172" s="116" t="str">
        <f ca="1">IFERROR(IF((VLOOKUP($E172,'Org List'!$AT$10:$AV$188,3,FALSE))="","",(VLOOKUP($E172,'Org List'!$AT$10:$AV$188,3,FALSE))),"")</f>
        <v>NHS England Midlands And East (East)</v>
      </c>
      <c r="E172" s="97" t="str">
        <f t="shared" ca="1" si="4"/>
        <v>E06000034</v>
      </c>
      <c r="F172" s="99" t="str">
        <f ca="1">IF(E172="","",VLOOKUP(E172,'Org List'!$J$9:$K$488,2,0))</f>
        <v>Thurrock</v>
      </c>
      <c r="G172" s="123">
        <f ca="1">IFERROR(IF((VLOOKUP($E172,'NEA Backsheet'!$D$5:$CB$183,G$9,FALSE))="","",(VLOOKUP($E172,'NEA Backsheet'!$D$5:$CB$183,G$9,FALSE))),"")</f>
        <v>3933.7750535532568</v>
      </c>
      <c r="H172" s="124">
        <f ca="1">IFERROR(IF((VLOOKUP($E172,'NEA Backsheet'!$D$5:$CB$183,H$9,FALSE))="","",(VLOOKUP($E172,'NEA Backsheet'!$D$5:$CB$183,H$9,FALSE))),"")</f>
        <v>4193.4879464306214</v>
      </c>
      <c r="I172" s="124">
        <f ca="1">IFERROR(IF((VLOOKUP($E172,'NEA Backsheet'!$D$5:$CB$183,I$9,FALSE))="","",(VLOOKUP($E172,'NEA Backsheet'!$D$5:$CB$183,I$9,FALSE))),"")</f>
        <v>4320.3734276900168</v>
      </c>
      <c r="J172" s="125">
        <f ca="1">IFERROR(IF((VLOOKUP($E172,'NEA Backsheet'!$D$5:$CB$183,J$9,FALSE))="","",(VLOOKUP($E172,'NEA Backsheet'!$D$5:$CB$183,J$9,FALSE))),"")</f>
        <v>4593.7291293107482</v>
      </c>
      <c r="K172" s="123">
        <f ca="1">IFERROR(IF((VLOOKUP($E172,'NEA Backsheet'!$D$5:$CB$183,K$9,FALSE))="","",(VLOOKUP($E172,'NEA Backsheet'!$D$5:$CB$183,K$9,FALSE))),"")</f>
        <v>4320.1573673211788</v>
      </c>
      <c r="L172" s="124">
        <f ca="1">IFERROR(IF((VLOOKUP($E172,'NEA Backsheet'!$D$5:$CB$183,L$9,FALSE))="","",(VLOOKUP($E172,'NEA Backsheet'!$D$5:$CB$183,L$9,FALSE))),"")</f>
        <v>4252.6888103381343</v>
      </c>
      <c r="M172" s="124">
        <f ca="1">IFERROR(IF((VLOOKUP($E172,'NEA Backsheet'!$D$5:$CB$183,M$9,FALSE))="","",(VLOOKUP($E172,'NEA Backsheet'!$D$5:$CB$183,M$9,FALSE))),"")</f>
        <v>4388.5741835450899</v>
      </c>
      <c r="N172" s="126">
        <f ca="1">IFERROR(IF((VLOOKUP($E172,'NEA Backsheet'!$D$5:$CB$183,N$9,FALSE))="","",(VLOOKUP($E172,'NEA Backsheet'!$D$5:$CB$183,N$9,FALSE))),"")</f>
        <v>4387.624211598828</v>
      </c>
      <c r="O172" s="184">
        <f ca="1">IFERROR(IF((VLOOKUP($E172,'NEA Backsheet'!$D$5:$CB$183,O$9,FALSE))="","",(VLOOKUP($E172,'NEA Backsheet'!$D$5:$CB$183,O$9,FALSE))),"")</f>
        <v>4980.5319925687154</v>
      </c>
      <c r="P172" s="126">
        <f ca="1">IFERROR(IF((VLOOKUP($E172,'NEA Backsheet'!$D$5:$CB$183,P$9,FALSE))="","",(VLOOKUP($E172,'NEA Backsheet'!$D$5:$CB$183,P$9,FALSE))),"")</f>
        <v>5092.0798331420756</v>
      </c>
      <c r="Q172" s="127">
        <f ca="1">IFERROR(IF((VLOOKUP($E172,'NEA Backsheet'!$D$5:$CB$183,Q$9,FALSE))="","",(VLOOKUP($E172,'NEA Backsheet'!$D$5:$CB$183,Q$9,FALSE))),"")</f>
        <v>0</v>
      </c>
      <c r="R172" s="126">
        <f ca="1">IFERROR(IF((VLOOKUP($E172,'NEA Backsheet'!$D$5:$CB$183,R$9,FALSE))="","",(VLOOKUP($E172,'NEA Backsheet'!$D$5:$CB$183,R$9,FALSE))),"")</f>
        <v>0</v>
      </c>
    </row>
    <row r="173" spans="1:18" ht="15" customHeight="1" x14ac:dyDescent="0.3">
      <c r="A173" s="56">
        <v>159</v>
      </c>
      <c r="B173" s="97" t="str">
        <f ca="1">IFERROR(IF((VLOOKUP($E173,'Org List'!$AJ$10:$AL$188,3,FALSE))="","",(VLOOKUP($E173,'Org List'!$AJ$10:$AL$188,3,FALSE))),"")</f>
        <v>South West England Commissioning Region</v>
      </c>
      <c r="C173" s="98" t="str">
        <f ca="1">IFERROR(IF((VLOOKUP($E173,'Org List'!$AO$10:$AQ$188,3,FALSE))="","",(VLOOKUP($E173,'Org List'!$AO$10:$AQ$188,3,FALSE))),"")</f>
        <v>South West Region</v>
      </c>
      <c r="D173" s="116" t="str">
        <f ca="1">IFERROR(IF((VLOOKUP($E173,'Org List'!$AT$10:$AV$188,3,FALSE))="","",(VLOOKUP($E173,'Org List'!$AT$10:$AV$188,3,FALSE))),"")</f>
        <v>NHS England South West (South West South)</v>
      </c>
      <c r="E173" s="97" t="str">
        <f t="shared" ca="1" si="4"/>
        <v>E06000027</v>
      </c>
      <c r="F173" s="99" t="str">
        <f ca="1">IF(E173="","",VLOOKUP(E173,'Org List'!$J$9:$K$488,2,0))</f>
        <v>Torbay</v>
      </c>
      <c r="G173" s="123">
        <f ca="1">IFERROR(IF((VLOOKUP($E173,'NEA Backsheet'!$D$5:$CB$183,G$9,FALSE))="","",(VLOOKUP($E173,'NEA Backsheet'!$D$5:$CB$183,G$9,FALSE))),"")</f>
        <v>4497.5047162891933</v>
      </c>
      <c r="H173" s="124">
        <f ca="1">IFERROR(IF((VLOOKUP($E173,'NEA Backsheet'!$D$5:$CB$183,H$9,FALSE))="","",(VLOOKUP($E173,'NEA Backsheet'!$D$5:$CB$183,H$9,FALSE))),"")</f>
        <v>4457.0612827624318</v>
      </c>
      <c r="I173" s="124">
        <f ca="1">IFERROR(IF((VLOOKUP($E173,'NEA Backsheet'!$D$5:$CB$183,I$9,FALSE))="","",(VLOOKUP($E173,'NEA Backsheet'!$D$5:$CB$183,I$9,FALSE))),"")</f>
        <v>4769.4015344570553</v>
      </c>
      <c r="J173" s="125">
        <f ca="1">IFERROR(IF((VLOOKUP($E173,'NEA Backsheet'!$D$5:$CB$183,J$9,FALSE))="","",(VLOOKUP($E173,'NEA Backsheet'!$D$5:$CB$183,J$9,FALSE))),"")</f>
        <v>4660.2529909631467</v>
      </c>
      <c r="K173" s="123">
        <f ca="1">IFERROR(IF((VLOOKUP($E173,'NEA Backsheet'!$D$5:$CB$183,K$9,FALSE))="","",(VLOOKUP($E173,'NEA Backsheet'!$D$5:$CB$183,K$9,FALSE))),"")</f>
        <v>4758.1943179375921</v>
      </c>
      <c r="L173" s="124">
        <f ca="1">IFERROR(IF((VLOOKUP($E173,'NEA Backsheet'!$D$5:$CB$183,L$9,FALSE))="","",(VLOOKUP($E173,'NEA Backsheet'!$D$5:$CB$183,L$9,FALSE))),"")</f>
        <v>4760.6306693548668</v>
      </c>
      <c r="M173" s="124">
        <f ca="1">IFERROR(IF((VLOOKUP($E173,'NEA Backsheet'!$D$5:$CB$183,M$9,FALSE))="","",(VLOOKUP($E173,'NEA Backsheet'!$D$5:$CB$183,M$9,FALSE))),"")</f>
        <v>4885.8591322027878</v>
      </c>
      <c r="N173" s="126">
        <f ca="1">IFERROR(IF((VLOOKUP($E173,'NEA Backsheet'!$D$5:$CB$183,N$9,FALSE))="","",(VLOOKUP($E173,'NEA Backsheet'!$D$5:$CB$183,N$9,FALSE))),"")</f>
        <v>4826.8994279047392</v>
      </c>
      <c r="O173" s="184">
        <f ca="1">IFERROR(IF((VLOOKUP($E173,'NEA Backsheet'!$D$5:$CB$183,O$9,FALSE))="","",(VLOOKUP($E173,'NEA Backsheet'!$D$5:$CB$183,O$9,FALSE))),"")</f>
        <v>4705.081857041002</v>
      </c>
      <c r="P173" s="126">
        <f ca="1">IFERROR(IF((VLOOKUP($E173,'NEA Backsheet'!$D$5:$CB$183,P$9,FALSE))="","",(VLOOKUP($E173,'NEA Backsheet'!$D$5:$CB$183,P$9,FALSE))),"")</f>
        <v>4616.3986654522014</v>
      </c>
      <c r="Q173" s="127">
        <f ca="1">IFERROR(IF((VLOOKUP($E173,'NEA Backsheet'!$D$5:$CB$183,Q$9,FALSE))="","",(VLOOKUP($E173,'NEA Backsheet'!$D$5:$CB$183,Q$9,FALSE))),"")</f>
        <v>0</v>
      </c>
      <c r="R173" s="126">
        <f ca="1">IFERROR(IF((VLOOKUP($E173,'NEA Backsheet'!$D$5:$CB$183,R$9,FALSE))="","",(VLOOKUP($E173,'NEA Backsheet'!$D$5:$CB$183,R$9,FALSE))),"")</f>
        <v>0</v>
      </c>
    </row>
    <row r="174" spans="1:18" ht="15" customHeight="1" x14ac:dyDescent="0.3">
      <c r="A174" s="56">
        <v>160</v>
      </c>
      <c r="B174" s="97" t="str">
        <f ca="1">IFERROR(IF((VLOOKUP($E174,'Org List'!$AJ$10:$AL$188,3,FALSE))="","",(VLOOKUP($E174,'Org List'!$AJ$10:$AL$188,3,FALSE))),"")</f>
        <v>London Commissioning Region</v>
      </c>
      <c r="C174" s="98" t="str">
        <f ca="1">IFERROR(IF((VLOOKUP($E174,'Org List'!$AO$10:$AQ$188,3,FALSE))="","",(VLOOKUP($E174,'Org List'!$AO$10:$AQ$188,3,FALSE))),"")</f>
        <v>London Region</v>
      </c>
      <c r="D174" s="116" t="str">
        <f ca="1">IFERROR(IF((VLOOKUP($E174,'Org List'!$AT$10:$AV$188,3,FALSE))="","",(VLOOKUP($E174,'Org List'!$AT$10:$AV$188,3,FALSE))),"")</f>
        <v>NHS England London</v>
      </c>
      <c r="E174" s="97" t="str">
        <f t="shared" ref="E174:E192" ca="1" si="5">IF($A174&gt;$U$5-1,"",INDIRECT("'Comms by AT'!D"&amp;$A174+$U$4))</f>
        <v>E09000030</v>
      </c>
      <c r="F174" s="99" t="str">
        <f ca="1">IF(E174="","",VLOOKUP(E174,'Org List'!$J$9:$K$488,2,0))</f>
        <v>Tower Hamlets</v>
      </c>
      <c r="G174" s="123">
        <f ca="1">IFERROR(IF((VLOOKUP($E174,'NEA Backsheet'!$D$5:$CB$183,G$9,FALSE))="","",(VLOOKUP($E174,'NEA Backsheet'!$D$5:$CB$183,G$9,FALSE))),"")</f>
        <v>5539.4227786271967</v>
      </c>
      <c r="H174" s="124">
        <f ca="1">IFERROR(IF((VLOOKUP($E174,'NEA Backsheet'!$D$5:$CB$183,H$9,FALSE))="","",(VLOOKUP($E174,'NEA Backsheet'!$D$5:$CB$183,H$9,FALSE))),"")</f>
        <v>5885.855882511295</v>
      </c>
      <c r="I174" s="124">
        <f ca="1">IFERROR(IF((VLOOKUP($E174,'NEA Backsheet'!$D$5:$CB$183,I$9,FALSE))="","",(VLOOKUP($E174,'NEA Backsheet'!$D$5:$CB$183,I$9,FALSE))),"")</f>
        <v>6310.7029274254128</v>
      </c>
      <c r="J174" s="125">
        <f ca="1">IFERROR(IF((VLOOKUP($E174,'NEA Backsheet'!$D$5:$CB$183,J$9,FALSE))="","",(VLOOKUP($E174,'NEA Backsheet'!$D$5:$CB$183,J$9,FALSE))),"")</f>
        <v>6062.3959551908119</v>
      </c>
      <c r="K174" s="123">
        <f ca="1">IFERROR(IF((VLOOKUP($E174,'NEA Backsheet'!$D$5:$CB$183,K$9,FALSE))="","",(VLOOKUP($E174,'NEA Backsheet'!$D$5:$CB$183,K$9,FALSE))),"")</f>
        <v>6097.000294859241</v>
      </c>
      <c r="L174" s="124">
        <f ca="1">IFERROR(IF((VLOOKUP($E174,'NEA Backsheet'!$D$5:$CB$183,L$9,FALSE))="","",(VLOOKUP($E174,'NEA Backsheet'!$D$5:$CB$183,L$9,FALSE))),"")</f>
        <v>6161.4582083698915</v>
      </c>
      <c r="M174" s="124">
        <f ca="1">IFERROR(IF((VLOOKUP($E174,'NEA Backsheet'!$D$5:$CB$183,M$9,FALSE))="","",(VLOOKUP($E174,'NEA Backsheet'!$D$5:$CB$183,M$9,FALSE))),"")</f>
        <v>6200.7680316851374</v>
      </c>
      <c r="N174" s="126">
        <f ca="1">IFERROR(IF((VLOOKUP($E174,'NEA Backsheet'!$D$5:$CB$183,N$9,FALSE))="","",(VLOOKUP($E174,'NEA Backsheet'!$D$5:$CB$183,N$9,FALSE))),"")</f>
        <v>6064.6521360532824</v>
      </c>
      <c r="O174" s="184">
        <f ca="1">IFERROR(IF((VLOOKUP($E174,'NEA Backsheet'!$D$5:$CB$183,O$9,FALSE))="","",(VLOOKUP($E174,'NEA Backsheet'!$D$5:$CB$183,O$9,FALSE))),"")</f>
        <v>6387.1552597955597</v>
      </c>
      <c r="P174" s="126">
        <f ca="1">IFERROR(IF((VLOOKUP($E174,'NEA Backsheet'!$D$5:$CB$183,P$9,FALSE))="","",(VLOOKUP($E174,'NEA Backsheet'!$D$5:$CB$183,P$9,FALSE))),"")</f>
        <v>6727.4448098566527</v>
      </c>
      <c r="Q174" s="127">
        <f ca="1">IFERROR(IF((VLOOKUP($E174,'NEA Backsheet'!$D$5:$CB$183,Q$9,FALSE))="","",(VLOOKUP($E174,'NEA Backsheet'!$D$5:$CB$183,Q$9,FALSE))),"")</f>
        <v>0</v>
      </c>
      <c r="R174" s="126">
        <f ca="1">IFERROR(IF((VLOOKUP($E174,'NEA Backsheet'!$D$5:$CB$183,R$9,FALSE))="","",(VLOOKUP($E174,'NEA Backsheet'!$D$5:$CB$183,R$9,FALSE))),"")</f>
        <v>0</v>
      </c>
    </row>
    <row r="175" spans="1:18" ht="15" customHeight="1" x14ac:dyDescent="0.3">
      <c r="A175" s="56">
        <v>161</v>
      </c>
      <c r="B175" s="97" t="str">
        <f ca="1">IFERROR(IF((VLOOKUP($E175,'Org List'!$AJ$10:$AL$188,3,FALSE))="","",(VLOOKUP($E175,'Org List'!$AJ$10:$AL$188,3,FALSE))),"")</f>
        <v>North of England Commissioning Region</v>
      </c>
      <c r="C175" s="98" t="str">
        <f ca="1">IFERROR(IF((VLOOKUP($E175,'Org List'!$AO$10:$AQ$188,3,FALSE))="","",(VLOOKUP($E175,'Org List'!$AO$10:$AQ$188,3,FALSE))),"")</f>
        <v>North West Region</v>
      </c>
      <c r="D175" s="116" t="str">
        <f ca="1">IFERROR(IF((VLOOKUP($E175,'Org List'!$AT$10:$AV$188,3,FALSE))="","",(VLOOKUP($E175,'Org List'!$AT$10:$AV$188,3,FALSE))),"")</f>
        <v>NHS England North (Greater Manchester)</v>
      </c>
      <c r="E175" s="97" t="str">
        <f t="shared" ca="1" si="5"/>
        <v>E08000009</v>
      </c>
      <c r="F175" s="99" t="str">
        <f ca="1">IF(E175="","",VLOOKUP(E175,'Org List'!$J$9:$K$488,2,0))</f>
        <v>Trafford</v>
      </c>
      <c r="G175" s="123">
        <f ca="1">IFERROR(IF((VLOOKUP($E175,'NEA Backsheet'!$D$5:$CB$183,G$9,FALSE))="","",(VLOOKUP($E175,'NEA Backsheet'!$D$5:$CB$183,G$9,FALSE))),"")</f>
        <v>6738.0027077233099</v>
      </c>
      <c r="H175" s="124">
        <f ca="1">IFERROR(IF((VLOOKUP($E175,'NEA Backsheet'!$D$5:$CB$183,H$9,FALSE))="","",(VLOOKUP($E175,'NEA Backsheet'!$D$5:$CB$183,H$9,FALSE))),"")</f>
        <v>6833.2953273095918</v>
      </c>
      <c r="I175" s="124">
        <f ca="1">IFERROR(IF((VLOOKUP($E175,'NEA Backsheet'!$D$5:$CB$183,I$9,FALSE))="","",(VLOOKUP($E175,'NEA Backsheet'!$D$5:$CB$183,I$9,FALSE))),"")</f>
        <v>7248.5434879553995</v>
      </c>
      <c r="J175" s="125">
        <f ca="1">IFERROR(IF((VLOOKUP($E175,'NEA Backsheet'!$D$5:$CB$183,J$9,FALSE))="","",(VLOOKUP($E175,'NEA Backsheet'!$D$5:$CB$183,J$9,FALSE))),"")</f>
        <v>7188.1482813730381</v>
      </c>
      <c r="K175" s="123">
        <f ca="1">IFERROR(IF((VLOOKUP($E175,'NEA Backsheet'!$D$5:$CB$183,K$9,FALSE))="","",(VLOOKUP($E175,'NEA Backsheet'!$D$5:$CB$183,K$9,FALSE))),"")</f>
        <v>6971.027537040557</v>
      </c>
      <c r="L175" s="124">
        <f ca="1">IFERROR(IF((VLOOKUP($E175,'NEA Backsheet'!$D$5:$CB$183,L$9,FALSE))="","",(VLOOKUP($E175,'NEA Backsheet'!$D$5:$CB$183,L$9,FALSE))),"")</f>
        <v>7033.558273627169</v>
      </c>
      <c r="M175" s="124">
        <f ca="1">IFERROR(IF((VLOOKUP($E175,'NEA Backsheet'!$D$5:$CB$183,M$9,FALSE))="","",(VLOOKUP($E175,'NEA Backsheet'!$D$5:$CB$183,M$9,FALSE))),"")</f>
        <v>7056.7245254058244</v>
      </c>
      <c r="N175" s="126">
        <f ca="1">IFERROR(IF((VLOOKUP($E175,'NEA Backsheet'!$D$5:$CB$183,N$9,FALSE))="","",(VLOOKUP($E175,'NEA Backsheet'!$D$5:$CB$183,N$9,FALSE))),"")</f>
        <v>6891.4323808860481</v>
      </c>
      <c r="O175" s="184">
        <f ca="1">IFERROR(IF((VLOOKUP($E175,'NEA Backsheet'!$D$5:$CB$183,O$9,FALSE))="","",(VLOOKUP($E175,'NEA Backsheet'!$D$5:$CB$183,O$9,FALSE))),"")</f>
        <v>7125.0159358722758</v>
      </c>
      <c r="P175" s="126">
        <f ca="1">IFERROR(IF((VLOOKUP($E175,'NEA Backsheet'!$D$5:$CB$183,P$9,FALSE))="","",(VLOOKUP($E175,'NEA Backsheet'!$D$5:$CB$183,P$9,FALSE))),"")</f>
        <v>7271.5579830342595</v>
      </c>
      <c r="Q175" s="127">
        <f ca="1">IFERROR(IF((VLOOKUP($E175,'NEA Backsheet'!$D$5:$CB$183,Q$9,FALSE))="","",(VLOOKUP($E175,'NEA Backsheet'!$D$5:$CB$183,Q$9,FALSE))),"")</f>
        <v>0</v>
      </c>
      <c r="R175" s="126">
        <f ca="1">IFERROR(IF((VLOOKUP($E175,'NEA Backsheet'!$D$5:$CB$183,R$9,FALSE))="","",(VLOOKUP($E175,'NEA Backsheet'!$D$5:$CB$183,R$9,FALSE))),"")</f>
        <v>0</v>
      </c>
    </row>
    <row r="176" spans="1:18" ht="15" customHeight="1" x14ac:dyDescent="0.3">
      <c r="A176" s="56">
        <v>162</v>
      </c>
      <c r="B176" s="97" t="str">
        <f ca="1">IFERROR(IF((VLOOKUP($E176,'Org List'!$AJ$10:$AL$188,3,FALSE))="","",(VLOOKUP($E176,'Org List'!$AJ$10:$AL$188,3,FALSE))),"")</f>
        <v>North of England Commissioning Region</v>
      </c>
      <c r="C176" s="98" t="str">
        <f ca="1">IFERROR(IF((VLOOKUP($E176,'Org List'!$AO$10:$AQ$188,3,FALSE))="","",(VLOOKUP($E176,'Org List'!$AO$10:$AQ$188,3,FALSE))),"")</f>
        <v>Yorkshire and The Humber Region</v>
      </c>
      <c r="D176" s="116" t="str">
        <f ca="1">IFERROR(IF((VLOOKUP($E176,'Org List'!$AT$10:$AV$188,3,FALSE))="","",(VLOOKUP($E176,'Org List'!$AT$10:$AV$188,3,FALSE))),"")</f>
        <v>NHS England North (Yorkshire And Humber)</v>
      </c>
      <c r="E176" s="97" t="str">
        <f t="shared" ca="1" si="5"/>
        <v>E08000036</v>
      </c>
      <c r="F176" s="99" t="str">
        <f ca="1">IF(E176="","",VLOOKUP(E176,'Org List'!$J$9:$K$488,2,0))</f>
        <v>Wakefield</v>
      </c>
      <c r="G176" s="123">
        <f ca="1">IFERROR(IF((VLOOKUP($E176,'NEA Backsheet'!$D$5:$CB$183,G$9,FALSE))="","",(VLOOKUP($E176,'NEA Backsheet'!$D$5:$CB$183,G$9,FALSE))),"")</f>
        <v>10816.365435875136</v>
      </c>
      <c r="H176" s="124">
        <f ca="1">IFERROR(IF((VLOOKUP($E176,'NEA Backsheet'!$D$5:$CB$183,H$9,FALSE))="","",(VLOOKUP($E176,'NEA Backsheet'!$D$5:$CB$183,H$9,FALSE))),"")</f>
        <v>10044.740721076127</v>
      </c>
      <c r="I176" s="124">
        <f ca="1">IFERROR(IF((VLOOKUP($E176,'NEA Backsheet'!$D$5:$CB$183,I$9,FALSE))="","",(VLOOKUP($E176,'NEA Backsheet'!$D$5:$CB$183,I$9,FALSE))),"")</f>
        <v>9981.7718585815328</v>
      </c>
      <c r="J176" s="125">
        <f ca="1">IFERROR(IF((VLOOKUP($E176,'NEA Backsheet'!$D$5:$CB$183,J$9,FALSE))="","",(VLOOKUP($E176,'NEA Backsheet'!$D$5:$CB$183,J$9,FALSE))),"")</f>
        <v>9938.4410687920717</v>
      </c>
      <c r="K176" s="123">
        <f ca="1">IFERROR(IF((VLOOKUP($E176,'NEA Backsheet'!$D$5:$CB$183,K$9,FALSE))="","",(VLOOKUP($E176,'NEA Backsheet'!$D$5:$CB$183,K$9,FALSE))),"")</f>
        <v>10759.744701529711</v>
      </c>
      <c r="L176" s="124">
        <f ca="1">IFERROR(IF((VLOOKUP($E176,'NEA Backsheet'!$D$5:$CB$183,L$9,FALSE))="","",(VLOOKUP($E176,'NEA Backsheet'!$D$5:$CB$183,L$9,FALSE))),"")</f>
        <v>10196.948106556138</v>
      </c>
      <c r="M176" s="124">
        <f ca="1">IFERROR(IF((VLOOKUP($E176,'NEA Backsheet'!$D$5:$CB$183,M$9,FALSE))="","",(VLOOKUP($E176,'NEA Backsheet'!$D$5:$CB$183,M$9,FALSE))),"")</f>
        <v>10415.434614704589</v>
      </c>
      <c r="N176" s="126">
        <f ca="1">IFERROR(IF((VLOOKUP($E176,'NEA Backsheet'!$D$5:$CB$183,N$9,FALSE))="","",(VLOOKUP($E176,'NEA Backsheet'!$D$5:$CB$183,N$9,FALSE))),"")</f>
        <v>11494.646145978561</v>
      </c>
      <c r="O176" s="184">
        <f ca="1">IFERROR(IF((VLOOKUP($E176,'NEA Backsheet'!$D$5:$CB$183,O$9,FALSE))="","",(VLOOKUP($E176,'NEA Backsheet'!$D$5:$CB$183,O$9,FALSE))),"")</f>
        <v>10127.272858545035</v>
      </c>
      <c r="P176" s="126">
        <f ca="1">IFERROR(IF((VLOOKUP($E176,'NEA Backsheet'!$D$5:$CB$183,P$9,FALSE))="","",(VLOOKUP($E176,'NEA Backsheet'!$D$5:$CB$183,P$9,FALSE))),"")</f>
        <v>9737.4852474841391</v>
      </c>
      <c r="Q176" s="127">
        <f ca="1">IFERROR(IF((VLOOKUP($E176,'NEA Backsheet'!$D$5:$CB$183,Q$9,FALSE))="","",(VLOOKUP($E176,'NEA Backsheet'!$D$5:$CB$183,Q$9,FALSE))),"")</f>
        <v>0</v>
      </c>
      <c r="R176" s="126">
        <f ca="1">IFERROR(IF((VLOOKUP($E176,'NEA Backsheet'!$D$5:$CB$183,R$9,FALSE))="","",(VLOOKUP($E176,'NEA Backsheet'!$D$5:$CB$183,R$9,FALSE))),"")</f>
        <v>0</v>
      </c>
    </row>
    <row r="177" spans="1:18" ht="15" customHeight="1" x14ac:dyDescent="0.3">
      <c r="A177" s="56">
        <v>163</v>
      </c>
      <c r="B177" s="97" t="str">
        <f ca="1">IFERROR(IF((VLOOKUP($E177,'Org List'!$AJ$10:$AL$188,3,FALSE))="","",(VLOOKUP($E177,'Org List'!$AJ$10:$AL$188,3,FALSE))),"")</f>
        <v>Midlands and East of England Commissioning Region</v>
      </c>
      <c r="C177" s="98" t="str">
        <f ca="1">IFERROR(IF((VLOOKUP($E177,'Org List'!$AO$10:$AQ$188,3,FALSE))="","",(VLOOKUP($E177,'Org List'!$AO$10:$AQ$188,3,FALSE))),"")</f>
        <v>West Midlands Region</v>
      </c>
      <c r="D177" s="116" t="str">
        <f ca="1">IFERROR(IF((VLOOKUP($E177,'Org List'!$AT$10:$AV$188,3,FALSE))="","",(VLOOKUP($E177,'Org List'!$AT$10:$AV$188,3,FALSE))),"")</f>
        <v>NHS England Midlands And East (West Midlands)</v>
      </c>
      <c r="E177" s="97" t="str">
        <f t="shared" ca="1" si="5"/>
        <v>E08000030</v>
      </c>
      <c r="F177" s="99" t="str">
        <f ca="1">IF(E177="","",VLOOKUP(E177,'Org List'!$J$9:$K$488,2,0))</f>
        <v>Walsall</v>
      </c>
      <c r="G177" s="123">
        <f ca="1">IFERROR(IF((VLOOKUP($E177,'NEA Backsheet'!$D$5:$CB$183,G$9,FALSE))="","",(VLOOKUP($E177,'NEA Backsheet'!$D$5:$CB$183,G$9,FALSE))),"")</f>
        <v>8522.2530988806175</v>
      </c>
      <c r="H177" s="124">
        <f ca="1">IFERROR(IF((VLOOKUP($E177,'NEA Backsheet'!$D$5:$CB$183,H$9,FALSE))="","",(VLOOKUP($E177,'NEA Backsheet'!$D$5:$CB$183,H$9,FALSE))),"")</f>
        <v>8816.4684945326571</v>
      </c>
      <c r="I177" s="124">
        <f ca="1">IFERROR(IF((VLOOKUP($E177,'NEA Backsheet'!$D$5:$CB$183,I$9,FALSE))="","",(VLOOKUP($E177,'NEA Backsheet'!$D$5:$CB$183,I$9,FALSE))),"")</f>
        <v>9032.0363383152944</v>
      </c>
      <c r="J177" s="125">
        <f ca="1">IFERROR(IF((VLOOKUP($E177,'NEA Backsheet'!$D$5:$CB$183,J$9,FALSE))="","",(VLOOKUP($E177,'NEA Backsheet'!$D$5:$CB$183,J$9,FALSE))),"")</f>
        <v>8924.3237022539161</v>
      </c>
      <c r="K177" s="123">
        <f ca="1">IFERROR(IF((VLOOKUP($E177,'NEA Backsheet'!$D$5:$CB$183,K$9,FALSE))="","",(VLOOKUP($E177,'NEA Backsheet'!$D$5:$CB$183,K$9,FALSE))),"")</f>
        <v>8863.5141687936684</v>
      </c>
      <c r="L177" s="124">
        <f ca="1">IFERROR(IF((VLOOKUP($E177,'NEA Backsheet'!$D$5:$CB$183,L$9,FALSE))="","",(VLOOKUP($E177,'NEA Backsheet'!$D$5:$CB$183,L$9,FALSE))),"")</f>
        <v>8892.5537684492137</v>
      </c>
      <c r="M177" s="124">
        <f ca="1">IFERROR(IF((VLOOKUP($E177,'NEA Backsheet'!$D$5:$CB$183,M$9,FALSE))="","",(VLOOKUP($E177,'NEA Backsheet'!$D$5:$CB$183,M$9,FALSE))),"")</f>
        <v>9300.7914596072478</v>
      </c>
      <c r="N177" s="126">
        <f ca="1">IFERROR(IF((VLOOKUP($E177,'NEA Backsheet'!$D$5:$CB$183,N$9,FALSE))="","",(VLOOKUP($E177,'NEA Backsheet'!$D$5:$CB$183,N$9,FALSE))),"")</f>
        <v>9089.4299581188188</v>
      </c>
      <c r="O177" s="184">
        <f ca="1">IFERROR(IF((VLOOKUP($E177,'NEA Backsheet'!$D$5:$CB$183,O$9,FALSE))="","",(VLOOKUP($E177,'NEA Backsheet'!$D$5:$CB$183,O$9,FALSE))),"")</f>
        <v>8733.2271951826478</v>
      </c>
      <c r="P177" s="126">
        <f ca="1">IFERROR(IF((VLOOKUP($E177,'NEA Backsheet'!$D$5:$CB$183,P$9,FALSE))="","",(VLOOKUP($E177,'NEA Backsheet'!$D$5:$CB$183,P$9,FALSE))),"")</f>
        <v>8782.9390957388987</v>
      </c>
      <c r="Q177" s="127">
        <f ca="1">IFERROR(IF((VLOOKUP($E177,'NEA Backsheet'!$D$5:$CB$183,Q$9,FALSE))="","",(VLOOKUP($E177,'NEA Backsheet'!$D$5:$CB$183,Q$9,FALSE))),"")</f>
        <v>0</v>
      </c>
      <c r="R177" s="126">
        <f ca="1">IFERROR(IF((VLOOKUP($E177,'NEA Backsheet'!$D$5:$CB$183,R$9,FALSE))="","",(VLOOKUP($E177,'NEA Backsheet'!$D$5:$CB$183,R$9,FALSE))),"")</f>
        <v>0</v>
      </c>
    </row>
    <row r="178" spans="1:18" ht="15" customHeight="1" x14ac:dyDescent="0.3">
      <c r="A178" s="56">
        <v>164</v>
      </c>
      <c r="B178" s="97" t="str">
        <f ca="1">IFERROR(IF((VLOOKUP($E178,'Org List'!$AJ$10:$AL$188,3,FALSE))="","",(VLOOKUP($E178,'Org List'!$AJ$10:$AL$188,3,FALSE))),"")</f>
        <v>London Commissioning Region</v>
      </c>
      <c r="C178" s="98" t="str">
        <f ca="1">IFERROR(IF((VLOOKUP($E178,'Org List'!$AO$10:$AQ$188,3,FALSE))="","",(VLOOKUP($E178,'Org List'!$AO$10:$AQ$188,3,FALSE))),"")</f>
        <v>London Region</v>
      </c>
      <c r="D178" s="116" t="str">
        <f ca="1">IFERROR(IF((VLOOKUP($E178,'Org List'!$AT$10:$AV$188,3,FALSE))="","",(VLOOKUP($E178,'Org List'!$AT$10:$AV$188,3,FALSE))),"")</f>
        <v>NHS England London</v>
      </c>
      <c r="E178" s="97" t="str">
        <f t="shared" ca="1" si="5"/>
        <v>E09000031</v>
      </c>
      <c r="F178" s="99" t="str">
        <f ca="1">IF(E178="","",VLOOKUP(E178,'Org List'!$J$9:$K$488,2,0))</f>
        <v>Waltham Forest</v>
      </c>
      <c r="G178" s="123">
        <f ca="1">IFERROR(IF((VLOOKUP($E178,'NEA Backsheet'!$D$5:$CB$183,G$9,FALSE))="","",(VLOOKUP($E178,'NEA Backsheet'!$D$5:$CB$183,G$9,FALSE))),"")</f>
        <v>5488.9296578801732</v>
      </c>
      <c r="H178" s="124">
        <f ca="1">IFERROR(IF((VLOOKUP($E178,'NEA Backsheet'!$D$5:$CB$183,H$9,FALSE))="","",(VLOOKUP($E178,'NEA Backsheet'!$D$5:$CB$183,H$9,FALSE))),"")</f>
        <v>6335.9529155224245</v>
      </c>
      <c r="I178" s="124">
        <f ca="1">IFERROR(IF((VLOOKUP($E178,'NEA Backsheet'!$D$5:$CB$183,I$9,FALSE))="","",(VLOOKUP($E178,'NEA Backsheet'!$D$5:$CB$183,I$9,FALSE))),"")</f>
        <v>6745.5390408708281</v>
      </c>
      <c r="J178" s="125">
        <f ca="1">IFERROR(IF((VLOOKUP($E178,'NEA Backsheet'!$D$5:$CB$183,J$9,FALSE))="","",(VLOOKUP($E178,'NEA Backsheet'!$D$5:$CB$183,J$9,FALSE))),"")</f>
        <v>7359.3442979840793</v>
      </c>
      <c r="K178" s="123">
        <f ca="1">IFERROR(IF((VLOOKUP($E178,'NEA Backsheet'!$D$5:$CB$183,K$9,FALSE))="","",(VLOOKUP($E178,'NEA Backsheet'!$D$5:$CB$183,K$9,FALSE))),"")</f>
        <v>6361.3439586107916</v>
      </c>
      <c r="L178" s="124">
        <f ca="1">IFERROR(IF((VLOOKUP($E178,'NEA Backsheet'!$D$5:$CB$183,L$9,FALSE))="","",(VLOOKUP($E178,'NEA Backsheet'!$D$5:$CB$183,L$9,FALSE))),"")</f>
        <v>6429.5187668702856</v>
      </c>
      <c r="M178" s="124">
        <f ca="1">IFERROR(IF((VLOOKUP($E178,'NEA Backsheet'!$D$5:$CB$183,M$9,FALSE))="","",(VLOOKUP($E178,'NEA Backsheet'!$D$5:$CB$183,M$9,FALSE))),"")</f>
        <v>6464.5250753868395</v>
      </c>
      <c r="N178" s="126">
        <f ca="1">IFERROR(IF((VLOOKUP($E178,'NEA Backsheet'!$D$5:$CB$183,N$9,FALSE))="","",(VLOOKUP($E178,'NEA Backsheet'!$D$5:$CB$183,N$9,FALSE))),"")</f>
        <v>6322.9886435561593</v>
      </c>
      <c r="O178" s="184">
        <f ca="1">IFERROR(IF((VLOOKUP($E178,'NEA Backsheet'!$D$5:$CB$183,O$9,FALSE))="","",(VLOOKUP($E178,'NEA Backsheet'!$D$5:$CB$183,O$9,FALSE))),"")</f>
        <v>7360.2087420798343</v>
      </c>
      <c r="P178" s="126">
        <f ca="1">IFERROR(IF((VLOOKUP($E178,'NEA Backsheet'!$D$5:$CB$183,P$9,FALSE))="","",(VLOOKUP($E178,'NEA Backsheet'!$D$5:$CB$183,P$9,FALSE))),"")</f>
        <v>7174.3317841564294</v>
      </c>
      <c r="Q178" s="127">
        <f ca="1">IFERROR(IF((VLOOKUP($E178,'NEA Backsheet'!$D$5:$CB$183,Q$9,FALSE))="","",(VLOOKUP($E178,'NEA Backsheet'!$D$5:$CB$183,Q$9,FALSE))),"")</f>
        <v>0</v>
      </c>
      <c r="R178" s="126">
        <f ca="1">IFERROR(IF((VLOOKUP($E178,'NEA Backsheet'!$D$5:$CB$183,R$9,FALSE))="","",(VLOOKUP($E178,'NEA Backsheet'!$D$5:$CB$183,R$9,FALSE))),"")</f>
        <v>0</v>
      </c>
    </row>
    <row r="179" spans="1:18" ht="15" customHeight="1" x14ac:dyDescent="0.3">
      <c r="A179" s="56">
        <v>165</v>
      </c>
      <c r="B179" s="97" t="str">
        <f ca="1">IFERROR(IF((VLOOKUP($E179,'Org List'!$AJ$10:$AL$188,3,FALSE))="","",(VLOOKUP($E179,'Org List'!$AJ$10:$AL$188,3,FALSE))),"")</f>
        <v>London Commissioning Region</v>
      </c>
      <c r="C179" s="98" t="str">
        <f ca="1">IFERROR(IF((VLOOKUP($E179,'Org List'!$AO$10:$AQ$188,3,FALSE))="","",(VLOOKUP($E179,'Org List'!$AO$10:$AQ$188,3,FALSE))),"")</f>
        <v>London Region</v>
      </c>
      <c r="D179" s="116" t="str">
        <f ca="1">IFERROR(IF((VLOOKUP($E179,'Org List'!$AT$10:$AV$188,3,FALSE))="","",(VLOOKUP($E179,'Org List'!$AT$10:$AV$188,3,FALSE))),"")</f>
        <v>NHS England London</v>
      </c>
      <c r="E179" s="97" t="str">
        <f t="shared" ca="1" si="5"/>
        <v>E09000032</v>
      </c>
      <c r="F179" s="99" t="str">
        <f ca="1">IF(E179="","",VLOOKUP(E179,'Org List'!$J$9:$K$488,2,0))</f>
        <v>Wandsworth</v>
      </c>
      <c r="G179" s="123">
        <f ca="1">IFERROR(IF((VLOOKUP($E179,'NEA Backsheet'!$D$5:$CB$183,G$9,FALSE))="","",(VLOOKUP($E179,'NEA Backsheet'!$D$5:$CB$183,G$9,FALSE))),"")</f>
        <v>6803.2018790939619</v>
      </c>
      <c r="H179" s="124">
        <f ca="1">IFERROR(IF((VLOOKUP($E179,'NEA Backsheet'!$D$5:$CB$183,H$9,FALSE))="","",(VLOOKUP($E179,'NEA Backsheet'!$D$5:$CB$183,H$9,FALSE))),"")</f>
        <v>6766.9830290297723</v>
      </c>
      <c r="I179" s="124">
        <f ca="1">IFERROR(IF((VLOOKUP($E179,'NEA Backsheet'!$D$5:$CB$183,I$9,FALSE))="","",(VLOOKUP($E179,'NEA Backsheet'!$D$5:$CB$183,I$9,FALSE))),"")</f>
        <v>7085.2206519858501</v>
      </c>
      <c r="J179" s="125">
        <f ca="1">IFERROR(IF((VLOOKUP($E179,'NEA Backsheet'!$D$5:$CB$183,J$9,FALSE))="","",(VLOOKUP($E179,'NEA Backsheet'!$D$5:$CB$183,J$9,FALSE))),"")</f>
        <v>7033.2514228347482</v>
      </c>
      <c r="K179" s="123">
        <f ca="1">IFERROR(IF((VLOOKUP($E179,'NEA Backsheet'!$D$5:$CB$183,K$9,FALSE))="","",(VLOOKUP($E179,'NEA Backsheet'!$D$5:$CB$183,K$9,FALSE))),"")</f>
        <v>7613.3335840664986</v>
      </c>
      <c r="L179" s="124">
        <f ca="1">IFERROR(IF((VLOOKUP($E179,'NEA Backsheet'!$D$5:$CB$183,L$9,FALSE))="","",(VLOOKUP($E179,'NEA Backsheet'!$D$5:$CB$183,L$9,FALSE))),"")</f>
        <v>7616.7170989288188</v>
      </c>
      <c r="M179" s="124">
        <f ca="1">IFERROR(IF((VLOOKUP($E179,'NEA Backsheet'!$D$5:$CB$183,M$9,FALSE))="","",(VLOOKUP($E179,'NEA Backsheet'!$D$5:$CB$183,M$9,FALSE))),"")</f>
        <v>7703.4407509265711</v>
      </c>
      <c r="N179" s="126">
        <f ca="1">IFERROR(IF((VLOOKUP($E179,'NEA Backsheet'!$D$5:$CB$183,N$9,FALSE))="","",(VLOOKUP($E179,'NEA Backsheet'!$D$5:$CB$183,N$9,FALSE))),"")</f>
        <v>7564.9578439853676</v>
      </c>
      <c r="O179" s="184">
        <f ca="1">IFERROR(IF((VLOOKUP($E179,'NEA Backsheet'!$D$5:$CB$183,O$9,FALSE))="","",(VLOOKUP($E179,'NEA Backsheet'!$D$5:$CB$183,O$9,FALSE))),"")</f>
        <v>6935.9616427125402</v>
      </c>
      <c r="P179" s="126">
        <f ca="1">IFERROR(IF((VLOOKUP($E179,'NEA Backsheet'!$D$5:$CB$183,P$9,FALSE))="","",(VLOOKUP($E179,'NEA Backsheet'!$D$5:$CB$183,P$9,FALSE))),"")</f>
        <v>7207.0828779552839</v>
      </c>
      <c r="Q179" s="127">
        <f ca="1">IFERROR(IF((VLOOKUP($E179,'NEA Backsheet'!$D$5:$CB$183,Q$9,FALSE))="","",(VLOOKUP($E179,'NEA Backsheet'!$D$5:$CB$183,Q$9,FALSE))),"")</f>
        <v>0</v>
      </c>
      <c r="R179" s="126">
        <f ca="1">IFERROR(IF((VLOOKUP($E179,'NEA Backsheet'!$D$5:$CB$183,R$9,FALSE))="","",(VLOOKUP($E179,'NEA Backsheet'!$D$5:$CB$183,R$9,FALSE))),"")</f>
        <v>0</v>
      </c>
    </row>
    <row r="180" spans="1:18" ht="15" customHeight="1" x14ac:dyDescent="0.3">
      <c r="A180" s="56">
        <v>166</v>
      </c>
      <c r="B180" s="97" t="str">
        <f ca="1">IFERROR(IF((VLOOKUP($E180,'Org List'!$AJ$10:$AL$188,3,FALSE))="","",(VLOOKUP($E180,'Org List'!$AJ$10:$AL$188,3,FALSE))),"")</f>
        <v>North of England Commissioning Region</v>
      </c>
      <c r="C180" s="98" t="str">
        <f ca="1">IFERROR(IF((VLOOKUP($E180,'Org List'!$AO$10:$AQ$188,3,FALSE))="","",(VLOOKUP($E180,'Org List'!$AO$10:$AQ$188,3,FALSE))),"")</f>
        <v>North West Region</v>
      </c>
      <c r="D180" s="116" t="str">
        <f ca="1">IFERROR(IF((VLOOKUP($E180,'Org List'!$AT$10:$AV$188,3,FALSE))="","",(VLOOKUP($E180,'Org List'!$AT$10:$AV$188,3,FALSE))),"")</f>
        <v>NHS England North (Cheshire And Merseyside)</v>
      </c>
      <c r="E180" s="97" t="str">
        <f t="shared" ca="1" si="5"/>
        <v>E06000007</v>
      </c>
      <c r="F180" s="99" t="str">
        <f ca="1">IF(E180="","",VLOOKUP(E180,'Org List'!$J$9:$K$488,2,0))</f>
        <v>Warrington</v>
      </c>
      <c r="G180" s="123">
        <f ca="1">IFERROR(IF((VLOOKUP($E180,'NEA Backsheet'!$D$5:$CB$183,G$9,FALSE))="","",(VLOOKUP($E180,'NEA Backsheet'!$D$5:$CB$183,G$9,FALSE))),"")</f>
        <v>6880.1803699196662</v>
      </c>
      <c r="H180" s="124">
        <f ca="1">IFERROR(IF((VLOOKUP($E180,'NEA Backsheet'!$D$5:$CB$183,H$9,FALSE))="","",(VLOOKUP($E180,'NEA Backsheet'!$D$5:$CB$183,H$9,FALSE))),"")</f>
        <v>6696.8630664036746</v>
      </c>
      <c r="I180" s="124">
        <f ca="1">IFERROR(IF((VLOOKUP($E180,'NEA Backsheet'!$D$5:$CB$183,I$9,FALSE))="","",(VLOOKUP($E180,'NEA Backsheet'!$D$5:$CB$183,I$9,FALSE))),"")</f>
        <v>6516.7301386467752</v>
      </c>
      <c r="J180" s="125">
        <f ca="1">IFERROR(IF((VLOOKUP($E180,'NEA Backsheet'!$D$5:$CB$183,J$9,FALSE))="","",(VLOOKUP($E180,'NEA Backsheet'!$D$5:$CB$183,J$9,FALSE))),"")</f>
        <v>5830.1781644098992</v>
      </c>
      <c r="K180" s="123">
        <f ca="1">IFERROR(IF((VLOOKUP($E180,'NEA Backsheet'!$D$5:$CB$183,K$9,FALSE))="","",(VLOOKUP($E180,'NEA Backsheet'!$D$5:$CB$183,K$9,FALSE))),"")</f>
        <v>7105.8489342379944</v>
      </c>
      <c r="L180" s="124">
        <f ca="1">IFERROR(IF((VLOOKUP($E180,'NEA Backsheet'!$D$5:$CB$183,L$9,FALSE))="","",(VLOOKUP($E180,'NEA Backsheet'!$D$5:$CB$183,L$9,FALSE))),"")</f>
        <v>7154.4509341420226</v>
      </c>
      <c r="M180" s="124">
        <f ca="1">IFERROR(IF((VLOOKUP($E180,'NEA Backsheet'!$D$5:$CB$183,M$9,FALSE))="","",(VLOOKUP($E180,'NEA Backsheet'!$D$5:$CB$183,M$9,FALSE))),"")</f>
        <v>7181.4154021330432</v>
      </c>
      <c r="N180" s="126">
        <f ca="1">IFERROR(IF((VLOOKUP($E180,'NEA Backsheet'!$D$5:$CB$183,N$9,FALSE))="","",(VLOOKUP($E180,'NEA Backsheet'!$D$5:$CB$183,N$9,FALSE))),"")</f>
        <v>6745.0648241231147</v>
      </c>
      <c r="O180" s="184">
        <f ca="1">IFERROR(IF((VLOOKUP($E180,'NEA Backsheet'!$D$5:$CB$183,O$9,FALSE))="","",(VLOOKUP($E180,'NEA Backsheet'!$D$5:$CB$183,O$9,FALSE))),"")</f>
        <v>6388.0100280520019</v>
      </c>
      <c r="P180" s="126">
        <f ca="1">IFERROR(IF((VLOOKUP($E180,'NEA Backsheet'!$D$5:$CB$183,P$9,FALSE))="","",(VLOOKUP($E180,'NEA Backsheet'!$D$5:$CB$183,P$9,FALSE))),"")</f>
        <v>6404.8372842854214</v>
      </c>
      <c r="Q180" s="127">
        <f ca="1">IFERROR(IF((VLOOKUP($E180,'NEA Backsheet'!$D$5:$CB$183,Q$9,FALSE))="","",(VLOOKUP($E180,'NEA Backsheet'!$D$5:$CB$183,Q$9,FALSE))),"")</f>
        <v>0</v>
      </c>
      <c r="R180" s="126">
        <f ca="1">IFERROR(IF((VLOOKUP($E180,'NEA Backsheet'!$D$5:$CB$183,R$9,FALSE))="","",(VLOOKUP($E180,'NEA Backsheet'!$D$5:$CB$183,R$9,FALSE))),"")</f>
        <v>0</v>
      </c>
    </row>
    <row r="181" spans="1:18" ht="15" customHeight="1" x14ac:dyDescent="0.3">
      <c r="A181" s="56">
        <v>167</v>
      </c>
      <c r="B181" s="97" t="str">
        <f ca="1">IFERROR(IF((VLOOKUP($E181,'Org List'!$AJ$10:$AL$188,3,FALSE))="","",(VLOOKUP($E181,'Org List'!$AJ$10:$AL$188,3,FALSE))),"")</f>
        <v>Midlands and East of England Commissioning Region</v>
      </c>
      <c r="C181" s="98" t="str">
        <f ca="1">IFERROR(IF((VLOOKUP($E181,'Org List'!$AO$10:$AQ$188,3,FALSE))="","",(VLOOKUP($E181,'Org List'!$AO$10:$AQ$188,3,FALSE))),"")</f>
        <v>West Midlands Region</v>
      </c>
      <c r="D181" s="116" t="str">
        <f ca="1">IFERROR(IF((VLOOKUP($E181,'Org List'!$AT$10:$AV$188,3,FALSE))="","",(VLOOKUP($E181,'Org List'!$AT$10:$AV$188,3,FALSE))),"")</f>
        <v>NHS England Midlands And East (West Midlands)</v>
      </c>
      <c r="E181" s="97" t="str">
        <f t="shared" ca="1" si="5"/>
        <v>E10000031</v>
      </c>
      <c r="F181" s="99" t="str">
        <f ca="1">IF(E181="","",VLOOKUP(E181,'Org List'!$J$9:$K$488,2,0))</f>
        <v>Warwickshire</v>
      </c>
      <c r="G181" s="123">
        <f ca="1">IFERROR(IF((VLOOKUP($E181,'NEA Backsheet'!$D$5:$CB$183,G$9,FALSE))="","",(VLOOKUP($E181,'NEA Backsheet'!$D$5:$CB$183,G$9,FALSE))),"")</f>
        <v>14409.731702788293</v>
      </c>
      <c r="H181" s="124">
        <f ca="1">IFERROR(IF((VLOOKUP($E181,'NEA Backsheet'!$D$5:$CB$183,H$9,FALSE))="","",(VLOOKUP($E181,'NEA Backsheet'!$D$5:$CB$183,H$9,FALSE))),"")</f>
        <v>14327.471796935015</v>
      </c>
      <c r="I181" s="124">
        <f ca="1">IFERROR(IF((VLOOKUP($E181,'NEA Backsheet'!$D$5:$CB$183,I$9,FALSE))="","",(VLOOKUP($E181,'NEA Backsheet'!$D$5:$CB$183,I$9,FALSE))),"")</f>
        <v>14752.401149511497</v>
      </c>
      <c r="J181" s="125">
        <f ca="1">IFERROR(IF((VLOOKUP($E181,'NEA Backsheet'!$D$5:$CB$183,J$9,FALSE))="","",(VLOOKUP($E181,'NEA Backsheet'!$D$5:$CB$183,J$9,FALSE))),"")</f>
        <v>14210.753885133539</v>
      </c>
      <c r="K181" s="123">
        <f ca="1">IFERROR(IF((VLOOKUP($E181,'NEA Backsheet'!$D$5:$CB$183,K$9,FALSE))="","",(VLOOKUP($E181,'NEA Backsheet'!$D$5:$CB$183,K$9,FALSE))),"")</f>
        <v>14790.52929262675</v>
      </c>
      <c r="L181" s="124">
        <f ca="1">IFERROR(IF((VLOOKUP($E181,'NEA Backsheet'!$D$5:$CB$183,L$9,FALSE))="","",(VLOOKUP($E181,'NEA Backsheet'!$D$5:$CB$183,L$9,FALSE))),"")</f>
        <v>14959.991912876836</v>
      </c>
      <c r="M181" s="124">
        <f ca="1">IFERROR(IF((VLOOKUP($E181,'NEA Backsheet'!$D$5:$CB$183,M$9,FALSE))="","",(VLOOKUP($E181,'NEA Backsheet'!$D$5:$CB$183,M$9,FALSE))),"")</f>
        <v>14975.124598049999</v>
      </c>
      <c r="N181" s="126">
        <f ca="1">IFERROR(IF((VLOOKUP($E181,'NEA Backsheet'!$D$5:$CB$183,N$9,FALSE))="","",(VLOOKUP($E181,'NEA Backsheet'!$D$5:$CB$183,N$9,FALSE))),"")</f>
        <v>14665.225535659578</v>
      </c>
      <c r="O181" s="184">
        <f ca="1">IFERROR(IF((VLOOKUP($E181,'NEA Backsheet'!$D$5:$CB$183,O$9,FALSE))="","",(VLOOKUP($E181,'NEA Backsheet'!$D$5:$CB$183,O$9,FALSE))),"")</f>
        <v>14981.297612037115</v>
      </c>
      <c r="P181" s="126">
        <f ca="1">IFERROR(IF((VLOOKUP($E181,'NEA Backsheet'!$D$5:$CB$183,P$9,FALSE))="","",(VLOOKUP($E181,'NEA Backsheet'!$D$5:$CB$183,P$9,FALSE))),"")</f>
        <v>14907.341047697866</v>
      </c>
      <c r="Q181" s="127">
        <f ca="1">IFERROR(IF((VLOOKUP($E181,'NEA Backsheet'!$D$5:$CB$183,Q$9,FALSE))="","",(VLOOKUP($E181,'NEA Backsheet'!$D$5:$CB$183,Q$9,FALSE))),"")</f>
        <v>0</v>
      </c>
      <c r="R181" s="126">
        <f ca="1">IFERROR(IF((VLOOKUP($E181,'NEA Backsheet'!$D$5:$CB$183,R$9,FALSE))="","",(VLOOKUP($E181,'NEA Backsheet'!$D$5:$CB$183,R$9,FALSE))),"")</f>
        <v>0</v>
      </c>
    </row>
    <row r="182" spans="1:18" ht="15" customHeight="1" x14ac:dyDescent="0.3">
      <c r="A182" s="56">
        <v>168</v>
      </c>
      <c r="B182" s="97" t="str">
        <f ca="1">IFERROR(IF((VLOOKUP($E182,'Org List'!$AJ$10:$AL$188,3,FALSE))="","",(VLOOKUP($E182,'Org List'!$AJ$10:$AL$188,3,FALSE))),"")</f>
        <v>South East England Commissioning Region</v>
      </c>
      <c r="C182" s="98" t="str">
        <f ca="1">IFERROR(IF((VLOOKUP($E182,'Org List'!$AO$10:$AQ$188,3,FALSE))="","",(VLOOKUP($E182,'Org List'!$AO$10:$AQ$188,3,FALSE))),"")</f>
        <v>South East Region</v>
      </c>
      <c r="D182" s="116" t="str">
        <f ca="1">IFERROR(IF((VLOOKUP($E182,'Org List'!$AT$10:$AV$188,3,FALSE))="","",(VLOOKUP($E182,'Org List'!$AT$10:$AV$188,3,FALSE))),"")</f>
        <v>NHS England South East (Hampshire, Isle of Wight and Thames Valley)</v>
      </c>
      <c r="E182" s="97" t="str">
        <f t="shared" ca="1" si="5"/>
        <v>E06000037</v>
      </c>
      <c r="F182" s="99" t="str">
        <f ca="1">IF(E182="","",VLOOKUP(E182,'Org List'!$J$9:$K$488,2,0))</f>
        <v>West Berkshire</v>
      </c>
      <c r="G182" s="123">
        <f ca="1">IFERROR(IF((VLOOKUP($E182,'NEA Backsheet'!$D$5:$CB$183,G$9,FALSE))="","",(VLOOKUP($E182,'NEA Backsheet'!$D$5:$CB$183,G$9,FALSE))),"")</f>
        <v>3472.7051871119479</v>
      </c>
      <c r="H182" s="124">
        <f ca="1">IFERROR(IF((VLOOKUP($E182,'NEA Backsheet'!$D$5:$CB$183,H$9,FALSE))="","",(VLOOKUP($E182,'NEA Backsheet'!$D$5:$CB$183,H$9,FALSE))),"")</f>
        <v>3378.1458296180981</v>
      </c>
      <c r="I182" s="124">
        <f ca="1">IFERROR(IF((VLOOKUP($E182,'NEA Backsheet'!$D$5:$CB$183,I$9,FALSE))="","",(VLOOKUP($E182,'NEA Backsheet'!$D$5:$CB$183,I$9,FALSE))),"")</f>
        <v>3522.7730645255906</v>
      </c>
      <c r="J182" s="125">
        <f ca="1">IFERROR(IF((VLOOKUP($E182,'NEA Backsheet'!$D$5:$CB$183,J$9,FALSE))="","",(VLOOKUP($E182,'NEA Backsheet'!$D$5:$CB$183,J$9,FALSE))),"")</f>
        <v>3496.4222686530852</v>
      </c>
      <c r="K182" s="123">
        <f ca="1">IFERROR(IF((VLOOKUP($E182,'NEA Backsheet'!$D$5:$CB$183,K$9,FALSE))="","",(VLOOKUP($E182,'NEA Backsheet'!$D$5:$CB$183,K$9,FALSE))),"")</f>
        <v>3430.3431198038797</v>
      </c>
      <c r="L182" s="124">
        <f ca="1">IFERROR(IF((VLOOKUP($E182,'NEA Backsheet'!$D$5:$CB$183,L$9,FALSE))="","",(VLOOKUP($E182,'NEA Backsheet'!$D$5:$CB$183,L$9,FALSE))),"")</f>
        <v>3465.5550913372676</v>
      </c>
      <c r="M182" s="124">
        <f ca="1">IFERROR(IF((VLOOKUP($E182,'NEA Backsheet'!$D$5:$CB$183,M$9,FALSE))="","",(VLOOKUP($E182,'NEA Backsheet'!$D$5:$CB$183,M$9,FALSE))),"")</f>
        <v>3595.4829582927782</v>
      </c>
      <c r="N182" s="126">
        <f ca="1">IFERROR(IF((VLOOKUP($E182,'NEA Backsheet'!$D$5:$CB$183,N$9,FALSE))="","",(VLOOKUP($E182,'NEA Backsheet'!$D$5:$CB$183,N$9,FALSE))),"")</f>
        <v>3492.0814982232646</v>
      </c>
      <c r="O182" s="184">
        <f ca="1">IFERROR(IF((VLOOKUP($E182,'NEA Backsheet'!$D$5:$CB$183,O$9,FALSE))="","",(VLOOKUP($E182,'NEA Backsheet'!$D$5:$CB$183,O$9,FALSE))),"")</f>
        <v>3473.7438437264063</v>
      </c>
      <c r="P182" s="126">
        <f ca="1">IFERROR(IF((VLOOKUP($E182,'NEA Backsheet'!$D$5:$CB$183,P$9,FALSE))="","",(VLOOKUP($E182,'NEA Backsheet'!$D$5:$CB$183,P$9,FALSE))),"")</f>
        <v>3456.2323843831032</v>
      </c>
      <c r="Q182" s="127">
        <f ca="1">IFERROR(IF((VLOOKUP($E182,'NEA Backsheet'!$D$5:$CB$183,Q$9,FALSE))="","",(VLOOKUP($E182,'NEA Backsheet'!$D$5:$CB$183,Q$9,FALSE))),"")</f>
        <v>0</v>
      </c>
      <c r="R182" s="126">
        <f ca="1">IFERROR(IF((VLOOKUP($E182,'NEA Backsheet'!$D$5:$CB$183,R$9,FALSE))="","",(VLOOKUP($E182,'NEA Backsheet'!$D$5:$CB$183,R$9,FALSE))),"")</f>
        <v>0</v>
      </c>
    </row>
    <row r="183" spans="1:18" ht="15" customHeight="1" x14ac:dyDescent="0.3">
      <c r="A183" s="56">
        <v>169</v>
      </c>
      <c r="B183" s="97" t="str">
        <f ca="1">IFERROR(IF((VLOOKUP($E183,'Org List'!$AJ$10:$AL$188,3,FALSE))="","",(VLOOKUP($E183,'Org List'!$AJ$10:$AL$188,3,FALSE))),"")</f>
        <v>South East England Commissioning Region</v>
      </c>
      <c r="C183" s="98" t="str">
        <f ca="1">IFERROR(IF((VLOOKUP($E183,'Org List'!$AO$10:$AQ$188,3,FALSE))="","",(VLOOKUP($E183,'Org List'!$AO$10:$AQ$188,3,FALSE))),"")</f>
        <v>South East Region</v>
      </c>
      <c r="D183" s="116" t="str">
        <f ca="1">IFERROR(IF((VLOOKUP($E183,'Org List'!$AT$10:$AV$188,3,FALSE))="","",(VLOOKUP($E183,'Org List'!$AT$10:$AV$188,3,FALSE))),"")</f>
        <v>NHS England South East (Kent, Surrey and Sussex)</v>
      </c>
      <c r="E183" s="97" t="str">
        <f t="shared" ca="1" si="5"/>
        <v>E10000032</v>
      </c>
      <c r="F183" s="99" t="str">
        <f ca="1">IF(E183="","",VLOOKUP(E183,'Org List'!$J$9:$K$488,2,0))</f>
        <v>West Sussex</v>
      </c>
      <c r="G183" s="123">
        <f ca="1">IFERROR(IF((VLOOKUP($E183,'NEA Backsheet'!$D$5:$CB$183,G$9,FALSE))="","",(VLOOKUP($E183,'NEA Backsheet'!$D$5:$CB$183,G$9,FALSE))),"")</f>
        <v>22587.412497486825</v>
      </c>
      <c r="H183" s="124">
        <f ca="1">IFERROR(IF((VLOOKUP($E183,'NEA Backsheet'!$D$5:$CB$183,H$9,FALSE))="","",(VLOOKUP($E183,'NEA Backsheet'!$D$5:$CB$183,H$9,FALSE))),"")</f>
        <v>22377.443365116687</v>
      </c>
      <c r="I183" s="124">
        <f ca="1">IFERROR(IF((VLOOKUP($E183,'NEA Backsheet'!$D$5:$CB$183,I$9,FALSE))="","",(VLOOKUP($E183,'NEA Backsheet'!$D$5:$CB$183,I$9,FALSE))),"")</f>
        <v>23407.541701384183</v>
      </c>
      <c r="J183" s="125">
        <f ca="1">IFERROR(IF((VLOOKUP($E183,'NEA Backsheet'!$D$5:$CB$183,J$9,FALSE))="","",(VLOOKUP($E183,'NEA Backsheet'!$D$5:$CB$183,J$9,FALSE))),"")</f>
        <v>23630.095941058251</v>
      </c>
      <c r="K183" s="123">
        <f ca="1">IFERROR(IF((VLOOKUP($E183,'NEA Backsheet'!$D$5:$CB$183,K$9,FALSE))="","",(VLOOKUP($E183,'NEA Backsheet'!$D$5:$CB$183,K$9,FALSE))),"")</f>
        <v>21284.401839212245</v>
      </c>
      <c r="L183" s="124">
        <f ca="1">IFERROR(IF((VLOOKUP($E183,'NEA Backsheet'!$D$5:$CB$183,L$9,FALSE))="","",(VLOOKUP($E183,'NEA Backsheet'!$D$5:$CB$183,L$9,FALSE))),"")</f>
        <v>21118.875757417925</v>
      </c>
      <c r="M183" s="124">
        <f ca="1">IFERROR(IF((VLOOKUP($E183,'NEA Backsheet'!$D$5:$CB$183,M$9,FALSE))="","",(VLOOKUP($E183,'NEA Backsheet'!$D$5:$CB$183,M$9,FALSE))),"")</f>
        <v>22147.781490972844</v>
      </c>
      <c r="N183" s="126">
        <f ca="1">IFERROR(IF((VLOOKUP($E183,'NEA Backsheet'!$D$5:$CB$183,N$9,FALSE))="","",(VLOOKUP($E183,'NEA Backsheet'!$D$5:$CB$183,N$9,FALSE))),"")</f>
        <v>22282.947044093147</v>
      </c>
      <c r="O183" s="184">
        <f ca="1">IFERROR(IF((VLOOKUP($E183,'NEA Backsheet'!$D$5:$CB$183,O$9,FALSE))="","",(VLOOKUP($E183,'NEA Backsheet'!$D$5:$CB$183,O$9,FALSE))),"")</f>
        <v>23866.974927698611</v>
      </c>
      <c r="P183" s="126">
        <f ca="1">IFERROR(IF((VLOOKUP($E183,'NEA Backsheet'!$D$5:$CB$183,P$9,FALSE))="","",(VLOOKUP($E183,'NEA Backsheet'!$D$5:$CB$183,P$9,FALSE))),"")</f>
        <v>23377.917230329025</v>
      </c>
      <c r="Q183" s="127">
        <f ca="1">IFERROR(IF((VLOOKUP($E183,'NEA Backsheet'!$D$5:$CB$183,Q$9,FALSE))="","",(VLOOKUP($E183,'NEA Backsheet'!$D$5:$CB$183,Q$9,FALSE))),"")</f>
        <v>0</v>
      </c>
      <c r="R183" s="126">
        <f ca="1">IFERROR(IF((VLOOKUP($E183,'NEA Backsheet'!$D$5:$CB$183,R$9,FALSE))="","",(VLOOKUP($E183,'NEA Backsheet'!$D$5:$CB$183,R$9,FALSE))),"")</f>
        <v>0</v>
      </c>
    </row>
    <row r="184" spans="1:18" ht="15" customHeight="1" x14ac:dyDescent="0.3">
      <c r="A184" s="56">
        <v>170</v>
      </c>
      <c r="B184" s="97" t="str">
        <f ca="1">IFERROR(IF((VLOOKUP($E184,'Org List'!$AJ$10:$AL$188,3,FALSE))="","",(VLOOKUP($E184,'Org List'!$AJ$10:$AL$188,3,FALSE))),"")</f>
        <v>London Commissioning Region</v>
      </c>
      <c r="C184" s="98" t="str">
        <f ca="1">IFERROR(IF((VLOOKUP($E184,'Org List'!$AO$10:$AQ$188,3,FALSE))="","",(VLOOKUP($E184,'Org List'!$AO$10:$AQ$188,3,FALSE))),"")</f>
        <v>London Region</v>
      </c>
      <c r="D184" s="116" t="str">
        <f ca="1">IFERROR(IF((VLOOKUP($E184,'Org List'!$AT$10:$AV$188,3,FALSE))="","",(VLOOKUP($E184,'Org List'!$AT$10:$AV$188,3,FALSE))),"")</f>
        <v>NHS England London</v>
      </c>
      <c r="E184" s="97" t="str">
        <f t="shared" ca="1" si="5"/>
        <v>E09000033</v>
      </c>
      <c r="F184" s="99" t="str">
        <f ca="1">IF(E184="","",VLOOKUP(E184,'Org List'!$J$9:$K$488,2,0))</f>
        <v>Westminster</v>
      </c>
      <c r="G184" s="123">
        <f ca="1">IFERROR(IF((VLOOKUP($E184,'NEA Backsheet'!$D$5:$CB$183,G$9,FALSE))="","",(VLOOKUP($E184,'NEA Backsheet'!$D$5:$CB$183,G$9,FALSE))),"")</f>
        <v>3949.5014469465432</v>
      </c>
      <c r="H184" s="124">
        <f ca="1">IFERROR(IF((VLOOKUP($E184,'NEA Backsheet'!$D$5:$CB$183,H$9,FALSE))="","",(VLOOKUP($E184,'NEA Backsheet'!$D$5:$CB$183,H$9,FALSE))),"")</f>
        <v>3803.8256929765594</v>
      </c>
      <c r="I184" s="124">
        <f ca="1">IFERROR(IF((VLOOKUP($E184,'NEA Backsheet'!$D$5:$CB$183,I$9,FALSE))="","",(VLOOKUP($E184,'NEA Backsheet'!$D$5:$CB$183,I$9,FALSE))),"")</f>
        <v>4052.412449915113</v>
      </c>
      <c r="J184" s="125">
        <f ca="1">IFERROR(IF((VLOOKUP($E184,'NEA Backsheet'!$D$5:$CB$183,J$9,FALSE))="","",(VLOOKUP($E184,'NEA Backsheet'!$D$5:$CB$183,J$9,FALSE))),"")</f>
        <v>4073.1311383248885</v>
      </c>
      <c r="K184" s="123">
        <f ca="1">IFERROR(IF((VLOOKUP($E184,'NEA Backsheet'!$D$5:$CB$183,K$9,FALSE))="","",(VLOOKUP($E184,'NEA Backsheet'!$D$5:$CB$183,K$9,FALSE))),"")</f>
        <v>3676.6694269225577</v>
      </c>
      <c r="L184" s="124">
        <f ca="1">IFERROR(IF((VLOOKUP($E184,'NEA Backsheet'!$D$5:$CB$183,L$9,FALSE))="","",(VLOOKUP($E184,'NEA Backsheet'!$D$5:$CB$183,L$9,FALSE))),"")</f>
        <v>3720.1467837629743</v>
      </c>
      <c r="M184" s="124">
        <f ca="1">IFERROR(IF((VLOOKUP($E184,'NEA Backsheet'!$D$5:$CB$183,M$9,FALSE))="","",(VLOOKUP($E184,'NEA Backsheet'!$D$5:$CB$183,M$9,FALSE))),"")</f>
        <v>4344.7254276402509</v>
      </c>
      <c r="N184" s="126">
        <f ca="1">IFERROR(IF((VLOOKUP($E184,'NEA Backsheet'!$D$5:$CB$183,N$9,FALSE))="","",(VLOOKUP($E184,'NEA Backsheet'!$D$5:$CB$183,N$9,FALSE))),"")</f>
        <v>4216.292563922505</v>
      </c>
      <c r="O184" s="184">
        <f ca="1">IFERROR(IF((VLOOKUP($E184,'NEA Backsheet'!$D$5:$CB$183,O$9,FALSE))="","",(VLOOKUP($E184,'NEA Backsheet'!$D$5:$CB$183,O$9,FALSE))),"")</f>
        <v>3987.7789947398333</v>
      </c>
      <c r="P184" s="126">
        <f ca="1">IFERROR(IF((VLOOKUP($E184,'NEA Backsheet'!$D$5:$CB$183,P$9,FALSE))="","",(VLOOKUP($E184,'NEA Backsheet'!$D$5:$CB$183,P$9,FALSE))),"")</f>
        <v>4164.8316833883327</v>
      </c>
      <c r="Q184" s="127">
        <f ca="1">IFERROR(IF((VLOOKUP($E184,'NEA Backsheet'!$D$5:$CB$183,Q$9,FALSE))="","",(VLOOKUP($E184,'NEA Backsheet'!$D$5:$CB$183,Q$9,FALSE))),"")</f>
        <v>0</v>
      </c>
      <c r="R184" s="126">
        <f ca="1">IFERROR(IF((VLOOKUP($E184,'NEA Backsheet'!$D$5:$CB$183,R$9,FALSE))="","",(VLOOKUP($E184,'NEA Backsheet'!$D$5:$CB$183,R$9,FALSE))),"")</f>
        <v>0</v>
      </c>
    </row>
    <row r="185" spans="1:18" ht="15" customHeight="1" x14ac:dyDescent="0.3">
      <c r="A185" s="56">
        <v>171</v>
      </c>
      <c r="B185" s="97" t="str">
        <f ca="1">IFERROR(IF((VLOOKUP($E185,'Org List'!$AJ$10:$AL$188,3,FALSE))="","",(VLOOKUP($E185,'Org List'!$AJ$10:$AL$188,3,FALSE))),"")</f>
        <v>North of England Commissioning Region</v>
      </c>
      <c r="C185" s="98" t="str">
        <f ca="1">IFERROR(IF((VLOOKUP($E185,'Org List'!$AO$10:$AQ$188,3,FALSE))="","",(VLOOKUP($E185,'Org List'!$AO$10:$AQ$188,3,FALSE))),"")</f>
        <v>North West Region</v>
      </c>
      <c r="D185" s="116" t="str">
        <f ca="1">IFERROR(IF((VLOOKUP($E185,'Org List'!$AT$10:$AV$188,3,FALSE))="","",(VLOOKUP($E185,'Org List'!$AT$10:$AV$188,3,FALSE))),"")</f>
        <v>NHS England North (Greater Manchester)</v>
      </c>
      <c r="E185" s="97" t="str">
        <f t="shared" ca="1" si="5"/>
        <v>E08000010</v>
      </c>
      <c r="F185" s="99" t="str">
        <f ca="1">IF(E185="","",VLOOKUP(E185,'Org List'!$J$9:$K$488,2,0))</f>
        <v>Wigan</v>
      </c>
      <c r="G185" s="123">
        <f ca="1">IFERROR(IF((VLOOKUP($E185,'NEA Backsheet'!$D$5:$CB$183,G$9,FALSE))="","",(VLOOKUP($E185,'NEA Backsheet'!$D$5:$CB$183,G$9,FALSE))),"")</f>
        <v>8694.655408361461</v>
      </c>
      <c r="H185" s="124">
        <f ca="1">IFERROR(IF((VLOOKUP($E185,'NEA Backsheet'!$D$5:$CB$183,H$9,FALSE))="","",(VLOOKUP($E185,'NEA Backsheet'!$D$5:$CB$183,H$9,FALSE))),"")</f>
        <v>9219.6678151803408</v>
      </c>
      <c r="I185" s="124">
        <f ca="1">IFERROR(IF((VLOOKUP($E185,'NEA Backsheet'!$D$5:$CB$183,I$9,FALSE))="","",(VLOOKUP($E185,'NEA Backsheet'!$D$5:$CB$183,I$9,FALSE))),"")</f>
        <v>10141.673232096502</v>
      </c>
      <c r="J185" s="125">
        <f ca="1">IFERROR(IF((VLOOKUP($E185,'NEA Backsheet'!$D$5:$CB$183,J$9,FALSE))="","",(VLOOKUP($E185,'NEA Backsheet'!$D$5:$CB$183,J$9,FALSE))),"")</f>
        <v>10056.445525258532</v>
      </c>
      <c r="K185" s="123">
        <f ca="1">IFERROR(IF((VLOOKUP($E185,'NEA Backsheet'!$D$5:$CB$183,K$9,FALSE))="","",(VLOOKUP($E185,'NEA Backsheet'!$D$5:$CB$183,K$9,FALSE))),"")</f>
        <v>9327.8164574126185</v>
      </c>
      <c r="L185" s="124">
        <f ca="1">IFERROR(IF((VLOOKUP($E185,'NEA Backsheet'!$D$5:$CB$183,L$9,FALSE))="","",(VLOOKUP($E185,'NEA Backsheet'!$D$5:$CB$183,L$9,FALSE))),"")</f>
        <v>8783.8131604668761</v>
      </c>
      <c r="M185" s="124">
        <f ca="1">IFERROR(IF((VLOOKUP($E185,'NEA Backsheet'!$D$5:$CB$183,M$9,FALSE))="","",(VLOOKUP($E185,'NEA Backsheet'!$D$5:$CB$183,M$9,FALSE))),"")</f>
        <v>9568.8503721901616</v>
      </c>
      <c r="N185" s="126">
        <f ca="1">IFERROR(IF((VLOOKUP($E185,'NEA Backsheet'!$D$5:$CB$183,N$9,FALSE))="","",(VLOOKUP($E185,'NEA Backsheet'!$D$5:$CB$183,N$9,FALSE))),"")</f>
        <v>9230.4655960673335</v>
      </c>
      <c r="O185" s="184">
        <f ca="1">IFERROR(IF((VLOOKUP($E185,'NEA Backsheet'!$D$5:$CB$183,O$9,FALSE))="","",(VLOOKUP($E185,'NEA Backsheet'!$D$5:$CB$183,O$9,FALSE))),"")</f>
        <v>10682.412942969499</v>
      </c>
      <c r="P185" s="126">
        <f ca="1">IFERROR(IF((VLOOKUP($E185,'NEA Backsheet'!$D$5:$CB$183,P$9,FALSE))="","",(VLOOKUP($E185,'NEA Backsheet'!$D$5:$CB$183,P$9,FALSE))),"")</f>
        <v>10043.767196087512</v>
      </c>
      <c r="Q185" s="127">
        <f ca="1">IFERROR(IF((VLOOKUP($E185,'NEA Backsheet'!$D$5:$CB$183,Q$9,FALSE))="","",(VLOOKUP($E185,'NEA Backsheet'!$D$5:$CB$183,Q$9,FALSE))),"")</f>
        <v>0</v>
      </c>
      <c r="R185" s="126">
        <f ca="1">IFERROR(IF((VLOOKUP($E185,'NEA Backsheet'!$D$5:$CB$183,R$9,FALSE))="","",(VLOOKUP($E185,'NEA Backsheet'!$D$5:$CB$183,R$9,FALSE))),"")</f>
        <v>0</v>
      </c>
    </row>
    <row r="186" spans="1:18" ht="15" customHeight="1" x14ac:dyDescent="0.3">
      <c r="A186" s="56">
        <v>172</v>
      </c>
      <c r="B186" s="97" t="str">
        <f ca="1">IFERROR(IF((VLOOKUP($E186,'Org List'!$AJ$10:$AL$188,3,FALSE))="","",(VLOOKUP($E186,'Org List'!$AJ$10:$AL$188,3,FALSE))),"")</f>
        <v>South West England Commissioning Region</v>
      </c>
      <c r="C186" s="98" t="str">
        <f ca="1">IFERROR(IF((VLOOKUP($E186,'Org List'!$AO$10:$AQ$188,3,FALSE))="","",(VLOOKUP($E186,'Org List'!$AO$10:$AQ$188,3,FALSE))),"")</f>
        <v>South West Region</v>
      </c>
      <c r="D186" s="116" t="str">
        <f ca="1">IFERROR(IF((VLOOKUP($E186,'Org List'!$AT$10:$AV$188,3,FALSE))="","",(VLOOKUP($E186,'Org List'!$AT$10:$AV$188,3,FALSE))),"")</f>
        <v>NHS England South West (South West North)</v>
      </c>
      <c r="E186" s="97" t="str">
        <f t="shared" ca="1" si="5"/>
        <v>E06000054</v>
      </c>
      <c r="F186" s="99" t="str">
        <f ca="1">IF(E186="","",VLOOKUP(E186,'Org List'!$J$9:$K$488,2,0))</f>
        <v>Wiltshire</v>
      </c>
      <c r="G186" s="123">
        <f ca="1">IFERROR(IF((VLOOKUP($E186,'NEA Backsheet'!$D$5:$CB$183,G$9,FALSE))="","",(VLOOKUP($E186,'NEA Backsheet'!$D$5:$CB$183,G$9,FALSE))),"")</f>
        <v>11367.348366892034</v>
      </c>
      <c r="H186" s="124">
        <f ca="1">IFERROR(IF((VLOOKUP($E186,'NEA Backsheet'!$D$5:$CB$183,H$9,FALSE))="","",(VLOOKUP($E186,'NEA Backsheet'!$D$5:$CB$183,H$9,FALSE))),"")</f>
        <v>11664.627464866766</v>
      </c>
      <c r="I186" s="124">
        <f ca="1">IFERROR(IF((VLOOKUP($E186,'NEA Backsheet'!$D$5:$CB$183,I$9,FALSE))="","",(VLOOKUP($E186,'NEA Backsheet'!$D$5:$CB$183,I$9,FALSE))),"")</f>
        <v>12503.94470938001</v>
      </c>
      <c r="J186" s="125">
        <f ca="1">IFERROR(IF((VLOOKUP($E186,'NEA Backsheet'!$D$5:$CB$183,J$9,FALSE))="","",(VLOOKUP($E186,'NEA Backsheet'!$D$5:$CB$183,J$9,FALSE))),"")</f>
        <v>12500.989474959622</v>
      </c>
      <c r="K186" s="123">
        <f ca="1">IFERROR(IF((VLOOKUP($E186,'NEA Backsheet'!$D$5:$CB$183,K$9,FALSE))="","",(VLOOKUP($E186,'NEA Backsheet'!$D$5:$CB$183,K$9,FALSE))),"")</f>
        <v>11502.630978269139</v>
      </c>
      <c r="L186" s="124">
        <f ca="1">IFERROR(IF((VLOOKUP($E186,'NEA Backsheet'!$D$5:$CB$183,L$9,FALSE))="","",(VLOOKUP($E186,'NEA Backsheet'!$D$5:$CB$183,L$9,FALSE))),"")</f>
        <v>11922.353373844864</v>
      </c>
      <c r="M186" s="124">
        <f ca="1">IFERROR(IF((VLOOKUP($E186,'NEA Backsheet'!$D$5:$CB$183,M$9,FALSE))="","",(VLOOKUP($E186,'NEA Backsheet'!$D$5:$CB$183,M$9,FALSE))),"")</f>
        <v>12900.17385877145</v>
      </c>
      <c r="N186" s="126">
        <f ca="1">IFERROR(IF((VLOOKUP($E186,'NEA Backsheet'!$D$5:$CB$183,N$9,FALSE))="","",(VLOOKUP($E186,'NEA Backsheet'!$D$5:$CB$183,N$9,FALSE))),"")</f>
        <v>12679.896940423179</v>
      </c>
      <c r="O186" s="184">
        <f ca="1">IFERROR(IF((VLOOKUP($E186,'NEA Backsheet'!$D$5:$CB$183,O$9,FALSE))="","",(VLOOKUP($E186,'NEA Backsheet'!$D$5:$CB$183,O$9,FALSE))),"")</f>
        <v>12592.858623150585</v>
      </c>
      <c r="P186" s="126">
        <f ca="1">IFERROR(IF((VLOOKUP($E186,'NEA Backsheet'!$D$5:$CB$183,P$9,FALSE))="","",(VLOOKUP($E186,'NEA Backsheet'!$D$5:$CB$183,P$9,FALSE))),"")</f>
        <v>12565.50873646654</v>
      </c>
      <c r="Q186" s="127">
        <f ca="1">IFERROR(IF((VLOOKUP($E186,'NEA Backsheet'!$D$5:$CB$183,Q$9,FALSE))="","",(VLOOKUP($E186,'NEA Backsheet'!$D$5:$CB$183,Q$9,FALSE))),"")</f>
        <v>0</v>
      </c>
      <c r="R186" s="126">
        <f ca="1">IFERROR(IF((VLOOKUP($E186,'NEA Backsheet'!$D$5:$CB$183,R$9,FALSE))="","",(VLOOKUP($E186,'NEA Backsheet'!$D$5:$CB$183,R$9,FALSE))),"")</f>
        <v>0</v>
      </c>
    </row>
    <row r="187" spans="1:18" ht="15" customHeight="1" x14ac:dyDescent="0.3">
      <c r="A187" s="56">
        <v>173</v>
      </c>
      <c r="B187" s="97" t="str">
        <f ca="1">IFERROR(IF((VLOOKUP($E187,'Org List'!$AJ$10:$AL$188,3,FALSE))="","",(VLOOKUP($E187,'Org List'!$AJ$10:$AL$188,3,FALSE))),"")</f>
        <v>South East England Commissioning Region</v>
      </c>
      <c r="C187" s="98" t="str">
        <f ca="1">IFERROR(IF((VLOOKUP($E187,'Org List'!$AO$10:$AQ$188,3,FALSE))="","",(VLOOKUP($E187,'Org List'!$AO$10:$AQ$188,3,FALSE))),"")</f>
        <v>South East Region</v>
      </c>
      <c r="D187" s="116" t="str">
        <f ca="1">IFERROR(IF((VLOOKUP($E187,'Org List'!$AT$10:$AV$188,3,FALSE))="","",(VLOOKUP($E187,'Org List'!$AT$10:$AV$188,3,FALSE))),"")</f>
        <v>NHS England South East (Hampshire, Isle of Wight and Thames Valley)</v>
      </c>
      <c r="E187" s="97" t="str">
        <f t="shared" ca="1" si="5"/>
        <v>E06000040</v>
      </c>
      <c r="F187" s="99" t="str">
        <f ca="1">IF(E187="","",VLOOKUP(E187,'Org List'!$J$9:$K$488,2,0))</f>
        <v>Windsor and Maidenhead</v>
      </c>
      <c r="G187" s="123">
        <f ca="1">IFERROR(IF((VLOOKUP($E187,'NEA Backsheet'!$D$5:$CB$183,G$9,FALSE))="","",(VLOOKUP($E187,'NEA Backsheet'!$D$5:$CB$183,G$9,FALSE))),"")</f>
        <v>4174.7788480583204</v>
      </c>
      <c r="H187" s="124">
        <f ca="1">IFERROR(IF((VLOOKUP($E187,'NEA Backsheet'!$D$5:$CB$183,H$9,FALSE))="","",(VLOOKUP($E187,'NEA Backsheet'!$D$5:$CB$183,H$9,FALSE))),"")</f>
        <v>4027.0727670473584</v>
      </c>
      <c r="I187" s="124">
        <f ca="1">IFERROR(IF((VLOOKUP($E187,'NEA Backsheet'!$D$5:$CB$183,I$9,FALSE))="","",(VLOOKUP($E187,'NEA Backsheet'!$D$5:$CB$183,I$9,FALSE))),"")</f>
        <v>4250.2342243369676</v>
      </c>
      <c r="J187" s="125">
        <f ca="1">IFERROR(IF((VLOOKUP($E187,'NEA Backsheet'!$D$5:$CB$183,J$9,FALSE))="","",(VLOOKUP($E187,'NEA Backsheet'!$D$5:$CB$183,J$9,FALSE))),"")</f>
        <v>4218.8270598364925</v>
      </c>
      <c r="K187" s="123">
        <f ca="1">IFERROR(IF((VLOOKUP($E187,'NEA Backsheet'!$D$5:$CB$183,K$9,FALSE))="","",(VLOOKUP($E187,'NEA Backsheet'!$D$5:$CB$183,K$9,FALSE))),"")</f>
        <v>4035.0761364190585</v>
      </c>
      <c r="L187" s="124">
        <f ca="1">IFERROR(IF((VLOOKUP($E187,'NEA Backsheet'!$D$5:$CB$183,L$9,FALSE))="","",(VLOOKUP($E187,'NEA Backsheet'!$D$5:$CB$183,L$9,FALSE))),"")</f>
        <v>4068.6710545204296</v>
      </c>
      <c r="M187" s="124">
        <f ca="1">IFERROR(IF((VLOOKUP($E187,'NEA Backsheet'!$D$5:$CB$183,M$9,FALSE))="","",(VLOOKUP($E187,'NEA Backsheet'!$D$5:$CB$183,M$9,FALSE))),"")</f>
        <v>4316.1351389393476</v>
      </c>
      <c r="N187" s="126">
        <f ca="1">IFERROR(IF((VLOOKUP($E187,'NEA Backsheet'!$D$5:$CB$183,N$9,FALSE))="","",(VLOOKUP($E187,'NEA Backsheet'!$D$5:$CB$183,N$9,FALSE))),"")</f>
        <v>4013.508672525209</v>
      </c>
      <c r="O187" s="184">
        <f ca="1">IFERROR(IF((VLOOKUP($E187,'NEA Backsheet'!$D$5:$CB$183,O$9,FALSE))="","",(VLOOKUP($E187,'NEA Backsheet'!$D$5:$CB$183,O$9,FALSE))),"")</f>
        <v>4381.6791588619271</v>
      </c>
      <c r="P187" s="126">
        <f ca="1">IFERROR(IF((VLOOKUP($E187,'NEA Backsheet'!$D$5:$CB$183,P$9,FALSE))="","",(VLOOKUP($E187,'NEA Backsheet'!$D$5:$CB$183,P$9,FALSE))),"")</f>
        <v>4336.0987105880286</v>
      </c>
      <c r="Q187" s="127">
        <f ca="1">IFERROR(IF((VLOOKUP($E187,'NEA Backsheet'!$D$5:$CB$183,Q$9,FALSE))="","",(VLOOKUP($E187,'NEA Backsheet'!$D$5:$CB$183,Q$9,FALSE))),"")</f>
        <v>0</v>
      </c>
      <c r="R187" s="126">
        <f ca="1">IFERROR(IF((VLOOKUP($E187,'NEA Backsheet'!$D$5:$CB$183,R$9,FALSE))="","",(VLOOKUP($E187,'NEA Backsheet'!$D$5:$CB$183,R$9,FALSE))),"")</f>
        <v>0</v>
      </c>
    </row>
    <row r="188" spans="1:18" ht="15" customHeight="1" x14ac:dyDescent="0.3">
      <c r="A188" s="56">
        <v>174</v>
      </c>
      <c r="B188" s="97" t="str">
        <f ca="1">IFERROR(IF((VLOOKUP($E188,'Org List'!$AJ$10:$AL$188,3,FALSE))="","",(VLOOKUP($E188,'Org List'!$AJ$10:$AL$188,3,FALSE))),"")</f>
        <v>North of England Commissioning Region</v>
      </c>
      <c r="C188" s="98" t="str">
        <f ca="1">IFERROR(IF((VLOOKUP($E188,'Org List'!$AO$10:$AQ$188,3,FALSE))="","",(VLOOKUP($E188,'Org List'!$AO$10:$AQ$188,3,FALSE))),"")</f>
        <v>North West Region</v>
      </c>
      <c r="D188" s="116" t="str">
        <f ca="1">IFERROR(IF((VLOOKUP($E188,'Org List'!$AT$10:$AV$188,3,FALSE))="","",(VLOOKUP($E188,'Org List'!$AT$10:$AV$188,3,FALSE))),"")</f>
        <v>NHS England North (Cheshire And Merseyside)</v>
      </c>
      <c r="E188" s="97" t="str">
        <f t="shared" ca="1" si="5"/>
        <v>E08000015</v>
      </c>
      <c r="F188" s="99" t="str">
        <f ca="1">IF(E188="","",VLOOKUP(E188,'Org List'!$J$9:$K$488,2,0))</f>
        <v>Wirral</v>
      </c>
      <c r="G188" s="123">
        <f ca="1">IFERROR(IF((VLOOKUP($E188,'NEA Backsheet'!$D$5:$CB$183,G$9,FALSE))="","",(VLOOKUP($E188,'NEA Backsheet'!$D$5:$CB$183,G$9,FALSE))),"")</f>
        <v>11708.260267877296</v>
      </c>
      <c r="H188" s="124">
        <f ca="1">IFERROR(IF((VLOOKUP($E188,'NEA Backsheet'!$D$5:$CB$183,H$9,FALSE))="","",(VLOOKUP($E188,'NEA Backsheet'!$D$5:$CB$183,H$9,FALSE))),"")</f>
        <v>11851.88429506496</v>
      </c>
      <c r="I188" s="124">
        <f ca="1">IFERROR(IF((VLOOKUP($E188,'NEA Backsheet'!$D$5:$CB$183,I$9,FALSE))="","",(VLOOKUP($E188,'NEA Backsheet'!$D$5:$CB$183,I$9,FALSE))),"")</f>
        <v>12552.420839216804</v>
      </c>
      <c r="J188" s="125">
        <f ca="1">IFERROR(IF((VLOOKUP($E188,'NEA Backsheet'!$D$5:$CB$183,J$9,FALSE))="","",(VLOOKUP($E188,'NEA Backsheet'!$D$5:$CB$183,J$9,FALSE))),"")</f>
        <v>12626.149059810168</v>
      </c>
      <c r="K188" s="123">
        <f ca="1">IFERROR(IF((VLOOKUP($E188,'NEA Backsheet'!$D$5:$CB$183,K$9,FALSE))="","",(VLOOKUP($E188,'NEA Backsheet'!$D$5:$CB$183,K$9,FALSE))),"")</f>
        <v>12020.601878617335</v>
      </c>
      <c r="L188" s="124">
        <f ca="1">IFERROR(IF((VLOOKUP($E188,'NEA Backsheet'!$D$5:$CB$183,L$9,FALSE))="","",(VLOOKUP($E188,'NEA Backsheet'!$D$5:$CB$183,L$9,FALSE))),"")</f>
        <v>12250.991459456582</v>
      </c>
      <c r="M188" s="124">
        <f ca="1">IFERROR(IF((VLOOKUP($E188,'NEA Backsheet'!$D$5:$CB$183,M$9,FALSE))="","",(VLOOKUP($E188,'NEA Backsheet'!$D$5:$CB$183,M$9,FALSE))),"")</f>
        <v>12838.307329617222</v>
      </c>
      <c r="N188" s="126">
        <f ca="1">IFERROR(IF((VLOOKUP($E188,'NEA Backsheet'!$D$5:$CB$183,N$9,FALSE))="","",(VLOOKUP($E188,'NEA Backsheet'!$D$5:$CB$183,N$9,FALSE))),"")</f>
        <v>12453.893408202614</v>
      </c>
      <c r="O188" s="184">
        <f ca="1">IFERROR(IF((VLOOKUP($E188,'NEA Backsheet'!$D$5:$CB$183,O$9,FALSE))="","",(VLOOKUP($E188,'NEA Backsheet'!$D$5:$CB$183,O$9,FALSE))),"")</f>
        <v>12280.653623387221</v>
      </c>
      <c r="P188" s="126">
        <f ca="1">IFERROR(IF((VLOOKUP($E188,'NEA Backsheet'!$D$5:$CB$183,P$9,FALSE))="","",(VLOOKUP($E188,'NEA Backsheet'!$D$5:$CB$183,P$9,FALSE))),"")</f>
        <v>12249.885854277731</v>
      </c>
      <c r="Q188" s="127">
        <f ca="1">IFERROR(IF((VLOOKUP($E188,'NEA Backsheet'!$D$5:$CB$183,Q$9,FALSE))="","",(VLOOKUP($E188,'NEA Backsheet'!$D$5:$CB$183,Q$9,FALSE))),"")</f>
        <v>0</v>
      </c>
      <c r="R188" s="126">
        <f ca="1">IFERROR(IF((VLOOKUP($E188,'NEA Backsheet'!$D$5:$CB$183,R$9,FALSE))="","",(VLOOKUP($E188,'NEA Backsheet'!$D$5:$CB$183,R$9,FALSE))),"")</f>
        <v>0</v>
      </c>
    </row>
    <row r="189" spans="1:18" ht="15" customHeight="1" x14ac:dyDescent="0.3">
      <c r="A189" s="56">
        <v>175</v>
      </c>
      <c r="B189" s="97" t="str">
        <f ca="1">IFERROR(IF((VLOOKUP($E189,'Org List'!$AJ$10:$AL$188,3,FALSE))="","",(VLOOKUP($E189,'Org List'!$AJ$10:$AL$188,3,FALSE))),"")</f>
        <v>South East England Commissioning Region</v>
      </c>
      <c r="C189" s="98" t="str">
        <f ca="1">IFERROR(IF((VLOOKUP($E189,'Org List'!$AO$10:$AQ$188,3,FALSE))="","",(VLOOKUP($E189,'Org List'!$AO$10:$AQ$188,3,FALSE))),"")</f>
        <v>South East Region</v>
      </c>
      <c r="D189" s="116" t="str">
        <f ca="1">IFERROR(IF((VLOOKUP($E189,'Org List'!$AT$10:$AV$188,3,FALSE))="","",(VLOOKUP($E189,'Org List'!$AT$10:$AV$188,3,FALSE))),"")</f>
        <v>NHS England South East (Hampshire, Isle of Wight and Thames Valley)</v>
      </c>
      <c r="E189" s="97" t="str">
        <f t="shared" ca="1" si="5"/>
        <v>E06000041</v>
      </c>
      <c r="F189" s="99" t="str">
        <f ca="1">IF(E189="","",VLOOKUP(E189,'Org List'!$J$9:$K$488,2,0))</f>
        <v>Wokingham</v>
      </c>
      <c r="G189" s="123">
        <f ca="1">IFERROR(IF((VLOOKUP($E189,'NEA Backsheet'!$D$5:$CB$183,G$9,FALSE))="","",(VLOOKUP($E189,'NEA Backsheet'!$D$5:$CB$183,G$9,FALSE))),"")</f>
        <v>3682.4011985434363</v>
      </c>
      <c r="H189" s="124">
        <f ca="1">IFERROR(IF((VLOOKUP($E189,'NEA Backsheet'!$D$5:$CB$183,H$9,FALSE))="","",(VLOOKUP($E189,'NEA Backsheet'!$D$5:$CB$183,H$9,FALSE))),"")</f>
        <v>3578.2571401143191</v>
      </c>
      <c r="I189" s="124">
        <f ca="1">IFERROR(IF((VLOOKUP($E189,'NEA Backsheet'!$D$5:$CB$183,I$9,FALSE))="","",(VLOOKUP($E189,'NEA Backsheet'!$D$5:$CB$183,I$9,FALSE))),"")</f>
        <v>3733.8888437048377</v>
      </c>
      <c r="J189" s="125">
        <f ca="1">IFERROR(IF((VLOOKUP($E189,'NEA Backsheet'!$D$5:$CB$183,J$9,FALSE))="","",(VLOOKUP($E189,'NEA Backsheet'!$D$5:$CB$183,J$9,FALSE))),"")</f>
        <v>3705.7758911955816</v>
      </c>
      <c r="K189" s="123">
        <f ca="1">IFERROR(IF((VLOOKUP($E189,'NEA Backsheet'!$D$5:$CB$183,K$9,FALSE))="","",(VLOOKUP($E189,'NEA Backsheet'!$D$5:$CB$183,K$9,FALSE))),"")</f>
        <v>3634.0326268600793</v>
      </c>
      <c r="L189" s="124">
        <f ca="1">IFERROR(IF((VLOOKUP($E189,'NEA Backsheet'!$D$5:$CB$183,L$9,FALSE))="","",(VLOOKUP($E189,'NEA Backsheet'!$D$5:$CB$183,L$9,FALSE))),"")</f>
        <v>3670.5550682302433</v>
      </c>
      <c r="M189" s="124">
        <f ca="1">IFERROR(IF((VLOOKUP($E189,'NEA Backsheet'!$D$5:$CB$183,M$9,FALSE))="","",(VLOOKUP($E189,'NEA Backsheet'!$D$5:$CB$183,M$9,FALSE))),"")</f>
        <v>3810.5142710743926</v>
      </c>
      <c r="N189" s="126">
        <f ca="1">IFERROR(IF((VLOOKUP($E189,'NEA Backsheet'!$D$5:$CB$183,N$9,FALSE))="","",(VLOOKUP($E189,'NEA Backsheet'!$D$5:$CB$183,N$9,FALSE))),"")</f>
        <v>3695.3559120419031</v>
      </c>
      <c r="O189" s="184">
        <f ca="1">IFERROR(IF((VLOOKUP($E189,'NEA Backsheet'!$D$5:$CB$183,O$9,FALSE))="","",(VLOOKUP($E189,'NEA Backsheet'!$D$5:$CB$183,O$9,FALSE))),"")</f>
        <v>3686.3115665761943</v>
      </c>
      <c r="P189" s="126">
        <f ca="1">IFERROR(IF((VLOOKUP($E189,'NEA Backsheet'!$D$5:$CB$183,P$9,FALSE))="","",(VLOOKUP($E189,'NEA Backsheet'!$D$5:$CB$183,P$9,FALSE))),"")</f>
        <v>3667.4028328558088</v>
      </c>
      <c r="Q189" s="127">
        <f ca="1">IFERROR(IF((VLOOKUP($E189,'NEA Backsheet'!$D$5:$CB$183,Q$9,FALSE))="","",(VLOOKUP($E189,'NEA Backsheet'!$D$5:$CB$183,Q$9,FALSE))),"")</f>
        <v>0</v>
      </c>
      <c r="R189" s="126">
        <f ca="1">IFERROR(IF((VLOOKUP($E189,'NEA Backsheet'!$D$5:$CB$183,R$9,FALSE))="","",(VLOOKUP($E189,'NEA Backsheet'!$D$5:$CB$183,R$9,FALSE))),"")</f>
        <v>0</v>
      </c>
    </row>
    <row r="190" spans="1:18" ht="15" customHeight="1" x14ac:dyDescent="0.3">
      <c r="A190" s="56">
        <v>176</v>
      </c>
      <c r="B190" s="97" t="str">
        <f ca="1">IFERROR(IF((VLOOKUP($E190,'Org List'!$AJ$10:$AL$188,3,FALSE))="","",(VLOOKUP($E190,'Org List'!$AJ$10:$AL$188,3,FALSE))),"")</f>
        <v>Midlands and East of England Commissioning Region</v>
      </c>
      <c r="C190" s="98" t="str">
        <f ca="1">IFERROR(IF((VLOOKUP($E190,'Org List'!$AO$10:$AQ$188,3,FALSE))="","",(VLOOKUP($E190,'Org List'!$AO$10:$AQ$188,3,FALSE))),"")</f>
        <v>West Midlands Region</v>
      </c>
      <c r="D190" s="116" t="str">
        <f ca="1">IFERROR(IF((VLOOKUP($E190,'Org List'!$AT$10:$AV$188,3,FALSE))="","",(VLOOKUP($E190,'Org List'!$AT$10:$AV$188,3,FALSE))),"")</f>
        <v>NHS England Midlands And East (West Midlands)</v>
      </c>
      <c r="E190" s="97" t="str">
        <f t="shared" ca="1" si="5"/>
        <v>E08000031</v>
      </c>
      <c r="F190" s="99" t="str">
        <f ca="1">IF(E190="","",VLOOKUP(E190,'Org List'!$J$9:$K$488,2,0))</f>
        <v>Wolverhampton</v>
      </c>
      <c r="G190" s="123">
        <f ca="1">IFERROR(IF((VLOOKUP($E190,'NEA Backsheet'!$D$5:$CB$183,G$9,FALSE))="","",(VLOOKUP($E190,'NEA Backsheet'!$D$5:$CB$183,G$9,FALSE))),"")</f>
        <v>7382.5877304782989</v>
      </c>
      <c r="H190" s="124">
        <f ca="1">IFERROR(IF((VLOOKUP($E190,'NEA Backsheet'!$D$5:$CB$183,H$9,FALSE))="","",(VLOOKUP($E190,'NEA Backsheet'!$D$5:$CB$183,H$9,FALSE))),"")</f>
        <v>7003.798207395881</v>
      </c>
      <c r="I190" s="124">
        <f ca="1">IFERROR(IF((VLOOKUP($E190,'NEA Backsheet'!$D$5:$CB$183,I$9,FALSE))="","",(VLOOKUP($E190,'NEA Backsheet'!$D$5:$CB$183,I$9,FALSE))),"")</f>
        <v>7255.8622030624738</v>
      </c>
      <c r="J190" s="125">
        <f ca="1">IFERROR(IF((VLOOKUP($E190,'NEA Backsheet'!$D$5:$CB$183,J$9,FALSE))="","",(VLOOKUP($E190,'NEA Backsheet'!$D$5:$CB$183,J$9,FALSE))),"")</f>
        <v>7111.6597879820711</v>
      </c>
      <c r="K190" s="123">
        <f ca="1">IFERROR(IF((VLOOKUP($E190,'NEA Backsheet'!$D$5:$CB$183,K$9,FALSE))="","",(VLOOKUP($E190,'NEA Backsheet'!$D$5:$CB$183,K$9,FALSE))),"")</f>
        <v>6952.5050875276083</v>
      </c>
      <c r="L190" s="124">
        <f ca="1">IFERROR(IF((VLOOKUP($E190,'NEA Backsheet'!$D$5:$CB$183,L$9,FALSE))="","",(VLOOKUP($E190,'NEA Backsheet'!$D$5:$CB$183,L$9,FALSE))),"")</f>
        <v>6740.9823805705309</v>
      </c>
      <c r="M190" s="124">
        <f ca="1">IFERROR(IF((VLOOKUP($E190,'NEA Backsheet'!$D$5:$CB$183,M$9,FALSE))="","",(VLOOKUP($E190,'NEA Backsheet'!$D$5:$CB$183,M$9,FALSE))),"")</f>
        <v>7310.5990673408851</v>
      </c>
      <c r="N190" s="126">
        <f ca="1">IFERROR(IF((VLOOKUP($E190,'NEA Backsheet'!$D$5:$CB$183,N$9,FALSE))="","",(VLOOKUP($E190,'NEA Backsheet'!$D$5:$CB$183,N$9,FALSE))),"")</f>
        <v>7137.3941524968723</v>
      </c>
      <c r="O190" s="184">
        <f ca="1">IFERROR(IF((VLOOKUP($E190,'NEA Backsheet'!$D$5:$CB$183,O$9,FALSE))="","",(VLOOKUP($E190,'NEA Backsheet'!$D$5:$CB$183,O$9,FALSE))),"")</f>
        <v>7055.0406181732988</v>
      </c>
      <c r="P190" s="126">
        <f ca="1">IFERROR(IF((VLOOKUP($E190,'NEA Backsheet'!$D$5:$CB$183,P$9,FALSE))="","",(VLOOKUP($E190,'NEA Backsheet'!$D$5:$CB$183,P$9,FALSE))),"")</f>
        <v>7127.9305877538409</v>
      </c>
      <c r="Q190" s="127">
        <f ca="1">IFERROR(IF((VLOOKUP($E190,'NEA Backsheet'!$D$5:$CB$183,Q$9,FALSE))="","",(VLOOKUP($E190,'NEA Backsheet'!$D$5:$CB$183,Q$9,FALSE))),"")</f>
        <v>0</v>
      </c>
      <c r="R190" s="126">
        <f ca="1">IFERROR(IF((VLOOKUP($E190,'NEA Backsheet'!$D$5:$CB$183,R$9,FALSE))="","",(VLOOKUP($E190,'NEA Backsheet'!$D$5:$CB$183,R$9,FALSE))),"")</f>
        <v>0</v>
      </c>
    </row>
    <row r="191" spans="1:18" ht="15" customHeight="1" x14ac:dyDescent="0.3">
      <c r="A191" s="56">
        <v>177</v>
      </c>
      <c r="B191" s="97" t="str">
        <f ca="1">IFERROR(IF((VLOOKUP($E191,'Org List'!$AJ$10:$AL$188,3,FALSE))="","",(VLOOKUP($E191,'Org List'!$AJ$10:$AL$188,3,FALSE))),"")</f>
        <v>Midlands and East of England Commissioning Region</v>
      </c>
      <c r="C191" s="98" t="str">
        <f ca="1">IFERROR(IF((VLOOKUP($E191,'Org List'!$AO$10:$AQ$188,3,FALSE))="","",(VLOOKUP($E191,'Org List'!$AO$10:$AQ$188,3,FALSE))),"")</f>
        <v>West Midlands Region</v>
      </c>
      <c r="D191" s="116" t="str">
        <f ca="1">IFERROR(IF((VLOOKUP($E191,'Org List'!$AT$10:$AV$188,3,FALSE))="","",(VLOOKUP($E191,'Org List'!$AT$10:$AV$188,3,FALSE))),"")</f>
        <v>NHS England Midlands And East (West Midlands)</v>
      </c>
      <c r="E191" s="97" t="str">
        <f t="shared" ca="1" si="5"/>
        <v>E10000034</v>
      </c>
      <c r="F191" s="99" t="str">
        <f ca="1">IF(E191="","",VLOOKUP(E191,'Org List'!$J$9:$K$488,2,0))</f>
        <v>Worcestershire</v>
      </c>
      <c r="G191" s="123">
        <f ca="1">IFERROR(IF((VLOOKUP($E191,'NEA Backsheet'!$D$5:$CB$183,G$9,FALSE))="","",(VLOOKUP($E191,'NEA Backsheet'!$D$5:$CB$183,G$9,FALSE))),"")</f>
        <v>14007.977687734186</v>
      </c>
      <c r="H191" s="124">
        <f ca="1">IFERROR(IF((VLOOKUP($E191,'NEA Backsheet'!$D$5:$CB$183,H$9,FALSE))="","",(VLOOKUP($E191,'NEA Backsheet'!$D$5:$CB$183,H$9,FALSE))),"")</f>
        <v>12836.505457190557</v>
      </c>
      <c r="I191" s="124">
        <f ca="1">IFERROR(IF((VLOOKUP($E191,'NEA Backsheet'!$D$5:$CB$183,I$9,FALSE))="","",(VLOOKUP($E191,'NEA Backsheet'!$D$5:$CB$183,I$9,FALSE))),"")</f>
        <v>13492.339560563447</v>
      </c>
      <c r="J191" s="125">
        <f ca="1">IFERROR(IF((VLOOKUP($E191,'NEA Backsheet'!$D$5:$CB$183,J$9,FALSE))="","",(VLOOKUP($E191,'NEA Backsheet'!$D$5:$CB$183,J$9,FALSE))),"")</f>
        <v>13020.968010897985</v>
      </c>
      <c r="K191" s="123">
        <f ca="1">IFERROR(IF((VLOOKUP($E191,'NEA Backsheet'!$D$5:$CB$183,K$9,FALSE))="","",(VLOOKUP($E191,'NEA Backsheet'!$D$5:$CB$183,K$9,FALSE))),"")</f>
        <v>13608.323770832638</v>
      </c>
      <c r="L191" s="124">
        <f ca="1">IFERROR(IF((VLOOKUP($E191,'NEA Backsheet'!$D$5:$CB$183,L$9,FALSE))="","",(VLOOKUP($E191,'NEA Backsheet'!$D$5:$CB$183,L$9,FALSE))),"")</f>
        <v>13590.138041785995</v>
      </c>
      <c r="M191" s="124">
        <f ca="1">IFERROR(IF((VLOOKUP($E191,'NEA Backsheet'!$D$5:$CB$183,M$9,FALSE))="","",(VLOOKUP($E191,'NEA Backsheet'!$D$5:$CB$183,M$9,FALSE))),"")</f>
        <v>15200.279933404263</v>
      </c>
      <c r="N191" s="126">
        <f ca="1">IFERROR(IF((VLOOKUP($E191,'NEA Backsheet'!$D$5:$CB$183,N$9,FALSE))="","",(VLOOKUP($E191,'NEA Backsheet'!$D$5:$CB$183,N$9,FALSE))),"")</f>
        <v>15069.17487627584</v>
      </c>
      <c r="O191" s="184">
        <f ca="1">IFERROR(IF((VLOOKUP($E191,'NEA Backsheet'!$D$5:$CB$183,O$9,FALSE))="","",(VLOOKUP($E191,'NEA Backsheet'!$D$5:$CB$183,O$9,FALSE))),"")</f>
        <v>14348.325380722023</v>
      </c>
      <c r="P191" s="126">
        <f ca="1">IFERROR(IF((VLOOKUP($E191,'NEA Backsheet'!$D$5:$CB$183,P$9,FALSE))="","",(VLOOKUP($E191,'NEA Backsheet'!$D$5:$CB$183,P$9,FALSE))),"")</f>
        <v>14663.399709220937</v>
      </c>
      <c r="Q191" s="127">
        <f ca="1">IFERROR(IF((VLOOKUP($E191,'NEA Backsheet'!$D$5:$CB$183,Q$9,FALSE))="","",(VLOOKUP($E191,'NEA Backsheet'!$D$5:$CB$183,Q$9,FALSE))),"")</f>
        <v>0</v>
      </c>
      <c r="R191" s="126">
        <f ca="1">IFERROR(IF((VLOOKUP($E191,'NEA Backsheet'!$D$5:$CB$183,R$9,FALSE))="","",(VLOOKUP($E191,'NEA Backsheet'!$D$5:$CB$183,R$9,FALSE))),"")</f>
        <v>0</v>
      </c>
    </row>
    <row r="192" spans="1:18" ht="15" customHeight="1" thickBot="1" x14ac:dyDescent="0.35">
      <c r="A192" s="56">
        <v>178</v>
      </c>
      <c r="B192" s="100" t="str">
        <f ca="1">IFERROR(IF((VLOOKUP($E192,'Org List'!$AJ$10:$AL$188,3,FALSE))="","",(VLOOKUP($E192,'Org List'!$AJ$10:$AL$188,3,FALSE))),"")</f>
        <v>North of England Commissioning Region</v>
      </c>
      <c r="C192" s="101" t="str">
        <f ca="1">IFERROR(IF((VLOOKUP($E192,'Org List'!$AO$10:$AQ$188,3,FALSE))="","",(VLOOKUP($E192,'Org List'!$AO$10:$AQ$188,3,FALSE))),"")</f>
        <v>Yorkshire and The Humber Region</v>
      </c>
      <c r="D192" s="117" t="str">
        <f ca="1">IFERROR(IF((VLOOKUP($E192,'Org List'!$AT$10:$AV$188,3,FALSE))="","",(VLOOKUP($E192,'Org List'!$AT$10:$AV$188,3,FALSE))),"")</f>
        <v>NHS England North (Yorkshire And Humber)</v>
      </c>
      <c r="E192" s="100" t="str">
        <f t="shared" ca="1" si="5"/>
        <v>E06000014</v>
      </c>
      <c r="F192" s="102" t="str">
        <f ca="1">IF(E192="","",VLOOKUP(E192,'Org List'!$J$9:$K$488,2,0))</f>
        <v>York</v>
      </c>
      <c r="G192" s="128">
        <f ca="1">IFERROR(IF((VLOOKUP($E192,'NEA Backsheet'!$D$5:$CB$183,G$9,FALSE))="","",(VLOOKUP($E192,'NEA Backsheet'!$D$5:$CB$183,G$9,FALSE))),"")</f>
        <v>5670.3863601677931</v>
      </c>
      <c r="H192" s="129">
        <f ca="1">IFERROR(IF((VLOOKUP($E192,'NEA Backsheet'!$D$5:$CB$183,H$9,FALSE))="","",(VLOOKUP($E192,'NEA Backsheet'!$D$5:$CB$183,H$9,FALSE))),"")</f>
        <v>5510.5530694364952</v>
      </c>
      <c r="I192" s="129">
        <f ca="1">IFERROR(IF((VLOOKUP($E192,'NEA Backsheet'!$D$5:$CB$183,I$9,FALSE))="","",(VLOOKUP($E192,'NEA Backsheet'!$D$5:$CB$183,I$9,FALSE))),"")</f>
        <v>5973.5172035957476</v>
      </c>
      <c r="J192" s="130">
        <f ca="1">IFERROR(IF((VLOOKUP($E192,'NEA Backsheet'!$D$5:$CB$183,J$9,FALSE))="","",(VLOOKUP($E192,'NEA Backsheet'!$D$5:$CB$183,J$9,FALSE))),"")</f>
        <v>5944.9148887215924</v>
      </c>
      <c r="K192" s="128">
        <f ca="1">IFERROR(IF((VLOOKUP($E192,'NEA Backsheet'!$D$5:$CB$183,K$9,FALSE))="","",(VLOOKUP($E192,'NEA Backsheet'!$D$5:$CB$183,K$9,FALSE))),"")</f>
        <v>5649.6674392638988</v>
      </c>
      <c r="L192" s="129">
        <f ca="1">IFERROR(IF((VLOOKUP($E192,'NEA Backsheet'!$D$5:$CB$183,L$9,FALSE))="","",(VLOOKUP($E192,'NEA Backsheet'!$D$5:$CB$183,L$9,FALSE))),"")</f>
        <v>5610.2146325702452</v>
      </c>
      <c r="M192" s="129">
        <f ca="1">IFERROR(IF((VLOOKUP($E192,'NEA Backsheet'!$D$5:$CB$183,M$9,FALSE))="","",(VLOOKUP($E192,'NEA Backsheet'!$D$5:$CB$183,M$9,FALSE))),"")</f>
        <v>5888.4123258280133</v>
      </c>
      <c r="N192" s="131">
        <f ca="1">IFERROR(IF((VLOOKUP($E192,'NEA Backsheet'!$D$5:$CB$183,N$9,FALSE))="","",(VLOOKUP($E192,'NEA Backsheet'!$D$5:$CB$183,N$9,FALSE))),"")</f>
        <v>5812.7166038356645</v>
      </c>
      <c r="O192" s="185">
        <f ca="1">IFERROR(IF((VLOOKUP($E192,'NEA Backsheet'!$D$5:$CB$183,O$9,FALSE))="","",(VLOOKUP($E192,'NEA Backsheet'!$D$5:$CB$183,O$9,FALSE))),"")</f>
        <v>6009.2549876513731</v>
      </c>
      <c r="P192" s="131">
        <f ca="1">IFERROR(IF((VLOOKUP($E192,'NEA Backsheet'!$D$5:$CB$183,P$9,FALSE))="","",(VLOOKUP($E192,'NEA Backsheet'!$D$5:$CB$183,P$9,FALSE))),"")</f>
        <v>5905.6368581647712</v>
      </c>
      <c r="Q192" s="132">
        <f ca="1">IFERROR(IF((VLOOKUP($E192,'NEA Backsheet'!$D$5:$CB$183,Q$9,FALSE))="","",(VLOOKUP($E192,'NEA Backsheet'!$D$5:$CB$183,Q$9,FALSE))),"")</f>
        <v>0</v>
      </c>
      <c r="R192" s="131">
        <f ca="1">IFERROR(IF((VLOOKUP($E192,'NEA Backsheet'!$D$5:$CB$183,R$9,FALSE))="","",(VLOOKUP($E192,'NEA Backsheet'!$D$5:$CB$183,R$9,FALSE))),"")</f>
        <v>0</v>
      </c>
    </row>
  </sheetData>
  <sheetProtection algorithmName="SHA-512" hashValue="aQ3DEs/EL+5U6+Bo4YDk7Tfd/6nk2fTxTr+glTskvylEfkb4E8+Kv/8I8NfHgLIUWfXtceLf53Cf/CslkD/mog==" saltValue="R+wZY3uxqG/QkxyH+bBivg==" spinCount="100000" sheet="1" objects="1" scenarios="1"/>
  <autoFilter ref="B13:R192"/>
  <mergeCells count="5">
    <mergeCell ref="B2:L2"/>
    <mergeCell ref="B1:L1"/>
    <mergeCell ref="G11:J12"/>
    <mergeCell ref="K11:N12"/>
    <mergeCell ref="O11:R12"/>
  </mergeCells>
  <hyperlinks>
    <hyperlink ref="E6" location="Contents!A1" display="&lt;&lt; Contents"/>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649"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U196"/>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6" width="17.6640625" customWidth="1"/>
    <col min="17" max="18" width="17.6640625" hidden="1" customWidth="1"/>
    <col min="19" max="20" width="4.6640625" customWidth="1"/>
    <col min="21" max="21" width="9.109375" style="1" hidden="1" customWidth="1"/>
    <col min="22" max="22" width="4.6640625" customWidth="1"/>
  </cols>
  <sheetData>
    <row r="1" spans="1:21" ht="21" x14ac:dyDescent="0.4">
      <c r="A1" s="36"/>
      <c r="B1" s="254" t="s">
        <v>1042</v>
      </c>
      <c r="C1" s="254"/>
      <c r="D1" s="254"/>
      <c r="E1" s="254"/>
      <c r="F1" s="254"/>
      <c r="G1" s="254"/>
      <c r="H1" s="254"/>
      <c r="I1" s="254"/>
      <c r="J1" s="254"/>
      <c r="K1" s="254"/>
      <c r="L1" s="254"/>
      <c r="M1" s="36"/>
      <c r="N1" s="36"/>
      <c r="O1" s="36"/>
      <c r="P1" s="36"/>
      <c r="Q1" s="36"/>
      <c r="R1" s="36"/>
      <c r="S1" s="36"/>
    </row>
    <row r="2" spans="1:21" x14ac:dyDescent="0.3">
      <c r="A2" s="36"/>
      <c r="B2" s="250"/>
      <c r="C2" s="250"/>
      <c r="D2" s="250"/>
      <c r="E2" s="250"/>
      <c r="F2" s="250"/>
      <c r="G2" s="250"/>
      <c r="H2" s="250"/>
      <c r="I2" s="250"/>
      <c r="J2" s="250"/>
      <c r="K2" s="250"/>
      <c r="L2" s="250"/>
      <c r="M2" s="36"/>
      <c r="N2" s="36"/>
      <c r="O2" s="36"/>
      <c r="P2" s="36"/>
      <c r="Q2" s="36"/>
      <c r="R2" s="36"/>
      <c r="S2" s="36"/>
    </row>
    <row r="3" spans="1:21" x14ac:dyDescent="0.3">
      <c r="A3" s="36"/>
      <c r="B3" s="36"/>
      <c r="C3" s="36"/>
      <c r="D3" s="36"/>
      <c r="E3" s="36"/>
      <c r="F3" s="36"/>
      <c r="G3" s="36"/>
      <c r="H3" s="36"/>
      <c r="I3" s="36"/>
      <c r="J3" s="36"/>
      <c r="K3" s="36"/>
      <c r="L3" s="36"/>
      <c r="M3" s="36"/>
      <c r="N3" s="36"/>
      <c r="O3" s="36"/>
      <c r="P3" s="36"/>
      <c r="Q3" s="36"/>
      <c r="R3" s="36"/>
      <c r="S3" s="36"/>
    </row>
    <row r="4" spans="1:21" x14ac:dyDescent="0.3">
      <c r="A4" s="36"/>
      <c r="B4" s="36"/>
      <c r="C4" s="36"/>
      <c r="D4" s="36"/>
      <c r="E4" s="37" t="s">
        <v>1016</v>
      </c>
      <c r="F4" s="36"/>
      <c r="G4" s="38" t="str">
        <f ca="1">'Org List'!J7</f>
        <v>HWB</v>
      </c>
      <c r="H4" s="36"/>
      <c r="I4" s="36"/>
      <c r="J4" s="36"/>
      <c r="K4" s="36"/>
      <c r="L4" s="36"/>
      <c r="M4" s="36"/>
      <c r="N4" s="36"/>
      <c r="O4" s="36"/>
      <c r="P4" s="36"/>
      <c r="Q4" s="36"/>
      <c r="R4" s="36"/>
      <c r="S4" s="36"/>
      <c r="U4" s="1">
        <f ca="1">MATCH($G$4, 'Comms by AT'!$B:$B, 0)</f>
        <v>4</v>
      </c>
    </row>
    <row r="5" spans="1:21" x14ac:dyDescent="0.3">
      <c r="A5" s="36"/>
      <c r="B5" s="36"/>
      <c r="C5" s="36"/>
      <c r="D5" s="36"/>
      <c r="E5" s="36"/>
      <c r="F5" s="36"/>
      <c r="G5" s="36"/>
      <c r="H5" s="36"/>
      <c r="I5" s="36"/>
      <c r="J5" s="36"/>
      <c r="K5" s="36"/>
      <c r="L5" s="36"/>
      <c r="M5" s="36"/>
      <c r="N5" s="36"/>
      <c r="O5" s="36"/>
      <c r="P5" s="36"/>
      <c r="Q5" s="36"/>
      <c r="R5" s="36"/>
      <c r="S5" s="36"/>
      <c r="U5" s="1">
        <f ca="1">COUNTIF('Comms by AT'!$C:$C, $G$4)</f>
        <v>179</v>
      </c>
    </row>
    <row r="6" spans="1:21" ht="20.100000000000001" customHeight="1" x14ac:dyDescent="0.3">
      <c r="E6" s="214" t="s">
        <v>1733</v>
      </c>
    </row>
    <row r="7" spans="1:21" x14ac:dyDescent="0.3">
      <c r="A7" s="36"/>
      <c r="B7" s="36"/>
      <c r="C7" s="36"/>
      <c r="D7" s="36"/>
      <c r="E7" s="37" t="s">
        <v>1017</v>
      </c>
      <c r="F7" s="36"/>
      <c r="G7" s="36"/>
      <c r="H7" s="36"/>
      <c r="I7" s="36"/>
      <c r="J7" s="36"/>
      <c r="K7" s="36"/>
      <c r="L7" s="36"/>
      <c r="M7" s="36"/>
      <c r="N7" s="36"/>
      <c r="O7" s="36"/>
      <c r="P7" s="36"/>
      <c r="Q7" s="36"/>
      <c r="R7" s="36"/>
      <c r="S7" s="36"/>
    </row>
    <row r="9" spans="1:21" s="1" customFormat="1" hidden="1" x14ac:dyDescent="0.3">
      <c r="G9" s="1">
        <v>66</v>
      </c>
      <c r="H9" s="1">
        <v>67</v>
      </c>
      <c r="I9" s="1">
        <v>68</v>
      </c>
      <c r="J9" s="1">
        <v>69</v>
      </c>
      <c r="K9" s="1">
        <v>70</v>
      </c>
      <c r="L9" s="1">
        <v>71</v>
      </c>
      <c r="M9" s="1">
        <v>72</v>
      </c>
      <c r="N9" s="1">
        <v>73</v>
      </c>
      <c r="O9" s="1">
        <v>74</v>
      </c>
      <c r="P9" s="1">
        <v>75</v>
      </c>
      <c r="Q9" s="1">
        <v>76</v>
      </c>
      <c r="R9" s="1">
        <v>77</v>
      </c>
    </row>
    <row r="10" spans="1:21" ht="15" thickBot="1" x14ac:dyDescent="0.35"/>
    <row r="11" spans="1:21" ht="30" customHeight="1" x14ac:dyDescent="0.3">
      <c r="B11" s="203"/>
      <c r="C11" s="204"/>
      <c r="D11" s="205"/>
      <c r="E11" s="198"/>
      <c r="F11" s="200"/>
      <c r="G11" s="286" t="s">
        <v>875</v>
      </c>
      <c r="H11" s="287"/>
      <c r="I11" s="287"/>
      <c r="J11" s="288"/>
      <c r="K11" s="286" t="s">
        <v>880</v>
      </c>
      <c r="L11" s="287"/>
      <c r="M11" s="287"/>
      <c r="N11" s="288"/>
      <c r="O11" s="286" t="s">
        <v>885</v>
      </c>
      <c r="P11" s="287"/>
      <c r="Q11" s="287"/>
      <c r="R11" s="288"/>
    </row>
    <row r="12" spans="1:21" x14ac:dyDescent="0.3">
      <c r="B12" s="211"/>
      <c r="C12" s="212"/>
      <c r="D12" s="213"/>
      <c r="E12" s="209"/>
      <c r="F12" s="210"/>
      <c r="G12" s="289"/>
      <c r="H12" s="290"/>
      <c r="I12" s="290"/>
      <c r="J12" s="291"/>
      <c r="K12" s="289"/>
      <c r="L12" s="290"/>
      <c r="M12" s="290"/>
      <c r="N12" s="291"/>
      <c r="O12" s="289"/>
      <c r="P12" s="290"/>
      <c r="Q12" s="290"/>
      <c r="R12" s="291"/>
    </row>
    <row r="13" spans="1:21" ht="15" thickBot="1" x14ac:dyDescent="0.35">
      <c r="B13" s="206" t="s">
        <v>1031</v>
      </c>
      <c r="C13" s="207" t="s">
        <v>1117</v>
      </c>
      <c r="D13" s="208" t="s">
        <v>1033</v>
      </c>
      <c r="E13" s="199" t="s">
        <v>195</v>
      </c>
      <c r="F13" s="201" t="s">
        <v>1018</v>
      </c>
      <c r="G13" s="86" t="s">
        <v>876</v>
      </c>
      <c r="H13" s="85" t="s">
        <v>877</v>
      </c>
      <c r="I13" s="85" t="s">
        <v>878</v>
      </c>
      <c r="J13" s="88" t="s">
        <v>879</v>
      </c>
      <c r="K13" s="86" t="s">
        <v>881</v>
      </c>
      <c r="L13" s="85" t="s">
        <v>882</v>
      </c>
      <c r="M13" s="85" t="s">
        <v>883</v>
      </c>
      <c r="N13" s="88" t="s">
        <v>884</v>
      </c>
      <c r="O13" s="179" t="s">
        <v>881</v>
      </c>
      <c r="P13" s="88" t="s">
        <v>882</v>
      </c>
      <c r="Q13" s="87" t="s">
        <v>883</v>
      </c>
      <c r="R13" s="88" t="s">
        <v>884</v>
      </c>
    </row>
    <row r="14" spans="1:21" ht="15" customHeight="1" x14ac:dyDescent="0.3">
      <c r="A14" s="56">
        <v>0</v>
      </c>
      <c r="B14" s="94" t="str">
        <f ca="1">IFERROR(IF((VLOOKUP($E14,'Org List'!$AJ$10:$AL$188,3,FALSE))="","",(VLOOKUP($E14,'Org List'!$AJ$10:$AL$188,3,FALSE))),"")</f>
        <v/>
      </c>
      <c r="C14" s="95" t="str">
        <f ca="1">IFERROR(IF((VLOOKUP($E14,'Org List'!$AO$10:$AQ$188,3,FALSE))="","",(VLOOKUP($E14,'Org List'!$AO$10:$AQ$188,3,FALSE))),"")</f>
        <v/>
      </c>
      <c r="D14" s="115" t="str">
        <f ca="1">IFERROR(IF((VLOOKUP($E14,'Org List'!$AT$10:$AV$188,3,FALSE))="","",(VLOOKUP($E14,'Org List'!$AT$10:$AV$188,3,FALSE))),"")</f>
        <v/>
      </c>
      <c r="E14" s="94" t="str">
        <f t="shared" ref="E14:E45" ca="1" si="0">IF($A14&gt;$U$5-1,"",INDIRECT("'Comms by AT'!D"&amp;$A14+$U$4))</f>
        <v>HWB</v>
      </c>
      <c r="F14" s="96" t="str">
        <f ca="1">IF(E14="","",VLOOKUP(E14,'Org List'!$J$9:$K$488,2,0))</f>
        <v>Health and Wellbeing Board</v>
      </c>
      <c r="G14" s="118">
        <f ca="1">IFERROR(IF((VLOOKUP($E14,'NEA Backsheet'!$D$5:$CB$183,G$9,FALSE))="","",(VLOOKUP($E14,'NEA Backsheet'!$D$5:$CB$183,G$9,FALSE))),"")</f>
        <v>2649.5453117732404</v>
      </c>
      <c r="H14" s="119">
        <f ca="1">IFERROR(IF((VLOOKUP($E14,'NEA Backsheet'!$D$5:$CB$183,H$9,FALSE))="","",(VLOOKUP($E14,'NEA Backsheet'!$D$5:$CB$183,H$9,FALSE))),"")</f>
        <v>2631.4599052884937</v>
      </c>
      <c r="I14" s="119">
        <f ca="1">IFERROR(IF((VLOOKUP($E14,'NEA Backsheet'!$D$5:$CB$183,I$9,FALSE))="","",(VLOOKUP($E14,'NEA Backsheet'!$D$5:$CB$183,I$9,FALSE))),"")</f>
        <v>2758.9261522457177</v>
      </c>
      <c r="J14" s="120">
        <f ca="1">IFERROR(IF((VLOOKUP($E14,'NEA Backsheet'!$D$5:$CB$183,J$9,FALSE))="","",(VLOOKUP($E14,'NEA Backsheet'!$D$5:$CB$183,J$9,FALSE))),"")</f>
        <v>2725.0340309678177</v>
      </c>
      <c r="K14" s="118">
        <f ca="1">IFERROR(IF((VLOOKUP($E14,'NEA Backsheet'!$D$5:$CB$183,K$9,FALSE))="","",(VLOOKUP($E14,'NEA Backsheet'!$D$5:$CB$183,K$9,FALSE))),"")</f>
        <v>2677.0141413164138</v>
      </c>
      <c r="L14" s="119">
        <f ca="1">IFERROR(IF((VLOOKUP($E14,'NEA Backsheet'!$D$5:$CB$183,L$9,FALSE))="","",(VLOOKUP($E14,'NEA Backsheet'!$D$5:$CB$183,L$9,FALSE))),"")</f>
        <v>2671.3013797074718</v>
      </c>
      <c r="M14" s="119">
        <f ca="1">IFERROR(IF((VLOOKUP($E14,'NEA Backsheet'!$D$5:$CB$183,M$9,FALSE))="","",(VLOOKUP($E14,'NEA Backsheet'!$D$5:$CB$183,M$9,FALSE))),"")</f>
        <v>2758.5174836045921</v>
      </c>
      <c r="N14" s="121">
        <f ca="1">IFERROR(IF((VLOOKUP($E14,'NEA Backsheet'!$D$5:$CB$183,N$9,FALSE))="","",(VLOOKUP($E14,'NEA Backsheet'!$D$5:$CB$183,N$9,FALSE))),"")</f>
        <v>2695.8429023373533</v>
      </c>
      <c r="O14" s="183">
        <f ca="1">IFERROR(IF((VLOOKUP($E14,'NEA Backsheet'!$D$5:$CB$183,O$9,FALSE))="","",(VLOOKUP($E14,'NEA Backsheet'!$D$5:$CB$183,O$9,FALSE))),"")</f>
        <v>2753.2762694070334</v>
      </c>
      <c r="P14" s="121">
        <f ca="1">IFERROR(IF((VLOOKUP($E14,'NEA Backsheet'!$D$5:$CB$183,P$9,FALSE))="","",(VLOOKUP($E14,'NEA Backsheet'!$D$5:$CB$183,P$9,FALSE))),"")</f>
        <v>2741.9704450909621</v>
      </c>
      <c r="Q14" s="122">
        <f ca="1">IFERROR(IF((VLOOKUP($E14,'NEA Backsheet'!$D$5:$CB$183,Q$9,FALSE))="","",(VLOOKUP($E14,'NEA Backsheet'!$D$5:$CB$183,Q$9,FALSE))),"")</f>
        <v>0</v>
      </c>
      <c r="R14" s="121">
        <f ca="1">IFERROR(IF((VLOOKUP($E14,'NEA Backsheet'!$D$5:$CB$183,R$9,FALSE))="","",(VLOOKUP($E14,'NEA Backsheet'!$D$5:$CB$183,R$9,FALSE))),"")</f>
        <v>0</v>
      </c>
    </row>
    <row r="15" spans="1:21" ht="15" customHeight="1" x14ac:dyDescent="0.3">
      <c r="A15" s="56">
        <v>1</v>
      </c>
      <c r="B15" s="97" t="str">
        <f ca="1">IFERROR(IF((VLOOKUP($E15,'Org List'!$AJ$10:$AL$188,3,FALSE))="","",(VLOOKUP($E15,'Org List'!$AJ$10:$AL$188,3,FALSE))),"")</f>
        <v>North of England Commissioning Region</v>
      </c>
      <c r="C15" s="98" t="str">
        <f ca="1">IFERROR(IF((VLOOKUP($E15,'Org List'!$AO$10:$AQ$188,3,FALSE))="","",(VLOOKUP($E15,'Org List'!$AO$10:$AQ$188,3,FALSE))),"")</f>
        <v/>
      </c>
      <c r="D15" s="116" t="str">
        <f ca="1">IFERROR(IF((VLOOKUP($E15,'Org List'!$AT$10:$AV$188,3,FALSE))="","",(VLOOKUP($E15,'Org List'!$AT$10:$AV$188,3,FALSE))),"")</f>
        <v/>
      </c>
      <c r="E15" s="97" t="str">
        <f t="shared" ca="1" si="0"/>
        <v>Y54</v>
      </c>
      <c r="F15" s="99" t="str">
        <f ca="1">IF(E15="","",VLOOKUP(E15,'Org List'!$J$9:$K$488,2,0))</f>
        <v>North of England Commissioning Region</v>
      </c>
      <c r="G15" s="123">
        <f ca="1">IFERROR(IF((VLOOKUP($E15,'NEA Backsheet'!$D$5:$CB$183,G$9,FALSE))="","",(VLOOKUP($E15,'NEA Backsheet'!$D$5:$CB$183,G$9,FALSE))),"")</f>
        <v>2962.8169757980204</v>
      </c>
      <c r="H15" s="124">
        <f ca="1">IFERROR(IF((VLOOKUP($E15,'NEA Backsheet'!$D$5:$CB$183,H$9,FALSE))="","",(VLOOKUP($E15,'NEA Backsheet'!$D$5:$CB$183,H$9,FALSE))),"")</f>
        <v>2956.6141338776515</v>
      </c>
      <c r="I15" s="124">
        <f ca="1">IFERROR(IF((VLOOKUP($E15,'NEA Backsheet'!$D$5:$CB$183,I$9,FALSE))="","",(VLOOKUP($E15,'NEA Backsheet'!$D$5:$CB$183,I$9,FALSE))),"")</f>
        <v>3141.893237863288</v>
      </c>
      <c r="J15" s="125">
        <f ca="1">IFERROR(IF((VLOOKUP($E15,'NEA Backsheet'!$D$5:$CB$183,J$9,FALSE))="","",(VLOOKUP($E15,'NEA Backsheet'!$D$5:$CB$183,J$9,FALSE))),"")</f>
        <v>3086.3475530282903</v>
      </c>
      <c r="K15" s="123">
        <f ca="1">IFERROR(IF((VLOOKUP($E15,'NEA Backsheet'!$D$5:$CB$183,K$9,FALSE))="","",(VLOOKUP($E15,'NEA Backsheet'!$D$5:$CB$183,K$9,FALSE))),"")</f>
        <v>3041.1770781510731</v>
      </c>
      <c r="L15" s="124">
        <f ca="1">IFERROR(IF((VLOOKUP($E15,'NEA Backsheet'!$D$5:$CB$183,L$9,FALSE))="","",(VLOOKUP($E15,'NEA Backsheet'!$D$5:$CB$183,L$9,FALSE))),"")</f>
        <v>3017.3683610771536</v>
      </c>
      <c r="M15" s="124">
        <f ca="1">IFERROR(IF((VLOOKUP($E15,'NEA Backsheet'!$D$5:$CB$183,M$9,FALSE))="","",(VLOOKUP($E15,'NEA Backsheet'!$D$5:$CB$183,M$9,FALSE))),"")</f>
        <v>3123.9531744274077</v>
      </c>
      <c r="N15" s="126">
        <f ca="1">IFERROR(IF((VLOOKUP($E15,'NEA Backsheet'!$D$5:$CB$183,N$9,FALSE))="","",(VLOOKUP($E15,'NEA Backsheet'!$D$5:$CB$183,N$9,FALSE))),"")</f>
        <v>3070.876634665738</v>
      </c>
      <c r="O15" s="184">
        <f ca="1">IFERROR(IF((VLOOKUP($E15,'NEA Backsheet'!$D$5:$CB$183,O$9,FALSE))="","",(VLOOKUP($E15,'NEA Backsheet'!$D$5:$CB$183,O$9,FALSE))),"")</f>
        <v>3117.6474650731366</v>
      </c>
      <c r="P15" s="126">
        <f ca="1">IFERROR(IF((VLOOKUP($E15,'NEA Backsheet'!$D$5:$CB$183,P$9,FALSE))="","",(VLOOKUP($E15,'NEA Backsheet'!$D$5:$CB$183,P$9,FALSE))),"")</f>
        <v>3089.1403050607682</v>
      </c>
      <c r="Q15" s="127">
        <f ca="1">IFERROR(IF((VLOOKUP($E15,'NEA Backsheet'!$D$5:$CB$183,Q$9,FALSE))="","",(VLOOKUP($E15,'NEA Backsheet'!$D$5:$CB$183,Q$9,FALSE))),"")</f>
        <v>0</v>
      </c>
      <c r="R15" s="126">
        <f ca="1">IFERROR(IF((VLOOKUP($E15,'NEA Backsheet'!$D$5:$CB$183,R$9,FALSE))="","",(VLOOKUP($E15,'NEA Backsheet'!$D$5:$CB$183,R$9,FALSE))),"")</f>
        <v>0</v>
      </c>
    </row>
    <row r="16" spans="1:21" ht="15" customHeight="1" x14ac:dyDescent="0.3">
      <c r="A16" s="56">
        <v>2</v>
      </c>
      <c r="B16" s="97" t="str">
        <f ca="1">IFERROR(IF((VLOOKUP($E16,'Org List'!$AJ$10:$AL$188,3,FALSE))="","",(VLOOKUP($E16,'Org List'!$AJ$10:$AL$188,3,FALSE))),"")</f>
        <v>Midlands and East of England Commissioning Region</v>
      </c>
      <c r="C16" s="98" t="str">
        <f ca="1">IFERROR(IF((VLOOKUP($E16,'Org List'!$AO$10:$AQ$188,3,FALSE))="","",(VLOOKUP($E16,'Org List'!$AO$10:$AQ$188,3,FALSE))),"")</f>
        <v/>
      </c>
      <c r="D16" s="116" t="str">
        <f ca="1">IFERROR(IF((VLOOKUP($E16,'Org List'!$AT$10:$AV$188,3,FALSE))="","",(VLOOKUP($E16,'Org List'!$AT$10:$AV$188,3,FALSE))),"")</f>
        <v/>
      </c>
      <c r="E16" s="97" t="str">
        <f t="shared" ca="1" si="0"/>
        <v>Y55</v>
      </c>
      <c r="F16" s="99" t="str">
        <f ca="1">IF(E16="","",VLOOKUP(E16,'Org List'!$J$9:$K$488,2,0))</f>
        <v>Midlands and East of England Commissioning Region</v>
      </c>
      <c r="G16" s="123">
        <f ca="1">IFERROR(IF((VLOOKUP($E16,'NEA Backsheet'!$D$5:$CB$183,G$9,FALSE))="","",(VLOOKUP($E16,'NEA Backsheet'!$D$5:$CB$183,G$9,FALSE))),"")</f>
        <v>2673.7091699627485</v>
      </c>
      <c r="H16" s="124">
        <f ca="1">IFERROR(IF((VLOOKUP($E16,'NEA Backsheet'!$D$5:$CB$183,H$9,FALSE))="","",(VLOOKUP($E16,'NEA Backsheet'!$D$5:$CB$183,H$9,FALSE))),"")</f>
        <v>2636.3340543428026</v>
      </c>
      <c r="I16" s="124">
        <f ca="1">IFERROR(IF((VLOOKUP($E16,'NEA Backsheet'!$D$5:$CB$183,I$9,FALSE))="","",(VLOOKUP($E16,'NEA Backsheet'!$D$5:$CB$183,I$9,FALSE))),"")</f>
        <v>2731.9145950324137</v>
      </c>
      <c r="J16" s="125">
        <f ca="1">IFERROR(IF((VLOOKUP($E16,'NEA Backsheet'!$D$5:$CB$183,J$9,FALSE))="","",(VLOOKUP($E16,'NEA Backsheet'!$D$5:$CB$183,J$9,FALSE))),"")</f>
        <v>2722.6743486942396</v>
      </c>
      <c r="K16" s="123">
        <f ca="1">IFERROR(IF((VLOOKUP($E16,'NEA Backsheet'!$D$5:$CB$183,K$9,FALSE))="","",(VLOOKUP($E16,'NEA Backsheet'!$D$5:$CB$183,K$9,FALSE))),"")</f>
        <v>2658.3541010235108</v>
      </c>
      <c r="L16" s="124">
        <f ca="1">IFERROR(IF((VLOOKUP($E16,'NEA Backsheet'!$D$5:$CB$183,L$9,FALSE))="","",(VLOOKUP($E16,'NEA Backsheet'!$D$5:$CB$183,L$9,FALSE))),"")</f>
        <v>2657.3906432127728</v>
      </c>
      <c r="M16" s="124">
        <f ca="1">IFERROR(IF((VLOOKUP($E16,'NEA Backsheet'!$D$5:$CB$183,M$9,FALSE))="","",(VLOOKUP($E16,'NEA Backsheet'!$D$5:$CB$183,M$9,FALSE))),"")</f>
        <v>2752.0344251102188</v>
      </c>
      <c r="N16" s="126">
        <f ca="1">IFERROR(IF((VLOOKUP($E16,'NEA Backsheet'!$D$5:$CB$183,N$9,FALSE))="","",(VLOOKUP($E16,'NEA Backsheet'!$D$5:$CB$183,N$9,FALSE))),"")</f>
        <v>2699.4650217867138</v>
      </c>
      <c r="O16" s="184">
        <f ca="1">IFERROR(IF((VLOOKUP($E16,'NEA Backsheet'!$D$5:$CB$183,O$9,FALSE))="","",(VLOOKUP($E16,'NEA Backsheet'!$D$5:$CB$183,O$9,FALSE))),"")</f>
        <v>2762.7583161792973</v>
      </c>
      <c r="P16" s="126">
        <f ca="1">IFERROR(IF((VLOOKUP($E16,'NEA Backsheet'!$D$5:$CB$183,P$9,FALSE))="","",(VLOOKUP($E16,'NEA Backsheet'!$D$5:$CB$183,P$9,FALSE))),"")</f>
        <v>2756.5179810412496</v>
      </c>
      <c r="Q16" s="127">
        <f ca="1">IFERROR(IF((VLOOKUP($E16,'NEA Backsheet'!$D$5:$CB$183,Q$9,FALSE))="","",(VLOOKUP($E16,'NEA Backsheet'!$D$5:$CB$183,Q$9,FALSE))),"")</f>
        <v>0</v>
      </c>
      <c r="R16" s="126">
        <f ca="1">IFERROR(IF((VLOOKUP($E16,'NEA Backsheet'!$D$5:$CB$183,R$9,FALSE))="","",(VLOOKUP($E16,'NEA Backsheet'!$D$5:$CB$183,R$9,FALSE))),"")</f>
        <v>0</v>
      </c>
    </row>
    <row r="17" spans="1:18" ht="15" customHeight="1" x14ac:dyDescent="0.3">
      <c r="A17" s="56">
        <v>3</v>
      </c>
      <c r="B17" s="97" t="str">
        <f ca="1">IFERROR(IF((VLOOKUP($E17,'Org List'!$AJ$10:$AL$188,3,FALSE))="","",(VLOOKUP($E17,'Org List'!$AJ$10:$AL$188,3,FALSE))),"")</f>
        <v>London Commissioning Region</v>
      </c>
      <c r="C17" s="98" t="str">
        <f ca="1">IFERROR(IF((VLOOKUP($E17,'Org List'!$AO$10:$AQ$188,3,FALSE))="","",(VLOOKUP($E17,'Org List'!$AO$10:$AQ$188,3,FALSE))),"")</f>
        <v/>
      </c>
      <c r="D17" s="116" t="str">
        <f ca="1">IFERROR(IF((VLOOKUP($E17,'Org List'!$AT$10:$AV$188,3,FALSE))="","",(VLOOKUP($E17,'Org List'!$AT$10:$AV$188,3,FALSE))),"")</f>
        <v/>
      </c>
      <c r="E17" s="97" t="str">
        <f t="shared" ca="1" si="0"/>
        <v>Y56</v>
      </c>
      <c r="F17" s="99" t="str">
        <f ca="1">IF(E17="","",VLOOKUP(E17,'Org List'!$J$9:$K$488,2,0))</f>
        <v>London Commissioning Region</v>
      </c>
      <c r="G17" s="123">
        <f ca="1">IFERROR(IF((VLOOKUP($E17,'NEA Backsheet'!$D$5:$CB$183,G$9,FALSE))="","",(VLOOKUP($E17,'NEA Backsheet'!$D$5:$CB$183,G$9,FALSE))),"")</f>
        <v>2216.1607181808586</v>
      </c>
      <c r="H17" s="124">
        <f ca="1">IFERROR(IF((VLOOKUP($E17,'NEA Backsheet'!$D$5:$CB$183,H$9,FALSE))="","",(VLOOKUP($E17,'NEA Backsheet'!$D$5:$CB$183,H$9,FALSE))),"")</f>
        <v>2219.240252279727</v>
      </c>
      <c r="I17" s="124">
        <f ca="1">IFERROR(IF((VLOOKUP($E17,'NEA Backsheet'!$D$5:$CB$183,I$9,FALSE))="","",(VLOOKUP($E17,'NEA Backsheet'!$D$5:$CB$183,I$9,FALSE))),"")</f>
        <v>2311.1568380842896</v>
      </c>
      <c r="J17" s="125">
        <f ca="1">IFERROR(IF((VLOOKUP($E17,'NEA Backsheet'!$D$5:$CB$183,J$9,FALSE))="","",(VLOOKUP($E17,'NEA Backsheet'!$D$5:$CB$183,J$9,FALSE))),"")</f>
        <v>2250.7472631106734</v>
      </c>
      <c r="K17" s="123">
        <f ca="1">IFERROR(IF((VLOOKUP($E17,'NEA Backsheet'!$D$5:$CB$183,K$9,FALSE))="","",(VLOOKUP($E17,'NEA Backsheet'!$D$5:$CB$183,K$9,FALSE))),"")</f>
        <v>2288.6003655722793</v>
      </c>
      <c r="L17" s="124">
        <f ca="1">IFERROR(IF((VLOOKUP($E17,'NEA Backsheet'!$D$5:$CB$183,L$9,FALSE))="","",(VLOOKUP($E17,'NEA Backsheet'!$D$5:$CB$183,L$9,FALSE))),"")</f>
        <v>2287.5965972422705</v>
      </c>
      <c r="M17" s="124">
        <f ca="1">IFERROR(IF((VLOOKUP($E17,'NEA Backsheet'!$D$5:$CB$183,M$9,FALSE))="","",(VLOOKUP($E17,'NEA Backsheet'!$D$5:$CB$183,M$9,FALSE))),"")</f>
        <v>2321.9510032565299</v>
      </c>
      <c r="N17" s="126">
        <f ca="1">IFERROR(IF((VLOOKUP($E17,'NEA Backsheet'!$D$5:$CB$183,N$9,FALSE))="","",(VLOOKUP($E17,'NEA Backsheet'!$D$5:$CB$183,N$9,FALSE))),"")</f>
        <v>2244.5364683273406</v>
      </c>
      <c r="O17" s="184">
        <f ca="1">IFERROR(IF((VLOOKUP($E17,'NEA Backsheet'!$D$5:$CB$183,O$9,FALSE))="","",(VLOOKUP($E17,'NEA Backsheet'!$D$5:$CB$183,O$9,FALSE))),"")</f>
        <v>2272.1920390189762</v>
      </c>
      <c r="P17" s="126">
        <f ca="1">IFERROR(IF((VLOOKUP($E17,'NEA Backsheet'!$D$5:$CB$183,P$9,FALSE))="","",(VLOOKUP($E17,'NEA Backsheet'!$D$5:$CB$183,P$9,FALSE))),"")</f>
        <v>2291.7337673014217</v>
      </c>
      <c r="Q17" s="127">
        <f ca="1">IFERROR(IF((VLOOKUP($E17,'NEA Backsheet'!$D$5:$CB$183,Q$9,FALSE))="","",(VLOOKUP($E17,'NEA Backsheet'!$D$5:$CB$183,Q$9,FALSE))),"")</f>
        <v>0</v>
      </c>
      <c r="R17" s="126">
        <f ca="1">IFERROR(IF((VLOOKUP($E17,'NEA Backsheet'!$D$5:$CB$183,R$9,FALSE))="","",(VLOOKUP($E17,'NEA Backsheet'!$D$5:$CB$183,R$9,FALSE))),"")</f>
        <v>0</v>
      </c>
    </row>
    <row r="18" spans="1:18" ht="15" customHeight="1" x14ac:dyDescent="0.3">
      <c r="A18" s="56">
        <v>4</v>
      </c>
      <c r="B18" s="97" t="str">
        <f ca="1">IFERROR(IF((VLOOKUP($E18,'Org List'!$AJ$10:$AL$188,3,FALSE))="","",(VLOOKUP($E18,'Org List'!$AJ$10:$AL$188,3,FALSE))),"")</f>
        <v>South West England Commissioning Region</v>
      </c>
      <c r="C18" s="98" t="str">
        <f ca="1">IFERROR(IF((VLOOKUP($E18,'Org List'!$AO$10:$AQ$188,3,FALSE))="","",(VLOOKUP($E18,'Org List'!$AO$10:$AQ$188,3,FALSE))),"")</f>
        <v/>
      </c>
      <c r="D18" s="116" t="str">
        <f ca="1">IFERROR(IF((VLOOKUP($E18,'Org List'!$AT$10:$AV$188,3,FALSE))="","",(VLOOKUP($E18,'Org List'!$AT$10:$AV$188,3,FALSE))),"")</f>
        <v/>
      </c>
      <c r="E18" s="97" t="str">
        <f t="shared" ca="1" si="0"/>
        <v>Y58</v>
      </c>
      <c r="F18" s="99" t="str">
        <f ca="1">IF(E18="","",VLOOKUP(E18,'Org List'!$J$9:$K$488,2,0))</f>
        <v>South West England Commissioning Region</v>
      </c>
      <c r="G18" s="123">
        <f ca="1">IFERROR(IF((VLOOKUP($E18,'NEA Backsheet'!$D$5:$CB$183,G$9,FALSE))="","",(VLOOKUP($E18,'NEA Backsheet'!$D$5:$CB$183,G$9,FALSE))),"")</f>
        <v>2652.7856017734966</v>
      </c>
      <c r="H18" s="124">
        <f ca="1">IFERROR(IF((VLOOKUP($E18,'NEA Backsheet'!$D$5:$CB$183,H$9,FALSE))="","",(VLOOKUP($E18,'NEA Backsheet'!$D$5:$CB$183,H$9,FALSE))),"")</f>
        <v>2644.4290648703122</v>
      </c>
      <c r="I18" s="124">
        <f ca="1">IFERROR(IF((VLOOKUP($E18,'NEA Backsheet'!$D$5:$CB$183,I$9,FALSE))="","",(VLOOKUP($E18,'NEA Backsheet'!$D$5:$CB$183,I$9,FALSE))),"")</f>
        <v>2814.8537059303926</v>
      </c>
      <c r="J18" s="125">
        <f ca="1">IFERROR(IF((VLOOKUP($E18,'NEA Backsheet'!$D$5:$CB$183,J$9,FALSE))="","",(VLOOKUP($E18,'NEA Backsheet'!$D$5:$CB$183,J$9,FALSE))),"")</f>
        <v>2803.8035965558256</v>
      </c>
      <c r="K18" s="123">
        <f ca="1">IFERROR(IF((VLOOKUP($E18,'NEA Backsheet'!$D$5:$CB$183,K$9,FALSE))="","",(VLOOKUP($E18,'NEA Backsheet'!$D$5:$CB$183,K$9,FALSE))),"")</f>
        <v>2685.1956092851578</v>
      </c>
      <c r="L18" s="124">
        <f ca="1">IFERROR(IF((VLOOKUP($E18,'NEA Backsheet'!$D$5:$CB$183,L$9,FALSE))="","",(VLOOKUP($E18,'NEA Backsheet'!$D$5:$CB$183,L$9,FALSE))),"")</f>
        <v>2703.5244420643485</v>
      </c>
      <c r="M18" s="124">
        <f ca="1">IFERROR(IF((VLOOKUP($E18,'NEA Backsheet'!$D$5:$CB$183,M$9,FALSE))="","",(VLOOKUP($E18,'NEA Backsheet'!$D$5:$CB$183,M$9,FALSE))),"")</f>
        <v>2818.222073981151</v>
      </c>
      <c r="N18" s="126">
        <f ca="1">IFERROR(IF((VLOOKUP($E18,'NEA Backsheet'!$D$5:$CB$183,N$9,FALSE))="","",(VLOOKUP($E18,'NEA Backsheet'!$D$5:$CB$183,N$9,FALSE))),"")</f>
        <v>2735.466324585087</v>
      </c>
      <c r="O18" s="184">
        <f ca="1">IFERROR(IF((VLOOKUP($E18,'NEA Backsheet'!$D$5:$CB$183,O$9,FALSE))="","",(VLOOKUP($E18,'NEA Backsheet'!$D$5:$CB$183,O$9,FALSE))),"")</f>
        <v>2791.6530549981717</v>
      </c>
      <c r="P18" s="126">
        <f ca="1">IFERROR(IF((VLOOKUP($E18,'NEA Backsheet'!$D$5:$CB$183,P$9,FALSE))="","",(VLOOKUP($E18,'NEA Backsheet'!$D$5:$CB$183,P$9,FALSE))),"")</f>
        <v>2777.1880066912609</v>
      </c>
      <c r="Q18" s="127">
        <f ca="1">IFERROR(IF((VLOOKUP($E18,'NEA Backsheet'!$D$5:$CB$183,Q$9,FALSE))="","",(VLOOKUP($E18,'NEA Backsheet'!$D$5:$CB$183,Q$9,FALSE))),"")</f>
        <v>0</v>
      </c>
      <c r="R18" s="126">
        <f ca="1">IFERROR(IF((VLOOKUP($E18,'NEA Backsheet'!$D$5:$CB$183,R$9,FALSE))="","",(VLOOKUP($E18,'NEA Backsheet'!$D$5:$CB$183,R$9,FALSE))),"")</f>
        <v>0</v>
      </c>
    </row>
    <row r="19" spans="1:18" ht="15" customHeight="1" x14ac:dyDescent="0.3">
      <c r="A19" s="56">
        <v>5</v>
      </c>
      <c r="B19" s="97" t="str">
        <f ca="1">IFERROR(IF((VLOOKUP($E19,'Org List'!$AJ$10:$AL$188,3,FALSE))="","",(VLOOKUP($E19,'Org List'!$AJ$10:$AL$188,3,FALSE))),"")</f>
        <v>South East England Commissioning Region</v>
      </c>
      <c r="C19" s="98" t="str">
        <f ca="1">IFERROR(IF((VLOOKUP($E19,'Org List'!$AO$10:$AQ$188,3,FALSE))="","",(VLOOKUP($E19,'Org List'!$AO$10:$AQ$188,3,FALSE))),"")</f>
        <v/>
      </c>
      <c r="D19" s="116" t="str">
        <f ca="1">IFERROR(IF((VLOOKUP($E19,'Org List'!$AT$10:$AV$188,3,FALSE))="","",(VLOOKUP($E19,'Org List'!$AT$10:$AV$188,3,FALSE))),"")</f>
        <v/>
      </c>
      <c r="E19" s="97" t="str">
        <f t="shared" ca="1" si="0"/>
        <v>Y59</v>
      </c>
      <c r="F19" s="99" t="str">
        <f ca="1">IF(E19="","",VLOOKUP(E19,'Org List'!$J$9:$K$488,2,0))</f>
        <v>South East England Commissioning Region</v>
      </c>
      <c r="G19" s="123">
        <f ca="1">IFERROR(IF((VLOOKUP($E19,'NEA Backsheet'!$D$5:$CB$183,G$9,FALSE))="","",(VLOOKUP($E19,'NEA Backsheet'!$D$5:$CB$183,G$9,FALSE))),"")</f>
        <v>2488.9196950583419</v>
      </c>
      <c r="H19" s="124">
        <f ca="1">IFERROR(IF((VLOOKUP($E19,'NEA Backsheet'!$D$5:$CB$183,H$9,FALSE))="","",(VLOOKUP($E19,'NEA Backsheet'!$D$5:$CB$183,H$9,FALSE))),"")</f>
        <v>2460.1615349291951</v>
      </c>
      <c r="I19" s="124">
        <f ca="1">IFERROR(IF((VLOOKUP($E19,'NEA Backsheet'!$D$5:$CB$183,I$9,FALSE))="","",(VLOOKUP($E19,'NEA Backsheet'!$D$5:$CB$183,I$9,FALSE))),"")</f>
        <v>2557.1639886939515</v>
      </c>
      <c r="J19" s="125">
        <f ca="1">IFERROR(IF((VLOOKUP($E19,'NEA Backsheet'!$D$5:$CB$183,J$9,FALSE))="","",(VLOOKUP($E19,'NEA Backsheet'!$D$5:$CB$183,J$9,FALSE))),"")</f>
        <v>2532.3206660509513</v>
      </c>
      <c r="K19" s="123">
        <f ca="1">IFERROR(IF((VLOOKUP($E19,'NEA Backsheet'!$D$5:$CB$183,K$9,FALSE))="","",(VLOOKUP($E19,'NEA Backsheet'!$D$5:$CB$183,K$9,FALSE))),"")</f>
        <v>2468.6154067881143</v>
      </c>
      <c r="L19" s="124">
        <f ca="1">IFERROR(IF((VLOOKUP($E19,'NEA Backsheet'!$D$5:$CB$183,L$9,FALSE))="","",(VLOOKUP($E19,'NEA Backsheet'!$D$5:$CB$183,L$9,FALSE))),"")</f>
        <v>2465.2087398466233</v>
      </c>
      <c r="M19" s="124">
        <f ca="1">IFERROR(IF((VLOOKUP($E19,'NEA Backsheet'!$D$5:$CB$183,M$9,FALSE))="","",(VLOOKUP($E19,'NEA Backsheet'!$D$5:$CB$183,M$9,FALSE))),"")</f>
        <v>2540.5493203941624</v>
      </c>
      <c r="N19" s="126">
        <f ca="1">IFERROR(IF((VLOOKUP($E19,'NEA Backsheet'!$D$5:$CB$183,N$9,FALSE))="","",(VLOOKUP($E19,'NEA Backsheet'!$D$5:$CB$183,N$9,FALSE))),"")</f>
        <v>2472.7707496570993</v>
      </c>
      <c r="O19" s="184">
        <f ca="1">IFERROR(IF((VLOOKUP($E19,'NEA Backsheet'!$D$5:$CB$183,O$9,FALSE))="","",(VLOOKUP($E19,'NEA Backsheet'!$D$5:$CB$183,O$9,FALSE))),"")</f>
        <v>2564.6778767687829</v>
      </c>
      <c r="P19" s="126">
        <f ca="1">IFERROR(IF((VLOOKUP($E19,'NEA Backsheet'!$D$5:$CB$183,P$9,FALSE))="","",(VLOOKUP($E19,'NEA Backsheet'!$D$5:$CB$183,P$9,FALSE))),"")</f>
        <v>2544.2567292986096</v>
      </c>
      <c r="Q19" s="127">
        <f ca="1">IFERROR(IF((VLOOKUP($E19,'NEA Backsheet'!$D$5:$CB$183,Q$9,FALSE))="","",(VLOOKUP($E19,'NEA Backsheet'!$D$5:$CB$183,Q$9,FALSE))),"")</f>
        <v>0</v>
      </c>
      <c r="R19" s="126">
        <f ca="1">IFERROR(IF((VLOOKUP($E19,'NEA Backsheet'!$D$5:$CB$183,R$9,FALSE))="","",(VLOOKUP($E19,'NEA Backsheet'!$D$5:$CB$183,R$9,FALSE))),"")</f>
        <v>0</v>
      </c>
    </row>
    <row r="20" spans="1:18" ht="15" customHeight="1" x14ac:dyDescent="0.3">
      <c r="A20" s="56">
        <v>6</v>
      </c>
      <c r="B20" s="97" t="str">
        <f ca="1">IFERROR(IF((VLOOKUP($E20,'Org List'!$AJ$10:$AL$188,3,FALSE))="","",(VLOOKUP($E20,'Org List'!$AJ$10:$AL$188,3,FALSE))),"")</f>
        <v/>
      </c>
      <c r="C20" s="98" t="str">
        <f ca="1">IFERROR(IF((VLOOKUP($E20,'Org List'!$AO$10:$AQ$188,3,FALSE))="","",(VLOOKUP($E20,'Org List'!$AO$10:$AQ$188,3,FALSE))),"")</f>
        <v>North East Region</v>
      </c>
      <c r="D20" s="116" t="str">
        <f ca="1">IFERROR(IF((VLOOKUP($E20,'Org List'!$AT$10:$AV$188,3,FALSE))="","",(VLOOKUP($E20,'Org List'!$AT$10:$AV$188,3,FALSE))),"")</f>
        <v/>
      </c>
      <c r="E20" s="97" t="str">
        <f t="shared" ca="1" si="0"/>
        <v>E12000001</v>
      </c>
      <c r="F20" s="99" t="str">
        <f ca="1">IF(E20="","",VLOOKUP(E20,'Org List'!$J$9:$K$488,2,0))</f>
        <v>North East Region</v>
      </c>
      <c r="G20" s="123">
        <f ca="1">IFERROR(IF((VLOOKUP($E20,'NEA Backsheet'!$D$5:$CB$183,G$9,FALSE))="","",(VLOOKUP($E20,'NEA Backsheet'!$D$5:$CB$183,G$9,FALSE))),"")</f>
        <v>3038.8631466614402</v>
      </c>
      <c r="H20" s="124">
        <f ca="1">IFERROR(IF((VLOOKUP($E20,'NEA Backsheet'!$D$5:$CB$183,H$9,FALSE))="","",(VLOOKUP($E20,'NEA Backsheet'!$D$5:$CB$183,H$9,FALSE))),"")</f>
        <v>3045.680921172097</v>
      </c>
      <c r="I20" s="124">
        <f ca="1">IFERROR(IF((VLOOKUP($E20,'NEA Backsheet'!$D$5:$CB$183,I$9,FALSE))="","",(VLOOKUP($E20,'NEA Backsheet'!$D$5:$CB$183,I$9,FALSE))),"")</f>
        <v>3225.3507913071003</v>
      </c>
      <c r="J20" s="125">
        <f ca="1">IFERROR(IF((VLOOKUP($E20,'NEA Backsheet'!$D$5:$CB$183,J$9,FALSE))="","",(VLOOKUP($E20,'NEA Backsheet'!$D$5:$CB$183,J$9,FALSE))),"")</f>
        <v>3198.9782141348005</v>
      </c>
      <c r="K20" s="123">
        <f ca="1">IFERROR(IF((VLOOKUP($E20,'NEA Backsheet'!$D$5:$CB$183,K$9,FALSE))="","",(VLOOKUP($E20,'NEA Backsheet'!$D$5:$CB$183,K$9,FALSE))),"")</f>
        <v>3176.944883953623</v>
      </c>
      <c r="L20" s="124">
        <f ca="1">IFERROR(IF((VLOOKUP($E20,'NEA Backsheet'!$D$5:$CB$183,L$9,FALSE))="","",(VLOOKUP($E20,'NEA Backsheet'!$D$5:$CB$183,L$9,FALSE))),"")</f>
        <v>3168.8968949354025</v>
      </c>
      <c r="M20" s="124">
        <f ca="1">IFERROR(IF((VLOOKUP($E20,'NEA Backsheet'!$D$5:$CB$183,M$9,FALSE))="","",(VLOOKUP($E20,'NEA Backsheet'!$D$5:$CB$183,M$9,FALSE))),"")</f>
        <v>3244.9821914686704</v>
      </c>
      <c r="N20" s="126">
        <f ca="1">IFERROR(IF((VLOOKUP($E20,'NEA Backsheet'!$D$5:$CB$183,N$9,FALSE))="","",(VLOOKUP($E20,'NEA Backsheet'!$D$5:$CB$183,N$9,FALSE))),"")</f>
        <v>3202.3244621767212</v>
      </c>
      <c r="O20" s="184">
        <f ca="1">IFERROR(IF((VLOOKUP($E20,'NEA Backsheet'!$D$5:$CB$183,O$9,FALSE))="","",(VLOOKUP($E20,'NEA Backsheet'!$D$5:$CB$183,O$9,FALSE))),"")</f>
        <v>3175.0267287728689</v>
      </c>
      <c r="P20" s="126">
        <f ca="1">IFERROR(IF((VLOOKUP($E20,'NEA Backsheet'!$D$5:$CB$183,P$9,FALSE))="","",(VLOOKUP($E20,'NEA Backsheet'!$D$5:$CB$183,P$9,FALSE))),"")</f>
        <v>3162.1501615515685</v>
      </c>
      <c r="Q20" s="127">
        <f ca="1">IFERROR(IF((VLOOKUP($E20,'NEA Backsheet'!$D$5:$CB$183,Q$9,FALSE))="","",(VLOOKUP($E20,'NEA Backsheet'!$D$5:$CB$183,Q$9,FALSE))),"")</f>
        <v>0</v>
      </c>
      <c r="R20" s="126">
        <f ca="1">IFERROR(IF((VLOOKUP($E20,'NEA Backsheet'!$D$5:$CB$183,R$9,FALSE))="","",(VLOOKUP($E20,'NEA Backsheet'!$D$5:$CB$183,R$9,FALSE))),"")</f>
        <v>0</v>
      </c>
    </row>
    <row r="21" spans="1:18" ht="15" customHeight="1" x14ac:dyDescent="0.3">
      <c r="A21" s="56">
        <v>7</v>
      </c>
      <c r="B21" s="97" t="str">
        <f ca="1">IFERROR(IF((VLOOKUP($E21,'Org List'!$AJ$10:$AL$188,3,FALSE))="","",(VLOOKUP($E21,'Org List'!$AJ$10:$AL$188,3,FALSE))),"")</f>
        <v/>
      </c>
      <c r="C21" s="98" t="str">
        <f ca="1">IFERROR(IF((VLOOKUP($E21,'Org List'!$AO$10:$AQ$188,3,FALSE))="","",(VLOOKUP($E21,'Org List'!$AO$10:$AQ$188,3,FALSE))),"")</f>
        <v>North West Region</v>
      </c>
      <c r="D21" s="116" t="str">
        <f ca="1">IFERROR(IF((VLOOKUP($E21,'Org List'!$AT$10:$AV$188,3,FALSE))="","",(VLOOKUP($E21,'Org List'!$AT$10:$AV$188,3,FALSE))),"")</f>
        <v/>
      </c>
      <c r="E21" s="97" t="str">
        <f t="shared" ca="1" si="0"/>
        <v>E12000002</v>
      </c>
      <c r="F21" s="99" t="str">
        <f ca="1">IF(E21="","",VLOOKUP(E21,'Org List'!$J$9:$K$488,2,0))</f>
        <v>North West Region</v>
      </c>
      <c r="G21" s="123">
        <f ca="1">IFERROR(IF((VLOOKUP($E21,'NEA Backsheet'!$D$5:$CB$183,G$9,FALSE))="","",(VLOOKUP($E21,'NEA Backsheet'!$D$5:$CB$183,G$9,FALSE))),"")</f>
        <v>3073.2709322253022</v>
      </c>
      <c r="H21" s="124">
        <f ca="1">IFERROR(IF((VLOOKUP($E21,'NEA Backsheet'!$D$5:$CB$183,H$9,FALSE))="","",(VLOOKUP($E21,'NEA Backsheet'!$D$5:$CB$183,H$9,FALSE))),"")</f>
        <v>3091.3872580202701</v>
      </c>
      <c r="I21" s="124">
        <f ca="1">IFERROR(IF((VLOOKUP($E21,'NEA Backsheet'!$D$5:$CB$183,I$9,FALSE))="","",(VLOOKUP($E21,'NEA Backsheet'!$D$5:$CB$183,I$9,FALSE))),"")</f>
        <v>3318.5053926340297</v>
      </c>
      <c r="J21" s="125">
        <f ca="1">IFERROR(IF((VLOOKUP($E21,'NEA Backsheet'!$D$5:$CB$183,J$9,FALSE))="","",(VLOOKUP($E21,'NEA Backsheet'!$D$5:$CB$183,J$9,FALSE))),"")</f>
        <v>3231.3480659931761</v>
      </c>
      <c r="K21" s="123">
        <f ca="1">IFERROR(IF((VLOOKUP($E21,'NEA Backsheet'!$D$5:$CB$183,K$9,FALSE))="","",(VLOOKUP($E21,'NEA Backsheet'!$D$5:$CB$183,K$9,FALSE))),"")</f>
        <v>3149.6626499849667</v>
      </c>
      <c r="L21" s="124">
        <f ca="1">IFERROR(IF((VLOOKUP($E21,'NEA Backsheet'!$D$5:$CB$183,L$9,FALSE))="","",(VLOOKUP($E21,'NEA Backsheet'!$D$5:$CB$183,L$9,FALSE))),"")</f>
        <v>3127.1270338675354</v>
      </c>
      <c r="M21" s="124">
        <f ca="1">IFERROR(IF((VLOOKUP($E21,'NEA Backsheet'!$D$5:$CB$183,M$9,FALSE))="","",(VLOOKUP($E21,'NEA Backsheet'!$D$5:$CB$183,M$9,FALSE))),"")</f>
        <v>3274.9693000574966</v>
      </c>
      <c r="N21" s="126">
        <f ca="1">IFERROR(IF((VLOOKUP($E21,'NEA Backsheet'!$D$5:$CB$183,N$9,FALSE))="","",(VLOOKUP($E21,'NEA Backsheet'!$D$5:$CB$183,N$9,FALSE))),"")</f>
        <v>3177.6443412259705</v>
      </c>
      <c r="O21" s="184">
        <f ca="1">IFERROR(IF((VLOOKUP($E21,'NEA Backsheet'!$D$5:$CB$183,O$9,FALSE))="","",(VLOOKUP($E21,'NEA Backsheet'!$D$5:$CB$183,O$9,FALSE))),"")</f>
        <v>3294.05799551672</v>
      </c>
      <c r="P21" s="126">
        <f ca="1">IFERROR(IF((VLOOKUP($E21,'NEA Backsheet'!$D$5:$CB$183,P$9,FALSE))="","",(VLOOKUP($E21,'NEA Backsheet'!$D$5:$CB$183,P$9,FALSE))),"")</f>
        <v>3261.8365491933137</v>
      </c>
      <c r="Q21" s="127">
        <f ca="1">IFERROR(IF((VLOOKUP($E21,'NEA Backsheet'!$D$5:$CB$183,Q$9,FALSE))="","",(VLOOKUP($E21,'NEA Backsheet'!$D$5:$CB$183,Q$9,FALSE))),"")</f>
        <v>0</v>
      </c>
      <c r="R21" s="126">
        <f ca="1">IFERROR(IF((VLOOKUP($E21,'NEA Backsheet'!$D$5:$CB$183,R$9,FALSE))="","",(VLOOKUP($E21,'NEA Backsheet'!$D$5:$CB$183,R$9,FALSE))),"")</f>
        <v>0</v>
      </c>
    </row>
    <row r="22" spans="1:18" ht="15" customHeight="1" x14ac:dyDescent="0.3">
      <c r="A22" s="56">
        <v>8</v>
      </c>
      <c r="B22" s="97" t="str">
        <f ca="1">IFERROR(IF((VLOOKUP($E22,'Org List'!$AJ$10:$AL$188,3,FALSE))="","",(VLOOKUP($E22,'Org List'!$AJ$10:$AL$188,3,FALSE))),"")</f>
        <v/>
      </c>
      <c r="C22" s="98" t="str">
        <f ca="1">IFERROR(IF((VLOOKUP($E22,'Org List'!$AO$10:$AQ$188,3,FALSE))="","",(VLOOKUP($E22,'Org List'!$AO$10:$AQ$188,3,FALSE))),"")</f>
        <v>Yorkshire and The Humber Region</v>
      </c>
      <c r="D22" s="116" t="str">
        <f ca="1">IFERROR(IF((VLOOKUP($E22,'Org List'!$AT$10:$AV$188,3,FALSE))="","",(VLOOKUP($E22,'Org List'!$AT$10:$AV$188,3,FALSE))),"")</f>
        <v/>
      </c>
      <c r="E22" s="97" t="str">
        <f t="shared" ca="1" si="0"/>
        <v>E12000003</v>
      </c>
      <c r="F22" s="99" t="str">
        <f ca="1">IF(E22="","",VLOOKUP(E22,'Org List'!$J$9:$K$488,2,0))</f>
        <v>Yorkshire and The Humber Region</v>
      </c>
      <c r="G22" s="123">
        <f ca="1">IFERROR(IF((VLOOKUP($E22,'NEA Backsheet'!$D$5:$CB$183,G$9,FALSE))="","",(VLOOKUP($E22,'NEA Backsheet'!$D$5:$CB$183,G$9,FALSE))),"")</f>
        <v>2778.8093591523602</v>
      </c>
      <c r="H22" s="124">
        <f ca="1">IFERROR(IF((VLOOKUP($E22,'NEA Backsheet'!$D$5:$CB$183,H$9,FALSE))="","",(VLOOKUP($E22,'NEA Backsheet'!$D$5:$CB$183,H$9,FALSE))),"")</f>
        <v>2733.8992307584886</v>
      </c>
      <c r="I22" s="124">
        <f ca="1">IFERROR(IF((VLOOKUP($E22,'NEA Backsheet'!$D$5:$CB$183,I$9,FALSE))="","",(VLOOKUP($E22,'NEA Backsheet'!$D$5:$CB$183,I$9,FALSE))),"")</f>
        <v>2866.1779429815369</v>
      </c>
      <c r="J22" s="125">
        <f ca="1">IFERROR(IF((VLOOKUP($E22,'NEA Backsheet'!$D$5:$CB$183,J$9,FALSE))="","",(VLOOKUP($E22,'NEA Backsheet'!$D$5:$CB$183,J$9,FALSE))),"")</f>
        <v>2838.854420405085</v>
      </c>
      <c r="K22" s="123">
        <f ca="1">IFERROR(IF((VLOOKUP($E22,'NEA Backsheet'!$D$5:$CB$183,K$9,FALSE))="","",(VLOOKUP($E22,'NEA Backsheet'!$D$5:$CB$183,K$9,FALSE))),"")</f>
        <v>2831.0675094394855</v>
      </c>
      <c r="L22" s="124">
        <f ca="1">IFERROR(IF((VLOOKUP($E22,'NEA Backsheet'!$D$5:$CB$183,L$9,FALSE))="","",(VLOOKUP($E22,'NEA Backsheet'!$D$5:$CB$183,L$9,FALSE))),"")</f>
        <v>2797.9318044843549</v>
      </c>
      <c r="M22" s="124">
        <f ca="1">IFERROR(IF((VLOOKUP($E22,'NEA Backsheet'!$D$5:$CB$183,M$9,FALSE))="","",(VLOOKUP($E22,'NEA Backsheet'!$D$5:$CB$183,M$9,FALSE))),"")</f>
        <v>2864.387993140735</v>
      </c>
      <c r="N22" s="126">
        <f ca="1">IFERROR(IF((VLOOKUP($E22,'NEA Backsheet'!$D$5:$CB$183,N$9,FALSE))="","",(VLOOKUP($E22,'NEA Backsheet'!$D$5:$CB$183,N$9,FALSE))),"")</f>
        <v>2865.260861082168</v>
      </c>
      <c r="O22" s="184">
        <f ca="1">IFERROR(IF((VLOOKUP($E22,'NEA Backsheet'!$D$5:$CB$183,O$9,FALSE))="","",(VLOOKUP($E22,'NEA Backsheet'!$D$5:$CB$183,O$9,FALSE))),"")</f>
        <v>2855.116618945312</v>
      </c>
      <c r="P22" s="126">
        <f ca="1">IFERROR(IF((VLOOKUP($E22,'NEA Backsheet'!$D$5:$CB$183,P$9,FALSE))="","",(VLOOKUP($E22,'NEA Backsheet'!$D$5:$CB$183,P$9,FALSE))),"")</f>
        <v>2823.9820013789158</v>
      </c>
      <c r="Q22" s="127">
        <f ca="1">IFERROR(IF((VLOOKUP($E22,'NEA Backsheet'!$D$5:$CB$183,Q$9,FALSE))="","",(VLOOKUP($E22,'NEA Backsheet'!$D$5:$CB$183,Q$9,FALSE))),"")</f>
        <v>0</v>
      </c>
      <c r="R22" s="126">
        <f ca="1">IFERROR(IF((VLOOKUP($E22,'NEA Backsheet'!$D$5:$CB$183,R$9,FALSE))="","",(VLOOKUP($E22,'NEA Backsheet'!$D$5:$CB$183,R$9,FALSE))),"")</f>
        <v>0</v>
      </c>
    </row>
    <row r="23" spans="1:18" ht="15" customHeight="1" x14ac:dyDescent="0.3">
      <c r="A23" s="56">
        <v>9</v>
      </c>
      <c r="B23" s="97" t="str">
        <f ca="1">IFERROR(IF((VLOOKUP($E23,'Org List'!$AJ$10:$AL$188,3,FALSE))="","",(VLOOKUP($E23,'Org List'!$AJ$10:$AL$188,3,FALSE))),"")</f>
        <v/>
      </c>
      <c r="C23" s="98" t="str">
        <f ca="1">IFERROR(IF((VLOOKUP($E23,'Org List'!$AO$10:$AQ$188,3,FALSE))="","",(VLOOKUP($E23,'Org List'!$AO$10:$AQ$188,3,FALSE))),"")</f>
        <v>East Midlands Region</v>
      </c>
      <c r="D23" s="116" t="str">
        <f ca="1">IFERROR(IF((VLOOKUP($E23,'Org List'!$AT$10:$AV$188,3,FALSE))="","",(VLOOKUP($E23,'Org List'!$AT$10:$AV$188,3,FALSE))),"")</f>
        <v/>
      </c>
      <c r="E23" s="97" t="str">
        <f t="shared" ca="1" si="0"/>
        <v>E12000004</v>
      </c>
      <c r="F23" s="99" t="str">
        <f ca="1">IF(E23="","",VLOOKUP(E23,'Org List'!$J$9:$K$488,2,0))</f>
        <v>East Midlands Region</v>
      </c>
      <c r="G23" s="123">
        <f ca="1">IFERROR(IF((VLOOKUP($E23,'NEA Backsheet'!$D$5:$CB$183,G$9,FALSE))="","",(VLOOKUP($E23,'NEA Backsheet'!$D$5:$CB$183,G$9,FALSE))),"")</f>
        <v>2616.9672690356829</v>
      </c>
      <c r="H23" s="124">
        <f ca="1">IFERROR(IF((VLOOKUP($E23,'NEA Backsheet'!$D$5:$CB$183,H$9,FALSE))="","",(VLOOKUP($E23,'NEA Backsheet'!$D$5:$CB$183,H$9,FALSE))),"")</f>
        <v>2597.9839296707814</v>
      </c>
      <c r="I23" s="124">
        <f ca="1">IFERROR(IF((VLOOKUP($E23,'NEA Backsheet'!$D$5:$CB$183,I$9,FALSE))="","",(VLOOKUP($E23,'NEA Backsheet'!$D$5:$CB$183,I$9,FALSE))),"")</f>
        <v>2691.4072116693828</v>
      </c>
      <c r="J23" s="125">
        <f ca="1">IFERROR(IF((VLOOKUP($E23,'NEA Backsheet'!$D$5:$CB$183,J$9,FALSE))="","",(VLOOKUP($E23,'NEA Backsheet'!$D$5:$CB$183,J$9,FALSE))),"")</f>
        <v>2684.6166123244502</v>
      </c>
      <c r="K23" s="123">
        <f ca="1">IFERROR(IF((VLOOKUP($E23,'NEA Backsheet'!$D$5:$CB$183,K$9,FALSE))="","",(VLOOKUP($E23,'NEA Backsheet'!$D$5:$CB$183,K$9,FALSE))),"")</f>
        <v>2468.8483189832373</v>
      </c>
      <c r="L23" s="124">
        <f ca="1">IFERROR(IF((VLOOKUP($E23,'NEA Backsheet'!$D$5:$CB$183,L$9,FALSE))="","",(VLOOKUP($E23,'NEA Backsheet'!$D$5:$CB$183,L$9,FALSE))),"")</f>
        <v>2451.5116430311068</v>
      </c>
      <c r="M23" s="124">
        <f ca="1">IFERROR(IF((VLOOKUP($E23,'NEA Backsheet'!$D$5:$CB$183,M$9,FALSE))="","",(VLOOKUP($E23,'NEA Backsheet'!$D$5:$CB$183,M$9,FALSE))),"")</f>
        <v>2535.4586018356931</v>
      </c>
      <c r="N23" s="126">
        <f ca="1">IFERROR(IF((VLOOKUP($E23,'NEA Backsheet'!$D$5:$CB$183,N$9,FALSE))="","",(VLOOKUP($E23,'NEA Backsheet'!$D$5:$CB$183,N$9,FALSE))),"")</f>
        <v>2517.915354678898</v>
      </c>
      <c r="O23" s="184">
        <f ca="1">IFERROR(IF((VLOOKUP($E23,'NEA Backsheet'!$D$5:$CB$183,O$9,FALSE))="","",(VLOOKUP($E23,'NEA Backsheet'!$D$5:$CB$183,O$9,FALSE))),"")</f>
        <v>2674.4047794251669</v>
      </c>
      <c r="P23" s="126">
        <f ca="1">IFERROR(IF((VLOOKUP($E23,'NEA Backsheet'!$D$5:$CB$183,P$9,FALSE))="","",(VLOOKUP($E23,'NEA Backsheet'!$D$5:$CB$183,P$9,FALSE))),"")</f>
        <v>2656.553474563314</v>
      </c>
      <c r="Q23" s="127">
        <f ca="1">IFERROR(IF((VLOOKUP($E23,'NEA Backsheet'!$D$5:$CB$183,Q$9,FALSE))="","",(VLOOKUP($E23,'NEA Backsheet'!$D$5:$CB$183,Q$9,FALSE))),"")</f>
        <v>0</v>
      </c>
      <c r="R23" s="126">
        <f ca="1">IFERROR(IF((VLOOKUP($E23,'NEA Backsheet'!$D$5:$CB$183,R$9,FALSE))="","",(VLOOKUP($E23,'NEA Backsheet'!$D$5:$CB$183,R$9,FALSE))),"")</f>
        <v>0</v>
      </c>
    </row>
    <row r="24" spans="1:18" ht="15" customHeight="1" x14ac:dyDescent="0.3">
      <c r="A24" s="56">
        <v>10</v>
      </c>
      <c r="B24" s="97" t="str">
        <f ca="1">IFERROR(IF((VLOOKUP($E24,'Org List'!$AJ$10:$AL$188,3,FALSE))="","",(VLOOKUP($E24,'Org List'!$AJ$10:$AL$188,3,FALSE))),"")</f>
        <v/>
      </c>
      <c r="C24" s="98" t="str">
        <f ca="1">IFERROR(IF((VLOOKUP($E24,'Org List'!$AO$10:$AQ$188,3,FALSE))="","",(VLOOKUP($E24,'Org List'!$AO$10:$AQ$188,3,FALSE))),"")</f>
        <v>West Midlands Region</v>
      </c>
      <c r="D24" s="116" t="str">
        <f ca="1">IFERROR(IF((VLOOKUP($E24,'Org List'!$AT$10:$AV$188,3,FALSE))="","",(VLOOKUP($E24,'Org List'!$AT$10:$AV$188,3,FALSE))),"")</f>
        <v/>
      </c>
      <c r="E24" s="97" t="str">
        <f t="shared" ca="1" si="0"/>
        <v>E12000005</v>
      </c>
      <c r="F24" s="99" t="str">
        <f ca="1">IF(E24="","",VLOOKUP(E24,'Org List'!$J$9:$K$488,2,0))</f>
        <v>West Midlands Region</v>
      </c>
      <c r="G24" s="123">
        <f ca="1">IFERROR(IF((VLOOKUP($E24,'NEA Backsheet'!$D$5:$CB$183,G$9,FALSE))="","",(VLOOKUP($E24,'NEA Backsheet'!$D$5:$CB$183,G$9,FALSE))),"")</f>
        <v>2840.2052028069834</v>
      </c>
      <c r="H24" s="124">
        <f ca="1">IFERROR(IF((VLOOKUP($E24,'NEA Backsheet'!$D$5:$CB$183,H$9,FALSE))="","",(VLOOKUP($E24,'NEA Backsheet'!$D$5:$CB$183,H$9,FALSE))),"")</f>
        <v>2768.335624507552</v>
      </c>
      <c r="I24" s="124">
        <f ca="1">IFERROR(IF((VLOOKUP($E24,'NEA Backsheet'!$D$5:$CB$183,I$9,FALSE))="","",(VLOOKUP($E24,'NEA Backsheet'!$D$5:$CB$183,I$9,FALSE))),"")</f>
        <v>2855.4931451025654</v>
      </c>
      <c r="J24" s="125">
        <f ca="1">IFERROR(IF((VLOOKUP($E24,'NEA Backsheet'!$D$5:$CB$183,J$9,FALSE))="","",(VLOOKUP($E24,'NEA Backsheet'!$D$5:$CB$183,J$9,FALSE))),"")</f>
        <v>2867.3164590027682</v>
      </c>
      <c r="K24" s="123">
        <f ca="1">IFERROR(IF((VLOOKUP($E24,'NEA Backsheet'!$D$5:$CB$183,K$9,FALSE))="","",(VLOOKUP($E24,'NEA Backsheet'!$D$5:$CB$183,K$9,FALSE))),"")</f>
        <v>2859.2252775975358</v>
      </c>
      <c r="L24" s="124">
        <f ca="1">IFERROR(IF((VLOOKUP($E24,'NEA Backsheet'!$D$5:$CB$183,L$9,FALSE))="","",(VLOOKUP($E24,'NEA Backsheet'!$D$5:$CB$183,L$9,FALSE))),"")</f>
        <v>2852.5147565103935</v>
      </c>
      <c r="M24" s="124">
        <f ca="1">IFERROR(IF((VLOOKUP($E24,'NEA Backsheet'!$D$5:$CB$183,M$9,FALSE))="","",(VLOOKUP($E24,'NEA Backsheet'!$D$5:$CB$183,M$9,FALSE))),"")</f>
        <v>2957.3001766862062</v>
      </c>
      <c r="N24" s="126">
        <f ca="1">IFERROR(IF((VLOOKUP($E24,'NEA Backsheet'!$D$5:$CB$183,N$9,FALSE))="","",(VLOOKUP($E24,'NEA Backsheet'!$D$5:$CB$183,N$9,FALSE))),"")</f>
        <v>2889.8628682487752</v>
      </c>
      <c r="O24" s="184">
        <f ca="1">IFERROR(IF((VLOOKUP($E24,'NEA Backsheet'!$D$5:$CB$183,O$9,FALSE))="","",(VLOOKUP($E24,'NEA Backsheet'!$D$5:$CB$183,O$9,FALSE))),"")</f>
        <v>2957.276042028866</v>
      </c>
      <c r="P24" s="126">
        <f ca="1">IFERROR(IF((VLOOKUP($E24,'NEA Backsheet'!$D$5:$CB$183,P$9,FALSE))="","",(VLOOKUP($E24,'NEA Backsheet'!$D$5:$CB$183,P$9,FALSE))),"")</f>
        <v>2987.2071183537096</v>
      </c>
      <c r="Q24" s="127">
        <f ca="1">IFERROR(IF((VLOOKUP($E24,'NEA Backsheet'!$D$5:$CB$183,Q$9,FALSE))="","",(VLOOKUP($E24,'NEA Backsheet'!$D$5:$CB$183,Q$9,FALSE))),"")</f>
        <v>0</v>
      </c>
      <c r="R24" s="126">
        <f ca="1">IFERROR(IF((VLOOKUP($E24,'NEA Backsheet'!$D$5:$CB$183,R$9,FALSE))="","",(VLOOKUP($E24,'NEA Backsheet'!$D$5:$CB$183,R$9,FALSE))),"")</f>
        <v>0</v>
      </c>
    </row>
    <row r="25" spans="1:18" ht="15" customHeight="1" x14ac:dyDescent="0.3">
      <c r="A25" s="56">
        <v>11</v>
      </c>
      <c r="B25" s="97" t="str">
        <f ca="1">IFERROR(IF((VLOOKUP($E25,'Org List'!$AJ$10:$AL$188,3,FALSE))="","",(VLOOKUP($E25,'Org List'!$AJ$10:$AL$188,3,FALSE))),"")</f>
        <v/>
      </c>
      <c r="C25" s="98" t="str">
        <f ca="1">IFERROR(IF((VLOOKUP($E25,'Org List'!$AO$10:$AQ$188,3,FALSE))="","",(VLOOKUP($E25,'Org List'!$AO$10:$AQ$188,3,FALSE))),"")</f>
        <v>East Region</v>
      </c>
      <c r="D25" s="116" t="str">
        <f ca="1">IFERROR(IF((VLOOKUP($E25,'Org List'!$AT$10:$AV$188,3,FALSE))="","",(VLOOKUP($E25,'Org List'!$AT$10:$AV$188,3,FALSE))),"")</f>
        <v/>
      </c>
      <c r="E25" s="97" t="str">
        <f t="shared" ca="1" si="0"/>
        <v>E12000006</v>
      </c>
      <c r="F25" s="99" t="str">
        <f ca="1">IF(E25="","",VLOOKUP(E25,'Org List'!$J$9:$K$488,2,0))</f>
        <v>East Region</v>
      </c>
      <c r="G25" s="123">
        <f ca="1">IFERROR(IF((VLOOKUP($E25,'NEA Backsheet'!$D$5:$CB$183,G$9,FALSE))="","",(VLOOKUP($E25,'NEA Backsheet'!$D$5:$CB$183,G$9,FALSE))),"")</f>
        <v>2564.3924099863848</v>
      </c>
      <c r="H25" s="124">
        <f ca="1">IFERROR(IF((VLOOKUP($E25,'NEA Backsheet'!$D$5:$CB$183,H$9,FALSE))="","",(VLOOKUP($E25,'NEA Backsheet'!$D$5:$CB$183,H$9,FALSE))),"")</f>
        <v>2543.7447105798174</v>
      </c>
      <c r="I25" s="124">
        <f ca="1">IFERROR(IF((VLOOKUP($E25,'NEA Backsheet'!$D$5:$CB$183,I$9,FALSE))="","",(VLOOKUP($E25,'NEA Backsheet'!$D$5:$CB$183,I$9,FALSE))),"")</f>
        <v>2647.6348887231929</v>
      </c>
      <c r="J25" s="125">
        <f ca="1">IFERROR(IF((VLOOKUP($E25,'NEA Backsheet'!$D$5:$CB$183,J$9,FALSE))="","",(VLOOKUP($E25,'NEA Backsheet'!$D$5:$CB$183,J$9,FALSE))),"")</f>
        <v>2622.5803087490408</v>
      </c>
      <c r="K25" s="123">
        <f ca="1">IFERROR(IF((VLOOKUP($E25,'NEA Backsheet'!$D$5:$CB$183,K$9,FALSE))="","",(VLOOKUP($E25,'NEA Backsheet'!$D$5:$CB$183,K$9,FALSE))),"")</f>
        <v>2616.8205677049705</v>
      </c>
      <c r="L25" s="124">
        <f ca="1">IFERROR(IF((VLOOKUP($E25,'NEA Backsheet'!$D$5:$CB$183,L$9,FALSE))="","",(VLOOKUP($E25,'NEA Backsheet'!$D$5:$CB$183,L$9,FALSE))),"")</f>
        <v>2633.8783201967335</v>
      </c>
      <c r="M25" s="124">
        <f ca="1">IFERROR(IF((VLOOKUP($E25,'NEA Backsheet'!$D$5:$CB$183,M$9,FALSE))="","",(VLOOKUP($E25,'NEA Backsheet'!$D$5:$CB$183,M$9,FALSE))),"")</f>
        <v>2726.0416453442367</v>
      </c>
      <c r="N25" s="126">
        <f ca="1">IFERROR(IF((VLOOKUP($E25,'NEA Backsheet'!$D$5:$CB$183,N$9,FALSE))="","",(VLOOKUP($E25,'NEA Backsheet'!$D$5:$CB$183,N$9,FALSE))),"")</f>
        <v>2662.958977528061</v>
      </c>
      <c r="O25" s="184">
        <f ca="1">IFERROR(IF((VLOOKUP($E25,'NEA Backsheet'!$D$5:$CB$183,O$9,FALSE))="","",(VLOOKUP($E25,'NEA Backsheet'!$D$5:$CB$183,O$9,FALSE))),"")</f>
        <v>2653.0489675136109</v>
      </c>
      <c r="P25" s="126">
        <f ca="1">IFERROR(IF((VLOOKUP($E25,'NEA Backsheet'!$D$5:$CB$183,P$9,FALSE))="","",(VLOOKUP($E25,'NEA Backsheet'!$D$5:$CB$183,P$9,FALSE))),"")</f>
        <v>2641.2379560311306</v>
      </c>
      <c r="Q25" s="127">
        <f ca="1">IFERROR(IF((VLOOKUP($E25,'NEA Backsheet'!$D$5:$CB$183,Q$9,FALSE))="","",(VLOOKUP($E25,'NEA Backsheet'!$D$5:$CB$183,Q$9,FALSE))),"")</f>
        <v>0</v>
      </c>
      <c r="R25" s="126">
        <f ca="1">IFERROR(IF((VLOOKUP($E25,'NEA Backsheet'!$D$5:$CB$183,R$9,FALSE))="","",(VLOOKUP($E25,'NEA Backsheet'!$D$5:$CB$183,R$9,FALSE))),"")</f>
        <v>0</v>
      </c>
    </row>
    <row r="26" spans="1:18" ht="15" customHeight="1" x14ac:dyDescent="0.3">
      <c r="A26" s="56">
        <v>12</v>
      </c>
      <c r="B26" s="97" t="str">
        <f ca="1">IFERROR(IF((VLOOKUP($E26,'Org List'!$AJ$10:$AL$188,3,FALSE))="","",(VLOOKUP($E26,'Org List'!$AJ$10:$AL$188,3,FALSE))),"")</f>
        <v/>
      </c>
      <c r="C26" s="98" t="str">
        <f ca="1">IFERROR(IF((VLOOKUP($E26,'Org List'!$AO$10:$AQ$188,3,FALSE))="","",(VLOOKUP($E26,'Org List'!$AO$10:$AQ$188,3,FALSE))),"")</f>
        <v>London Region</v>
      </c>
      <c r="D26" s="116" t="str">
        <f ca="1">IFERROR(IF((VLOOKUP($E26,'Org List'!$AT$10:$AV$188,3,FALSE))="","",(VLOOKUP($E26,'Org List'!$AT$10:$AV$188,3,FALSE))),"")</f>
        <v/>
      </c>
      <c r="E26" s="97" t="str">
        <f t="shared" ca="1" si="0"/>
        <v>E12000007</v>
      </c>
      <c r="F26" s="99" t="str">
        <f ca="1">IF(E26="","",VLOOKUP(E26,'Org List'!$J$9:$K$488,2,0))</f>
        <v>London Region</v>
      </c>
      <c r="G26" s="123">
        <f ca="1">IFERROR(IF((VLOOKUP($E26,'NEA Backsheet'!$D$5:$CB$183,G$9,FALSE))="","",(VLOOKUP($E26,'NEA Backsheet'!$D$5:$CB$183,G$9,FALSE))),"")</f>
        <v>2216.1607181808586</v>
      </c>
      <c r="H26" s="124">
        <f ca="1">IFERROR(IF((VLOOKUP($E26,'NEA Backsheet'!$D$5:$CB$183,H$9,FALSE))="","",(VLOOKUP($E26,'NEA Backsheet'!$D$5:$CB$183,H$9,FALSE))),"")</f>
        <v>2219.240252279727</v>
      </c>
      <c r="I26" s="124">
        <f ca="1">IFERROR(IF((VLOOKUP($E26,'NEA Backsheet'!$D$5:$CB$183,I$9,FALSE))="","",(VLOOKUP($E26,'NEA Backsheet'!$D$5:$CB$183,I$9,FALSE))),"")</f>
        <v>2311.1568380842896</v>
      </c>
      <c r="J26" s="125">
        <f ca="1">IFERROR(IF((VLOOKUP($E26,'NEA Backsheet'!$D$5:$CB$183,J$9,FALSE))="","",(VLOOKUP($E26,'NEA Backsheet'!$D$5:$CB$183,J$9,FALSE))),"")</f>
        <v>2250.7472631106734</v>
      </c>
      <c r="K26" s="123">
        <f ca="1">IFERROR(IF((VLOOKUP($E26,'NEA Backsheet'!$D$5:$CB$183,K$9,FALSE))="","",(VLOOKUP($E26,'NEA Backsheet'!$D$5:$CB$183,K$9,FALSE))),"")</f>
        <v>2288.6003655722793</v>
      </c>
      <c r="L26" s="124">
        <f ca="1">IFERROR(IF((VLOOKUP($E26,'NEA Backsheet'!$D$5:$CB$183,L$9,FALSE))="","",(VLOOKUP($E26,'NEA Backsheet'!$D$5:$CB$183,L$9,FALSE))),"")</f>
        <v>2287.5965972422705</v>
      </c>
      <c r="M26" s="124">
        <f ca="1">IFERROR(IF((VLOOKUP($E26,'NEA Backsheet'!$D$5:$CB$183,M$9,FALSE))="","",(VLOOKUP($E26,'NEA Backsheet'!$D$5:$CB$183,M$9,FALSE))),"")</f>
        <v>2321.9510032565299</v>
      </c>
      <c r="N26" s="126">
        <f ca="1">IFERROR(IF((VLOOKUP($E26,'NEA Backsheet'!$D$5:$CB$183,N$9,FALSE))="","",(VLOOKUP($E26,'NEA Backsheet'!$D$5:$CB$183,N$9,FALSE))),"")</f>
        <v>2244.5364683273406</v>
      </c>
      <c r="O26" s="184">
        <f ca="1">IFERROR(IF((VLOOKUP($E26,'NEA Backsheet'!$D$5:$CB$183,O$9,FALSE))="","",(VLOOKUP($E26,'NEA Backsheet'!$D$5:$CB$183,O$9,FALSE))),"")</f>
        <v>2272.1920390189762</v>
      </c>
      <c r="P26" s="126">
        <f ca="1">IFERROR(IF((VLOOKUP($E26,'NEA Backsheet'!$D$5:$CB$183,P$9,FALSE))="","",(VLOOKUP($E26,'NEA Backsheet'!$D$5:$CB$183,P$9,FALSE))),"")</f>
        <v>2291.7337673014217</v>
      </c>
      <c r="Q26" s="127">
        <f ca="1">IFERROR(IF((VLOOKUP($E26,'NEA Backsheet'!$D$5:$CB$183,Q$9,FALSE))="","",(VLOOKUP($E26,'NEA Backsheet'!$D$5:$CB$183,Q$9,FALSE))),"")</f>
        <v>0</v>
      </c>
      <c r="R26" s="126">
        <f ca="1">IFERROR(IF((VLOOKUP($E26,'NEA Backsheet'!$D$5:$CB$183,R$9,FALSE))="","",(VLOOKUP($E26,'NEA Backsheet'!$D$5:$CB$183,R$9,FALSE))),"")</f>
        <v>0</v>
      </c>
    </row>
    <row r="27" spans="1:18" ht="15" customHeight="1" x14ac:dyDescent="0.3">
      <c r="A27" s="56">
        <v>13</v>
      </c>
      <c r="B27" s="97" t="str">
        <f ca="1">IFERROR(IF((VLOOKUP($E27,'Org List'!$AJ$10:$AL$188,3,FALSE))="","",(VLOOKUP($E27,'Org List'!$AJ$10:$AL$188,3,FALSE))),"")</f>
        <v/>
      </c>
      <c r="C27" s="98" t="str">
        <f ca="1">IFERROR(IF((VLOOKUP($E27,'Org List'!$AO$10:$AQ$188,3,FALSE))="","",(VLOOKUP($E27,'Org List'!$AO$10:$AQ$188,3,FALSE))),"")</f>
        <v>South East Region</v>
      </c>
      <c r="D27" s="116" t="str">
        <f ca="1">IFERROR(IF((VLOOKUP($E27,'Org List'!$AT$10:$AV$188,3,FALSE))="","",(VLOOKUP($E27,'Org List'!$AT$10:$AV$188,3,FALSE))),"")</f>
        <v/>
      </c>
      <c r="E27" s="97" t="str">
        <f t="shared" ca="1" si="0"/>
        <v>E12000008</v>
      </c>
      <c r="F27" s="99" t="str">
        <f ca="1">IF(E27="","",VLOOKUP(E27,'Org List'!$J$9:$K$488,2,0))</f>
        <v>South East Region</v>
      </c>
      <c r="G27" s="123">
        <f ca="1">IFERROR(IF((VLOOKUP($E27,'NEA Backsheet'!$D$5:$CB$183,G$9,FALSE))="","",(VLOOKUP($E27,'NEA Backsheet'!$D$5:$CB$183,G$9,FALSE))),"")</f>
        <v>2490.9808697041553</v>
      </c>
      <c r="H27" s="124">
        <f ca="1">IFERROR(IF((VLOOKUP($E27,'NEA Backsheet'!$D$5:$CB$183,H$9,FALSE))="","",(VLOOKUP($E27,'NEA Backsheet'!$D$5:$CB$183,H$9,FALSE))),"")</f>
        <v>2463.2044865565981</v>
      </c>
      <c r="I27" s="124">
        <f ca="1">IFERROR(IF((VLOOKUP($E27,'NEA Backsheet'!$D$5:$CB$183,I$9,FALSE))="","",(VLOOKUP($E27,'NEA Backsheet'!$D$5:$CB$183,I$9,FALSE))),"")</f>
        <v>2561.0902011671105</v>
      </c>
      <c r="J27" s="125">
        <f ca="1">IFERROR(IF((VLOOKUP($E27,'NEA Backsheet'!$D$5:$CB$183,J$9,FALSE))="","",(VLOOKUP($E27,'NEA Backsheet'!$D$5:$CB$183,J$9,FALSE))),"")</f>
        <v>2532.9946389227844</v>
      </c>
      <c r="K27" s="123">
        <f ca="1">IFERROR(IF((VLOOKUP($E27,'NEA Backsheet'!$D$5:$CB$183,K$9,FALSE))="","",(VLOOKUP($E27,'NEA Backsheet'!$D$5:$CB$183,K$9,FALSE))),"")</f>
        <v>2472.5438314600565</v>
      </c>
      <c r="L27" s="124">
        <f ca="1">IFERROR(IF((VLOOKUP($E27,'NEA Backsheet'!$D$5:$CB$183,L$9,FALSE))="","",(VLOOKUP($E27,'NEA Backsheet'!$D$5:$CB$183,L$9,FALSE))),"")</f>
        <v>2469.2146755862345</v>
      </c>
      <c r="M27" s="124">
        <f ca="1">IFERROR(IF((VLOOKUP($E27,'NEA Backsheet'!$D$5:$CB$183,M$9,FALSE))="","",(VLOOKUP($E27,'NEA Backsheet'!$D$5:$CB$183,M$9,FALSE))),"")</f>
        <v>2545.8936390932467</v>
      </c>
      <c r="N27" s="126">
        <f ca="1">IFERROR(IF((VLOOKUP($E27,'NEA Backsheet'!$D$5:$CB$183,N$9,FALSE))="","",(VLOOKUP($E27,'NEA Backsheet'!$D$5:$CB$183,N$9,FALSE))),"")</f>
        <v>2477.0649884362024</v>
      </c>
      <c r="O27" s="184">
        <f ca="1">IFERROR(IF((VLOOKUP($E27,'NEA Backsheet'!$D$5:$CB$183,O$9,FALSE))="","",(VLOOKUP($E27,'NEA Backsheet'!$D$5:$CB$183,O$9,FALSE))),"")</f>
        <v>2566.3786741321087</v>
      </c>
      <c r="P27" s="126">
        <f ca="1">IFERROR(IF((VLOOKUP($E27,'NEA Backsheet'!$D$5:$CB$183,P$9,FALSE))="","",(VLOOKUP($E27,'NEA Backsheet'!$D$5:$CB$183,P$9,FALSE))),"")</f>
        <v>2532.9995009406252</v>
      </c>
      <c r="Q27" s="127">
        <f ca="1">IFERROR(IF((VLOOKUP($E27,'NEA Backsheet'!$D$5:$CB$183,Q$9,FALSE))="","",(VLOOKUP($E27,'NEA Backsheet'!$D$5:$CB$183,Q$9,FALSE))),"")</f>
        <v>0</v>
      </c>
      <c r="R27" s="126">
        <f ca="1">IFERROR(IF((VLOOKUP($E27,'NEA Backsheet'!$D$5:$CB$183,R$9,FALSE))="","",(VLOOKUP($E27,'NEA Backsheet'!$D$5:$CB$183,R$9,FALSE))),"")</f>
        <v>0</v>
      </c>
    </row>
    <row r="28" spans="1:18" ht="15" customHeight="1" x14ac:dyDescent="0.3">
      <c r="A28" s="56">
        <v>14</v>
      </c>
      <c r="B28" s="97" t="str">
        <f ca="1">IFERROR(IF((VLOOKUP($E28,'Org List'!$AJ$10:$AL$188,3,FALSE))="","",(VLOOKUP($E28,'Org List'!$AJ$10:$AL$188,3,FALSE))),"")</f>
        <v/>
      </c>
      <c r="C28" s="98" t="str">
        <f ca="1">IFERROR(IF((VLOOKUP($E28,'Org List'!$AO$10:$AQ$188,3,FALSE))="","",(VLOOKUP($E28,'Org List'!$AO$10:$AQ$188,3,FALSE))),"")</f>
        <v>South West Region</v>
      </c>
      <c r="D28" s="116" t="str">
        <f ca="1">IFERROR(IF((VLOOKUP($E28,'Org List'!$AT$10:$AV$188,3,FALSE))="","",(VLOOKUP($E28,'Org List'!$AT$10:$AV$188,3,FALSE))),"")</f>
        <v/>
      </c>
      <c r="E28" s="97" t="str">
        <f t="shared" ca="1" si="0"/>
        <v>E12000009</v>
      </c>
      <c r="F28" s="99" t="str">
        <f ca="1">IF(E28="","",VLOOKUP(E28,'Org List'!$J$9:$K$488,2,0))</f>
        <v>South West Region</v>
      </c>
      <c r="G28" s="123">
        <f ca="1">IFERROR(IF((VLOOKUP($E28,'NEA Backsheet'!$D$5:$CB$183,G$9,FALSE))="","",(VLOOKUP($E28,'NEA Backsheet'!$D$5:$CB$183,G$9,FALSE))),"")</f>
        <v>2652.7856017734966</v>
      </c>
      <c r="H28" s="124">
        <f ca="1">IFERROR(IF((VLOOKUP($E28,'NEA Backsheet'!$D$5:$CB$183,H$9,FALSE))="","",(VLOOKUP($E28,'NEA Backsheet'!$D$5:$CB$183,H$9,FALSE))),"")</f>
        <v>2644.4290648703122</v>
      </c>
      <c r="I28" s="124">
        <f ca="1">IFERROR(IF((VLOOKUP($E28,'NEA Backsheet'!$D$5:$CB$183,I$9,FALSE))="","",(VLOOKUP($E28,'NEA Backsheet'!$D$5:$CB$183,I$9,FALSE))),"")</f>
        <v>2814.8537059303926</v>
      </c>
      <c r="J28" s="125">
        <f ca="1">IFERROR(IF((VLOOKUP($E28,'NEA Backsheet'!$D$5:$CB$183,J$9,FALSE))="","",(VLOOKUP($E28,'NEA Backsheet'!$D$5:$CB$183,J$9,FALSE))),"")</f>
        <v>2803.8035965558256</v>
      </c>
      <c r="K28" s="123">
        <f ca="1">IFERROR(IF((VLOOKUP($E28,'NEA Backsheet'!$D$5:$CB$183,K$9,FALSE))="","",(VLOOKUP($E28,'NEA Backsheet'!$D$5:$CB$183,K$9,FALSE))),"")</f>
        <v>2685.1956092851578</v>
      </c>
      <c r="L28" s="124">
        <f ca="1">IFERROR(IF((VLOOKUP($E28,'NEA Backsheet'!$D$5:$CB$183,L$9,FALSE))="","",(VLOOKUP($E28,'NEA Backsheet'!$D$5:$CB$183,L$9,FALSE))),"")</f>
        <v>2703.5244420643485</v>
      </c>
      <c r="M28" s="124">
        <f ca="1">IFERROR(IF((VLOOKUP($E28,'NEA Backsheet'!$D$5:$CB$183,M$9,FALSE))="","",(VLOOKUP($E28,'NEA Backsheet'!$D$5:$CB$183,M$9,FALSE))),"")</f>
        <v>2818.222073981151</v>
      </c>
      <c r="N28" s="126">
        <f ca="1">IFERROR(IF((VLOOKUP($E28,'NEA Backsheet'!$D$5:$CB$183,N$9,FALSE))="","",(VLOOKUP($E28,'NEA Backsheet'!$D$5:$CB$183,N$9,FALSE))),"")</f>
        <v>2735.466324585087</v>
      </c>
      <c r="O28" s="184">
        <f ca="1">IFERROR(IF((VLOOKUP($E28,'NEA Backsheet'!$D$5:$CB$183,O$9,FALSE))="","",(VLOOKUP($E28,'NEA Backsheet'!$D$5:$CB$183,O$9,FALSE))),"")</f>
        <v>2791.6530549981717</v>
      </c>
      <c r="P28" s="126">
        <f ca="1">IFERROR(IF((VLOOKUP($E28,'NEA Backsheet'!$D$5:$CB$183,P$9,FALSE))="","",(VLOOKUP($E28,'NEA Backsheet'!$D$5:$CB$183,P$9,FALSE))),"")</f>
        <v>2777.1880066912609</v>
      </c>
      <c r="Q28" s="127">
        <f ca="1">IFERROR(IF((VLOOKUP($E28,'NEA Backsheet'!$D$5:$CB$183,Q$9,FALSE))="","",(VLOOKUP($E28,'NEA Backsheet'!$D$5:$CB$183,Q$9,FALSE))),"")</f>
        <v>0</v>
      </c>
      <c r="R28" s="126">
        <f ca="1">IFERROR(IF((VLOOKUP($E28,'NEA Backsheet'!$D$5:$CB$183,R$9,FALSE))="","",(VLOOKUP($E28,'NEA Backsheet'!$D$5:$CB$183,R$9,FALSE))),"")</f>
        <v>0</v>
      </c>
    </row>
    <row r="29" spans="1:18" ht="15" customHeight="1" x14ac:dyDescent="0.3">
      <c r="A29" s="56">
        <v>15</v>
      </c>
      <c r="B29" s="97" t="str">
        <f ca="1">IFERROR(IF((VLOOKUP($E29,'Org List'!$AJ$10:$AL$188,3,FALSE))="","",(VLOOKUP($E29,'Org List'!$AJ$10:$AL$188,3,FALSE))),"")</f>
        <v>NHS England North (Yorkshire And Humber)</v>
      </c>
      <c r="C29" s="98" t="str">
        <f ca="1">IFERROR(IF((VLOOKUP($E29,'Org List'!$AO$10:$AQ$188,3,FALSE))="","",(VLOOKUP($E29,'Org List'!$AO$10:$AQ$188,3,FALSE))),"")</f>
        <v/>
      </c>
      <c r="D29" s="116" t="str">
        <f ca="1">IFERROR(IF((VLOOKUP($E29,'Org List'!$AT$10:$AV$188,3,FALSE))="","",(VLOOKUP($E29,'Org List'!$AT$10:$AV$188,3,FALSE))),"")</f>
        <v>NHS England North (Yorkshire And Humber)</v>
      </c>
      <c r="E29" s="97" t="str">
        <f t="shared" ca="1" si="0"/>
        <v>Q72</v>
      </c>
      <c r="F29" s="99" t="str">
        <f ca="1">IF(E29="","",VLOOKUP(E29,'Org List'!$J$9:$K$488,2,0))</f>
        <v>NHS England North (Yorkshire And Humber)</v>
      </c>
      <c r="G29" s="123">
        <f ca="1">IFERROR(IF((VLOOKUP($E29,'NEA Backsheet'!$D$5:$CB$183,G$9,FALSE))="","",(VLOOKUP($E29,'NEA Backsheet'!$D$5:$CB$183,G$9,FALSE))),"")</f>
        <v>2778.8093591523602</v>
      </c>
      <c r="H29" s="124">
        <f ca="1">IFERROR(IF((VLOOKUP($E29,'NEA Backsheet'!$D$5:$CB$183,H$9,FALSE))="","",(VLOOKUP($E29,'NEA Backsheet'!$D$5:$CB$183,H$9,FALSE))),"")</f>
        <v>2733.8992307584886</v>
      </c>
      <c r="I29" s="124">
        <f ca="1">IFERROR(IF((VLOOKUP($E29,'NEA Backsheet'!$D$5:$CB$183,I$9,FALSE))="","",(VLOOKUP($E29,'NEA Backsheet'!$D$5:$CB$183,I$9,FALSE))),"")</f>
        <v>2866.1779429815369</v>
      </c>
      <c r="J29" s="125">
        <f ca="1">IFERROR(IF((VLOOKUP($E29,'NEA Backsheet'!$D$5:$CB$183,J$9,FALSE))="","",(VLOOKUP($E29,'NEA Backsheet'!$D$5:$CB$183,J$9,FALSE))),"")</f>
        <v>2838.854420405085</v>
      </c>
      <c r="K29" s="123">
        <f ca="1">IFERROR(IF((VLOOKUP($E29,'NEA Backsheet'!$D$5:$CB$183,K$9,FALSE))="","",(VLOOKUP($E29,'NEA Backsheet'!$D$5:$CB$183,K$9,FALSE))),"")</f>
        <v>2831.0675094394855</v>
      </c>
      <c r="L29" s="124">
        <f ca="1">IFERROR(IF((VLOOKUP($E29,'NEA Backsheet'!$D$5:$CB$183,L$9,FALSE))="","",(VLOOKUP($E29,'NEA Backsheet'!$D$5:$CB$183,L$9,FALSE))),"")</f>
        <v>2797.9318044843549</v>
      </c>
      <c r="M29" s="124">
        <f ca="1">IFERROR(IF((VLOOKUP($E29,'NEA Backsheet'!$D$5:$CB$183,M$9,FALSE))="","",(VLOOKUP($E29,'NEA Backsheet'!$D$5:$CB$183,M$9,FALSE))),"")</f>
        <v>2864.387993140735</v>
      </c>
      <c r="N29" s="126">
        <f ca="1">IFERROR(IF((VLOOKUP($E29,'NEA Backsheet'!$D$5:$CB$183,N$9,FALSE))="","",(VLOOKUP($E29,'NEA Backsheet'!$D$5:$CB$183,N$9,FALSE))),"")</f>
        <v>2865.260861082168</v>
      </c>
      <c r="O29" s="184">
        <f ca="1">IFERROR(IF((VLOOKUP($E29,'NEA Backsheet'!$D$5:$CB$183,O$9,FALSE))="","",(VLOOKUP($E29,'NEA Backsheet'!$D$5:$CB$183,O$9,FALSE))),"")</f>
        <v>2855.116618945312</v>
      </c>
      <c r="P29" s="126">
        <f ca="1">IFERROR(IF((VLOOKUP($E29,'NEA Backsheet'!$D$5:$CB$183,P$9,FALSE))="","",(VLOOKUP($E29,'NEA Backsheet'!$D$5:$CB$183,P$9,FALSE))),"")</f>
        <v>2823.9820013789158</v>
      </c>
      <c r="Q29" s="127">
        <f ca="1">IFERROR(IF((VLOOKUP($E29,'NEA Backsheet'!$D$5:$CB$183,Q$9,FALSE))="","",(VLOOKUP($E29,'NEA Backsheet'!$D$5:$CB$183,Q$9,FALSE))),"")</f>
        <v>0</v>
      </c>
      <c r="R29" s="126">
        <f ca="1">IFERROR(IF((VLOOKUP($E29,'NEA Backsheet'!$D$5:$CB$183,R$9,FALSE))="","",(VLOOKUP($E29,'NEA Backsheet'!$D$5:$CB$183,R$9,FALSE))),"")</f>
        <v>0</v>
      </c>
    </row>
    <row r="30" spans="1:18" ht="15" customHeight="1" x14ac:dyDescent="0.3">
      <c r="A30" s="56">
        <v>16</v>
      </c>
      <c r="B30" s="97" t="str">
        <f ca="1">IFERROR(IF((VLOOKUP($E30,'Org List'!$AJ$10:$AL$188,3,FALSE))="","",(VLOOKUP($E30,'Org List'!$AJ$10:$AL$188,3,FALSE))),"")</f>
        <v>NHS England North (Cumbria And North East)</v>
      </c>
      <c r="C30" s="98" t="str">
        <f ca="1">IFERROR(IF((VLOOKUP($E30,'Org List'!$AO$10:$AQ$188,3,FALSE))="","",(VLOOKUP($E30,'Org List'!$AO$10:$AQ$188,3,FALSE))),"")</f>
        <v/>
      </c>
      <c r="D30" s="116" t="str">
        <f ca="1">IFERROR(IF((VLOOKUP($E30,'Org List'!$AT$10:$AV$188,3,FALSE))="","",(VLOOKUP($E30,'Org List'!$AT$10:$AV$188,3,FALSE))),"")</f>
        <v>NHS England North (Cumbria And North East)</v>
      </c>
      <c r="E30" s="97" t="str">
        <f t="shared" ca="1" si="0"/>
        <v>Q74</v>
      </c>
      <c r="F30" s="99" t="str">
        <f ca="1">IF(E30="","",VLOOKUP(E30,'Org List'!$J$9:$K$488,2,0))</f>
        <v>NHS England North (Cumbria And North East)</v>
      </c>
      <c r="G30" s="123">
        <f ca="1">IFERROR(IF((VLOOKUP($E30,'NEA Backsheet'!$D$5:$CB$183,G$9,FALSE))="","",(VLOOKUP($E30,'NEA Backsheet'!$D$5:$CB$183,G$9,FALSE))),"")</f>
        <v>2999.7934305153567</v>
      </c>
      <c r="H30" s="124">
        <f ca="1">IFERROR(IF((VLOOKUP($E30,'NEA Backsheet'!$D$5:$CB$183,H$9,FALSE))="","",(VLOOKUP($E30,'NEA Backsheet'!$D$5:$CB$183,H$9,FALSE))),"")</f>
        <v>3001.092990868673</v>
      </c>
      <c r="I30" s="124">
        <f ca="1">IFERROR(IF((VLOOKUP($E30,'NEA Backsheet'!$D$5:$CB$183,I$9,FALSE))="","",(VLOOKUP($E30,'NEA Backsheet'!$D$5:$CB$183,I$9,FALSE))),"")</f>
        <v>3185.0447366053886</v>
      </c>
      <c r="J30" s="125">
        <f ca="1">IFERROR(IF((VLOOKUP($E30,'NEA Backsheet'!$D$5:$CB$183,J$9,FALSE))="","",(VLOOKUP($E30,'NEA Backsheet'!$D$5:$CB$183,J$9,FALSE))),"")</f>
        <v>3153.9224132570885</v>
      </c>
      <c r="K30" s="123">
        <f ca="1">IFERROR(IF((VLOOKUP($E30,'NEA Backsheet'!$D$5:$CB$183,K$9,FALSE))="","",(VLOOKUP($E30,'NEA Backsheet'!$D$5:$CB$183,K$9,FALSE))),"")</f>
        <v>3112.1375538885691</v>
      </c>
      <c r="L30" s="124">
        <f ca="1">IFERROR(IF((VLOOKUP($E30,'NEA Backsheet'!$D$5:$CB$183,L$9,FALSE))="","",(VLOOKUP($E30,'NEA Backsheet'!$D$5:$CB$183,L$9,FALSE))),"")</f>
        <v>3095.9783442267608</v>
      </c>
      <c r="M30" s="124">
        <f ca="1">IFERROR(IF((VLOOKUP($E30,'NEA Backsheet'!$D$5:$CB$183,M$9,FALSE))="","",(VLOOKUP($E30,'NEA Backsheet'!$D$5:$CB$183,M$9,FALSE))),"")</f>
        <v>3197.9601304026701</v>
      </c>
      <c r="N30" s="126">
        <f ca="1">IFERROR(IF((VLOOKUP($E30,'NEA Backsheet'!$D$5:$CB$183,N$9,FALSE))="","",(VLOOKUP($E30,'NEA Backsheet'!$D$5:$CB$183,N$9,FALSE))),"")</f>
        <v>3141.5399390271036</v>
      </c>
      <c r="O30" s="184">
        <f ca="1">IFERROR(IF((VLOOKUP($E30,'NEA Backsheet'!$D$5:$CB$183,O$9,FALSE))="","",(VLOOKUP($E30,'NEA Backsheet'!$D$5:$CB$183,O$9,FALSE))),"")</f>
        <v>3136.2110452688407</v>
      </c>
      <c r="P30" s="126">
        <f ca="1">IFERROR(IF((VLOOKUP($E30,'NEA Backsheet'!$D$5:$CB$183,P$9,FALSE))="","",(VLOOKUP($E30,'NEA Backsheet'!$D$5:$CB$183,P$9,FALSE))),"")</f>
        <v>3109.8294503354932</v>
      </c>
      <c r="Q30" s="127">
        <f ca="1">IFERROR(IF((VLOOKUP($E30,'NEA Backsheet'!$D$5:$CB$183,Q$9,FALSE))="","",(VLOOKUP($E30,'NEA Backsheet'!$D$5:$CB$183,Q$9,FALSE))),"")</f>
        <v>0</v>
      </c>
      <c r="R30" s="126">
        <f ca="1">IFERROR(IF((VLOOKUP($E30,'NEA Backsheet'!$D$5:$CB$183,R$9,FALSE))="","",(VLOOKUP($E30,'NEA Backsheet'!$D$5:$CB$183,R$9,FALSE))),"")</f>
        <v>0</v>
      </c>
    </row>
    <row r="31" spans="1:18" ht="15" customHeight="1" x14ac:dyDescent="0.3">
      <c r="A31" s="56">
        <v>17</v>
      </c>
      <c r="B31" s="97" t="str">
        <f ca="1">IFERROR(IF((VLOOKUP($E31,'Org List'!$AJ$10:$AL$188,3,FALSE))="","",(VLOOKUP($E31,'Org List'!$AJ$10:$AL$188,3,FALSE))),"")</f>
        <v>NHS England North (Cheshire And Merseyside)</v>
      </c>
      <c r="C31" s="98" t="str">
        <f ca="1">IFERROR(IF((VLOOKUP($E31,'Org List'!$AO$10:$AQ$188,3,FALSE))="","",(VLOOKUP($E31,'Org List'!$AO$10:$AQ$188,3,FALSE))),"")</f>
        <v/>
      </c>
      <c r="D31" s="116" t="str">
        <f ca="1">IFERROR(IF((VLOOKUP($E31,'Org List'!$AT$10:$AV$188,3,FALSE))="","",(VLOOKUP($E31,'Org List'!$AT$10:$AV$188,3,FALSE))),"")</f>
        <v>NHS England North (Cheshire And Merseyside)</v>
      </c>
      <c r="E31" s="97" t="str">
        <f t="shared" ca="1" si="0"/>
        <v>Q75</v>
      </c>
      <c r="F31" s="99" t="str">
        <f ca="1">IF(E31="","",VLOOKUP(E31,'Org List'!$J$9:$K$488,2,0))</f>
        <v>NHS England North (Cheshire And Merseyside)</v>
      </c>
      <c r="G31" s="123">
        <f ca="1">IFERROR(IF((VLOOKUP($E31,'NEA Backsheet'!$D$5:$CB$183,G$9,FALSE))="","",(VLOOKUP($E31,'NEA Backsheet'!$D$5:$CB$183,G$9,FALSE))),"")</f>
        <v>3313.5620005988262</v>
      </c>
      <c r="H31" s="124">
        <f ca="1">IFERROR(IF((VLOOKUP($E31,'NEA Backsheet'!$D$5:$CB$183,H$9,FALSE))="","",(VLOOKUP($E31,'NEA Backsheet'!$D$5:$CB$183,H$9,FALSE))),"")</f>
        <v>3324.6704389914976</v>
      </c>
      <c r="I31" s="124">
        <f ca="1">IFERROR(IF((VLOOKUP($E31,'NEA Backsheet'!$D$5:$CB$183,I$9,FALSE))="","",(VLOOKUP($E31,'NEA Backsheet'!$D$5:$CB$183,I$9,FALSE))),"")</f>
        <v>3473.1703567649465</v>
      </c>
      <c r="J31" s="125">
        <f ca="1">IFERROR(IF((VLOOKUP($E31,'NEA Backsheet'!$D$5:$CB$183,J$9,FALSE))="","",(VLOOKUP($E31,'NEA Backsheet'!$D$5:$CB$183,J$9,FALSE))),"")</f>
        <v>3445.8975251046922</v>
      </c>
      <c r="K31" s="123">
        <f ca="1">IFERROR(IF((VLOOKUP($E31,'NEA Backsheet'!$D$5:$CB$183,K$9,FALSE))="","",(VLOOKUP($E31,'NEA Backsheet'!$D$5:$CB$183,K$9,FALSE))),"")</f>
        <v>3420.0902853245902</v>
      </c>
      <c r="L31" s="124">
        <f ca="1">IFERROR(IF((VLOOKUP($E31,'NEA Backsheet'!$D$5:$CB$183,L$9,FALSE))="","",(VLOOKUP($E31,'NEA Backsheet'!$D$5:$CB$183,L$9,FALSE))),"")</f>
        <v>3447.3347134544847</v>
      </c>
      <c r="M31" s="124">
        <f ca="1">IFERROR(IF((VLOOKUP($E31,'NEA Backsheet'!$D$5:$CB$183,M$9,FALSE))="","",(VLOOKUP($E31,'NEA Backsheet'!$D$5:$CB$183,M$9,FALSE))),"")</f>
        <v>3523.2972244477132</v>
      </c>
      <c r="N31" s="126">
        <f ca="1">IFERROR(IF((VLOOKUP($E31,'NEA Backsheet'!$D$5:$CB$183,N$9,FALSE))="","",(VLOOKUP($E31,'NEA Backsheet'!$D$5:$CB$183,N$9,FALSE))),"")</f>
        <v>3506.2474214461631</v>
      </c>
      <c r="O31" s="184">
        <f ca="1">IFERROR(IF((VLOOKUP($E31,'NEA Backsheet'!$D$5:$CB$183,O$9,FALSE))="","",(VLOOKUP($E31,'NEA Backsheet'!$D$5:$CB$183,O$9,FALSE))),"")</f>
        <v>3534.6201598638322</v>
      </c>
      <c r="P31" s="126">
        <f ca="1">IFERROR(IF((VLOOKUP($E31,'NEA Backsheet'!$D$5:$CB$183,P$9,FALSE))="","",(VLOOKUP($E31,'NEA Backsheet'!$D$5:$CB$183,P$9,FALSE))),"")</f>
        <v>3580.121458876411</v>
      </c>
      <c r="Q31" s="127">
        <f ca="1">IFERROR(IF((VLOOKUP($E31,'NEA Backsheet'!$D$5:$CB$183,Q$9,FALSE))="","",(VLOOKUP($E31,'NEA Backsheet'!$D$5:$CB$183,Q$9,FALSE))),"")</f>
        <v>0</v>
      </c>
      <c r="R31" s="126">
        <f ca="1">IFERROR(IF((VLOOKUP($E31,'NEA Backsheet'!$D$5:$CB$183,R$9,FALSE))="","",(VLOOKUP($E31,'NEA Backsheet'!$D$5:$CB$183,R$9,FALSE))),"")</f>
        <v>0</v>
      </c>
    </row>
    <row r="32" spans="1:18" ht="15" customHeight="1" x14ac:dyDescent="0.3">
      <c r="A32" s="56">
        <v>18</v>
      </c>
      <c r="B32" s="97" t="str">
        <f ca="1">IFERROR(IF((VLOOKUP($E32,'Org List'!$AJ$10:$AL$188,3,FALSE))="","",(VLOOKUP($E32,'Org List'!$AJ$10:$AL$188,3,FALSE))),"")</f>
        <v>NHS England North (Greater Manchester)</v>
      </c>
      <c r="C32" s="98" t="str">
        <f ca="1">IFERROR(IF((VLOOKUP($E32,'Org List'!$AO$10:$AQ$188,3,FALSE))="","",(VLOOKUP($E32,'Org List'!$AO$10:$AQ$188,3,FALSE))),"")</f>
        <v/>
      </c>
      <c r="D32" s="116" t="str">
        <f ca="1">IFERROR(IF((VLOOKUP($E32,'Org List'!$AT$10:$AV$188,3,FALSE))="","",(VLOOKUP($E32,'Org List'!$AT$10:$AV$188,3,FALSE))),"")</f>
        <v>NHS England North (Greater Manchester)</v>
      </c>
      <c r="E32" s="97" t="str">
        <f t="shared" ca="1" si="0"/>
        <v>Q83</v>
      </c>
      <c r="F32" s="99" t="str">
        <f ca="1">IF(E32="","",VLOOKUP(E32,'Org List'!$J$9:$K$488,2,0))</f>
        <v>NHS England North (Greater Manchester)</v>
      </c>
      <c r="G32" s="123">
        <f ca="1">IFERROR(IF((VLOOKUP($E32,'NEA Backsheet'!$D$5:$CB$183,G$9,FALSE))="","",(VLOOKUP($E32,'NEA Backsheet'!$D$5:$CB$183,G$9,FALSE))),"")</f>
        <v>3036.5642889189367</v>
      </c>
      <c r="H32" s="124">
        <f ca="1">IFERROR(IF((VLOOKUP($E32,'NEA Backsheet'!$D$5:$CB$183,H$9,FALSE))="","",(VLOOKUP($E32,'NEA Backsheet'!$D$5:$CB$183,H$9,FALSE))),"")</f>
        <v>3092.8867106714915</v>
      </c>
      <c r="I32" s="124">
        <f ca="1">IFERROR(IF((VLOOKUP($E32,'NEA Backsheet'!$D$5:$CB$183,I$9,FALSE))="","",(VLOOKUP($E32,'NEA Backsheet'!$D$5:$CB$183,I$9,FALSE))),"")</f>
        <v>3348.0188061383196</v>
      </c>
      <c r="J32" s="125">
        <f ca="1">IFERROR(IF((VLOOKUP($E32,'NEA Backsheet'!$D$5:$CB$183,J$9,FALSE))="","",(VLOOKUP($E32,'NEA Backsheet'!$D$5:$CB$183,J$9,FALSE))),"")</f>
        <v>3204.6398982270866</v>
      </c>
      <c r="K32" s="123">
        <f ca="1">IFERROR(IF((VLOOKUP($E32,'NEA Backsheet'!$D$5:$CB$183,K$9,FALSE))="","",(VLOOKUP($E32,'NEA Backsheet'!$D$5:$CB$183,K$9,FALSE))),"")</f>
        <v>3116.2727357122435</v>
      </c>
      <c r="L32" s="124">
        <f ca="1">IFERROR(IF((VLOOKUP($E32,'NEA Backsheet'!$D$5:$CB$183,L$9,FALSE))="","",(VLOOKUP($E32,'NEA Backsheet'!$D$5:$CB$183,L$9,FALSE))),"")</f>
        <v>3081.6421117369637</v>
      </c>
      <c r="M32" s="124">
        <f ca="1">IFERROR(IF((VLOOKUP($E32,'NEA Backsheet'!$D$5:$CB$183,M$9,FALSE))="","",(VLOOKUP($E32,'NEA Backsheet'!$D$5:$CB$183,M$9,FALSE))),"")</f>
        <v>3235.6820991379363</v>
      </c>
      <c r="N32" s="126">
        <f ca="1">IFERROR(IF((VLOOKUP($E32,'NEA Backsheet'!$D$5:$CB$183,N$9,FALSE))="","",(VLOOKUP($E32,'NEA Backsheet'!$D$5:$CB$183,N$9,FALSE))),"")</f>
        <v>3063.4899528530714</v>
      </c>
      <c r="O32" s="184">
        <f ca="1">IFERROR(IF((VLOOKUP($E32,'NEA Backsheet'!$D$5:$CB$183,O$9,FALSE))="","",(VLOOKUP($E32,'NEA Backsheet'!$D$5:$CB$183,O$9,FALSE))),"")</f>
        <v>3292.5804836325865</v>
      </c>
      <c r="P32" s="126">
        <f ca="1">IFERROR(IF((VLOOKUP($E32,'NEA Backsheet'!$D$5:$CB$183,P$9,FALSE))="","",(VLOOKUP($E32,'NEA Backsheet'!$D$5:$CB$183,P$9,FALSE))),"")</f>
        <v>3217.2874077695665</v>
      </c>
      <c r="Q32" s="127">
        <f ca="1">IFERROR(IF((VLOOKUP($E32,'NEA Backsheet'!$D$5:$CB$183,Q$9,FALSE))="","",(VLOOKUP($E32,'NEA Backsheet'!$D$5:$CB$183,Q$9,FALSE))),"")</f>
        <v>0</v>
      </c>
      <c r="R32" s="126">
        <f ca="1">IFERROR(IF((VLOOKUP($E32,'NEA Backsheet'!$D$5:$CB$183,R$9,FALSE))="","",(VLOOKUP($E32,'NEA Backsheet'!$D$5:$CB$183,R$9,FALSE))),"")</f>
        <v>0</v>
      </c>
    </row>
    <row r="33" spans="1:18" ht="15" customHeight="1" x14ac:dyDescent="0.3">
      <c r="A33" s="56">
        <v>19</v>
      </c>
      <c r="B33" s="97" t="str">
        <f ca="1">IFERROR(IF((VLOOKUP($E33,'Org List'!$AJ$10:$AL$188,3,FALSE))="","",(VLOOKUP($E33,'Org List'!$AJ$10:$AL$188,3,FALSE))),"")</f>
        <v>NHS England North (Lancashire)</v>
      </c>
      <c r="C33" s="98" t="str">
        <f ca="1">IFERROR(IF((VLOOKUP($E33,'Org List'!$AO$10:$AQ$188,3,FALSE))="","",(VLOOKUP($E33,'Org List'!$AO$10:$AQ$188,3,FALSE))),"")</f>
        <v/>
      </c>
      <c r="D33" s="116" t="str">
        <f ca="1">IFERROR(IF((VLOOKUP($E33,'Org List'!$AT$10:$AV$188,3,FALSE))="","",(VLOOKUP($E33,'Org List'!$AT$10:$AV$188,3,FALSE))),"")</f>
        <v>NHS England North (Lancashire)</v>
      </c>
      <c r="E33" s="97" t="str">
        <f t="shared" ca="1" si="0"/>
        <v>Q84</v>
      </c>
      <c r="F33" s="99" t="str">
        <f ca="1">IF(E33="","",VLOOKUP(E33,'Org List'!$J$9:$K$488,2,0))</f>
        <v>NHS England North (Lancashire)</v>
      </c>
      <c r="G33" s="123">
        <f ca="1">IFERROR(IF((VLOOKUP($E33,'NEA Backsheet'!$D$5:$CB$183,G$9,FALSE))="","",(VLOOKUP($E33,'NEA Backsheet'!$D$5:$CB$183,G$9,FALSE))),"")</f>
        <v>2837.7346933223212</v>
      </c>
      <c r="H33" s="124">
        <f ca="1">IFERROR(IF((VLOOKUP($E33,'NEA Backsheet'!$D$5:$CB$183,H$9,FALSE))="","",(VLOOKUP($E33,'NEA Backsheet'!$D$5:$CB$183,H$9,FALSE))),"")</f>
        <v>2811.1412503050774</v>
      </c>
      <c r="I33" s="124">
        <f ca="1">IFERROR(IF((VLOOKUP($E33,'NEA Backsheet'!$D$5:$CB$183,I$9,FALSE))="","",(VLOOKUP($E33,'NEA Backsheet'!$D$5:$CB$183,I$9,FALSE))),"")</f>
        <v>3122.8253827245162</v>
      </c>
      <c r="J33" s="125">
        <f ca="1">IFERROR(IF((VLOOKUP($E33,'NEA Backsheet'!$D$5:$CB$183,J$9,FALSE))="","",(VLOOKUP($E33,'NEA Backsheet'!$D$5:$CB$183,J$9,FALSE))),"")</f>
        <v>3030.9044441756728</v>
      </c>
      <c r="K33" s="123">
        <f ca="1">IFERROR(IF((VLOOKUP($E33,'NEA Backsheet'!$D$5:$CB$183,K$9,FALSE))="","",(VLOOKUP($E33,'NEA Backsheet'!$D$5:$CB$183,K$9,FALSE))),"")</f>
        <v>2890.693381517734</v>
      </c>
      <c r="L33" s="124">
        <f ca="1">IFERROR(IF((VLOOKUP($E33,'NEA Backsheet'!$D$5:$CB$183,L$9,FALSE))="","",(VLOOKUP($E33,'NEA Backsheet'!$D$5:$CB$183,L$9,FALSE))),"")</f>
        <v>2820.5001199422745</v>
      </c>
      <c r="M33" s="124">
        <f ca="1">IFERROR(IF((VLOOKUP($E33,'NEA Backsheet'!$D$5:$CB$183,M$9,FALSE))="","",(VLOOKUP($E33,'NEA Backsheet'!$D$5:$CB$183,M$9,FALSE))),"")</f>
        <v>3045.4636145343143</v>
      </c>
      <c r="N33" s="126">
        <f ca="1">IFERROR(IF((VLOOKUP($E33,'NEA Backsheet'!$D$5:$CB$183,N$9,FALSE))="","",(VLOOKUP($E33,'NEA Backsheet'!$D$5:$CB$183,N$9,FALSE))),"")</f>
        <v>2966.8604385288613</v>
      </c>
      <c r="O33" s="184">
        <f ca="1">IFERROR(IF((VLOOKUP($E33,'NEA Backsheet'!$D$5:$CB$183,O$9,FALSE))="","",(VLOOKUP($E33,'NEA Backsheet'!$D$5:$CB$183,O$9,FALSE))),"")</f>
        <v>3018.4132068532413</v>
      </c>
      <c r="P33" s="126">
        <f ca="1">IFERROR(IF((VLOOKUP($E33,'NEA Backsheet'!$D$5:$CB$183,P$9,FALSE))="","",(VLOOKUP($E33,'NEA Backsheet'!$D$5:$CB$183,P$9,FALSE))),"")</f>
        <v>2960.3697101381299</v>
      </c>
      <c r="Q33" s="127">
        <f ca="1">IFERROR(IF((VLOOKUP($E33,'NEA Backsheet'!$D$5:$CB$183,Q$9,FALSE))="","",(VLOOKUP($E33,'NEA Backsheet'!$D$5:$CB$183,Q$9,FALSE))),"")</f>
        <v>0</v>
      </c>
      <c r="R33" s="126">
        <f ca="1">IFERROR(IF((VLOOKUP($E33,'NEA Backsheet'!$D$5:$CB$183,R$9,FALSE))="","",(VLOOKUP($E33,'NEA Backsheet'!$D$5:$CB$183,R$9,FALSE))),"")</f>
        <v>0</v>
      </c>
    </row>
    <row r="34" spans="1:18" ht="15" customHeight="1" x14ac:dyDescent="0.3">
      <c r="A34" s="56">
        <v>20</v>
      </c>
      <c r="B34" s="97" t="str">
        <f ca="1">IFERROR(IF((VLOOKUP($E34,'Org List'!$AJ$10:$AL$188,3,FALSE))="","",(VLOOKUP($E34,'Org List'!$AJ$10:$AL$188,3,FALSE))),"")</f>
        <v>NHS England Midlands And East (North Midlands)</v>
      </c>
      <c r="C34" s="98" t="str">
        <f ca="1">IFERROR(IF((VLOOKUP($E34,'Org List'!$AO$10:$AQ$188,3,FALSE))="","",(VLOOKUP($E34,'Org List'!$AO$10:$AQ$188,3,FALSE))),"")</f>
        <v/>
      </c>
      <c r="D34" s="116" t="str">
        <f ca="1">IFERROR(IF((VLOOKUP($E34,'Org List'!$AT$10:$AV$188,3,FALSE))="","",(VLOOKUP($E34,'Org List'!$AT$10:$AV$188,3,FALSE))),"")</f>
        <v>NHS England Midlands And East (North Midlands)</v>
      </c>
      <c r="E34" s="97" t="str">
        <f t="shared" ca="1" si="0"/>
        <v>Q76</v>
      </c>
      <c r="F34" s="99" t="str">
        <f ca="1">IF(E34="","",VLOOKUP(E34,'Org List'!$J$9:$K$488,2,0))</f>
        <v>NHS England Midlands And East (North Midlands)</v>
      </c>
      <c r="G34" s="123">
        <f ca="1">IFERROR(IF((VLOOKUP($E34,'NEA Backsheet'!$D$5:$CB$183,G$9,FALSE))="","",(VLOOKUP($E34,'NEA Backsheet'!$D$5:$CB$183,G$9,FALSE))),"")</f>
        <v>2716.313185710444</v>
      </c>
      <c r="H34" s="124">
        <f ca="1">IFERROR(IF((VLOOKUP($E34,'NEA Backsheet'!$D$5:$CB$183,H$9,FALSE))="","",(VLOOKUP($E34,'NEA Backsheet'!$D$5:$CB$183,H$9,FALSE))),"")</f>
        <v>2663.3283675093467</v>
      </c>
      <c r="I34" s="124">
        <f ca="1">IFERROR(IF((VLOOKUP($E34,'NEA Backsheet'!$D$5:$CB$183,I$9,FALSE))="","",(VLOOKUP($E34,'NEA Backsheet'!$D$5:$CB$183,I$9,FALSE))),"")</f>
        <v>2780.7166772827327</v>
      </c>
      <c r="J34" s="125">
        <f ca="1">IFERROR(IF((VLOOKUP($E34,'NEA Backsheet'!$D$5:$CB$183,J$9,FALSE))="","",(VLOOKUP($E34,'NEA Backsheet'!$D$5:$CB$183,J$9,FALSE))),"")</f>
        <v>2819.693966028613</v>
      </c>
      <c r="K34" s="123">
        <f ca="1">IFERROR(IF((VLOOKUP($E34,'NEA Backsheet'!$D$5:$CB$183,K$9,FALSE))="","",(VLOOKUP($E34,'NEA Backsheet'!$D$5:$CB$183,K$9,FALSE))),"")</f>
        <v>2729.9743211909636</v>
      </c>
      <c r="L34" s="124">
        <f ca="1">IFERROR(IF((VLOOKUP($E34,'NEA Backsheet'!$D$5:$CB$183,L$9,FALSE))="","",(VLOOKUP($E34,'NEA Backsheet'!$D$5:$CB$183,L$9,FALSE))),"")</f>
        <v>2726.3334147007436</v>
      </c>
      <c r="M34" s="124">
        <f ca="1">IFERROR(IF((VLOOKUP($E34,'NEA Backsheet'!$D$5:$CB$183,M$9,FALSE))="","",(VLOOKUP($E34,'NEA Backsheet'!$D$5:$CB$183,M$9,FALSE))),"")</f>
        <v>2797.4068366065976</v>
      </c>
      <c r="N34" s="126">
        <f ca="1">IFERROR(IF((VLOOKUP($E34,'NEA Backsheet'!$D$5:$CB$183,N$9,FALSE))="","",(VLOOKUP($E34,'NEA Backsheet'!$D$5:$CB$183,N$9,FALSE))),"")</f>
        <v>2756.2798062002753</v>
      </c>
      <c r="O34" s="184">
        <f ca="1">IFERROR(IF((VLOOKUP($E34,'NEA Backsheet'!$D$5:$CB$183,O$9,FALSE))="","",(VLOOKUP($E34,'NEA Backsheet'!$D$5:$CB$183,O$9,FALSE))),"")</f>
        <v>2853.8596530921245</v>
      </c>
      <c r="P34" s="126">
        <f ca="1">IFERROR(IF((VLOOKUP($E34,'NEA Backsheet'!$D$5:$CB$183,P$9,FALSE))="","",(VLOOKUP($E34,'NEA Backsheet'!$D$5:$CB$183,P$9,FALSE))),"")</f>
        <v>2900.6173172293402</v>
      </c>
      <c r="Q34" s="127">
        <f ca="1">IFERROR(IF((VLOOKUP($E34,'NEA Backsheet'!$D$5:$CB$183,Q$9,FALSE))="","",(VLOOKUP($E34,'NEA Backsheet'!$D$5:$CB$183,Q$9,FALSE))),"")</f>
        <v>0</v>
      </c>
      <c r="R34" s="126">
        <f ca="1">IFERROR(IF((VLOOKUP($E34,'NEA Backsheet'!$D$5:$CB$183,R$9,FALSE))="","",(VLOOKUP($E34,'NEA Backsheet'!$D$5:$CB$183,R$9,FALSE))),"")</f>
        <v>0</v>
      </c>
    </row>
    <row r="35" spans="1:18" ht="15" customHeight="1" x14ac:dyDescent="0.3">
      <c r="A35" s="56">
        <v>21</v>
      </c>
      <c r="B35" s="97" t="str">
        <f ca="1">IFERROR(IF((VLOOKUP($E35,'Org List'!$AJ$10:$AL$188,3,FALSE))="","",(VLOOKUP($E35,'Org List'!$AJ$10:$AL$188,3,FALSE))),"")</f>
        <v>NHS England Midlands And East (West Midlands)</v>
      </c>
      <c r="C35" s="98" t="str">
        <f ca="1">IFERROR(IF((VLOOKUP($E35,'Org List'!$AO$10:$AQ$188,3,FALSE))="","",(VLOOKUP($E35,'Org List'!$AO$10:$AQ$188,3,FALSE))),"")</f>
        <v/>
      </c>
      <c r="D35" s="116" t="str">
        <f ca="1">IFERROR(IF((VLOOKUP($E35,'Org List'!$AT$10:$AV$188,3,FALSE))="","",(VLOOKUP($E35,'Org List'!$AT$10:$AV$188,3,FALSE))),"")</f>
        <v>NHS England Midlands And East (West Midlands)</v>
      </c>
      <c r="E35" s="97" t="str">
        <f t="shared" ca="1" si="0"/>
        <v>Q77</v>
      </c>
      <c r="F35" s="99" t="str">
        <f ca="1">IF(E35="","",VLOOKUP(E35,'Org List'!$J$9:$K$488,2,0))</f>
        <v>NHS England Midlands And East (West Midlands)</v>
      </c>
      <c r="G35" s="123">
        <f ca="1">IFERROR(IF((VLOOKUP($E35,'NEA Backsheet'!$D$5:$CB$183,G$9,FALSE))="","",(VLOOKUP($E35,'NEA Backsheet'!$D$5:$CB$183,G$9,FALSE))),"")</f>
        <v>2829.0007280583427</v>
      </c>
      <c r="H35" s="124">
        <f ca="1">IFERROR(IF((VLOOKUP($E35,'NEA Backsheet'!$D$5:$CB$183,H$9,FALSE))="","",(VLOOKUP($E35,'NEA Backsheet'!$D$5:$CB$183,H$9,FALSE))),"")</f>
        <v>2755.410797091246</v>
      </c>
      <c r="I35" s="124">
        <f ca="1">IFERROR(IF((VLOOKUP($E35,'NEA Backsheet'!$D$5:$CB$183,I$9,FALSE))="","",(VLOOKUP($E35,'NEA Backsheet'!$D$5:$CB$183,I$9,FALSE))),"")</f>
        <v>2826.6866154229883</v>
      </c>
      <c r="J35" s="125">
        <f ca="1">IFERROR(IF((VLOOKUP($E35,'NEA Backsheet'!$D$5:$CB$183,J$9,FALSE))="","",(VLOOKUP($E35,'NEA Backsheet'!$D$5:$CB$183,J$9,FALSE))),"")</f>
        <v>2822.057532829413</v>
      </c>
      <c r="K35" s="123">
        <f ca="1">IFERROR(IF((VLOOKUP($E35,'NEA Backsheet'!$D$5:$CB$183,K$9,FALSE))="","",(VLOOKUP($E35,'NEA Backsheet'!$D$5:$CB$183,K$9,FALSE))),"")</f>
        <v>2846.8498389419192</v>
      </c>
      <c r="L35" s="124">
        <f ca="1">IFERROR(IF((VLOOKUP($E35,'NEA Backsheet'!$D$5:$CB$183,L$9,FALSE))="","",(VLOOKUP($E35,'NEA Backsheet'!$D$5:$CB$183,L$9,FALSE))),"")</f>
        <v>2833.2689763059961</v>
      </c>
      <c r="M35" s="124">
        <f ca="1">IFERROR(IF((VLOOKUP($E35,'NEA Backsheet'!$D$5:$CB$183,M$9,FALSE))="","",(VLOOKUP($E35,'NEA Backsheet'!$D$5:$CB$183,M$9,FALSE))),"")</f>
        <v>2956.5861494469195</v>
      </c>
      <c r="N35" s="126">
        <f ca="1">IFERROR(IF((VLOOKUP($E35,'NEA Backsheet'!$D$5:$CB$183,N$9,FALSE))="","",(VLOOKUP($E35,'NEA Backsheet'!$D$5:$CB$183,N$9,FALSE))),"")</f>
        <v>2892.797801580909</v>
      </c>
      <c r="O35" s="184">
        <f ca="1">IFERROR(IF((VLOOKUP($E35,'NEA Backsheet'!$D$5:$CB$183,O$9,FALSE))="","",(VLOOKUP($E35,'NEA Backsheet'!$D$5:$CB$183,O$9,FALSE))),"")</f>
        <v>2897.1767282832102</v>
      </c>
      <c r="P35" s="126">
        <f ca="1">IFERROR(IF((VLOOKUP($E35,'NEA Backsheet'!$D$5:$CB$183,P$9,FALSE))="","",(VLOOKUP($E35,'NEA Backsheet'!$D$5:$CB$183,P$9,FALSE))),"")</f>
        <v>2912.4787745514905</v>
      </c>
      <c r="Q35" s="127">
        <f ca="1">IFERROR(IF((VLOOKUP($E35,'NEA Backsheet'!$D$5:$CB$183,Q$9,FALSE))="","",(VLOOKUP($E35,'NEA Backsheet'!$D$5:$CB$183,Q$9,FALSE))),"")</f>
        <v>0</v>
      </c>
      <c r="R35" s="126">
        <f ca="1">IFERROR(IF((VLOOKUP($E35,'NEA Backsheet'!$D$5:$CB$183,R$9,FALSE))="","",(VLOOKUP($E35,'NEA Backsheet'!$D$5:$CB$183,R$9,FALSE))),"")</f>
        <v>0</v>
      </c>
    </row>
    <row r="36" spans="1:18" ht="15" customHeight="1" x14ac:dyDescent="0.3">
      <c r="A36" s="56">
        <v>22</v>
      </c>
      <c r="B36" s="97" t="str">
        <f ca="1">IFERROR(IF((VLOOKUP($E36,'Org List'!$AJ$10:$AL$188,3,FALSE))="","",(VLOOKUP($E36,'Org List'!$AJ$10:$AL$188,3,FALSE))),"")</f>
        <v>NHS England Midlands And East (Central Midlands)</v>
      </c>
      <c r="C36" s="98" t="str">
        <f ca="1">IFERROR(IF((VLOOKUP($E36,'Org List'!$AO$10:$AQ$188,3,FALSE))="","",(VLOOKUP($E36,'Org List'!$AO$10:$AQ$188,3,FALSE))),"")</f>
        <v/>
      </c>
      <c r="D36" s="116" t="str">
        <f ca="1">IFERROR(IF((VLOOKUP($E36,'Org List'!$AT$10:$AV$188,3,FALSE))="","",(VLOOKUP($E36,'Org List'!$AT$10:$AV$188,3,FALSE))),"")</f>
        <v>NHS England Midlands And East (Central Midlands)</v>
      </c>
      <c r="E36" s="97" t="str">
        <f t="shared" ca="1" si="0"/>
        <v>Q78</v>
      </c>
      <c r="F36" s="99" t="str">
        <f ca="1">IF(E36="","",VLOOKUP(E36,'Org List'!$J$9:$K$488,2,0))</f>
        <v>NHS England Midlands And East (Central Midlands)</v>
      </c>
      <c r="G36" s="123">
        <f ca="1">IFERROR(IF((VLOOKUP($E36,'NEA Backsheet'!$D$5:$CB$183,G$9,FALSE))="","",(VLOOKUP($E36,'NEA Backsheet'!$D$5:$CB$183,G$9,FALSE))),"")</f>
        <v>2589.7849644981738</v>
      </c>
      <c r="H36" s="124">
        <f ca="1">IFERROR(IF((VLOOKUP($E36,'NEA Backsheet'!$D$5:$CB$183,H$9,FALSE))="","",(VLOOKUP($E36,'NEA Backsheet'!$D$5:$CB$183,H$9,FALSE))),"")</f>
        <v>2578.2459628000706</v>
      </c>
      <c r="I36" s="124">
        <f ca="1">IFERROR(IF((VLOOKUP($E36,'NEA Backsheet'!$D$5:$CB$183,I$9,FALSE))="","",(VLOOKUP($E36,'NEA Backsheet'!$D$5:$CB$183,I$9,FALSE))),"")</f>
        <v>2669.692518707885</v>
      </c>
      <c r="J36" s="125">
        <f ca="1">IFERROR(IF((VLOOKUP($E36,'NEA Backsheet'!$D$5:$CB$183,J$9,FALSE))="","",(VLOOKUP($E36,'NEA Backsheet'!$D$5:$CB$183,J$9,FALSE))),"")</f>
        <v>2604.2198653969213</v>
      </c>
      <c r="K36" s="123">
        <f ca="1">IFERROR(IF((VLOOKUP($E36,'NEA Backsheet'!$D$5:$CB$183,K$9,FALSE))="","",(VLOOKUP($E36,'NEA Backsheet'!$D$5:$CB$183,K$9,FALSE))),"")</f>
        <v>2430.4975148783519</v>
      </c>
      <c r="L36" s="124">
        <f ca="1">IFERROR(IF((VLOOKUP($E36,'NEA Backsheet'!$D$5:$CB$183,L$9,FALSE))="","",(VLOOKUP($E36,'NEA Backsheet'!$D$5:$CB$183,L$9,FALSE))),"")</f>
        <v>2433.1377799561628</v>
      </c>
      <c r="M36" s="124">
        <f ca="1">IFERROR(IF((VLOOKUP($E36,'NEA Backsheet'!$D$5:$CB$183,M$9,FALSE))="","",(VLOOKUP($E36,'NEA Backsheet'!$D$5:$CB$183,M$9,FALSE))),"")</f>
        <v>2524.3558494481731</v>
      </c>
      <c r="N36" s="126">
        <f ca="1">IFERROR(IF((VLOOKUP($E36,'NEA Backsheet'!$D$5:$CB$183,N$9,FALSE))="","",(VLOOKUP($E36,'NEA Backsheet'!$D$5:$CB$183,N$9,FALSE))),"")</f>
        <v>2461.0976385001195</v>
      </c>
      <c r="O36" s="184">
        <f ca="1">IFERROR(IF((VLOOKUP($E36,'NEA Backsheet'!$D$5:$CB$183,O$9,FALSE))="","",(VLOOKUP($E36,'NEA Backsheet'!$D$5:$CB$183,O$9,FALSE))),"")</f>
        <v>2629.1260255572611</v>
      </c>
      <c r="P36" s="126">
        <f ca="1">IFERROR(IF((VLOOKUP($E36,'NEA Backsheet'!$D$5:$CB$183,P$9,FALSE))="","",(VLOOKUP($E36,'NEA Backsheet'!$D$5:$CB$183,P$9,FALSE))),"")</f>
        <v>2557.125214267161</v>
      </c>
      <c r="Q36" s="127">
        <f ca="1">IFERROR(IF((VLOOKUP($E36,'NEA Backsheet'!$D$5:$CB$183,Q$9,FALSE))="","",(VLOOKUP($E36,'NEA Backsheet'!$D$5:$CB$183,Q$9,FALSE))),"")</f>
        <v>0</v>
      </c>
      <c r="R36" s="126">
        <f ca="1">IFERROR(IF((VLOOKUP($E36,'NEA Backsheet'!$D$5:$CB$183,R$9,FALSE))="","",(VLOOKUP($E36,'NEA Backsheet'!$D$5:$CB$183,R$9,FALSE))),"")</f>
        <v>0</v>
      </c>
    </row>
    <row r="37" spans="1:18" ht="15" customHeight="1" x14ac:dyDescent="0.3">
      <c r="A37" s="56">
        <v>23</v>
      </c>
      <c r="B37" s="97" t="str">
        <f ca="1">IFERROR(IF((VLOOKUP($E37,'Org List'!$AJ$10:$AL$188,3,FALSE))="","",(VLOOKUP($E37,'Org List'!$AJ$10:$AL$188,3,FALSE))),"")</f>
        <v>NHS England Midlands And East (East)</v>
      </c>
      <c r="C37" s="98" t="str">
        <f ca="1">IFERROR(IF((VLOOKUP($E37,'Org List'!$AO$10:$AQ$188,3,FALSE))="","",(VLOOKUP($E37,'Org List'!$AO$10:$AQ$188,3,FALSE))),"")</f>
        <v/>
      </c>
      <c r="D37" s="116" t="str">
        <f ca="1">IFERROR(IF((VLOOKUP($E37,'Org List'!$AT$10:$AV$188,3,FALSE))="","",(VLOOKUP($E37,'Org List'!$AT$10:$AV$188,3,FALSE))),"")</f>
        <v>NHS England Midlands And East (East)</v>
      </c>
      <c r="E37" s="97" t="str">
        <f t="shared" ca="1" si="0"/>
        <v>Q79</v>
      </c>
      <c r="F37" s="99" t="str">
        <f ca="1">IF(E37="","",VLOOKUP(E37,'Org List'!$J$9:$K$488,2,0))</f>
        <v>NHS England Midlands And East (East)</v>
      </c>
      <c r="G37" s="123">
        <f ca="1">IFERROR(IF((VLOOKUP($E37,'NEA Backsheet'!$D$5:$CB$183,G$9,FALSE))="","",(VLOOKUP($E37,'NEA Backsheet'!$D$5:$CB$183,G$9,FALSE))),"")</f>
        <v>2574.7715116416698</v>
      </c>
      <c r="H37" s="124">
        <f ca="1">IFERROR(IF((VLOOKUP($E37,'NEA Backsheet'!$D$5:$CB$183,H$9,FALSE))="","",(VLOOKUP($E37,'NEA Backsheet'!$D$5:$CB$183,H$9,FALSE))),"")</f>
        <v>2558.6827903666149</v>
      </c>
      <c r="I37" s="124">
        <f ca="1">IFERROR(IF((VLOOKUP($E37,'NEA Backsheet'!$D$5:$CB$183,I$9,FALSE))="","",(VLOOKUP($E37,'NEA Backsheet'!$D$5:$CB$183,I$9,FALSE))),"")</f>
        <v>2663.3448694091203</v>
      </c>
      <c r="J37" s="125">
        <f ca="1">IFERROR(IF((VLOOKUP($E37,'NEA Backsheet'!$D$5:$CB$183,J$9,FALSE))="","",(VLOOKUP($E37,'NEA Backsheet'!$D$5:$CB$183,J$9,FALSE))),"")</f>
        <v>2668.8817258624563</v>
      </c>
      <c r="K37" s="123">
        <f ca="1">IFERROR(IF((VLOOKUP($E37,'NEA Backsheet'!$D$5:$CB$183,K$9,FALSE))="","",(VLOOKUP($E37,'NEA Backsheet'!$D$5:$CB$183,K$9,FALSE))),"")</f>
        <v>2658.5235495217239</v>
      </c>
      <c r="L37" s="124">
        <f ca="1">IFERROR(IF((VLOOKUP($E37,'NEA Backsheet'!$D$5:$CB$183,L$9,FALSE))="","",(VLOOKUP($E37,'NEA Backsheet'!$D$5:$CB$183,L$9,FALSE))),"")</f>
        <v>2668.3552350847449</v>
      </c>
      <c r="M37" s="124">
        <f ca="1">IFERROR(IF((VLOOKUP($E37,'NEA Backsheet'!$D$5:$CB$183,M$9,FALSE))="","",(VLOOKUP($E37,'NEA Backsheet'!$D$5:$CB$183,M$9,FALSE))),"")</f>
        <v>2759.3363121964603</v>
      </c>
      <c r="N37" s="126">
        <f ca="1">IFERROR(IF((VLOOKUP($E37,'NEA Backsheet'!$D$5:$CB$183,N$9,FALSE))="","",(VLOOKUP($E37,'NEA Backsheet'!$D$5:$CB$183,N$9,FALSE))),"")</f>
        <v>2719.8752709932392</v>
      </c>
      <c r="O37" s="184">
        <f ca="1">IFERROR(IF((VLOOKUP($E37,'NEA Backsheet'!$D$5:$CB$183,O$9,FALSE))="","",(VLOOKUP($E37,'NEA Backsheet'!$D$5:$CB$183,O$9,FALSE))),"")</f>
        <v>2696.3426806714428</v>
      </c>
      <c r="P37" s="126">
        <f ca="1">IFERROR(IF((VLOOKUP($E37,'NEA Backsheet'!$D$5:$CB$183,P$9,FALSE))="","",(VLOOKUP($E37,'NEA Backsheet'!$D$5:$CB$183,P$9,FALSE))),"")</f>
        <v>2693.9460910433381</v>
      </c>
      <c r="Q37" s="127">
        <f ca="1">IFERROR(IF((VLOOKUP($E37,'NEA Backsheet'!$D$5:$CB$183,Q$9,FALSE))="","",(VLOOKUP($E37,'NEA Backsheet'!$D$5:$CB$183,Q$9,FALSE))),"")</f>
        <v>0</v>
      </c>
      <c r="R37" s="126">
        <f ca="1">IFERROR(IF((VLOOKUP($E37,'NEA Backsheet'!$D$5:$CB$183,R$9,FALSE))="","",(VLOOKUP($E37,'NEA Backsheet'!$D$5:$CB$183,R$9,FALSE))),"")</f>
        <v>0</v>
      </c>
    </row>
    <row r="38" spans="1:18" ht="15" customHeight="1" x14ac:dyDescent="0.3">
      <c r="A38" s="56">
        <v>24</v>
      </c>
      <c r="B38" s="97" t="str">
        <f ca="1">IFERROR(IF((VLOOKUP($E38,'Org List'!$AJ$10:$AL$188,3,FALSE))="","",(VLOOKUP($E38,'Org List'!$AJ$10:$AL$188,3,FALSE))),"")</f>
        <v>NHS England South West (South West South)</v>
      </c>
      <c r="C38" s="98" t="str">
        <f ca="1">IFERROR(IF((VLOOKUP($E38,'Org List'!$AO$10:$AQ$188,3,FALSE))="","",(VLOOKUP($E38,'Org List'!$AO$10:$AQ$188,3,FALSE))),"")</f>
        <v/>
      </c>
      <c r="D38" s="116" t="str">
        <f ca="1">IFERROR(IF((VLOOKUP($E38,'Org List'!$AT$10:$AV$188,3,FALSE))="","",(VLOOKUP($E38,'Org List'!$AT$10:$AV$188,3,FALSE))),"")</f>
        <v>NHS England South West (South West South)</v>
      </c>
      <c r="E38" s="97" t="str">
        <f t="shared" ca="1" si="0"/>
        <v>Q85</v>
      </c>
      <c r="F38" s="99" t="str">
        <f ca="1">IF(E38="","",VLOOKUP(E38,'Org List'!$J$9:$K$488,2,0))</f>
        <v>NHS England South West (South West South)</v>
      </c>
      <c r="G38" s="123">
        <f ca="1">IFERROR(IF((VLOOKUP($E38,'NEA Backsheet'!$D$5:$CB$183,G$9,FALSE))="","",(VLOOKUP($E38,'NEA Backsheet'!$D$5:$CB$183,G$9,FALSE))),"")</f>
        <v>2868.2049604017143</v>
      </c>
      <c r="H38" s="124">
        <f ca="1">IFERROR(IF((VLOOKUP($E38,'NEA Backsheet'!$D$5:$CB$183,H$9,FALSE))="","",(VLOOKUP($E38,'NEA Backsheet'!$D$5:$CB$183,H$9,FALSE))),"")</f>
        <v>2834.9328686938757</v>
      </c>
      <c r="I38" s="124">
        <f ca="1">IFERROR(IF((VLOOKUP($E38,'NEA Backsheet'!$D$5:$CB$183,I$9,FALSE))="","",(VLOOKUP($E38,'NEA Backsheet'!$D$5:$CB$183,I$9,FALSE))),"")</f>
        <v>3014.317654429703</v>
      </c>
      <c r="J38" s="125">
        <f ca="1">IFERROR(IF((VLOOKUP($E38,'NEA Backsheet'!$D$5:$CB$183,J$9,FALSE))="","",(VLOOKUP($E38,'NEA Backsheet'!$D$5:$CB$183,J$9,FALSE))),"")</f>
        <v>2986.9249388687331</v>
      </c>
      <c r="K38" s="123">
        <f ca="1">IFERROR(IF((VLOOKUP($E38,'NEA Backsheet'!$D$5:$CB$183,K$9,FALSE))="","",(VLOOKUP($E38,'NEA Backsheet'!$D$5:$CB$183,K$9,FALSE))),"")</f>
        <v>2912.7857196029154</v>
      </c>
      <c r="L38" s="124">
        <f ca="1">IFERROR(IF((VLOOKUP($E38,'NEA Backsheet'!$D$5:$CB$183,L$9,FALSE))="","",(VLOOKUP($E38,'NEA Backsheet'!$D$5:$CB$183,L$9,FALSE))),"")</f>
        <v>2908.4000016860587</v>
      </c>
      <c r="M38" s="124">
        <f ca="1">IFERROR(IF((VLOOKUP($E38,'NEA Backsheet'!$D$5:$CB$183,M$9,FALSE))="","",(VLOOKUP($E38,'NEA Backsheet'!$D$5:$CB$183,M$9,FALSE))),"")</f>
        <v>3029.8713368193353</v>
      </c>
      <c r="N38" s="126">
        <f ca="1">IFERROR(IF((VLOOKUP($E38,'NEA Backsheet'!$D$5:$CB$183,N$9,FALSE))="","",(VLOOKUP($E38,'NEA Backsheet'!$D$5:$CB$183,N$9,FALSE))),"")</f>
        <v>2988.5904148828022</v>
      </c>
      <c r="O38" s="184">
        <f ca="1">IFERROR(IF((VLOOKUP($E38,'NEA Backsheet'!$D$5:$CB$183,O$9,FALSE))="","",(VLOOKUP($E38,'NEA Backsheet'!$D$5:$CB$183,O$9,FALSE))),"")</f>
        <v>2968.4571683106838</v>
      </c>
      <c r="P38" s="126">
        <f ca="1">IFERROR(IF((VLOOKUP($E38,'NEA Backsheet'!$D$5:$CB$183,P$9,FALSE))="","",(VLOOKUP($E38,'NEA Backsheet'!$D$5:$CB$183,P$9,FALSE))),"")</f>
        <v>2901.1036924651221</v>
      </c>
      <c r="Q38" s="127">
        <f ca="1">IFERROR(IF((VLOOKUP($E38,'NEA Backsheet'!$D$5:$CB$183,Q$9,FALSE))="","",(VLOOKUP($E38,'NEA Backsheet'!$D$5:$CB$183,Q$9,FALSE))),"")</f>
        <v>0</v>
      </c>
      <c r="R38" s="126">
        <f ca="1">IFERROR(IF((VLOOKUP($E38,'NEA Backsheet'!$D$5:$CB$183,R$9,FALSE))="","",(VLOOKUP($E38,'NEA Backsheet'!$D$5:$CB$183,R$9,FALSE))),"")</f>
        <v>0</v>
      </c>
    </row>
    <row r="39" spans="1:18" ht="15" customHeight="1" x14ac:dyDescent="0.3">
      <c r="A39" s="56">
        <v>25</v>
      </c>
      <c r="B39" s="97" t="str">
        <f ca="1">IFERROR(IF((VLOOKUP($E39,'Org List'!$AJ$10:$AL$188,3,FALSE))="","",(VLOOKUP($E39,'Org List'!$AJ$10:$AL$188,3,FALSE))),"")</f>
        <v>NHS England South West (South West North)</v>
      </c>
      <c r="C39" s="98" t="str">
        <f ca="1">IFERROR(IF((VLOOKUP($E39,'Org List'!$AO$10:$AQ$188,3,FALSE))="","",(VLOOKUP($E39,'Org List'!$AO$10:$AQ$188,3,FALSE))),"")</f>
        <v/>
      </c>
      <c r="D39" s="116" t="str">
        <f ca="1">IFERROR(IF((VLOOKUP($E39,'Org List'!$AT$10:$AV$188,3,FALSE))="","",(VLOOKUP($E39,'Org List'!$AT$10:$AV$188,3,FALSE))),"")</f>
        <v>NHS England South West (South West North)</v>
      </c>
      <c r="E39" s="97" t="str">
        <f t="shared" ca="1" si="0"/>
        <v>Q86</v>
      </c>
      <c r="F39" s="99" t="str">
        <f ca="1">IF(E39="","",VLOOKUP(E39,'Org List'!$J$9:$K$488,2,0))</f>
        <v>NHS England South West (South West North)</v>
      </c>
      <c r="G39" s="123">
        <f ca="1">IFERROR(IF((VLOOKUP($E39,'NEA Backsheet'!$D$5:$CB$183,G$9,FALSE))="","",(VLOOKUP($E39,'NEA Backsheet'!$D$5:$CB$183,G$9,FALSE))),"")</f>
        <v>2386.1508875502209</v>
      </c>
      <c r="H39" s="124">
        <f ca="1">IFERROR(IF((VLOOKUP($E39,'NEA Backsheet'!$D$5:$CB$183,H$9,FALSE))="","",(VLOOKUP($E39,'NEA Backsheet'!$D$5:$CB$183,H$9,FALSE))),"")</f>
        <v>2408.6335095664472</v>
      </c>
      <c r="I39" s="124">
        <f ca="1">IFERROR(IF((VLOOKUP($E39,'NEA Backsheet'!$D$5:$CB$183,I$9,FALSE))="","",(VLOOKUP($E39,'NEA Backsheet'!$D$5:$CB$183,I$9,FALSE))),"")</f>
        <v>2567.9677563823411</v>
      </c>
      <c r="J39" s="125">
        <f ca="1">IFERROR(IF((VLOOKUP($E39,'NEA Backsheet'!$D$5:$CB$183,J$9,FALSE))="","",(VLOOKUP($E39,'NEA Backsheet'!$D$5:$CB$183,J$9,FALSE))),"")</f>
        <v>2578.1790380178963</v>
      </c>
      <c r="K39" s="123">
        <f ca="1">IFERROR(IF((VLOOKUP($E39,'NEA Backsheet'!$D$5:$CB$183,K$9,FALSE))="","",(VLOOKUP($E39,'NEA Backsheet'!$D$5:$CB$183,K$9,FALSE))),"")</f>
        <v>2404.7808989107734</v>
      </c>
      <c r="L39" s="124">
        <f ca="1">IFERROR(IF((VLOOKUP($E39,'NEA Backsheet'!$D$5:$CB$183,L$9,FALSE))="","",(VLOOKUP($E39,'NEA Backsheet'!$D$5:$CB$183,L$9,FALSE))),"")</f>
        <v>2451.0964229650062</v>
      </c>
      <c r="M39" s="124">
        <f ca="1">IFERROR(IF((VLOOKUP($E39,'NEA Backsheet'!$D$5:$CB$183,M$9,FALSE))="","",(VLOOKUP($E39,'NEA Backsheet'!$D$5:$CB$183,M$9,FALSE))),"")</f>
        <v>2557.448147307191</v>
      </c>
      <c r="N39" s="126">
        <f ca="1">IFERROR(IF((VLOOKUP($E39,'NEA Backsheet'!$D$5:$CB$183,N$9,FALSE))="","",(VLOOKUP($E39,'NEA Backsheet'!$D$5:$CB$183,N$9,FALSE))),"")</f>
        <v>2424.4411001225617</v>
      </c>
      <c r="O39" s="184">
        <f ca="1">IFERROR(IF((VLOOKUP($E39,'NEA Backsheet'!$D$5:$CB$183,O$9,FALSE))="","",(VLOOKUP($E39,'NEA Backsheet'!$D$5:$CB$183,O$9,FALSE))),"")</f>
        <v>2573.8119802770079</v>
      </c>
      <c r="P39" s="126">
        <f ca="1">IFERROR(IF((VLOOKUP($E39,'NEA Backsheet'!$D$5:$CB$183,P$9,FALSE))="","",(VLOOKUP($E39,'NEA Backsheet'!$D$5:$CB$183,P$9,FALSE))),"")</f>
        <v>2624.5109809250403</v>
      </c>
      <c r="Q39" s="127">
        <f ca="1">IFERROR(IF((VLOOKUP($E39,'NEA Backsheet'!$D$5:$CB$183,Q$9,FALSE))="","",(VLOOKUP($E39,'NEA Backsheet'!$D$5:$CB$183,Q$9,FALSE))),"")</f>
        <v>0</v>
      </c>
      <c r="R39" s="126">
        <f ca="1">IFERROR(IF((VLOOKUP($E39,'NEA Backsheet'!$D$5:$CB$183,R$9,FALSE))="","",(VLOOKUP($E39,'NEA Backsheet'!$D$5:$CB$183,R$9,FALSE))),"")</f>
        <v>0</v>
      </c>
    </row>
    <row r="40" spans="1:18" ht="15" customHeight="1" x14ac:dyDescent="0.3">
      <c r="A40" s="56">
        <v>26</v>
      </c>
      <c r="B40" s="97" t="str">
        <f ca="1">IFERROR(IF((VLOOKUP($E40,'Org List'!$AJ$10:$AL$188,3,FALSE))="","",(VLOOKUP($E40,'Org List'!$AJ$10:$AL$188,3,FALSE))),"")</f>
        <v>NHS England South East (Hampshire, Isle of Wight and Thames Valley)</v>
      </c>
      <c r="C40" s="98" t="str">
        <f ca="1">IFERROR(IF((VLOOKUP($E40,'Org List'!$AO$10:$AQ$188,3,FALSE))="","",(VLOOKUP($E40,'Org List'!$AO$10:$AQ$188,3,FALSE))),"")</f>
        <v/>
      </c>
      <c r="D40" s="116" t="str">
        <f ca="1">IFERROR(IF((VLOOKUP($E40,'Org List'!$AT$10:$AV$188,3,FALSE))="","",(VLOOKUP($E40,'Org List'!$AT$10:$AV$188,3,FALSE))),"")</f>
        <v>NHS England South East (Hampshire, Isle of Wight and Thames Valley)</v>
      </c>
      <c r="E40" s="97" t="str">
        <f t="shared" ca="1" si="0"/>
        <v>Q87</v>
      </c>
      <c r="F40" s="99" t="str">
        <f ca="1">IF(E40="","",VLOOKUP(E40,'Org List'!$J$9:$K$488,2,0))</f>
        <v>NHS England South East (Hampshire, Isle of Wight and Thames Valley)</v>
      </c>
      <c r="G40" s="123">
        <f ca="1">IFERROR(IF((VLOOKUP($E40,'NEA Backsheet'!$D$5:$CB$183,G$9,FALSE))="","",(VLOOKUP($E40,'NEA Backsheet'!$D$5:$CB$183,G$9,FALSE))),"")</f>
        <v>2434.9008271742864</v>
      </c>
      <c r="H40" s="124">
        <f ca="1">IFERROR(IF((VLOOKUP($E40,'NEA Backsheet'!$D$5:$CB$183,H$9,FALSE))="","",(VLOOKUP($E40,'NEA Backsheet'!$D$5:$CB$183,H$9,FALSE))),"")</f>
        <v>2395.9571483768777</v>
      </c>
      <c r="I40" s="124">
        <f ca="1">IFERROR(IF((VLOOKUP($E40,'NEA Backsheet'!$D$5:$CB$183,I$9,FALSE))="","",(VLOOKUP($E40,'NEA Backsheet'!$D$5:$CB$183,I$9,FALSE))),"")</f>
        <v>2479.6873514475114</v>
      </c>
      <c r="J40" s="125">
        <f ca="1">IFERROR(IF((VLOOKUP($E40,'NEA Backsheet'!$D$5:$CB$183,J$9,FALSE))="","",(VLOOKUP($E40,'NEA Backsheet'!$D$5:$CB$183,J$9,FALSE))),"")</f>
        <v>2464.1625178834065</v>
      </c>
      <c r="K40" s="123">
        <f ca="1">IFERROR(IF((VLOOKUP($E40,'NEA Backsheet'!$D$5:$CB$183,K$9,FALSE))="","",(VLOOKUP($E40,'NEA Backsheet'!$D$5:$CB$183,K$9,FALSE))),"")</f>
        <v>2418.5802543918189</v>
      </c>
      <c r="L40" s="124">
        <f ca="1">IFERROR(IF((VLOOKUP($E40,'NEA Backsheet'!$D$5:$CB$183,L$9,FALSE))="","",(VLOOKUP($E40,'NEA Backsheet'!$D$5:$CB$183,L$9,FALSE))),"")</f>
        <v>2423.4075251880276</v>
      </c>
      <c r="M40" s="124">
        <f ca="1">IFERROR(IF((VLOOKUP($E40,'NEA Backsheet'!$D$5:$CB$183,M$9,FALSE))="","",(VLOOKUP($E40,'NEA Backsheet'!$D$5:$CB$183,M$9,FALSE))),"")</f>
        <v>2492.2428085988568</v>
      </c>
      <c r="N40" s="126">
        <f ca="1">IFERROR(IF((VLOOKUP($E40,'NEA Backsheet'!$D$5:$CB$183,N$9,FALSE))="","",(VLOOKUP($E40,'NEA Backsheet'!$D$5:$CB$183,N$9,FALSE))),"")</f>
        <v>2399.8398408254484</v>
      </c>
      <c r="O40" s="184">
        <f ca="1">IFERROR(IF((VLOOKUP($E40,'NEA Backsheet'!$D$5:$CB$183,O$9,FALSE))="","",(VLOOKUP($E40,'NEA Backsheet'!$D$5:$CB$183,O$9,FALSE))),"")</f>
        <v>2532.7113291396954</v>
      </c>
      <c r="P40" s="126">
        <f ca="1">IFERROR(IF((VLOOKUP($E40,'NEA Backsheet'!$D$5:$CB$183,P$9,FALSE))="","",(VLOOKUP($E40,'NEA Backsheet'!$D$5:$CB$183,P$9,FALSE))),"")</f>
        <v>2501.9426211322393</v>
      </c>
      <c r="Q40" s="127">
        <f ca="1">IFERROR(IF((VLOOKUP($E40,'NEA Backsheet'!$D$5:$CB$183,Q$9,FALSE))="","",(VLOOKUP($E40,'NEA Backsheet'!$D$5:$CB$183,Q$9,FALSE))),"")</f>
        <v>0</v>
      </c>
      <c r="R40" s="126">
        <f ca="1">IFERROR(IF((VLOOKUP($E40,'NEA Backsheet'!$D$5:$CB$183,R$9,FALSE))="","",(VLOOKUP($E40,'NEA Backsheet'!$D$5:$CB$183,R$9,FALSE))),"")</f>
        <v>0</v>
      </c>
    </row>
    <row r="41" spans="1:18" ht="15" customHeight="1" x14ac:dyDescent="0.3">
      <c r="A41" s="56">
        <v>27</v>
      </c>
      <c r="B41" s="97" t="str">
        <f ca="1">IFERROR(IF((VLOOKUP($E41,'Org List'!$AJ$10:$AL$188,3,FALSE))="","",(VLOOKUP($E41,'Org List'!$AJ$10:$AL$188,3,FALSE))),"")</f>
        <v>NHS England South East (Kent, Surrey and Sussex)</v>
      </c>
      <c r="C41" s="98" t="str">
        <f ca="1">IFERROR(IF((VLOOKUP($E41,'Org List'!$AO$10:$AQ$188,3,FALSE))="","",(VLOOKUP($E41,'Org List'!$AO$10:$AQ$188,3,FALSE))),"")</f>
        <v/>
      </c>
      <c r="D41" s="116" t="str">
        <f ca="1">IFERROR(IF((VLOOKUP($E41,'Org List'!$AT$10:$AV$188,3,FALSE))="","",(VLOOKUP($E41,'Org List'!$AT$10:$AV$188,3,FALSE))),"")</f>
        <v>NHS England South East (Kent, Surrey and Sussex)</v>
      </c>
      <c r="E41" s="97" t="str">
        <f t="shared" ca="1" si="0"/>
        <v>Q88</v>
      </c>
      <c r="F41" s="99" t="str">
        <f ca="1">IF(E41="","",VLOOKUP(E41,'Org List'!$J$9:$K$488,2,0))</f>
        <v>NHS England South East (Kent, Surrey and Sussex)</v>
      </c>
      <c r="G41" s="123">
        <f ca="1">IFERROR(IF((VLOOKUP($E41,'NEA Backsheet'!$D$5:$CB$183,G$9,FALSE))="","",(VLOOKUP($E41,'NEA Backsheet'!$D$5:$CB$183,G$9,FALSE))),"")</f>
        <v>2535.9730861615399</v>
      </c>
      <c r="H41" s="124">
        <f ca="1">IFERROR(IF((VLOOKUP($E41,'NEA Backsheet'!$D$5:$CB$183,H$9,FALSE))="","",(VLOOKUP($E41,'NEA Backsheet'!$D$5:$CB$183,H$9,FALSE))),"")</f>
        <v>2516.087070382313</v>
      </c>
      <c r="I41" s="124">
        <f ca="1">IFERROR(IF((VLOOKUP($E41,'NEA Backsheet'!$D$5:$CB$183,I$9,FALSE))="","",(VLOOKUP($E41,'NEA Backsheet'!$D$5:$CB$183,I$9,FALSE))),"")</f>
        <v>2624.6503810697036</v>
      </c>
      <c r="J41" s="125">
        <f ca="1">IFERROR(IF((VLOOKUP($E41,'NEA Backsheet'!$D$5:$CB$183,J$9,FALSE))="","",(VLOOKUP($E41,'NEA Backsheet'!$D$5:$CB$183,J$9,FALSE))),"")</f>
        <v>2591.5357948321621</v>
      </c>
      <c r="K41" s="123">
        <f ca="1">IFERROR(IF((VLOOKUP($E41,'NEA Backsheet'!$D$5:$CB$183,K$9,FALSE))="","",(VLOOKUP($E41,'NEA Backsheet'!$D$5:$CB$183,K$9,FALSE))),"")</f>
        <v>2512.085455085949</v>
      </c>
      <c r="L41" s="124">
        <f ca="1">IFERROR(IF((VLOOKUP($E41,'NEA Backsheet'!$D$5:$CB$183,L$9,FALSE))="","",(VLOOKUP($E41,'NEA Backsheet'!$D$5:$CB$183,L$9,FALSE))),"")</f>
        <v>2501.5252240200939</v>
      </c>
      <c r="M41" s="124">
        <f ca="1">IFERROR(IF((VLOOKUP($E41,'NEA Backsheet'!$D$5:$CB$183,M$9,FALSE))="","",(VLOOKUP($E41,'NEA Backsheet'!$D$5:$CB$183,M$9,FALSE))),"")</f>
        <v>2582.5175427393269</v>
      </c>
      <c r="N41" s="126">
        <f ca="1">IFERROR(IF((VLOOKUP($E41,'NEA Backsheet'!$D$5:$CB$183,N$9,FALSE))="","",(VLOOKUP($E41,'NEA Backsheet'!$D$5:$CB$183,N$9,FALSE))),"")</f>
        <v>2536.0093892106179</v>
      </c>
      <c r="O41" s="184">
        <f ca="1">IFERROR(IF((VLOOKUP($E41,'NEA Backsheet'!$D$5:$CB$183,O$9,FALSE))="","",(VLOOKUP($E41,'NEA Backsheet'!$D$5:$CB$183,O$9,FALSE))),"")</f>
        <v>2592.4500989526082</v>
      </c>
      <c r="P41" s="126">
        <f ca="1">IFERROR(IF((VLOOKUP($E41,'NEA Backsheet'!$D$5:$CB$183,P$9,FALSE))="","",(VLOOKUP($E41,'NEA Backsheet'!$D$5:$CB$183,P$9,FALSE))),"")</f>
        <v>2581.0188103072437</v>
      </c>
      <c r="Q41" s="127">
        <f ca="1">IFERROR(IF((VLOOKUP($E41,'NEA Backsheet'!$D$5:$CB$183,Q$9,FALSE))="","",(VLOOKUP($E41,'NEA Backsheet'!$D$5:$CB$183,Q$9,FALSE))),"")</f>
        <v>0</v>
      </c>
      <c r="R41" s="126">
        <f ca="1">IFERROR(IF((VLOOKUP($E41,'NEA Backsheet'!$D$5:$CB$183,R$9,FALSE))="","",(VLOOKUP($E41,'NEA Backsheet'!$D$5:$CB$183,R$9,FALSE))),"")</f>
        <v>0</v>
      </c>
    </row>
    <row r="42" spans="1:18" ht="15" customHeight="1" x14ac:dyDescent="0.3">
      <c r="A42" s="56">
        <v>28</v>
      </c>
      <c r="B42" s="97" t="str">
        <f ca="1">IFERROR(IF((VLOOKUP($E42,'Org List'!$AJ$10:$AL$188,3,FALSE))="","",(VLOOKUP($E42,'Org List'!$AJ$10:$AL$188,3,FALSE))),"")</f>
        <v>NHS England London</v>
      </c>
      <c r="C42" s="98" t="str">
        <f ca="1">IFERROR(IF((VLOOKUP($E42,'Org List'!$AO$10:$AQ$188,3,FALSE))="","",(VLOOKUP($E42,'Org List'!$AO$10:$AQ$188,3,FALSE))),"")</f>
        <v/>
      </c>
      <c r="D42" s="116" t="str">
        <f ca="1">IFERROR(IF((VLOOKUP($E42,'Org List'!$AT$10:$AV$188,3,FALSE))="","",(VLOOKUP($E42,'Org List'!$AT$10:$AV$188,3,FALSE))),"")</f>
        <v>NHS England London</v>
      </c>
      <c r="E42" s="97" t="str">
        <f t="shared" ca="1" si="0"/>
        <v>Q71</v>
      </c>
      <c r="F42" s="99" t="str">
        <f ca="1">IF(E42="","",VLOOKUP(E42,'Org List'!$J$9:$K$488,2,0))</f>
        <v>NHS England London</v>
      </c>
      <c r="G42" s="123">
        <f ca="1">IFERROR(IF((VLOOKUP($E42,'NEA Backsheet'!$D$5:$CB$183,G$9,FALSE))="","",(VLOOKUP($E42,'NEA Backsheet'!$D$5:$CB$183,G$9,FALSE))),"")</f>
        <v>2216.1607181808586</v>
      </c>
      <c r="H42" s="124">
        <f ca="1">IFERROR(IF((VLOOKUP($E42,'NEA Backsheet'!$D$5:$CB$183,H$9,FALSE))="","",(VLOOKUP($E42,'NEA Backsheet'!$D$5:$CB$183,H$9,FALSE))),"")</f>
        <v>2219.240252279727</v>
      </c>
      <c r="I42" s="124">
        <f ca="1">IFERROR(IF((VLOOKUP($E42,'NEA Backsheet'!$D$5:$CB$183,I$9,FALSE))="","",(VLOOKUP($E42,'NEA Backsheet'!$D$5:$CB$183,I$9,FALSE))),"")</f>
        <v>2311.1568380842896</v>
      </c>
      <c r="J42" s="125">
        <f ca="1">IFERROR(IF((VLOOKUP($E42,'NEA Backsheet'!$D$5:$CB$183,J$9,FALSE))="","",(VLOOKUP($E42,'NEA Backsheet'!$D$5:$CB$183,J$9,FALSE))),"")</f>
        <v>2250.7472631106734</v>
      </c>
      <c r="K42" s="123">
        <f ca="1">IFERROR(IF((VLOOKUP($E42,'NEA Backsheet'!$D$5:$CB$183,K$9,FALSE))="","",(VLOOKUP($E42,'NEA Backsheet'!$D$5:$CB$183,K$9,FALSE))),"")</f>
        <v>2288.6003655722793</v>
      </c>
      <c r="L42" s="124">
        <f ca="1">IFERROR(IF((VLOOKUP($E42,'NEA Backsheet'!$D$5:$CB$183,L$9,FALSE))="","",(VLOOKUP($E42,'NEA Backsheet'!$D$5:$CB$183,L$9,FALSE))),"")</f>
        <v>2287.5965972422705</v>
      </c>
      <c r="M42" s="124">
        <f ca="1">IFERROR(IF((VLOOKUP($E42,'NEA Backsheet'!$D$5:$CB$183,M$9,FALSE))="","",(VLOOKUP($E42,'NEA Backsheet'!$D$5:$CB$183,M$9,FALSE))),"")</f>
        <v>2321.9510032565299</v>
      </c>
      <c r="N42" s="126">
        <f ca="1">IFERROR(IF((VLOOKUP($E42,'NEA Backsheet'!$D$5:$CB$183,N$9,FALSE))="","",(VLOOKUP($E42,'NEA Backsheet'!$D$5:$CB$183,N$9,FALSE))),"")</f>
        <v>2244.5364683273406</v>
      </c>
      <c r="O42" s="184">
        <f ca="1">IFERROR(IF((VLOOKUP($E42,'NEA Backsheet'!$D$5:$CB$183,O$9,FALSE))="","",(VLOOKUP($E42,'NEA Backsheet'!$D$5:$CB$183,O$9,FALSE))),"")</f>
        <v>2272.1920390189762</v>
      </c>
      <c r="P42" s="126">
        <f ca="1">IFERROR(IF((VLOOKUP($E42,'NEA Backsheet'!$D$5:$CB$183,P$9,FALSE))="","",(VLOOKUP($E42,'NEA Backsheet'!$D$5:$CB$183,P$9,FALSE))),"")</f>
        <v>2291.7337673014217</v>
      </c>
      <c r="Q42" s="127">
        <f ca="1">IFERROR(IF((VLOOKUP($E42,'NEA Backsheet'!$D$5:$CB$183,Q$9,FALSE))="","",(VLOOKUP($E42,'NEA Backsheet'!$D$5:$CB$183,Q$9,FALSE))),"")</f>
        <v>0</v>
      </c>
      <c r="R42" s="126">
        <f ca="1">IFERROR(IF((VLOOKUP($E42,'NEA Backsheet'!$D$5:$CB$183,R$9,FALSE))="","",(VLOOKUP($E42,'NEA Backsheet'!$D$5:$CB$183,R$9,FALSE))),"")</f>
        <v>0</v>
      </c>
    </row>
    <row r="43" spans="1:18" ht="15" customHeight="1" x14ac:dyDescent="0.3">
      <c r="A43" s="56">
        <v>29</v>
      </c>
      <c r="B43" s="97" t="str">
        <f ca="1">IFERROR(IF((VLOOKUP($E43,'Org List'!$AJ$10:$AL$188,3,FALSE))="","",(VLOOKUP($E43,'Org List'!$AJ$10:$AL$188,3,FALSE))),"")</f>
        <v>London Commissioning Region</v>
      </c>
      <c r="C43" s="98" t="str">
        <f ca="1">IFERROR(IF((VLOOKUP($E43,'Org List'!$AO$10:$AQ$188,3,FALSE))="","",(VLOOKUP($E43,'Org List'!$AO$10:$AQ$188,3,FALSE))),"")</f>
        <v>London Region</v>
      </c>
      <c r="D43" s="116" t="str">
        <f ca="1">IFERROR(IF((VLOOKUP($E43,'Org List'!$AT$10:$AV$188,3,FALSE))="","",(VLOOKUP($E43,'Org List'!$AT$10:$AV$188,3,FALSE))),"")</f>
        <v>NHS England London</v>
      </c>
      <c r="E43" s="97" t="str">
        <f t="shared" ca="1" si="0"/>
        <v>E09000002</v>
      </c>
      <c r="F43" s="99" t="str">
        <f ca="1">IF(E43="","",VLOOKUP(E43,'Org List'!$J$9:$K$488,2,0))</f>
        <v>Barking and Dagenham</v>
      </c>
      <c r="G43" s="123">
        <f ca="1">IFERROR(IF((VLOOKUP($E43,'NEA Backsheet'!$D$5:$CB$183,G$9,FALSE))="","",(VLOOKUP($E43,'NEA Backsheet'!$D$5:$CB$183,G$9,FALSE))),"")</f>
        <v>2477.8138301250683</v>
      </c>
      <c r="H43" s="124">
        <f ca="1">IFERROR(IF((VLOOKUP($E43,'NEA Backsheet'!$D$5:$CB$183,H$9,FALSE))="","",(VLOOKUP($E43,'NEA Backsheet'!$D$5:$CB$183,H$9,FALSE))),"")</f>
        <v>2394.2439904772868</v>
      </c>
      <c r="I43" s="124">
        <f ca="1">IFERROR(IF((VLOOKUP($E43,'NEA Backsheet'!$D$5:$CB$183,I$9,FALSE))="","",(VLOOKUP($E43,'NEA Backsheet'!$D$5:$CB$183,I$9,FALSE))),"")</f>
        <v>2491.4762334008647</v>
      </c>
      <c r="J43" s="125">
        <f ca="1">IFERROR(IF((VLOOKUP($E43,'NEA Backsheet'!$D$5:$CB$183,J$9,FALSE))="","",(VLOOKUP($E43,'NEA Backsheet'!$D$5:$CB$183,J$9,FALSE))),"")</f>
        <v>2400.6500916347773</v>
      </c>
      <c r="K43" s="123">
        <f ca="1">IFERROR(IF((VLOOKUP($E43,'NEA Backsheet'!$D$5:$CB$183,K$9,FALSE))="","",(VLOOKUP($E43,'NEA Backsheet'!$D$5:$CB$183,K$9,FALSE))),"")</f>
        <v>2460.3432448653343</v>
      </c>
      <c r="L43" s="124">
        <f ca="1">IFERROR(IF((VLOOKUP($E43,'NEA Backsheet'!$D$5:$CB$183,L$9,FALSE))="","",(VLOOKUP($E43,'NEA Backsheet'!$D$5:$CB$183,L$9,FALSE))),"")</f>
        <v>2487.0177220138189</v>
      </c>
      <c r="M43" s="124">
        <f ca="1">IFERROR(IF((VLOOKUP($E43,'NEA Backsheet'!$D$5:$CB$183,M$9,FALSE))="","",(VLOOKUP($E43,'NEA Backsheet'!$D$5:$CB$183,M$9,FALSE))),"")</f>
        <v>2488.4010938108422</v>
      </c>
      <c r="N43" s="126">
        <f ca="1">IFERROR(IF((VLOOKUP($E43,'NEA Backsheet'!$D$5:$CB$183,N$9,FALSE))="","",(VLOOKUP($E43,'NEA Backsheet'!$D$5:$CB$183,N$9,FALSE))),"")</f>
        <v>2392.681476841517</v>
      </c>
      <c r="O43" s="184">
        <f ca="1">IFERROR(IF((VLOOKUP($E43,'NEA Backsheet'!$D$5:$CB$183,O$9,FALSE))="","",(VLOOKUP($E43,'NEA Backsheet'!$D$5:$CB$183,O$9,FALSE))),"")</f>
        <v>2621.2874327430395</v>
      </c>
      <c r="P43" s="126">
        <f ca="1">IFERROR(IF((VLOOKUP($E43,'NEA Backsheet'!$D$5:$CB$183,P$9,FALSE))="","",(VLOOKUP($E43,'NEA Backsheet'!$D$5:$CB$183,P$9,FALSE))),"")</f>
        <v>2446.186567555696</v>
      </c>
      <c r="Q43" s="127">
        <f ca="1">IFERROR(IF((VLOOKUP($E43,'NEA Backsheet'!$D$5:$CB$183,Q$9,FALSE))="","",(VLOOKUP($E43,'NEA Backsheet'!$D$5:$CB$183,Q$9,FALSE))),"")</f>
        <v>0</v>
      </c>
      <c r="R43" s="126">
        <f ca="1">IFERROR(IF((VLOOKUP($E43,'NEA Backsheet'!$D$5:$CB$183,R$9,FALSE))="","",(VLOOKUP($E43,'NEA Backsheet'!$D$5:$CB$183,R$9,FALSE))),"")</f>
        <v>0</v>
      </c>
    </row>
    <row r="44" spans="1:18" ht="15" customHeight="1" x14ac:dyDescent="0.3">
      <c r="A44" s="56">
        <v>30</v>
      </c>
      <c r="B44" s="97" t="str">
        <f ca="1">IFERROR(IF((VLOOKUP($E44,'Org List'!$AJ$10:$AL$188,3,FALSE))="","",(VLOOKUP($E44,'Org List'!$AJ$10:$AL$188,3,FALSE))),"")</f>
        <v>London Commissioning Region</v>
      </c>
      <c r="C44" s="98" t="str">
        <f ca="1">IFERROR(IF((VLOOKUP($E44,'Org List'!$AO$10:$AQ$188,3,FALSE))="","",(VLOOKUP($E44,'Org List'!$AO$10:$AQ$188,3,FALSE))),"")</f>
        <v>London Region</v>
      </c>
      <c r="D44" s="116" t="str">
        <f ca="1">IFERROR(IF((VLOOKUP($E44,'Org List'!$AT$10:$AV$188,3,FALSE))="","",(VLOOKUP($E44,'Org List'!$AT$10:$AV$188,3,FALSE))),"")</f>
        <v>NHS England London</v>
      </c>
      <c r="E44" s="97" t="str">
        <f t="shared" ca="1" si="0"/>
        <v>E09000003</v>
      </c>
      <c r="F44" s="99" t="str">
        <f ca="1">IF(E44="","",VLOOKUP(E44,'Org List'!$J$9:$K$488,2,0))</f>
        <v>Barnet</v>
      </c>
      <c r="G44" s="123">
        <f ca="1">IFERROR(IF((VLOOKUP($E44,'NEA Backsheet'!$D$5:$CB$183,G$9,FALSE))="","",(VLOOKUP($E44,'NEA Backsheet'!$D$5:$CB$183,G$9,FALSE))),"")</f>
        <v>1954.8769314756316</v>
      </c>
      <c r="H44" s="124">
        <f ca="1">IFERROR(IF((VLOOKUP($E44,'NEA Backsheet'!$D$5:$CB$183,H$9,FALSE))="","",(VLOOKUP($E44,'NEA Backsheet'!$D$5:$CB$183,H$9,FALSE))),"")</f>
        <v>1871.0656398044352</v>
      </c>
      <c r="I44" s="124">
        <f ca="1">IFERROR(IF((VLOOKUP($E44,'NEA Backsheet'!$D$5:$CB$183,I$9,FALSE))="","",(VLOOKUP($E44,'NEA Backsheet'!$D$5:$CB$183,I$9,FALSE))),"")</f>
        <v>2117.9589331960378</v>
      </c>
      <c r="J44" s="125">
        <f ca="1">IFERROR(IF((VLOOKUP($E44,'NEA Backsheet'!$D$5:$CB$183,J$9,FALSE))="","",(VLOOKUP($E44,'NEA Backsheet'!$D$5:$CB$183,J$9,FALSE))),"")</f>
        <v>1997.182255617734</v>
      </c>
      <c r="K44" s="123">
        <f ca="1">IFERROR(IF((VLOOKUP($E44,'NEA Backsheet'!$D$5:$CB$183,K$9,FALSE))="","",(VLOOKUP($E44,'NEA Backsheet'!$D$5:$CB$183,K$9,FALSE))),"")</f>
        <v>2086.6711832048582</v>
      </c>
      <c r="L44" s="124">
        <f ca="1">IFERROR(IF((VLOOKUP($E44,'NEA Backsheet'!$D$5:$CB$183,L$9,FALSE))="","",(VLOOKUP($E44,'NEA Backsheet'!$D$5:$CB$183,L$9,FALSE))),"")</f>
        <v>1983.9575761348492</v>
      </c>
      <c r="M44" s="124">
        <f ca="1">IFERROR(IF((VLOOKUP($E44,'NEA Backsheet'!$D$5:$CB$183,M$9,FALSE))="","",(VLOOKUP($E44,'NEA Backsheet'!$D$5:$CB$183,M$9,FALSE))),"")</f>
        <v>2057.340530130934</v>
      </c>
      <c r="N44" s="126">
        <f ca="1">IFERROR(IF((VLOOKUP($E44,'NEA Backsheet'!$D$5:$CB$183,N$9,FALSE))="","",(VLOOKUP($E44,'NEA Backsheet'!$D$5:$CB$183,N$9,FALSE))),"")</f>
        <v>1925.9382639458922</v>
      </c>
      <c r="O44" s="184">
        <f ca="1">IFERROR(IF((VLOOKUP($E44,'NEA Backsheet'!$D$5:$CB$183,O$9,FALSE))="","",(VLOOKUP($E44,'NEA Backsheet'!$D$5:$CB$183,O$9,FALSE))),"")</f>
        <v>2066.7322376465549</v>
      </c>
      <c r="P44" s="126">
        <f ca="1">IFERROR(IF((VLOOKUP($E44,'NEA Backsheet'!$D$5:$CB$183,P$9,FALSE))="","",(VLOOKUP($E44,'NEA Backsheet'!$D$5:$CB$183,P$9,FALSE))),"")</f>
        <v>2070.9980537349084</v>
      </c>
      <c r="Q44" s="127">
        <f ca="1">IFERROR(IF((VLOOKUP($E44,'NEA Backsheet'!$D$5:$CB$183,Q$9,FALSE))="","",(VLOOKUP($E44,'NEA Backsheet'!$D$5:$CB$183,Q$9,FALSE))),"")</f>
        <v>0</v>
      </c>
      <c r="R44" s="126">
        <f ca="1">IFERROR(IF((VLOOKUP($E44,'NEA Backsheet'!$D$5:$CB$183,R$9,FALSE))="","",(VLOOKUP($E44,'NEA Backsheet'!$D$5:$CB$183,R$9,FALSE))),"")</f>
        <v>0</v>
      </c>
    </row>
    <row r="45" spans="1:18" ht="15" customHeight="1" x14ac:dyDescent="0.3">
      <c r="A45" s="56">
        <v>31</v>
      </c>
      <c r="B45" s="97" t="str">
        <f ca="1">IFERROR(IF((VLOOKUP($E45,'Org List'!$AJ$10:$AL$188,3,FALSE))="","",(VLOOKUP($E45,'Org List'!$AJ$10:$AL$188,3,FALSE))),"")</f>
        <v>North of England Commissioning Region</v>
      </c>
      <c r="C45" s="98" t="str">
        <f ca="1">IFERROR(IF((VLOOKUP($E45,'Org List'!$AO$10:$AQ$188,3,FALSE))="","",(VLOOKUP($E45,'Org List'!$AO$10:$AQ$188,3,FALSE))),"")</f>
        <v>Yorkshire and The Humber Region</v>
      </c>
      <c r="D45" s="116" t="str">
        <f ca="1">IFERROR(IF((VLOOKUP($E45,'Org List'!$AT$10:$AV$188,3,FALSE))="","",(VLOOKUP($E45,'Org List'!$AT$10:$AV$188,3,FALSE))),"")</f>
        <v>NHS England North (Yorkshire And Humber)</v>
      </c>
      <c r="E45" s="97" t="str">
        <f t="shared" ca="1" si="0"/>
        <v>E08000016</v>
      </c>
      <c r="F45" s="99" t="str">
        <f ca="1">IF(E45="","",VLOOKUP(E45,'Org List'!$J$9:$K$488,2,0))</f>
        <v>Barnsley</v>
      </c>
      <c r="G45" s="123">
        <f ca="1">IFERROR(IF((VLOOKUP($E45,'NEA Backsheet'!$D$5:$CB$183,G$9,FALSE))="","",(VLOOKUP($E45,'NEA Backsheet'!$D$5:$CB$183,G$9,FALSE))),"")</f>
        <v>3549.9945975244891</v>
      </c>
      <c r="H45" s="124">
        <f ca="1">IFERROR(IF((VLOOKUP($E45,'NEA Backsheet'!$D$5:$CB$183,H$9,FALSE))="","",(VLOOKUP($E45,'NEA Backsheet'!$D$5:$CB$183,H$9,FALSE))),"")</f>
        <v>3245.7562519638673</v>
      </c>
      <c r="I45" s="124">
        <f ca="1">IFERROR(IF((VLOOKUP($E45,'NEA Backsheet'!$D$5:$CB$183,I$9,FALSE))="","",(VLOOKUP($E45,'NEA Backsheet'!$D$5:$CB$183,I$9,FALSE))),"")</f>
        <v>3275.39227248614</v>
      </c>
      <c r="J45" s="125">
        <f ca="1">IFERROR(IF((VLOOKUP($E45,'NEA Backsheet'!$D$5:$CB$183,J$9,FALSE))="","",(VLOOKUP($E45,'NEA Backsheet'!$D$5:$CB$183,J$9,FALSE))),"")</f>
        <v>3499.8269521416546</v>
      </c>
      <c r="K45" s="123">
        <f ca="1">IFERROR(IF((VLOOKUP($E45,'NEA Backsheet'!$D$5:$CB$183,K$9,FALSE))="","",(VLOOKUP($E45,'NEA Backsheet'!$D$5:$CB$183,K$9,FALSE))),"")</f>
        <v>3617.0263238822308</v>
      </c>
      <c r="L45" s="124">
        <f ca="1">IFERROR(IF((VLOOKUP($E45,'NEA Backsheet'!$D$5:$CB$183,L$9,FALSE))="","",(VLOOKUP($E45,'NEA Backsheet'!$D$5:$CB$183,L$9,FALSE))),"")</f>
        <v>3313.9036342750601</v>
      </c>
      <c r="M45" s="124">
        <f ca="1">IFERROR(IF((VLOOKUP($E45,'NEA Backsheet'!$D$5:$CB$183,M$9,FALSE))="","",(VLOOKUP($E45,'NEA Backsheet'!$D$5:$CB$183,M$9,FALSE))),"")</f>
        <v>3332.9247028719547</v>
      </c>
      <c r="N45" s="126">
        <f ca="1">IFERROR(IF((VLOOKUP($E45,'NEA Backsheet'!$D$5:$CB$183,N$9,FALSE))="","",(VLOOKUP($E45,'NEA Backsheet'!$D$5:$CB$183,N$9,FALSE))),"")</f>
        <v>3499.3304766601332</v>
      </c>
      <c r="O45" s="184">
        <f ca="1">IFERROR(IF((VLOOKUP($E45,'NEA Backsheet'!$D$5:$CB$183,O$9,FALSE))="","",(VLOOKUP($E45,'NEA Backsheet'!$D$5:$CB$183,O$9,FALSE))),"")</f>
        <v>3440.1804247298633</v>
      </c>
      <c r="P45" s="126">
        <f ca="1">IFERROR(IF((VLOOKUP($E45,'NEA Backsheet'!$D$5:$CB$183,P$9,FALSE))="","",(VLOOKUP($E45,'NEA Backsheet'!$D$5:$CB$183,P$9,FALSE))),"")</f>
        <v>3461.4431224254372</v>
      </c>
      <c r="Q45" s="127">
        <f ca="1">IFERROR(IF((VLOOKUP($E45,'NEA Backsheet'!$D$5:$CB$183,Q$9,FALSE))="","",(VLOOKUP($E45,'NEA Backsheet'!$D$5:$CB$183,Q$9,FALSE))),"")</f>
        <v>0</v>
      </c>
      <c r="R45" s="126">
        <f ca="1">IFERROR(IF((VLOOKUP($E45,'NEA Backsheet'!$D$5:$CB$183,R$9,FALSE))="","",(VLOOKUP($E45,'NEA Backsheet'!$D$5:$CB$183,R$9,FALSE))),"")</f>
        <v>0</v>
      </c>
    </row>
    <row r="46" spans="1:18" ht="15" customHeight="1" x14ac:dyDescent="0.3">
      <c r="A46" s="56">
        <v>32</v>
      </c>
      <c r="B46" s="97" t="str">
        <f ca="1">IFERROR(IF((VLOOKUP($E46,'Org List'!$AJ$10:$AL$188,3,FALSE))="","",(VLOOKUP($E46,'Org List'!$AJ$10:$AL$188,3,FALSE))),"")</f>
        <v>South West England Commissioning Region</v>
      </c>
      <c r="C46" s="98" t="str">
        <f ca="1">IFERROR(IF((VLOOKUP($E46,'Org List'!$AO$10:$AQ$188,3,FALSE))="","",(VLOOKUP($E46,'Org List'!$AO$10:$AQ$188,3,FALSE))),"")</f>
        <v>South West Region</v>
      </c>
      <c r="D46" s="116" t="str">
        <f ca="1">IFERROR(IF((VLOOKUP($E46,'Org List'!$AT$10:$AV$188,3,FALSE))="","",(VLOOKUP($E46,'Org List'!$AT$10:$AV$188,3,FALSE))),"")</f>
        <v>NHS England South West (South West North)</v>
      </c>
      <c r="E46" s="97" t="str">
        <f t="shared" ref="E46:E77" ca="1" si="1">IF($A46&gt;$U$5-1,"",INDIRECT("'Comms by AT'!D"&amp;$A46+$U$4))</f>
        <v>E06000022</v>
      </c>
      <c r="F46" s="99" t="str">
        <f ca="1">IF(E46="","",VLOOKUP(E46,'Org List'!$J$9:$K$488,2,0))</f>
        <v>Bath and North East Somerset</v>
      </c>
      <c r="G46" s="123">
        <f ca="1">IFERROR(IF((VLOOKUP($E46,'NEA Backsheet'!$D$5:$CB$183,G$9,FALSE))="","",(VLOOKUP($E46,'NEA Backsheet'!$D$5:$CB$183,G$9,FALSE))),"")</f>
        <v>2326.2850534625186</v>
      </c>
      <c r="H46" s="124">
        <f ca="1">IFERROR(IF((VLOOKUP($E46,'NEA Backsheet'!$D$5:$CB$183,H$9,FALSE))="","",(VLOOKUP($E46,'NEA Backsheet'!$D$5:$CB$183,H$9,FALSE))),"")</f>
        <v>2312.6155152269507</v>
      </c>
      <c r="I46" s="124">
        <f ca="1">IFERROR(IF((VLOOKUP($E46,'NEA Backsheet'!$D$5:$CB$183,I$9,FALSE))="","",(VLOOKUP($E46,'NEA Backsheet'!$D$5:$CB$183,I$9,FALSE))),"")</f>
        <v>2445.4295456700333</v>
      </c>
      <c r="J46" s="125">
        <f ca="1">IFERROR(IF((VLOOKUP($E46,'NEA Backsheet'!$D$5:$CB$183,J$9,FALSE))="","",(VLOOKUP($E46,'NEA Backsheet'!$D$5:$CB$183,J$9,FALSE))),"")</f>
        <v>2334.5494070707309</v>
      </c>
      <c r="K46" s="123">
        <f ca="1">IFERROR(IF((VLOOKUP($E46,'NEA Backsheet'!$D$5:$CB$183,K$9,FALSE))="","",(VLOOKUP($E46,'NEA Backsheet'!$D$5:$CB$183,K$9,FALSE))),"")</f>
        <v>2276.0162096181812</v>
      </c>
      <c r="L46" s="124">
        <f ca="1">IFERROR(IF((VLOOKUP($E46,'NEA Backsheet'!$D$5:$CB$183,L$9,FALSE))="","",(VLOOKUP($E46,'NEA Backsheet'!$D$5:$CB$183,L$9,FALSE))),"")</f>
        <v>2310.1769110683413</v>
      </c>
      <c r="M46" s="124">
        <f ca="1">IFERROR(IF((VLOOKUP($E46,'NEA Backsheet'!$D$5:$CB$183,M$9,FALSE))="","",(VLOOKUP($E46,'NEA Backsheet'!$D$5:$CB$183,M$9,FALSE))),"")</f>
        <v>2348.3349029171445</v>
      </c>
      <c r="N46" s="126">
        <f ca="1">IFERROR(IF((VLOOKUP($E46,'NEA Backsheet'!$D$5:$CB$183,N$9,FALSE))="","",(VLOOKUP($E46,'NEA Backsheet'!$D$5:$CB$183,N$9,FALSE))),"")</f>
        <v>2261.6767347830273</v>
      </c>
      <c r="O46" s="184">
        <f ca="1">IFERROR(IF((VLOOKUP($E46,'NEA Backsheet'!$D$5:$CB$183,O$9,FALSE))="","",(VLOOKUP($E46,'NEA Backsheet'!$D$5:$CB$183,O$9,FALSE))),"")</f>
        <v>2392.4586084573598</v>
      </c>
      <c r="P46" s="126">
        <f ca="1">IFERROR(IF((VLOOKUP($E46,'NEA Backsheet'!$D$5:$CB$183,P$9,FALSE))="","",(VLOOKUP($E46,'NEA Backsheet'!$D$5:$CB$183,P$9,FALSE))),"")</f>
        <v>2339.6614138068867</v>
      </c>
      <c r="Q46" s="127">
        <f ca="1">IFERROR(IF((VLOOKUP($E46,'NEA Backsheet'!$D$5:$CB$183,Q$9,FALSE))="","",(VLOOKUP($E46,'NEA Backsheet'!$D$5:$CB$183,Q$9,FALSE))),"")</f>
        <v>0</v>
      </c>
      <c r="R46" s="126">
        <f ca="1">IFERROR(IF((VLOOKUP($E46,'NEA Backsheet'!$D$5:$CB$183,R$9,FALSE))="","",(VLOOKUP($E46,'NEA Backsheet'!$D$5:$CB$183,R$9,FALSE))),"")</f>
        <v>0</v>
      </c>
    </row>
    <row r="47" spans="1:18" ht="15" customHeight="1" x14ac:dyDescent="0.3">
      <c r="A47" s="56">
        <v>33</v>
      </c>
      <c r="B47" s="97" t="str">
        <f ca="1">IFERROR(IF((VLOOKUP($E47,'Org List'!$AJ$10:$AL$188,3,FALSE))="","",(VLOOKUP($E47,'Org List'!$AJ$10:$AL$188,3,FALSE))),"")</f>
        <v>Midlands and East of England Commissioning Region</v>
      </c>
      <c r="C47" s="98" t="str">
        <f ca="1">IFERROR(IF((VLOOKUP($E47,'Org List'!$AO$10:$AQ$188,3,FALSE))="","",(VLOOKUP($E47,'Org List'!$AO$10:$AQ$188,3,FALSE))),"")</f>
        <v>East Region</v>
      </c>
      <c r="D47" s="116" t="str">
        <f ca="1">IFERROR(IF((VLOOKUP($E47,'Org List'!$AT$10:$AV$188,3,FALSE))="","",(VLOOKUP($E47,'Org List'!$AT$10:$AV$188,3,FALSE))),"")</f>
        <v>NHS England Midlands And East (Central Midlands)</v>
      </c>
      <c r="E47" s="97" t="str">
        <f t="shared" ca="1" si="1"/>
        <v>E06000055</v>
      </c>
      <c r="F47" s="99" t="str">
        <f ca="1">IF(E47="","",VLOOKUP(E47,'Org List'!$J$9:$K$488,2,0))</f>
        <v>Bedford</v>
      </c>
      <c r="G47" s="123">
        <f ca="1">IFERROR(IF((VLOOKUP($E47,'NEA Backsheet'!$D$5:$CB$183,G$9,FALSE))="","",(VLOOKUP($E47,'NEA Backsheet'!$D$5:$CB$183,G$9,FALSE))),"")</f>
        <v>2838.2939067366869</v>
      </c>
      <c r="H47" s="124">
        <f ca="1">IFERROR(IF((VLOOKUP($E47,'NEA Backsheet'!$D$5:$CB$183,H$9,FALSE))="","",(VLOOKUP($E47,'NEA Backsheet'!$D$5:$CB$183,H$9,FALSE))),"")</f>
        <v>2741.3139022149867</v>
      </c>
      <c r="I47" s="124">
        <f ca="1">IFERROR(IF((VLOOKUP($E47,'NEA Backsheet'!$D$5:$CB$183,I$9,FALSE))="","",(VLOOKUP($E47,'NEA Backsheet'!$D$5:$CB$183,I$9,FALSE))),"")</f>
        <v>2844.6864780830269</v>
      </c>
      <c r="J47" s="125">
        <f ca="1">IFERROR(IF((VLOOKUP($E47,'NEA Backsheet'!$D$5:$CB$183,J$9,FALSE))="","",(VLOOKUP($E47,'NEA Backsheet'!$D$5:$CB$183,J$9,FALSE))),"")</f>
        <v>2794.6414673355289</v>
      </c>
      <c r="K47" s="123">
        <f ca="1">IFERROR(IF((VLOOKUP($E47,'NEA Backsheet'!$D$5:$CB$183,K$9,FALSE))="","",(VLOOKUP($E47,'NEA Backsheet'!$D$5:$CB$183,K$9,FALSE))),"")</f>
        <v>2885.9649946406366</v>
      </c>
      <c r="L47" s="124">
        <f ca="1">IFERROR(IF((VLOOKUP($E47,'NEA Backsheet'!$D$5:$CB$183,L$9,FALSE))="","",(VLOOKUP($E47,'NEA Backsheet'!$D$5:$CB$183,L$9,FALSE))),"")</f>
        <v>2775.0287264594954</v>
      </c>
      <c r="M47" s="124">
        <f ca="1">IFERROR(IF((VLOOKUP($E47,'NEA Backsheet'!$D$5:$CB$183,M$9,FALSE))="","",(VLOOKUP($E47,'NEA Backsheet'!$D$5:$CB$183,M$9,FALSE))),"")</f>
        <v>2933.5800261488598</v>
      </c>
      <c r="N47" s="126">
        <f ca="1">IFERROR(IF((VLOOKUP($E47,'NEA Backsheet'!$D$5:$CB$183,N$9,FALSE))="","",(VLOOKUP($E47,'NEA Backsheet'!$D$5:$CB$183,N$9,FALSE))),"")</f>
        <v>2898.5844782039171</v>
      </c>
      <c r="O47" s="184">
        <f ca="1">IFERROR(IF((VLOOKUP($E47,'NEA Backsheet'!$D$5:$CB$183,O$9,FALSE))="","",(VLOOKUP($E47,'NEA Backsheet'!$D$5:$CB$183,O$9,FALSE))),"")</f>
        <v>2758.09464710051</v>
      </c>
      <c r="P47" s="126">
        <f ca="1">IFERROR(IF((VLOOKUP($E47,'NEA Backsheet'!$D$5:$CB$183,P$9,FALSE))="","",(VLOOKUP($E47,'NEA Backsheet'!$D$5:$CB$183,P$9,FALSE))),"")</f>
        <v>2721.9913121135783</v>
      </c>
      <c r="Q47" s="127">
        <f ca="1">IFERROR(IF((VLOOKUP($E47,'NEA Backsheet'!$D$5:$CB$183,Q$9,FALSE))="","",(VLOOKUP($E47,'NEA Backsheet'!$D$5:$CB$183,Q$9,FALSE))),"")</f>
        <v>0</v>
      </c>
      <c r="R47" s="126">
        <f ca="1">IFERROR(IF((VLOOKUP($E47,'NEA Backsheet'!$D$5:$CB$183,R$9,FALSE))="","",(VLOOKUP($E47,'NEA Backsheet'!$D$5:$CB$183,R$9,FALSE))),"")</f>
        <v>0</v>
      </c>
    </row>
    <row r="48" spans="1:18" ht="15" customHeight="1" x14ac:dyDescent="0.3">
      <c r="A48" s="56">
        <v>34</v>
      </c>
      <c r="B48" s="97" t="str">
        <f ca="1">IFERROR(IF((VLOOKUP($E48,'Org List'!$AJ$10:$AL$188,3,FALSE))="","",(VLOOKUP($E48,'Org List'!$AJ$10:$AL$188,3,FALSE))),"")</f>
        <v>London Commissioning Region</v>
      </c>
      <c r="C48" s="98" t="str">
        <f ca="1">IFERROR(IF((VLOOKUP($E48,'Org List'!$AO$10:$AQ$188,3,FALSE))="","",(VLOOKUP($E48,'Org List'!$AO$10:$AQ$188,3,FALSE))),"")</f>
        <v>London Region</v>
      </c>
      <c r="D48" s="116" t="str">
        <f ca="1">IFERROR(IF((VLOOKUP($E48,'Org List'!$AT$10:$AV$188,3,FALSE))="","",(VLOOKUP($E48,'Org List'!$AT$10:$AV$188,3,FALSE))),"")</f>
        <v>NHS England London</v>
      </c>
      <c r="E48" s="97" t="str">
        <f t="shared" ca="1" si="1"/>
        <v>E09000004</v>
      </c>
      <c r="F48" s="99" t="str">
        <f ca="1">IF(E48="","",VLOOKUP(E48,'Org List'!$J$9:$K$488,2,0))</f>
        <v>Bexley</v>
      </c>
      <c r="G48" s="123">
        <f ca="1">IFERROR(IF((VLOOKUP($E48,'NEA Backsheet'!$D$5:$CB$183,G$9,FALSE))="","",(VLOOKUP($E48,'NEA Backsheet'!$D$5:$CB$183,G$9,FALSE))),"")</f>
        <v>2624.3558266535247</v>
      </c>
      <c r="H48" s="124">
        <f ca="1">IFERROR(IF((VLOOKUP($E48,'NEA Backsheet'!$D$5:$CB$183,H$9,FALSE))="","",(VLOOKUP($E48,'NEA Backsheet'!$D$5:$CB$183,H$9,FALSE))),"")</f>
        <v>2684.4807114981463</v>
      </c>
      <c r="I48" s="124">
        <f ca="1">IFERROR(IF((VLOOKUP($E48,'NEA Backsheet'!$D$5:$CB$183,I$9,FALSE))="","",(VLOOKUP($E48,'NEA Backsheet'!$D$5:$CB$183,I$9,FALSE))),"")</f>
        <v>2764.942869073875</v>
      </c>
      <c r="J48" s="125">
        <f ca="1">IFERROR(IF((VLOOKUP($E48,'NEA Backsheet'!$D$5:$CB$183,J$9,FALSE))="","",(VLOOKUP($E48,'NEA Backsheet'!$D$5:$CB$183,J$9,FALSE))),"")</f>
        <v>2629.0271002532049</v>
      </c>
      <c r="K48" s="123">
        <f ca="1">IFERROR(IF((VLOOKUP($E48,'NEA Backsheet'!$D$5:$CB$183,K$9,FALSE))="","",(VLOOKUP($E48,'NEA Backsheet'!$D$5:$CB$183,K$9,FALSE))),"")</f>
        <v>2708.3848947378469</v>
      </c>
      <c r="L48" s="124">
        <f ca="1">IFERROR(IF((VLOOKUP($E48,'NEA Backsheet'!$D$5:$CB$183,L$9,FALSE))="","",(VLOOKUP($E48,'NEA Backsheet'!$D$5:$CB$183,L$9,FALSE))),"")</f>
        <v>2737.9326106925441</v>
      </c>
      <c r="M48" s="124">
        <f ca="1">IFERROR(IF((VLOOKUP($E48,'NEA Backsheet'!$D$5:$CB$183,M$9,FALSE))="","",(VLOOKUP($E48,'NEA Backsheet'!$D$5:$CB$183,M$9,FALSE))),"")</f>
        <v>2739.2028972551821</v>
      </c>
      <c r="N48" s="126">
        <f ca="1">IFERROR(IF((VLOOKUP($E48,'NEA Backsheet'!$D$5:$CB$183,N$9,FALSE))="","",(VLOOKUP($E48,'NEA Backsheet'!$D$5:$CB$183,N$9,FALSE))),"")</f>
        <v>2652.8758877612504</v>
      </c>
      <c r="O48" s="184">
        <f ca="1">IFERROR(IF((VLOOKUP($E48,'NEA Backsheet'!$D$5:$CB$183,O$9,FALSE))="","",(VLOOKUP($E48,'NEA Backsheet'!$D$5:$CB$183,O$9,FALSE))),"")</f>
        <v>2704.2676605284814</v>
      </c>
      <c r="P48" s="126">
        <f ca="1">IFERROR(IF((VLOOKUP($E48,'NEA Backsheet'!$D$5:$CB$183,P$9,FALSE))="","",(VLOOKUP($E48,'NEA Backsheet'!$D$5:$CB$183,P$9,FALSE))),"")</f>
        <v>2554.457451419973</v>
      </c>
      <c r="Q48" s="127">
        <f ca="1">IFERROR(IF((VLOOKUP($E48,'NEA Backsheet'!$D$5:$CB$183,Q$9,FALSE))="","",(VLOOKUP($E48,'NEA Backsheet'!$D$5:$CB$183,Q$9,FALSE))),"")</f>
        <v>0</v>
      </c>
      <c r="R48" s="126">
        <f ca="1">IFERROR(IF((VLOOKUP($E48,'NEA Backsheet'!$D$5:$CB$183,R$9,FALSE))="","",(VLOOKUP($E48,'NEA Backsheet'!$D$5:$CB$183,R$9,FALSE))),"")</f>
        <v>0</v>
      </c>
    </row>
    <row r="49" spans="1:18" ht="15" customHeight="1" x14ac:dyDescent="0.3">
      <c r="A49" s="56">
        <v>35</v>
      </c>
      <c r="B49" s="97" t="str">
        <f ca="1">IFERROR(IF((VLOOKUP($E49,'Org List'!$AJ$10:$AL$188,3,FALSE))="","",(VLOOKUP($E49,'Org List'!$AJ$10:$AL$188,3,FALSE))),"")</f>
        <v>Midlands and East of England Commissioning Region</v>
      </c>
      <c r="C49" s="98" t="str">
        <f ca="1">IFERROR(IF((VLOOKUP($E49,'Org List'!$AO$10:$AQ$188,3,FALSE))="","",(VLOOKUP($E49,'Org List'!$AO$10:$AQ$188,3,FALSE))),"")</f>
        <v>West Midlands Region</v>
      </c>
      <c r="D49" s="116" t="str">
        <f ca="1">IFERROR(IF((VLOOKUP($E49,'Org List'!$AT$10:$AV$188,3,FALSE))="","",(VLOOKUP($E49,'Org List'!$AT$10:$AV$188,3,FALSE))),"")</f>
        <v>NHS England Midlands And East (West Midlands)</v>
      </c>
      <c r="E49" s="97" t="str">
        <f t="shared" ca="1" si="1"/>
        <v>E08000025</v>
      </c>
      <c r="F49" s="99" t="str">
        <f ca="1">IF(E49="","",VLOOKUP(E49,'Org List'!$J$9:$K$488,2,0))</f>
        <v>Birmingham</v>
      </c>
      <c r="G49" s="123">
        <f ca="1">IFERROR(IF((VLOOKUP($E49,'NEA Backsheet'!$D$5:$CB$183,G$9,FALSE))="","",(VLOOKUP($E49,'NEA Backsheet'!$D$5:$CB$183,G$9,FALSE))),"")</f>
        <v>3043.3255219737521</v>
      </c>
      <c r="H49" s="124">
        <f ca="1">IFERROR(IF((VLOOKUP($E49,'NEA Backsheet'!$D$5:$CB$183,H$9,FALSE))="","",(VLOOKUP($E49,'NEA Backsheet'!$D$5:$CB$183,H$9,FALSE))),"")</f>
        <v>3008.6536676530773</v>
      </c>
      <c r="I49" s="124">
        <f ca="1">IFERROR(IF((VLOOKUP($E49,'NEA Backsheet'!$D$5:$CB$183,I$9,FALSE))="","",(VLOOKUP($E49,'NEA Backsheet'!$D$5:$CB$183,I$9,FALSE))),"")</f>
        <v>3241.5863750749181</v>
      </c>
      <c r="J49" s="125">
        <f ca="1">IFERROR(IF((VLOOKUP($E49,'NEA Backsheet'!$D$5:$CB$183,J$9,FALSE))="","",(VLOOKUP($E49,'NEA Backsheet'!$D$5:$CB$183,J$9,FALSE))),"")</f>
        <v>3343.9039925833108</v>
      </c>
      <c r="K49" s="123">
        <f ca="1">IFERROR(IF((VLOOKUP($E49,'NEA Backsheet'!$D$5:$CB$183,K$9,FALSE))="","",(VLOOKUP($E49,'NEA Backsheet'!$D$5:$CB$183,K$9,FALSE))),"")</f>
        <v>3275.9750450497422</v>
      </c>
      <c r="L49" s="124">
        <f ca="1">IFERROR(IF((VLOOKUP($E49,'NEA Backsheet'!$D$5:$CB$183,L$9,FALSE))="","",(VLOOKUP($E49,'NEA Backsheet'!$D$5:$CB$183,L$9,FALSE))),"")</f>
        <v>3238.1587473640084</v>
      </c>
      <c r="M49" s="124">
        <f ca="1">IFERROR(IF((VLOOKUP($E49,'NEA Backsheet'!$D$5:$CB$183,M$9,FALSE))="","",(VLOOKUP($E49,'NEA Backsheet'!$D$5:$CB$183,M$9,FALSE))),"")</f>
        <v>3359.65620387323</v>
      </c>
      <c r="N49" s="126">
        <f ca="1">IFERROR(IF((VLOOKUP($E49,'NEA Backsheet'!$D$5:$CB$183,N$9,FALSE))="","",(VLOOKUP($E49,'NEA Backsheet'!$D$5:$CB$183,N$9,FALSE))),"")</f>
        <v>3303.3020921007628</v>
      </c>
      <c r="O49" s="184">
        <f ca="1">IFERROR(IF((VLOOKUP($E49,'NEA Backsheet'!$D$5:$CB$183,O$9,FALSE))="","",(VLOOKUP($E49,'NEA Backsheet'!$D$5:$CB$183,O$9,FALSE))),"")</f>
        <v>3436.5505153083909</v>
      </c>
      <c r="P49" s="126">
        <f ca="1">IFERROR(IF((VLOOKUP($E49,'NEA Backsheet'!$D$5:$CB$183,P$9,FALSE))="","",(VLOOKUP($E49,'NEA Backsheet'!$D$5:$CB$183,P$9,FALSE))),"")</f>
        <v>3434.1116606388882</v>
      </c>
      <c r="Q49" s="127">
        <f ca="1">IFERROR(IF((VLOOKUP($E49,'NEA Backsheet'!$D$5:$CB$183,Q$9,FALSE))="","",(VLOOKUP($E49,'NEA Backsheet'!$D$5:$CB$183,Q$9,FALSE))),"")</f>
        <v>0</v>
      </c>
      <c r="R49" s="126">
        <f ca="1">IFERROR(IF((VLOOKUP($E49,'NEA Backsheet'!$D$5:$CB$183,R$9,FALSE))="","",(VLOOKUP($E49,'NEA Backsheet'!$D$5:$CB$183,R$9,FALSE))),"")</f>
        <v>0</v>
      </c>
    </row>
    <row r="50" spans="1:18" ht="15" customHeight="1" x14ac:dyDescent="0.3">
      <c r="A50" s="56">
        <v>36</v>
      </c>
      <c r="B50" s="97" t="str">
        <f ca="1">IFERROR(IF((VLOOKUP($E50,'Org List'!$AJ$10:$AL$188,3,FALSE))="","",(VLOOKUP($E50,'Org List'!$AJ$10:$AL$188,3,FALSE))),"")</f>
        <v>North of England Commissioning Region</v>
      </c>
      <c r="C50" s="98" t="str">
        <f ca="1">IFERROR(IF((VLOOKUP($E50,'Org List'!$AO$10:$AQ$188,3,FALSE))="","",(VLOOKUP($E50,'Org List'!$AO$10:$AQ$188,3,FALSE))),"")</f>
        <v>North West Region</v>
      </c>
      <c r="D50" s="116" t="str">
        <f ca="1">IFERROR(IF((VLOOKUP($E50,'Org List'!$AT$10:$AV$188,3,FALSE))="","",(VLOOKUP($E50,'Org List'!$AT$10:$AV$188,3,FALSE))),"")</f>
        <v>NHS England North (Lancashire)</v>
      </c>
      <c r="E50" s="97" t="str">
        <f t="shared" ca="1" si="1"/>
        <v>E06000008</v>
      </c>
      <c r="F50" s="99" t="str">
        <f ca="1">IF(E50="","",VLOOKUP(E50,'Org List'!$J$9:$K$488,2,0))</f>
        <v>Blackburn with Darwen</v>
      </c>
      <c r="G50" s="123">
        <f ca="1">IFERROR(IF((VLOOKUP($E50,'NEA Backsheet'!$D$5:$CB$183,G$9,FALSE))="","",(VLOOKUP($E50,'NEA Backsheet'!$D$5:$CB$183,G$9,FALSE))),"")</f>
        <v>2926.3864041823481</v>
      </c>
      <c r="H50" s="124">
        <f ca="1">IFERROR(IF((VLOOKUP($E50,'NEA Backsheet'!$D$5:$CB$183,H$9,FALSE))="","",(VLOOKUP($E50,'NEA Backsheet'!$D$5:$CB$183,H$9,FALSE))),"")</f>
        <v>2901.6885677587275</v>
      </c>
      <c r="I50" s="124">
        <f ca="1">IFERROR(IF((VLOOKUP($E50,'NEA Backsheet'!$D$5:$CB$183,I$9,FALSE))="","",(VLOOKUP($E50,'NEA Backsheet'!$D$5:$CB$183,I$9,FALSE))),"")</f>
        <v>3147.5432701108821</v>
      </c>
      <c r="J50" s="125">
        <f ca="1">IFERROR(IF((VLOOKUP($E50,'NEA Backsheet'!$D$5:$CB$183,J$9,FALSE))="","",(VLOOKUP($E50,'NEA Backsheet'!$D$5:$CB$183,J$9,FALSE))),"")</f>
        <v>3029.7610792183737</v>
      </c>
      <c r="K50" s="123">
        <f ca="1">IFERROR(IF((VLOOKUP($E50,'NEA Backsheet'!$D$5:$CB$183,K$9,FALSE))="","",(VLOOKUP($E50,'NEA Backsheet'!$D$5:$CB$183,K$9,FALSE))),"")</f>
        <v>3055.4952479049916</v>
      </c>
      <c r="L50" s="124">
        <f ca="1">IFERROR(IF((VLOOKUP($E50,'NEA Backsheet'!$D$5:$CB$183,L$9,FALSE))="","",(VLOOKUP($E50,'NEA Backsheet'!$D$5:$CB$183,L$9,FALSE))),"")</f>
        <v>2982.9217608311474</v>
      </c>
      <c r="M50" s="124">
        <f ca="1">IFERROR(IF((VLOOKUP($E50,'NEA Backsheet'!$D$5:$CB$183,M$9,FALSE))="","",(VLOOKUP($E50,'NEA Backsheet'!$D$5:$CB$183,M$9,FALSE))),"")</f>
        <v>3086.1568342475716</v>
      </c>
      <c r="N50" s="126">
        <f ca="1">IFERROR(IF((VLOOKUP($E50,'NEA Backsheet'!$D$5:$CB$183,N$9,FALSE))="","",(VLOOKUP($E50,'NEA Backsheet'!$D$5:$CB$183,N$9,FALSE))),"")</f>
        <v>3048.3749966553783</v>
      </c>
      <c r="O50" s="184">
        <f ca="1">IFERROR(IF((VLOOKUP($E50,'NEA Backsheet'!$D$5:$CB$183,O$9,FALSE))="","",(VLOOKUP($E50,'NEA Backsheet'!$D$5:$CB$183,O$9,FALSE))),"")</f>
        <v>3035.0156452219467</v>
      </c>
      <c r="P50" s="126">
        <f ca="1">IFERROR(IF((VLOOKUP($E50,'NEA Backsheet'!$D$5:$CB$183,P$9,FALSE))="","",(VLOOKUP($E50,'NEA Backsheet'!$D$5:$CB$183,P$9,FALSE))),"")</f>
        <v>3052.4951420523394</v>
      </c>
      <c r="Q50" s="127">
        <f ca="1">IFERROR(IF((VLOOKUP($E50,'NEA Backsheet'!$D$5:$CB$183,Q$9,FALSE))="","",(VLOOKUP($E50,'NEA Backsheet'!$D$5:$CB$183,Q$9,FALSE))),"")</f>
        <v>0</v>
      </c>
      <c r="R50" s="126">
        <f ca="1">IFERROR(IF((VLOOKUP($E50,'NEA Backsheet'!$D$5:$CB$183,R$9,FALSE))="","",(VLOOKUP($E50,'NEA Backsheet'!$D$5:$CB$183,R$9,FALSE))),"")</f>
        <v>0</v>
      </c>
    </row>
    <row r="51" spans="1:18" ht="15" customHeight="1" x14ac:dyDescent="0.3">
      <c r="A51" s="56">
        <v>37</v>
      </c>
      <c r="B51" s="97" t="str">
        <f ca="1">IFERROR(IF((VLOOKUP($E51,'Org List'!$AJ$10:$AL$188,3,FALSE))="","",(VLOOKUP($E51,'Org List'!$AJ$10:$AL$188,3,FALSE))),"")</f>
        <v>North of England Commissioning Region</v>
      </c>
      <c r="C51" s="98" t="str">
        <f ca="1">IFERROR(IF((VLOOKUP($E51,'Org List'!$AO$10:$AQ$188,3,FALSE))="","",(VLOOKUP($E51,'Org List'!$AO$10:$AQ$188,3,FALSE))),"")</f>
        <v>North West Region</v>
      </c>
      <c r="D51" s="116" t="str">
        <f ca="1">IFERROR(IF((VLOOKUP($E51,'Org List'!$AT$10:$AV$188,3,FALSE))="","",(VLOOKUP($E51,'Org List'!$AT$10:$AV$188,3,FALSE))),"")</f>
        <v>NHS England North (Lancashire)</v>
      </c>
      <c r="E51" s="97" t="str">
        <f t="shared" ca="1" si="1"/>
        <v>E06000009</v>
      </c>
      <c r="F51" s="99" t="str">
        <f ca="1">IF(E51="","",VLOOKUP(E51,'Org List'!$J$9:$K$488,2,0))</f>
        <v>Blackpool</v>
      </c>
      <c r="G51" s="123">
        <f ca="1">IFERROR(IF((VLOOKUP($E51,'NEA Backsheet'!$D$5:$CB$183,G$9,FALSE))="","",(VLOOKUP($E51,'NEA Backsheet'!$D$5:$CB$183,G$9,FALSE))),"")</f>
        <v>3608.2780339266692</v>
      </c>
      <c r="H51" s="124">
        <f ca="1">IFERROR(IF((VLOOKUP($E51,'NEA Backsheet'!$D$5:$CB$183,H$9,FALSE))="","",(VLOOKUP($E51,'NEA Backsheet'!$D$5:$CB$183,H$9,FALSE))),"")</f>
        <v>3561.012010989059</v>
      </c>
      <c r="I51" s="124">
        <f ca="1">IFERROR(IF((VLOOKUP($E51,'NEA Backsheet'!$D$5:$CB$183,I$9,FALSE))="","",(VLOOKUP($E51,'NEA Backsheet'!$D$5:$CB$183,I$9,FALSE))),"")</f>
        <v>3655.9451029778088</v>
      </c>
      <c r="J51" s="125">
        <f ca="1">IFERROR(IF((VLOOKUP($E51,'NEA Backsheet'!$D$5:$CB$183,J$9,FALSE))="","",(VLOOKUP($E51,'NEA Backsheet'!$D$5:$CB$183,J$9,FALSE))),"")</f>
        <v>3390.4281591768859</v>
      </c>
      <c r="K51" s="123">
        <f ca="1">IFERROR(IF((VLOOKUP($E51,'NEA Backsheet'!$D$5:$CB$183,K$9,FALSE))="","",(VLOOKUP($E51,'NEA Backsheet'!$D$5:$CB$183,K$9,FALSE))),"")</f>
        <v>3722.773109062563</v>
      </c>
      <c r="L51" s="124">
        <f ca="1">IFERROR(IF((VLOOKUP($E51,'NEA Backsheet'!$D$5:$CB$183,L$9,FALSE))="","",(VLOOKUP($E51,'NEA Backsheet'!$D$5:$CB$183,L$9,FALSE))),"")</f>
        <v>3647.7094120254551</v>
      </c>
      <c r="M51" s="124">
        <f ca="1">IFERROR(IF((VLOOKUP($E51,'NEA Backsheet'!$D$5:$CB$183,M$9,FALSE))="","",(VLOOKUP($E51,'NEA Backsheet'!$D$5:$CB$183,M$9,FALSE))),"")</f>
        <v>3741.3526551871705</v>
      </c>
      <c r="N51" s="126">
        <f ca="1">IFERROR(IF((VLOOKUP($E51,'NEA Backsheet'!$D$5:$CB$183,N$9,FALSE))="","",(VLOOKUP($E51,'NEA Backsheet'!$D$5:$CB$183,N$9,FALSE))),"")</f>
        <v>3771.6014931669101</v>
      </c>
      <c r="O51" s="184">
        <f ca="1">IFERROR(IF((VLOOKUP($E51,'NEA Backsheet'!$D$5:$CB$183,O$9,FALSE))="","",(VLOOKUP($E51,'NEA Backsheet'!$D$5:$CB$183,O$9,FALSE))),"")</f>
        <v>3482.3697371471671</v>
      </c>
      <c r="P51" s="126">
        <f ca="1">IFERROR(IF((VLOOKUP($E51,'NEA Backsheet'!$D$5:$CB$183,P$9,FALSE))="","",(VLOOKUP($E51,'NEA Backsheet'!$D$5:$CB$183,P$9,FALSE))),"")</f>
        <v>3367.1877142283624</v>
      </c>
      <c r="Q51" s="127">
        <f ca="1">IFERROR(IF((VLOOKUP($E51,'NEA Backsheet'!$D$5:$CB$183,Q$9,FALSE))="","",(VLOOKUP($E51,'NEA Backsheet'!$D$5:$CB$183,Q$9,FALSE))),"")</f>
        <v>0</v>
      </c>
      <c r="R51" s="126">
        <f ca="1">IFERROR(IF((VLOOKUP($E51,'NEA Backsheet'!$D$5:$CB$183,R$9,FALSE))="","",(VLOOKUP($E51,'NEA Backsheet'!$D$5:$CB$183,R$9,FALSE))),"")</f>
        <v>0</v>
      </c>
    </row>
    <row r="52" spans="1:18" ht="15" customHeight="1" x14ac:dyDescent="0.3">
      <c r="A52" s="56">
        <v>38</v>
      </c>
      <c r="B52" s="97" t="str">
        <f ca="1">IFERROR(IF((VLOOKUP($E52,'Org List'!$AJ$10:$AL$188,3,FALSE))="","",(VLOOKUP($E52,'Org List'!$AJ$10:$AL$188,3,FALSE))),"")</f>
        <v>North of England Commissioning Region</v>
      </c>
      <c r="C52" s="98" t="str">
        <f ca="1">IFERROR(IF((VLOOKUP($E52,'Org List'!$AO$10:$AQ$188,3,FALSE))="","",(VLOOKUP($E52,'Org List'!$AO$10:$AQ$188,3,FALSE))),"")</f>
        <v>North West Region</v>
      </c>
      <c r="D52" s="116" t="str">
        <f ca="1">IFERROR(IF((VLOOKUP($E52,'Org List'!$AT$10:$AV$188,3,FALSE))="","",(VLOOKUP($E52,'Org List'!$AT$10:$AV$188,3,FALSE))),"")</f>
        <v>NHS England North (Greater Manchester)</v>
      </c>
      <c r="E52" s="97" t="str">
        <f t="shared" ca="1" si="1"/>
        <v>E08000001</v>
      </c>
      <c r="F52" s="99" t="str">
        <f ca="1">IF(E52="","",VLOOKUP(E52,'Org List'!$J$9:$K$488,2,0))</f>
        <v>Bolton</v>
      </c>
      <c r="G52" s="123">
        <f ca="1">IFERROR(IF((VLOOKUP($E52,'NEA Backsheet'!$D$5:$CB$183,G$9,FALSE))="","",(VLOOKUP($E52,'NEA Backsheet'!$D$5:$CB$183,G$9,FALSE))),"")</f>
        <v>2913.8414966837372</v>
      </c>
      <c r="H52" s="124">
        <f ca="1">IFERROR(IF((VLOOKUP($E52,'NEA Backsheet'!$D$5:$CB$183,H$9,FALSE))="","",(VLOOKUP($E52,'NEA Backsheet'!$D$5:$CB$183,H$9,FALSE))),"")</f>
        <v>2978.0486378236574</v>
      </c>
      <c r="I52" s="124">
        <f ca="1">IFERROR(IF((VLOOKUP($E52,'NEA Backsheet'!$D$5:$CB$183,I$9,FALSE))="","",(VLOOKUP($E52,'NEA Backsheet'!$D$5:$CB$183,I$9,FALSE))),"")</f>
        <v>3252.6801488780684</v>
      </c>
      <c r="J52" s="125">
        <f ca="1">IFERROR(IF((VLOOKUP($E52,'NEA Backsheet'!$D$5:$CB$183,J$9,FALSE))="","",(VLOOKUP($E52,'NEA Backsheet'!$D$5:$CB$183,J$9,FALSE))),"")</f>
        <v>2905.7716684854722</v>
      </c>
      <c r="K52" s="123">
        <f ca="1">IFERROR(IF((VLOOKUP($E52,'NEA Backsheet'!$D$5:$CB$183,K$9,FALSE))="","",(VLOOKUP($E52,'NEA Backsheet'!$D$5:$CB$183,K$9,FALSE))),"")</f>
        <v>2680.0377937536523</v>
      </c>
      <c r="L52" s="124">
        <f ca="1">IFERROR(IF((VLOOKUP($E52,'NEA Backsheet'!$D$5:$CB$183,L$9,FALSE))="","",(VLOOKUP($E52,'NEA Backsheet'!$D$5:$CB$183,L$9,FALSE))),"")</f>
        <v>2738.9858635193818</v>
      </c>
      <c r="M52" s="124">
        <f ca="1">IFERROR(IF((VLOOKUP($E52,'NEA Backsheet'!$D$5:$CB$183,M$9,FALSE))="","",(VLOOKUP($E52,'NEA Backsheet'!$D$5:$CB$183,M$9,FALSE))),"")</f>
        <v>3024.9525727250934</v>
      </c>
      <c r="N52" s="126">
        <f ca="1">IFERROR(IF((VLOOKUP($E52,'NEA Backsheet'!$D$5:$CB$183,N$9,FALSE))="","",(VLOOKUP($E52,'NEA Backsheet'!$D$5:$CB$183,N$9,FALSE))),"")</f>
        <v>2738.1759550742636</v>
      </c>
      <c r="O52" s="184">
        <f ca="1">IFERROR(IF((VLOOKUP($E52,'NEA Backsheet'!$D$5:$CB$183,O$9,FALSE))="","",(VLOOKUP($E52,'NEA Backsheet'!$D$5:$CB$183,O$9,FALSE))),"")</f>
        <v>2829.5342920405687</v>
      </c>
      <c r="P52" s="126">
        <f ca="1">IFERROR(IF((VLOOKUP($E52,'NEA Backsheet'!$D$5:$CB$183,P$9,FALSE))="","",(VLOOKUP($E52,'NEA Backsheet'!$D$5:$CB$183,P$9,FALSE))),"")</f>
        <v>2663.0158414347688</v>
      </c>
      <c r="Q52" s="127">
        <f ca="1">IFERROR(IF((VLOOKUP($E52,'NEA Backsheet'!$D$5:$CB$183,Q$9,FALSE))="","",(VLOOKUP($E52,'NEA Backsheet'!$D$5:$CB$183,Q$9,FALSE))),"")</f>
        <v>0</v>
      </c>
      <c r="R52" s="126">
        <f ca="1">IFERROR(IF((VLOOKUP($E52,'NEA Backsheet'!$D$5:$CB$183,R$9,FALSE))="","",(VLOOKUP($E52,'NEA Backsheet'!$D$5:$CB$183,R$9,FALSE))),"")</f>
        <v>0</v>
      </c>
    </row>
    <row r="53" spans="1:18" ht="15" customHeight="1" x14ac:dyDescent="0.3">
      <c r="A53" s="56">
        <v>39</v>
      </c>
      <c r="B53" s="97" t="str">
        <f ca="1">IFERROR(IF((VLOOKUP($E53,'Org List'!$AJ$10:$AL$188,3,FALSE))="","",(VLOOKUP($E53,'Org List'!$AJ$10:$AL$188,3,FALSE))),"")</f>
        <v>South West England Commissioning Region</v>
      </c>
      <c r="C53" s="98" t="str">
        <f ca="1">IFERROR(IF((VLOOKUP($E53,'Org List'!$AO$10:$AQ$188,3,FALSE))="","",(VLOOKUP($E53,'Org List'!$AO$10:$AQ$188,3,FALSE))),"")</f>
        <v>South West Region</v>
      </c>
      <c r="D53" s="116" t="str">
        <f ca="1">IFERROR(IF((VLOOKUP($E53,'Org List'!$AT$10:$AV$188,3,FALSE))="","",(VLOOKUP($E53,'Org List'!$AT$10:$AV$188,3,FALSE))),"")</f>
        <v>NHS England South West (South West South)</v>
      </c>
      <c r="E53" s="97" t="str">
        <f t="shared" ca="1" si="1"/>
        <v>E06000028 &amp; E06000029</v>
      </c>
      <c r="F53" s="99" t="str">
        <f ca="1">IF(E53="","",VLOOKUP(E53,'Org List'!$J$9:$K$488,2,0))</f>
        <v>Bournemouth &amp; Poole</v>
      </c>
      <c r="G53" s="123">
        <f ca="1">IFERROR(IF((VLOOKUP($E53,'NEA Backsheet'!$D$5:$CB$183,G$9,FALSE))="","",(VLOOKUP($E53,'NEA Backsheet'!$D$5:$CB$183,G$9,FALSE))),"")</f>
        <v>3142.3122950953857</v>
      </c>
      <c r="H53" s="124">
        <f ca="1">IFERROR(IF((VLOOKUP($E53,'NEA Backsheet'!$D$5:$CB$183,H$9,FALSE))="","",(VLOOKUP($E53,'NEA Backsheet'!$D$5:$CB$183,H$9,FALSE))),"")</f>
        <v>3125.9266578096153</v>
      </c>
      <c r="I53" s="124">
        <f ca="1">IFERROR(IF((VLOOKUP($E53,'NEA Backsheet'!$D$5:$CB$183,I$9,FALSE))="","",(VLOOKUP($E53,'NEA Backsheet'!$D$5:$CB$183,I$9,FALSE))),"")</f>
        <v>3225.9722968471197</v>
      </c>
      <c r="J53" s="125">
        <f ca="1">IFERROR(IF((VLOOKUP($E53,'NEA Backsheet'!$D$5:$CB$183,J$9,FALSE))="","",(VLOOKUP($E53,'NEA Backsheet'!$D$5:$CB$183,J$9,FALSE))),"")</f>
        <v>3225.2928810189096</v>
      </c>
      <c r="K53" s="123">
        <f ca="1">IFERROR(IF((VLOOKUP($E53,'NEA Backsheet'!$D$5:$CB$183,K$9,FALSE))="","",(VLOOKUP($E53,'NEA Backsheet'!$D$5:$CB$183,K$9,FALSE))),"")</f>
        <v>3138.9766412113136</v>
      </c>
      <c r="L53" s="124">
        <f ca="1">IFERROR(IF((VLOOKUP($E53,'NEA Backsheet'!$D$5:$CB$183,L$9,FALSE))="","",(VLOOKUP($E53,'NEA Backsheet'!$D$5:$CB$183,L$9,FALSE))),"")</f>
        <v>3162.2410488776795</v>
      </c>
      <c r="M53" s="124">
        <f ca="1">IFERROR(IF((VLOOKUP($E53,'NEA Backsheet'!$D$5:$CB$183,M$9,FALSE))="","",(VLOOKUP($E53,'NEA Backsheet'!$D$5:$CB$183,M$9,FALSE))),"")</f>
        <v>3266.0055944350502</v>
      </c>
      <c r="N53" s="126">
        <f ca="1">IFERROR(IF((VLOOKUP($E53,'NEA Backsheet'!$D$5:$CB$183,N$9,FALSE))="","",(VLOOKUP($E53,'NEA Backsheet'!$D$5:$CB$183,N$9,FALSE))),"")</f>
        <v>3172.0489329869679</v>
      </c>
      <c r="O53" s="184">
        <f ca="1">IFERROR(IF((VLOOKUP($E53,'NEA Backsheet'!$D$5:$CB$183,O$9,FALSE))="","",(VLOOKUP($E53,'NEA Backsheet'!$D$5:$CB$183,O$9,FALSE))),"")</f>
        <v>3166.4709411806552</v>
      </c>
      <c r="P53" s="126">
        <f ca="1">IFERROR(IF((VLOOKUP($E53,'NEA Backsheet'!$D$5:$CB$183,P$9,FALSE))="","",(VLOOKUP($E53,'NEA Backsheet'!$D$5:$CB$183,P$9,FALSE))),"")</f>
        <v>3135.8042219840822</v>
      </c>
      <c r="Q53" s="127">
        <f ca="1">IFERROR(IF((VLOOKUP($E53,'NEA Backsheet'!$D$5:$CB$183,Q$9,FALSE))="","",(VLOOKUP($E53,'NEA Backsheet'!$D$5:$CB$183,Q$9,FALSE))),"")</f>
        <v>0</v>
      </c>
      <c r="R53" s="126">
        <f ca="1">IFERROR(IF((VLOOKUP($E53,'NEA Backsheet'!$D$5:$CB$183,R$9,FALSE))="","",(VLOOKUP($E53,'NEA Backsheet'!$D$5:$CB$183,R$9,FALSE))),"")</f>
        <v>0</v>
      </c>
    </row>
    <row r="54" spans="1:18" ht="15" customHeight="1" x14ac:dyDescent="0.3">
      <c r="A54" s="56">
        <v>40</v>
      </c>
      <c r="B54" s="97" t="str">
        <f ca="1">IFERROR(IF((VLOOKUP($E54,'Org List'!$AJ$10:$AL$188,3,FALSE))="","",(VLOOKUP($E54,'Org List'!$AJ$10:$AL$188,3,FALSE))),"")</f>
        <v>South East England Commissioning Region</v>
      </c>
      <c r="C54" s="98" t="str">
        <f ca="1">IFERROR(IF((VLOOKUP($E54,'Org List'!$AO$10:$AQ$188,3,FALSE))="","",(VLOOKUP($E54,'Org List'!$AO$10:$AQ$188,3,FALSE))),"")</f>
        <v>South East Region</v>
      </c>
      <c r="D54" s="116" t="str">
        <f ca="1">IFERROR(IF((VLOOKUP($E54,'Org List'!$AT$10:$AV$188,3,FALSE))="","",(VLOOKUP($E54,'Org List'!$AT$10:$AV$188,3,FALSE))),"")</f>
        <v>NHS England South East (Hampshire, Isle of Wight and Thames Valley)</v>
      </c>
      <c r="E54" s="97" t="str">
        <f t="shared" ca="1" si="1"/>
        <v>E06000036</v>
      </c>
      <c r="F54" s="99" t="str">
        <f ca="1">IF(E54="","",VLOOKUP(E54,'Org List'!$J$9:$K$488,2,0))</f>
        <v>Bracknell Forest</v>
      </c>
      <c r="G54" s="123">
        <f ca="1">IFERROR(IF((VLOOKUP($E54,'NEA Backsheet'!$D$5:$CB$183,G$9,FALSE))="","",(VLOOKUP($E54,'NEA Backsheet'!$D$5:$CB$183,G$9,FALSE))),"")</f>
        <v>2648.1609024267118</v>
      </c>
      <c r="H54" s="124">
        <f ca="1">IFERROR(IF((VLOOKUP($E54,'NEA Backsheet'!$D$5:$CB$183,H$9,FALSE))="","",(VLOOKUP($E54,'NEA Backsheet'!$D$5:$CB$183,H$9,FALSE))),"")</f>
        <v>2555.7791094351583</v>
      </c>
      <c r="I54" s="124">
        <f ca="1">IFERROR(IF((VLOOKUP($E54,'NEA Backsheet'!$D$5:$CB$183,I$9,FALSE))="","",(VLOOKUP($E54,'NEA Backsheet'!$D$5:$CB$183,I$9,FALSE))),"")</f>
        <v>2697.259050677083</v>
      </c>
      <c r="J54" s="125">
        <f ca="1">IFERROR(IF((VLOOKUP($E54,'NEA Backsheet'!$D$5:$CB$183,J$9,FALSE))="","",(VLOOKUP($E54,'NEA Backsheet'!$D$5:$CB$183,J$9,FALSE))),"")</f>
        <v>2649.9924807272332</v>
      </c>
      <c r="K54" s="123">
        <f ca="1">IFERROR(IF((VLOOKUP($E54,'NEA Backsheet'!$D$5:$CB$183,K$9,FALSE))="","",(VLOOKUP($E54,'NEA Backsheet'!$D$5:$CB$183,K$9,FALSE))),"")</f>
        <v>2534.9665810597517</v>
      </c>
      <c r="L54" s="124">
        <f ca="1">IFERROR(IF((VLOOKUP($E54,'NEA Backsheet'!$D$5:$CB$183,L$9,FALSE))="","",(VLOOKUP($E54,'NEA Backsheet'!$D$5:$CB$183,L$9,FALSE))),"")</f>
        <v>2557.3305018469414</v>
      </c>
      <c r="M54" s="124">
        <f ca="1">IFERROR(IF((VLOOKUP($E54,'NEA Backsheet'!$D$5:$CB$183,M$9,FALSE))="","",(VLOOKUP($E54,'NEA Backsheet'!$D$5:$CB$183,M$9,FALSE))),"")</f>
        <v>2710.78848219784</v>
      </c>
      <c r="N54" s="126">
        <f ca="1">IFERROR(IF((VLOOKUP($E54,'NEA Backsheet'!$D$5:$CB$183,N$9,FALSE))="","",(VLOOKUP($E54,'NEA Backsheet'!$D$5:$CB$183,N$9,FALSE))),"")</f>
        <v>2503.9995184254417</v>
      </c>
      <c r="O54" s="184">
        <f ca="1">IFERROR(IF((VLOOKUP($E54,'NEA Backsheet'!$D$5:$CB$183,O$9,FALSE))="","",(VLOOKUP($E54,'NEA Backsheet'!$D$5:$CB$183,O$9,FALSE))),"")</f>
        <v>2751.7144840015681</v>
      </c>
      <c r="P54" s="126">
        <f ca="1">IFERROR(IF((VLOOKUP($E54,'NEA Backsheet'!$D$5:$CB$183,P$9,FALSE))="","",(VLOOKUP($E54,'NEA Backsheet'!$D$5:$CB$183,P$9,FALSE))),"")</f>
        <v>2724.0011249458585</v>
      </c>
      <c r="Q54" s="127">
        <f ca="1">IFERROR(IF((VLOOKUP($E54,'NEA Backsheet'!$D$5:$CB$183,Q$9,FALSE))="","",(VLOOKUP($E54,'NEA Backsheet'!$D$5:$CB$183,Q$9,FALSE))),"")</f>
        <v>0</v>
      </c>
      <c r="R54" s="126">
        <f ca="1">IFERROR(IF((VLOOKUP($E54,'NEA Backsheet'!$D$5:$CB$183,R$9,FALSE))="","",(VLOOKUP($E54,'NEA Backsheet'!$D$5:$CB$183,R$9,FALSE))),"")</f>
        <v>0</v>
      </c>
    </row>
    <row r="55" spans="1:18" ht="15" customHeight="1" x14ac:dyDescent="0.3">
      <c r="A55" s="56">
        <v>41</v>
      </c>
      <c r="B55" s="97" t="str">
        <f ca="1">IFERROR(IF((VLOOKUP($E55,'Org List'!$AJ$10:$AL$188,3,FALSE))="","",(VLOOKUP($E55,'Org List'!$AJ$10:$AL$188,3,FALSE))),"")</f>
        <v>North of England Commissioning Region</v>
      </c>
      <c r="C55" s="98" t="str">
        <f ca="1">IFERROR(IF((VLOOKUP($E55,'Org List'!$AO$10:$AQ$188,3,FALSE))="","",(VLOOKUP($E55,'Org List'!$AO$10:$AQ$188,3,FALSE))),"")</f>
        <v>Yorkshire and The Humber Region</v>
      </c>
      <c r="D55" s="116" t="str">
        <f ca="1">IFERROR(IF((VLOOKUP($E55,'Org List'!$AT$10:$AV$188,3,FALSE))="","",(VLOOKUP($E55,'Org List'!$AT$10:$AV$188,3,FALSE))),"")</f>
        <v>NHS England North (Yorkshire And Humber)</v>
      </c>
      <c r="E55" s="97" t="str">
        <f t="shared" ca="1" si="1"/>
        <v>E08000032</v>
      </c>
      <c r="F55" s="99" t="str">
        <f ca="1">IF(E55="","",VLOOKUP(E55,'Org List'!$J$9:$K$488,2,0))</f>
        <v>Bradford</v>
      </c>
      <c r="G55" s="123">
        <f ca="1">IFERROR(IF((VLOOKUP($E55,'NEA Backsheet'!$D$5:$CB$183,G$9,FALSE))="","",(VLOOKUP($E55,'NEA Backsheet'!$D$5:$CB$183,G$9,FALSE))),"")</f>
        <v>3212.2008975372382</v>
      </c>
      <c r="H55" s="124">
        <f ca="1">IFERROR(IF((VLOOKUP($E55,'NEA Backsheet'!$D$5:$CB$183,H$9,FALSE))="","",(VLOOKUP($E55,'NEA Backsheet'!$D$5:$CB$183,H$9,FALSE))),"")</f>
        <v>3247.4386848725453</v>
      </c>
      <c r="I55" s="124">
        <f ca="1">IFERROR(IF((VLOOKUP($E55,'NEA Backsheet'!$D$5:$CB$183,I$9,FALSE))="","",(VLOOKUP($E55,'NEA Backsheet'!$D$5:$CB$183,I$9,FALSE))),"")</f>
        <v>3897.1979149266126</v>
      </c>
      <c r="J55" s="125">
        <f ca="1">IFERROR(IF((VLOOKUP($E55,'NEA Backsheet'!$D$5:$CB$183,J$9,FALSE))="","",(VLOOKUP($E55,'NEA Backsheet'!$D$5:$CB$183,J$9,FALSE))),"")</f>
        <v>3912.0919495250851</v>
      </c>
      <c r="K55" s="123">
        <f ca="1">IFERROR(IF((VLOOKUP($E55,'NEA Backsheet'!$D$5:$CB$183,K$9,FALSE))="","",(VLOOKUP($E55,'NEA Backsheet'!$D$5:$CB$183,K$9,FALSE))),"")</f>
        <v>3131.7211742075115</v>
      </c>
      <c r="L55" s="124">
        <f ca="1">IFERROR(IF((VLOOKUP($E55,'NEA Backsheet'!$D$5:$CB$183,L$9,FALSE))="","",(VLOOKUP($E55,'NEA Backsheet'!$D$5:$CB$183,L$9,FALSE))),"")</f>
        <v>3134.7623253060287</v>
      </c>
      <c r="M55" s="124">
        <f ca="1">IFERROR(IF((VLOOKUP($E55,'NEA Backsheet'!$D$5:$CB$183,M$9,FALSE))="","",(VLOOKUP($E55,'NEA Backsheet'!$D$5:$CB$183,M$9,FALSE))),"")</f>
        <v>3300.2396258726626</v>
      </c>
      <c r="N55" s="126">
        <f ca="1">IFERROR(IF((VLOOKUP($E55,'NEA Backsheet'!$D$5:$CB$183,N$9,FALSE))="","",(VLOOKUP($E55,'NEA Backsheet'!$D$5:$CB$183,N$9,FALSE))),"")</f>
        <v>3199.4367236655598</v>
      </c>
      <c r="O55" s="184">
        <f ca="1">IFERROR(IF((VLOOKUP($E55,'NEA Backsheet'!$D$5:$CB$183,O$9,FALSE))="","",(VLOOKUP($E55,'NEA Backsheet'!$D$5:$CB$183,O$9,FALSE))),"")</f>
        <v>3880.679879104975</v>
      </c>
      <c r="P55" s="126">
        <f ca="1">IFERROR(IF((VLOOKUP($E55,'NEA Backsheet'!$D$5:$CB$183,P$9,FALSE))="","",(VLOOKUP($E55,'NEA Backsheet'!$D$5:$CB$183,P$9,FALSE))),"")</f>
        <v>3775.3642733344409</v>
      </c>
      <c r="Q55" s="127">
        <f ca="1">IFERROR(IF((VLOOKUP($E55,'NEA Backsheet'!$D$5:$CB$183,Q$9,FALSE))="","",(VLOOKUP($E55,'NEA Backsheet'!$D$5:$CB$183,Q$9,FALSE))),"")</f>
        <v>0</v>
      </c>
      <c r="R55" s="126">
        <f ca="1">IFERROR(IF((VLOOKUP($E55,'NEA Backsheet'!$D$5:$CB$183,R$9,FALSE))="","",(VLOOKUP($E55,'NEA Backsheet'!$D$5:$CB$183,R$9,FALSE))),"")</f>
        <v>0</v>
      </c>
    </row>
    <row r="56" spans="1:18" ht="15" customHeight="1" x14ac:dyDescent="0.3">
      <c r="A56" s="56">
        <v>42</v>
      </c>
      <c r="B56" s="97" t="str">
        <f ca="1">IFERROR(IF((VLOOKUP($E56,'Org List'!$AJ$10:$AL$188,3,FALSE))="","",(VLOOKUP($E56,'Org List'!$AJ$10:$AL$188,3,FALSE))),"")</f>
        <v>London Commissioning Region</v>
      </c>
      <c r="C56" s="98" t="str">
        <f ca="1">IFERROR(IF((VLOOKUP($E56,'Org List'!$AO$10:$AQ$188,3,FALSE))="","",(VLOOKUP($E56,'Org List'!$AO$10:$AQ$188,3,FALSE))),"")</f>
        <v>London Region</v>
      </c>
      <c r="D56" s="116" t="str">
        <f ca="1">IFERROR(IF((VLOOKUP($E56,'Org List'!$AT$10:$AV$188,3,FALSE))="","",(VLOOKUP($E56,'Org List'!$AT$10:$AV$188,3,FALSE))),"")</f>
        <v>NHS England London</v>
      </c>
      <c r="E56" s="97" t="str">
        <f t="shared" ca="1" si="1"/>
        <v>E09000005</v>
      </c>
      <c r="F56" s="99" t="str">
        <f ca="1">IF(E56="","",VLOOKUP(E56,'Org List'!$J$9:$K$488,2,0))</f>
        <v>Brent</v>
      </c>
      <c r="G56" s="123">
        <f ca="1">IFERROR(IF((VLOOKUP($E56,'NEA Backsheet'!$D$5:$CB$183,G$9,FALSE))="","",(VLOOKUP($E56,'NEA Backsheet'!$D$5:$CB$183,G$9,FALSE))),"")</f>
        <v>2108.9070665584759</v>
      </c>
      <c r="H56" s="124">
        <f ca="1">IFERROR(IF((VLOOKUP($E56,'NEA Backsheet'!$D$5:$CB$183,H$9,FALSE))="","",(VLOOKUP($E56,'NEA Backsheet'!$D$5:$CB$183,H$9,FALSE))),"")</f>
        <v>2157.2808947403082</v>
      </c>
      <c r="I56" s="124">
        <f ca="1">IFERROR(IF((VLOOKUP($E56,'NEA Backsheet'!$D$5:$CB$183,I$9,FALSE))="","",(VLOOKUP($E56,'NEA Backsheet'!$D$5:$CB$183,I$9,FALSE))),"")</f>
        <v>2376.4218985330076</v>
      </c>
      <c r="J56" s="125">
        <f ca="1">IFERROR(IF((VLOOKUP($E56,'NEA Backsheet'!$D$5:$CB$183,J$9,FALSE))="","",(VLOOKUP($E56,'NEA Backsheet'!$D$5:$CB$183,J$9,FALSE))),"")</f>
        <v>2453.2858549502062</v>
      </c>
      <c r="K56" s="123">
        <f ca="1">IFERROR(IF((VLOOKUP($E56,'NEA Backsheet'!$D$5:$CB$183,K$9,FALSE))="","",(VLOOKUP($E56,'NEA Backsheet'!$D$5:$CB$183,K$9,FALSE))),"")</f>
        <v>2403.2569066171518</v>
      </c>
      <c r="L56" s="124">
        <f ca="1">IFERROR(IF((VLOOKUP($E56,'NEA Backsheet'!$D$5:$CB$183,L$9,FALSE))="","",(VLOOKUP($E56,'NEA Backsheet'!$D$5:$CB$183,L$9,FALSE))),"")</f>
        <v>2363.4746033677666</v>
      </c>
      <c r="M56" s="124">
        <f ca="1">IFERROR(IF((VLOOKUP($E56,'NEA Backsheet'!$D$5:$CB$183,M$9,FALSE))="","",(VLOOKUP($E56,'NEA Backsheet'!$D$5:$CB$183,M$9,FALSE))),"")</f>
        <v>2428.1262522044904</v>
      </c>
      <c r="N56" s="126">
        <f ca="1">IFERROR(IF((VLOOKUP($E56,'NEA Backsheet'!$D$5:$CB$183,N$9,FALSE))="","",(VLOOKUP($E56,'NEA Backsheet'!$D$5:$CB$183,N$9,FALSE))),"")</f>
        <v>2370.9767087053206</v>
      </c>
      <c r="O56" s="184">
        <f ca="1">IFERROR(IF((VLOOKUP($E56,'NEA Backsheet'!$D$5:$CB$183,O$9,FALSE))="","",(VLOOKUP($E56,'NEA Backsheet'!$D$5:$CB$183,O$9,FALSE))),"")</f>
        <v>2457.818422156412</v>
      </c>
      <c r="P56" s="126">
        <f ca="1">IFERROR(IF((VLOOKUP($E56,'NEA Backsheet'!$D$5:$CB$183,P$9,FALSE))="","",(VLOOKUP($E56,'NEA Backsheet'!$D$5:$CB$183,P$9,FALSE))),"")</f>
        <v>2546.5187901903464</v>
      </c>
      <c r="Q56" s="127">
        <f ca="1">IFERROR(IF((VLOOKUP($E56,'NEA Backsheet'!$D$5:$CB$183,Q$9,FALSE))="","",(VLOOKUP($E56,'NEA Backsheet'!$D$5:$CB$183,Q$9,FALSE))),"")</f>
        <v>0</v>
      </c>
      <c r="R56" s="126">
        <f ca="1">IFERROR(IF((VLOOKUP($E56,'NEA Backsheet'!$D$5:$CB$183,R$9,FALSE))="","",(VLOOKUP($E56,'NEA Backsheet'!$D$5:$CB$183,R$9,FALSE))),"")</f>
        <v>0</v>
      </c>
    </row>
    <row r="57" spans="1:18" ht="15" customHeight="1" x14ac:dyDescent="0.3">
      <c r="A57" s="56">
        <v>43</v>
      </c>
      <c r="B57" s="97" t="str">
        <f ca="1">IFERROR(IF((VLOOKUP($E57,'Org List'!$AJ$10:$AL$188,3,FALSE))="","",(VLOOKUP($E57,'Org List'!$AJ$10:$AL$188,3,FALSE))),"")</f>
        <v>South East England Commissioning Region</v>
      </c>
      <c r="C57" s="98" t="str">
        <f ca="1">IFERROR(IF((VLOOKUP($E57,'Org List'!$AO$10:$AQ$188,3,FALSE))="","",(VLOOKUP($E57,'Org List'!$AO$10:$AQ$188,3,FALSE))),"")</f>
        <v>South East Region</v>
      </c>
      <c r="D57" s="116" t="str">
        <f ca="1">IFERROR(IF((VLOOKUP($E57,'Org List'!$AT$10:$AV$188,3,FALSE))="","",(VLOOKUP($E57,'Org List'!$AT$10:$AV$188,3,FALSE))),"")</f>
        <v>NHS England South East (Kent, Surrey and Sussex)</v>
      </c>
      <c r="E57" s="97" t="str">
        <f t="shared" ca="1" si="1"/>
        <v>E06000043</v>
      </c>
      <c r="F57" s="99" t="str">
        <f ca="1">IF(E57="","",VLOOKUP(E57,'Org List'!$J$9:$K$488,2,0))</f>
        <v>Brighton and Hove</v>
      </c>
      <c r="G57" s="123">
        <f ca="1">IFERROR(IF((VLOOKUP($E57,'NEA Backsheet'!$D$5:$CB$183,G$9,FALSE))="","",(VLOOKUP($E57,'NEA Backsheet'!$D$5:$CB$183,G$9,FALSE))),"")</f>
        <v>2135.5336708750342</v>
      </c>
      <c r="H57" s="124">
        <f ca="1">IFERROR(IF((VLOOKUP($E57,'NEA Backsheet'!$D$5:$CB$183,H$9,FALSE))="","",(VLOOKUP($E57,'NEA Backsheet'!$D$5:$CB$183,H$9,FALSE))),"")</f>
        <v>2054.42878894353</v>
      </c>
      <c r="I57" s="124">
        <f ca="1">IFERROR(IF((VLOOKUP($E57,'NEA Backsheet'!$D$5:$CB$183,I$9,FALSE))="","",(VLOOKUP($E57,'NEA Backsheet'!$D$5:$CB$183,I$9,FALSE))),"")</f>
        <v>2039.7976836265627</v>
      </c>
      <c r="J57" s="125">
        <f ca="1">IFERROR(IF((VLOOKUP($E57,'NEA Backsheet'!$D$5:$CB$183,J$9,FALSE))="","",(VLOOKUP($E57,'NEA Backsheet'!$D$5:$CB$183,J$9,FALSE))),"")</f>
        <v>1917.4944237479563</v>
      </c>
      <c r="K57" s="123">
        <f ca="1">IFERROR(IF((VLOOKUP($E57,'NEA Backsheet'!$D$5:$CB$183,K$9,FALSE))="","",(VLOOKUP($E57,'NEA Backsheet'!$D$5:$CB$183,K$9,FALSE))),"")</f>
        <v>2078.8936923148544</v>
      </c>
      <c r="L57" s="124">
        <f ca="1">IFERROR(IF((VLOOKUP($E57,'NEA Backsheet'!$D$5:$CB$183,L$9,FALSE))="","",(VLOOKUP($E57,'NEA Backsheet'!$D$5:$CB$183,L$9,FALSE))),"")</f>
        <v>2060.0039351492683</v>
      </c>
      <c r="M57" s="124">
        <f ca="1">IFERROR(IF((VLOOKUP($E57,'NEA Backsheet'!$D$5:$CB$183,M$9,FALSE))="","",(VLOOKUP($E57,'NEA Backsheet'!$D$5:$CB$183,M$9,FALSE))),"")</f>
        <v>2153.3093382512552</v>
      </c>
      <c r="N57" s="126">
        <f ca="1">IFERROR(IF((VLOOKUP($E57,'NEA Backsheet'!$D$5:$CB$183,N$9,FALSE))="","",(VLOOKUP($E57,'NEA Backsheet'!$D$5:$CB$183,N$9,FALSE))),"")</f>
        <v>2018.8903057631335</v>
      </c>
      <c r="O57" s="184">
        <f ca="1">IFERROR(IF((VLOOKUP($E57,'NEA Backsheet'!$D$5:$CB$183,O$9,FALSE))="","",(VLOOKUP($E57,'NEA Backsheet'!$D$5:$CB$183,O$9,FALSE))),"")</f>
        <v>1937.1508322320094</v>
      </c>
      <c r="P57" s="126">
        <f ca="1">IFERROR(IF((VLOOKUP($E57,'NEA Backsheet'!$D$5:$CB$183,P$9,FALSE))="","",(VLOOKUP($E57,'NEA Backsheet'!$D$5:$CB$183,P$9,FALSE))),"")</f>
        <v>1827.9754013941958</v>
      </c>
      <c r="Q57" s="127">
        <f ca="1">IFERROR(IF((VLOOKUP($E57,'NEA Backsheet'!$D$5:$CB$183,Q$9,FALSE))="","",(VLOOKUP($E57,'NEA Backsheet'!$D$5:$CB$183,Q$9,FALSE))),"")</f>
        <v>0</v>
      </c>
      <c r="R57" s="126">
        <f ca="1">IFERROR(IF((VLOOKUP($E57,'NEA Backsheet'!$D$5:$CB$183,R$9,FALSE))="","",(VLOOKUP($E57,'NEA Backsheet'!$D$5:$CB$183,R$9,FALSE))),"")</f>
        <v>0</v>
      </c>
    </row>
    <row r="58" spans="1:18" ht="15" customHeight="1" x14ac:dyDescent="0.3">
      <c r="A58" s="56">
        <v>44</v>
      </c>
      <c r="B58" s="97" t="str">
        <f ca="1">IFERROR(IF((VLOOKUP($E58,'Org List'!$AJ$10:$AL$188,3,FALSE))="","",(VLOOKUP($E58,'Org List'!$AJ$10:$AL$188,3,FALSE))),"")</f>
        <v>South West England Commissioning Region</v>
      </c>
      <c r="C58" s="98" t="str">
        <f ca="1">IFERROR(IF((VLOOKUP($E58,'Org List'!$AO$10:$AQ$188,3,FALSE))="","",(VLOOKUP($E58,'Org List'!$AO$10:$AQ$188,3,FALSE))),"")</f>
        <v>South West Region</v>
      </c>
      <c r="D58" s="116" t="str">
        <f ca="1">IFERROR(IF((VLOOKUP($E58,'Org List'!$AT$10:$AV$188,3,FALSE))="","",(VLOOKUP($E58,'Org List'!$AT$10:$AV$188,3,FALSE))),"")</f>
        <v>NHS England South West (South West North)</v>
      </c>
      <c r="E58" s="97" t="str">
        <f t="shared" ca="1" si="1"/>
        <v>E06000023</v>
      </c>
      <c r="F58" s="99" t="str">
        <f ca="1">IF(E58="","",VLOOKUP(E58,'Org List'!$J$9:$K$488,2,0))</f>
        <v>Bristol, City of</v>
      </c>
      <c r="G58" s="123">
        <f ca="1">IFERROR(IF((VLOOKUP($E58,'NEA Backsheet'!$D$5:$CB$183,G$9,FALSE))="","",(VLOOKUP($E58,'NEA Backsheet'!$D$5:$CB$183,G$9,FALSE))),"")</f>
        <v>2468.1140730377715</v>
      </c>
      <c r="H58" s="124">
        <f ca="1">IFERROR(IF((VLOOKUP($E58,'NEA Backsheet'!$D$5:$CB$183,H$9,FALSE))="","",(VLOOKUP($E58,'NEA Backsheet'!$D$5:$CB$183,H$9,FALSE))),"")</f>
        <v>2463.0582889419306</v>
      </c>
      <c r="I58" s="124">
        <f ca="1">IFERROR(IF((VLOOKUP($E58,'NEA Backsheet'!$D$5:$CB$183,I$9,FALSE))="","",(VLOOKUP($E58,'NEA Backsheet'!$D$5:$CB$183,I$9,FALSE))),"")</f>
        <v>2610.588951476896</v>
      </c>
      <c r="J58" s="125">
        <f ca="1">IFERROR(IF((VLOOKUP($E58,'NEA Backsheet'!$D$5:$CB$183,J$9,FALSE))="","",(VLOOKUP($E58,'NEA Backsheet'!$D$5:$CB$183,J$9,FALSE))),"")</f>
        <v>2608.0207309737789</v>
      </c>
      <c r="K58" s="123">
        <f ca="1">IFERROR(IF((VLOOKUP($E58,'NEA Backsheet'!$D$5:$CB$183,K$9,FALSE))="","",(VLOOKUP($E58,'NEA Backsheet'!$D$5:$CB$183,K$9,FALSE))),"")</f>
        <v>2496.8941944994972</v>
      </c>
      <c r="L58" s="124">
        <f ca="1">IFERROR(IF((VLOOKUP($E58,'NEA Backsheet'!$D$5:$CB$183,L$9,FALSE))="","",(VLOOKUP($E58,'NEA Backsheet'!$D$5:$CB$183,L$9,FALSE))),"")</f>
        <v>2543.7847502542568</v>
      </c>
      <c r="M58" s="124">
        <f ca="1">IFERROR(IF((VLOOKUP($E58,'NEA Backsheet'!$D$5:$CB$183,M$9,FALSE))="","",(VLOOKUP($E58,'NEA Backsheet'!$D$5:$CB$183,M$9,FALSE))),"")</f>
        <v>2588.4551635885919</v>
      </c>
      <c r="N58" s="126">
        <f ca="1">IFERROR(IF((VLOOKUP($E58,'NEA Backsheet'!$D$5:$CB$183,N$9,FALSE))="","",(VLOOKUP($E58,'NEA Backsheet'!$D$5:$CB$183,N$9,FALSE))),"")</f>
        <v>2490.0122292626711</v>
      </c>
      <c r="O58" s="184">
        <f ca="1">IFERROR(IF((VLOOKUP($E58,'NEA Backsheet'!$D$5:$CB$183,O$9,FALSE))="","",(VLOOKUP($E58,'NEA Backsheet'!$D$5:$CB$183,O$9,FALSE))),"")</f>
        <v>2618.9525256982306</v>
      </c>
      <c r="P58" s="126">
        <f ca="1">IFERROR(IF((VLOOKUP($E58,'NEA Backsheet'!$D$5:$CB$183,P$9,FALSE))="","",(VLOOKUP($E58,'NEA Backsheet'!$D$5:$CB$183,P$9,FALSE))),"")</f>
        <v>2740.7008908319981</v>
      </c>
      <c r="Q58" s="127">
        <f ca="1">IFERROR(IF((VLOOKUP($E58,'NEA Backsheet'!$D$5:$CB$183,Q$9,FALSE))="","",(VLOOKUP($E58,'NEA Backsheet'!$D$5:$CB$183,Q$9,FALSE))),"")</f>
        <v>0</v>
      </c>
      <c r="R58" s="126">
        <f ca="1">IFERROR(IF((VLOOKUP($E58,'NEA Backsheet'!$D$5:$CB$183,R$9,FALSE))="","",(VLOOKUP($E58,'NEA Backsheet'!$D$5:$CB$183,R$9,FALSE))),"")</f>
        <v>0</v>
      </c>
    </row>
    <row r="59" spans="1:18" ht="15" customHeight="1" x14ac:dyDescent="0.3">
      <c r="A59" s="56">
        <v>45</v>
      </c>
      <c r="B59" s="97" t="str">
        <f ca="1">IFERROR(IF((VLOOKUP($E59,'Org List'!$AJ$10:$AL$188,3,FALSE))="","",(VLOOKUP($E59,'Org List'!$AJ$10:$AL$188,3,FALSE))),"")</f>
        <v>London Commissioning Region</v>
      </c>
      <c r="C59" s="98" t="str">
        <f ca="1">IFERROR(IF((VLOOKUP($E59,'Org List'!$AO$10:$AQ$188,3,FALSE))="","",(VLOOKUP($E59,'Org List'!$AO$10:$AQ$188,3,FALSE))),"")</f>
        <v>London Region</v>
      </c>
      <c r="D59" s="116" t="str">
        <f ca="1">IFERROR(IF((VLOOKUP($E59,'Org List'!$AT$10:$AV$188,3,FALSE))="","",(VLOOKUP($E59,'Org List'!$AT$10:$AV$188,3,FALSE))),"")</f>
        <v>NHS England London</v>
      </c>
      <c r="E59" s="97" t="str">
        <f t="shared" ca="1" si="1"/>
        <v>E09000006</v>
      </c>
      <c r="F59" s="99" t="str">
        <f ca="1">IF(E59="","",VLOOKUP(E59,'Org List'!$J$9:$K$488,2,0))</f>
        <v>Bromley</v>
      </c>
      <c r="G59" s="123">
        <f ca="1">IFERROR(IF((VLOOKUP($E59,'NEA Backsheet'!$D$5:$CB$183,G$9,FALSE))="","",(VLOOKUP($E59,'NEA Backsheet'!$D$5:$CB$183,G$9,FALSE))),"")</f>
        <v>2125.0643447129623</v>
      </c>
      <c r="H59" s="124">
        <f ca="1">IFERROR(IF((VLOOKUP($E59,'NEA Backsheet'!$D$5:$CB$183,H$9,FALSE))="","",(VLOOKUP($E59,'NEA Backsheet'!$D$5:$CB$183,H$9,FALSE))),"")</f>
        <v>2078.1695525940536</v>
      </c>
      <c r="I59" s="124">
        <f ca="1">IFERROR(IF((VLOOKUP($E59,'NEA Backsheet'!$D$5:$CB$183,I$9,FALSE))="","",(VLOOKUP($E59,'NEA Backsheet'!$D$5:$CB$183,I$9,FALSE))),"")</f>
        <v>2165.9330228287768</v>
      </c>
      <c r="J59" s="125">
        <f ca="1">IFERROR(IF((VLOOKUP($E59,'NEA Backsheet'!$D$5:$CB$183,J$9,FALSE))="","",(VLOOKUP($E59,'NEA Backsheet'!$D$5:$CB$183,J$9,FALSE))),"")</f>
        <v>1962.5057738059909</v>
      </c>
      <c r="K59" s="123">
        <f ca="1">IFERROR(IF((VLOOKUP($E59,'NEA Backsheet'!$D$5:$CB$183,K$9,FALSE))="","",(VLOOKUP($E59,'NEA Backsheet'!$D$5:$CB$183,K$9,FALSE))),"")</f>
        <v>2043.9261418749691</v>
      </c>
      <c r="L59" s="124">
        <f ca="1">IFERROR(IF((VLOOKUP($E59,'NEA Backsheet'!$D$5:$CB$183,L$9,FALSE))="","",(VLOOKUP($E59,'NEA Backsheet'!$D$5:$CB$183,L$9,FALSE))),"")</f>
        <v>2066.6974945071588</v>
      </c>
      <c r="M59" s="124">
        <f ca="1">IFERROR(IF((VLOOKUP($E59,'NEA Backsheet'!$D$5:$CB$183,M$9,FALSE))="","",(VLOOKUP($E59,'NEA Backsheet'!$D$5:$CB$183,M$9,FALSE))),"")</f>
        <v>2066.7563102162731</v>
      </c>
      <c r="N59" s="126">
        <f ca="1">IFERROR(IF((VLOOKUP($E59,'NEA Backsheet'!$D$5:$CB$183,N$9,FALSE))="","",(VLOOKUP($E59,'NEA Backsheet'!$D$5:$CB$183,N$9,FALSE))),"")</f>
        <v>1999.9569456382353</v>
      </c>
      <c r="O59" s="184">
        <f ca="1">IFERROR(IF((VLOOKUP($E59,'NEA Backsheet'!$D$5:$CB$183,O$9,FALSE))="","",(VLOOKUP($E59,'NEA Backsheet'!$D$5:$CB$183,O$9,FALSE))),"")</f>
        <v>2021.2092937480975</v>
      </c>
      <c r="P59" s="126">
        <f ca="1">IFERROR(IF((VLOOKUP($E59,'NEA Backsheet'!$D$5:$CB$183,P$9,FALSE))="","",(VLOOKUP($E59,'NEA Backsheet'!$D$5:$CB$183,P$9,FALSE))),"")</f>
        <v>2047.176481868009</v>
      </c>
      <c r="Q59" s="127">
        <f ca="1">IFERROR(IF((VLOOKUP($E59,'NEA Backsheet'!$D$5:$CB$183,Q$9,FALSE))="","",(VLOOKUP($E59,'NEA Backsheet'!$D$5:$CB$183,Q$9,FALSE))),"")</f>
        <v>0</v>
      </c>
      <c r="R59" s="126">
        <f ca="1">IFERROR(IF((VLOOKUP($E59,'NEA Backsheet'!$D$5:$CB$183,R$9,FALSE))="","",(VLOOKUP($E59,'NEA Backsheet'!$D$5:$CB$183,R$9,FALSE))),"")</f>
        <v>0</v>
      </c>
    </row>
    <row r="60" spans="1:18" ht="15" customHeight="1" x14ac:dyDescent="0.3">
      <c r="A60" s="56">
        <v>46</v>
      </c>
      <c r="B60" s="97" t="str">
        <f ca="1">IFERROR(IF((VLOOKUP($E60,'Org List'!$AJ$10:$AL$188,3,FALSE))="","",(VLOOKUP($E60,'Org List'!$AJ$10:$AL$188,3,FALSE))),"")</f>
        <v>South East England Commissioning Region</v>
      </c>
      <c r="C60" s="98" t="str">
        <f ca="1">IFERROR(IF((VLOOKUP($E60,'Org List'!$AO$10:$AQ$188,3,FALSE))="","",(VLOOKUP($E60,'Org List'!$AO$10:$AQ$188,3,FALSE))),"")</f>
        <v>South East Region</v>
      </c>
      <c r="D60" s="116" t="str">
        <f ca="1">IFERROR(IF((VLOOKUP($E60,'Org List'!$AT$10:$AV$188,3,FALSE))="","",(VLOOKUP($E60,'Org List'!$AT$10:$AV$188,3,FALSE))),"")</f>
        <v>NHS England South East (Hampshire, Isle of Wight and Thames Valley)</v>
      </c>
      <c r="E60" s="97" t="str">
        <f t="shared" ca="1" si="1"/>
        <v>E10000002</v>
      </c>
      <c r="F60" s="99" t="str">
        <f ca="1">IF(E60="","",VLOOKUP(E60,'Org List'!$J$9:$K$488,2,0))</f>
        <v>Buckinghamshire</v>
      </c>
      <c r="G60" s="123">
        <f ca="1">IFERROR(IF((VLOOKUP($E60,'NEA Backsheet'!$D$5:$CB$183,G$9,FALSE))="","",(VLOOKUP($E60,'NEA Backsheet'!$D$5:$CB$183,G$9,FALSE))),"")</f>
        <v>2351.909686895252</v>
      </c>
      <c r="H60" s="124">
        <f ca="1">IFERROR(IF((VLOOKUP($E60,'NEA Backsheet'!$D$5:$CB$183,H$9,FALSE))="","",(VLOOKUP($E60,'NEA Backsheet'!$D$5:$CB$183,H$9,FALSE))),"")</f>
        <v>2284.8511156458821</v>
      </c>
      <c r="I60" s="124">
        <f ca="1">IFERROR(IF((VLOOKUP($E60,'NEA Backsheet'!$D$5:$CB$183,I$9,FALSE))="","",(VLOOKUP($E60,'NEA Backsheet'!$D$5:$CB$183,I$9,FALSE))),"")</f>
        <v>2371.9264165896916</v>
      </c>
      <c r="J60" s="125">
        <f ca="1">IFERROR(IF((VLOOKUP($E60,'NEA Backsheet'!$D$5:$CB$183,J$9,FALSE))="","",(VLOOKUP($E60,'NEA Backsheet'!$D$5:$CB$183,J$9,FALSE))),"")</f>
        <v>2424.182825234132</v>
      </c>
      <c r="K60" s="123">
        <f ca="1">IFERROR(IF((VLOOKUP($E60,'NEA Backsheet'!$D$5:$CB$183,K$9,FALSE))="","",(VLOOKUP($E60,'NEA Backsheet'!$D$5:$CB$183,K$9,FALSE))),"")</f>
        <v>2350.5512236244917</v>
      </c>
      <c r="L60" s="124">
        <f ca="1">IFERROR(IF((VLOOKUP($E60,'NEA Backsheet'!$D$5:$CB$183,L$9,FALSE))="","",(VLOOKUP($E60,'NEA Backsheet'!$D$5:$CB$183,L$9,FALSE))),"")</f>
        <v>2319.2018335735252</v>
      </c>
      <c r="M60" s="124">
        <f ca="1">IFERROR(IF((VLOOKUP($E60,'NEA Backsheet'!$D$5:$CB$183,M$9,FALSE))="","",(VLOOKUP($E60,'NEA Backsheet'!$D$5:$CB$183,M$9,FALSE))),"")</f>
        <v>2448.909355157557</v>
      </c>
      <c r="N60" s="126">
        <f ca="1">IFERROR(IF((VLOOKUP($E60,'NEA Backsheet'!$D$5:$CB$183,N$9,FALSE))="","",(VLOOKUP($E60,'NEA Backsheet'!$D$5:$CB$183,N$9,FALSE))),"")</f>
        <v>2284.1991082536988</v>
      </c>
      <c r="O60" s="184">
        <f ca="1">IFERROR(IF((VLOOKUP($E60,'NEA Backsheet'!$D$5:$CB$183,O$9,FALSE))="","",(VLOOKUP($E60,'NEA Backsheet'!$D$5:$CB$183,O$9,FALSE))),"")</f>
        <v>2604.5402431400753</v>
      </c>
      <c r="P60" s="126">
        <f ca="1">IFERROR(IF((VLOOKUP($E60,'NEA Backsheet'!$D$5:$CB$183,P$9,FALSE))="","",(VLOOKUP($E60,'NEA Backsheet'!$D$5:$CB$183,P$9,FALSE))),"")</f>
        <v>2512.9159260121132</v>
      </c>
      <c r="Q60" s="127">
        <f ca="1">IFERROR(IF((VLOOKUP($E60,'NEA Backsheet'!$D$5:$CB$183,Q$9,FALSE))="","",(VLOOKUP($E60,'NEA Backsheet'!$D$5:$CB$183,Q$9,FALSE))),"")</f>
        <v>0</v>
      </c>
      <c r="R60" s="126">
        <f ca="1">IFERROR(IF((VLOOKUP($E60,'NEA Backsheet'!$D$5:$CB$183,R$9,FALSE))="","",(VLOOKUP($E60,'NEA Backsheet'!$D$5:$CB$183,R$9,FALSE))),"")</f>
        <v>0</v>
      </c>
    </row>
    <row r="61" spans="1:18" ht="15" customHeight="1" x14ac:dyDescent="0.3">
      <c r="A61" s="56">
        <v>47</v>
      </c>
      <c r="B61" s="97" t="str">
        <f ca="1">IFERROR(IF((VLOOKUP($E61,'Org List'!$AJ$10:$AL$188,3,FALSE))="","",(VLOOKUP($E61,'Org List'!$AJ$10:$AL$188,3,FALSE))),"")</f>
        <v>North of England Commissioning Region</v>
      </c>
      <c r="C61" s="98" t="str">
        <f ca="1">IFERROR(IF((VLOOKUP($E61,'Org List'!$AO$10:$AQ$188,3,FALSE))="","",(VLOOKUP($E61,'Org List'!$AO$10:$AQ$188,3,FALSE))),"")</f>
        <v>North West Region</v>
      </c>
      <c r="D61" s="116" t="str">
        <f ca="1">IFERROR(IF((VLOOKUP($E61,'Org List'!$AT$10:$AV$188,3,FALSE))="","",(VLOOKUP($E61,'Org List'!$AT$10:$AV$188,3,FALSE))),"")</f>
        <v>NHS England North (Greater Manchester)</v>
      </c>
      <c r="E61" s="97" t="str">
        <f t="shared" ca="1" si="1"/>
        <v>E08000002</v>
      </c>
      <c r="F61" s="99" t="str">
        <f ca="1">IF(E61="","",VLOOKUP(E61,'Org List'!$J$9:$K$488,2,0))</f>
        <v>Bury</v>
      </c>
      <c r="G61" s="123">
        <f ca="1">IFERROR(IF((VLOOKUP($E61,'NEA Backsheet'!$D$5:$CB$183,G$9,FALSE))="","",(VLOOKUP($E61,'NEA Backsheet'!$D$5:$CB$183,G$9,FALSE))),"")</f>
        <v>2701.6735778031266</v>
      </c>
      <c r="H61" s="124">
        <f ca="1">IFERROR(IF((VLOOKUP($E61,'NEA Backsheet'!$D$5:$CB$183,H$9,FALSE))="","",(VLOOKUP($E61,'NEA Backsheet'!$D$5:$CB$183,H$9,FALSE))),"")</f>
        <v>2806.2119977252605</v>
      </c>
      <c r="I61" s="124">
        <f ca="1">IFERROR(IF((VLOOKUP($E61,'NEA Backsheet'!$D$5:$CB$183,I$9,FALSE))="","",(VLOOKUP($E61,'NEA Backsheet'!$D$5:$CB$183,I$9,FALSE))),"")</f>
        <v>3109.8183063671745</v>
      </c>
      <c r="J61" s="125">
        <f ca="1">IFERROR(IF((VLOOKUP($E61,'NEA Backsheet'!$D$5:$CB$183,J$9,FALSE))="","",(VLOOKUP($E61,'NEA Backsheet'!$D$5:$CB$183,J$9,FALSE))),"")</f>
        <v>2976.8414498605707</v>
      </c>
      <c r="K61" s="123">
        <f ca="1">IFERROR(IF((VLOOKUP($E61,'NEA Backsheet'!$D$5:$CB$183,K$9,FALSE))="","",(VLOOKUP($E61,'NEA Backsheet'!$D$5:$CB$183,K$9,FALSE))),"")</f>
        <v>2888.2892146491458</v>
      </c>
      <c r="L61" s="124">
        <f ca="1">IFERROR(IF((VLOOKUP($E61,'NEA Backsheet'!$D$5:$CB$183,L$9,FALSE))="","",(VLOOKUP($E61,'NEA Backsheet'!$D$5:$CB$183,L$9,FALSE))),"")</f>
        <v>2829.071618062721</v>
      </c>
      <c r="M61" s="124">
        <f ca="1">IFERROR(IF((VLOOKUP($E61,'NEA Backsheet'!$D$5:$CB$183,M$9,FALSE))="","",(VLOOKUP($E61,'NEA Backsheet'!$D$5:$CB$183,M$9,FALSE))),"")</f>
        <v>2989.4758340715066</v>
      </c>
      <c r="N61" s="126">
        <f ca="1">IFERROR(IF((VLOOKUP($E61,'NEA Backsheet'!$D$5:$CB$183,N$9,FALSE))="","",(VLOOKUP($E61,'NEA Backsheet'!$D$5:$CB$183,N$9,FALSE))),"")</f>
        <v>2935.781598275898</v>
      </c>
      <c r="O61" s="184">
        <f ca="1">IFERROR(IF((VLOOKUP($E61,'NEA Backsheet'!$D$5:$CB$183,O$9,FALSE))="","",(VLOOKUP($E61,'NEA Backsheet'!$D$5:$CB$183,O$9,FALSE))),"")</f>
        <v>3127.245876765694</v>
      </c>
      <c r="P61" s="126">
        <f ca="1">IFERROR(IF((VLOOKUP($E61,'NEA Backsheet'!$D$5:$CB$183,P$9,FALSE))="","",(VLOOKUP($E61,'NEA Backsheet'!$D$5:$CB$183,P$9,FALSE))),"")</f>
        <v>2983.7272415691564</v>
      </c>
      <c r="Q61" s="127">
        <f ca="1">IFERROR(IF((VLOOKUP($E61,'NEA Backsheet'!$D$5:$CB$183,Q$9,FALSE))="","",(VLOOKUP($E61,'NEA Backsheet'!$D$5:$CB$183,Q$9,FALSE))),"")</f>
        <v>0</v>
      </c>
      <c r="R61" s="126">
        <f ca="1">IFERROR(IF((VLOOKUP($E61,'NEA Backsheet'!$D$5:$CB$183,R$9,FALSE))="","",(VLOOKUP($E61,'NEA Backsheet'!$D$5:$CB$183,R$9,FALSE))),"")</f>
        <v>0</v>
      </c>
    </row>
    <row r="62" spans="1:18" ht="15" customHeight="1" x14ac:dyDescent="0.3">
      <c r="A62" s="56">
        <v>48</v>
      </c>
      <c r="B62" s="97" t="str">
        <f ca="1">IFERROR(IF((VLOOKUP($E62,'Org List'!$AJ$10:$AL$188,3,FALSE))="","",(VLOOKUP($E62,'Org List'!$AJ$10:$AL$188,3,FALSE))),"")</f>
        <v>North of England Commissioning Region</v>
      </c>
      <c r="C62" s="98" t="str">
        <f ca="1">IFERROR(IF((VLOOKUP($E62,'Org List'!$AO$10:$AQ$188,3,FALSE))="","",(VLOOKUP($E62,'Org List'!$AO$10:$AQ$188,3,FALSE))),"")</f>
        <v>Yorkshire and The Humber Region</v>
      </c>
      <c r="D62" s="116" t="str">
        <f ca="1">IFERROR(IF((VLOOKUP($E62,'Org List'!$AT$10:$AV$188,3,FALSE))="","",(VLOOKUP($E62,'Org List'!$AT$10:$AV$188,3,FALSE))),"")</f>
        <v>NHS England North (Yorkshire And Humber)</v>
      </c>
      <c r="E62" s="97" t="str">
        <f t="shared" ca="1" si="1"/>
        <v>E08000033</v>
      </c>
      <c r="F62" s="99" t="str">
        <f ca="1">IF(E62="","",VLOOKUP(E62,'Org List'!$J$9:$K$488,2,0))</f>
        <v>Calderdale</v>
      </c>
      <c r="G62" s="123">
        <f ca="1">IFERROR(IF((VLOOKUP($E62,'NEA Backsheet'!$D$5:$CB$183,G$9,FALSE))="","",(VLOOKUP($E62,'NEA Backsheet'!$D$5:$CB$183,G$9,FALSE))),"")</f>
        <v>3101.3526670682081</v>
      </c>
      <c r="H62" s="124">
        <f ca="1">IFERROR(IF((VLOOKUP($E62,'NEA Backsheet'!$D$5:$CB$183,H$9,FALSE))="","",(VLOOKUP($E62,'NEA Backsheet'!$D$5:$CB$183,H$9,FALSE))),"")</f>
        <v>3297.9444213654929</v>
      </c>
      <c r="I62" s="124">
        <f ca="1">IFERROR(IF((VLOOKUP($E62,'NEA Backsheet'!$D$5:$CB$183,I$9,FALSE))="","",(VLOOKUP($E62,'NEA Backsheet'!$D$5:$CB$183,I$9,FALSE))),"")</f>
        <v>3438.5568563558504</v>
      </c>
      <c r="J62" s="125">
        <f ca="1">IFERROR(IF((VLOOKUP($E62,'NEA Backsheet'!$D$5:$CB$183,J$9,FALSE))="","",(VLOOKUP($E62,'NEA Backsheet'!$D$5:$CB$183,J$9,FALSE))),"")</f>
        <v>3413.306604393365</v>
      </c>
      <c r="K62" s="123">
        <f ca="1">IFERROR(IF((VLOOKUP($E62,'NEA Backsheet'!$D$5:$CB$183,K$9,FALSE))="","",(VLOOKUP($E62,'NEA Backsheet'!$D$5:$CB$183,K$9,FALSE))),"")</f>
        <v>3082.2334326704836</v>
      </c>
      <c r="L62" s="124">
        <f ca="1">IFERROR(IF((VLOOKUP($E62,'NEA Backsheet'!$D$5:$CB$183,L$9,FALSE))="","",(VLOOKUP($E62,'NEA Backsheet'!$D$5:$CB$183,L$9,FALSE))),"")</f>
        <v>3039.2521996706614</v>
      </c>
      <c r="M62" s="124">
        <f ca="1">IFERROR(IF((VLOOKUP($E62,'NEA Backsheet'!$D$5:$CB$183,M$9,FALSE))="","",(VLOOKUP($E62,'NEA Backsheet'!$D$5:$CB$183,M$9,FALSE))),"")</f>
        <v>3224.6508997997289</v>
      </c>
      <c r="N62" s="126">
        <f ca="1">IFERROR(IF((VLOOKUP($E62,'NEA Backsheet'!$D$5:$CB$183,N$9,FALSE))="","",(VLOOKUP($E62,'NEA Backsheet'!$D$5:$CB$183,N$9,FALSE))),"")</f>
        <v>3084.1210675719476</v>
      </c>
      <c r="O62" s="184">
        <f ca="1">IFERROR(IF((VLOOKUP($E62,'NEA Backsheet'!$D$5:$CB$183,O$9,FALSE))="","",(VLOOKUP($E62,'NEA Backsheet'!$D$5:$CB$183,O$9,FALSE))),"")</f>
        <v>3400.2709235104398</v>
      </c>
      <c r="P62" s="126">
        <f ca="1">IFERROR(IF((VLOOKUP($E62,'NEA Backsheet'!$D$5:$CB$183,P$9,FALSE))="","",(VLOOKUP($E62,'NEA Backsheet'!$D$5:$CB$183,P$9,FALSE))),"")</f>
        <v>3415.4879340713692</v>
      </c>
      <c r="Q62" s="127">
        <f ca="1">IFERROR(IF((VLOOKUP($E62,'NEA Backsheet'!$D$5:$CB$183,Q$9,FALSE))="","",(VLOOKUP($E62,'NEA Backsheet'!$D$5:$CB$183,Q$9,FALSE))),"")</f>
        <v>0</v>
      </c>
      <c r="R62" s="126">
        <f ca="1">IFERROR(IF((VLOOKUP($E62,'NEA Backsheet'!$D$5:$CB$183,R$9,FALSE))="","",(VLOOKUP($E62,'NEA Backsheet'!$D$5:$CB$183,R$9,FALSE))),"")</f>
        <v>0</v>
      </c>
    </row>
    <row r="63" spans="1:18" ht="15" customHeight="1" x14ac:dyDescent="0.3">
      <c r="A63" s="56">
        <v>49</v>
      </c>
      <c r="B63" s="97" t="str">
        <f ca="1">IFERROR(IF((VLOOKUP($E63,'Org List'!$AJ$10:$AL$188,3,FALSE))="","",(VLOOKUP($E63,'Org List'!$AJ$10:$AL$188,3,FALSE))),"")</f>
        <v>Midlands and East of England Commissioning Region</v>
      </c>
      <c r="C63" s="98" t="str">
        <f ca="1">IFERROR(IF((VLOOKUP($E63,'Org List'!$AO$10:$AQ$188,3,FALSE))="","",(VLOOKUP($E63,'Org List'!$AO$10:$AQ$188,3,FALSE))),"")</f>
        <v>East Region</v>
      </c>
      <c r="D63" s="116" t="str">
        <f ca="1">IFERROR(IF((VLOOKUP($E63,'Org List'!$AT$10:$AV$188,3,FALSE))="","",(VLOOKUP($E63,'Org List'!$AT$10:$AV$188,3,FALSE))),"")</f>
        <v>NHS England Midlands And East (East)</v>
      </c>
      <c r="E63" s="97" t="str">
        <f t="shared" ca="1" si="1"/>
        <v>E10000003</v>
      </c>
      <c r="F63" s="99" t="str">
        <f ca="1">IF(E63="","",VLOOKUP(E63,'Org List'!$J$9:$K$488,2,0))</f>
        <v>Cambridgeshire</v>
      </c>
      <c r="G63" s="123">
        <f ca="1">IFERROR(IF((VLOOKUP($E63,'NEA Backsheet'!$D$5:$CB$183,G$9,FALSE))="","",(VLOOKUP($E63,'NEA Backsheet'!$D$5:$CB$183,G$9,FALSE))),"")</f>
        <v>2490.5262520919223</v>
      </c>
      <c r="H63" s="124">
        <f ca="1">IFERROR(IF((VLOOKUP($E63,'NEA Backsheet'!$D$5:$CB$183,H$9,FALSE))="","",(VLOOKUP($E63,'NEA Backsheet'!$D$5:$CB$183,H$9,FALSE))),"")</f>
        <v>2402.1206213661958</v>
      </c>
      <c r="I63" s="124">
        <f ca="1">IFERROR(IF((VLOOKUP($E63,'NEA Backsheet'!$D$5:$CB$183,I$9,FALSE))="","",(VLOOKUP($E63,'NEA Backsheet'!$D$5:$CB$183,I$9,FALSE))),"")</f>
        <v>2507.3660667274385</v>
      </c>
      <c r="J63" s="125">
        <f ca="1">IFERROR(IF((VLOOKUP($E63,'NEA Backsheet'!$D$5:$CB$183,J$9,FALSE))="","",(VLOOKUP($E63,'NEA Backsheet'!$D$5:$CB$183,J$9,FALSE))),"")</f>
        <v>2458.8678148660679</v>
      </c>
      <c r="K63" s="123">
        <f ca="1">IFERROR(IF((VLOOKUP($E63,'NEA Backsheet'!$D$5:$CB$183,K$9,FALSE))="","",(VLOOKUP($E63,'NEA Backsheet'!$D$5:$CB$183,K$9,FALSE))),"")</f>
        <v>2524.9419222753027</v>
      </c>
      <c r="L63" s="124">
        <f ca="1">IFERROR(IF((VLOOKUP($E63,'NEA Backsheet'!$D$5:$CB$183,L$9,FALSE))="","",(VLOOKUP($E63,'NEA Backsheet'!$D$5:$CB$183,L$9,FALSE))),"")</f>
        <v>2522.3521754963044</v>
      </c>
      <c r="M63" s="124">
        <f ca="1">IFERROR(IF((VLOOKUP($E63,'NEA Backsheet'!$D$5:$CB$183,M$9,FALSE))="","",(VLOOKUP($E63,'NEA Backsheet'!$D$5:$CB$183,M$9,FALSE))),"")</f>
        <v>2626.0748231151065</v>
      </c>
      <c r="N63" s="126">
        <f ca="1">IFERROR(IF((VLOOKUP($E63,'NEA Backsheet'!$D$5:$CB$183,N$9,FALSE))="","",(VLOOKUP($E63,'NEA Backsheet'!$D$5:$CB$183,N$9,FALSE))),"")</f>
        <v>2561.5733702629082</v>
      </c>
      <c r="O63" s="184">
        <f ca="1">IFERROR(IF((VLOOKUP($E63,'NEA Backsheet'!$D$5:$CB$183,O$9,FALSE))="","",(VLOOKUP($E63,'NEA Backsheet'!$D$5:$CB$183,O$9,FALSE))),"")</f>
        <v>2522.5376413036256</v>
      </c>
      <c r="P63" s="126">
        <f ca="1">IFERROR(IF((VLOOKUP($E63,'NEA Backsheet'!$D$5:$CB$183,P$9,FALSE))="","",(VLOOKUP($E63,'NEA Backsheet'!$D$5:$CB$183,P$9,FALSE))),"")</f>
        <v>2499.2022086514189</v>
      </c>
      <c r="Q63" s="127">
        <f ca="1">IFERROR(IF((VLOOKUP($E63,'NEA Backsheet'!$D$5:$CB$183,Q$9,FALSE))="","",(VLOOKUP($E63,'NEA Backsheet'!$D$5:$CB$183,Q$9,FALSE))),"")</f>
        <v>0</v>
      </c>
      <c r="R63" s="126">
        <f ca="1">IFERROR(IF((VLOOKUP($E63,'NEA Backsheet'!$D$5:$CB$183,R$9,FALSE))="","",(VLOOKUP($E63,'NEA Backsheet'!$D$5:$CB$183,R$9,FALSE))),"")</f>
        <v>0</v>
      </c>
    </row>
    <row r="64" spans="1:18" ht="15" customHeight="1" x14ac:dyDescent="0.3">
      <c r="A64" s="56">
        <v>50</v>
      </c>
      <c r="B64" s="97" t="str">
        <f ca="1">IFERROR(IF((VLOOKUP($E64,'Org List'!$AJ$10:$AL$188,3,FALSE))="","",(VLOOKUP($E64,'Org List'!$AJ$10:$AL$188,3,FALSE))),"")</f>
        <v>London Commissioning Region</v>
      </c>
      <c r="C64" s="98" t="str">
        <f ca="1">IFERROR(IF((VLOOKUP($E64,'Org List'!$AO$10:$AQ$188,3,FALSE))="","",(VLOOKUP($E64,'Org List'!$AO$10:$AQ$188,3,FALSE))),"")</f>
        <v>London Region</v>
      </c>
      <c r="D64" s="116" t="str">
        <f ca="1">IFERROR(IF((VLOOKUP($E64,'Org List'!$AT$10:$AV$188,3,FALSE))="","",(VLOOKUP($E64,'Org List'!$AT$10:$AV$188,3,FALSE))),"")</f>
        <v>NHS England London</v>
      </c>
      <c r="E64" s="97" t="str">
        <f t="shared" ca="1" si="1"/>
        <v>E09000007</v>
      </c>
      <c r="F64" s="99" t="str">
        <f ca="1">IF(E64="","",VLOOKUP(E64,'Org List'!$J$9:$K$488,2,0))</f>
        <v>Camden</v>
      </c>
      <c r="G64" s="123">
        <f ca="1">IFERROR(IF((VLOOKUP($E64,'NEA Backsheet'!$D$5:$CB$183,G$9,FALSE))="","",(VLOOKUP($E64,'NEA Backsheet'!$D$5:$CB$183,G$9,FALSE))),"")</f>
        <v>1774.0585469765153</v>
      </c>
      <c r="H64" s="124">
        <f ca="1">IFERROR(IF((VLOOKUP($E64,'NEA Backsheet'!$D$5:$CB$183,H$9,FALSE))="","",(VLOOKUP($E64,'NEA Backsheet'!$D$5:$CB$183,H$9,FALSE))),"")</f>
        <v>1688.8972358459314</v>
      </c>
      <c r="I64" s="124">
        <f ca="1">IFERROR(IF((VLOOKUP($E64,'NEA Backsheet'!$D$5:$CB$183,I$9,FALSE))="","",(VLOOKUP($E64,'NEA Backsheet'!$D$5:$CB$183,I$9,FALSE))),"")</f>
        <v>1727.0021800673346</v>
      </c>
      <c r="J64" s="125">
        <f ca="1">IFERROR(IF((VLOOKUP($E64,'NEA Backsheet'!$D$5:$CB$183,J$9,FALSE))="","",(VLOOKUP($E64,'NEA Backsheet'!$D$5:$CB$183,J$9,FALSE))),"")</f>
        <v>1630.3022925118319</v>
      </c>
      <c r="K64" s="123">
        <f ca="1">IFERROR(IF((VLOOKUP($E64,'NEA Backsheet'!$D$5:$CB$183,K$9,FALSE))="","",(VLOOKUP($E64,'NEA Backsheet'!$D$5:$CB$183,K$9,FALSE))),"")</f>
        <v>1683.3701406070836</v>
      </c>
      <c r="L64" s="124">
        <f ca="1">IFERROR(IF((VLOOKUP($E64,'NEA Backsheet'!$D$5:$CB$183,L$9,FALSE))="","",(VLOOKUP($E64,'NEA Backsheet'!$D$5:$CB$183,L$9,FALSE))),"")</f>
        <v>1700.559805548028</v>
      </c>
      <c r="M64" s="124">
        <f ca="1">IFERROR(IF((VLOOKUP($E64,'NEA Backsheet'!$D$5:$CB$183,M$9,FALSE))="","",(VLOOKUP($E64,'NEA Backsheet'!$D$5:$CB$183,M$9,FALSE))),"")</f>
        <v>1718.9057329655952</v>
      </c>
      <c r="N64" s="126">
        <f ca="1">IFERROR(IF((VLOOKUP($E64,'NEA Backsheet'!$D$5:$CB$183,N$9,FALSE))="","",(VLOOKUP($E64,'NEA Backsheet'!$D$5:$CB$183,N$9,FALSE))),"")</f>
        <v>1652.8926599218241</v>
      </c>
      <c r="O64" s="184">
        <f ca="1">IFERROR(IF((VLOOKUP($E64,'NEA Backsheet'!$D$5:$CB$183,O$9,FALSE))="","",(VLOOKUP($E64,'NEA Backsheet'!$D$5:$CB$183,O$9,FALSE))),"")</f>
        <v>1678.3244282678911</v>
      </c>
      <c r="P64" s="126">
        <f ca="1">IFERROR(IF((VLOOKUP($E64,'NEA Backsheet'!$D$5:$CB$183,P$9,FALSE))="","",(VLOOKUP($E64,'NEA Backsheet'!$D$5:$CB$183,P$9,FALSE))),"")</f>
        <v>1686.7492585277171</v>
      </c>
      <c r="Q64" s="127">
        <f ca="1">IFERROR(IF((VLOOKUP($E64,'NEA Backsheet'!$D$5:$CB$183,Q$9,FALSE))="","",(VLOOKUP($E64,'NEA Backsheet'!$D$5:$CB$183,Q$9,FALSE))),"")</f>
        <v>0</v>
      </c>
      <c r="R64" s="126">
        <f ca="1">IFERROR(IF((VLOOKUP($E64,'NEA Backsheet'!$D$5:$CB$183,R$9,FALSE))="","",(VLOOKUP($E64,'NEA Backsheet'!$D$5:$CB$183,R$9,FALSE))),"")</f>
        <v>0</v>
      </c>
    </row>
    <row r="65" spans="1:18" ht="15" customHeight="1" x14ac:dyDescent="0.3">
      <c r="A65" s="56">
        <v>51</v>
      </c>
      <c r="B65" s="97" t="str">
        <f ca="1">IFERROR(IF((VLOOKUP($E65,'Org List'!$AJ$10:$AL$188,3,FALSE))="","",(VLOOKUP($E65,'Org List'!$AJ$10:$AL$188,3,FALSE))),"")</f>
        <v>Midlands and East of England Commissioning Region</v>
      </c>
      <c r="C65" s="98" t="str">
        <f ca="1">IFERROR(IF((VLOOKUP($E65,'Org List'!$AO$10:$AQ$188,3,FALSE))="","",(VLOOKUP($E65,'Org List'!$AO$10:$AQ$188,3,FALSE))),"")</f>
        <v>East Region</v>
      </c>
      <c r="D65" s="116" t="str">
        <f ca="1">IFERROR(IF((VLOOKUP($E65,'Org List'!$AT$10:$AV$188,3,FALSE))="","",(VLOOKUP($E65,'Org List'!$AT$10:$AV$188,3,FALSE))),"")</f>
        <v>NHS England Midlands And East (Central Midlands)</v>
      </c>
      <c r="E65" s="97" t="str">
        <f t="shared" ca="1" si="1"/>
        <v>E06000056</v>
      </c>
      <c r="F65" s="99" t="str">
        <f ca="1">IF(E65="","",VLOOKUP(E65,'Org List'!$J$9:$K$488,2,0))</f>
        <v>Central Bedfordshire</v>
      </c>
      <c r="G65" s="123">
        <f ca="1">IFERROR(IF((VLOOKUP($E65,'NEA Backsheet'!$D$5:$CB$183,G$9,FALSE))="","",(VLOOKUP($E65,'NEA Backsheet'!$D$5:$CB$183,G$9,FALSE))),"")</f>
        <v>2657.7122693701922</v>
      </c>
      <c r="H65" s="124">
        <f ca="1">IFERROR(IF((VLOOKUP($E65,'NEA Backsheet'!$D$5:$CB$183,H$9,FALSE))="","",(VLOOKUP($E65,'NEA Backsheet'!$D$5:$CB$183,H$9,FALSE))),"")</f>
        <v>2570.0499469888964</v>
      </c>
      <c r="I65" s="124">
        <f ca="1">IFERROR(IF((VLOOKUP($E65,'NEA Backsheet'!$D$5:$CB$183,I$9,FALSE))="","",(VLOOKUP($E65,'NEA Backsheet'!$D$5:$CB$183,I$9,FALSE))),"")</f>
        <v>2669.0022577261502</v>
      </c>
      <c r="J65" s="125">
        <f ca="1">IFERROR(IF((VLOOKUP($E65,'NEA Backsheet'!$D$5:$CB$183,J$9,FALSE))="","",(VLOOKUP($E65,'NEA Backsheet'!$D$5:$CB$183,J$9,FALSE))),"")</f>
        <v>2625.2341659269528</v>
      </c>
      <c r="K65" s="123">
        <f ca="1">IFERROR(IF((VLOOKUP($E65,'NEA Backsheet'!$D$5:$CB$183,K$9,FALSE))="","",(VLOOKUP($E65,'NEA Backsheet'!$D$5:$CB$183,K$9,FALSE))),"")</f>
        <v>2703.9736757432083</v>
      </c>
      <c r="L65" s="124">
        <f ca="1">IFERROR(IF((VLOOKUP($E65,'NEA Backsheet'!$D$5:$CB$183,L$9,FALSE))="","",(VLOOKUP($E65,'NEA Backsheet'!$D$5:$CB$183,L$9,FALSE))),"")</f>
        <v>2603.6225040285581</v>
      </c>
      <c r="M65" s="124">
        <f ca="1">IFERROR(IF((VLOOKUP($E65,'NEA Backsheet'!$D$5:$CB$183,M$9,FALSE))="","",(VLOOKUP($E65,'NEA Backsheet'!$D$5:$CB$183,M$9,FALSE))),"")</f>
        <v>2752.6118278925928</v>
      </c>
      <c r="N65" s="126">
        <f ca="1">IFERROR(IF((VLOOKUP($E65,'NEA Backsheet'!$D$5:$CB$183,N$9,FALSE))="","",(VLOOKUP($E65,'NEA Backsheet'!$D$5:$CB$183,N$9,FALSE))),"")</f>
        <v>2709.5725636687362</v>
      </c>
      <c r="O65" s="184">
        <f ca="1">IFERROR(IF((VLOOKUP($E65,'NEA Backsheet'!$D$5:$CB$183,O$9,FALSE))="","",(VLOOKUP($E65,'NEA Backsheet'!$D$5:$CB$183,O$9,FALSE))),"")</f>
        <v>2591.7774264717905</v>
      </c>
      <c r="P65" s="126">
        <f ca="1">IFERROR(IF((VLOOKUP($E65,'NEA Backsheet'!$D$5:$CB$183,P$9,FALSE))="","",(VLOOKUP($E65,'NEA Backsheet'!$D$5:$CB$183,P$9,FALSE))),"")</f>
        <v>2557.1026772837567</v>
      </c>
      <c r="Q65" s="127">
        <f ca="1">IFERROR(IF((VLOOKUP($E65,'NEA Backsheet'!$D$5:$CB$183,Q$9,FALSE))="","",(VLOOKUP($E65,'NEA Backsheet'!$D$5:$CB$183,Q$9,FALSE))),"")</f>
        <v>0</v>
      </c>
      <c r="R65" s="126">
        <f ca="1">IFERROR(IF((VLOOKUP($E65,'NEA Backsheet'!$D$5:$CB$183,R$9,FALSE))="","",(VLOOKUP($E65,'NEA Backsheet'!$D$5:$CB$183,R$9,FALSE))),"")</f>
        <v>0</v>
      </c>
    </row>
    <row r="66" spans="1:18" ht="15" customHeight="1" x14ac:dyDescent="0.3">
      <c r="A66" s="56">
        <v>52</v>
      </c>
      <c r="B66" s="97" t="str">
        <f ca="1">IFERROR(IF((VLOOKUP($E66,'Org List'!$AJ$10:$AL$188,3,FALSE))="","",(VLOOKUP($E66,'Org List'!$AJ$10:$AL$188,3,FALSE))),"")</f>
        <v>North of England Commissioning Region</v>
      </c>
      <c r="C66" s="98" t="str">
        <f ca="1">IFERROR(IF((VLOOKUP($E66,'Org List'!$AO$10:$AQ$188,3,FALSE))="","",(VLOOKUP($E66,'Org List'!$AO$10:$AQ$188,3,FALSE))),"")</f>
        <v>North West Region</v>
      </c>
      <c r="D66" s="116" t="str">
        <f ca="1">IFERROR(IF((VLOOKUP($E66,'Org List'!$AT$10:$AV$188,3,FALSE))="","",(VLOOKUP($E66,'Org List'!$AT$10:$AV$188,3,FALSE))),"")</f>
        <v>NHS England North (Cheshire And Merseyside)</v>
      </c>
      <c r="E66" s="97" t="str">
        <f t="shared" ca="1" si="1"/>
        <v>E06000049</v>
      </c>
      <c r="F66" s="99" t="str">
        <f ca="1">IF(E66="","",VLOOKUP(E66,'Org List'!$J$9:$K$488,2,0))</f>
        <v>Cheshire East</v>
      </c>
      <c r="G66" s="123">
        <f ca="1">IFERROR(IF((VLOOKUP($E66,'NEA Backsheet'!$D$5:$CB$183,G$9,FALSE))="","",(VLOOKUP($E66,'NEA Backsheet'!$D$5:$CB$183,G$9,FALSE))),"")</f>
        <v>2839.3186798124216</v>
      </c>
      <c r="H66" s="124">
        <f ca="1">IFERROR(IF((VLOOKUP($E66,'NEA Backsheet'!$D$5:$CB$183,H$9,FALSE))="","",(VLOOKUP($E66,'NEA Backsheet'!$D$5:$CB$183,H$9,FALSE))),"")</f>
        <v>2779.302725799409</v>
      </c>
      <c r="I66" s="124">
        <f ca="1">IFERROR(IF((VLOOKUP($E66,'NEA Backsheet'!$D$5:$CB$183,I$9,FALSE))="","",(VLOOKUP($E66,'NEA Backsheet'!$D$5:$CB$183,I$9,FALSE))),"")</f>
        <v>2950.6725918919597</v>
      </c>
      <c r="J66" s="125">
        <f ca="1">IFERROR(IF((VLOOKUP($E66,'NEA Backsheet'!$D$5:$CB$183,J$9,FALSE))="","",(VLOOKUP($E66,'NEA Backsheet'!$D$5:$CB$183,J$9,FALSE))),"")</f>
        <v>2891.2891899006972</v>
      </c>
      <c r="K66" s="123">
        <f ca="1">IFERROR(IF((VLOOKUP($E66,'NEA Backsheet'!$D$5:$CB$183,K$9,FALSE))="","",(VLOOKUP($E66,'NEA Backsheet'!$D$5:$CB$183,K$9,FALSE))),"")</f>
        <v>2778.3180550121733</v>
      </c>
      <c r="L66" s="124">
        <f ca="1">IFERROR(IF((VLOOKUP($E66,'NEA Backsheet'!$D$5:$CB$183,L$9,FALSE))="","",(VLOOKUP($E66,'NEA Backsheet'!$D$5:$CB$183,L$9,FALSE))),"")</f>
        <v>2775.5585418151472</v>
      </c>
      <c r="M66" s="124">
        <f ca="1">IFERROR(IF((VLOOKUP($E66,'NEA Backsheet'!$D$5:$CB$183,M$9,FALSE))="","",(VLOOKUP($E66,'NEA Backsheet'!$D$5:$CB$183,M$9,FALSE))),"")</f>
        <v>2873.7467938879904</v>
      </c>
      <c r="N66" s="126">
        <f ca="1">IFERROR(IF((VLOOKUP($E66,'NEA Backsheet'!$D$5:$CB$183,N$9,FALSE))="","",(VLOOKUP($E66,'NEA Backsheet'!$D$5:$CB$183,N$9,FALSE))),"")</f>
        <v>3003.9125621151552</v>
      </c>
      <c r="O66" s="184">
        <f ca="1">IFERROR(IF((VLOOKUP($E66,'NEA Backsheet'!$D$5:$CB$183,O$9,FALSE))="","",(VLOOKUP($E66,'NEA Backsheet'!$D$5:$CB$183,O$9,FALSE))),"")</f>
        <v>2911.2369845154649</v>
      </c>
      <c r="P66" s="126">
        <f ca="1">IFERROR(IF((VLOOKUP($E66,'NEA Backsheet'!$D$5:$CB$183,P$9,FALSE))="","",(VLOOKUP($E66,'NEA Backsheet'!$D$5:$CB$183,P$9,FALSE))),"")</f>
        <v>2893.4938498288298</v>
      </c>
      <c r="Q66" s="127">
        <f ca="1">IFERROR(IF((VLOOKUP($E66,'NEA Backsheet'!$D$5:$CB$183,Q$9,FALSE))="","",(VLOOKUP($E66,'NEA Backsheet'!$D$5:$CB$183,Q$9,FALSE))),"")</f>
        <v>0</v>
      </c>
      <c r="R66" s="126">
        <f ca="1">IFERROR(IF((VLOOKUP($E66,'NEA Backsheet'!$D$5:$CB$183,R$9,FALSE))="","",(VLOOKUP($E66,'NEA Backsheet'!$D$5:$CB$183,R$9,FALSE))),"")</f>
        <v>0</v>
      </c>
    </row>
    <row r="67" spans="1:18" ht="15" customHeight="1" x14ac:dyDescent="0.3">
      <c r="A67" s="56">
        <v>53</v>
      </c>
      <c r="B67" s="97" t="str">
        <f ca="1">IFERROR(IF((VLOOKUP($E67,'Org List'!$AJ$10:$AL$188,3,FALSE))="","",(VLOOKUP($E67,'Org List'!$AJ$10:$AL$188,3,FALSE))),"")</f>
        <v>North of England Commissioning Region</v>
      </c>
      <c r="C67" s="98" t="str">
        <f ca="1">IFERROR(IF((VLOOKUP($E67,'Org List'!$AO$10:$AQ$188,3,FALSE))="","",(VLOOKUP($E67,'Org List'!$AO$10:$AQ$188,3,FALSE))),"")</f>
        <v>North West Region</v>
      </c>
      <c r="D67" s="116" t="str">
        <f ca="1">IFERROR(IF((VLOOKUP($E67,'Org List'!$AT$10:$AV$188,3,FALSE))="","",(VLOOKUP($E67,'Org List'!$AT$10:$AV$188,3,FALSE))),"")</f>
        <v>NHS England North (Cheshire And Merseyside)</v>
      </c>
      <c r="E67" s="97" t="str">
        <f t="shared" ca="1" si="1"/>
        <v>E06000050</v>
      </c>
      <c r="F67" s="99" t="str">
        <f ca="1">IF(E67="","",VLOOKUP(E67,'Org List'!$J$9:$K$488,2,0))</f>
        <v>Cheshire West and Chester</v>
      </c>
      <c r="G67" s="123">
        <f ca="1">IFERROR(IF((VLOOKUP($E67,'NEA Backsheet'!$D$5:$CB$183,G$9,FALSE))="","",(VLOOKUP($E67,'NEA Backsheet'!$D$5:$CB$183,G$9,FALSE))),"")</f>
        <v>3038.7520673218687</v>
      </c>
      <c r="H67" s="124">
        <f ca="1">IFERROR(IF((VLOOKUP($E67,'NEA Backsheet'!$D$5:$CB$183,H$9,FALSE))="","",(VLOOKUP($E67,'NEA Backsheet'!$D$5:$CB$183,H$9,FALSE))),"")</f>
        <v>3042.7244176368149</v>
      </c>
      <c r="I67" s="124">
        <f ca="1">IFERROR(IF((VLOOKUP($E67,'NEA Backsheet'!$D$5:$CB$183,I$9,FALSE))="","",(VLOOKUP($E67,'NEA Backsheet'!$D$5:$CB$183,I$9,FALSE))),"")</f>
        <v>3194.7687685784495</v>
      </c>
      <c r="J67" s="125">
        <f ca="1">IFERROR(IF((VLOOKUP($E67,'NEA Backsheet'!$D$5:$CB$183,J$9,FALSE))="","",(VLOOKUP($E67,'NEA Backsheet'!$D$5:$CB$183,J$9,FALSE))),"")</f>
        <v>3196.7862742995894</v>
      </c>
      <c r="K67" s="123">
        <f ca="1">IFERROR(IF((VLOOKUP($E67,'NEA Backsheet'!$D$5:$CB$183,K$9,FALSE))="","",(VLOOKUP($E67,'NEA Backsheet'!$D$5:$CB$183,K$9,FALSE))),"")</f>
        <v>3077.579346022862</v>
      </c>
      <c r="L67" s="124">
        <f ca="1">IFERROR(IF((VLOOKUP($E67,'NEA Backsheet'!$D$5:$CB$183,L$9,FALSE))="","",(VLOOKUP($E67,'NEA Backsheet'!$D$5:$CB$183,L$9,FALSE))),"")</f>
        <v>3184.1774022673831</v>
      </c>
      <c r="M67" s="124">
        <f ca="1">IFERROR(IF((VLOOKUP($E67,'NEA Backsheet'!$D$5:$CB$183,M$9,FALSE))="","",(VLOOKUP($E67,'NEA Backsheet'!$D$5:$CB$183,M$9,FALSE))),"")</f>
        <v>3194.6839435554207</v>
      </c>
      <c r="N67" s="126">
        <f ca="1">IFERROR(IF((VLOOKUP($E67,'NEA Backsheet'!$D$5:$CB$183,N$9,FALSE))="","",(VLOOKUP($E67,'NEA Backsheet'!$D$5:$CB$183,N$9,FALSE))),"")</f>
        <v>3123.7594734179397</v>
      </c>
      <c r="O67" s="184">
        <f ca="1">IFERROR(IF((VLOOKUP($E67,'NEA Backsheet'!$D$5:$CB$183,O$9,FALSE))="","",(VLOOKUP($E67,'NEA Backsheet'!$D$5:$CB$183,O$9,FALSE))),"")</f>
        <v>3160.6624390797374</v>
      </c>
      <c r="P67" s="126">
        <f ca="1">IFERROR(IF((VLOOKUP($E67,'NEA Backsheet'!$D$5:$CB$183,P$9,FALSE))="","",(VLOOKUP($E67,'NEA Backsheet'!$D$5:$CB$183,P$9,FALSE))),"")</f>
        <v>3210.1320744648242</v>
      </c>
      <c r="Q67" s="127">
        <f ca="1">IFERROR(IF((VLOOKUP($E67,'NEA Backsheet'!$D$5:$CB$183,Q$9,FALSE))="","",(VLOOKUP($E67,'NEA Backsheet'!$D$5:$CB$183,Q$9,FALSE))),"")</f>
        <v>0</v>
      </c>
      <c r="R67" s="126">
        <f ca="1">IFERROR(IF((VLOOKUP($E67,'NEA Backsheet'!$D$5:$CB$183,R$9,FALSE))="","",(VLOOKUP($E67,'NEA Backsheet'!$D$5:$CB$183,R$9,FALSE))),"")</f>
        <v>0</v>
      </c>
    </row>
    <row r="68" spans="1:18" ht="15" customHeight="1" x14ac:dyDescent="0.3">
      <c r="A68" s="56">
        <v>54</v>
      </c>
      <c r="B68" s="97" t="str">
        <f ca="1">IFERROR(IF((VLOOKUP($E68,'Org List'!$AJ$10:$AL$188,3,FALSE))="","",(VLOOKUP($E68,'Org List'!$AJ$10:$AL$188,3,FALSE))),"")</f>
        <v>London Commissioning Region</v>
      </c>
      <c r="C68" s="98" t="str">
        <f ca="1">IFERROR(IF((VLOOKUP($E68,'Org List'!$AO$10:$AQ$188,3,FALSE))="","",(VLOOKUP($E68,'Org List'!$AO$10:$AQ$188,3,FALSE))),"")</f>
        <v>London Region</v>
      </c>
      <c r="D68" s="116" t="str">
        <f ca="1">IFERROR(IF((VLOOKUP($E68,'Org List'!$AT$10:$AV$188,3,FALSE))="","",(VLOOKUP($E68,'Org List'!$AT$10:$AV$188,3,FALSE))),"")</f>
        <v>NHS England London</v>
      </c>
      <c r="E68" s="97" t="str">
        <f t="shared" ca="1" si="1"/>
        <v>E09000001</v>
      </c>
      <c r="F68" s="99" t="str">
        <f ca="1">IF(E68="","",VLOOKUP(E68,'Org List'!$J$9:$K$488,2,0))</f>
        <v>City of London</v>
      </c>
      <c r="G68" s="123">
        <f ca="1">IFERROR(IF((VLOOKUP($E68,'NEA Backsheet'!$D$5:$CB$183,G$9,FALSE))="","",(VLOOKUP($E68,'NEA Backsheet'!$D$5:$CB$183,G$9,FALSE))),"")</f>
        <v>1867.2366526592655</v>
      </c>
      <c r="H68" s="124">
        <f ca="1">IFERROR(IF((VLOOKUP($E68,'NEA Backsheet'!$D$5:$CB$183,H$9,FALSE))="","",(VLOOKUP($E68,'NEA Backsheet'!$D$5:$CB$183,H$9,FALSE))),"")</f>
        <v>1804.2804322191182</v>
      </c>
      <c r="I68" s="124">
        <f ca="1">IFERROR(IF((VLOOKUP($E68,'NEA Backsheet'!$D$5:$CB$183,I$9,FALSE))="","",(VLOOKUP($E68,'NEA Backsheet'!$D$5:$CB$183,I$9,FALSE))),"")</f>
        <v>1933.4664990909716</v>
      </c>
      <c r="J68" s="125">
        <f ca="1">IFERROR(IF((VLOOKUP($E68,'NEA Backsheet'!$D$5:$CB$183,J$9,FALSE))="","",(VLOOKUP($E68,'NEA Backsheet'!$D$5:$CB$183,J$9,FALSE))),"")</f>
        <v>2188.1013082816248</v>
      </c>
      <c r="K68" s="123">
        <f ca="1">IFERROR(IF((VLOOKUP($E68,'NEA Backsheet'!$D$5:$CB$183,K$9,FALSE))="","",(VLOOKUP($E68,'NEA Backsheet'!$D$5:$CB$183,K$9,FALSE))),"")</f>
        <v>2161.2472133045771</v>
      </c>
      <c r="L68" s="124">
        <f ca="1">IFERROR(IF((VLOOKUP($E68,'NEA Backsheet'!$D$5:$CB$183,L$9,FALSE))="","",(VLOOKUP($E68,'NEA Backsheet'!$D$5:$CB$183,L$9,FALSE))),"")</f>
        <v>2130.543097238251</v>
      </c>
      <c r="M68" s="124">
        <f ca="1">IFERROR(IF((VLOOKUP($E68,'NEA Backsheet'!$D$5:$CB$183,M$9,FALSE))="","",(VLOOKUP($E68,'NEA Backsheet'!$D$5:$CB$183,M$9,FALSE))),"")</f>
        <v>2229.2132343923431</v>
      </c>
      <c r="N68" s="126">
        <f ca="1">IFERROR(IF((VLOOKUP($E68,'NEA Backsheet'!$D$5:$CB$183,N$9,FALSE))="","",(VLOOKUP($E68,'NEA Backsheet'!$D$5:$CB$183,N$9,FALSE))),"")</f>
        <v>2213.1514668298923</v>
      </c>
      <c r="O68" s="184">
        <f ca="1">IFERROR(IF((VLOOKUP($E68,'NEA Backsheet'!$D$5:$CB$183,O$9,FALSE))="","",(VLOOKUP($E68,'NEA Backsheet'!$D$5:$CB$183,O$9,FALSE))),"")</f>
        <v>2204.2196316658642</v>
      </c>
      <c r="P68" s="126">
        <f ca="1">IFERROR(IF((VLOOKUP($E68,'NEA Backsheet'!$D$5:$CB$183,P$9,FALSE))="","",(VLOOKUP($E68,'NEA Backsheet'!$D$5:$CB$183,P$9,FALSE))),"")</f>
        <v>2186.6437110294264</v>
      </c>
      <c r="Q68" s="127">
        <f ca="1">IFERROR(IF((VLOOKUP($E68,'NEA Backsheet'!$D$5:$CB$183,Q$9,FALSE))="","",(VLOOKUP($E68,'NEA Backsheet'!$D$5:$CB$183,Q$9,FALSE))),"")</f>
        <v>0</v>
      </c>
      <c r="R68" s="126">
        <f ca="1">IFERROR(IF((VLOOKUP($E68,'NEA Backsheet'!$D$5:$CB$183,R$9,FALSE))="","",(VLOOKUP($E68,'NEA Backsheet'!$D$5:$CB$183,R$9,FALSE))),"")</f>
        <v>0</v>
      </c>
    </row>
    <row r="69" spans="1:18" ht="15" customHeight="1" x14ac:dyDescent="0.3">
      <c r="A69" s="56">
        <v>55</v>
      </c>
      <c r="B69" s="97" t="str">
        <f ca="1">IFERROR(IF((VLOOKUP($E69,'Org List'!$AJ$10:$AL$188,3,FALSE))="","",(VLOOKUP($E69,'Org List'!$AJ$10:$AL$188,3,FALSE))),"")</f>
        <v>South West England Commissioning Region</v>
      </c>
      <c r="C69" s="98" t="str">
        <f ca="1">IFERROR(IF((VLOOKUP($E69,'Org List'!$AO$10:$AQ$188,3,FALSE))="","",(VLOOKUP($E69,'Org List'!$AO$10:$AQ$188,3,FALSE))),"")</f>
        <v>South West Region</v>
      </c>
      <c r="D69" s="116" t="str">
        <f ca="1">IFERROR(IF((VLOOKUP($E69,'Org List'!$AT$10:$AV$188,3,FALSE))="","",(VLOOKUP($E69,'Org List'!$AT$10:$AV$188,3,FALSE))),"")</f>
        <v>NHS England South West (South West South)</v>
      </c>
      <c r="E69" s="97" t="str">
        <f t="shared" ca="1" si="1"/>
        <v>E06000052</v>
      </c>
      <c r="F69" s="99" t="str">
        <f ca="1">IF(E69="","",VLOOKUP(E69,'Org List'!$J$9:$K$488,2,0))</f>
        <v>Cornwall &amp; Scilly</v>
      </c>
      <c r="G69" s="123">
        <f ca="1">IFERROR(IF((VLOOKUP($E69,'NEA Backsheet'!$D$5:$CB$183,G$9,FALSE))="","",(VLOOKUP($E69,'NEA Backsheet'!$D$5:$CB$183,G$9,FALSE))),"")</f>
        <v>2641.9349536362374</v>
      </c>
      <c r="H69" s="124">
        <f ca="1">IFERROR(IF((VLOOKUP($E69,'NEA Backsheet'!$D$5:$CB$183,H$9,FALSE))="","",(VLOOKUP($E69,'NEA Backsheet'!$D$5:$CB$183,H$9,FALSE))),"")</f>
        <v>2554.2768430919386</v>
      </c>
      <c r="I69" s="124">
        <f ca="1">IFERROR(IF((VLOOKUP($E69,'NEA Backsheet'!$D$5:$CB$183,I$9,FALSE))="","",(VLOOKUP($E69,'NEA Backsheet'!$D$5:$CB$183,I$9,FALSE))),"")</f>
        <v>2744.1068140339776</v>
      </c>
      <c r="J69" s="125">
        <f ca="1">IFERROR(IF((VLOOKUP($E69,'NEA Backsheet'!$D$5:$CB$183,J$9,FALSE))="","",(VLOOKUP($E69,'NEA Backsheet'!$D$5:$CB$183,J$9,FALSE))),"")</f>
        <v>2740.8515598377885</v>
      </c>
      <c r="K69" s="123">
        <f ca="1">IFERROR(IF((VLOOKUP($E69,'NEA Backsheet'!$D$5:$CB$183,K$9,FALSE))="","",(VLOOKUP($E69,'NEA Backsheet'!$D$5:$CB$183,K$9,FALSE))),"")</f>
        <v>2623.1085510336716</v>
      </c>
      <c r="L69" s="124">
        <f ca="1">IFERROR(IF((VLOOKUP($E69,'NEA Backsheet'!$D$5:$CB$183,L$9,FALSE))="","",(VLOOKUP($E69,'NEA Backsheet'!$D$5:$CB$183,L$9,FALSE))),"")</f>
        <v>2596.1652828732385</v>
      </c>
      <c r="M69" s="124">
        <f ca="1">IFERROR(IF((VLOOKUP($E69,'NEA Backsheet'!$D$5:$CB$183,M$9,FALSE))="","",(VLOOKUP($E69,'NEA Backsheet'!$D$5:$CB$183,M$9,FALSE))),"")</f>
        <v>2696.2548325924063</v>
      </c>
      <c r="N69" s="126">
        <f ca="1">IFERROR(IF((VLOOKUP($E69,'NEA Backsheet'!$D$5:$CB$183,N$9,FALSE))="","",(VLOOKUP($E69,'NEA Backsheet'!$D$5:$CB$183,N$9,FALSE))),"")</f>
        <v>2738.2544805051875</v>
      </c>
      <c r="O69" s="184">
        <f ca="1">IFERROR(IF((VLOOKUP($E69,'NEA Backsheet'!$D$5:$CB$183,O$9,FALSE))="","",(VLOOKUP($E69,'NEA Backsheet'!$D$5:$CB$183,O$9,FALSE))),"")</f>
        <v>2771.3333034525335</v>
      </c>
      <c r="P69" s="126">
        <f ca="1">IFERROR(IF((VLOOKUP($E69,'NEA Backsheet'!$D$5:$CB$183,P$9,FALSE))="","",(VLOOKUP($E69,'NEA Backsheet'!$D$5:$CB$183,P$9,FALSE))),"")</f>
        <v>2676.351979932158</v>
      </c>
      <c r="Q69" s="127">
        <f ca="1">IFERROR(IF((VLOOKUP($E69,'NEA Backsheet'!$D$5:$CB$183,Q$9,FALSE))="","",(VLOOKUP($E69,'NEA Backsheet'!$D$5:$CB$183,Q$9,FALSE))),"")</f>
        <v>0</v>
      </c>
      <c r="R69" s="126">
        <f ca="1">IFERROR(IF((VLOOKUP($E69,'NEA Backsheet'!$D$5:$CB$183,R$9,FALSE))="","",(VLOOKUP($E69,'NEA Backsheet'!$D$5:$CB$183,R$9,FALSE))),"")</f>
        <v>0</v>
      </c>
    </row>
    <row r="70" spans="1:18" ht="15" customHeight="1" x14ac:dyDescent="0.3">
      <c r="A70" s="56">
        <v>56</v>
      </c>
      <c r="B70" s="97" t="str">
        <f ca="1">IFERROR(IF((VLOOKUP($E70,'Org List'!$AJ$10:$AL$188,3,FALSE))="","",(VLOOKUP($E70,'Org List'!$AJ$10:$AL$188,3,FALSE))),"")</f>
        <v>North of England Commissioning Region</v>
      </c>
      <c r="C70" s="98" t="str">
        <f ca="1">IFERROR(IF((VLOOKUP($E70,'Org List'!$AO$10:$AQ$188,3,FALSE))="","",(VLOOKUP($E70,'Org List'!$AO$10:$AQ$188,3,FALSE))),"")</f>
        <v>North East Region</v>
      </c>
      <c r="D70" s="116" t="str">
        <f ca="1">IFERROR(IF((VLOOKUP($E70,'Org List'!$AT$10:$AV$188,3,FALSE))="","",(VLOOKUP($E70,'Org List'!$AT$10:$AV$188,3,FALSE))),"")</f>
        <v>NHS England North (Cumbria And North East)</v>
      </c>
      <c r="E70" s="97" t="str">
        <f t="shared" ca="1" si="1"/>
        <v>E06000047</v>
      </c>
      <c r="F70" s="99" t="str">
        <f ca="1">IF(E70="","",VLOOKUP(E70,'Org List'!$J$9:$K$488,2,0))</f>
        <v>County Durham</v>
      </c>
      <c r="G70" s="123">
        <f ca="1">IFERROR(IF((VLOOKUP($E70,'NEA Backsheet'!$D$5:$CB$183,G$9,FALSE))="","",(VLOOKUP($E70,'NEA Backsheet'!$D$5:$CB$183,G$9,FALSE))),"")</f>
        <v>2980.9839064810412</v>
      </c>
      <c r="H70" s="124">
        <f ca="1">IFERROR(IF((VLOOKUP($E70,'NEA Backsheet'!$D$5:$CB$183,H$9,FALSE))="","",(VLOOKUP($E70,'NEA Backsheet'!$D$5:$CB$183,H$9,FALSE))),"")</f>
        <v>3006.7028996047138</v>
      </c>
      <c r="I70" s="124">
        <f ca="1">IFERROR(IF((VLOOKUP($E70,'NEA Backsheet'!$D$5:$CB$183,I$9,FALSE))="","",(VLOOKUP($E70,'NEA Backsheet'!$D$5:$CB$183,I$9,FALSE))),"")</f>
        <v>3156.0909048177468</v>
      </c>
      <c r="J70" s="125">
        <f ca="1">IFERROR(IF((VLOOKUP($E70,'NEA Backsheet'!$D$5:$CB$183,J$9,FALSE))="","",(VLOOKUP($E70,'NEA Backsheet'!$D$5:$CB$183,J$9,FALSE))),"")</f>
        <v>3057.4717910373797</v>
      </c>
      <c r="K70" s="123">
        <f ca="1">IFERROR(IF((VLOOKUP($E70,'NEA Backsheet'!$D$5:$CB$183,K$9,FALSE))="","",(VLOOKUP($E70,'NEA Backsheet'!$D$5:$CB$183,K$9,FALSE))),"")</f>
        <v>3181.215367776781</v>
      </c>
      <c r="L70" s="124">
        <f ca="1">IFERROR(IF((VLOOKUP($E70,'NEA Backsheet'!$D$5:$CB$183,L$9,FALSE))="","",(VLOOKUP($E70,'NEA Backsheet'!$D$5:$CB$183,L$9,FALSE))),"")</f>
        <v>3127.0322502897079</v>
      </c>
      <c r="M70" s="124">
        <f ca="1">IFERROR(IF((VLOOKUP($E70,'NEA Backsheet'!$D$5:$CB$183,M$9,FALSE))="","",(VLOOKUP($E70,'NEA Backsheet'!$D$5:$CB$183,M$9,FALSE))),"")</f>
        <v>3206.5169505576459</v>
      </c>
      <c r="N70" s="126">
        <f ca="1">IFERROR(IF((VLOOKUP($E70,'NEA Backsheet'!$D$5:$CB$183,N$9,FALSE))="","",(VLOOKUP($E70,'NEA Backsheet'!$D$5:$CB$183,N$9,FALSE))),"")</f>
        <v>3179.5516044165306</v>
      </c>
      <c r="O70" s="184">
        <f ca="1">IFERROR(IF((VLOOKUP($E70,'NEA Backsheet'!$D$5:$CB$183,O$9,FALSE))="","",(VLOOKUP($E70,'NEA Backsheet'!$D$5:$CB$183,O$9,FALSE))),"")</f>
        <v>3085.5303110960231</v>
      </c>
      <c r="P70" s="126">
        <f ca="1">IFERROR(IF((VLOOKUP($E70,'NEA Backsheet'!$D$5:$CB$183,P$9,FALSE))="","",(VLOOKUP($E70,'NEA Backsheet'!$D$5:$CB$183,P$9,FALSE))),"")</f>
        <v>3022.125845951326</v>
      </c>
      <c r="Q70" s="127">
        <f ca="1">IFERROR(IF((VLOOKUP($E70,'NEA Backsheet'!$D$5:$CB$183,Q$9,FALSE))="","",(VLOOKUP($E70,'NEA Backsheet'!$D$5:$CB$183,Q$9,FALSE))),"")</f>
        <v>0</v>
      </c>
      <c r="R70" s="126">
        <f ca="1">IFERROR(IF((VLOOKUP($E70,'NEA Backsheet'!$D$5:$CB$183,R$9,FALSE))="","",(VLOOKUP($E70,'NEA Backsheet'!$D$5:$CB$183,R$9,FALSE))),"")</f>
        <v>0</v>
      </c>
    </row>
    <row r="71" spans="1:18" ht="15" customHeight="1" x14ac:dyDescent="0.3">
      <c r="A71" s="56">
        <v>57</v>
      </c>
      <c r="B71" s="97" t="str">
        <f ca="1">IFERROR(IF((VLOOKUP($E71,'Org List'!$AJ$10:$AL$188,3,FALSE))="","",(VLOOKUP($E71,'Org List'!$AJ$10:$AL$188,3,FALSE))),"")</f>
        <v>Midlands and East of England Commissioning Region</v>
      </c>
      <c r="C71" s="98" t="str">
        <f ca="1">IFERROR(IF((VLOOKUP($E71,'Org List'!$AO$10:$AQ$188,3,FALSE))="","",(VLOOKUP($E71,'Org List'!$AO$10:$AQ$188,3,FALSE))),"")</f>
        <v>West Midlands Region</v>
      </c>
      <c r="D71" s="116" t="str">
        <f ca="1">IFERROR(IF((VLOOKUP($E71,'Org List'!$AT$10:$AV$188,3,FALSE))="","",(VLOOKUP($E71,'Org List'!$AT$10:$AV$188,3,FALSE))),"")</f>
        <v>NHS England Midlands And East (West Midlands)</v>
      </c>
      <c r="E71" s="97" t="str">
        <f t="shared" ca="1" si="1"/>
        <v>E08000026</v>
      </c>
      <c r="F71" s="99" t="str">
        <f ca="1">IF(E71="","",VLOOKUP(E71,'Org List'!$J$9:$K$488,2,0))</f>
        <v>Coventry</v>
      </c>
      <c r="G71" s="123">
        <f ca="1">IFERROR(IF((VLOOKUP($E71,'NEA Backsheet'!$D$5:$CB$183,G$9,FALSE))="","",(VLOOKUP($E71,'NEA Backsheet'!$D$5:$CB$183,G$9,FALSE))),"")</f>
        <v>2739.8365777450217</v>
      </c>
      <c r="H71" s="124">
        <f ca="1">IFERROR(IF((VLOOKUP($E71,'NEA Backsheet'!$D$5:$CB$183,H$9,FALSE))="","",(VLOOKUP($E71,'NEA Backsheet'!$D$5:$CB$183,H$9,FALSE))),"")</f>
        <v>2727.8162618143692</v>
      </c>
      <c r="I71" s="124">
        <f ca="1">IFERROR(IF((VLOOKUP($E71,'NEA Backsheet'!$D$5:$CB$183,I$9,FALSE))="","",(VLOOKUP($E71,'NEA Backsheet'!$D$5:$CB$183,I$9,FALSE))),"")</f>
        <v>2641.5565143419749</v>
      </c>
      <c r="J71" s="125">
        <f ca="1">IFERROR(IF((VLOOKUP($E71,'NEA Backsheet'!$D$5:$CB$183,J$9,FALSE))="","",(VLOOKUP($E71,'NEA Backsheet'!$D$5:$CB$183,J$9,FALSE))),"")</f>
        <v>2565.1687987636128</v>
      </c>
      <c r="K71" s="123">
        <f ca="1">IFERROR(IF((VLOOKUP($E71,'NEA Backsheet'!$D$5:$CB$183,K$9,FALSE))="","",(VLOOKUP($E71,'NEA Backsheet'!$D$5:$CB$183,K$9,FALSE))),"")</f>
        <v>2733.1394015864716</v>
      </c>
      <c r="L71" s="124">
        <f ca="1">IFERROR(IF((VLOOKUP($E71,'NEA Backsheet'!$D$5:$CB$183,L$9,FALSE))="","",(VLOOKUP($E71,'NEA Backsheet'!$D$5:$CB$183,L$9,FALSE))),"")</f>
        <v>2763.922218705768</v>
      </c>
      <c r="M71" s="124">
        <f ca="1">IFERROR(IF((VLOOKUP($E71,'NEA Backsheet'!$D$5:$CB$183,M$9,FALSE))="","",(VLOOKUP($E71,'NEA Backsheet'!$D$5:$CB$183,M$9,FALSE))),"")</f>
        <v>2763.9242450987167</v>
      </c>
      <c r="N71" s="126">
        <f ca="1">IFERROR(IF((VLOOKUP($E71,'NEA Backsheet'!$D$5:$CB$183,N$9,FALSE))="","",(VLOOKUP($E71,'NEA Backsheet'!$D$5:$CB$183,N$9,FALSE))),"")</f>
        <v>2664.3969685131015</v>
      </c>
      <c r="O71" s="184">
        <f ca="1">IFERROR(IF((VLOOKUP($E71,'NEA Backsheet'!$D$5:$CB$183,O$9,FALSE))="","",(VLOOKUP($E71,'NEA Backsheet'!$D$5:$CB$183,O$9,FALSE))),"")</f>
        <v>2616.7714771327369</v>
      </c>
      <c r="P71" s="126">
        <f ca="1">IFERROR(IF((VLOOKUP($E71,'NEA Backsheet'!$D$5:$CB$183,P$9,FALSE))="","",(VLOOKUP($E71,'NEA Backsheet'!$D$5:$CB$183,P$9,FALSE))),"")</f>
        <v>2639.0266549889639</v>
      </c>
      <c r="Q71" s="127">
        <f ca="1">IFERROR(IF((VLOOKUP($E71,'NEA Backsheet'!$D$5:$CB$183,Q$9,FALSE))="","",(VLOOKUP($E71,'NEA Backsheet'!$D$5:$CB$183,Q$9,FALSE))),"")</f>
        <v>0</v>
      </c>
      <c r="R71" s="126">
        <f ca="1">IFERROR(IF((VLOOKUP($E71,'NEA Backsheet'!$D$5:$CB$183,R$9,FALSE))="","",(VLOOKUP($E71,'NEA Backsheet'!$D$5:$CB$183,R$9,FALSE))),"")</f>
        <v>0</v>
      </c>
    </row>
    <row r="72" spans="1:18" ht="15" customHeight="1" x14ac:dyDescent="0.3">
      <c r="A72" s="56">
        <v>58</v>
      </c>
      <c r="B72" s="97" t="str">
        <f ca="1">IFERROR(IF((VLOOKUP($E72,'Org List'!$AJ$10:$AL$188,3,FALSE))="","",(VLOOKUP($E72,'Org List'!$AJ$10:$AL$188,3,FALSE))),"")</f>
        <v>London Commissioning Region</v>
      </c>
      <c r="C72" s="98" t="str">
        <f ca="1">IFERROR(IF((VLOOKUP($E72,'Org List'!$AO$10:$AQ$188,3,FALSE))="","",(VLOOKUP($E72,'Org List'!$AO$10:$AQ$188,3,FALSE))),"")</f>
        <v>London Region</v>
      </c>
      <c r="D72" s="116" t="str">
        <f ca="1">IFERROR(IF((VLOOKUP($E72,'Org List'!$AT$10:$AV$188,3,FALSE))="","",(VLOOKUP($E72,'Org List'!$AT$10:$AV$188,3,FALSE))),"")</f>
        <v>NHS England London</v>
      </c>
      <c r="E72" s="97" t="str">
        <f t="shared" ca="1" si="1"/>
        <v>E09000008</v>
      </c>
      <c r="F72" s="99" t="str">
        <f ca="1">IF(E72="","",VLOOKUP(E72,'Org List'!$J$9:$K$488,2,0))</f>
        <v>Croydon</v>
      </c>
      <c r="G72" s="123">
        <f ca="1">IFERROR(IF((VLOOKUP($E72,'NEA Backsheet'!$D$5:$CB$183,G$9,FALSE))="","",(VLOOKUP($E72,'NEA Backsheet'!$D$5:$CB$183,G$9,FALSE))),"")</f>
        <v>2529.1515157111626</v>
      </c>
      <c r="H72" s="124">
        <f ca="1">IFERROR(IF((VLOOKUP($E72,'NEA Backsheet'!$D$5:$CB$183,H$9,FALSE))="","",(VLOOKUP($E72,'NEA Backsheet'!$D$5:$CB$183,H$9,FALSE))),"")</f>
        <v>2532.2351744377925</v>
      </c>
      <c r="I72" s="124">
        <f ca="1">IFERROR(IF((VLOOKUP($E72,'NEA Backsheet'!$D$5:$CB$183,I$9,FALSE))="","",(VLOOKUP($E72,'NEA Backsheet'!$D$5:$CB$183,I$9,FALSE))),"")</f>
        <v>2610.0649386073133</v>
      </c>
      <c r="J72" s="125">
        <f ca="1">IFERROR(IF((VLOOKUP($E72,'NEA Backsheet'!$D$5:$CB$183,J$9,FALSE))="","",(VLOOKUP($E72,'NEA Backsheet'!$D$5:$CB$183,J$9,FALSE))),"")</f>
        <v>2335.1685985382755</v>
      </c>
      <c r="K72" s="123">
        <f ca="1">IFERROR(IF((VLOOKUP($E72,'NEA Backsheet'!$D$5:$CB$183,K$9,FALSE))="","",(VLOOKUP($E72,'NEA Backsheet'!$D$5:$CB$183,K$9,FALSE))),"")</f>
        <v>2561.8493827171537</v>
      </c>
      <c r="L72" s="124">
        <f ca="1">IFERROR(IF((VLOOKUP($E72,'NEA Backsheet'!$D$5:$CB$183,L$9,FALSE))="","",(VLOOKUP($E72,'NEA Backsheet'!$D$5:$CB$183,L$9,FALSE))),"")</f>
        <v>2589.8079050843912</v>
      </c>
      <c r="M72" s="124">
        <f ca="1">IFERROR(IF((VLOOKUP($E72,'NEA Backsheet'!$D$5:$CB$183,M$9,FALSE))="","",(VLOOKUP($E72,'NEA Backsheet'!$D$5:$CB$183,M$9,FALSE))),"")</f>
        <v>2590.0828542512709</v>
      </c>
      <c r="N72" s="126">
        <f ca="1">IFERROR(IF((VLOOKUP($E72,'NEA Backsheet'!$D$5:$CB$183,N$9,FALSE))="","",(VLOOKUP($E72,'NEA Backsheet'!$D$5:$CB$183,N$9,FALSE))),"")</f>
        <v>2510.8971188223363</v>
      </c>
      <c r="O72" s="184">
        <f ca="1">IFERROR(IF((VLOOKUP($E72,'NEA Backsheet'!$D$5:$CB$183,O$9,FALSE))="","",(VLOOKUP($E72,'NEA Backsheet'!$D$5:$CB$183,O$9,FALSE))),"")</f>
        <v>2183.5997976969097</v>
      </c>
      <c r="P72" s="126">
        <f ca="1">IFERROR(IF((VLOOKUP($E72,'NEA Backsheet'!$D$5:$CB$183,P$9,FALSE))="","",(VLOOKUP($E72,'NEA Backsheet'!$D$5:$CB$183,P$9,FALSE))),"")</f>
        <v>2261.6842576456629</v>
      </c>
      <c r="Q72" s="127">
        <f ca="1">IFERROR(IF((VLOOKUP($E72,'NEA Backsheet'!$D$5:$CB$183,Q$9,FALSE))="","",(VLOOKUP($E72,'NEA Backsheet'!$D$5:$CB$183,Q$9,FALSE))),"")</f>
        <v>0</v>
      </c>
      <c r="R72" s="126">
        <f ca="1">IFERROR(IF((VLOOKUP($E72,'NEA Backsheet'!$D$5:$CB$183,R$9,FALSE))="","",(VLOOKUP($E72,'NEA Backsheet'!$D$5:$CB$183,R$9,FALSE))),"")</f>
        <v>0</v>
      </c>
    </row>
    <row r="73" spans="1:18" ht="15" customHeight="1" x14ac:dyDescent="0.3">
      <c r="A73" s="56">
        <v>59</v>
      </c>
      <c r="B73" s="97" t="str">
        <f ca="1">IFERROR(IF((VLOOKUP($E73,'Org List'!$AJ$10:$AL$188,3,FALSE))="","",(VLOOKUP($E73,'Org List'!$AJ$10:$AL$188,3,FALSE))),"")</f>
        <v>North of England Commissioning Region</v>
      </c>
      <c r="C73" s="98" t="str">
        <f ca="1">IFERROR(IF((VLOOKUP($E73,'Org List'!$AO$10:$AQ$188,3,FALSE))="","",(VLOOKUP($E73,'Org List'!$AO$10:$AQ$188,3,FALSE))),"")</f>
        <v>North West Region</v>
      </c>
      <c r="D73" s="116" t="str">
        <f ca="1">IFERROR(IF((VLOOKUP($E73,'Org List'!$AT$10:$AV$188,3,FALSE))="","",(VLOOKUP($E73,'Org List'!$AT$10:$AV$188,3,FALSE))),"")</f>
        <v>NHS England North (Cumbria And North East)</v>
      </c>
      <c r="E73" s="97" t="str">
        <f t="shared" ca="1" si="1"/>
        <v>E10000006</v>
      </c>
      <c r="F73" s="99" t="str">
        <f ca="1">IF(E73="","",VLOOKUP(E73,'Org List'!$J$9:$K$488,2,0))</f>
        <v>Cumbria</v>
      </c>
      <c r="G73" s="123">
        <f ca="1">IFERROR(IF((VLOOKUP($E73,'NEA Backsheet'!$D$5:$CB$183,G$9,FALSE))="","",(VLOOKUP($E73,'NEA Backsheet'!$D$5:$CB$183,G$9,FALSE))),"")</f>
        <v>2792.4621374651774</v>
      </c>
      <c r="H73" s="124">
        <f ca="1">IFERROR(IF((VLOOKUP($E73,'NEA Backsheet'!$D$5:$CB$183,H$9,FALSE))="","",(VLOOKUP($E73,'NEA Backsheet'!$D$5:$CB$183,H$9,FALSE))),"")</f>
        <v>2764.478186459181</v>
      </c>
      <c r="I73" s="124">
        <f ca="1">IFERROR(IF((VLOOKUP($E73,'NEA Backsheet'!$D$5:$CB$183,I$9,FALSE))="","",(VLOOKUP($E73,'NEA Backsheet'!$D$5:$CB$183,I$9,FALSE))),"")</f>
        <v>2971.1525647807725</v>
      </c>
      <c r="J73" s="125">
        <f ca="1">IFERROR(IF((VLOOKUP($E73,'NEA Backsheet'!$D$5:$CB$183,J$9,FALSE))="","",(VLOOKUP($E73,'NEA Backsheet'!$D$5:$CB$183,J$9,FALSE))),"")</f>
        <v>2913.9805080176834</v>
      </c>
      <c r="K73" s="123">
        <f ca="1">IFERROR(IF((VLOOKUP($E73,'NEA Backsheet'!$D$5:$CB$183,K$9,FALSE))="","",(VLOOKUP($E73,'NEA Backsheet'!$D$5:$CB$183,K$9,FALSE))),"")</f>
        <v>2767.010090912318</v>
      </c>
      <c r="L73" s="124">
        <f ca="1">IFERROR(IF((VLOOKUP($E73,'NEA Backsheet'!$D$5:$CB$183,L$9,FALSE))="","",(VLOOKUP($E73,'NEA Backsheet'!$D$5:$CB$183,L$9,FALSE))),"")</f>
        <v>2707.6550730054814</v>
      </c>
      <c r="M73" s="124">
        <f ca="1">IFERROR(IF((VLOOKUP($E73,'NEA Backsheet'!$D$5:$CB$183,M$9,FALSE))="","",(VLOOKUP($E73,'NEA Backsheet'!$D$5:$CB$183,M$9,FALSE))),"")</f>
        <v>2947.5470270803635</v>
      </c>
      <c r="N73" s="126">
        <f ca="1">IFERROR(IF((VLOOKUP($E73,'NEA Backsheet'!$D$5:$CB$183,N$9,FALSE))="","",(VLOOKUP($E73,'NEA Backsheet'!$D$5:$CB$183,N$9,FALSE))),"")</f>
        <v>2816.8110546915345</v>
      </c>
      <c r="O73" s="184">
        <f ca="1">IFERROR(IF((VLOOKUP($E73,'NEA Backsheet'!$D$5:$CB$183,O$9,FALSE))="","",(VLOOKUP($E73,'NEA Backsheet'!$D$5:$CB$183,O$9,FALSE))),"")</f>
        <v>2929.5005025264222</v>
      </c>
      <c r="P73" s="126">
        <f ca="1">IFERROR(IF((VLOOKUP($E73,'NEA Backsheet'!$D$5:$CB$183,P$9,FALSE))="","",(VLOOKUP($E73,'NEA Backsheet'!$D$5:$CB$183,P$9,FALSE))),"")</f>
        <v>2831.1987104949312</v>
      </c>
      <c r="Q73" s="127">
        <f ca="1">IFERROR(IF((VLOOKUP($E73,'NEA Backsheet'!$D$5:$CB$183,Q$9,FALSE))="","",(VLOOKUP($E73,'NEA Backsheet'!$D$5:$CB$183,Q$9,FALSE))),"")</f>
        <v>0</v>
      </c>
      <c r="R73" s="126">
        <f ca="1">IFERROR(IF((VLOOKUP($E73,'NEA Backsheet'!$D$5:$CB$183,R$9,FALSE))="","",(VLOOKUP($E73,'NEA Backsheet'!$D$5:$CB$183,R$9,FALSE))),"")</f>
        <v>0</v>
      </c>
    </row>
    <row r="74" spans="1:18" ht="15" customHeight="1" x14ac:dyDescent="0.3">
      <c r="A74" s="56">
        <v>60</v>
      </c>
      <c r="B74" s="97" t="str">
        <f ca="1">IFERROR(IF((VLOOKUP($E74,'Org List'!$AJ$10:$AL$188,3,FALSE))="","",(VLOOKUP($E74,'Org List'!$AJ$10:$AL$188,3,FALSE))),"")</f>
        <v>North of England Commissioning Region</v>
      </c>
      <c r="C74" s="98" t="str">
        <f ca="1">IFERROR(IF((VLOOKUP($E74,'Org List'!$AO$10:$AQ$188,3,FALSE))="","",(VLOOKUP($E74,'Org List'!$AO$10:$AQ$188,3,FALSE))),"")</f>
        <v>North East Region</v>
      </c>
      <c r="D74" s="116" t="str">
        <f ca="1">IFERROR(IF((VLOOKUP($E74,'Org List'!$AT$10:$AV$188,3,FALSE))="","",(VLOOKUP($E74,'Org List'!$AT$10:$AV$188,3,FALSE))),"")</f>
        <v>NHS England North (Cumbria And North East)</v>
      </c>
      <c r="E74" s="97" t="str">
        <f t="shared" ca="1" si="1"/>
        <v>E06000005</v>
      </c>
      <c r="F74" s="99" t="str">
        <f ca="1">IF(E74="","",VLOOKUP(E74,'Org List'!$J$9:$K$488,2,0))</f>
        <v>Darlington</v>
      </c>
      <c r="G74" s="123">
        <f ca="1">IFERROR(IF((VLOOKUP($E74,'NEA Backsheet'!$D$5:$CB$183,G$9,FALSE))="","",(VLOOKUP($E74,'NEA Backsheet'!$D$5:$CB$183,G$9,FALSE))),"")</f>
        <v>3064.240347045019</v>
      </c>
      <c r="H74" s="124">
        <f ca="1">IFERROR(IF((VLOOKUP($E74,'NEA Backsheet'!$D$5:$CB$183,H$9,FALSE))="","",(VLOOKUP($E74,'NEA Backsheet'!$D$5:$CB$183,H$9,FALSE))),"")</f>
        <v>2915.0769875311894</v>
      </c>
      <c r="I74" s="124">
        <f ca="1">IFERROR(IF((VLOOKUP($E74,'NEA Backsheet'!$D$5:$CB$183,I$9,FALSE))="","",(VLOOKUP($E74,'NEA Backsheet'!$D$5:$CB$183,I$9,FALSE))),"")</f>
        <v>3221.3125683032367</v>
      </c>
      <c r="J74" s="125">
        <f ca="1">IFERROR(IF((VLOOKUP($E74,'NEA Backsheet'!$D$5:$CB$183,J$9,FALSE))="","",(VLOOKUP($E74,'NEA Backsheet'!$D$5:$CB$183,J$9,FALSE))),"")</f>
        <v>3245.4714516361232</v>
      </c>
      <c r="K74" s="123">
        <f ca="1">IFERROR(IF((VLOOKUP($E74,'NEA Backsheet'!$D$5:$CB$183,K$9,FALSE))="","",(VLOOKUP($E74,'NEA Backsheet'!$D$5:$CB$183,K$9,FALSE))),"")</f>
        <v>3110.5266473296119</v>
      </c>
      <c r="L74" s="124">
        <f ca="1">IFERROR(IF((VLOOKUP($E74,'NEA Backsheet'!$D$5:$CB$183,L$9,FALSE))="","",(VLOOKUP($E74,'NEA Backsheet'!$D$5:$CB$183,L$9,FALSE))),"")</f>
        <v>3082.6538830005143</v>
      </c>
      <c r="M74" s="124">
        <f ca="1">IFERROR(IF((VLOOKUP($E74,'NEA Backsheet'!$D$5:$CB$183,M$9,FALSE))="","",(VLOOKUP($E74,'NEA Backsheet'!$D$5:$CB$183,M$9,FALSE))),"")</f>
        <v>3306.3180035747187</v>
      </c>
      <c r="N74" s="126">
        <f ca="1">IFERROR(IF((VLOOKUP($E74,'NEA Backsheet'!$D$5:$CB$183,N$9,FALSE))="","",(VLOOKUP($E74,'NEA Backsheet'!$D$5:$CB$183,N$9,FALSE))),"")</f>
        <v>3134.9865593806298</v>
      </c>
      <c r="O74" s="184">
        <f ca="1">IFERROR(IF((VLOOKUP($E74,'NEA Backsheet'!$D$5:$CB$183,O$9,FALSE))="","",(VLOOKUP($E74,'NEA Backsheet'!$D$5:$CB$183,O$9,FALSE))),"")</f>
        <v>3072.3893982909681</v>
      </c>
      <c r="P74" s="126">
        <f ca="1">IFERROR(IF((VLOOKUP($E74,'NEA Backsheet'!$D$5:$CB$183,P$9,FALSE))="","",(VLOOKUP($E74,'NEA Backsheet'!$D$5:$CB$183,P$9,FALSE))),"")</f>
        <v>3049.2982994322369</v>
      </c>
      <c r="Q74" s="127">
        <f ca="1">IFERROR(IF((VLOOKUP($E74,'NEA Backsheet'!$D$5:$CB$183,Q$9,FALSE))="","",(VLOOKUP($E74,'NEA Backsheet'!$D$5:$CB$183,Q$9,FALSE))),"")</f>
        <v>0</v>
      </c>
      <c r="R74" s="126">
        <f ca="1">IFERROR(IF((VLOOKUP($E74,'NEA Backsheet'!$D$5:$CB$183,R$9,FALSE))="","",(VLOOKUP($E74,'NEA Backsheet'!$D$5:$CB$183,R$9,FALSE))),"")</f>
        <v>0</v>
      </c>
    </row>
    <row r="75" spans="1:18" ht="15" customHeight="1" x14ac:dyDescent="0.3">
      <c r="A75" s="56">
        <v>61</v>
      </c>
      <c r="B75" s="97" t="str">
        <f ca="1">IFERROR(IF((VLOOKUP($E75,'Org List'!$AJ$10:$AL$188,3,FALSE))="","",(VLOOKUP($E75,'Org List'!$AJ$10:$AL$188,3,FALSE))),"")</f>
        <v>Midlands and East of England Commissioning Region</v>
      </c>
      <c r="C75" s="98" t="str">
        <f ca="1">IFERROR(IF((VLOOKUP($E75,'Org List'!$AO$10:$AQ$188,3,FALSE))="","",(VLOOKUP($E75,'Org List'!$AO$10:$AQ$188,3,FALSE))),"")</f>
        <v>East Midlands Region</v>
      </c>
      <c r="D75" s="116" t="str">
        <f ca="1">IFERROR(IF((VLOOKUP($E75,'Org List'!$AT$10:$AV$188,3,FALSE))="","",(VLOOKUP($E75,'Org List'!$AT$10:$AV$188,3,FALSE))),"")</f>
        <v>NHS England Midlands And East (North Midlands)</v>
      </c>
      <c r="E75" s="97" t="str">
        <f t="shared" ca="1" si="1"/>
        <v>E06000015</v>
      </c>
      <c r="F75" s="99" t="str">
        <f ca="1">IF(E75="","",VLOOKUP(E75,'Org List'!$J$9:$K$488,2,0))</f>
        <v>Derby</v>
      </c>
      <c r="G75" s="123">
        <f ca="1">IFERROR(IF((VLOOKUP($E75,'NEA Backsheet'!$D$5:$CB$183,G$9,FALSE))="","",(VLOOKUP($E75,'NEA Backsheet'!$D$5:$CB$183,G$9,FALSE))),"")</f>
        <v>2687.1343074890069</v>
      </c>
      <c r="H75" s="124">
        <f ca="1">IFERROR(IF((VLOOKUP($E75,'NEA Backsheet'!$D$5:$CB$183,H$9,FALSE))="","",(VLOOKUP($E75,'NEA Backsheet'!$D$5:$CB$183,H$9,FALSE))),"")</f>
        <v>2565.0449443878761</v>
      </c>
      <c r="I75" s="124">
        <f ca="1">IFERROR(IF((VLOOKUP($E75,'NEA Backsheet'!$D$5:$CB$183,I$9,FALSE))="","",(VLOOKUP($E75,'NEA Backsheet'!$D$5:$CB$183,I$9,FALSE))),"")</f>
        <v>2691.4181447908009</v>
      </c>
      <c r="J75" s="125">
        <f ca="1">IFERROR(IF((VLOOKUP($E75,'NEA Backsheet'!$D$5:$CB$183,J$9,FALSE))="","",(VLOOKUP($E75,'NEA Backsheet'!$D$5:$CB$183,J$9,FALSE))),"")</f>
        <v>2657.0531630241708</v>
      </c>
      <c r="K75" s="123">
        <f ca="1">IFERROR(IF((VLOOKUP($E75,'NEA Backsheet'!$D$5:$CB$183,K$9,FALSE))="","",(VLOOKUP($E75,'NEA Backsheet'!$D$5:$CB$183,K$9,FALSE))),"")</f>
        <v>2594.4478816031956</v>
      </c>
      <c r="L75" s="124">
        <f ca="1">IFERROR(IF((VLOOKUP($E75,'NEA Backsheet'!$D$5:$CB$183,L$9,FALSE))="","",(VLOOKUP($E75,'NEA Backsheet'!$D$5:$CB$183,L$9,FALSE))),"")</f>
        <v>2574.1591329945463</v>
      </c>
      <c r="M75" s="124">
        <f ca="1">IFERROR(IF((VLOOKUP($E75,'NEA Backsheet'!$D$5:$CB$183,M$9,FALSE))="","",(VLOOKUP($E75,'NEA Backsheet'!$D$5:$CB$183,M$9,FALSE))),"")</f>
        <v>2663.0431745181531</v>
      </c>
      <c r="N75" s="126">
        <f ca="1">IFERROR(IF((VLOOKUP($E75,'NEA Backsheet'!$D$5:$CB$183,N$9,FALSE))="","",(VLOOKUP($E75,'NEA Backsheet'!$D$5:$CB$183,N$9,FALSE))),"")</f>
        <v>2650.3393399197985</v>
      </c>
      <c r="O75" s="184">
        <f ca="1">IFERROR(IF((VLOOKUP($E75,'NEA Backsheet'!$D$5:$CB$183,O$9,FALSE))="","",(VLOOKUP($E75,'NEA Backsheet'!$D$5:$CB$183,O$9,FALSE))),"")</f>
        <v>2560.4400744115542</v>
      </c>
      <c r="P75" s="126">
        <f ca="1">IFERROR(IF((VLOOKUP($E75,'NEA Backsheet'!$D$5:$CB$183,P$9,FALSE))="","",(VLOOKUP($E75,'NEA Backsheet'!$D$5:$CB$183,P$9,FALSE))),"")</f>
        <v>2564.4978241332842</v>
      </c>
      <c r="Q75" s="127">
        <f ca="1">IFERROR(IF((VLOOKUP($E75,'NEA Backsheet'!$D$5:$CB$183,Q$9,FALSE))="","",(VLOOKUP($E75,'NEA Backsheet'!$D$5:$CB$183,Q$9,FALSE))),"")</f>
        <v>0</v>
      </c>
      <c r="R75" s="126">
        <f ca="1">IFERROR(IF((VLOOKUP($E75,'NEA Backsheet'!$D$5:$CB$183,R$9,FALSE))="","",(VLOOKUP($E75,'NEA Backsheet'!$D$5:$CB$183,R$9,FALSE))),"")</f>
        <v>0</v>
      </c>
    </row>
    <row r="76" spans="1:18" ht="15" customHeight="1" x14ac:dyDescent="0.3">
      <c r="A76" s="56">
        <v>62</v>
      </c>
      <c r="B76" s="97" t="str">
        <f ca="1">IFERROR(IF((VLOOKUP($E76,'Org List'!$AJ$10:$AL$188,3,FALSE))="","",(VLOOKUP($E76,'Org List'!$AJ$10:$AL$188,3,FALSE))),"")</f>
        <v>Midlands and East of England Commissioning Region</v>
      </c>
      <c r="C76" s="98" t="str">
        <f ca="1">IFERROR(IF((VLOOKUP($E76,'Org List'!$AO$10:$AQ$188,3,FALSE))="","",(VLOOKUP($E76,'Org List'!$AO$10:$AQ$188,3,FALSE))),"")</f>
        <v>East Midlands Region</v>
      </c>
      <c r="D76" s="116" t="str">
        <f ca="1">IFERROR(IF((VLOOKUP($E76,'Org List'!$AT$10:$AV$188,3,FALSE))="","",(VLOOKUP($E76,'Org List'!$AT$10:$AV$188,3,FALSE))),"")</f>
        <v>NHS England Midlands And East (North Midlands)</v>
      </c>
      <c r="E76" s="97" t="str">
        <f t="shared" ca="1" si="1"/>
        <v>E10000007</v>
      </c>
      <c r="F76" s="99" t="str">
        <f ca="1">IF(E76="","",VLOOKUP(E76,'Org List'!$J$9:$K$488,2,0))</f>
        <v>Derbyshire</v>
      </c>
      <c r="G76" s="123">
        <f ca="1">IFERROR(IF((VLOOKUP($E76,'NEA Backsheet'!$D$5:$CB$183,G$9,FALSE))="","",(VLOOKUP($E76,'NEA Backsheet'!$D$5:$CB$183,G$9,FALSE))),"")</f>
        <v>2825.7152333959261</v>
      </c>
      <c r="H76" s="124">
        <f ca="1">IFERROR(IF((VLOOKUP($E76,'NEA Backsheet'!$D$5:$CB$183,H$9,FALSE))="","",(VLOOKUP($E76,'NEA Backsheet'!$D$5:$CB$183,H$9,FALSE))),"")</f>
        <v>2787.7466394762628</v>
      </c>
      <c r="I76" s="124">
        <f ca="1">IFERROR(IF((VLOOKUP($E76,'NEA Backsheet'!$D$5:$CB$183,I$9,FALSE))="","",(VLOOKUP($E76,'NEA Backsheet'!$D$5:$CB$183,I$9,FALSE))),"")</f>
        <v>2947.9242801574292</v>
      </c>
      <c r="J76" s="125">
        <f ca="1">IFERROR(IF((VLOOKUP($E76,'NEA Backsheet'!$D$5:$CB$183,J$9,FALSE))="","",(VLOOKUP($E76,'NEA Backsheet'!$D$5:$CB$183,J$9,FALSE))),"")</f>
        <v>2927.496448937241</v>
      </c>
      <c r="K76" s="123">
        <f ca="1">IFERROR(IF((VLOOKUP($E76,'NEA Backsheet'!$D$5:$CB$183,K$9,FALSE))="","",(VLOOKUP($E76,'NEA Backsheet'!$D$5:$CB$183,K$9,FALSE))),"")</f>
        <v>2856.8084344273175</v>
      </c>
      <c r="L76" s="124">
        <f ca="1">IFERROR(IF((VLOOKUP($E76,'NEA Backsheet'!$D$5:$CB$183,L$9,FALSE))="","",(VLOOKUP($E76,'NEA Backsheet'!$D$5:$CB$183,L$9,FALSE))),"")</f>
        <v>2811.7533065309908</v>
      </c>
      <c r="M76" s="124">
        <f ca="1">IFERROR(IF((VLOOKUP($E76,'NEA Backsheet'!$D$5:$CB$183,M$9,FALSE))="","",(VLOOKUP($E76,'NEA Backsheet'!$D$5:$CB$183,M$9,FALSE))),"")</f>
        <v>2920.1712815810079</v>
      </c>
      <c r="N76" s="126">
        <f ca="1">IFERROR(IF((VLOOKUP($E76,'NEA Backsheet'!$D$5:$CB$183,N$9,FALSE))="","",(VLOOKUP($E76,'NEA Backsheet'!$D$5:$CB$183,N$9,FALSE))),"")</f>
        <v>2914.5836720096572</v>
      </c>
      <c r="O76" s="184">
        <f ca="1">IFERROR(IF((VLOOKUP($E76,'NEA Backsheet'!$D$5:$CB$183,O$9,FALSE))="","",(VLOOKUP($E76,'NEA Backsheet'!$D$5:$CB$183,O$9,FALSE))),"")</f>
        <v>2833.0683559465278</v>
      </c>
      <c r="P76" s="126">
        <f ca="1">IFERROR(IF((VLOOKUP($E76,'NEA Backsheet'!$D$5:$CB$183,P$9,FALSE))="","",(VLOOKUP($E76,'NEA Backsheet'!$D$5:$CB$183,P$9,FALSE))),"")</f>
        <v>2881.3154436827735</v>
      </c>
      <c r="Q76" s="127">
        <f ca="1">IFERROR(IF((VLOOKUP($E76,'NEA Backsheet'!$D$5:$CB$183,Q$9,FALSE))="","",(VLOOKUP($E76,'NEA Backsheet'!$D$5:$CB$183,Q$9,FALSE))),"")</f>
        <v>0</v>
      </c>
      <c r="R76" s="126">
        <f ca="1">IFERROR(IF((VLOOKUP($E76,'NEA Backsheet'!$D$5:$CB$183,R$9,FALSE))="","",(VLOOKUP($E76,'NEA Backsheet'!$D$5:$CB$183,R$9,FALSE))),"")</f>
        <v>0</v>
      </c>
    </row>
    <row r="77" spans="1:18" ht="15" customHeight="1" x14ac:dyDescent="0.3">
      <c r="A77" s="56">
        <v>63</v>
      </c>
      <c r="B77" s="97" t="str">
        <f ca="1">IFERROR(IF((VLOOKUP($E77,'Org List'!$AJ$10:$AL$188,3,FALSE))="","",(VLOOKUP($E77,'Org List'!$AJ$10:$AL$188,3,FALSE))),"")</f>
        <v>South West England Commissioning Region</v>
      </c>
      <c r="C77" s="98" t="str">
        <f ca="1">IFERROR(IF((VLOOKUP($E77,'Org List'!$AO$10:$AQ$188,3,FALSE))="","",(VLOOKUP($E77,'Org List'!$AO$10:$AQ$188,3,FALSE))),"")</f>
        <v>South West Region</v>
      </c>
      <c r="D77" s="116" t="str">
        <f ca="1">IFERROR(IF((VLOOKUP($E77,'Org List'!$AT$10:$AV$188,3,FALSE))="","",(VLOOKUP($E77,'Org List'!$AT$10:$AV$188,3,FALSE))),"")</f>
        <v>NHS England South West (South West South)</v>
      </c>
      <c r="E77" s="97" t="str">
        <f t="shared" ca="1" si="1"/>
        <v>E10000008</v>
      </c>
      <c r="F77" s="99" t="str">
        <f ca="1">IF(E77="","",VLOOKUP(E77,'Org List'!$J$9:$K$488,2,0))</f>
        <v>Devon</v>
      </c>
      <c r="G77" s="123">
        <f ca="1">IFERROR(IF((VLOOKUP($E77,'NEA Backsheet'!$D$5:$CB$183,G$9,FALSE))="","",(VLOOKUP($E77,'NEA Backsheet'!$D$5:$CB$183,G$9,FALSE))),"")</f>
        <v>2703.8050525568733</v>
      </c>
      <c r="H77" s="124">
        <f ca="1">IFERROR(IF((VLOOKUP($E77,'NEA Backsheet'!$D$5:$CB$183,H$9,FALSE))="","",(VLOOKUP($E77,'NEA Backsheet'!$D$5:$CB$183,H$9,FALSE))),"")</f>
        <v>2664.7252341453723</v>
      </c>
      <c r="I77" s="124">
        <f ca="1">IFERROR(IF((VLOOKUP($E77,'NEA Backsheet'!$D$5:$CB$183,I$9,FALSE))="","",(VLOOKUP($E77,'NEA Backsheet'!$D$5:$CB$183,I$9,FALSE))),"")</f>
        <v>2871.0647120528502</v>
      </c>
      <c r="J77" s="125">
        <f ca="1">IFERROR(IF((VLOOKUP($E77,'NEA Backsheet'!$D$5:$CB$183,J$9,FALSE))="","",(VLOOKUP($E77,'NEA Backsheet'!$D$5:$CB$183,J$9,FALSE))),"")</f>
        <v>2785.7896677754006</v>
      </c>
      <c r="K77" s="123">
        <f ca="1">IFERROR(IF((VLOOKUP($E77,'NEA Backsheet'!$D$5:$CB$183,K$9,FALSE))="","",(VLOOKUP($E77,'NEA Backsheet'!$D$5:$CB$183,K$9,FALSE))),"")</f>
        <v>2770.9305526777061</v>
      </c>
      <c r="L77" s="124">
        <f ca="1">IFERROR(IF((VLOOKUP($E77,'NEA Backsheet'!$D$5:$CB$183,L$9,FALSE))="","",(VLOOKUP($E77,'NEA Backsheet'!$D$5:$CB$183,L$9,FALSE))),"")</f>
        <v>2755.5197570497526</v>
      </c>
      <c r="M77" s="124">
        <f ca="1">IFERROR(IF((VLOOKUP($E77,'NEA Backsheet'!$D$5:$CB$183,M$9,FALSE))="","",(VLOOKUP($E77,'NEA Backsheet'!$D$5:$CB$183,M$9,FALSE))),"")</f>
        <v>2895.0257835426478</v>
      </c>
      <c r="N77" s="126">
        <f ca="1">IFERROR(IF((VLOOKUP($E77,'NEA Backsheet'!$D$5:$CB$183,N$9,FALSE))="","",(VLOOKUP($E77,'NEA Backsheet'!$D$5:$CB$183,N$9,FALSE))),"")</f>
        <v>2851.5496547900411</v>
      </c>
      <c r="O77" s="184">
        <f ca="1">IFERROR(IF((VLOOKUP($E77,'NEA Backsheet'!$D$5:$CB$183,O$9,FALSE))="","",(VLOOKUP($E77,'NEA Backsheet'!$D$5:$CB$183,O$9,FALSE))),"")</f>
        <v>2784.5378441613016</v>
      </c>
      <c r="P77" s="126">
        <f ca="1">IFERROR(IF((VLOOKUP($E77,'NEA Backsheet'!$D$5:$CB$183,P$9,FALSE))="","",(VLOOKUP($E77,'NEA Backsheet'!$D$5:$CB$183,P$9,FALSE))),"")</f>
        <v>2696.7793661050023</v>
      </c>
      <c r="Q77" s="127">
        <f ca="1">IFERROR(IF((VLOOKUP($E77,'NEA Backsheet'!$D$5:$CB$183,Q$9,FALSE))="","",(VLOOKUP($E77,'NEA Backsheet'!$D$5:$CB$183,Q$9,FALSE))),"")</f>
        <v>0</v>
      </c>
      <c r="R77" s="126">
        <f ca="1">IFERROR(IF((VLOOKUP($E77,'NEA Backsheet'!$D$5:$CB$183,R$9,FALSE))="","",(VLOOKUP($E77,'NEA Backsheet'!$D$5:$CB$183,R$9,FALSE))),"")</f>
        <v>0</v>
      </c>
    </row>
    <row r="78" spans="1:18" ht="15" customHeight="1" x14ac:dyDescent="0.3">
      <c r="A78" s="56">
        <v>64</v>
      </c>
      <c r="B78" s="97" t="str">
        <f ca="1">IFERROR(IF((VLOOKUP($E78,'Org List'!$AJ$10:$AL$188,3,FALSE))="","",(VLOOKUP($E78,'Org List'!$AJ$10:$AL$188,3,FALSE))),"")</f>
        <v>North of England Commissioning Region</v>
      </c>
      <c r="C78" s="98" t="str">
        <f ca="1">IFERROR(IF((VLOOKUP($E78,'Org List'!$AO$10:$AQ$188,3,FALSE))="","",(VLOOKUP($E78,'Org List'!$AO$10:$AQ$188,3,FALSE))),"")</f>
        <v>Yorkshire and The Humber Region</v>
      </c>
      <c r="D78" s="116" t="str">
        <f ca="1">IFERROR(IF((VLOOKUP($E78,'Org List'!$AT$10:$AV$188,3,FALSE))="","",(VLOOKUP($E78,'Org List'!$AT$10:$AV$188,3,FALSE))),"")</f>
        <v>NHS England North (Yorkshire And Humber)</v>
      </c>
      <c r="E78" s="97" t="str">
        <f t="shared" ref="E78:E109" ca="1" si="2">IF($A78&gt;$U$5-1,"",INDIRECT("'Comms by AT'!D"&amp;$A78+$U$4))</f>
        <v>E08000017</v>
      </c>
      <c r="F78" s="99" t="str">
        <f ca="1">IF(E78="","",VLOOKUP(E78,'Org List'!$J$9:$K$488,2,0))</f>
        <v>Doncaster</v>
      </c>
      <c r="G78" s="123">
        <f ca="1">IFERROR(IF((VLOOKUP($E78,'NEA Backsheet'!$D$5:$CB$183,G$9,FALSE))="","",(VLOOKUP($E78,'NEA Backsheet'!$D$5:$CB$183,G$9,FALSE))),"")</f>
        <v>3048.3674313442912</v>
      </c>
      <c r="H78" s="124">
        <f ca="1">IFERROR(IF((VLOOKUP($E78,'NEA Backsheet'!$D$5:$CB$183,H$9,FALSE))="","",(VLOOKUP($E78,'NEA Backsheet'!$D$5:$CB$183,H$9,FALSE))),"")</f>
        <v>3060.1381796769001</v>
      </c>
      <c r="I78" s="124">
        <f ca="1">IFERROR(IF((VLOOKUP($E78,'NEA Backsheet'!$D$5:$CB$183,I$9,FALSE))="","",(VLOOKUP($E78,'NEA Backsheet'!$D$5:$CB$183,I$9,FALSE))),"")</f>
        <v>3035.8039357003777</v>
      </c>
      <c r="J78" s="125">
        <f ca="1">IFERROR(IF((VLOOKUP($E78,'NEA Backsheet'!$D$5:$CB$183,J$9,FALSE))="","",(VLOOKUP($E78,'NEA Backsheet'!$D$5:$CB$183,J$9,FALSE))),"")</f>
        <v>3162.4039581558573</v>
      </c>
      <c r="K78" s="123">
        <f ca="1">IFERROR(IF((VLOOKUP($E78,'NEA Backsheet'!$D$5:$CB$183,K$9,FALSE))="","",(VLOOKUP($E78,'NEA Backsheet'!$D$5:$CB$183,K$9,FALSE))),"")</f>
        <v>2973.516218010544</v>
      </c>
      <c r="L78" s="124">
        <f ca="1">IFERROR(IF((VLOOKUP($E78,'NEA Backsheet'!$D$5:$CB$183,L$9,FALSE))="","",(VLOOKUP($E78,'NEA Backsheet'!$D$5:$CB$183,L$9,FALSE))),"")</f>
        <v>3011.9550396187897</v>
      </c>
      <c r="M78" s="124">
        <f ca="1">IFERROR(IF((VLOOKUP($E78,'NEA Backsheet'!$D$5:$CB$183,M$9,FALSE))="","",(VLOOKUP($E78,'NEA Backsheet'!$D$5:$CB$183,M$9,FALSE))),"")</f>
        <v>3056.8724287584732</v>
      </c>
      <c r="N78" s="126">
        <f ca="1">IFERROR(IF((VLOOKUP($E78,'NEA Backsheet'!$D$5:$CB$183,N$9,FALSE))="","",(VLOOKUP($E78,'NEA Backsheet'!$D$5:$CB$183,N$9,FALSE))),"")</f>
        <v>3348.7190994526827</v>
      </c>
      <c r="O78" s="184">
        <f ca="1">IFERROR(IF((VLOOKUP($E78,'NEA Backsheet'!$D$5:$CB$183,O$9,FALSE))="","",(VLOOKUP($E78,'NEA Backsheet'!$D$5:$CB$183,O$9,FALSE))),"")</f>
        <v>3004.0953273510318</v>
      </c>
      <c r="P78" s="126">
        <f ca="1">IFERROR(IF((VLOOKUP($E78,'NEA Backsheet'!$D$5:$CB$183,P$9,FALSE))="","",(VLOOKUP($E78,'NEA Backsheet'!$D$5:$CB$183,P$9,FALSE))),"")</f>
        <v>3035.502312234803</v>
      </c>
      <c r="Q78" s="127">
        <f ca="1">IFERROR(IF((VLOOKUP($E78,'NEA Backsheet'!$D$5:$CB$183,Q$9,FALSE))="","",(VLOOKUP($E78,'NEA Backsheet'!$D$5:$CB$183,Q$9,FALSE))),"")</f>
        <v>0</v>
      </c>
      <c r="R78" s="126">
        <f ca="1">IFERROR(IF((VLOOKUP($E78,'NEA Backsheet'!$D$5:$CB$183,R$9,FALSE))="","",(VLOOKUP($E78,'NEA Backsheet'!$D$5:$CB$183,R$9,FALSE))),"")</f>
        <v>0</v>
      </c>
    </row>
    <row r="79" spans="1:18" ht="15" customHeight="1" x14ac:dyDescent="0.3">
      <c r="A79" s="56">
        <v>65</v>
      </c>
      <c r="B79" s="97" t="str">
        <f ca="1">IFERROR(IF((VLOOKUP($E79,'Org List'!$AJ$10:$AL$188,3,FALSE))="","",(VLOOKUP($E79,'Org List'!$AJ$10:$AL$188,3,FALSE))),"")</f>
        <v>South West England Commissioning Region</v>
      </c>
      <c r="C79" s="98" t="str">
        <f ca="1">IFERROR(IF((VLOOKUP($E79,'Org List'!$AO$10:$AQ$188,3,FALSE))="","",(VLOOKUP($E79,'Org List'!$AO$10:$AQ$188,3,FALSE))),"")</f>
        <v>South West Region</v>
      </c>
      <c r="D79" s="116" t="str">
        <f ca="1">IFERROR(IF((VLOOKUP($E79,'Org List'!$AT$10:$AV$188,3,FALSE))="","",(VLOOKUP($E79,'Org List'!$AT$10:$AV$188,3,FALSE))),"")</f>
        <v>NHS England South West (South West South)</v>
      </c>
      <c r="E79" s="97" t="str">
        <f t="shared" ca="1" si="2"/>
        <v>E10000009</v>
      </c>
      <c r="F79" s="99" t="str">
        <f ca="1">IF(E79="","",VLOOKUP(E79,'Org List'!$J$9:$K$488,2,0))</f>
        <v>Dorset</v>
      </c>
      <c r="G79" s="123">
        <f ca="1">IFERROR(IF((VLOOKUP($E79,'NEA Backsheet'!$D$5:$CB$183,G$9,FALSE))="","",(VLOOKUP($E79,'NEA Backsheet'!$D$5:$CB$183,G$9,FALSE))),"")</f>
        <v>3012.0716843261002</v>
      </c>
      <c r="H79" s="124">
        <f ca="1">IFERROR(IF((VLOOKUP($E79,'NEA Backsheet'!$D$5:$CB$183,H$9,FALSE))="","",(VLOOKUP($E79,'NEA Backsheet'!$D$5:$CB$183,H$9,FALSE))),"")</f>
        <v>2996.4930177282545</v>
      </c>
      <c r="I79" s="124">
        <f ca="1">IFERROR(IF((VLOOKUP($E79,'NEA Backsheet'!$D$5:$CB$183,I$9,FALSE))="","",(VLOOKUP($E79,'NEA Backsheet'!$D$5:$CB$183,I$9,FALSE))),"")</f>
        <v>3092.3709576171486</v>
      </c>
      <c r="J79" s="125">
        <f ca="1">IFERROR(IF((VLOOKUP($E79,'NEA Backsheet'!$D$5:$CB$183,J$9,FALSE))="","",(VLOOKUP($E79,'NEA Backsheet'!$D$5:$CB$183,J$9,FALSE))),"")</f>
        <v>3108.0480440463789</v>
      </c>
      <c r="K79" s="123">
        <f ca="1">IFERROR(IF((VLOOKUP($E79,'NEA Backsheet'!$D$5:$CB$183,K$9,FALSE))="","",(VLOOKUP($E79,'NEA Backsheet'!$D$5:$CB$183,K$9,FALSE))),"")</f>
        <v>3026.3393900421529</v>
      </c>
      <c r="L79" s="124">
        <f ca="1">IFERROR(IF((VLOOKUP($E79,'NEA Backsheet'!$D$5:$CB$183,L$9,FALSE))="","",(VLOOKUP($E79,'NEA Backsheet'!$D$5:$CB$183,L$9,FALSE))),"")</f>
        <v>3047.3968613470433</v>
      </c>
      <c r="M79" s="124">
        <f ca="1">IFERROR(IF((VLOOKUP($E79,'NEA Backsheet'!$D$5:$CB$183,M$9,FALSE))="","",(VLOOKUP($E79,'NEA Backsheet'!$D$5:$CB$183,M$9,FALSE))),"")</f>
        <v>3148.0299061460432</v>
      </c>
      <c r="N79" s="126">
        <f ca="1">IFERROR(IF((VLOOKUP($E79,'NEA Backsheet'!$D$5:$CB$183,N$9,FALSE))="","",(VLOOKUP($E79,'NEA Backsheet'!$D$5:$CB$183,N$9,FALSE))),"")</f>
        <v>3063.5230288062016</v>
      </c>
      <c r="O79" s="184">
        <f ca="1">IFERROR(IF((VLOOKUP($E79,'NEA Backsheet'!$D$5:$CB$183,O$9,FALSE))="","",(VLOOKUP($E79,'NEA Backsheet'!$D$5:$CB$183,O$9,FALSE))),"")</f>
        <v>3052.4611908310567</v>
      </c>
      <c r="P79" s="126">
        <f ca="1">IFERROR(IF((VLOOKUP($E79,'NEA Backsheet'!$D$5:$CB$183,P$9,FALSE))="","",(VLOOKUP($E79,'NEA Backsheet'!$D$5:$CB$183,P$9,FALSE))),"")</f>
        <v>3023.0435897994462</v>
      </c>
      <c r="Q79" s="127">
        <f ca="1">IFERROR(IF((VLOOKUP($E79,'NEA Backsheet'!$D$5:$CB$183,Q$9,FALSE))="","",(VLOOKUP($E79,'NEA Backsheet'!$D$5:$CB$183,Q$9,FALSE))),"")</f>
        <v>0</v>
      </c>
      <c r="R79" s="126">
        <f ca="1">IFERROR(IF((VLOOKUP($E79,'NEA Backsheet'!$D$5:$CB$183,R$9,FALSE))="","",(VLOOKUP($E79,'NEA Backsheet'!$D$5:$CB$183,R$9,FALSE))),"")</f>
        <v>0</v>
      </c>
    </row>
    <row r="80" spans="1:18" ht="15" customHeight="1" x14ac:dyDescent="0.3">
      <c r="A80" s="56">
        <v>66</v>
      </c>
      <c r="B80" s="97" t="str">
        <f ca="1">IFERROR(IF((VLOOKUP($E80,'Org List'!$AJ$10:$AL$188,3,FALSE))="","",(VLOOKUP($E80,'Org List'!$AJ$10:$AL$188,3,FALSE))),"")</f>
        <v>Midlands and East of England Commissioning Region</v>
      </c>
      <c r="C80" s="98" t="str">
        <f ca="1">IFERROR(IF((VLOOKUP($E80,'Org List'!$AO$10:$AQ$188,3,FALSE))="","",(VLOOKUP($E80,'Org List'!$AO$10:$AQ$188,3,FALSE))),"")</f>
        <v>West Midlands Region</v>
      </c>
      <c r="D80" s="116" t="str">
        <f ca="1">IFERROR(IF((VLOOKUP($E80,'Org List'!$AT$10:$AV$188,3,FALSE))="","",(VLOOKUP($E80,'Org List'!$AT$10:$AV$188,3,FALSE))),"")</f>
        <v>NHS England Midlands And East (West Midlands)</v>
      </c>
      <c r="E80" s="97" t="str">
        <f t="shared" ca="1" si="2"/>
        <v>E08000027</v>
      </c>
      <c r="F80" s="99" t="str">
        <f ca="1">IF(E80="","",VLOOKUP(E80,'Org List'!$J$9:$K$488,2,0))</f>
        <v>Dudley</v>
      </c>
      <c r="G80" s="123">
        <f ca="1">IFERROR(IF((VLOOKUP($E80,'NEA Backsheet'!$D$5:$CB$183,G$9,FALSE))="","",(VLOOKUP($E80,'NEA Backsheet'!$D$5:$CB$183,G$9,FALSE))),"")</f>
        <v>3417.2653217682073</v>
      </c>
      <c r="H80" s="124">
        <f ca="1">IFERROR(IF((VLOOKUP($E80,'NEA Backsheet'!$D$5:$CB$183,H$9,FALSE))="","",(VLOOKUP($E80,'NEA Backsheet'!$D$5:$CB$183,H$9,FALSE))),"")</f>
        <v>3105.3792373215238</v>
      </c>
      <c r="I80" s="124">
        <f ca="1">IFERROR(IF((VLOOKUP($E80,'NEA Backsheet'!$D$5:$CB$183,I$9,FALSE))="","",(VLOOKUP($E80,'NEA Backsheet'!$D$5:$CB$183,I$9,FALSE))),"")</f>
        <v>2528.1792557202666</v>
      </c>
      <c r="J80" s="125">
        <f ca="1">IFERROR(IF((VLOOKUP($E80,'NEA Backsheet'!$D$5:$CB$183,J$9,FALSE))="","",(VLOOKUP($E80,'NEA Backsheet'!$D$5:$CB$183,J$9,FALSE))),"")</f>
        <v>2439.7166933403096</v>
      </c>
      <c r="K80" s="123">
        <f ca="1">IFERROR(IF((VLOOKUP($E80,'NEA Backsheet'!$D$5:$CB$183,K$9,FALSE))="","",(VLOOKUP($E80,'NEA Backsheet'!$D$5:$CB$183,K$9,FALSE))),"")</f>
        <v>2708.255183061483</v>
      </c>
      <c r="L80" s="124">
        <f ca="1">IFERROR(IF((VLOOKUP($E80,'NEA Backsheet'!$D$5:$CB$183,L$9,FALSE))="","",(VLOOKUP($E80,'NEA Backsheet'!$D$5:$CB$183,L$9,FALSE))),"")</f>
        <v>2703.3710936997813</v>
      </c>
      <c r="M80" s="124">
        <f ca="1">IFERROR(IF((VLOOKUP($E80,'NEA Backsheet'!$D$5:$CB$183,M$9,FALSE))="","",(VLOOKUP($E80,'NEA Backsheet'!$D$5:$CB$183,M$9,FALSE))),"")</f>
        <v>2720.7500922613795</v>
      </c>
      <c r="N80" s="126">
        <f ca="1">IFERROR(IF((VLOOKUP($E80,'NEA Backsheet'!$D$5:$CB$183,N$9,FALSE))="","",(VLOOKUP($E80,'NEA Backsheet'!$D$5:$CB$183,N$9,FALSE))),"")</f>
        <v>2630.7128740921098</v>
      </c>
      <c r="O80" s="184">
        <f ca="1">IFERROR(IF((VLOOKUP($E80,'NEA Backsheet'!$D$5:$CB$183,O$9,FALSE))="","",(VLOOKUP($E80,'NEA Backsheet'!$D$5:$CB$183,O$9,FALSE))),"")</f>
        <v>2467.8260599585878</v>
      </c>
      <c r="P80" s="126">
        <f ca="1">IFERROR(IF((VLOOKUP($E80,'NEA Backsheet'!$D$5:$CB$183,P$9,FALSE))="","",(VLOOKUP($E80,'NEA Backsheet'!$D$5:$CB$183,P$9,FALSE))),"")</f>
        <v>2560.9013769338972</v>
      </c>
      <c r="Q80" s="127">
        <f ca="1">IFERROR(IF((VLOOKUP($E80,'NEA Backsheet'!$D$5:$CB$183,Q$9,FALSE))="","",(VLOOKUP($E80,'NEA Backsheet'!$D$5:$CB$183,Q$9,FALSE))),"")</f>
        <v>0</v>
      </c>
      <c r="R80" s="126">
        <f ca="1">IFERROR(IF((VLOOKUP($E80,'NEA Backsheet'!$D$5:$CB$183,R$9,FALSE))="","",(VLOOKUP($E80,'NEA Backsheet'!$D$5:$CB$183,R$9,FALSE))),"")</f>
        <v>0</v>
      </c>
    </row>
    <row r="81" spans="1:18" ht="15" customHeight="1" x14ac:dyDescent="0.3">
      <c r="A81" s="56">
        <v>67</v>
      </c>
      <c r="B81" s="97" t="str">
        <f ca="1">IFERROR(IF((VLOOKUP($E81,'Org List'!$AJ$10:$AL$188,3,FALSE))="","",(VLOOKUP($E81,'Org List'!$AJ$10:$AL$188,3,FALSE))),"")</f>
        <v>London Commissioning Region</v>
      </c>
      <c r="C81" s="98" t="str">
        <f ca="1">IFERROR(IF((VLOOKUP($E81,'Org List'!$AO$10:$AQ$188,3,FALSE))="","",(VLOOKUP($E81,'Org List'!$AO$10:$AQ$188,3,FALSE))),"")</f>
        <v>London Region</v>
      </c>
      <c r="D81" s="116" t="str">
        <f ca="1">IFERROR(IF((VLOOKUP($E81,'Org List'!$AT$10:$AV$188,3,FALSE))="","",(VLOOKUP($E81,'Org List'!$AT$10:$AV$188,3,FALSE))),"")</f>
        <v>NHS England London</v>
      </c>
      <c r="E81" s="97" t="str">
        <f t="shared" ca="1" si="2"/>
        <v>E09000009</v>
      </c>
      <c r="F81" s="99" t="str">
        <f ca="1">IF(E81="","",VLOOKUP(E81,'Org List'!$J$9:$K$488,2,0))</f>
        <v>Ealing</v>
      </c>
      <c r="G81" s="123">
        <f ca="1">IFERROR(IF((VLOOKUP($E81,'NEA Backsheet'!$D$5:$CB$183,G$9,FALSE))="","",(VLOOKUP($E81,'NEA Backsheet'!$D$5:$CB$183,G$9,FALSE))),"")</f>
        <v>2596.8193678696066</v>
      </c>
      <c r="H81" s="124">
        <f ca="1">IFERROR(IF((VLOOKUP($E81,'NEA Backsheet'!$D$5:$CB$183,H$9,FALSE))="","",(VLOOKUP($E81,'NEA Backsheet'!$D$5:$CB$183,H$9,FALSE))),"")</f>
        <v>2575.7623284264059</v>
      </c>
      <c r="I81" s="124">
        <f ca="1">IFERROR(IF((VLOOKUP($E81,'NEA Backsheet'!$D$5:$CB$183,I$9,FALSE))="","",(VLOOKUP($E81,'NEA Backsheet'!$D$5:$CB$183,I$9,FALSE))),"")</f>
        <v>2579.73686475452</v>
      </c>
      <c r="J81" s="125">
        <f ca="1">IFERROR(IF((VLOOKUP($E81,'NEA Backsheet'!$D$5:$CB$183,J$9,FALSE))="","",(VLOOKUP($E81,'NEA Backsheet'!$D$5:$CB$183,J$9,FALSE))),"")</f>
        <v>2574.7883586688699</v>
      </c>
      <c r="K81" s="123">
        <f ca="1">IFERROR(IF((VLOOKUP($E81,'NEA Backsheet'!$D$5:$CB$183,K$9,FALSE))="","",(VLOOKUP($E81,'NEA Backsheet'!$D$5:$CB$183,K$9,FALSE))),"")</f>
        <v>2659.4595955204522</v>
      </c>
      <c r="L81" s="124">
        <f ca="1">IFERROR(IF((VLOOKUP($E81,'NEA Backsheet'!$D$5:$CB$183,L$9,FALSE))="","",(VLOOKUP($E81,'NEA Backsheet'!$D$5:$CB$183,L$9,FALSE))),"")</f>
        <v>2612.8562506046451</v>
      </c>
      <c r="M81" s="124">
        <f ca="1">IFERROR(IF((VLOOKUP($E81,'NEA Backsheet'!$D$5:$CB$183,M$9,FALSE))="","",(VLOOKUP($E81,'NEA Backsheet'!$D$5:$CB$183,M$9,FALSE))),"")</f>
        <v>2643.1608430283281</v>
      </c>
      <c r="N81" s="126">
        <f ca="1">IFERROR(IF((VLOOKUP($E81,'NEA Backsheet'!$D$5:$CB$183,N$9,FALSE))="","",(VLOOKUP($E81,'NEA Backsheet'!$D$5:$CB$183,N$9,FALSE))),"")</f>
        <v>2598.7069215473098</v>
      </c>
      <c r="O81" s="184">
        <f ca="1">IFERROR(IF((VLOOKUP($E81,'NEA Backsheet'!$D$5:$CB$183,O$9,FALSE))="","",(VLOOKUP($E81,'NEA Backsheet'!$D$5:$CB$183,O$9,FALSE))),"")</f>
        <v>2573.0499975363628</v>
      </c>
      <c r="P81" s="126">
        <f ca="1">IFERROR(IF((VLOOKUP($E81,'NEA Backsheet'!$D$5:$CB$183,P$9,FALSE))="","",(VLOOKUP($E81,'NEA Backsheet'!$D$5:$CB$183,P$9,FALSE))),"")</f>
        <v>2655.4198781587165</v>
      </c>
      <c r="Q81" s="127">
        <f ca="1">IFERROR(IF((VLOOKUP($E81,'NEA Backsheet'!$D$5:$CB$183,Q$9,FALSE))="","",(VLOOKUP($E81,'NEA Backsheet'!$D$5:$CB$183,Q$9,FALSE))),"")</f>
        <v>0</v>
      </c>
      <c r="R81" s="126">
        <f ca="1">IFERROR(IF((VLOOKUP($E81,'NEA Backsheet'!$D$5:$CB$183,R$9,FALSE))="","",(VLOOKUP($E81,'NEA Backsheet'!$D$5:$CB$183,R$9,FALSE))),"")</f>
        <v>0</v>
      </c>
    </row>
    <row r="82" spans="1:18" ht="15" customHeight="1" x14ac:dyDescent="0.3">
      <c r="A82" s="56">
        <v>68</v>
      </c>
      <c r="B82" s="97" t="str">
        <f ca="1">IFERROR(IF((VLOOKUP($E82,'Org List'!$AJ$10:$AL$188,3,FALSE))="","",(VLOOKUP($E82,'Org List'!$AJ$10:$AL$188,3,FALSE))),"")</f>
        <v>North of England Commissioning Region</v>
      </c>
      <c r="C82" s="98" t="str">
        <f ca="1">IFERROR(IF((VLOOKUP($E82,'Org List'!$AO$10:$AQ$188,3,FALSE))="","",(VLOOKUP($E82,'Org List'!$AO$10:$AQ$188,3,FALSE))),"")</f>
        <v>Yorkshire and The Humber Region</v>
      </c>
      <c r="D82" s="116" t="str">
        <f ca="1">IFERROR(IF((VLOOKUP($E82,'Org List'!$AT$10:$AV$188,3,FALSE))="","",(VLOOKUP($E82,'Org List'!$AT$10:$AV$188,3,FALSE))),"")</f>
        <v>NHS England North (Yorkshire And Humber)</v>
      </c>
      <c r="E82" s="97" t="str">
        <f t="shared" ca="1" si="2"/>
        <v>E06000011</v>
      </c>
      <c r="F82" s="99" t="str">
        <f ca="1">IF(E82="","",VLOOKUP(E82,'Org List'!$J$9:$K$488,2,0))</f>
        <v>East Riding of Yorkshire</v>
      </c>
      <c r="G82" s="123">
        <f ca="1">IFERROR(IF((VLOOKUP($E82,'NEA Backsheet'!$D$5:$CB$183,G$9,FALSE))="","",(VLOOKUP($E82,'NEA Backsheet'!$D$5:$CB$183,G$9,FALSE))),"")</f>
        <v>2436.9263979975221</v>
      </c>
      <c r="H82" s="124">
        <f ca="1">IFERROR(IF((VLOOKUP($E82,'NEA Backsheet'!$D$5:$CB$183,H$9,FALSE))="","",(VLOOKUP($E82,'NEA Backsheet'!$D$5:$CB$183,H$9,FALSE))),"")</f>
        <v>2323.8358554359329</v>
      </c>
      <c r="I82" s="124">
        <f ca="1">IFERROR(IF((VLOOKUP($E82,'NEA Backsheet'!$D$5:$CB$183,I$9,FALSE))="","",(VLOOKUP($E82,'NEA Backsheet'!$D$5:$CB$183,I$9,FALSE))),"")</f>
        <v>2525.7283636309198</v>
      </c>
      <c r="J82" s="125">
        <f ca="1">IFERROR(IF((VLOOKUP($E82,'NEA Backsheet'!$D$5:$CB$183,J$9,FALSE))="","",(VLOOKUP($E82,'NEA Backsheet'!$D$5:$CB$183,J$9,FALSE))),"")</f>
        <v>2479.1090423318064</v>
      </c>
      <c r="K82" s="123">
        <f ca="1">IFERROR(IF((VLOOKUP($E82,'NEA Backsheet'!$D$5:$CB$183,K$9,FALSE))="","",(VLOOKUP($E82,'NEA Backsheet'!$D$5:$CB$183,K$9,FALSE))),"")</f>
        <v>2397.2193080877955</v>
      </c>
      <c r="L82" s="124">
        <f ca="1">IFERROR(IF((VLOOKUP($E82,'NEA Backsheet'!$D$5:$CB$183,L$9,FALSE))="","",(VLOOKUP($E82,'NEA Backsheet'!$D$5:$CB$183,L$9,FALSE))),"")</f>
        <v>2389.9501289999102</v>
      </c>
      <c r="M82" s="124">
        <f ca="1">IFERROR(IF((VLOOKUP($E82,'NEA Backsheet'!$D$5:$CB$183,M$9,FALSE))="","",(VLOOKUP($E82,'NEA Backsheet'!$D$5:$CB$183,M$9,FALSE))),"")</f>
        <v>2499.7238274536157</v>
      </c>
      <c r="N82" s="126">
        <f ca="1">IFERROR(IF((VLOOKUP($E82,'NEA Backsheet'!$D$5:$CB$183,N$9,FALSE))="","",(VLOOKUP($E82,'NEA Backsheet'!$D$5:$CB$183,N$9,FALSE))),"")</f>
        <v>2394.7432995985346</v>
      </c>
      <c r="O82" s="184">
        <f ca="1">IFERROR(IF((VLOOKUP($E82,'NEA Backsheet'!$D$5:$CB$183,O$9,FALSE))="","",(VLOOKUP($E82,'NEA Backsheet'!$D$5:$CB$183,O$9,FALSE))),"")</f>
        <v>2417.2329006289092</v>
      </c>
      <c r="P82" s="126">
        <f ca="1">IFERROR(IF((VLOOKUP($E82,'NEA Backsheet'!$D$5:$CB$183,P$9,FALSE))="","",(VLOOKUP($E82,'NEA Backsheet'!$D$5:$CB$183,P$9,FALSE))),"")</f>
        <v>2388.9651733890787</v>
      </c>
      <c r="Q82" s="127">
        <f ca="1">IFERROR(IF((VLOOKUP($E82,'NEA Backsheet'!$D$5:$CB$183,Q$9,FALSE))="","",(VLOOKUP($E82,'NEA Backsheet'!$D$5:$CB$183,Q$9,FALSE))),"")</f>
        <v>0</v>
      </c>
      <c r="R82" s="126">
        <f ca="1">IFERROR(IF((VLOOKUP($E82,'NEA Backsheet'!$D$5:$CB$183,R$9,FALSE))="","",(VLOOKUP($E82,'NEA Backsheet'!$D$5:$CB$183,R$9,FALSE))),"")</f>
        <v>0</v>
      </c>
    </row>
    <row r="83" spans="1:18" ht="15" customHeight="1" x14ac:dyDescent="0.3">
      <c r="A83" s="56">
        <v>69</v>
      </c>
      <c r="B83" s="97" t="str">
        <f ca="1">IFERROR(IF((VLOOKUP($E83,'Org List'!$AJ$10:$AL$188,3,FALSE))="","",(VLOOKUP($E83,'Org List'!$AJ$10:$AL$188,3,FALSE))),"")</f>
        <v>South East England Commissioning Region</v>
      </c>
      <c r="C83" s="98" t="str">
        <f ca="1">IFERROR(IF((VLOOKUP($E83,'Org List'!$AO$10:$AQ$188,3,FALSE))="","",(VLOOKUP($E83,'Org List'!$AO$10:$AQ$188,3,FALSE))),"")</f>
        <v>South East Region</v>
      </c>
      <c r="D83" s="116" t="str">
        <f ca="1">IFERROR(IF((VLOOKUP($E83,'Org List'!$AT$10:$AV$188,3,FALSE))="","",(VLOOKUP($E83,'Org List'!$AT$10:$AV$188,3,FALSE))),"")</f>
        <v>NHS England South East (Kent, Surrey and Sussex)</v>
      </c>
      <c r="E83" s="97" t="str">
        <f t="shared" ca="1" si="2"/>
        <v>E10000011</v>
      </c>
      <c r="F83" s="99" t="str">
        <f ca="1">IF(E83="","",VLOOKUP(E83,'Org List'!$J$9:$K$488,2,0))</f>
        <v>East Sussex</v>
      </c>
      <c r="G83" s="123">
        <f ca="1">IFERROR(IF((VLOOKUP($E83,'NEA Backsheet'!$D$5:$CB$183,G$9,FALSE))="","",(VLOOKUP($E83,'NEA Backsheet'!$D$5:$CB$183,G$9,FALSE))),"")</f>
        <v>2497.6300353088232</v>
      </c>
      <c r="H83" s="124">
        <f ca="1">IFERROR(IF((VLOOKUP($E83,'NEA Backsheet'!$D$5:$CB$183,H$9,FALSE))="","",(VLOOKUP($E83,'NEA Backsheet'!$D$5:$CB$183,H$9,FALSE))),"")</f>
        <v>2629.1912548392579</v>
      </c>
      <c r="I83" s="124">
        <f ca="1">IFERROR(IF((VLOOKUP($E83,'NEA Backsheet'!$D$5:$CB$183,I$9,FALSE))="","",(VLOOKUP($E83,'NEA Backsheet'!$D$5:$CB$183,I$9,FALSE))),"")</f>
        <v>2777.7640272904246</v>
      </c>
      <c r="J83" s="125">
        <f ca="1">IFERROR(IF((VLOOKUP($E83,'NEA Backsheet'!$D$5:$CB$183,J$9,FALSE))="","",(VLOOKUP($E83,'NEA Backsheet'!$D$5:$CB$183,J$9,FALSE))),"")</f>
        <v>2824.7808754086982</v>
      </c>
      <c r="K83" s="123">
        <f ca="1">IFERROR(IF((VLOOKUP($E83,'NEA Backsheet'!$D$5:$CB$183,K$9,FALSE))="","",(VLOOKUP($E83,'NEA Backsheet'!$D$5:$CB$183,K$9,FALSE))),"")</f>
        <v>2676.5406417908935</v>
      </c>
      <c r="L83" s="124">
        <f ca="1">IFERROR(IF((VLOOKUP($E83,'NEA Backsheet'!$D$5:$CB$183,L$9,FALSE))="","",(VLOOKUP($E83,'NEA Backsheet'!$D$5:$CB$183,L$9,FALSE))),"")</f>
        <v>2723.8993367617209</v>
      </c>
      <c r="M83" s="124">
        <f ca="1">IFERROR(IF((VLOOKUP($E83,'NEA Backsheet'!$D$5:$CB$183,M$9,FALSE))="","",(VLOOKUP($E83,'NEA Backsheet'!$D$5:$CB$183,M$9,FALSE))),"")</f>
        <v>2746.9216065884511</v>
      </c>
      <c r="N83" s="126">
        <f ca="1">IFERROR(IF((VLOOKUP($E83,'NEA Backsheet'!$D$5:$CB$183,N$9,FALSE))="","",(VLOOKUP($E83,'NEA Backsheet'!$D$5:$CB$183,N$9,FALSE))),"")</f>
        <v>2678.4515601946805</v>
      </c>
      <c r="O83" s="184">
        <f ca="1">IFERROR(IF((VLOOKUP($E83,'NEA Backsheet'!$D$5:$CB$183,O$9,FALSE))="","",(VLOOKUP($E83,'NEA Backsheet'!$D$5:$CB$183,O$9,FALSE))),"")</f>
        <v>2843.3824289557574</v>
      </c>
      <c r="P83" s="126">
        <f ca="1">IFERROR(IF((VLOOKUP($E83,'NEA Backsheet'!$D$5:$CB$183,P$9,FALSE))="","",(VLOOKUP($E83,'NEA Backsheet'!$D$5:$CB$183,P$9,FALSE))),"")</f>
        <v>2849.2984354228543</v>
      </c>
      <c r="Q83" s="127">
        <f ca="1">IFERROR(IF((VLOOKUP($E83,'NEA Backsheet'!$D$5:$CB$183,Q$9,FALSE))="","",(VLOOKUP($E83,'NEA Backsheet'!$D$5:$CB$183,Q$9,FALSE))),"")</f>
        <v>0</v>
      </c>
      <c r="R83" s="126">
        <f ca="1">IFERROR(IF((VLOOKUP($E83,'NEA Backsheet'!$D$5:$CB$183,R$9,FALSE))="","",(VLOOKUP($E83,'NEA Backsheet'!$D$5:$CB$183,R$9,FALSE))),"")</f>
        <v>0</v>
      </c>
    </row>
    <row r="84" spans="1:18" ht="15" customHeight="1" x14ac:dyDescent="0.3">
      <c r="A84" s="56">
        <v>70</v>
      </c>
      <c r="B84" s="97" t="str">
        <f ca="1">IFERROR(IF((VLOOKUP($E84,'Org List'!$AJ$10:$AL$188,3,FALSE))="","",(VLOOKUP($E84,'Org List'!$AJ$10:$AL$188,3,FALSE))),"")</f>
        <v>London Commissioning Region</v>
      </c>
      <c r="C84" s="98" t="str">
        <f ca="1">IFERROR(IF((VLOOKUP($E84,'Org List'!$AO$10:$AQ$188,3,FALSE))="","",(VLOOKUP($E84,'Org List'!$AO$10:$AQ$188,3,FALSE))),"")</f>
        <v>London Region</v>
      </c>
      <c r="D84" s="116" t="str">
        <f ca="1">IFERROR(IF((VLOOKUP($E84,'Org List'!$AT$10:$AV$188,3,FALSE))="","",(VLOOKUP($E84,'Org List'!$AT$10:$AV$188,3,FALSE))),"")</f>
        <v>NHS England London</v>
      </c>
      <c r="E84" s="97" t="str">
        <f t="shared" ca="1" si="2"/>
        <v>E09000010</v>
      </c>
      <c r="F84" s="99" t="str">
        <f ca="1">IF(E84="","",VLOOKUP(E84,'Org List'!$J$9:$K$488,2,0))</f>
        <v>Enfield</v>
      </c>
      <c r="G84" s="123">
        <f ca="1">IFERROR(IF((VLOOKUP($E84,'NEA Backsheet'!$D$5:$CB$183,G$9,FALSE))="","",(VLOOKUP($E84,'NEA Backsheet'!$D$5:$CB$183,G$9,FALSE))),"")</f>
        <v>2308.8516214898236</v>
      </c>
      <c r="H84" s="124">
        <f ca="1">IFERROR(IF((VLOOKUP($E84,'NEA Backsheet'!$D$5:$CB$183,H$9,FALSE))="","",(VLOOKUP($E84,'NEA Backsheet'!$D$5:$CB$183,H$9,FALSE))),"")</f>
        <v>2274.7792413528414</v>
      </c>
      <c r="I84" s="124">
        <f ca="1">IFERROR(IF((VLOOKUP($E84,'NEA Backsheet'!$D$5:$CB$183,I$9,FALSE))="","",(VLOOKUP($E84,'NEA Backsheet'!$D$5:$CB$183,I$9,FALSE))),"")</f>
        <v>2464.1492121162942</v>
      </c>
      <c r="J84" s="125">
        <f ca="1">IFERROR(IF((VLOOKUP($E84,'NEA Backsheet'!$D$5:$CB$183,J$9,FALSE))="","",(VLOOKUP($E84,'NEA Backsheet'!$D$5:$CB$183,J$9,FALSE))),"")</f>
        <v>2397.4405108622814</v>
      </c>
      <c r="K84" s="123">
        <f ca="1">IFERROR(IF((VLOOKUP($E84,'NEA Backsheet'!$D$5:$CB$183,K$9,FALSE))="","",(VLOOKUP($E84,'NEA Backsheet'!$D$5:$CB$183,K$9,FALSE))),"")</f>
        <v>2371.5776249033861</v>
      </c>
      <c r="L84" s="124">
        <f ca="1">IFERROR(IF((VLOOKUP($E84,'NEA Backsheet'!$D$5:$CB$183,L$9,FALSE))="","",(VLOOKUP($E84,'NEA Backsheet'!$D$5:$CB$183,L$9,FALSE))),"")</f>
        <v>2396.4404714329999</v>
      </c>
      <c r="M84" s="124">
        <f ca="1">IFERROR(IF((VLOOKUP($E84,'NEA Backsheet'!$D$5:$CB$183,M$9,FALSE))="","",(VLOOKUP($E84,'NEA Backsheet'!$D$5:$CB$183,M$9,FALSE))),"")</f>
        <v>2397.7826904273093</v>
      </c>
      <c r="N84" s="126">
        <f ca="1">IFERROR(IF((VLOOKUP($E84,'NEA Backsheet'!$D$5:$CB$183,N$9,FALSE))="","",(VLOOKUP($E84,'NEA Backsheet'!$D$5:$CB$183,N$9,FALSE))),"")</f>
        <v>2321.3474132664269</v>
      </c>
      <c r="O84" s="184">
        <f ca="1">IFERROR(IF((VLOOKUP($E84,'NEA Backsheet'!$D$5:$CB$183,O$9,FALSE))="","",(VLOOKUP($E84,'NEA Backsheet'!$D$5:$CB$183,O$9,FALSE))),"")</f>
        <v>2349.0551571982842</v>
      </c>
      <c r="P84" s="126">
        <f ca="1">IFERROR(IF((VLOOKUP($E84,'NEA Backsheet'!$D$5:$CB$183,P$9,FALSE))="","",(VLOOKUP($E84,'NEA Backsheet'!$D$5:$CB$183,P$9,FALSE))),"")</f>
        <v>2358.785468898428</v>
      </c>
      <c r="Q84" s="127">
        <f ca="1">IFERROR(IF((VLOOKUP($E84,'NEA Backsheet'!$D$5:$CB$183,Q$9,FALSE))="","",(VLOOKUP($E84,'NEA Backsheet'!$D$5:$CB$183,Q$9,FALSE))),"")</f>
        <v>0</v>
      </c>
      <c r="R84" s="126">
        <f ca="1">IFERROR(IF((VLOOKUP($E84,'NEA Backsheet'!$D$5:$CB$183,R$9,FALSE))="","",(VLOOKUP($E84,'NEA Backsheet'!$D$5:$CB$183,R$9,FALSE))),"")</f>
        <v>0</v>
      </c>
    </row>
    <row r="85" spans="1:18" ht="15" customHeight="1" x14ac:dyDescent="0.3">
      <c r="A85" s="56">
        <v>71</v>
      </c>
      <c r="B85" s="97" t="str">
        <f ca="1">IFERROR(IF((VLOOKUP($E85,'Org List'!$AJ$10:$AL$188,3,FALSE))="","",(VLOOKUP($E85,'Org List'!$AJ$10:$AL$188,3,FALSE))),"")</f>
        <v>Midlands and East of England Commissioning Region</v>
      </c>
      <c r="C85" s="98" t="str">
        <f ca="1">IFERROR(IF((VLOOKUP($E85,'Org List'!$AO$10:$AQ$188,3,FALSE))="","",(VLOOKUP($E85,'Org List'!$AO$10:$AQ$188,3,FALSE))),"")</f>
        <v>East Region</v>
      </c>
      <c r="D85" s="116" t="str">
        <f ca="1">IFERROR(IF((VLOOKUP($E85,'Org List'!$AT$10:$AV$188,3,FALSE))="","",(VLOOKUP($E85,'Org List'!$AT$10:$AV$188,3,FALSE))),"")</f>
        <v>NHS England Midlands And East (East)</v>
      </c>
      <c r="E85" s="97" t="str">
        <f t="shared" ca="1" si="2"/>
        <v>E10000012</v>
      </c>
      <c r="F85" s="99" t="str">
        <f ca="1">IF(E85="","",VLOOKUP(E85,'Org List'!$J$9:$K$488,2,0))</f>
        <v>Essex</v>
      </c>
      <c r="G85" s="123">
        <f ca="1">IFERROR(IF((VLOOKUP($E85,'NEA Backsheet'!$D$5:$CB$183,G$9,FALSE))="","",(VLOOKUP($E85,'NEA Backsheet'!$D$5:$CB$183,G$9,FALSE))),"")</f>
        <v>2573.004688277591</v>
      </c>
      <c r="H85" s="124">
        <f ca="1">IFERROR(IF((VLOOKUP($E85,'NEA Backsheet'!$D$5:$CB$183,H$9,FALSE))="","",(VLOOKUP($E85,'NEA Backsheet'!$D$5:$CB$183,H$9,FALSE))),"")</f>
        <v>2630.1339364382807</v>
      </c>
      <c r="I85" s="124">
        <f ca="1">IFERROR(IF((VLOOKUP($E85,'NEA Backsheet'!$D$5:$CB$183,I$9,FALSE))="","",(VLOOKUP($E85,'NEA Backsheet'!$D$5:$CB$183,I$9,FALSE))),"")</f>
        <v>2694.3531733049367</v>
      </c>
      <c r="J85" s="125">
        <f ca="1">IFERROR(IF((VLOOKUP($E85,'NEA Backsheet'!$D$5:$CB$183,J$9,FALSE))="","",(VLOOKUP($E85,'NEA Backsheet'!$D$5:$CB$183,J$9,FALSE))),"")</f>
        <v>2712.0160239195798</v>
      </c>
      <c r="K85" s="123">
        <f ca="1">IFERROR(IF((VLOOKUP($E85,'NEA Backsheet'!$D$5:$CB$183,K$9,FALSE))="","",(VLOOKUP($E85,'NEA Backsheet'!$D$5:$CB$183,K$9,FALSE))),"")</f>
        <v>2686.8836624253945</v>
      </c>
      <c r="L85" s="124">
        <f ca="1">IFERROR(IF((VLOOKUP($E85,'NEA Backsheet'!$D$5:$CB$183,L$9,FALSE))="","",(VLOOKUP($E85,'NEA Backsheet'!$D$5:$CB$183,L$9,FALSE))),"")</f>
        <v>2729.7737294781737</v>
      </c>
      <c r="M85" s="124">
        <f ca="1">IFERROR(IF((VLOOKUP($E85,'NEA Backsheet'!$D$5:$CB$183,M$9,FALSE))="","",(VLOOKUP($E85,'NEA Backsheet'!$D$5:$CB$183,M$9,FALSE))),"")</f>
        <v>2817.9847681860701</v>
      </c>
      <c r="N85" s="126">
        <f ca="1">IFERROR(IF((VLOOKUP($E85,'NEA Backsheet'!$D$5:$CB$183,N$9,FALSE))="","",(VLOOKUP($E85,'NEA Backsheet'!$D$5:$CB$183,N$9,FALSE))),"")</f>
        <v>2751.2159628922559</v>
      </c>
      <c r="O85" s="184">
        <f ca="1">IFERROR(IF((VLOOKUP($E85,'NEA Backsheet'!$D$5:$CB$183,O$9,FALSE))="","",(VLOOKUP($E85,'NEA Backsheet'!$D$5:$CB$183,O$9,FALSE))),"")</f>
        <v>2784.8443967017229</v>
      </c>
      <c r="P85" s="126">
        <f ca="1">IFERROR(IF((VLOOKUP($E85,'NEA Backsheet'!$D$5:$CB$183,P$9,FALSE))="","",(VLOOKUP($E85,'NEA Backsheet'!$D$5:$CB$183,P$9,FALSE))),"")</f>
        <v>2775.1337169970543</v>
      </c>
      <c r="Q85" s="127">
        <f ca="1">IFERROR(IF((VLOOKUP($E85,'NEA Backsheet'!$D$5:$CB$183,Q$9,FALSE))="","",(VLOOKUP($E85,'NEA Backsheet'!$D$5:$CB$183,Q$9,FALSE))),"")</f>
        <v>0</v>
      </c>
      <c r="R85" s="126">
        <f ca="1">IFERROR(IF((VLOOKUP($E85,'NEA Backsheet'!$D$5:$CB$183,R$9,FALSE))="","",(VLOOKUP($E85,'NEA Backsheet'!$D$5:$CB$183,R$9,FALSE))),"")</f>
        <v>0</v>
      </c>
    </row>
    <row r="86" spans="1:18" ht="15" customHeight="1" x14ac:dyDescent="0.3">
      <c r="A86" s="56">
        <v>72</v>
      </c>
      <c r="B86" s="97" t="str">
        <f ca="1">IFERROR(IF((VLOOKUP($E86,'Org List'!$AJ$10:$AL$188,3,FALSE))="","",(VLOOKUP($E86,'Org List'!$AJ$10:$AL$188,3,FALSE))),"")</f>
        <v>North of England Commissioning Region</v>
      </c>
      <c r="C86" s="98" t="str">
        <f ca="1">IFERROR(IF((VLOOKUP($E86,'Org List'!$AO$10:$AQ$188,3,FALSE))="","",(VLOOKUP($E86,'Org List'!$AO$10:$AQ$188,3,FALSE))),"")</f>
        <v>North East Region</v>
      </c>
      <c r="D86" s="116" t="str">
        <f ca="1">IFERROR(IF((VLOOKUP($E86,'Org List'!$AT$10:$AV$188,3,FALSE))="","",(VLOOKUP($E86,'Org List'!$AT$10:$AV$188,3,FALSE))),"")</f>
        <v>NHS England North (Cumbria And North East)</v>
      </c>
      <c r="E86" s="97" t="str">
        <f t="shared" ca="1" si="2"/>
        <v>E08000037</v>
      </c>
      <c r="F86" s="99" t="str">
        <f ca="1">IF(E86="","",VLOOKUP(E86,'Org List'!$J$9:$K$488,2,0))</f>
        <v>Gateshead</v>
      </c>
      <c r="G86" s="123">
        <f ca="1">IFERROR(IF((VLOOKUP($E86,'NEA Backsheet'!$D$5:$CB$183,G$9,FALSE))="","",(VLOOKUP($E86,'NEA Backsheet'!$D$5:$CB$183,G$9,FALSE))),"")</f>
        <v>2608.6733500880277</v>
      </c>
      <c r="H86" s="124">
        <f ca="1">IFERROR(IF((VLOOKUP($E86,'NEA Backsheet'!$D$5:$CB$183,H$9,FALSE))="","",(VLOOKUP($E86,'NEA Backsheet'!$D$5:$CB$183,H$9,FALSE))),"")</f>
        <v>2601.3456217497205</v>
      </c>
      <c r="I86" s="124">
        <f ca="1">IFERROR(IF((VLOOKUP($E86,'NEA Backsheet'!$D$5:$CB$183,I$9,FALSE))="","",(VLOOKUP($E86,'NEA Backsheet'!$D$5:$CB$183,I$9,FALSE))),"")</f>
        <v>2712.0540218412161</v>
      </c>
      <c r="J86" s="125">
        <f ca="1">IFERROR(IF((VLOOKUP($E86,'NEA Backsheet'!$D$5:$CB$183,J$9,FALSE))="","",(VLOOKUP($E86,'NEA Backsheet'!$D$5:$CB$183,J$9,FALSE))),"")</f>
        <v>2656.9764002514803</v>
      </c>
      <c r="K86" s="123">
        <f ca="1">IFERROR(IF((VLOOKUP($E86,'NEA Backsheet'!$D$5:$CB$183,K$9,FALSE))="","",(VLOOKUP($E86,'NEA Backsheet'!$D$5:$CB$183,K$9,FALSE))),"")</f>
        <v>2642.0432705311268</v>
      </c>
      <c r="L86" s="124">
        <f ca="1">IFERROR(IF((VLOOKUP($E86,'NEA Backsheet'!$D$5:$CB$183,L$9,FALSE))="","",(VLOOKUP($E86,'NEA Backsheet'!$D$5:$CB$183,L$9,FALSE))),"")</f>
        <v>2666.5019070693115</v>
      </c>
      <c r="M86" s="124">
        <f ca="1">IFERROR(IF((VLOOKUP($E86,'NEA Backsheet'!$D$5:$CB$183,M$9,FALSE))="","",(VLOOKUP($E86,'NEA Backsheet'!$D$5:$CB$183,M$9,FALSE))),"")</f>
        <v>2751.0269930169161</v>
      </c>
      <c r="N86" s="126">
        <f ca="1">IFERROR(IF((VLOOKUP($E86,'NEA Backsheet'!$D$5:$CB$183,N$9,FALSE))="","",(VLOOKUP($E86,'NEA Backsheet'!$D$5:$CB$183,N$9,FALSE))),"")</f>
        <v>2644.9571910580271</v>
      </c>
      <c r="O86" s="184">
        <f ca="1">IFERROR(IF((VLOOKUP($E86,'NEA Backsheet'!$D$5:$CB$183,O$9,FALSE))="","",(VLOOKUP($E86,'NEA Backsheet'!$D$5:$CB$183,O$9,FALSE))),"")</f>
        <v>2645.0997943050365</v>
      </c>
      <c r="P86" s="126">
        <f ca="1">IFERROR(IF((VLOOKUP($E86,'NEA Backsheet'!$D$5:$CB$183,P$9,FALSE))="","",(VLOOKUP($E86,'NEA Backsheet'!$D$5:$CB$183,P$9,FALSE))),"")</f>
        <v>2653.8208240186741</v>
      </c>
      <c r="Q86" s="127">
        <f ca="1">IFERROR(IF((VLOOKUP($E86,'NEA Backsheet'!$D$5:$CB$183,Q$9,FALSE))="","",(VLOOKUP($E86,'NEA Backsheet'!$D$5:$CB$183,Q$9,FALSE))),"")</f>
        <v>0</v>
      </c>
      <c r="R86" s="126">
        <f ca="1">IFERROR(IF((VLOOKUP($E86,'NEA Backsheet'!$D$5:$CB$183,R$9,FALSE))="","",(VLOOKUP($E86,'NEA Backsheet'!$D$5:$CB$183,R$9,FALSE))),"")</f>
        <v>0</v>
      </c>
    </row>
    <row r="87" spans="1:18" ht="15" customHeight="1" x14ac:dyDescent="0.3">
      <c r="A87" s="56">
        <v>73</v>
      </c>
      <c r="B87" s="97" t="str">
        <f ca="1">IFERROR(IF((VLOOKUP($E87,'Org List'!$AJ$10:$AL$188,3,FALSE))="","",(VLOOKUP($E87,'Org List'!$AJ$10:$AL$188,3,FALSE))),"")</f>
        <v>South West England Commissioning Region</v>
      </c>
      <c r="C87" s="98" t="str">
        <f ca="1">IFERROR(IF((VLOOKUP($E87,'Org List'!$AO$10:$AQ$188,3,FALSE))="","",(VLOOKUP($E87,'Org List'!$AO$10:$AQ$188,3,FALSE))),"")</f>
        <v>South West Region</v>
      </c>
      <c r="D87" s="116" t="str">
        <f ca="1">IFERROR(IF((VLOOKUP($E87,'Org List'!$AT$10:$AV$188,3,FALSE))="","",(VLOOKUP($E87,'Org List'!$AT$10:$AV$188,3,FALSE))),"")</f>
        <v>NHS England South West (South West North)</v>
      </c>
      <c r="E87" s="97" t="str">
        <f t="shared" ca="1" si="2"/>
        <v>E10000013</v>
      </c>
      <c r="F87" s="99" t="str">
        <f ca="1">IF(E87="","",VLOOKUP(E87,'Org List'!$J$9:$K$488,2,0))</f>
        <v>Gloucestershire</v>
      </c>
      <c r="G87" s="123">
        <f ca="1">IFERROR(IF((VLOOKUP($E87,'NEA Backsheet'!$D$5:$CB$183,G$9,FALSE))="","",(VLOOKUP($E87,'NEA Backsheet'!$D$5:$CB$183,G$9,FALSE))),"")</f>
        <v>2253.050378949581</v>
      </c>
      <c r="H87" s="124">
        <f ca="1">IFERROR(IF((VLOOKUP($E87,'NEA Backsheet'!$D$5:$CB$183,H$9,FALSE))="","",(VLOOKUP($E87,'NEA Backsheet'!$D$5:$CB$183,H$9,FALSE))),"")</f>
        <v>2266.8736041492684</v>
      </c>
      <c r="I87" s="124">
        <f ca="1">IFERROR(IF((VLOOKUP($E87,'NEA Backsheet'!$D$5:$CB$183,I$9,FALSE))="","",(VLOOKUP($E87,'NEA Backsheet'!$D$5:$CB$183,I$9,FALSE))),"")</f>
        <v>2428.716079724366</v>
      </c>
      <c r="J87" s="125">
        <f ca="1">IFERROR(IF((VLOOKUP($E87,'NEA Backsheet'!$D$5:$CB$183,J$9,FALSE))="","",(VLOOKUP($E87,'NEA Backsheet'!$D$5:$CB$183,J$9,FALSE))),"")</f>
        <v>2476.9515962292176</v>
      </c>
      <c r="K87" s="123">
        <f ca="1">IFERROR(IF((VLOOKUP($E87,'NEA Backsheet'!$D$5:$CB$183,K$9,FALSE))="","",(VLOOKUP($E87,'NEA Backsheet'!$D$5:$CB$183,K$9,FALSE))),"")</f>
        <v>2247.6573679967123</v>
      </c>
      <c r="L87" s="124">
        <f ca="1">IFERROR(IF((VLOOKUP($E87,'NEA Backsheet'!$D$5:$CB$183,L$9,FALSE))="","",(VLOOKUP($E87,'NEA Backsheet'!$D$5:$CB$183,L$9,FALSE))),"")</f>
        <v>2266.087624667718</v>
      </c>
      <c r="M87" s="124">
        <f ca="1">IFERROR(IF((VLOOKUP($E87,'NEA Backsheet'!$D$5:$CB$183,M$9,FALSE))="","",(VLOOKUP($E87,'NEA Backsheet'!$D$5:$CB$183,M$9,FALSE))),"")</f>
        <v>2427.7549638727751</v>
      </c>
      <c r="N87" s="126">
        <f ca="1">IFERROR(IF((VLOOKUP($E87,'NEA Backsheet'!$D$5:$CB$183,N$9,FALSE))="","",(VLOOKUP($E87,'NEA Backsheet'!$D$5:$CB$183,N$9,FALSE))),"")</f>
        <v>2107.657179104654</v>
      </c>
      <c r="O87" s="184">
        <f ca="1">IFERROR(IF((VLOOKUP($E87,'NEA Backsheet'!$D$5:$CB$183,O$9,FALSE))="","",(VLOOKUP($E87,'NEA Backsheet'!$D$5:$CB$183,O$9,FALSE))),"")</f>
        <v>2392.0580352549387</v>
      </c>
      <c r="P87" s="126">
        <f ca="1">IFERROR(IF((VLOOKUP($E87,'NEA Backsheet'!$D$5:$CB$183,P$9,FALSE))="","",(VLOOKUP($E87,'NEA Backsheet'!$D$5:$CB$183,P$9,FALSE))),"")</f>
        <v>2485.2284782716256</v>
      </c>
      <c r="Q87" s="127">
        <f ca="1">IFERROR(IF((VLOOKUP($E87,'NEA Backsheet'!$D$5:$CB$183,Q$9,FALSE))="","",(VLOOKUP($E87,'NEA Backsheet'!$D$5:$CB$183,Q$9,FALSE))),"")</f>
        <v>0</v>
      </c>
      <c r="R87" s="126">
        <f ca="1">IFERROR(IF((VLOOKUP($E87,'NEA Backsheet'!$D$5:$CB$183,R$9,FALSE))="","",(VLOOKUP($E87,'NEA Backsheet'!$D$5:$CB$183,R$9,FALSE))),"")</f>
        <v>0</v>
      </c>
    </row>
    <row r="88" spans="1:18" ht="15" customHeight="1" x14ac:dyDescent="0.3">
      <c r="A88" s="56">
        <v>74</v>
      </c>
      <c r="B88" s="97" t="str">
        <f ca="1">IFERROR(IF((VLOOKUP($E88,'Org List'!$AJ$10:$AL$188,3,FALSE))="","",(VLOOKUP($E88,'Org List'!$AJ$10:$AL$188,3,FALSE))),"")</f>
        <v>London Commissioning Region</v>
      </c>
      <c r="C88" s="98" t="str">
        <f ca="1">IFERROR(IF((VLOOKUP($E88,'Org List'!$AO$10:$AQ$188,3,FALSE))="","",(VLOOKUP($E88,'Org List'!$AO$10:$AQ$188,3,FALSE))),"")</f>
        <v>London Region</v>
      </c>
      <c r="D88" s="116" t="str">
        <f ca="1">IFERROR(IF((VLOOKUP($E88,'Org List'!$AT$10:$AV$188,3,FALSE))="","",(VLOOKUP($E88,'Org List'!$AT$10:$AV$188,3,FALSE))),"")</f>
        <v>NHS England London</v>
      </c>
      <c r="E88" s="97" t="str">
        <f t="shared" ca="1" si="2"/>
        <v>E09000011</v>
      </c>
      <c r="F88" s="99" t="str">
        <f ca="1">IF(E88="","",VLOOKUP(E88,'Org List'!$J$9:$K$488,2,0))</f>
        <v>Greenwich</v>
      </c>
      <c r="G88" s="123">
        <f ca="1">IFERROR(IF((VLOOKUP($E88,'NEA Backsheet'!$D$5:$CB$183,G$9,FALSE))="","",(VLOOKUP($E88,'NEA Backsheet'!$D$5:$CB$183,G$9,FALSE))),"")</f>
        <v>2579.0825002478787</v>
      </c>
      <c r="H88" s="124">
        <f ca="1">IFERROR(IF((VLOOKUP($E88,'NEA Backsheet'!$D$5:$CB$183,H$9,FALSE))="","",(VLOOKUP($E88,'NEA Backsheet'!$D$5:$CB$183,H$9,FALSE))),"")</f>
        <v>2612.5296240261509</v>
      </c>
      <c r="I88" s="124">
        <f ca="1">IFERROR(IF((VLOOKUP($E88,'NEA Backsheet'!$D$5:$CB$183,I$9,FALSE))="","",(VLOOKUP($E88,'NEA Backsheet'!$D$5:$CB$183,I$9,FALSE))),"")</f>
        <v>2655.6799999630916</v>
      </c>
      <c r="J88" s="125">
        <f ca="1">IFERROR(IF((VLOOKUP($E88,'NEA Backsheet'!$D$5:$CB$183,J$9,FALSE))="","",(VLOOKUP($E88,'NEA Backsheet'!$D$5:$CB$183,J$9,FALSE))),"")</f>
        <v>2477.7986080460455</v>
      </c>
      <c r="K88" s="123">
        <f ca="1">IFERROR(IF((VLOOKUP($E88,'NEA Backsheet'!$D$5:$CB$183,K$9,FALSE))="","",(VLOOKUP($E88,'NEA Backsheet'!$D$5:$CB$183,K$9,FALSE))),"")</f>
        <v>2648.4358936420481</v>
      </c>
      <c r="L88" s="124">
        <f ca="1">IFERROR(IF((VLOOKUP($E88,'NEA Backsheet'!$D$5:$CB$183,L$9,FALSE))="","",(VLOOKUP($E88,'NEA Backsheet'!$D$5:$CB$183,L$9,FALSE))),"")</f>
        <v>2677.6957788489435</v>
      </c>
      <c r="M88" s="124">
        <f ca="1">IFERROR(IF((VLOOKUP($E88,'NEA Backsheet'!$D$5:$CB$183,M$9,FALSE))="","",(VLOOKUP($E88,'NEA Backsheet'!$D$5:$CB$183,M$9,FALSE))),"")</f>
        <v>2677.7679676598095</v>
      </c>
      <c r="N88" s="126">
        <f ca="1">IFERROR(IF((VLOOKUP($E88,'NEA Backsheet'!$D$5:$CB$183,N$9,FALSE))="","",(VLOOKUP($E88,'NEA Backsheet'!$D$5:$CB$183,N$9,FALSE))),"")</f>
        <v>2584.6271649683845</v>
      </c>
      <c r="O88" s="184">
        <f ca="1">IFERROR(IF((VLOOKUP($E88,'NEA Backsheet'!$D$5:$CB$183,O$9,FALSE))="","",(VLOOKUP($E88,'NEA Backsheet'!$D$5:$CB$183,O$9,FALSE))),"")</f>
        <v>2536.0836765217527</v>
      </c>
      <c r="P88" s="126">
        <f ca="1">IFERROR(IF((VLOOKUP($E88,'NEA Backsheet'!$D$5:$CB$183,P$9,FALSE))="","",(VLOOKUP($E88,'NEA Backsheet'!$D$5:$CB$183,P$9,FALSE))),"")</f>
        <v>2482.6053277477017</v>
      </c>
      <c r="Q88" s="127">
        <f ca="1">IFERROR(IF((VLOOKUP($E88,'NEA Backsheet'!$D$5:$CB$183,Q$9,FALSE))="","",(VLOOKUP($E88,'NEA Backsheet'!$D$5:$CB$183,Q$9,FALSE))),"")</f>
        <v>0</v>
      </c>
      <c r="R88" s="126">
        <f ca="1">IFERROR(IF((VLOOKUP($E88,'NEA Backsheet'!$D$5:$CB$183,R$9,FALSE))="","",(VLOOKUP($E88,'NEA Backsheet'!$D$5:$CB$183,R$9,FALSE))),"")</f>
        <v>0</v>
      </c>
    </row>
    <row r="89" spans="1:18" ht="15" customHeight="1" x14ac:dyDescent="0.3">
      <c r="A89" s="56">
        <v>75</v>
      </c>
      <c r="B89" s="97" t="str">
        <f ca="1">IFERROR(IF((VLOOKUP($E89,'Org List'!$AJ$10:$AL$188,3,FALSE))="","",(VLOOKUP($E89,'Org List'!$AJ$10:$AL$188,3,FALSE))),"")</f>
        <v>London Commissioning Region</v>
      </c>
      <c r="C89" s="98" t="str">
        <f ca="1">IFERROR(IF((VLOOKUP($E89,'Org List'!$AO$10:$AQ$188,3,FALSE))="","",(VLOOKUP($E89,'Org List'!$AO$10:$AQ$188,3,FALSE))),"")</f>
        <v>London Region</v>
      </c>
      <c r="D89" s="116" t="str">
        <f ca="1">IFERROR(IF((VLOOKUP($E89,'Org List'!$AT$10:$AV$188,3,FALSE))="","",(VLOOKUP($E89,'Org List'!$AT$10:$AV$188,3,FALSE))),"")</f>
        <v>NHS England London</v>
      </c>
      <c r="E89" s="97" t="str">
        <f t="shared" ca="1" si="2"/>
        <v>E09000012</v>
      </c>
      <c r="F89" s="99" t="str">
        <f ca="1">IF(E89="","",VLOOKUP(E89,'Org List'!$J$9:$K$488,2,0))</f>
        <v>Hackney</v>
      </c>
      <c r="G89" s="123">
        <f ca="1">IFERROR(IF((VLOOKUP($E89,'NEA Backsheet'!$D$5:$CB$183,G$9,FALSE))="","",(VLOOKUP($E89,'NEA Backsheet'!$D$5:$CB$183,G$9,FALSE))),"")</f>
        <v>2047.5069827829927</v>
      </c>
      <c r="H89" s="124">
        <f ca="1">IFERROR(IF((VLOOKUP($E89,'NEA Backsheet'!$D$5:$CB$183,H$9,FALSE))="","",(VLOOKUP($E89,'NEA Backsheet'!$D$5:$CB$183,H$9,FALSE))),"")</f>
        <v>1945.7865149630525</v>
      </c>
      <c r="I89" s="124">
        <f ca="1">IFERROR(IF((VLOOKUP($E89,'NEA Backsheet'!$D$5:$CB$183,I$9,FALSE))="","",(VLOOKUP($E89,'NEA Backsheet'!$D$5:$CB$183,I$9,FALSE))),"")</f>
        <v>2092.0485808704275</v>
      </c>
      <c r="J89" s="125">
        <f ca="1">IFERROR(IF((VLOOKUP($E89,'NEA Backsheet'!$D$5:$CB$183,J$9,FALSE))="","",(VLOOKUP($E89,'NEA Backsheet'!$D$5:$CB$183,J$9,FALSE))),"")</f>
        <v>2024.7644707062959</v>
      </c>
      <c r="K89" s="123">
        <f ca="1">IFERROR(IF((VLOOKUP($E89,'NEA Backsheet'!$D$5:$CB$183,K$9,FALSE))="","",(VLOOKUP($E89,'NEA Backsheet'!$D$5:$CB$183,K$9,FALSE))),"")</f>
        <v>1980.6545696987137</v>
      </c>
      <c r="L89" s="124">
        <f ca="1">IFERROR(IF((VLOOKUP($E89,'NEA Backsheet'!$D$5:$CB$183,L$9,FALSE))="","",(VLOOKUP($E89,'NEA Backsheet'!$D$5:$CB$183,L$9,FALSE))),"")</f>
        <v>1939.015575165693</v>
      </c>
      <c r="M89" s="124">
        <f ca="1">IFERROR(IF((VLOOKUP($E89,'NEA Backsheet'!$D$5:$CB$183,M$9,FALSE))="","",(VLOOKUP($E89,'NEA Backsheet'!$D$5:$CB$183,M$9,FALSE))),"")</f>
        <v>2052.3775566964273</v>
      </c>
      <c r="N89" s="126">
        <f ca="1">IFERROR(IF((VLOOKUP($E89,'NEA Backsheet'!$D$5:$CB$183,N$9,FALSE))="","",(VLOOKUP($E89,'NEA Backsheet'!$D$5:$CB$183,N$9,FALSE))),"")</f>
        <v>1962.3942848056354</v>
      </c>
      <c r="O89" s="184">
        <f ca="1">IFERROR(IF((VLOOKUP($E89,'NEA Backsheet'!$D$5:$CB$183,O$9,FALSE))="","",(VLOOKUP($E89,'NEA Backsheet'!$D$5:$CB$183,O$9,FALSE))),"")</f>
        <v>2017.5743191918268</v>
      </c>
      <c r="P89" s="126">
        <f ca="1">IFERROR(IF((VLOOKUP($E89,'NEA Backsheet'!$D$5:$CB$183,P$9,FALSE))="","",(VLOOKUP($E89,'NEA Backsheet'!$D$5:$CB$183,P$9,FALSE))),"")</f>
        <v>1974.2983126613988</v>
      </c>
      <c r="Q89" s="127">
        <f ca="1">IFERROR(IF((VLOOKUP($E89,'NEA Backsheet'!$D$5:$CB$183,Q$9,FALSE))="","",(VLOOKUP($E89,'NEA Backsheet'!$D$5:$CB$183,Q$9,FALSE))),"")</f>
        <v>0</v>
      </c>
      <c r="R89" s="126">
        <f ca="1">IFERROR(IF((VLOOKUP($E89,'NEA Backsheet'!$D$5:$CB$183,R$9,FALSE))="","",(VLOOKUP($E89,'NEA Backsheet'!$D$5:$CB$183,R$9,FALSE))),"")</f>
        <v>0</v>
      </c>
    </row>
    <row r="90" spans="1:18" ht="15" customHeight="1" x14ac:dyDescent="0.3">
      <c r="A90" s="56">
        <v>76</v>
      </c>
      <c r="B90" s="97" t="str">
        <f ca="1">IFERROR(IF((VLOOKUP($E90,'Org List'!$AJ$10:$AL$188,3,FALSE))="","",(VLOOKUP($E90,'Org List'!$AJ$10:$AL$188,3,FALSE))),"")</f>
        <v>North of England Commissioning Region</v>
      </c>
      <c r="C90" s="98" t="str">
        <f ca="1">IFERROR(IF((VLOOKUP($E90,'Org List'!$AO$10:$AQ$188,3,FALSE))="","",(VLOOKUP($E90,'Org List'!$AO$10:$AQ$188,3,FALSE))),"")</f>
        <v>North West Region</v>
      </c>
      <c r="D90" s="116" t="str">
        <f ca="1">IFERROR(IF((VLOOKUP($E90,'Org List'!$AT$10:$AV$188,3,FALSE))="","",(VLOOKUP($E90,'Org List'!$AT$10:$AV$188,3,FALSE))),"")</f>
        <v>NHS England North (Cheshire And Merseyside)</v>
      </c>
      <c r="E90" s="97" t="str">
        <f t="shared" ca="1" si="2"/>
        <v>E06000006</v>
      </c>
      <c r="F90" s="99" t="str">
        <f ca="1">IF(E90="","",VLOOKUP(E90,'Org List'!$J$9:$K$488,2,0))</f>
        <v>Halton</v>
      </c>
      <c r="G90" s="123">
        <f ca="1">IFERROR(IF((VLOOKUP($E90,'NEA Backsheet'!$D$5:$CB$183,G$9,FALSE))="","",(VLOOKUP($E90,'NEA Backsheet'!$D$5:$CB$183,G$9,FALSE))),"")</f>
        <v>3666.6206443959682</v>
      </c>
      <c r="H90" s="124">
        <f ca="1">IFERROR(IF((VLOOKUP($E90,'NEA Backsheet'!$D$5:$CB$183,H$9,FALSE))="","",(VLOOKUP($E90,'NEA Backsheet'!$D$5:$CB$183,H$9,FALSE))),"")</f>
        <v>3838.1475478898033</v>
      </c>
      <c r="I90" s="124">
        <f ca="1">IFERROR(IF((VLOOKUP($E90,'NEA Backsheet'!$D$5:$CB$183,I$9,FALSE))="","",(VLOOKUP($E90,'NEA Backsheet'!$D$5:$CB$183,I$9,FALSE))),"")</f>
        <v>3717.2808274626914</v>
      </c>
      <c r="J90" s="125">
        <f ca="1">IFERROR(IF((VLOOKUP($E90,'NEA Backsheet'!$D$5:$CB$183,J$9,FALSE))="","",(VLOOKUP($E90,'NEA Backsheet'!$D$5:$CB$183,J$9,FALSE))),"")</f>
        <v>3590.4696315586884</v>
      </c>
      <c r="K90" s="123">
        <f ca="1">IFERROR(IF((VLOOKUP($E90,'NEA Backsheet'!$D$5:$CB$183,K$9,FALSE))="","",(VLOOKUP($E90,'NEA Backsheet'!$D$5:$CB$183,K$9,FALSE))),"")</f>
        <v>3780.1522839195181</v>
      </c>
      <c r="L90" s="124">
        <f ca="1">IFERROR(IF((VLOOKUP($E90,'NEA Backsheet'!$D$5:$CB$183,L$9,FALSE))="","",(VLOOKUP($E90,'NEA Backsheet'!$D$5:$CB$183,L$9,FALSE))),"")</f>
        <v>3795.5895331681909</v>
      </c>
      <c r="M90" s="124">
        <f ca="1">IFERROR(IF((VLOOKUP($E90,'NEA Backsheet'!$D$5:$CB$183,M$9,FALSE))="","",(VLOOKUP($E90,'NEA Backsheet'!$D$5:$CB$183,M$9,FALSE))),"")</f>
        <v>3873.2767343033015</v>
      </c>
      <c r="N90" s="126">
        <f ca="1">IFERROR(IF((VLOOKUP($E90,'NEA Backsheet'!$D$5:$CB$183,N$9,FALSE))="","",(VLOOKUP($E90,'NEA Backsheet'!$D$5:$CB$183,N$9,FALSE))),"")</f>
        <v>3798.2387673183125</v>
      </c>
      <c r="O90" s="184">
        <f ca="1">IFERROR(IF((VLOOKUP($E90,'NEA Backsheet'!$D$5:$CB$183,O$9,FALSE))="","",(VLOOKUP($E90,'NEA Backsheet'!$D$5:$CB$183,O$9,FALSE))),"")</f>
        <v>3758.3946756068594</v>
      </c>
      <c r="P90" s="126">
        <f ca="1">IFERROR(IF((VLOOKUP($E90,'NEA Backsheet'!$D$5:$CB$183,P$9,FALSE))="","",(VLOOKUP($E90,'NEA Backsheet'!$D$5:$CB$183,P$9,FALSE))),"")</f>
        <v>3869.7538149194679</v>
      </c>
      <c r="Q90" s="127">
        <f ca="1">IFERROR(IF((VLOOKUP($E90,'NEA Backsheet'!$D$5:$CB$183,Q$9,FALSE))="","",(VLOOKUP($E90,'NEA Backsheet'!$D$5:$CB$183,Q$9,FALSE))),"")</f>
        <v>0</v>
      </c>
      <c r="R90" s="126">
        <f ca="1">IFERROR(IF((VLOOKUP($E90,'NEA Backsheet'!$D$5:$CB$183,R$9,FALSE))="","",(VLOOKUP($E90,'NEA Backsheet'!$D$5:$CB$183,R$9,FALSE))),"")</f>
        <v>0</v>
      </c>
    </row>
    <row r="91" spans="1:18" ht="15" customHeight="1" x14ac:dyDescent="0.3">
      <c r="A91" s="56">
        <v>77</v>
      </c>
      <c r="B91" s="97" t="str">
        <f ca="1">IFERROR(IF((VLOOKUP($E91,'Org List'!$AJ$10:$AL$188,3,FALSE))="","",(VLOOKUP($E91,'Org List'!$AJ$10:$AL$188,3,FALSE))),"")</f>
        <v>London Commissioning Region</v>
      </c>
      <c r="C91" s="98" t="str">
        <f ca="1">IFERROR(IF((VLOOKUP($E91,'Org List'!$AO$10:$AQ$188,3,FALSE))="","",(VLOOKUP($E91,'Org List'!$AO$10:$AQ$188,3,FALSE))),"")</f>
        <v>London Region</v>
      </c>
      <c r="D91" s="116" t="str">
        <f ca="1">IFERROR(IF((VLOOKUP($E91,'Org List'!$AT$10:$AV$188,3,FALSE))="","",(VLOOKUP($E91,'Org List'!$AT$10:$AV$188,3,FALSE))),"")</f>
        <v>NHS England London</v>
      </c>
      <c r="E91" s="97" t="str">
        <f t="shared" ca="1" si="2"/>
        <v>E09000013</v>
      </c>
      <c r="F91" s="99" t="str">
        <f ca="1">IF(E91="","",VLOOKUP(E91,'Org List'!$J$9:$K$488,2,0))</f>
        <v>Hammersmith and Fulham</v>
      </c>
      <c r="G91" s="123">
        <f ca="1">IFERROR(IF((VLOOKUP($E91,'NEA Backsheet'!$D$5:$CB$183,G$9,FALSE))="","",(VLOOKUP($E91,'NEA Backsheet'!$D$5:$CB$183,G$9,FALSE))),"")</f>
        <v>2127.4129077525754</v>
      </c>
      <c r="H91" s="124">
        <f ca="1">IFERROR(IF((VLOOKUP($E91,'NEA Backsheet'!$D$5:$CB$183,H$9,FALSE))="","",(VLOOKUP($E91,'NEA Backsheet'!$D$5:$CB$183,H$9,FALSE))),"")</f>
        <v>2044.3707681964036</v>
      </c>
      <c r="I91" s="124">
        <f ca="1">IFERROR(IF((VLOOKUP($E91,'NEA Backsheet'!$D$5:$CB$183,I$9,FALSE))="","",(VLOOKUP($E91,'NEA Backsheet'!$D$5:$CB$183,I$9,FALSE))),"")</f>
        <v>2174.6201776477483</v>
      </c>
      <c r="J91" s="125">
        <f ca="1">IFERROR(IF((VLOOKUP($E91,'NEA Backsheet'!$D$5:$CB$183,J$9,FALSE))="","",(VLOOKUP($E91,'NEA Backsheet'!$D$5:$CB$183,J$9,FALSE))),"")</f>
        <v>2191.4002541472128</v>
      </c>
      <c r="K91" s="123">
        <f ca="1">IFERROR(IF((VLOOKUP($E91,'NEA Backsheet'!$D$5:$CB$183,K$9,FALSE))="","",(VLOOKUP($E91,'NEA Backsheet'!$D$5:$CB$183,K$9,FALSE))),"")</f>
        <v>2430.1724618646449</v>
      </c>
      <c r="L91" s="124">
        <f ca="1">IFERROR(IF((VLOOKUP($E91,'NEA Backsheet'!$D$5:$CB$183,L$9,FALSE))="","",(VLOOKUP($E91,'NEA Backsheet'!$D$5:$CB$183,L$9,FALSE))),"")</f>
        <v>2366.5529704399046</v>
      </c>
      <c r="M91" s="124">
        <f ca="1">IFERROR(IF((VLOOKUP($E91,'NEA Backsheet'!$D$5:$CB$183,M$9,FALSE))="","",(VLOOKUP($E91,'NEA Backsheet'!$D$5:$CB$183,M$9,FALSE))),"")</f>
        <v>2439.7660314347636</v>
      </c>
      <c r="N91" s="126">
        <f ca="1">IFERROR(IF((VLOOKUP($E91,'NEA Backsheet'!$D$5:$CB$183,N$9,FALSE))="","",(VLOOKUP($E91,'NEA Backsheet'!$D$5:$CB$183,N$9,FALSE))),"")</f>
        <v>2377.5656926220809</v>
      </c>
      <c r="O91" s="184">
        <f ca="1">IFERROR(IF((VLOOKUP($E91,'NEA Backsheet'!$D$5:$CB$183,O$9,FALSE))="","",(VLOOKUP($E91,'NEA Backsheet'!$D$5:$CB$183,O$9,FALSE))),"")</f>
        <v>2212.4777878876539</v>
      </c>
      <c r="P91" s="126">
        <f ca="1">IFERROR(IF((VLOOKUP($E91,'NEA Backsheet'!$D$5:$CB$183,P$9,FALSE))="","",(VLOOKUP($E91,'NEA Backsheet'!$D$5:$CB$183,P$9,FALSE))),"")</f>
        <v>2204.106620150254</v>
      </c>
      <c r="Q91" s="127">
        <f ca="1">IFERROR(IF((VLOOKUP($E91,'NEA Backsheet'!$D$5:$CB$183,Q$9,FALSE))="","",(VLOOKUP($E91,'NEA Backsheet'!$D$5:$CB$183,Q$9,FALSE))),"")</f>
        <v>0</v>
      </c>
      <c r="R91" s="126">
        <f ca="1">IFERROR(IF((VLOOKUP($E91,'NEA Backsheet'!$D$5:$CB$183,R$9,FALSE))="","",(VLOOKUP($E91,'NEA Backsheet'!$D$5:$CB$183,R$9,FALSE))),"")</f>
        <v>0</v>
      </c>
    </row>
    <row r="92" spans="1:18" ht="15" customHeight="1" x14ac:dyDescent="0.3">
      <c r="A92" s="56">
        <v>78</v>
      </c>
      <c r="B92" s="97" t="str">
        <f ca="1">IFERROR(IF((VLOOKUP($E92,'Org List'!$AJ$10:$AL$188,3,FALSE))="","",(VLOOKUP($E92,'Org List'!$AJ$10:$AL$188,3,FALSE))),"")</f>
        <v>South East England Commissioning Region</v>
      </c>
      <c r="C92" s="98" t="str">
        <f ca="1">IFERROR(IF((VLOOKUP($E92,'Org List'!$AO$10:$AQ$188,3,FALSE))="","",(VLOOKUP($E92,'Org List'!$AO$10:$AQ$188,3,FALSE))),"")</f>
        <v>South East Region</v>
      </c>
      <c r="D92" s="116" t="str">
        <f ca="1">IFERROR(IF((VLOOKUP($E92,'Org List'!$AT$10:$AV$188,3,FALSE))="","",(VLOOKUP($E92,'Org List'!$AT$10:$AV$188,3,FALSE))),"")</f>
        <v>NHS England South East (Hampshire, Isle of Wight and Thames Valley)</v>
      </c>
      <c r="E92" s="97" t="str">
        <f t="shared" ca="1" si="2"/>
        <v>E10000014</v>
      </c>
      <c r="F92" s="99" t="str">
        <f ca="1">IF(E92="","",VLOOKUP(E92,'Org List'!$J$9:$K$488,2,0))</f>
        <v>Hampshire</v>
      </c>
      <c r="G92" s="123">
        <f ca="1">IFERROR(IF((VLOOKUP($E92,'NEA Backsheet'!$D$5:$CB$183,G$9,FALSE))="","",(VLOOKUP($E92,'NEA Backsheet'!$D$5:$CB$183,G$9,FALSE))),"")</f>
        <v>2416.8164243872629</v>
      </c>
      <c r="H92" s="124">
        <f ca="1">IFERROR(IF((VLOOKUP($E92,'NEA Backsheet'!$D$5:$CB$183,H$9,FALSE))="","",(VLOOKUP($E92,'NEA Backsheet'!$D$5:$CB$183,H$9,FALSE))),"")</f>
        <v>2407.9549904857804</v>
      </c>
      <c r="I92" s="124">
        <f ca="1">IFERROR(IF((VLOOKUP($E92,'NEA Backsheet'!$D$5:$CB$183,I$9,FALSE))="","",(VLOOKUP($E92,'NEA Backsheet'!$D$5:$CB$183,I$9,FALSE))),"")</f>
        <v>2474.7985410705892</v>
      </c>
      <c r="J92" s="125">
        <f ca="1">IFERROR(IF((VLOOKUP($E92,'NEA Backsheet'!$D$5:$CB$183,J$9,FALSE))="","",(VLOOKUP($E92,'NEA Backsheet'!$D$5:$CB$183,J$9,FALSE))),"")</f>
        <v>2470.838130764278</v>
      </c>
      <c r="K92" s="123">
        <f ca="1">IFERROR(IF((VLOOKUP($E92,'NEA Backsheet'!$D$5:$CB$183,K$9,FALSE))="","",(VLOOKUP($E92,'NEA Backsheet'!$D$5:$CB$183,K$9,FALSE))),"")</f>
        <v>2458.9887234356552</v>
      </c>
      <c r="L92" s="124">
        <f ca="1">IFERROR(IF((VLOOKUP($E92,'NEA Backsheet'!$D$5:$CB$183,L$9,FALSE))="","",(VLOOKUP($E92,'NEA Backsheet'!$D$5:$CB$183,L$9,FALSE))),"")</f>
        <v>2462.8943019499966</v>
      </c>
      <c r="M92" s="124">
        <f ca="1">IFERROR(IF((VLOOKUP($E92,'NEA Backsheet'!$D$5:$CB$183,M$9,FALSE))="","",(VLOOKUP($E92,'NEA Backsheet'!$D$5:$CB$183,M$9,FALSE))),"")</f>
        <v>2489.8187603494139</v>
      </c>
      <c r="N92" s="126">
        <f ca="1">IFERROR(IF((VLOOKUP($E92,'NEA Backsheet'!$D$5:$CB$183,N$9,FALSE))="","",(VLOOKUP($E92,'NEA Backsheet'!$D$5:$CB$183,N$9,FALSE))),"")</f>
        <v>2437.0340533679787</v>
      </c>
      <c r="O92" s="184">
        <f ca="1">IFERROR(IF((VLOOKUP($E92,'NEA Backsheet'!$D$5:$CB$183,O$9,FALSE))="","",(VLOOKUP($E92,'NEA Backsheet'!$D$5:$CB$183,O$9,FALSE))),"")</f>
        <v>2513.152283580414</v>
      </c>
      <c r="P92" s="126">
        <f ca="1">IFERROR(IF((VLOOKUP($E92,'NEA Backsheet'!$D$5:$CB$183,P$9,FALSE))="","",(VLOOKUP($E92,'NEA Backsheet'!$D$5:$CB$183,P$9,FALSE))),"")</f>
        <v>2496.7089446071991</v>
      </c>
      <c r="Q92" s="127">
        <f ca="1">IFERROR(IF((VLOOKUP($E92,'NEA Backsheet'!$D$5:$CB$183,Q$9,FALSE))="","",(VLOOKUP($E92,'NEA Backsheet'!$D$5:$CB$183,Q$9,FALSE))),"")</f>
        <v>0</v>
      </c>
      <c r="R92" s="126">
        <f ca="1">IFERROR(IF((VLOOKUP($E92,'NEA Backsheet'!$D$5:$CB$183,R$9,FALSE))="","",(VLOOKUP($E92,'NEA Backsheet'!$D$5:$CB$183,R$9,FALSE))),"")</f>
        <v>0</v>
      </c>
    </row>
    <row r="93" spans="1:18" ht="15" customHeight="1" x14ac:dyDescent="0.3">
      <c r="A93" s="56">
        <v>79</v>
      </c>
      <c r="B93" s="97" t="str">
        <f ca="1">IFERROR(IF((VLOOKUP($E93,'Org List'!$AJ$10:$AL$188,3,FALSE))="","",(VLOOKUP($E93,'Org List'!$AJ$10:$AL$188,3,FALSE))),"")</f>
        <v>London Commissioning Region</v>
      </c>
      <c r="C93" s="98" t="str">
        <f ca="1">IFERROR(IF((VLOOKUP($E93,'Org List'!$AO$10:$AQ$188,3,FALSE))="","",(VLOOKUP($E93,'Org List'!$AO$10:$AQ$188,3,FALSE))),"")</f>
        <v>London Region</v>
      </c>
      <c r="D93" s="116" t="str">
        <f ca="1">IFERROR(IF((VLOOKUP($E93,'Org List'!$AT$10:$AV$188,3,FALSE))="","",(VLOOKUP($E93,'Org List'!$AT$10:$AV$188,3,FALSE))),"")</f>
        <v>NHS England London</v>
      </c>
      <c r="E93" s="97" t="str">
        <f t="shared" ca="1" si="2"/>
        <v>E09000014</v>
      </c>
      <c r="F93" s="99" t="str">
        <f ca="1">IF(E93="","",VLOOKUP(E93,'Org List'!$J$9:$K$488,2,0))</f>
        <v>Haringey</v>
      </c>
      <c r="G93" s="123">
        <f ca="1">IFERROR(IF((VLOOKUP($E93,'NEA Backsheet'!$D$5:$CB$183,G$9,FALSE))="","",(VLOOKUP($E93,'NEA Backsheet'!$D$5:$CB$183,G$9,FALSE))),"")</f>
        <v>2118.394566259019</v>
      </c>
      <c r="H93" s="124">
        <f ca="1">IFERROR(IF((VLOOKUP($E93,'NEA Backsheet'!$D$5:$CB$183,H$9,FALSE))="","",(VLOOKUP($E93,'NEA Backsheet'!$D$5:$CB$183,H$9,FALSE))),"")</f>
        <v>2181.8907808240297</v>
      </c>
      <c r="I93" s="124">
        <f ca="1">IFERROR(IF((VLOOKUP($E93,'NEA Backsheet'!$D$5:$CB$183,I$9,FALSE))="","",(VLOOKUP($E93,'NEA Backsheet'!$D$5:$CB$183,I$9,FALSE))),"")</f>
        <v>2200.8989764370071</v>
      </c>
      <c r="J93" s="125">
        <f ca="1">IFERROR(IF((VLOOKUP($E93,'NEA Backsheet'!$D$5:$CB$183,J$9,FALSE))="","",(VLOOKUP($E93,'NEA Backsheet'!$D$5:$CB$183,J$9,FALSE))),"")</f>
        <v>2127.9543987074626</v>
      </c>
      <c r="K93" s="123">
        <f ca="1">IFERROR(IF((VLOOKUP($E93,'NEA Backsheet'!$D$5:$CB$183,K$9,FALSE))="","",(VLOOKUP($E93,'NEA Backsheet'!$D$5:$CB$183,K$9,FALSE))),"")</f>
        <v>2145.9388303736946</v>
      </c>
      <c r="L93" s="124">
        <f ca="1">IFERROR(IF((VLOOKUP($E93,'NEA Backsheet'!$D$5:$CB$183,L$9,FALSE))="","",(VLOOKUP($E93,'NEA Backsheet'!$D$5:$CB$183,L$9,FALSE))),"")</f>
        <v>2165.2194464274312</v>
      </c>
      <c r="M93" s="124">
        <f ca="1">IFERROR(IF((VLOOKUP($E93,'NEA Backsheet'!$D$5:$CB$183,M$9,FALSE))="","",(VLOOKUP($E93,'NEA Backsheet'!$D$5:$CB$183,M$9,FALSE))),"")</f>
        <v>2170.7263295742405</v>
      </c>
      <c r="N93" s="126">
        <f ca="1">IFERROR(IF((VLOOKUP($E93,'NEA Backsheet'!$D$5:$CB$183,N$9,FALSE))="","",(VLOOKUP($E93,'NEA Backsheet'!$D$5:$CB$183,N$9,FALSE))),"")</f>
        <v>2100.4105679413151</v>
      </c>
      <c r="O93" s="184">
        <f ca="1">IFERROR(IF((VLOOKUP($E93,'NEA Backsheet'!$D$5:$CB$183,O$9,FALSE))="","",(VLOOKUP($E93,'NEA Backsheet'!$D$5:$CB$183,O$9,FALSE))),"")</f>
        <v>2168.511756921283</v>
      </c>
      <c r="P93" s="126">
        <f ca="1">IFERROR(IF((VLOOKUP($E93,'NEA Backsheet'!$D$5:$CB$183,P$9,FALSE))="","",(VLOOKUP($E93,'NEA Backsheet'!$D$5:$CB$183,P$9,FALSE))),"")</f>
        <v>2099.6230185972208</v>
      </c>
      <c r="Q93" s="127">
        <f ca="1">IFERROR(IF((VLOOKUP($E93,'NEA Backsheet'!$D$5:$CB$183,Q$9,FALSE))="","",(VLOOKUP($E93,'NEA Backsheet'!$D$5:$CB$183,Q$9,FALSE))),"")</f>
        <v>0</v>
      </c>
      <c r="R93" s="126">
        <f ca="1">IFERROR(IF((VLOOKUP($E93,'NEA Backsheet'!$D$5:$CB$183,R$9,FALSE))="","",(VLOOKUP($E93,'NEA Backsheet'!$D$5:$CB$183,R$9,FALSE))),"")</f>
        <v>0</v>
      </c>
    </row>
    <row r="94" spans="1:18" ht="15" customHeight="1" x14ac:dyDescent="0.3">
      <c r="A94" s="56">
        <v>80</v>
      </c>
      <c r="B94" s="97" t="str">
        <f ca="1">IFERROR(IF((VLOOKUP($E94,'Org List'!$AJ$10:$AL$188,3,FALSE))="","",(VLOOKUP($E94,'Org List'!$AJ$10:$AL$188,3,FALSE))),"")</f>
        <v>London Commissioning Region</v>
      </c>
      <c r="C94" s="98" t="str">
        <f ca="1">IFERROR(IF((VLOOKUP($E94,'Org List'!$AO$10:$AQ$188,3,FALSE))="","",(VLOOKUP($E94,'Org List'!$AO$10:$AQ$188,3,FALSE))),"")</f>
        <v>London Region</v>
      </c>
      <c r="D94" s="116" t="str">
        <f ca="1">IFERROR(IF((VLOOKUP($E94,'Org List'!$AT$10:$AV$188,3,FALSE))="","",(VLOOKUP($E94,'Org List'!$AT$10:$AV$188,3,FALSE))),"")</f>
        <v>NHS England London</v>
      </c>
      <c r="E94" s="97" t="str">
        <f t="shared" ca="1" si="2"/>
        <v>E09000015</v>
      </c>
      <c r="F94" s="99" t="str">
        <f ca="1">IF(E94="","",VLOOKUP(E94,'Org List'!$J$9:$K$488,2,0))</f>
        <v>Harrow</v>
      </c>
      <c r="G94" s="123">
        <f ca="1">IFERROR(IF((VLOOKUP($E94,'NEA Backsheet'!$D$5:$CB$183,G$9,FALSE))="","",(VLOOKUP($E94,'NEA Backsheet'!$D$5:$CB$183,G$9,FALSE))),"")</f>
        <v>2240.626665672587</v>
      </c>
      <c r="H94" s="124">
        <f ca="1">IFERROR(IF((VLOOKUP($E94,'NEA Backsheet'!$D$5:$CB$183,H$9,FALSE))="","",(VLOOKUP($E94,'NEA Backsheet'!$D$5:$CB$183,H$9,FALSE))),"")</f>
        <v>2273.0203602325278</v>
      </c>
      <c r="I94" s="124">
        <f ca="1">IFERROR(IF((VLOOKUP($E94,'NEA Backsheet'!$D$5:$CB$183,I$9,FALSE))="","",(VLOOKUP($E94,'NEA Backsheet'!$D$5:$CB$183,I$9,FALSE))),"")</f>
        <v>2541.5439551361756</v>
      </c>
      <c r="J94" s="125">
        <f ca="1">IFERROR(IF((VLOOKUP($E94,'NEA Backsheet'!$D$5:$CB$183,J$9,FALSE))="","",(VLOOKUP($E94,'NEA Backsheet'!$D$5:$CB$183,J$9,FALSE))),"")</f>
        <v>2681.8662005850847</v>
      </c>
      <c r="K94" s="123">
        <f ca="1">IFERROR(IF((VLOOKUP($E94,'NEA Backsheet'!$D$5:$CB$183,K$9,FALSE))="","",(VLOOKUP($E94,'NEA Backsheet'!$D$5:$CB$183,K$9,FALSE))),"")</f>
        <v>2686.4055408669396</v>
      </c>
      <c r="L94" s="124">
        <f ca="1">IFERROR(IF((VLOOKUP($E94,'NEA Backsheet'!$D$5:$CB$183,L$9,FALSE))="","",(VLOOKUP($E94,'NEA Backsheet'!$D$5:$CB$183,L$9,FALSE))),"")</f>
        <v>2592.0011599963782</v>
      </c>
      <c r="M94" s="124">
        <f ca="1">IFERROR(IF((VLOOKUP($E94,'NEA Backsheet'!$D$5:$CB$183,M$9,FALSE))="","",(VLOOKUP($E94,'NEA Backsheet'!$D$5:$CB$183,M$9,FALSE))),"")</f>
        <v>2659.5102341002139</v>
      </c>
      <c r="N94" s="126">
        <f ca="1">IFERROR(IF((VLOOKUP($E94,'NEA Backsheet'!$D$5:$CB$183,N$9,FALSE))="","",(VLOOKUP($E94,'NEA Backsheet'!$D$5:$CB$183,N$9,FALSE))),"")</f>
        <v>2539.7083409163561</v>
      </c>
      <c r="O94" s="184">
        <f ca="1">IFERROR(IF((VLOOKUP($E94,'NEA Backsheet'!$D$5:$CB$183,O$9,FALSE))="","",(VLOOKUP($E94,'NEA Backsheet'!$D$5:$CB$183,O$9,FALSE))),"")</f>
        <v>2634.2990842422369</v>
      </c>
      <c r="P94" s="126">
        <f ca="1">IFERROR(IF((VLOOKUP($E94,'NEA Backsheet'!$D$5:$CB$183,P$9,FALSE))="","",(VLOOKUP($E94,'NEA Backsheet'!$D$5:$CB$183,P$9,FALSE))),"")</f>
        <v>2721.3438519695483</v>
      </c>
      <c r="Q94" s="127">
        <f ca="1">IFERROR(IF((VLOOKUP($E94,'NEA Backsheet'!$D$5:$CB$183,Q$9,FALSE))="","",(VLOOKUP($E94,'NEA Backsheet'!$D$5:$CB$183,Q$9,FALSE))),"")</f>
        <v>0</v>
      </c>
      <c r="R94" s="126">
        <f ca="1">IFERROR(IF((VLOOKUP($E94,'NEA Backsheet'!$D$5:$CB$183,R$9,FALSE))="","",(VLOOKUP($E94,'NEA Backsheet'!$D$5:$CB$183,R$9,FALSE))),"")</f>
        <v>0</v>
      </c>
    </row>
    <row r="95" spans="1:18" ht="15" customHeight="1" x14ac:dyDescent="0.3">
      <c r="A95" s="56">
        <v>81</v>
      </c>
      <c r="B95" s="97" t="str">
        <f ca="1">IFERROR(IF((VLOOKUP($E95,'Org List'!$AJ$10:$AL$188,3,FALSE))="","",(VLOOKUP($E95,'Org List'!$AJ$10:$AL$188,3,FALSE))),"")</f>
        <v>North of England Commissioning Region</v>
      </c>
      <c r="C95" s="98" t="str">
        <f ca="1">IFERROR(IF((VLOOKUP($E95,'Org List'!$AO$10:$AQ$188,3,FALSE))="","",(VLOOKUP($E95,'Org List'!$AO$10:$AQ$188,3,FALSE))),"")</f>
        <v>North East Region</v>
      </c>
      <c r="D95" s="116" t="str">
        <f ca="1">IFERROR(IF((VLOOKUP($E95,'Org List'!$AT$10:$AV$188,3,FALSE))="","",(VLOOKUP($E95,'Org List'!$AT$10:$AV$188,3,FALSE))),"")</f>
        <v>NHS England North (Cumbria And North East)</v>
      </c>
      <c r="E95" s="97" t="str">
        <f t="shared" ca="1" si="2"/>
        <v>E06000001</v>
      </c>
      <c r="F95" s="99" t="str">
        <f ca="1">IF(E95="","",VLOOKUP(E95,'Org List'!$J$9:$K$488,2,0))</f>
        <v>Hartlepool</v>
      </c>
      <c r="G95" s="123">
        <f ca="1">IFERROR(IF((VLOOKUP($E95,'NEA Backsheet'!$D$5:$CB$183,G$9,FALSE))="","",(VLOOKUP($E95,'NEA Backsheet'!$D$5:$CB$183,G$9,FALSE))),"")</f>
        <v>3467.8061117640873</v>
      </c>
      <c r="H95" s="124">
        <f ca="1">IFERROR(IF((VLOOKUP($E95,'NEA Backsheet'!$D$5:$CB$183,H$9,FALSE))="","",(VLOOKUP($E95,'NEA Backsheet'!$D$5:$CB$183,H$9,FALSE))),"")</f>
        <v>3439.2922373120623</v>
      </c>
      <c r="I95" s="124">
        <f ca="1">IFERROR(IF((VLOOKUP($E95,'NEA Backsheet'!$D$5:$CB$183,I$9,FALSE))="","",(VLOOKUP($E95,'NEA Backsheet'!$D$5:$CB$183,I$9,FALSE))),"")</f>
        <v>3597.574765624955</v>
      </c>
      <c r="J95" s="125">
        <f ca="1">IFERROR(IF((VLOOKUP($E95,'NEA Backsheet'!$D$5:$CB$183,J$9,FALSE))="","",(VLOOKUP($E95,'NEA Backsheet'!$D$5:$CB$183,J$9,FALSE))),"")</f>
        <v>3593.5552158811565</v>
      </c>
      <c r="K95" s="123">
        <f ca="1">IFERROR(IF((VLOOKUP($E95,'NEA Backsheet'!$D$5:$CB$183,K$9,FALSE))="","",(VLOOKUP($E95,'NEA Backsheet'!$D$5:$CB$183,K$9,FALSE))),"")</f>
        <v>3623.7743639378496</v>
      </c>
      <c r="L95" s="124">
        <f ca="1">IFERROR(IF((VLOOKUP($E95,'NEA Backsheet'!$D$5:$CB$183,L$9,FALSE))="","",(VLOOKUP($E95,'NEA Backsheet'!$D$5:$CB$183,L$9,FALSE))),"")</f>
        <v>3563.8822577603037</v>
      </c>
      <c r="M95" s="124">
        <f ca="1">IFERROR(IF((VLOOKUP($E95,'NEA Backsheet'!$D$5:$CB$183,M$9,FALSE))="","",(VLOOKUP($E95,'NEA Backsheet'!$D$5:$CB$183,M$9,FALSE))),"")</f>
        <v>3704.5085885539411</v>
      </c>
      <c r="N95" s="126">
        <f ca="1">IFERROR(IF((VLOOKUP($E95,'NEA Backsheet'!$D$5:$CB$183,N$9,FALSE))="","",(VLOOKUP($E95,'NEA Backsheet'!$D$5:$CB$183,N$9,FALSE))),"")</f>
        <v>3724.90543967863</v>
      </c>
      <c r="O95" s="184">
        <f ca="1">IFERROR(IF((VLOOKUP($E95,'NEA Backsheet'!$D$5:$CB$183,O$9,FALSE))="","",(VLOOKUP($E95,'NEA Backsheet'!$D$5:$CB$183,O$9,FALSE))),"")</f>
        <v>3704.5200553901773</v>
      </c>
      <c r="P95" s="126">
        <f ca="1">IFERROR(IF((VLOOKUP($E95,'NEA Backsheet'!$D$5:$CB$183,P$9,FALSE))="","",(VLOOKUP($E95,'NEA Backsheet'!$D$5:$CB$183,P$9,FALSE))),"")</f>
        <v>3643.0033401701221</v>
      </c>
      <c r="Q95" s="127">
        <f ca="1">IFERROR(IF((VLOOKUP($E95,'NEA Backsheet'!$D$5:$CB$183,Q$9,FALSE))="","",(VLOOKUP($E95,'NEA Backsheet'!$D$5:$CB$183,Q$9,FALSE))),"")</f>
        <v>0</v>
      </c>
      <c r="R95" s="126">
        <f ca="1">IFERROR(IF((VLOOKUP($E95,'NEA Backsheet'!$D$5:$CB$183,R$9,FALSE))="","",(VLOOKUP($E95,'NEA Backsheet'!$D$5:$CB$183,R$9,FALSE))),"")</f>
        <v>0</v>
      </c>
    </row>
    <row r="96" spans="1:18" ht="15" customHeight="1" x14ac:dyDescent="0.3">
      <c r="A96" s="56">
        <v>82</v>
      </c>
      <c r="B96" s="97" t="str">
        <f ca="1">IFERROR(IF((VLOOKUP($E96,'Org List'!$AJ$10:$AL$188,3,FALSE))="","",(VLOOKUP($E96,'Org List'!$AJ$10:$AL$188,3,FALSE))),"")</f>
        <v>London Commissioning Region</v>
      </c>
      <c r="C96" s="98" t="str">
        <f ca="1">IFERROR(IF((VLOOKUP($E96,'Org List'!$AO$10:$AQ$188,3,FALSE))="","",(VLOOKUP($E96,'Org List'!$AO$10:$AQ$188,3,FALSE))),"")</f>
        <v>London Region</v>
      </c>
      <c r="D96" s="116" t="str">
        <f ca="1">IFERROR(IF((VLOOKUP($E96,'Org List'!$AT$10:$AV$188,3,FALSE))="","",(VLOOKUP($E96,'Org List'!$AT$10:$AV$188,3,FALSE))),"")</f>
        <v>NHS England London</v>
      </c>
      <c r="E96" s="97" t="str">
        <f t="shared" ca="1" si="2"/>
        <v>E09000016</v>
      </c>
      <c r="F96" s="99" t="str">
        <f ca="1">IF(E96="","",VLOOKUP(E96,'Org List'!$J$9:$K$488,2,0))</f>
        <v>Havering</v>
      </c>
      <c r="G96" s="123">
        <f ca="1">IFERROR(IF((VLOOKUP($E96,'NEA Backsheet'!$D$5:$CB$183,G$9,FALSE))="","",(VLOOKUP($E96,'NEA Backsheet'!$D$5:$CB$183,G$9,FALSE))),"")</f>
        <v>2571.5786139538077</v>
      </c>
      <c r="H96" s="124">
        <f ca="1">IFERROR(IF((VLOOKUP($E96,'NEA Backsheet'!$D$5:$CB$183,H$9,FALSE))="","",(VLOOKUP($E96,'NEA Backsheet'!$D$5:$CB$183,H$9,FALSE))),"")</f>
        <v>2626.8407095727143</v>
      </c>
      <c r="I96" s="124">
        <f ca="1">IFERROR(IF((VLOOKUP($E96,'NEA Backsheet'!$D$5:$CB$183,I$9,FALSE))="","",(VLOOKUP($E96,'NEA Backsheet'!$D$5:$CB$183,I$9,FALSE))),"")</f>
        <v>2656.2408133531253</v>
      </c>
      <c r="J96" s="125">
        <f ca="1">IFERROR(IF((VLOOKUP($E96,'NEA Backsheet'!$D$5:$CB$183,J$9,FALSE))="","",(VLOOKUP($E96,'NEA Backsheet'!$D$5:$CB$183,J$9,FALSE))),"")</f>
        <v>2612.8236733530216</v>
      </c>
      <c r="K96" s="123">
        <f ca="1">IFERROR(IF((VLOOKUP($E96,'NEA Backsheet'!$D$5:$CB$183,K$9,FALSE))="","",(VLOOKUP($E96,'NEA Backsheet'!$D$5:$CB$183,K$9,FALSE))),"")</f>
        <v>2630.7781969467437</v>
      </c>
      <c r="L96" s="124">
        <f ca="1">IFERROR(IF((VLOOKUP($E96,'NEA Backsheet'!$D$5:$CB$183,L$9,FALSE))="","",(VLOOKUP($E96,'NEA Backsheet'!$D$5:$CB$183,L$9,FALSE))),"")</f>
        <v>2659.9283820127403</v>
      </c>
      <c r="M96" s="124">
        <f ca="1">IFERROR(IF((VLOOKUP($E96,'NEA Backsheet'!$D$5:$CB$183,M$9,FALSE))="","",(VLOOKUP($E96,'NEA Backsheet'!$D$5:$CB$183,M$9,FALSE))),"")</f>
        <v>2660.049789628617</v>
      </c>
      <c r="N96" s="126">
        <f ca="1">IFERROR(IF((VLOOKUP($E96,'NEA Backsheet'!$D$5:$CB$183,N$9,FALSE))="","",(VLOOKUP($E96,'NEA Backsheet'!$D$5:$CB$183,N$9,FALSE))),"")</f>
        <v>2569.6970419696377</v>
      </c>
      <c r="O96" s="184">
        <f ca="1">IFERROR(IF((VLOOKUP($E96,'NEA Backsheet'!$D$5:$CB$183,O$9,FALSE))="","",(VLOOKUP($E96,'NEA Backsheet'!$D$5:$CB$183,O$9,FALSE))),"")</f>
        <v>2702.86363605723</v>
      </c>
      <c r="P96" s="126">
        <f ca="1">IFERROR(IF((VLOOKUP($E96,'NEA Backsheet'!$D$5:$CB$183,P$9,FALSE))="","",(VLOOKUP($E96,'NEA Backsheet'!$D$5:$CB$183,P$9,FALSE))),"")</f>
        <v>2689.569354661578</v>
      </c>
      <c r="Q96" s="127">
        <f ca="1">IFERROR(IF((VLOOKUP($E96,'NEA Backsheet'!$D$5:$CB$183,Q$9,FALSE))="","",(VLOOKUP($E96,'NEA Backsheet'!$D$5:$CB$183,Q$9,FALSE))),"")</f>
        <v>0</v>
      </c>
      <c r="R96" s="126">
        <f ca="1">IFERROR(IF((VLOOKUP($E96,'NEA Backsheet'!$D$5:$CB$183,R$9,FALSE))="","",(VLOOKUP($E96,'NEA Backsheet'!$D$5:$CB$183,R$9,FALSE))),"")</f>
        <v>0</v>
      </c>
    </row>
    <row r="97" spans="1:18" ht="15" customHeight="1" x14ac:dyDescent="0.3">
      <c r="A97" s="56">
        <v>83</v>
      </c>
      <c r="B97" s="97" t="str">
        <f ca="1">IFERROR(IF((VLOOKUP($E97,'Org List'!$AJ$10:$AL$188,3,FALSE))="","",(VLOOKUP($E97,'Org List'!$AJ$10:$AL$188,3,FALSE))),"")</f>
        <v>Midlands and East of England Commissioning Region</v>
      </c>
      <c r="C97" s="98" t="str">
        <f ca="1">IFERROR(IF((VLOOKUP($E97,'Org List'!$AO$10:$AQ$188,3,FALSE))="","",(VLOOKUP($E97,'Org List'!$AO$10:$AQ$188,3,FALSE))),"")</f>
        <v>West Midlands Region</v>
      </c>
      <c r="D97" s="116" t="str">
        <f ca="1">IFERROR(IF((VLOOKUP($E97,'Org List'!$AT$10:$AV$188,3,FALSE))="","",(VLOOKUP($E97,'Org List'!$AT$10:$AV$188,3,FALSE))),"")</f>
        <v>NHS England Midlands And East (West Midlands)</v>
      </c>
      <c r="E97" s="97" t="str">
        <f t="shared" ca="1" si="2"/>
        <v>E06000019</v>
      </c>
      <c r="F97" s="99" t="str">
        <f ca="1">IF(E97="","",VLOOKUP(E97,'Org List'!$J$9:$K$488,2,0))</f>
        <v>Herefordshire, County of</v>
      </c>
      <c r="G97" s="123">
        <f ca="1">IFERROR(IF((VLOOKUP($E97,'NEA Backsheet'!$D$5:$CB$183,G$9,FALSE))="","",(VLOOKUP($E97,'NEA Backsheet'!$D$5:$CB$183,G$9,FALSE))),"")</f>
        <v>2480.901583438188</v>
      </c>
      <c r="H97" s="124">
        <f ca="1">IFERROR(IF((VLOOKUP($E97,'NEA Backsheet'!$D$5:$CB$183,H$9,FALSE))="","",(VLOOKUP($E97,'NEA Backsheet'!$D$5:$CB$183,H$9,FALSE))),"")</f>
        <v>2516.9157121366979</v>
      </c>
      <c r="I97" s="124">
        <f ca="1">IFERROR(IF((VLOOKUP($E97,'NEA Backsheet'!$D$5:$CB$183,I$9,FALSE))="","",(VLOOKUP($E97,'NEA Backsheet'!$D$5:$CB$183,I$9,FALSE))),"")</f>
        <v>2603.1261179012217</v>
      </c>
      <c r="J97" s="125">
        <f ca="1">IFERROR(IF((VLOOKUP($E97,'NEA Backsheet'!$D$5:$CB$183,J$9,FALSE))="","",(VLOOKUP($E97,'NEA Backsheet'!$D$5:$CB$183,J$9,FALSE))),"")</f>
        <v>2583.3177851962469</v>
      </c>
      <c r="K97" s="123">
        <f ca="1">IFERROR(IF((VLOOKUP($E97,'NEA Backsheet'!$D$5:$CB$183,K$9,FALSE))="","",(VLOOKUP($E97,'NEA Backsheet'!$D$5:$CB$183,K$9,FALSE))),"")</f>
        <v>2476.1315069554371</v>
      </c>
      <c r="L97" s="124">
        <f ca="1">IFERROR(IF((VLOOKUP($E97,'NEA Backsheet'!$D$5:$CB$183,L$9,FALSE))="","",(VLOOKUP($E97,'NEA Backsheet'!$D$5:$CB$183,L$9,FALSE))),"")</f>
        <v>2486.2163907377321</v>
      </c>
      <c r="M97" s="124">
        <f ca="1">IFERROR(IF((VLOOKUP($E97,'NEA Backsheet'!$D$5:$CB$183,M$9,FALSE))="","",(VLOOKUP($E97,'NEA Backsheet'!$D$5:$CB$183,M$9,FALSE))),"")</f>
        <v>2688.1268632349988</v>
      </c>
      <c r="N97" s="126">
        <f ca="1">IFERROR(IF((VLOOKUP($E97,'NEA Backsheet'!$D$5:$CB$183,N$9,FALSE))="","",(VLOOKUP($E97,'NEA Backsheet'!$D$5:$CB$183,N$9,FALSE))),"")</f>
        <v>2632.0341110744325</v>
      </c>
      <c r="O97" s="184">
        <f ca="1">IFERROR(IF((VLOOKUP($E97,'NEA Backsheet'!$D$5:$CB$183,O$9,FALSE))="","",(VLOOKUP($E97,'NEA Backsheet'!$D$5:$CB$183,O$9,FALSE))),"")</f>
        <v>2478.2075917075422</v>
      </c>
      <c r="P97" s="126">
        <f ca="1">IFERROR(IF((VLOOKUP($E97,'NEA Backsheet'!$D$5:$CB$183,P$9,FALSE))="","",(VLOOKUP($E97,'NEA Backsheet'!$D$5:$CB$183,P$9,FALSE))),"")</f>
        <v>2474.8434402448656</v>
      </c>
      <c r="Q97" s="127">
        <f ca="1">IFERROR(IF((VLOOKUP($E97,'NEA Backsheet'!$D$5:$CB$183,Q$9,FALSE))="","",(VLOOKUP($E97,'NEA Backsheet'!$D$5:$CB$183,Q$9,FALSE))),"")</f>
        <v>0</v>
      </c>
      <c r="R97" s="126">
        <f ca="1">IFERROR(IF((VLOOKUP($E97,'NEA Backsheet'!$D$5:$CB$183,R$9,FALSE))="","",(VLOOKUP($E97,'NEA Backsheet'!$D$5:$CB$183,R$9,FALSE))),"")</f>
        <v>0</v>
      </c>
    </row>
    <row r="98" spans="1:18" ht="15" customHeight="1" x14ac:dyDescent="0.3">
      <c r="A98" s="56">
        <v>84</v>
      </c>
      <c r="B98" s="97" t="str">
        <f ca="1">IFERROR(IF((VLOOKUP($E98,'Org List'!$AJ$10:$AL$188,3,FALSE))="","",(VLOOKUP($E98,'Org List'!$AJ$10:$AL$188,3,FALSE))),"")</f>
        <v>Midlands and East of England Commissioning Region</v>
      </c>
      <c r="C98" s="98" t="str">
        <f ca="1">IFERROR(IF((VLOOKUP($E98,'Org List'!$AO$10:$AQ$188,3,FALSE))="","",(VLOOKUP($E98,'Org List'!$AO$10:$AQ$188,3,FALSE))),"")</f>
        <v>East Region</v>
      </c>
      <c r="D98" s="116" t="str">
        <f ca="1">IFERROR(IF((VLOOKUP($E98,'Org List'!$AT$10:$AV$188,3,FALSE))="","",(VLOOKUP($E98,'Org List'!$AT$10:$AV$188,3,FALSE))),"")</f>
        <v>NHS England Midlands And East (Central Midlands)</v>
      </c>
      <c r="E98" s="97" t="str">
        <f t="shared" ca="1" si="2"/>
        <v>E10000015</v>
      </c>
      <c r="F98" s="99" t="str">
        <f ca="1">IF(E98="","",VLOOKUP(E98,'Org List'!$J$9:$K$488,2,0))</f>
        <v>Hertfordshire</v>
      </c>
      <c r="G98" s="123">
        <f ca="1">IFERROR(IF((VLOOKUP($E98,'NEA Backsheet'!$D$5:$CB$183,G$9,FALSE))="","",(VLOOKUP($E98,'NEA Backsheet'!$D$5:$CB$183,G$9,FALSE))),"")</f>
        <v>2345.869644955525</v>
      </c>
      <c r="H98" s="124">
        <f ca="1">IFERROR(IF((VLOOKUP($E98,'NEA Backsheet'!$D$5:$CB$183,H$9,FALSE))="","",(VLOOKUP($E98,'NEA Backsheet'!$D$5:$CB$183,H$9,FALSE))),"")</f>
        <v>2333.6137903693334</v>
      </c>
      <c r="I98" s="124">
        <f ca="1">IFERROR(IF((VLOOKUP($E98,'NEA Backsheet'!$D$5:$CB$183,I$9,FALSE))="","",(VLOOKUP($E98,'NEA Backsheet'!$D$5:$CB$183,I$9,FALSE))),"")</f>
        <v>2412.3456504978885</v>
      </c>
      <c r="J98" s="125">
        <f ca="1">IFERROR(IF((VLOOKUP($E98,'NEA Backsheet'!$D$5:$CB$183,J$9,FALSE))="","",(VLOOKUP($E98,'NEA Backsheet'!$D$5:$CB$183,J$9,FALSE))),"")</f>
        <v>2306.3384893828252</v>
      </c>
      <c r="K98" s="123">
        <f ca="1">IFERROR(IF((VLOOKUP($E98,'NEA Backsheet'!$D$5:$CB$183,K$9,FALSE))="","",(VLOOKUP($E98,'NEA Backsheet'!$D$5:$CB$183,K$9,FALSE))),"")</f>
        <v>2292.0882394007031</v>
      </c>
      <c r="L98" s="124">
        <f ca="1">IFERROR(IF((VLOOKUP($E98,'NEA Backsheet'!$D$5:$CB$183,L$9,FALSE))="","",(VLOOKUP($E98,'NEA Backsheet'!$D$5:$CB$183,L$9,FALSE))),"")</f>
        <v>2389.167398499791</v>
      </c>
      <c r="M98" s="124">
        <f ca="1">IFERROR(IF((VLOOKUP($E98,'NEA Backsheet'!$D$5:$CB$183,M$9,FALSE))="","",(VLOOKUP($E98,'NEA Backsheet'!$D$5:$CB$183,M$9,FALSE))),"")</f>
        <v>2440.3696496757302</v>
      </c>
      <c r="N98" s="126">
        <f ca="1">IFERROR(IF((VLOOKUP($E98,'NEA Backsheet'!$D$5:$CB$183,N$9,FALSE))="","",(VLOOKUP($E98,'NEA Backsheet'!$D$5:$CB$183,N$9,FALSE))),"")</f>
        <v>2288.7108577188533</v>
      </c>
      <c r="O98" s="184">
        <f ca="1">IFERROR(IF((VLOOKUP($E98,'NEA Backsheet'!$D$5:$CB$183,O$9,FALSE))="","",(VLOOKUP($E98,'NEA Backsheet'!$D$5:$CB$183,O$9,FALSE))),"")</f>
        <v>2404.0048655099849</v>
      </c>
      <c r="P98" s="126">
        <f ca="1">IFERROR(IF((VLOOKUP($E98,'NEA Backsheet'!$D$5:$CB$183,P$9,FALSE))="","",(VLOOKUP($E98,'NEA Backsheet'!$D$5:$CB$183,P$9,FALSE))),"")</f>
        <v>2354.3548856892639</v>
      </c>
      <c r="Q98" s="127">
        <f ca="1">IFERROR(IF((VLOOKUP($E98,'NEA Backsheet'!$D$5:$CB$183,Q$9,FALSE))="","",(VLOOKUP($E98,'NEA Backsheet'!$D$5:$CB$183,Q$9,FALSE))),"")</f>
        <v>0</v>
      </c>
      <c r="R98" s="126">
        <f ca="1">IFERROR(IF((VLOOKUP($E98,'NEA Backsheet'!$D$5:$CB$183,R$9,FALSE))="","",(VLOOKUP($E98,'NEA Backsheet'!$D$5:$CB$183,R$9,FALSE))),"")</f>
        <v>0</v>
      </c>
    </row>
    <row r="99" spans="1:18" ht="15" customHeight="1" x14ac:dyDescent="0.3">
      <c r="A99" s="56">
        <v>85</v>
      </c>
      <c r="B99" s="97" t="str">
        <f ca="1">IFERROR(IF((VLOOKUP($E99,'Org List'!$AJ$10:$AL$188,3,FALSE))="","",(VLOOKUP($E99,'Org List'!$AJ$10:$AL$188,3,FALSE))),"")</f>
        <v>London Commissioning Region</v>
      </c>
      <c r="C99" s="98" t="str">
        <f ca="1">IFERROR(IF((VLOOKUP($E99,'Org List'!$AO$10:$AQ$188,3,FALSE))="","",(VLOOKUP($E99,'Org List'!$AO$10:$AQ$188,3,FALSE))),"")</f>
        <v>London Region</v>
      </c>
      <c r="D99" s="116" t="str">
        <f ca="1">IFERROR(IF((VLOOKUP($E99,'Org List'!$AT$10:$AV$188,3,FALSE))="","",(VLOOKUP($E99,'Org List'!$AT$10:$AV$188,3,FALSE))),"")</f>
        <v>NHS England London</v>
      </c>
      <c r="E99" s="97" t="str">
        <f t="shared" ca="1" si="2"/>
        <v>E09000017</v>
      </c>
      <c r="F99" s="99" t="str">
        <f ca="1">IF(E99="","",VLOOKUP(E99,'Org List'!$J$9:$K$488,2,0))</f>
        <v>Hillingdon</v>
      </c>
      <c r="G99" s="123">
        <f ca="1">IFERROR(IF((VLOOKUP($E99,'NEA Backsheet'!$D$5:$CB$183,G$9,FALSE))="","",(VLOOKUP($E99,'NEA Backsheet'!$D$5:$CB$183,G$9,FALSE))),"")</f>
        <v>2286.4596047605869</v>
      </c>
      <c r="H99" s="124">
        <f ca="1">IFERROR(IF((VLOOKUP($E99,'NEA Backsheet'!$D$5:$CB$183,H$9,FALSE))="","",(VLOOKUP($E99,'NEA Backsheet'!$D$5:$CB$183,H$9,FALSE))),"")</f>
        <v>2335.7323975275772</v>
      </c>
      <c r="I99" s="124">
        <f ca="1">IFERROR(IF((VLOOKUP($E99,'NEA Backsheet'!$D$5:$CB$183,I$9,FALSE))="","",(VLOOKUP($E99,'NEA Backsheet'!$D$5:$CB$183,I$9,FALSE))),"")</f>
        <v>2375.0943177660902</v>
      </c>
      <c r="J99" s="125">
        <f ca="1">IFERROR(IF((VLOOKUP($E99,'NEA Backsheet'!$D$5:$CB$183,J$9,FALSE))="","",(VLOOKUP($E99,'NEA Backsheet'!$D$5:$CB$183,J$9,FALSE))),"")</f>
        <v>2336.7163967225833</v>
      </c>
      <c r="K99" s="123">
        <f ca="1">IFERROR(IF((VLOOKUP($E99,'NEA Backsheet'!$D$5:$CB$183,K$9,FALSE))="","",(VLOOKUP($E99,'NEA Backsheet'!$D$5:$CB$183,K$9,FALSE))),"")</f>
        <v>2432.2412423848182</v>
      </c>
      <c r="L99" s="124">
        <f ca="1">IFERROR(IF((VLOOKUP($E99,'NEA Backsheet'!$D$5:$CB$183,L$9,FALSE))="","",(VLOOKUP($E99,'NEA Backsheet'!$D$5:$CB$183,L$9,FALSE))),"")</f>
        <v>2396.3053487548714</v>
      </c>
      <c r="M99" s="124">
        <f ca="1">IFERROR(IF((VLOOKUP($E99,'NEA Backsheet'!$D$5:$CB$183,M$9,FALSE))="","",(VLOOKUP($E99,'NEA Backsheet'!$D$5:$CB$183,M$9,FALSE))),"")</f>
        <v>2462.3233372969221</v>
      </c>
      <c r="N99" s="126">
        <f ca="1">IFERROR(IF((VLOOKUP($E99,'NEA Backsheet'!$D$5:$CB$183,N$9,FALSE))="","",(VLOOKUP($E99,'NEA Backsheet'!$D$5:$CB$183,N$9,FALSE))),"")</f>
        <v>2413.1547560039689</v>
      </c>
      <c r="O99" s="184">
        <f ca="1">IFERROR(IF((VLOOKUP($E99,'NEA Backsheet'!$D$5:$CB$183,O$9,FALSE))="","",(VLOOKUP($E99,'NEA Backsheet'!$D$5:$CB$183,O$9,FALSE))),"")</f>
        <v>2291.1122130554027</v>
      </c>
      <c r="P99" s="126">
        <f ca="1">IFERROR(IF((VLOOKUP($E99,'NEA Backsheet'!$D$5:$CB$183,P$9,FALSE))="","",(VLOOKUP($E99,'NEA Backsheet'!$D$5:$CB$183,P$9,FALSE))),"")</f>
        <v>2361.8209365505245</v>
      </c>
      <c r="Q99" s="127">
        <f ca="1">IFERROR(IF((VLOOKUP($E99,'NEA Backsheet'!$D$5:$CB$183,Q$9,FALSE))="","",(VLOOKUP($E99,'NEA Backsheet'!$D$5:$CB$183,Q$9,FALSE))),"")</f>
        <v>0</v>
      </c>
      <c r="R99" s="126">
        <f ca="1">IFERROR(IF((VLOOKUP($E99,'NEA Backsheet'!$D$5:$CB$183,R$9,FALSE))="","",(VLOOKUP($E99,'NEA Backsheet'!$D$5:$CB$183,R$9,FALSE))),"")</f>
        <v>0</v>
      </c>
    </row>
    <row r="100" spans="1:18" ht="15" customHeight="1" x14ac:dyDescent="0.3">
      <c r="A100" s="56">
        <v>86</v>
      </c>
      <c r="B100" s="97" t="str">
        <f ca="1">IFERROR(IF((VLOOKUP($E100,'Org List'!$AJ$10:$AL$188,3,FALSE))="","",(VLOOKUP($E100,'Org List'!$AJ$10:$AL$188,3,FALSE))),"")</f>
        <v>London Commissioning Region</v>
      </c>
      <c r="C100" s="98" t="str">
        <f ca="1">IFERROR(IF((VLOOKUP($E100,'Org List'!$AO$10:$AQ$188,3,FALSE))="","",(VLOOKUP($E100,'Org List'!$AO$10:$AQ$188,3,FALSE))),"")</f>
        <v>London Region</v>
      </c>
      <c r="D100" s="116" t="str">
        <f ca="1">IFERROR(IF((VLOOKUP($E100,'Org List'!$AT$10:$AV$188,3,FALSE))="","",(VLOOKUP($E100,'Org List'!$AT$10:$AV$188,3,FALSE))),"")</f>
        <v>NHS England London</v>
      </c>
      <c r="E100" s="97" t="str">
        <f t="shared" ca="1" si="2"/>
        <v>E09000018</v>
      </c>
      <c r="F100" s="99" t="str">
        <f ca="1">IF(E100="","",VLOOKUP(E100,'Org List'!$J$9:$K$488,2,0))</f>
        <v>Hounslow</v>
      </c>
      <c r="G100" s="123">
        <f ca="1">IFERROR(IF((VLOOKUP($E100,'NEA Backsheet'!$D$5:$CB$183,G$9,FALSE))="","",(VLOOKUP($E100,'NEA Backsheet'!$D$5:$CB$183,G$9,FALSE))),"")</f>
        <v>2845.303402823668</v>
      </c>
      <c r="H100" s="124">
        <f ca="1">IFERROR(IF((VLOOKUP($E100,'NEA Backsheet'!$D$5:$CB$183,H$9,FALSE))="","",(VLOOKUP($E100,'NEA Backsheet'!$D$5:$CB$183,H$9,FALSE))),"")</f>
        <v>2949.0052105253158</v>
      </c>
      <c r="I100" s="124">
        <f ca="1">IFERROR(IF((VLOOKUP($E100,'NEA Backsheet'!$D$5:$CB$183,I$9,FALSE))="","",(VLOOKUP($E100,'NEA Backsheet'!$D$5:$CB$183,I$9,FALSE))),"")</f>
        <v>2889.2561077276</v>
      </c>
      <c r="J100" s="125">
        <f ca="1">IFERROR(IF((VLOOKUP($E100,'NEA Backsheet'!$D$5:$CB$183,J$9,FALSE))="","",(VLOOKUP($E100,'NEA Backsheet'!$D$5:$CB$183,J$9,FALSE))),"")</f>
        <v>2849.8958979376921</v>
      </c>
      <c r="K100" s="123">
        <f ca="1">IFERROR(IF((VLOOKUP($E100,'NEA Backsheet'!$D$5:$CB$183,K$9,FALSE))="","",(VLOOKUP($E100,'NEA Backsheet'!$D$5:$CB$183,K$9,FALSE))),"")</f>
        <v>2910.6755667023976</v>
      </c>
      <c r="L100" s="124">
        <f ca="1">IFERROR(IF((VLOOKUP($E100,'NEA Backsheet'!$D$5:$CB$183,L$9,FALSE))="","",(VLOOKUP($E100,'NEA Backsheet'!$D$5:$CB$183,L$9,FALSE))),"")</f>
        <v>2836.3739520657432</v>
      </c>
      <c r="M100" s="124">
        <f ca="1">IFERROR(IF((VLOOKUP($E100,'NEA Backsheet'!$D$5:$CB$183,M$9,FALSE))="","",(VLOOKUP($E100,'NEA Backsheet'!$D$5:$CB$183,M$9,FALSE))),"")</f>
        <v>3029.9027595801522</v>
      </c>
      <c r="N100" s="126">
        <f ca="1">IFERROR(IF((VLOOKUP($E100,'NEA Backsheet'!$D$5:$CB$183,N$9,FALSE))="","",(VLOOKUP($E100,'NEA Backsheet'!$D$5:$CB$183,N$9,FALSE))),"")</f>
        <v>2901.2596527508108</v>
      </c>
      <c r="O100" s="184">
        <f ca="1">IFERROR(IF((VLOOKUP($E100,'NEA Backsheet'!$D$5:$CB$183,O$9,FALSE))="","",(VLOOKUP($E100,'NEA Backsheet'!$D$5:$CB$183,O$9,FALSE))),"")</f>
        <v>2677.1401753290293</v>
      </c>
      <c r="P100" s="126">
        <f ca="1">IFERROR(IF((VLOOKUP($E100,'NEA Backsheet'!$D$5:$CB$183,P$9,FALSE))="","",(VLOOKUP($E100,'NEA Backsheet'!$D$5:$CB$183,P$9,FALSE))),"")</f>
        <v>2789.1380210325729</v>
      </c>
      <c r="Q100" s="127">
        <f ca="1">IFERROR(IF((VLOOKUP($E100,'NEA Backsheet'!$D$5:$CB$183,Q$9,FALSE))="","",(VLOOKUP($E100,'NEA Backsheet'!$D$5:$CB$183,Q$9,FALSE))),"")</f>
        <v>0</v>
      </c>
      <c r="R100" s="126">
        <f ca="1">IFERROR(IF((VLOOKUP($E100,'NEA Backsheet'!$D$5:$CB$183,R$9,FALSE))="","",(VLOOKUP($E100,'NEA Backsheet'!$D$5:$CB$183,R$9,FALSE))),"")</f>
        <v>0</v>
      </c>
    </row>
    <row r="101" spans="1:18" ht="15" customHeight="1" x14ac:dyDescent="0.3">
      <c r="A101" s="56">
        <v>87</v>
      </c>
      <c r="B101" s="97" t="str">
        <f ca="1">IFERROR(IF((VLOOKUP($E101,'Org List'!$AJ$10:$AL$188,3,FALSE))="","",(VLOOKUP($E101,'Org List'!$AJ$10:$AL$188,3,FALSE))),"")</f>
        <v>South East England Commissioning Region</v>
      </c>
      <c r="C101" s="98" t="str">
        <f ca="1">IFERROR(IF((VLOOKUP($E101,'Org List'!$AO$10:$AQ$188,3,FALSE))="","",(VLOOKUP($E101,'Org List'!$AO$10:$AQ$188,3,FALSE))),"")</f>
        <v>South East Region</v>
      </c>
      <c r="D101" s="116" t="str">
        <f ca="1">IFERROR(IF((VLOOKUP($E101,'Org List'!$AT$10:$AV$188,3,FALSE))="","",(VLOOKUP($E101,'Org List'!$AT$10:$AV$188,3,FALSE))),"")</f>
        <v>NHS England South East (Hampshire, Isle of Wight and Thames Valley)</v>
      </c>
      <c r="E101" s="97" t="str">
        <f t="shared" ca="1" si="2"/>
        <v>E06000046</v>
      </c>
      <c r="F101" s="99" t="str">
        <f ca="1">IF(E101="","",VLOOKUP(E101,'Org List'!$J$9:$K$488,2,0))</f>
        <v>Isle of Wight</v>
      </c>
      <c r="G101" s="123">
        <f ca="1">IFERROR(IF((VLOOKUP($E101,'NEA Backsheet'!$D$5:$CB$183,G$9,FALSE))="","",(VLOOKUP($E101,'NEA Backsheet'!$D$5:$CB$183,G$9,FALSE))),"")</f>
        <v>2230.7495886057986</v>
      </c>
      <c r="H101" s="124">
        <f ca="1">IFERROR(IF((VLOOKUP($E101,'NEA Backsheet'!$D$5:$CB$183,H$9,FALSE))="","",(VLOOKUP($E101,'NEA Backsheet'!$D$5:$CB$183,H$9,FALSE))),"")</f>
        <v>2300.2610225273784</v>
      </c>
      <c r="I101" s="124">
        <f ca="1">IFERROR(IF((VLOOKUP($E101,'NEA Backsheet'!$D$5:$CB$183,I$9,FALSE))="","",(VLOOKUP($E101,'NEA Backsheet'!$D$5:$CB$183,I$9,FALSE))),"")</f>
        <v>2506.6674232537021</v>
      </c>
      <c r="J101" s="125">
        <f ca="1">IFERROR(IF((VLOOKUP($E101,'NEA Backsheet'!$D$5:$CB$183,J$9,FALSE))="","",(VLOOKUP($E101,'NEA Backsheet'!$D$5:$CB$183,J$9,FALSE))),"")</f>
        <v>2330.2403597573611</v>
      </c>
      <c r="K101" s="123">
        <f ca="1">IFERROR(IF((VLOOKUP($E101,'NEA Backsheet'!$D$5:$CB$183,K$9,FALSE))="","",(VLOOKUP($E101,'NEA Backsheet'!$D$5:$CB$183,K$9,FALSE))),"")</f>
        <v>2228.8947480039233</v>
      </c>
      <c r="L101" s="124">
        <f ca="1">IFERROR(IF((VLOOKUP($E101,'NEA Backsheet'!$D$5:$CB$183,L$9,FALSE))="","",(VLOOKUP($E101,'NEA Backsheet'!$D$5:$CB$183,L$9,FALSE))),"")</f>
        <v>2244.4863805813752</v>
      </c>
      <c r="M101" s="124">
        <f ca="1">IFERROR(IF((VLOOKUP($E101,'NEA Backsheet'!$D$5:$CB$183,M$9,FALSE))="","",(VLOOKUP($E101,'NEA Backsheet'!$D$5:$CB$183,M$9,FALSE))),"")</f>
        <v>2286.3003043118142</v>
      </c>
      <c r="N101" s="126">
        <f ca="1">IFERROR(IF((VLOOKUP($E101,'NEA Backsheet'!$D$5:$CB$183,N$9,FALSE))="","",(VLOOKUP($E101,'NEA Backsheet'!$D$5:$CB$183,N$9,FALSE))),"")</f>
        <v>2180.216990614575</v>
      </c>
      <c r="O101" s="184">
        <f ca="1">IFERROR(IF((VLOOKUP($E101,'NEA Backsheet'!$D$5:$CB$183,O$9,FALSE))="","",(VLOOKUP($E101,'NEA Backsheet'!$D$5:$CB$183,O$9,FALSE))),"")</f>
        <v>2340.1623077611939</v>
      </c>
      <c r="P101" s="126">
        <f ca="1">IFERROR(IF((VLOOKUP($E101,'NEA Backsheet'!$D$5:$CB$183,P$9,FALSE))="","",(VLOOKUP($E101,'NEA Backsheet'!$D$5:$CB$183,P$9,FALSE))),"")</f>
        <v>2433.7121032259056</v>
      </c>
      <c r="Q101" s="127">
        <f ca="1">IFERROR(IF((VLOOKUP($E101,'NEA Backsheet'!$D$5:$CB$183,Q$9,FALSE))="","",(VLOOKUP($E101,'NEA Backsheet'!$D$5:$CB$183,Q$9,FALSE))),"")</f>
        <v>0</v>
      </c>
      <c r="R101" s="126">
        <f ca="1">IFERROR(IF((VLOOKUP($E101,'NEA Backsheet'!$D$5:$CB$183,R$9,FALSE))="","",(VLOOKUP($E101,'NEA Backsheet'!$D$5:$CB$183,R$9,FALSE))),"")</f>
        <v>0</v>
      </c>
    </row>
    <row r="102" spans="1:18" ht="15" customHeight="1" x14ac:dyDescent="0.3">
      <c r="A102" s="56">
        <v>88</v>
      </c>
      <c r="B102" s="97" t="str">
        <f ca="1">IFERROR(IF((VLOOKUP($E102,'Org List'!$AJ$10:$AL$188,3,FALSE))="","",(VLOOKUP($E102,'Org List'!$AJ$10:$AL$188,3,FALSE))),"")</f>
        <v>London Commissioning Region</v>
      </c>
      <c r="C102" s="98" t="str">
        <f ca="1">IFERROR(IF((VLOOKUP($E102,'Org List'!$AO$10:$AQ$188,3,FALSE))="","",(VLOOKUP($E102,'Org List'!$AO$10:$AQ$188,3,FALSE))),"")</f>
        <v>London Region</v>
      </c>
      <c r="D102" s="116" t="str">
        <f ca="1">IFERROR(IF((VLOOKUP($E102,'Org List'!$AT$10:$AV$188,3,FALSE))="","",(VLOOKUP($E102,'Org List'!$AT$10:$AV$188,3,FALSE))),"")</f>
        <v>NHS England London</v>
      </c>
      <c r="E102" s="97" t="str">
        <f t="shared" ca="1" si="2"/>
        <v>E09000019</v>
      </c>
      <c r="F102" s="99" t="str">
        <f ca="1">IF(E102="","",VLOOKUP(E102,'Org List'!$J$9:$K$488,2,0))</f>
        <v>Islington</v>
      </c>
      <c r="G102" s="123">
        <f ca="1">IFERROR(IF((VLOOKUP($E102,'NEA Backsheet'!$D$5:$CB$183,G$9,FALSE))="","",(VLOOKUP($E102,'NEA Backsheet'!$D$5:$CB$183,G$9,FALSE))),"")</f>
        <v>2129.1568831466147</v>
      </c>
      <c r="H102" s="124">
        <f ca="1">IFERROR(IF((VLOOKUP($E102,'NEA Backsheet'!$D$5:$CB$183,H$9,FALSE))="","",(VLOOKUP($E102,'NEA Backsheet'!$D$5:$CB$183,H$9,FALSE))),"")</f>
        <v>2069.7981009843484</v>
      </c>
      <c r="I102" s="124">
        <f ca="1">IFERROR(IF((VLOOKUP($E102,'NEA Backsheet'!$D$5:$CB$183,I$9,FALSE))="","",(VLOOKUP($E102,'NEA Backsheet'!$D$5:$CB$183,I$9,FALSE))),"")</f>
        <v>2141.9767175146349</v>
      </c>
      <c r="J102" s="125">
        <f ca="1">IFERROR(IF((VLOOKUP($E102,'NEA Backsheet'!$D$5:$CB$183,J$9,FALSE))="","",(VLOOKUP($E102,'NEA Backsheet'!$D$5:$CB$183,J$9,FALSE))),"")</f>
        <v>2022.4560459971251</v>
      </c>
      <c r="K102" s="123">
        <f ca="1">IFERROR(IF((VLOOKUP($E102,'NEA Backsheet'!$D$5:$CB$183,K$9,FALSE))="","",(VLOOKUP($E102,'NEA Backsheet'!$D$5:$CB$183,K$9,FALSE))),"")</f>
        <v>2096.8475584279131</v>
      </c>
      <c r="L102" s="124">
        <f ca="1">IFERROR(IF((VLOOKUP($E102,'NEA Backsheet'!$D$5:$CB$183,L$9,FALSE))="","",(VLOOKUP($E102,'NEA Backsheet'!$D$5:$CB$183,L$9,FALSE))),"")</f>
        <v>2116.7405578636585</v>
      </c>
      <c r="M102" s="124">
        <f ca="1">IFERROR(IF((VLOOKUP($E102,'NEA Backsheet'!$D$5:$CB$183,M$9,FALSE))="","",(VLOOKUP($E102,'NEA Backsheet'!$D$5:$CB$183,M$9,FALSE))),"")</f>
        <v>2123.5520262562932</v>
      </c>
      <c r="N102" s="126">
        <f ca="1">IFERROR(IF((VLOOKUP($E102,'NEA Backsheet'!$D$5:$CB$183,N$9,FALSE))="","",(VLOOKUP($E102,'NEA Backsheet'!$D$5:$CB$183,N$9,FALSE))),"")</f>
        <v>2048.2453353311594</v>
      </c>
      <c r="O102" s="184">
        <f ca="1">IFERROR(IF((VLOOKUP($E102,'NEA Backsheet'!$D$5:$CB$183,O$9,FALSE))="","",(VLOOKUP($E102,'NEA Backsheet'!$D$5:$CB$183,O$9,FALSE))),"")</f>
        <v>2059.3961996924136</v>
      </c>
      <c r="P102" s="126">
        <f ca="1">IFERROR(IF((VLOOKUP($E102,'NEA Backsheet'!$D$5:$CB$183,P$9,FALSE))="","",(VLOOKUP($E102,'NEA Backsheet'!$D$5:$CB$183,P$9,FALSE))),"")</f>
        <v>1995.0423683252966</v>
      </c>
      <c r="Q102" s="127">
        <f ca="1">IFERROR(IF((VLOOKUP($E102,'NEA Backsheet'!$D$5:$CB$183,Q$9,FALSE))="","",(VLOOKUP($E102,'NEA Backsheet'!$D$5:$CB$183,Q$9,FALSE))),"")</f>
        <v>0</v>
      </c>
      <c r="R102" s="126">
        <f ca="1">IFERROR(IF((VLOOKUP($E102,'NEA Backsheet'!$D$5:$CB$183,R$9,FALSE))="","",(VLOOKUP($E102,'NEA Backsheet'!$D$5:$CB$183,R$9,FALSE))),"")</f>
        <v>0</v>
      </c>
    </row>
    <row r="103" spans="1:18" ht="15" customHeight="1" x14ac:dyDescent="0.3">
      <c r="A103" s="56">
        <v>89</v>
      </c>
      <c r="B103" s="97" t="str">
        <f ca="1">IFERROR(IF((VLOOKUP($E103,'Org List'!$AJ$10:$AL$188,3,FALSE))="","",(VLOOKUP($E103,'Org List'!$AJ$10:$AL$188,3,FALSE))),"")</f>
        <v>London Commissioning Region</v>
      </c>
      <c r="C103" s="98" t="str">
        <f ca="1">IFERROR(IF((VLOOKUP($E103,'Org List'!$AO$10:$AQ$188,3,FALSE))="","",(VLOOKUP($E103,'Org List'!$AO$10:$AQ$188,3,FALSE))),"")</f>
        <v>London Region</v>
      </c>
      <c r="D103" s="116" t="str">
        <f ca="1">IFERROR(IF((VLOOKUP($E103,'Org List'!$AT$10:$AV$188,3,FALSE))="","",(VLOOKUP($E103,'Org List'!$AT$10:$AV$188,3,FALSE))),"")</f>
        <v>NHS England London</v>
      </c>
      <c r="E103" s="97" t="str">
        <f t="shared" ca="1" si="2"/>
        <v>E09000020</v>
      </c>
      <c r="F103" s="99" t="str">
        <f ca="1">IF(E103="","",VLOOKUP(E103,'Org List'!$J$9:$K$488,2,0))</f>
        <v>Kensington and Chelsea</v>
      </c>
      <c r="G103" s="123">
        <f ca="1">IFERROR(IF((VLOOKUP($E103,'NEA Backsheet'!$D$5:$CB$183,G$9,FALSE))="","",(VLOOKUP($E103,'NEA Backsheet'!$D$5:$CB$183,G$9,FALSE))),"")</f>
        <v>1822.1599166058702</v>
      </c>
      <c r="H103" s="124">
        <f ca="1">IFERROR(IF((VLOOKUP($E103,'NEA Backsheet'!$D$5:$CB$183,H$9,FALSE))="","",(VLOOKUP($E103,'NEA Backsheet'!$D$5:$CB$183,H$9,FALSE))),"")</f>
        <v>1820.8529874235387</v>
      </c>
      <c r="I103" s="124">
        <f ca="1">IFERROR(IF((VLOOKUP($E103,'NEA Backsheet'!$D$5:$CB$183,I$9,FALSE))="","",(VLOOKUP($E103,'NEA Backsheet'!$D$5:$CB$183,I$9,FALSE))),"")</f>
        <v>1867.1212819878297</v>
      </c>
      <c r="J103" s="125">
        <f ca="1">IFERROR(IF((VLOOKUP($E103,'NEA Backsheet'!$D$5:$CB$183,J$9,FALSE))="","",(VLOOKUP($E103,'NEA Backsheet'!$D$5:$CB$183,J$9,FALSE))),"")</f>
        <v>1795.9124906879485</v>
      </c>
      <c r="K103" s="123">
        <f ca="1">IFERROR(IF((VLOOKUP($E103,'NEA Backsheet'!$D$5:$CB$183,K$9,FALSE))="","",(VLOOKUP($E103,'NEA Backsheet'!$D$5:$CB$183,K$9,FALSE))),"")</f>
        <v>1839.9401166308051</v>
      </c>
      <c r="L103" s="124">
        <f ca="1">IFERROR(IF((VLOOKUP($E103,'NEA Backsheet'!$D$5:$CB$183,L$9,FALSE))="","",(VLOOKUP($E103,'NEA Backsheet'!$D$5:$CB$183,L$9,FALSE))),"")</f>
        <v>1839.6449339581807</v>
      </c>
      <c r="M103" s="124">
        <f ca="1">IFERROR(IF((VLOOKUP($E103,'NEA Backsheet'!$D$5:$CB$183,M$9,FALSE))="","",(VLOOKUP($E103,'NEA Backsheet'!$D$5:$CB$183,M$9,FALSE))),"")</f>
        <v>1866.2187525193729</v>
      </c>
      <c r="N103" s="126">
        <f ca="1">IFERROR(IF((VLOOKUP($E103,'NEA Backsheet'!$D$5:$CB$183,N$9,FALSE))="","",(VLOOKUP($E103,'NEA Backsheet'!$D$5:$CB$183,N$9,FALSE))),"")</f>
        <v>1847.530130818785</v>
      </c>
      <c r="O103" s="184">
        <f ca="1">IFERROR(IF((VLOOKUP($E103,'NEA Backsheet'!$D$5:$CB$183,O$9,FALSE))="","",(VLOOKUP($E103,'NEA Backsheet'!$D$5:$CB$183,O$9,FALSE))),"")</f>
        <v>1806.392656817465</v>
      </c>
      <c r="P103" s="126">
        <f ca="1">IFERROR(IF((VLOOKUP($E103,'NEA Backsheet'!$D$5:$CB$183,P$9,FALSE))="","",(VLOOKUP($E103,'NEA Backsheet'!$D$5:$CB$183,P$9,FALSE))),"")</f>
        <v>1897.0660157025784</v>
      </c>
      <c r="Q103" s="127">
        <f ca="1">IFERROR(IF((VLOOKUP($E103,'NEA Backsheet'!$D$5:$CB$183,Q$9,FALSE))="","",(VLOOKUP($E103,'NEA Backsheet'!$D$5:$CB$183,Q$9,FALSE))),"")</f>
        <v>0</v>
      </c>
      <c r="R103" s="126">
        <f ca="1">IFERROR(IF((VLOOKUP($E103,'NEA Backsheet'!$D$5:$CB$183,R$9,FALSE))="","",(VLOOKUP($E103,'NEA Backsheet'!$D$5:$CB$183,R$9,FALSE))),"")</f>
        <v>0</v>
      </c>
    </row>
    <row r="104" spans="1:18" ht="15" customHeight="1" x14ac:dyDescent="0.3">
      <c r="A104" s="56">
        <v>90</v>
      </c>
      <c r="B104" s="97" t="str">
        <f ca="1">IFERROR(IF((VLOOKUP($E104,'Org List'!$AJ$10:$AL$188,3,FALSE))="","",(VLOOKUP($E104,'Org List'!$AJ$10:$AL$188,3,FALSE))),"")</f>
        <v>South East England Commissioning Region</v>
      </c>
      <c r="C104" s="98" t="str">
        <f ca="1">IFERROR(IF((VLOOKUP($E104,'Org List'!$AO$10:$AQ$188,3,FALSE))="","",(VLOOKUP($E104,'Org List'!$AO$10:$AQ$188,3,FALSE))),"")</f>
        <v>South East Region</v>
      </c>
      <c r="D104" s="116" t="str">
        <f ca="1">IFERROR(IF((VLOOKUP($E104,'Org List'!$AT$10:$AV$188,3,FALSE))="","",(VLOOKUP($E104,'Org List'!$AT$10:$AV$188,3,FALSE))),"")</f>
        <v>NHS England South East (Kent, Surrey and Sussex)</v>
      </c>
      <c r="E104" s="97" t="str">
        <f t="shared" ca="1" si="2"/>
        <v>E10000016</v>
      </c>
      <c r="F104" s="99" t="str">
        <f ca="1">IF(E104="","",VLOOKUP(E104,'Org List'!$J$9:$K$488,2,0))</f>
        <v>Kent</v>
      </c>
      <c r="G104" s="123">
        <f ca="1">IFERROR(IF((VLOOKUP($E104,'NEA Backsheet'!$D$5:$CB$183,G$9,FALSE))="","",(VLOOKUP($E104,'NEA Backsheet'!$D$5:$CB$183,G$9,FALSE))),"")</f>
        <v>2622.3071488189603</v>
      </c>
      <c r="H104" s="124">
        <f ca="1">IFERROR(IF((VLOOKUP($E104,'NEA Backsheet'!$D$5:$CB$183,H$9,FALSE))="","",(VLOOKUP($E104,'NEA Backsheet'!$D$5:$CB$183,H$9,FALSE))),"")</f>
        <v>2562.0941089617854</v>
      </c>
      <c r="I104" s="124">
        <f ca="1">IFERROR(IF((VLOOKUP($E104,'NEA Backsheet'!$D$5:$CB$183,I$9,FALSE))="","",(VLOOKUP($E104,'NEA Backsheet'!$D$5:$CB$183,I$9,FALSE))),"")</f>
        <v>2675.2778525293425</v>
      </c>
      <c r="J104" s="125">
        <f ca="1">IFERROR(IF((VLOOKUP($E104,'NEA Backsheet'!$D$5:$CB$183,J$9,FALSE))="","",(VLOOKUP($E104,'NEA Backsheet'!$D$5:$CB$183,J$9,FALSE))),"")</f>
        <v>2660.3160959489287</v>
      </c>
      <c r="K104" s="123">
        <f ca="1">IFERROR(IF((VLOOKUP($E104,'NEA Backsheet'!$D$5:$CB$183,K$9,FALSE))="","",(VLOOKUP($E104,'NEA Backsheet'!$D$5:$CB$183,K$9,FALSE))),"")</f>
        <v>2590.7293595948722</v>
      </c>
      <c r="L104" s="124">
        <f ca="1">IFERROR(IF((VLOOKUP($E104,'NEA Backsheet'!$D$5:$CB$183,L$9,FALSE))="","",(VLOOKUP($E104,'NEA Backsheet'!$D$5:$CB$183,L$9,FALSE))),"")</f>
        <v>2593.2456343269014</v>
      </c>
      <c r="M104" s="124">
        <f ca="1">IFERROR(IF((VLOOKUP($E104,'NEA Backsheet'!$D$5:$CB$183,M$9,FALSE))="","",(VLOOKUP($E104,'NEA Backsheet'!$D$5:$CB$183,M$9,FALSE))),"")</f>
        <v>2675.0493197576575</v>
      </c>
      <c r="N104" s="126">
        <f ca="1">IFERROR(IF((VLOOKUP($E104,'NEA Backsheet'!$D$5:$CB$183,N$9,FALSE))="","",(VLOOKUP($E104,'NEA Backsheet'!$D$5:$CB$183,N$9,FALSE))),"")</f>
        <v>2665.6825540159689</v>
      </c>
      <c r="O104" s="184">
        <f ca="1">IFERROR(IF((VLOOKUP($E104,'NEA Backsheet'!$D$5:$CB$183,O$9,FALSE))="","",(VLOOKUP($E104,'NEA Backsheet'!$D$5:$CB$183,O$9,FALSE))),"")</f>
        <v>2683.6277643063818</v>
      </c>
      <c r="P104" s="126">
        <f ca="1">IFERROR(IF((VLOOKUP($E104,'NEA Backsheet'!$D$5:$CB$183,P$9,FALSE))="","",(VLOOKUP($E104,'NEA Backsheet'!$D$5:$CB$183,P$9,FALSE))),"")</f>
        <v>2673.0672686988173</v>
      </c>
      <c r="Q104" s="127">
        <f ca="1">IFERROR(IF((VLOOKUP($E104,'NEA Backsheet'!$D$5:$CB$183,Q$9,FALSE))="","",(VLOOKUP($E104,'NEA Backsheet'!$D$5:$CB$183,Q$9,FALSE))),"")</f>
        <v>0</v>
      </c>
      <c r="R104" s="126">
        <f ca="1">IFERROR(IF((VLOOKUP($E104,'NEA Backsheet'!$D$5:$CB$183,R$9,FALSE))="","",(VLOOKUP($E104,'NEA Backsheet'!$D$5:$CB$183,R$9,FALSE))),"")</f>
        <v>0</v>
      </c>
    </row>
    <row r="105" spans="1:18" ht="15" customHeight="1" x14ac:dyDescent="0.3">
      <c r="A105" s="56">
        <v>91</v>
      </c>
      <c r="B105" s="97" t="str">
        <f ca="1">IFERROR(IF((VLOOKUP($E105,'Org List'!$AJ$10:$AL$188,3,FALSE))="","",(VLOOKUP($E105,'Org List'!$AJ$10:$AL$188,3,FALSE))),"")</f>
        <v>North of England Commissioning Region</v>
      </c>
      <c r="C105" s="98" t="str">
        <f ca="1">IFERROR(IF((VLOOKUP($E105,'Org List'!$AO$10:$AQ$188,3,FALSE))="","",(VLOOKUP($E105,'Org List'!$AO$10:$AQ$188,3,FALSE))),"")</f>
        <v>Yorkshire and The Humber Region</v>
      </c>
      <c r="D105" s="116" t="str">
        <f ca="1">IFERROR(IF((VLOOKUP($E105,'Org List'!$AT$10:$AV$188,3,FALSE))="","",(VLOOKUP($E105,'Org List'!$AT$10:$AV$188,3,FALSE))),"")</f>
        <v>NHS England North (Yorkshire And Humber)</v>
      </c>
      <c r="E105" s="97" t="str">
        <f t="shared" ca="1" si="2"/>
        <v>E06000010</v>
      </c>
      <c r="F105" s="99" t="str">
        <f ca="1">IF(E105="","",VLOOKUP(E105,'Org List'!$J$9:$K$488,2,0))</f>
        <v>Kingston upon Hull, City of</v>
      </c>
      <c r="G105" s="123">
        <f ca="1">IFERROR(IF((VLOOKUP($E105,'NEA Backsheet'!$D$5:$CB$183,G$9,FALSE))="","",(VLOOKUP($E105,'NEA Backsheet'!$D$5:$CB$183,G$9,FALSE))),"")</f>
        <v>2749.5331467543274</v>
      </c>
      <c r="H105" s="124">
        <f ca="1">IFERROR(IF((VLOOKUP($E105,'NEA Backsheet'!$D$5:$CB$183,H$9,FALSE))="","",(VLOOKUP($E105,'NEA Backsheet'!$D$5:$CB$183,H$9,FALSE))),"")</f>
        <v>2516.909295087486</v>
      </c>
      <c r="I105" s="124">
        <f ca="1">IFERROR(IF((VLOOKUP($E105,'NEA Backsheet'!$D$5:$CB$183,I$9,FALSE))="","",(VLOOKUP($E105,'NEA Backsheet'!$D$5:$CB$183,I$9,FALSE))),"")</f>
        <v>2642.4558502731893</v>
      </c>
      <c r="J105" s="125">
        <f ca="1">IFERROR(IF((VLOOKUP($E105,'NEA Backsheet'!$D$5:$CB$183,J$9,FALSE))="","",(VLOOKUP($E105,'NEA Backsheet'!$D$5:$CB$183,J$9,FALSE))),"")</f>
        <v>2522.0719850635528</v>
      </c>
      <c r="K105" s="123">
        <f ca="1">IFERROR(IF((VLOOKUP($E105,'NEA Backsheet'!$D$5:$CB$183,K$9,FALSE))="","",(VLOOKUP($E105,'NEA Backsheet'!$D$5:$CB$183,K$9,FALSE))),"")</f>
        <v>2616.3463820502307</v>
      </c>
      <c r="L105" s="124">
        <f ca="1">IFERROR(IF((VLOOKUP($E105,'NEA Backsheet'!$D$5:$CB$183,L$9,FALSE))="","",(VLOOKUP($E105,'NEA Backsheet'!$D$5:$CB$183,L$9,FALSE))),"")</f>
        <v>2657.4791424522941</v>
      </c>
      <c r="M105" s="124">
        <f ca="1">IFERROR(IF((VLOOKUP($E105,'NEA Backsheet'!$D$5:$CB$183,M$9,FALSE))="","",(VLOOKUP($E105,'NEA Backsheet'!$D$5:$CB$183,M$9,FALSE))),"")</f>
        <v>2701.8793275698681</v>
      </c>
      <c r="N105" s="126">
        <f ca="1">IFERROR(IF((VLOOKUP($E105,'NEA Backsheet'!$D$5:$CB$183,N$9,FALSE))="","",(VLOOKUP($E105,'NEA Backsheet'!$D$5:$CB$183,N$9,FALSE))),"")</f>
        <v>2612.9852708347089</v>
      </c>
      <c r="O105" s="184">
        <f ca="1">IFERROR(IF((VLOOKUP($E105,'NEA Backsheet'!$D$5:$CB$183,O$9,FALSE))="","",(VLOOKUP($E105,'NEA Backsheet'!$D$5:$CB$183,O$9,FALSE))),"")</f>
        <v>2594.8489925443073</v>
      </c>
      <c r="P105" s="126">
        <f ca="1">IFERROR(IF((VLOOKUP($E105,'NEA Backsheet'!$D$5:$CB$183,P$9,FALSE))="","",(VLOOKUP($E105,'NEA Backsheet'!$D$5:$CB$183,P$9,FALSE))),"")</f>
        <v>2479.6017552211506</v>
      </c>
      <c r="Q105" s="127">
        <f ca="1">IFERROR(IF((VLOOKUP($E105,'NEA Backsheet'!$D$5:$CB$183,Q$9,FALSE))="","",(VLOOKUP($E105,'NEA Backsheet'!$D$5:$CB$183,Q$9,FALSE))),"")</f>
        <v>0</v>
      </c>
      <c r="R105" s="126">
        <f ca="1">IFERROR(IF((VLOOKUP($E105,'NEA Backsheet'!$D$5:$CB$183,R$9,FALSE))="","",(VLOOKUP($E105,'NEA Backsheet'!$D$5:$CB$183,R$9,FALSE))),"")</f>
        <v>0</v>
      </c>
    </row>
    <row r="106" spans="1:18" ht="15" customHeight="1" x14ac:dyDescent="0.3">
      <c r="A106" s="56">
        <v>92</v>
      </c>
      <c r="B106" s="97" t="str">
        <f ca="1">IFERROR(IF((VLOOKUP($E106,'Org List'!$AJ$10:$AL$188,3,FALSE))="","",(VLOOKUP($E106,'Org List'!$AJ$10:$AL$188,3,FALSE))),"")</f>
        <v>London Commissioning Region</v>
      </c>
      <c r="C106" s="98" t="str">
        <f ca="1">IFERROR(IF((VLOOKUP($E106,'Org List'!$AO$10:$AQ$188,3,FALSE))="","",(VLOOKUP($E106,'Org List'!$AO$10:$AQ$188,3,FALSE))),"")</f>
        <v>London Region</v>
      </c>
      <c r="D106" s="116" t="str">
        <f ca="1">IFERROR(IF((VLOOKUP($E106,'Org List'!$AT$10:$AV$188,3,FALSE))="","",(VLOOKUP($E106,'Org List'!$AT$10:$AV$188,3,FALSE))),"")</f>
        <v>NHS England London</v>
      </c>
      <c r="E106" s="97" t="str">
        <f t="shared" ca="1" si="2"/>
        <v>E09000021</v>
      </c>
      <c r="F106" s="99" t="str">
        <f ca="1">IF(E106="","",VLOOKUP(E106,'Org List'!$J$9:$K$488,2,0))</f>
        <v>Kingston upon Thames</v>
      </c>
      <c r="G106" s="123">
        <f ca="1">IFERROR(IF((VLOOKUP($E106,'NEA Backsheet'!$D$5:$CB$183,G$9,FALSE))="","",(VLOOKUP($E106,'NEA Backsheet'!$D$5:$CB$183,G$9,FALSE))),"")</f>
        <v>2237.1490983291592</v>
      </c>
      <c r="H106" s="124">
        <f ca="1">IFERROR(IF((VLOOKUP($E106,'NEA Backsheet'!$D$5:$CB$183,H$9,FALSE))="","",(VLOOKUP($E106,'NEA Backsheet'!$D$5:$CB$183,H$9,FALSE))),"")</f>
        <v>2192.0104225331129</v>
      </c>
      <c r="I106" s="124">
        <f ca="1">IFERROR(IF((VLOOKUP($E106,'NEA Backsheet'!$D$5:$CB$183,I$9,FALSE))="","",(VLOOKUP($E106,'NEA Backsheet'!$D$5:$CB$183,I$9,FALSE))),"")</f>
        <v>2352.4372099535667</v>
      </c>
      <c r="J106" s="125">
        <f ca="1">IFERROR(IF((VLOOKUP($E106,'NEA Backsheet'!$D$5:$CB$183,J$9,FALSE))="","",(VLOOKUP($E106,'NEA Backsheet'!$D$5:$CB$183,J$9,FALSE))),"")</f>
        <v>2302.8006929565631</v>
      </c>
      <c r="K106" s="123">
        <f ca="1">IFERROR(IF((VLOOKUP($E106,'NEA Backsheet'!$D$5:$CB$183,K$9,FALSE))="","",(VLOOKUP($E106,'NEA Backsheet'!$D$5:$CB$183,K$9,FALSE))),"")</f>
        <v>2391.3791012079728</v>
      </c>
      <c r="L106" s="124">
        <f ca="1">IFERROR(IF((VLOOKUP($E106,'NEA Backsheet'!$D$5:$CB$183,L$9,FALSE))="","",(VLOOKUP($E106,'NEA Backsheet'!$D$5:$CB$183,L$9,FALSE))),"")</f>
        <v>2416.8596497822591</v>
      </c>
      <c r="M106" s="124">
        <f ca="1">IFERROR(IF((VLOOKUP($E106,'NEA Backsheet'!$D$5:$CB$183,M$9,FALSE))="","",(VLOOKUP($E106,'NEA Backsheet'!$D$5:$CB$183,M$9,FALSE))),"")</f>
        <v>2418.1905792392936</v>
      </c>
      <c r="N106" s="126">
        <f ca="1">IFERROR(IF((VLOOKUP($E106,'NEA Backsheet'!$D$5:$CB$183,N$9,FALSE))="","",(VLOOKUP($E106,'NEA Backsheet'!$D$5:$CB$183,N$9,FALSE))),"")</f>
        <v>2337.1955140723403</v>
      </c>
      <c r="O106" s="184">
        <f ca="1">IFERROR(IF((VLOOKUP($E106,'NEA Backsheet'!$D$5:$CB$183,O$9,FALSE))="","",(VLOOKUP($E106,'NEA Backsheet'!$D$5:$CB$183,O$9,FALSE))),"")</f>
        <v>2294.0683797141</v>
      </c>
      <c r="P106" s="126">
        <f ca="1">IFERROR(IF((VLOOKUP($E106,'NEA Backsheet'!$D$5:$CB$183,P$9,FALSE))="","",(VLOOKUP($E106,'NEA Backsheet'!$D$5:$CB$183,P$9,FALSE))),"")</f>
        <v>2332.6491708805061</v>
      </c>
      <c r="Q106" s="127">
        <f ca="1">IFERROR(IF((VLOOKUP($E106,'NEA Backsheet'!$D$5:$CB$183,Q$9,FALSE))="","",(VLOOKUP($E106,'NEA Backsheet'!$D$5:$CB$183,Q$9,FALSE))),"")</f>
        <v>0</v>
      </c>
      <c r="R106" s="126">
        <f ca="1">IFERROR(IF((VLOOKUP($E106,'NEA Backsheet'!$D$5:$CB$183,R$9,FALSE))="","",(VLOOKUP($E106,'NEA Backsheet'!$D$5:$CB$183,R$9,FALSE))),"")</f>
        <v>0</v>
      </c>
    </row>
    <row r="107" spans="1:18" ht="15" customHeight="1" x14ac:dyDescent="0.3">
      <c r="A107" s="56">
        <v>93</v>
      </c>
      <c r="B107" s="97" t="str">
        <f ca="1">IFERROR(IF((VLOOKUP($E107,'Org List'!$AJ$10:$AL$188,3,FALSE))="","",(VLOOKUP($E107,'Org List'!$AJ$10:$AL$188,3,FALSE))),"")</f>
        <v>North of England Commissioning Region</v>
      </c>
      <c r="C107" s="98" t="str">
        <f ca="1">IFERROR(IF((VLOOKUP($E107,'Org List'!$AO$10:$AQ$188,3,FALSE))="","",(VLOOKUP($E107,'Org List'!$AO$10:$AQ$188,3,FALSE))),"")</f>
        <v>Yorkshire and The Humber Region</v>
      </c>
      <c r="D107" s="116" t="str">
        <f ca="1">IFERROR(IF((VLOOKUP($E107,'Org List'!$AT$10:$AV$188,3,FALSE))="","",(VLOOKUP($E107,'Org List'!$AT$10:$AV$188,3,FALSE))),"")</f>
        <v>NHS England North (Yorkshire And Humber)</v>
      </c>
      <c r="E107" s="97" t="str">
        <f t="shared" ca="1" si="2"/>
        <v>E08000034</v>
      </c>
      <c r="F107" s="99" t="str">
        <f ca="1">IF(E107="","",VLOOKUP(E107,'Org List'!$J$9:$K$488,2,0))</f>
        <v>Kirklees</v>
      </c>
      <c r="G107" s="123">
        <f ca="1">IFERROR(IF((VLOOKUP($E107,'NEA Backsheet'!$D$5:$CB$183,G$9,FALSE))="","",(VLOOKUP($E107,'NEA Backsheet'!$D$5:$CB$183,G$9,FALSE))),"")</f>
        <v>2876.8352658760841</v>
      </c>
      <c r="H107" s="124">
        <f ca="1">IFERROR(IF((VLOOKUP($E107,'NEA Backsheet'!$D$5:$CB$183,H$9,FALSE))="","",(VLOOKUP($E107,'NEA Backsheet'!$D$5:$CB$183,H$9,FALSE))),"")</f>
        <v>2842.8229075886074</v>
      </c>
      <c r="I107" s="124">
        <f ca="1">IFERROR(IF((VLOOKUP($E107,'NEA Backsheet'!$D$5:$CB$183,I$9,FALSE))="","",(VLOOKUP($E107,'NEA Backsheet'!$D$5:$CB$183,I$9,FALSE))),"")</f>
        <v>2976.8383483614734</v>
      </c>
      <c r="J107" s="125">
        <f ca="1">IFERROR(IF((VLOOKUP($E107,'NEA Backsheet'!$D$5:$CB$183,J$9,FALSE))="","",(VLOOKUP($E107,'NEA Backsheet'!$D$5:$CB$183,J$9,FALSE))),"")</f>
        <v>2779.6946531101985</v>
      </c>
      <c r="K107" s="123">
        <f ca="1">IFERROR(IF((VLOOKUP($E107,'NEA Backsheet'!$D$5:$CB$183,K$9,FALSE))="","",(VLOOKUP($E107,'NEA Backsheet'!$D$5:$CB$183,K$9,FALSE))),"")</f>
        <v>2801.4437236594531</v>
      </c>
      <c r="L107" s="124">
        <f ca="1">IFERROR(IF((VLOOKUP($E107,'NEA Backsheet'!$D$5:$CB$183,L$9,FALSE))="","",(VLOOKUP($E107,'NEA Backsheet'!$D$5:$CB$183,L$9,FALSE))),"")</f>
        <v>2758.5428757985369</v>
      </c>
      <c r="M107" s="124">
        <f ca="1">IFERROR(IF((VLOOKUP($E107,'NEA Backsheet'!$D$5:$CB$183,M$9,FALSE))="","",(VLOOKUP($E107,'NEA Backsheet'!$D$5:$CB$183,M$9,FALSE))),"")</f>
        <v>2923.4073954158262</v>
      </c>
      <c r="N107" s="126">
        <f ca="1">IFERROR(IF((VLOOKUP($E107,'NEA Backsheet'!$D$5:$CB$183,N$9,FALSE))="","",(VLOOKUP($E107,'NEA Backsheet'!$D$5:$CB$183,N$9,FALSE))),"")</f>
        <v>2833.8723193081596</v>
      </c>
      <c r="O107" s="184">
        <f ca="1">IFERROR(IF((VLOOKUP($E107,'NEA Backsheet'!$D$5:$CB$183,O$9,FALSE))="","",(VLOOKUP($E107,'NEA Backsheet'!$D$5:$CB$183,O$9,FALSE))),"")</f>
        <v>2830.6716551367672</v>
      </c>
      <c r="P107" s="126">
        <f ca="1">IFERROR(IF((VLOOKUP($E107,'NEA Backsheet'!$D$5:$CB$183,P$9,FALSE))="","",(VLOOKUP($E107,'NEA Backsheet'!$D$5:$CB$183,P$9,FALSE))),"")</f>
        <v>2792.0856740185895</v>
      </c>
      <c r="Q107" s="127">
        <f ca="1">IFERROR(IF((VLOOKUP($E107,'NEA Backsheet'!$D$5:$CB$183,Q$9,FALSE))="","",(VLOOKUP($E107,'NEA Backsheet'!$D$5:$CB$183,Q$9,FALSE))),"")</f>
        <v>0</v>
      </c>
      <c r="R107" s="126">
        <f ca="1">IFERROR(IF((VLOOKUP($E107,'NEA Backsheet'!$D$5:$CB$183,R$9,FALSE))="","",(VLOOKUP($E107,'NEA Backsheet'!$D$5:$CB$183,R$9,FALSE))),"")</f>
        <v>0</v>
      </c>
    </row>
    <row r="108" spans="1:18" ht="15" customHeight="1" x14ac:dyDescent="0.3">
      <c r="A108" s="56">
        <v>94</v>
      </c>
      <c r="B108" s="97" t="str">
        <f ca="1">IFERROR(IF((VLOOKUP($E108,'Org List'!$AJ$10:$AL$188,3,FALSE))="","",(VLOOKUP($E108,'Org List'!$AJ$10:$AL$188,3,FALSE))),"")</f>
        <v>North of England Commissioning Region</v>
      </c>
      <c r="C108" s="98" t="str">
        <f ca="1">IFERROR(IF((VLOOKUP($E108,'Org List'!$AO$10:$AQ$188,3,FALSE))="","",(VLOOKUP($E108,'Org List'!$AO$10:$AQ$188,3,FALSE))),"")</f>
        <v>North West Region</v>
      </c>
      <c r="D108" s="116" t="str">
        <f ca="1">IFERROR(IF((VLOOKUP($E108,'Org List'!$AT$10:$AV$188,3,FALSE))="","",(VLOOKUP($E108,'Org List'!$AT$10:$AV$188,3,FALSE))),"")</f>
        <v>NHS England North (Cheshire And Merseyside)</v>
      </c>
      <c r="E108" s="97" t="str">
        <f t="shared" ca="1" si="2"/>
        <v>E08000011</v>
      </c>
      <c r="F108" s="99" t="str">
        <f ca="1">IF(E108="","",VLOOKUP(E108,'Org List'!$J$9:$K$488,2,0))</f>
        <v>Knowsley</v>
      </c>
      <c r="G108" s="123">
        <f ca="1">IFERROR(IF((VLOOKUP($E108,'NEA Backsheet'!$D$5:$CB$183,G$9,FALSE))="","",(VLOOKUP($E108,'NEA Backsheet'!$D$5:$CB$183,G$9,FALSE))),"")</f>
        <v>4187.4779814604181</v>
      </c>
      <c r="H108" s="124">
        <f ca="1">IFERROR(IF((VLOOKUP($E108,'NEA Backsheet'!$D$5:$CB$183,H$9,FALSE))="","",(VLOOKUP($E108,'NEA Backsheet'!$D$5:$CB$183,H$9,FALSE))),"")</f>
        <v>4129.6232167848948</v>
      </c>
      <c r="I108" s="124">
        <f ca="1">IFERROR(IF((VLOOKUP($E108,'NEA Backsheet'!$D$5:$CB$183,I$9,FALSE))="","",(VLOOKUP($E108,'NEA Backsheet'!$D$5:$CB$183,I$9,FALSE))),"")</f>
        <v>4246.073034649633</v>
      </c>
      <c r="J108" s="125">
        <f ca="1">IFERROR(IF((VLOOKUP($E108,'NEA Backsheet'!$D$5:$CB$183,J$9,FALSE))="","",(VLOOKUP($E108,'NEA Backsheet'!$D$5:$CB$183,J$9,FALSE))),"")</f>
        <v>4509.3297232394716</v>
      </c>
      <c r="K108" s="123">
        <f ca="1">IFERROR(IF((VLOOKUP($E108,'NEA Backsheet'!$D$5:$CB$183,K$9,FALSE))="","",(VLOOKUP($E108,'NEA Backsheet'!$D$5:$CB$183,K$9,FALSE))),"")</f>
        <v>4183.4022720645062</v>
      </c>
      <c r="L108" s="124">
        <f ca="1">IFERROR(IF((VLOOKUP($E108,'NEA Backsheet'!$D$5:$CB$183,L$9,FALSE))="","",(VLOOKUP($E108,'NEA Backsheet'!$D$5:$CB$183,L$9,FALSE))),"")</f>
        <v>4228.4524477505265</v>
      </c>
      <c r="M108" s="124">
        <f ca="1">IFERROR(IF((VLOOKUP($E108,'NEA Backsheet'!$D$5:$CB$183,M$9,FALSE))="","",(VLOOKUP($E108,'NEA Backsheet'!$D$5:$CB$183,M$9,FALSE))),"")</f>
        <v>4199.4949481629319</v>
      </c>
      <c r="N108" s="126">
        <f ca="1">IFERROR(IF((VLOOKUP($E108,'NEA Backsheet'!$D$5:$CB$183,N$9,FALSE))="","",(VLOOKUP($E108,'NEA Backsheet'!$D$5:$CB$183,N$9,FALSE))),"")</f>
        <v>4546.6584554324418</v>
      </c>
      <c r="O108" s="184">
        <f ca="1">IFERROR(IF((VLOOKUP($E108,'NEA Backsheet'!$D$5:$CB$183,O$9,FALSE))="","",(VLOOKUP($E108,'NEA Backsheet'!$D$5:$CB$183,O$9,FALSE))),"")</f>
        <v>4646.4941159095515</v>
      </c>
      <c r="P108" s="126">
        <f ca="1">IFERROR(IF((VLOOKUP($E108,'NEA Backsheet'!$D$5:$CB$183,P$9,FALSE))="","",(VLOOKUP($E108,'NEA Backsheet'!$D$5:$CB$183,P$9,FALSE))),"")</f>
        <v>4659.3068704787111</v>
      </c>
      <c r="Q108" s="127">
        <f ca="1">IFERROR(IF((VLOOKUP($E108,'NEA Backsheet'!$D$5:$CB$183,Q$9,FALSE))="","",(VLOOKUP($E108,'NEA Backsheet'!$D$5:$CB$183,Q$9,FALSE))),"")</f>
        <v>0</v>
      </c>
      <c r="R108" s="126">
        <f ca="1">IFERROR(IF((VLOOKUP($E108,'NEA Backsheet'!$D$5:$CB$183,R$9,FALSE))="","",(VLOOKUP($E108,'NEA Backsheet'!$D$5:$CB$183,R$9,FALSE))),"")</f>
        <v>0</v>
      </c>
    </row>
    <row r="109" spans="1:18" ht="15" customHeight="1" x14ac:dyDescent="0.3">
      <c r="A109" s="56">
        <v>95</v>
      </c>
      <c r="B109" s="97" t="str">
        <f ca="1">IFERROR(IF((VLOOKUP($E109,'Org List'!$AJ$10:$AL$188,3,FALSE))="","",(VLOOKUP($E109,'Org List'!$AJ$10:$AL$188,3,FALSE))),"")</f>
        <v>London Commissioning Region</v>
      </c>
      <c r="C109" s="98" t="str">
        <f ca="1">IFERROR(IF((VLOOKUP($E109,'Org List'!$AO$10:$AQ$188,3,FALSE))="","",(VLOOKUP($E109,'Org List'!$AO$10:$AQ$188,3,FALSE))),"")</f>
        <v>London Region</v>
      </c>
      <c r="D109" s="116" t="str">
        <f ca="1">IFERROR(IF((VLOOKUP($E109,'Org List'!$AT$10:$AV$188,3,FALSE))="","",(VLOOKUP($E109,'Org List'!$AT$10:$AV$188,3,FALSE))),"")</f>
        <v>NHS England London</v>
      </c>
      <c r="E109" s="97" t="str">
        <f t="shared" ca="1" si="2"/>
        <v>E09000022</v>
      </c>
      <c r="F109" s="99" t="str">
        <f ca="1">IF(E109="","",VLOOKUP(E109,'Org List'!$J$9:$K$488,2,0))</f>
        <v>Lambeth</v>
      </c>
      <c r="G109" s="123">
        <f ca="1">IFERROR(IF((VLOOKUP($E109,'NEA Backsheet'!$D$5:$CB$183,G$9,FALSE))="","",(VLOOKUP($E109,'NEA Backsheet'!$D$5:$CB$183,G$9,FALSE))),"")</f>
        <v>2007.9229349144464</v>
      </c>
      <c r="H109" s="124">
        <f ca="1">IFERROR(IF((VLOOKUP($E109,'NEA Backsheet'!$D$5:$CB$183,H$9,FALSE))="","",(VLOOKUP($E109,'NEA Backsheet'!$D$5:$CB$183,H$9,FALSE))),"")</f>
        <v>1943.3371036830533</v>
      </c>
      <c r="I109" s="124">
        <f ca="1">IFERROR(IF((VLOOKUP($E109,'NEA Backsheet'!$D$5:$CB$183,I$9,FALSE))="","",(VLOOKUP($E109,'NEA Backsheet'!$D$5:$CB$183,I$9,FALSE))),"")</f>
        <v>2068.4597500076325</v>
      </c>
      <c r="J109" s="125">
        <f ca="1">IFERROR(IF((VLOOKUP($E109,'NEA Backsheet'!$D$5:$CB$183,J$9,FALSE))="","",(VLOOKUP($E109,'NEA Backsheet'!$D$5:$CB$183,J$9,FALSE))),"")</f>
        <v>2019.7988948290019</v>
      </c>
      <c r="K109" s="123">
        <f ca="1">IFERROR(IF((VLOOKUP($E109,'NEA Backsheet'!$D$5:$CB$183,K$9,FALSE))="","",(VLOOKUP($E109,'NEA Backsheet'!$D$5:$CB$183,K$9,FALSE))),"")</f>
        <v>1983.8821758012264</v>
      </c>
      <c r="L109" s="124">
        <f ca="1">IFERROR(IF((VLOOKUP($E109,'NEA Backsheet'!$D$5:$CB$183,L$9,FALSE))="","",(VLOOKUP($E109,'NEA Backsheet'!$D$5:$CB$183,L$9,FALSE))),"")</f>
        <v>2004.7412126974682</v>
      </c>
      <c r="M109" s="124">
        <f ca="1">IFERROR(IF((VLOOKUP($E109,'NEA Backsheet'!$D$5:$CB$183,M$9,FALSE))="","",(VLOOKUP($E109,'NEA Backsheet'!$D$5:$CB$183,M$9,FALSE))),"")</f>
        <v>2008.1132207427352</v>
      </c>
      <c r="N109" s="126">
        <f ca="1">IFERROR(IF((VLOOKUP($E109,'NEA Backsheet'!$D$5:$CB$183,N$9,FALSE))="","",(VLOOKUP($E109,'NEA Backsheet'!$D$5:$CB$183,N$9,FALSE))),"")</f>
        <v>1951.5484384848403</v>
      </c>
      <c r="O109" s="184">
        <f ca="1">IFERROR(IF((VLOOKUP($E109,'NEA Backsheet'!$D$5:$CB$183,O$9,FALSE))="","",(VLOOKUP($E109,'NEA Backsheet'!$D$5:$CB$183,O$9,FALSE))),"")</f>
        <v>2033.9952535755524</v>
      </c>
      <c r="P109" s="126">
        <f ca="1">IFERROR(IF((VLOOKUP($E109,'NEA Backsheet'!$D$5:$CB$183,P$9,FALSE))="","",(VLOOKUP($E109,'NEA Backsheet'!$D$5:$CB$183,P$9,FALSE))),"")</f>
        <v>2112.2548551247537</v>
      </c>
      <c r="Q109" s="127">
        <f ca="1">IFERROR(IF((VLOOKUP($E109,'NEA Backsheet'!$D$5:$CB$183,Q$9,FALSE))="","",(VLOOKUP($E109,'NEA Backsheet'!$D$5:$CB$183,Q$9,FALSE))),"")</f>
        <v>0</v>
      </c>
      <c r="R109" s="126">
        <f ca="1">IFERROR(IF((VLOOKUP($E109,'NEA Backsheet'!$D$5:$CB$183,R$9,FALSE))="","",(VLOOKUP($E109,'NEA Backsheet'!$D$5:$CB$183,R$9,FALSE))),"")</f>
        <v>0</v>
      </c>
    </row>
    <row r="110" spans="1:18" ht="15" customHeight="1" x14ac:dyDescent="0.3">
      <c r="A110" s="56">
        <v>96</v>
      </c>
      <c r="B110" s="97" t="str">
        <f ca="1">IFERROR(IF((VLOOKUP($E110,'Org List'!$AJ$10:$AL$188,3,FALSE))="","",(VLOOKUP($E110,'Org List'!$AJ$10:$AL$188,3,FALSE))),"")</f>
        <v>North of England Commissioning Region</v>
      </c>
      <c r="C110" s="98" t="str">
        <f ca="1">IFERROR(IF((VLOOKUP($E110,'Org List'!$AO$10:$AQ$188,3,FALSE))="","",(VLOOKUP($E110,'Org List'!$AO$10:$AQ$188,3,FALSE))),"")</f>
        <v>North West Region</v>
      </c>
      <c r="D110" s="116" t="str">
        <f ca="1">IFERROR(IF((VLOOKUP($E110,'Org List'!$AT$10:$AV$188,3,FALSE))="","",(VLOOKUP($E110,'Org List'!$AT$10:$AV$188,3,FALSE))),"")</f>
        <v>NHS England North (Lancashire)</v>
      </c>
      <c r="E110" s="97" t="str">
        <f t="shared" ref="E110:E141" ca="1" si="3">IF($A110&gt;$U$5-1,"",INDIRECT("'Comms by AT'!D"&amp;$A110+$U$4))</f>
        <v>E10000017</v>
      </c>
      <c r="F110" s="99" t="str">
        <f ca="1">IF(E110="","",VLOOKUP(E110,'Org List'!$J$9:$K$488,2,0))</f>
        <v>Lancashire</v>
      </c>
      <c r="G110" s="123">
        <f ca="1">IFERROR(IF((VLOOKUP($E110,'NEA Backsheet'!$D$5:$CB$183,G$9,FALSE))="","",(VLOOKUP($E110,'NEA Backsheet'!$D$5:$CB$183,G$9,FALSE))),"")</f>
        <v>2737.0862878338071</v>
      </c>
      <c r="H110" s="124">
        <f ca="1">IFERROR(IF((VLOOKUP($E110,'NEA Backsheet'!$D$5:$CB$183,H$9,FALSE))="","",(VLOOKUP($E110,'NEA Backsheet'!$D$5:$CB$183,H$9,FALSE))),"")</f>
        <v>2712.6640389866716</v>
      </c>
      <c r="I110" s="124">
        <f ca="1">IFERROR(IF((VLOOKUP($E110,'NEA Backsheet'!$D$5:$CB$183,I$9,FALSE))="","",(VLOOKUP($E110,'NEA Backsheet'!$D$5:$CB$183,I$9,FALSE))),"")</f>
        <v>3057.7220343055533</v>
      </c>
      <c r="J110" s="125">
        <f ca="1">IFERROR(IF((VLOOKUP($E110,'NEA Backsheet'!$D$5:$CB$183,J$9,FALSE))="","",(VLOOKUP($E110,'NEA Backsheet'!$D$5:$CB$183,J$9,FALSE))),"")</f>
        <v>2989.3989486695259</v>
      </c>
      <c r="K110" s="123">
        <f ca="1">IFERROR(IF((VLOOKUP($E110,'NEA Backsheet'!$D$5:$CB$183,K$9,FALSE))="","",(VLOOKUP($E110,'NEA Backsheet'!$D$5:$CB$183,K$9,FALSE))),"")</f>
        <v>2773.9325432576848</v>
      </c>
      <c r="L110" s="124">
        <f ca="1">IFERROR(IF((VLOOKUP($E110,'NEA Backsheet'!$D$5:$CB$183,L$9,FALSE))="","",(VLOOKUP($E110,'NEA Backsheet'!$D$5:$CB$183,L$9,FALSE))),"")</f>
        <v>2704.5977228073116</v>
      </c>
      <c r="M110" s="124">
        <f ca="1">IFERROR(IF((VLOOKUP($E110,'NEA Backsheet'!$D$5:$CB$183,M$9,FALSE))="","",(VLOOKUP($E110,'NEA Backsheet'!$D$5:$CB$183,M$9,FALSE))),"")</f>
        <v>2959.8218758642161</v>
      </c>
      <c r="N110" s="126">
        <f ca="1">IFERROR(IF((VLOOKUP($E110,'NEA Backsheet'!$D$5:$CB$183,N$9,FALSE))="","",(VLOOKUP($E110,'NEA Backsheet'!$D$5:$CB$183,N$9,FALSE))),"")</f>
        <v>2864.0311897455367</v>
      </c>
      <c r="O110" s="184">
        <f ca="1">IFERROR(IF((VLOOKUP($E110,'NEA Backsheet'!$D$5:$CB$183,O$9,FALSE))="","",(VLOOKUP($E110,'NEA Backsheet'!$D$5:$CB$183,O$9,FALSE))),"")</f>
        <v>2962.6165026879876</v>
      </c>
      <c r="P110" s="126">
        <f ca="1">IFERROR(IF((VLOOKUP($E110,'NEA Backsheet'!$D$5:$CB$183,P$9,FALSE))="","",(VLOOKUP($E110,'NEA Backsheet'!$D$5:$CB$183,P$9,FALSE))),"")</f>
        <v>2901.8553514881883</v>
      </c>
      <c r="Q110" s="127">
        <f ca="1">IFERROR(IF((VLOOKUP($E110,'NEA Backsheet'!$D$5:$CB$183,Q$9,FALSE))="","",(VLOOKUP($E110,'NEA Backsheet'!$D$5:$CB$183,Q$9,FALSE))),"")</f>
        <v>0</v>
      </c>
      <c r="R110" s="126">
        <f ca="1">IFERROR(IF((VLOOKUP($E110,'NEA Backsheet'!$D$5:$CB$183,R$9,FALSE))="","",(VLOOKUP($E110,'NEA Backsheet'!$D$5:$CB$183,R$9,FALSE))),"")</f>
        <v>0</v>
      </c>
    </row>
    <row r="111" spans="1:18" ht="15" customHeight="1" x14ac:dyDescent="0.3">
      <c r="A111" s="56">
        <v>97</v>
      </c>
      <c r="B111" s="97" t="str">
        <f ca="1">IFERROR(IF((VLOOKUP($E111,'Org List'!$AJ$10:$AL$188,3,FALSE))="","",(VLOOKUP($E111,'Org List'!$AJ$10:$AL$188,3,FALSE))),"")</f>
        <v>North of England Commissioning Region</v>
      </c>
      <c r="C111" s="98" t="str">
        <f ca="1">IFERROR(IF((VLOOKUP($E111,'Org List'!$AO$10:$AQ$188,3,FALSE))="","",(VLOOKUP($E111,'Org List'!$AO$10:$AQ$188,3,FALSE))),"")</f>
        <v>Yorkshire and The Humber Region</v>
      </c>
      <c r="D111" s="116" t="str">
        <f ca="1">IFERROR(IF((VLOOKUP($E111,'Org List'!$AT$10:$AV$188,3,FALSE))="","",(VLOOKUP($E111,'Org List'!$AT$10:$AV$188,3,FALSE))),"")</f>
        <v>NHS England North (Yorkshire And Humber)</v>
      </c>
      <c r="E111" s="97" t="str">
        <f t="shared" ca="1" si="3"/>
        <v>E08000035</v>
      </c>
      <c r="F111" s="99" t="str">
        <f ca="1">IF(E111="","",VLOOKUP(E111,'Org List'!$J$9:$K$488,2,0))</f>
        <v>Leeds</v>
      </c>
      <c r="G111" s="123">
        <f ca="1">IFERROR(IF((VLOOKUP($E111,'NEA Backsheet'!$D$5:$CB$183,G$9,FALSE))="","",(VLOOKUP($E111,'NEA Backsheet'!$D$5:$CB$183,G$9,FALSE))),"")</f>
        <v>2543.7844441341244</v>
      </c>
      <c r="H111" s="124">
        <f ca="1">IFERROR(IF((VLOOKUP($E111,'NEA Backsheet'!$D$5:$CB$183,H$9,FALSE))="","",(VLOOKUP($E111,'NEA Backsheet'!$D$5:$CB$183,H$9,FALSE))),"")</f>
        <v>2450.0572222662977</v>
      </c>
      <c r="I111" s="124">
        <f ca="1">IFERROR(IF((VLOOKUP($E111,'NEA Backsheet'!$D$5:$CB$183,I$9,FALSE))="","",(VLOOKUP($E111,'NEA Backsheet'!$D$5:$CB$183,I$9,FALSE))),"")</f>
        <v>2351.1780503811515</v>
      </c>
      <c r="J111" s="125">
        <f ca="1">IFERROR(IF((VLOOKUP($E111,'NEA Backsheet'!$D$5:$CB$183,J$9,FALSE))="","",(VLOOKUP($E111,'NEA Backsheet'!$D$5:$CB$183,J$9,FALSE))),"")</f>
        <v>2302.0421132865886</v>
      </c>
      <c r="K111" s="123">
        <f ca="1">IFERROR(IF((VLOOKUP($E111,'NEA Backsheet'!$D$5:$CB$183,K$9,FALSE))="","",(VLOOKUP($E111,'NEA Backsheet'!$D$5:$CB$183,K$9,FALSE))),"")</f>
        <v>2547.0642024237068</v>
      </c>
      <c r="L111" s="124">
        <f ca="1">IFERROR(IF((VLOOKUP($E111,'NEA Backsheet'!$D$5:$CB$183,L$9,FALSE))="","",(VLOOKUP($E111,'NEA Backsheet'!$D$5:$CB$183,L$9,FALSE))),"")</f>
        <v>2509.9637812201458</v>
      </c>
      <c r="M111" s="124">
        <f ca="1">IFERROR(IF((VLOOKUP($E111,'NEA Backsheet'!$D$5:$CB$183,M$9,FALSE))="","",(VLOOKUP($E111,'NEA Backsheet'!$D$5:$CB$183,M$9,FALSE))),"")</f>
        <v>2582.7336791426023</v>
      </c>
      <c r="N111" s="126">
        <f ca="1">IFERROR(IF((VLOOKUP($E111,'NEA Backsheet'!$D$5:$CB$183,N$9,FALSE))="","",(VLOOKUP($E111,'NEA Backsheet'!$D$5:$CB$183,N$9,FALSE))),"")</f>
        <v>2552.4393624781965</v>
      </c>
      <c r="O111" s="184">
        <f ca="1">IFERROR(IF((VLOOKUP($E111,'NEA Backsheet'!$D$5:$CB$183,O$9,FALSE))="","",(VLOOKUP($E111,'NEA Backsheet'!$D$5:$CB$183,O$9,FALSE))),"")</f>
        <v>2445.7532181322667</v>
      </c>
      <c r="P111" s="126">
        <f ca="1">IFERROR(IF((VLOOKUP($E111,'NEA Backsheet'!$D$5:$CB$183,P$9,FALSE))="","",(VLOOKUP($E111,'NEA Backsheet'!$D$5:$CB$183,P$9,FALSE))),"")</f>
        <v>2416.357927079504</v>
      </c>
      <c r="Q111" s="127">
        <f ca="1">IFERROR(IF((VLOOKUP($E111,'NEA Backsheet'!$D$5:$CB$183,Q$9,FALSE))="","",(VLOOKUP($E111,'NEA Backsheet'!$D$5:$CB$183,Q$9,FALSE))),"")</f>
        <v>0</v>
      </c>
      <c r="R111" s="126">
        <f ca="1">IFERROR(IF((VLOOKUP($E111,'NEA Backsheet'!$D$5:$CB$183,R$9,FALSE))="","",(VLOOKUP($E111,'NEA Backsheet'!$D$5:$CB$183,R$9,FALSE))),"")</f>
        <v>0</v>
      </c>
    </row>
    <row r="112" spans="1:18" ht="15" customHeight="1" x14ac:dyDescent="0.3">
      <c r="A112" s="56">
        <v>98</v>
      </c>
      <c r="B112" s="97" t="str">
        <f ca="1">IFERROR(IF((VLOOKUP($E112,'Org List'!$AJ$10:$AL$188,3,FALSE))="","",(VLOOKUP($E112,'Org List'!$AJ$10:$AL$188,3,FALSE))),"")</f>
        <v>Midlands and East of England Commissioning Region</v>
      </c>
      <c r="C112" s="98" t="str">
        <f ca="1">IFERROR(IF((VLOOKUP($E112,'Org List'!$AO$10:$AQ$188,3,FALSE))="","",(VLOOKUP($E112,'Org List'!$AO$10:$AQ$188,3,FALSE))),"")</f>
        <v>East Midlands Region</v>
      </c>
      <c r="D112" s="116" t="str">
        <f ca="1">IFERROR(IF((VLOOKUP($E112,'Org List'!$AT$10:$AV$188,3,FALSE))="","",(VLOOKUP($E112,'Org List'!$AT$10:$AV$188,3,FALSE))),"")</f>
        <v>NHS England Midlands And East (Central Midlands)</v>
      </c>
      <c r="E112" s="97" t="str">
        <f t="shared" ca="1" si="3"/>
        <v>E06000016</v>
      </c>
      <c r="F112" s="99" t="str">
        <f ca="1">IF(E112="","",VLOOKUP(E112,'Org List'!$J$9:$K$488,2,0))</f>
        <v>Leicester</v>
      </c>
      <c r="G112" s="123">
        <f ca="1">IFERROR(IF((VLOOKUP($E112,'NEA Backsheet'!$D$5:$CB$183,G$9,FALSE))="","",(VLOOKUP($E112,'NEA Backsheet'!$D$5:$CB$183,G$9,FALSE))),"")</f>
        <v>2841.1597229057625</v>
      </c>
      <c r="H112" s="124">
        <f ca="1">IFERROR(IF((VLOOKUP($E112,'NEA Backsheet'!$D$5:$CB$183,H$9,FALSE))="","",(VLOOKUP($E112,'NEA Backsheet'!$D$5:$CB$183,H$9,FALSE))),"")</f>
        <v>2857.4146741230647</v>
      </c>
      <c r="I112" s="124">
        <f ca="1">IFERROR(IF((VLOOKUP($E112,'NEA Backsheet'!$D$5:$CB$183,I$9,FALSE))="","",(VLOOKUP($E112,'NEA Backsheet'!$D$5:$CB$183,I$9,FALSE))),"")</f>
        <v>2848.7118683654849</v>
      </c>
      <c r="J112" s="125">
        <f ca="1">IFERROR(IF((VLOOKUP($E112,'NEA Backsheet'!$D$5:$CB$183,J$9,FALSE))="","",(VLOOKUP($E112,'NEA Backsheet'!$D$5:$CB$183,J$9,FALSE))),"")</f>
        <v>2868.5686098619544</v>
      </c>
      <c r="K112" s="123">
        <f ca="1">IFERROR(IF((VLOOKUP($E112,'NEA Backsheet'!$D$5:$CB$183,K$9,FALSE))="","",(VLOOKUP($E112,'NEA Backsheet'!$D$5:$CB$183,K$9,FALSE))),"")</f>
        <v>310.87369300947501</v>
      </c>
      <c r="L112" s="124">
        <f ca="1">IFERROR(IF((VLOOKUP($E112,'NEA Backsheet'!$D$5:$CB$183,L$9,FALSE))="","",(VLOOKUP($E112,'NEA Backsheet'!$D$5:$CB$183,L$9,FALSE))),"")</f>
        <v>270.64621524270223</v>
      </c>
      <c r="M112" s="124">
        <f ca="1">IFERROR(IF((VLOOKUP($E112,'NEA Backsheet'!$D$5:$CB$183,M$9,FALSE))="","",(VLOOKUP($E112,'NEA Backsheet'!$D$5:$CB$183,M$9,FALSE))),"")</f>
        <v>292.62806615734053</v>
      </c>
      <c r="N112" s="126">
        <f ca="1">IFERROR(IF((VLOOKUP($E112,'NEA Backsheet'!$D$5:$CB$183,N$9,FALSE))="","",(VLOOKUP($E112,'NEA Backsheet'!$D$5:$CB$183,N$9,FALSE))),"")</f>
        <v>333.55676017325806</v>
      </c>
      <c r="O112" s="184">
        <f ca="1">IFERROR(IF((VLOOKUP($E112,'NEA Backsheet'!$D$5:$CB$183,O$9,FALSE))="","",(VLOOKUP($E112,'NEA Backsheet'!$D$5:$CB$183,O$9,FALSE))),"")</f>
        <v>2905.7612768975405</v>
      </c>
      <c r="P112" s="126">
        <f ca="1">IFERROR(IF((VLOOKUP($E112,'NEA Backsheet'!$D$5:$CB$183,P$9,FALSE))="","",(VLOOKUP($E112,'NEA Backsheet'!$D$5:$CB$183,P$9,FALSE))),"")</f>
        <v>2633.8058001662334</v>
      </c>
      <c r="Q112" s="127">
        <f ca="1">IFERROR(IF((VLOOKUP($E112,'NEA Backsheet'!$D$5:$CB$183,Q$9,FALSE))="","",(VLOOKUP($E112,'NEA Backsheet'!$D$5:$CB$183,Q$9,FALSE))),"")</f>
        <v>0</v>
      </c>
      <c r="R112" s="126">
        <f ca="1">IFERROR(IF((VLOOKUP($E112,'NEA Backsheet'!$D$5:$CB$183,R$9,FALSE))="","",(VLOOKUP($E112,'NEA Backsheet'!$D$5:$CB$183,R$9,FALSE))),"")</f>
        <v>0</v>
      </c>
    </row>
    <row r="113" spans="1:18" ht="15" customHeight="1" x14ac:dyDescent="0.3">
      <c r="A113" s="56">
        <v>99</v>
      </c>
      <c r="B113" s="97" t="str">
        <f ca="1">IFERROR(IF((VLOOKUP($E113,'Org List'!$AJ$10:$AL$188,3,FALSE))="","",(VLOOKUP($E113,'Org List'!$AJ$10:$AL$188,3,FALSE))),"")</f>
        <v>Midlands and East of England Commissioning Region</v>
      </c>
      <c r="C113" s="98" t="str">
        <f ca="1">IFERROR(IF((VLOOKUP($E113,'Org List'!$AO$10:$AQ$188,3,FALSE))="","",(VLOOKUP($E113,'Org List'!$AO$10:$AQ$188,3,FALSE))),"")</f>
        <v>East Midlands Region</v>
      </c>
      <c r="D113" s="116" t="str">
        <f ca="1">IFERROR(IF((VLOOKUP($E113,'Org List'!$AT$10:$AV$188,3,FALSE))="","",(VLOOKUP($E113,'Org List'!$AT$10:$AV$188,3,FALSE))),"")</f>
        <v>NHS England Midlands And East (Central Midlands)</v>
      </c>
      <c r="E113" s="97" t="str">
        <f t="shared" ca="1" si="3"/>
        <v>E10000018</v>
      </c>
      <c r="F113" s="99" t="str">
        <f ca="1">IF(E113="","",VLOOKUP(E113,'Org List'!$J$9:$K$488,2,0))</f>
        <v>Leicestershire</v>
      </c>
      <c r="G113" s="123">
        <f ca="1">IFERROR(IF((VLOOKUP($E113,'NEA Backsheet'!$D$5:$CB$183,G$9,FALSE))="","",(VLOOKUP($E113,'NEA Backsheet'!$D$5:$CB$183,G$9,FALSE))),"")</f>
        <v>2415.5643261210462</v>
      </c>
      <c r="H113" s="124">
        <f ca="1">IFERROR(IF((VLOOKUP($E113,'NEA Backsheet'!$D$5:$CB$183,H$9,FALSE))="","",(VLOOKUP($E113,'NEA Backsheet'!$D$5:$CB$183,H$9,FALSE))),"")</f>
        <v>2466.4809036392317</v>
      </c>
      <c r="I113" s="124">
        <f ca="1">IFERROR(IF((VLOOKUP($E113,'NEA Backsheet'!$D$5:$CB$183,I$9,FALSE))="","",(VLOOKUP($E113,'NEA Backsheet'!$D$5:$CB$183,I$9,FALSE))),"")</f>
        <v>2536.7542759993034</v>
      </c>
      <c r="J113" s="125">
        <f ca="1">IFERROR(IF((VLOOKUP($E113,'NEA Backsheet'!$D$5:$CB$183,J$9,FALSE))="","",(VLOOKUP($E113,'NEA Backsheet'!$D$5:$CB$183,J$9,FALSE))),"")</f>
        <v>2602.2201488181759</v>
      </c>
      <c r="K113" s="123">
        <f ca="1">IFERROR(IF((VLOOKUP($E113,'NEA Backsheet'!$D$5:$CB$183,K$9,FALSE))="","",(VLOOKUP($E113,'NEA Backsheet'!$D$5:$CB$183,K$9,FALSE))),"")</f>
        <v>2521.1248773505486</v>
      </c>
      <c r="L113" s="124">
        <f ca="1">IFERROR(IF((VLOOKUP($E113,'NEA Backsheet'!$D$5:$CB$183,L$9,FALSE))="","",(VLOOKUP($E113,'NEA Backsheet'!$D$5:$CB$183,L$9,FALSE))),"")</f>
        <v>2522.9032809949999</v>
      </c>
      <c r="M113" s="124">
        <f ca="1">IFERROR(IF((VLOOKUP($E113,'NEA Backsheet'!$D$5:$CB$183,M$9,FALSE))="","",(VLOOKUP($E113,'NEA Backsheet'!$D$5:$CB$183,M$9,FALSE))),"")</f>
        <v>2582.174187787848</v>
      </c>
      <c r="N113" s="126">
        <f ca="1">IFERROR(IF((VLOOKUP($E113,'NEA Backsheet'!$D$5:$CB$183,N$9,FALSE))="","",(VLOOKUP($E113,'NEA Backsheet'!$D$5:$CB$183,N$9,FALSE))),"")</f>
        <v>2577.0666038097456</v>
      </c>
      <c r="O113" s="184">
        <f ca="1">IFERROR(IF((VLOOKUP($E113,'NEA Backsheet'!$D$5:$CB$183,O$9,FALSE))="","",(VLOOKUP($E113,'NEA Backsheet'!$D$5:$CB$183,O$9,FALSE))),"")</f>
        <v>2544.0183058552607</v>
      </c>
      <c r="P113" s="126">
        <f ca="1">IFERROR(IF((VLOOKUP($E113,'NEA Backsheet'!$D$5:$CB$183,P$9,FALSE))="","",(VLOOKUP($E113,'NEA Backsheet'!$D$5:$CB$183,P$9,FALSE))),"")</f>
        <v>2382.5323593490862</v>
      </c>
      <c r="Q113" s="127">
        <f ca="1">IFERROR(IF((VLOOKUP($E113,'NEA Backsheet'!$D$5:$CB$183,Q$9,FALSE))="","",(VLOOKUP($E113,'NEA Backsheet'!$D$5:$CB$183,Q$9,FALSE))),"")</f>
        <v>0</v>
      </c>
      <c r="R113" s="126">
        <f ca="1">IFERROR(IF((VLOOKUP($E113,'NEA Backsheet'!$D$5:$CB$183,R$9,FALSE))="","",(VLOOKUP($E113,'NEA Backsheet'!$D$5:$CB$183,R$9,FALSE))),"")</f>
        <v>0</v>
      </c>
    </row>
    <row r="114" spans="1:18" ht="15" customHeight="1" x14ac:dyDescent="0.3">
      <c r="A114" s="56">
        <v>100</v>
      </c>
      <c r="B114" s="97" t="str">
        <f ca="1">IFERROR(IF((VLOOKUP($E114,'Org List'!$AJ$10:$AL$188,3,FALSE))="","",(VLOOKUP($E114,'Org List'!$AJ$10:$AL$188,3,FALSE))),"")</f>
        <v>London Commissioning Region</v>
      </c>
      <c r="C114" s="98" t="str">
        <f ca="1">IFERROR(IF((VLOOKUP($E114,'Org List'!$AO$10:$AQ$188,3,FALSE))="","",(VLOOKUP($E114,'Org List'!$AO$10:$AQ$188,3,FALSE))),"")</f>
        <v>London Region</v>
      </c>
      <c r="D114" s="116" t="str">
        <f ca="1">IFERROR(IF((VLOOKUP($E114,'Org List'!$AT$10:$AV$188,3,FALSE))="","",(VLOOKUP($E114,'Org List'!$AT$10:$AV$188,3,FALSE))),"")</f>
        <v>NHS England London</v>
      </c>
      <c r="E114" s="97" t="str">
        <f t="shared" ca="1" si="3"/>
        <v>E09000023</v>
      </c>
      <c r="F114" s="99" t="str">
        <f ca="1">IF(E114="","",VLOOKUP(E114,'Org List'!$J$9:$K$488,2,0))</f>
        <v>Lewisham</v>
      </c>
      <c r="G114" s="123">
        <f ca="1">IFERROR(IF((VLOOKUP($E114,'NEA Backsheet'!$D$5:$CB$183,G$9,FALSE))="","",(VLOOKUP($E114,'NEA Backsheet'!$D$5:$CB$183,G$9,FALSE))),"")</f>
        <v>2225.1941082375047</v>
      </c>
      <c r="H114" s="124">
        <f ca="1">IFERROR(IF((VLOOKUP($E114,'NEA Backsheet'!$D$5:$CB$183,H$9,FALSE))="","",(VLOOKUP($E114,'NEA Backsheet'!$D$5:$CB$183,H$9,FALSE))),"")</f>
        <v>2200.8833640723869</v>
      </c>
      <c r="I114" s="124">
        <f ca="1">IFERROR(IF((VLOOKUP($E114,'NEA Backsheet'!$D$5:$CB$183,I$9,FALSE))="","",(VLOOKUP($E114,'NEA Backsheet'!$D$5:$CB$183,I$9,FALSE))),"")</f>
        <v>2218.043492233845</v>
      </c>
      <c r="J114" s="125">
        <f ca="1">IFERROR(IF((VLOOKUP($E114,'NEA Backsheet'!$D$5:$CB$183,J$9,FALSE))="","",(VLOOKUP($E114,'NEA Backsheet'!$D$5:$CB$183,J$9,FALSE))),"")</f>
        <v>2049.2931169792487</v>
      </c>
      <c r="K114" s="123">
        <f ca="1">IFERROR(IF((VLOOKUP($E114,'NEA Backsheet'!$D$5:$CB$183,K$9,FALSE))="","",(VLOOKUP($E114,'NEA Backsheet'!$D$5:$CB$183,K$9,FALSE))),"")</f>
        <v>2205.4669296144543</v>
      </c>
      <c r="L114" s="124">
        <f ca="1">IFERROR(IF((VLOOKUP($E114,'NEA Backsheet'!$D$5:$CB$183,L$9,FALSE))="","",(VLOOKUP($E114,'NEA Backsheet'!$D$5:$CB$183,L$9,FALSE))),"")</f>
        <v>2229.8918179500997</v>
      </c>
      <c r="M114" s="124">
        <f ca="1">IFERROR(IF((VLOOKUP($E114,'NEA Backsheet'!$D$5:$CB$183,M$9,FALSE))="","",(VLOOKUP($E114,'NEA Backsheet'!$D$5:$CB$183,M$9,FALSE))),"")</f>
        <v>2230.6030234590721</v>
      </c>
      <c r="N114" s="126">
        <f ca="1">IFERROR(IF((VLOOKUP($E114,'NEA Backsheet'!$D$5:$CB$183,N$9,FALSE))="","",(VLOOKUP($E114,'NEA Backsheet'!$D$5:$CB$183,N$9,FALSE))),"")</f>
        <v>2154.1535780029253</v>
      </c>
      <c r="O114" s="184">
        <f ca="1">IFERROR(IF((VLOOKUP($E114,'NEA Backsheet'!$D$5:$CB$183,O$9,FALSE))="","",(VLOOKUP($E114,'NEA Backsheet'!$D$5:$CB$183,O$9,FALSE))),"")</f>
        <v>2147.1958190913019</v>
      </c>
      <c r="P114" s="126">
        <f ca="1">IFERROR(IF((VLOOKUP($E114,'NEA Backsheet'!$D$5:$CB$183,P$9,FALSE))="","",(VLOOKUP($E114,'NEA Backsheet'!$D$5:$CB$183,P$9,FALSE))),"")</f>
        <v>2162.5120050422565</v>
      </c>
      <c r="Q114" s="127">
        <f ca="1">IFERROR(IF((VLOOKUP($E114,'NEA Backsheet'!$D$5:$CB$183,Q$9,FALSE))="","",(VLOOKUP($E114,'NEA Backsheet'!$D$5:$CB$183,Q$9,FALSE))),"")</f>
        <v>0</v>
      </c>
      <c r="R114" s="126">
        <f ca="1">IFERROR(IF((VLOOKUP($E114,'NEA Backsheet'!$D$5:$CB$183,R$9,FALSE))="","",(VLOOKUP($E114,'NEA Backsheet'!$D$5:$CB$183,R$9,FALSE))),"")</f>
        <v>0</v>
      </c>
    </row>
    <row r="115" spans="1:18" ht="15" customHeight="1" x14ac:dyDescent="0.3">
      <c r="A115" s="56">
        <v>101</v>
      </c>
      <c r="B115" s="97" t="str">
        <f ca="1">IFERROR(IF((VLOOKUP($E115,'Org List'!$AJ$10:$AL$188,3,FALSE))="","",(VLOOKUP($E115,'Org List'!$AJ$10:$AL$188,3,FALSE))),"")</f>
        <v>Midlands and East of England Commissioning Region</v>
      </c>
      <c r="C115" s="98" t="str">
        <f ca="1">IFERROR(IF((VLOOKUP($E115,'Org List'!$AO$10:$AQ$188,3,FALSE))="","",(VLOOKUP($E115,'Org List'!$AO$10:$AQ$188,3,FALSE))),"")</f>
        <v>East Midlands Region</v>
      </c>
      <c r="D115" s="116" t="str">
        <f ca="1">IFERROR(IF((VLOOKUP($E115,'Org List'!$AT$10:$AV$188,3,FALSE))="","",(VLOOKUP($E115,'Org List'!$AT$10:$AV$188,3,FALSE))),"")</f>
        <v>NHS England Midlands And East (Central Midlands)</v>
      </c>
      <c r="E115" s="97" t="str">
        <f t="shared" ca="1" si="3"/>
        <v>E10000019</v>
      </c>
      <c r="F115" s="99" t="str">
        <f ca="1">IF(E115="","",VLOOKUP(E115,'Org List'!$J$9:$K$488,2,0))</f>
        <v>Lincolnshire</v>
      </c>
      <c r="G115" s="123">
        <f ca="1">IFERROR(IF((VLOOKUP($E115,'NEA Backsheet'!$D$5:$CB$183,G$9,FALSE))="","",(VLOOKUP($E115,'NEA Backsheet'!$D$5:$CB$183,G$9,FALSE))),"")</f>
        <v>2438.3820483403842</v>
      </c>
      <c r="H115" s="124">
        <f ca="1">IFERROR(IF((VLOOKUP($E115,'NEA Backsheet'!$D$5:$CB$183,H$9,FALSE))="","",(VLOOKUP($E115,'NEA Backsheet'!$D$5:$CB$183,H$9,FALSE))),"")</f>
        <v>2484.0582316709206</v>
      </c>
      <c r="I115" s="124">
        <f ca="1">IFERROR(IF((VLOOKUP($E115,'NEA Backsheet'!$D$5:$CB$183,I$9,FALSE))="","",(VLOOKUP($E115,'NEA Backsheet'!$D$5:$CB$183,I$9,FALSE))),"")</f>
        <v>2625.8246029026582</v>
      </c>
      <c r="J115" s="125">
        <f ca="1">IFERROR(IF((VLOOKUP($E115,'NEA Backsheet'!$D$5:$CB$183,J$9,FALSE))="","",(VLOOKUP($E115,'NEA Backsheet'!$D$5:$CB$183,J$9,FALSE))),"")</f>
        <v>2542.6615493591503</v>
      </c>
      <c r="K115" s="123">
        <f ca="1">IFERROR(IF((VLOOKUP($E115,'NEA Backsheet'!$D$5:$CB$183,K$9,FALSE))="","",(VLOOKUP($E115,'NEA Backsheet'!$D$5:$CB$183,K$9,FALSE))),"")</f>
        <v>2520.955292512956</v>
      </c>
      <c r="L115" s="124">
        <f ca="1">IFERROR(IF((VLOOKUP($E115,'NEA Backsheet'!$D$5:$CB$183,L$9,FALSE))="","",(VLOOKUP($E115,'NEA Backsheet'!$D$5:$CB$183,L$9,FALSE))),"")</f>
        <v>2527.6677245154015</v>
      </c>
      <c r="M115" s="124">
        <f ca="1">IFERROR(IF((VLOOKUP($E115,'NEA Backsheet'!$D$5:$CB$183,M$9,FALSE))="","",(VLOOKUP($E115,'NEA Backsheet'!$D$5:$CB$183,M$9,FALSE))),"")</f>
        <v>2611.0059488734232</v>
      </c>
      <c r="N115" s="126">
        <f ca="1">IFERROR(IF((VLOOKUP($E115,'NEA Backsheet'!$D$5:$CB$183,N$9,FALSE))="","",(VLOOKUP($E115,'NEA Backsheet'!$D$5:$CB$183,N$9,FALSE))),"")</f>
        <v>2529.6069264918133</v>
      </c>
      <c r="O115" s="184">
        <f ca="1">IFERROR(IF((VLOOKUP($E115,'NEA Backsheet'!$D$5:$CB$183,O$9,FALSE))="","",(VLOOKUP($E115,'NEA Backsheet'!$D$5:$CB$183,O$9,FALSE))),"")</f>
        <v>2501.4373076156735</v>
      </c>
      <c r="P115" s="126">
        <f ca="1">IFERROR(IF((VLOOKUP($E115,'NEA Backsheet'!$D$5:$CB$183,P$9,FALSE))="","",(VLOOKUP($E115,'NEA Backsheet'!$D$5:$CB$183,P$9,FALSE))),"")</f>
        <v>2510.1080552278768</v>
      </c>
      <c r="Q115" s="127">
        <f ca="1">IFERROR(IF((VLOOKUP($E115,'NEA Backsheet'!$D$5:$CB$183,Q$9,FALSE))="","",(VLOOKUP($E115,'NEA Backsheet'!$D$5:$CB$183,Q$9,FALSE))),"")</f>
        <v>0</v>
      </c>
      <c r="R115" s="126">
        <f ca="1">IFERROR(IF((VLOOKUP($E115,'NEA Backsheet'!$D$5:$CB$183,R$9,FALSE))="","",(VLOOKUP($E115,'NEA Backsheet'!$D$5:$CB$183,R$9,FALSE))),"")</f>
        <v>0</v>
      </c>
    </row>
    <row r="116" spans="1:18" ht="15" customHeight="1" x14ac:dyDescent="0.3">
      <c r="A116" s="56">
        <v>102</v>
      </c>
      <c r="B116" s="97" t="str">
        <f ca="1">IFERROR(IF((VLOOKUP($E116,'Org List'!$AJ$10:$AL$188,3,FALSE))="","",(VLOOKUP($E116,'Org List'!$AJ$10:$AL$188,3,FALSE))),"")</f>
        <v>North of England Commissioning Region</v>
      </c>
      <c r="C116" s="98" t="str">
        <f ca="1">IFERROR(IF((VLOOKUP($E116,'Org List'!$AO$10:$AQ$188,3,FALSE))="","",(VLOOKUP($E116,'Org List'!$AO$10:$AQ$188,3,FALSE))),"")</f>
        <v>North West Region</v>
      </c>
      <c r="D116" s="116" t="str">
        <f ca="1">IFERROR(IF((VLOOKUP($E116,'Org List'!$AT$10:$AV$188,3,FALSE))="","",(VLOOKUP($E116,'Org List'!$AT$10:$AV$188,3,FALSE))),"")</f>
        <v>NHS England North (Cheshire And Merseyside)</v>
      </c>
      <c r="E116" s="97" t="str">
        <f t="shared" ca="1" si="3"/>
        <v>E08000012</v>
      </c>
      <c r="F116" s="99" t="str">
        <f ca="1">IF(E116="","",VLOOKUP(E116,'Org List'!$J$9:$K$488,2,0))</f>
        <v>Liverpool</v>
      </c>
      <c r="G116" s="123">
        <f ca="1">IFERROR(IF((VLOOKUP($E116,'NEA Backsheet'!$D$5:$CB$183,G$9,FALSE))="","",(VLOOKUP($E116,'NEA Backsheet'!$D$5:$CB$183,G$9,FALSE))),"")</f>
        <v>3117.6908189194824</v>
      </c>
      <c r="H116" s="124">
        <f ca="1">IFERROR(IF((VLOOKUP($E116,'NEA Backsheet'!$D$5:$CB$183,H$9,FALSE))="","",(VLOOKUP($E116,'NEA Backsheet'!$D$5:$CB$183,H$9,FALSE))),"")</f>
        <v>3205.3188765258005</v>
      </c>
      <c r="I116" s="124">
        <f ca="1">IFERROR(IF((VLOOKUP($E116,'NEA Backsheet'!$D$5:$CB$183,I$9,FALSE))="","",(VLOOKUP($E116,'NEA Backsheet'!$D$5:$CB$183,I$9,FALSE))),"")</f>
        <v>3419.7434284698747</v>
      </c>
      <c r="J116" s="125">
        <f ca="1">IFERROR(IF((VLOOKUP($E116,'NEA Backsheet'!$D$5:$CB$183,J$9,FALSE))="","",(VLOOKUP($E116,'NEA Backsheet'!$D$5:$CB$183,J$9,FALSE))),"")</f>
        <v>3476.7673438519005</v>
      </c>
      <c r="K116" s="123">
        <f ca="1">IFERROR(IF((VLOOKUP($E116,'NEA Backsheet'!$D$5:$CB$183,K$9,FALSE))="","",(VLOOKUP($E116,'NEA Backsheet'!$D$5:$CB$183,K$9,FALSE))),"")</f>
        <v>3458.5703416719084</v>
      </c>
      <c r="L116" s="124">
        <f ca="1">IFERROR(IF((VLOOKUP($E116,'NEA Backsheet'!$D$5:$CB$183,L$9,FALSE))="","",(VLOOKUP($E116,'NEA Backsheet'!$D$5:$CB$183,L$9,FALSE))),"")</f>
        <v>3474.6777032759824</v>
      </c>
      <c r="M116" s="124">
        <f ca="1">IFERROR(IF((VLOOKUP($E116,'NEA Backsheet'!$D$5:$CB$183,M$9,FALSE))="","",(VLOOKUP($E116,'NEA Backsheet'!$D$5:$CB$183,M$9,FALSE))),"")</f>
        <v>3482.6845488685703</v>
      </c>
      <c r="N116" s="126">
        <f ca="1">IFERROR(IF((VLOOKUP($E116,'NEA Backsheet'!$D$5:$CB$183,N$9,FALSE))="","",(VLOOKUP($E116,'NEA Backsheet'!$D$5:$CB$183,N$9,FALSE))),"")</f>
        <v>3461.9982774774903</v>
      </c>
      <c r="O116" s="184">
        <f ca="1">IFERROR(IF((VLOOKUP($E116,'NEA Backsheet'!$D$5:$CB$183,O$9,FALSE))="","",(VLOOKUP($E116,'NEA Backsheet'!$D$5:$CB$183,O$9,FALSE))),"")</f>
        <v>3568.7121354006972</v>
      </c>
      <c r="P116" s="126">
        <f ca="1">IFERROR(IF((VLOOKUP($E116,'NEA Backsheet'!$D$5:$CB$183,P$9,FALSE))="","",(VLOOKUP($E116,'NEA Backsheet'!$D$5:$CB$183,P$9,FALSE))),"")</f>
        <v>3585.387451116902</v>
      </c>
      <c r="Q116" s="127">
        <f ca="1">IFERROR(IF((VLOOKUP($E116,'NEA Backsheet'!$D$5:$CB$183,Q$9,FALSE))="","",(VLOOKUP($E116,'NEA Backsheet'!$D$5:$CB$183,Q$9,FALSE))),"")</f>
        <v>0</v>
      </c>
      <c r="R116" s="126">
        <f ca="1">IFERROR(IF((VLOOKUP($E116,'NEA Backsheet'!$D$5:$CB$183,R$9,FALSE))="","",(VLOOKUP($E116,'NEA Backsheet'!$D$5:$CB$183,R$9,FALSE))),"")</f>
        <v>0</v>
      </c>
    </row>
    <row r="117" spans="1:18" ht="15" customHeight="1" x14ac:dyDescent="0.3">
      <c r="A117" s="56">
        <v>103</v>
      </c>
      <c r="B117" s="97" t="str">
        <f ca="1">IFERROR(IF((VLOOKUP($E117,'Org List'!$AJ$10:$AL$188,3,FALSE))="","",(VLOOKUP($E117,'Org List'!$AJ$10:$AL$188,3,FALSE))),"")</f>
        <v>Midlands and East of England Commissioning Region</v>
      </c>
      <c r="C117" s="98" t="str">
        <f ca="1">IFERROR(IF((VLOOKUP($E117,'Org List'!$AO$10:$AQ$188,3,FALSE))="","",(VLOOKUP($E117,'Org List'!$AO$10:$AQ$188,3,FALSE))),"")</f>
        <v>East Region</v>
      </c>
      <c r="D117" s="116" t="str">
        <f ca="1">IFERROR(IF((VLOOKUP($E117,'Org List'!$AT$10:$AV$188,3,FALSE))="","",(VLOOKUP($E117,'Org List'!$AT$10:$AV$188,3,FALSE))),"")</f>
        <v>NHS England Midlands And East (Central Midlands)</v>
      </c>
      <c r="E117" s="97" t="str">
        <f t="shared" ca="1" si="3"/>
        <v>E06000032</v>
      </c>
      <c r="F117" s="99" t="str">
        <f ca="1">IF(E117="","",VLOOKUP(E117,'Org List'!$J$9:$K$488,2,0))</f>
        <v>Luton</v>
      </c>
      <c r="G117" s="123">
        <f ca="1">IFERROR(IF((VLOOKUP($E117,'NEA Backsheet'!$D$5:$CB$183,G$9,FALSE))="","",(VLOOKUP($E117,'NEA Backsheet'!$D$5:$CB$183,G$9,FALSE))),"")</f>
        <v>3219.02281683095</v>
      </c>
      <c r="H117" s="124">
        <f ca="1">IFERROR(IF((VLOOKUP($E117,'NEA Backsheet'!$D$5:$CB$183,H$9,FALSE))="","",(VLOOKUP($E117,'NEA Backsheet'!$D$5:$CB$183,H$9,FALSE))),"")</f>
        <v>3208.240424938992</v>
      </c>
      <c r="I117" s="124">
        <f ca="1">IFERROR(IF((VLOOKUP($E117,'NEA Backsheet'!$D$5:$CB$183,I$9,FALSE))="","",(VLOOKUP($E117,'NEA Backsheet'!$D$5:$CB$183,I$9,FALSE))),"")</f>
        <v>3441.8446697419295</v>
      </c>
      <c r="J117" s="125">
        <f ca="1">IFERROR(IF((VLOOKUP($E117,'NEA Backsheet'!$D$5:$CB$183,J$9,FALSE))="","",(VLOOKUP($E117,'NEA Backsheet'!$D$5:$CB$183,J$9,FALSE))),"")</f>
        <v>3286.1744985945325</v>
      </c>
      <c r="K117" s="123">
        <f ca="1">IFERROR(IF((VLOOKUP($E117,'NEA Backsheet'!$D$5:$CB$183,K$9,FALSE))="","",(VLOOKUP($E117,'NEA Backsheet'!$D$5:$CB$183,K$9,FALSE))),"")</f>
        <v>3231.9431079302726</v>
      </c>
      <c r="L117" s="124">
        <f ca="1">IFERROR(IF((VLOOKUP($E117,'NEA Backsheet'!$D$5:$CB$183,L$9,FALSE))="","",(VLOOKUP($E117,'NEA Backsheet'!$D$5:$CB$183,L$9,FALSE))),"")</f>
        <v>3209.5618525727427</v>
      </c>
      <c r="M117" s="124">
        <f ca="1">IFERROR(IF((VLOOKUP($E117,'NEA Backsheet'!$D$5:$CB$183,M$9,FALSE))="","",(VLOOKUP($E117,'NEA Backsheet'!$D$5:$CB$183,M$9,FALSE))),"")</f>
        <v>3421.9335901144905</v>
      </c>
      <c r="N117" s="126">
        <f ca="1">IFERROR(IF((VLOOKUP($E117,'NEA Backsheet'!$D$5:$CB$183,N$9,FALSE))="","",(VLOOKUP($E117,'NEA Backsheet'!$D$5:$CB$183,N$9,FALSE))),"")</f>
        <v>3325.2299998964668</v>
      </c>
      <c r="O117" s="184">
        <f ca="1">IFERROR(IF((VLOOKUP($E117,'NEA Backsheet'!$D$5:$CB$183,O$9,FALSE))="","",(VLOOKUP($E117,'NEA Backsheet'!$D$5:$CB$183,O$9,FALSE))),"")</f>
        <v>3146.4453297650603</v>
      </c>
      <c r="P117" s="126">
        <f ca="1">IFERROR(IF((VLOOKUP($E117,'NEA Backsheet'!$D$5:$CB$183,P$9,FALSE))="","",(VLOOKUP($E117,'NEA Backsheet'!$D$5:$CB$183,P$9,FALSE))),"")</f>
        <v>3202.667467281402</v>
      </c>
      <c r="Q117" s="127">
        <f ca="1">IFERROR(IF((VLOOKUP($E117,'NEA Backsheet'!$D$5:$CB$183,Q$9,FALSE))="","",(VLOOKUP($E117,'NEA Backsheet'!$D$5:$CB$183,Q$9,FALSE))),"")</f>
        <v>0</v>
      </c>
      <c r="R117" s="126">
        <f ca="1">IFERROR(IF((VLOOKUP($E117,'NEA Backsheet'!$D$5:$CB$183,R$9,FALSE))="","",(VLOOKUP($E117,'NEA Backsheet'!$D$5:$CB$183,R$9,FALSE))),"")</f>
        <v>0</v>
      </c>
    </row>
    <row r="118" spans="1:18" ht="15" customHeight="1" x14ac:dyDescent="0.3">
      <c r="A118" s="56">
        <v>104</v>
      </c>
      <c r="B118" s="97" t="str">
        <f ca="1">IFERROR(IF((VLOOKUP($E118,'Org List'!$AJ$10:$AL$188,3,FALSE))="","",(VLOOKUP($E118,'Org List'!$AJ$10:$AL$188,3,FALSE))),"")</f>
        <v>North of England Commissioning Region</v>
      </c>
      <c r="C118" s="98" t="str">
        <f ca="1">IFERROR(IF((VLOOKUP($E118,'Org List'!$AO$10:$AQ$188,3,FALSE))="","",(VLOOKUP($E118,'Org List'!$AO$10:$AQ$188,3,FALSE))),"")</f>
        <v>North West Region</v>
      </c>
      <c r="D118" s="116" t="str">
        <f ca="1">IFERROR(IF((VLOOKUP($E118,'Org List'!$AT$10:$AV$188,3,FALSE))="","",(VLOOKUP($E118,'Org List'!$AT$10:$AV$188,3,FALSE))),"")</f>
        <v>NHS England North (Greater Manchester)</v>
      </c>
      <c r="E118" s="97" t="str">
        <f t="shared" ca="1" si="3"/>
        <v>E08000003</v>
      </c>
      <c r="F118" s="99" t="str">
        <f ca="1">IF(E118="","",VLOOKUP(E118,'Org List'!$J$9:$K$488,2,0))</f>
        <v>Manchester</v>
      </c>
      <c r="G118" s="123">
        <f ca="1">IFERROR(IF((VLOOKUP($E118,'NEA Backsheet'!$D$5:$CB$183,G$9,FALSE))="","",(VLOOKUP($E118,'NEA Backsheet'!$D$5:$CB$183,G$9,FALSE))),"")</f>
        <v>2868.5872927467699</v>
      </c>
      <c r="H118" s="124">
        <f ca="1">IFERROR(IF((VLOOKUP($E118,'NEA Backsheet'!$D$5:$CB$183,H$9,FALSE))="","",(VLOOKUP($E118,'NEA Backsheet'!$D$5:$CB$183,H$9,FALSE))),"")</f>
        <v>2950.431520127659</v>
      </c>
      <c r="I118" s="124">
        <f ca="1">IFERROR(IF((VLOOKUP($E118,'NEA Backsheet'!$D$5:$CB$183,I$9,FALSE))="","",(VLOOKUP($E118,'NEA Backsheet'!$D$5:$CB$183,I$9,FALSE))),"")</f>
        <v>3171.8419955796294</v>
      </c>
      <c r="J118" s="125">
        <f ca="1">IFERROR(IF((VLOOKUP($E118,'NEA Backsheet'!$D$5:$CB$183,J$9,FALSE))="","",(VLOOKUP($E118,'NEA Backsheet'!$D$5:$CB$183,J$9,FALSE))),"")</f>
        <v>3065.1726999415314</v>
      </c>
      <c r="K118" s="123">
        <f ca="1">IFERROR(IF((VLOOKUP($E118,'NEA Backsheet'!$D$5:$CB$183,K$9,FALSE))="","",(VLOOKUP($E118,'NEA Backsheet'!$D$5:$CB$183,K$9,FALSE))),"")</f>
        <v>3039.8850460513377</v>
      </c>
      <c r="L118" s="124">
        <f ca="1">IFERROR(IF((VLOOKUP($E118,'NEA Backsheet'!$D$5:$CB$183,L$9,FALSE))="","",(VLOOKUP($E118,'NEA Backsheet'!$D$5:$CB$183,L$9,FALSE))),"")</f>
        <v>2982.8265227931638</v>
      </c>
      <c r="M118" s="124">
        <f ca="1">IFERROR(IF((VLOOKUP($E118,'NEA Backsheet'!$D$5:$CB$183,M$9,FALSE))="","",(VLOOKUP($E118,'NEA Backsheet'!$D$5:$CB$183,M$9,FALSE))),"")</f>
        <v>3125.2265769625442</v>
      </c>
      <c r="N118" s="126">
        <f ca="1">IFERROR(IF((VLOOKUP($E118,'NEA Backsheet'!$D$5:$CB$183,N$9,FALSE))="","",(VLOOKUP($E118,'NEA Backsheet'!$D$5:$CB$183,N$9,FALSE))),"")</f>
        <v>2955.2559070042557</v>
      </c>
      <c r="O118" s="184">
        <f ca="1">IFERROR(IF((VLOOKUP($E118,'NEA Backsheet'!$D$5:$CB$183,O$9,FALSE))="","",(VLOOKUP($E118,'NEA Backsheet'!$D$5:$CB$183,O$9,FALSE))),"")</f>
        <v>3109.2512461854344</v>
      </c>
      <c r="P118" s="126">
        <f ca="1">IFERROR(IF((VLOOKUP($E118,'NEA Backsheet'!$D$5:$CB$183,P$9,FALSE))="","",(VLOOKUP($E118,'NEA Backsheet'!$D$5:$CB$183,P$9,FALSE))),"")</f>
        <v>3161.033588686174</v>
      </c>
      <c r="Q118" s="127">
        <f ca="1">IFERROR(IF((VLOOKUP($E118,'NEA Backsheet'!$D$5:$CB$183,Q$9,FALSE))="","",(VLOOKUP($E118,'NEA Backsheet'!$D$5:$CB$183,Q$9,FALSE))),"")</f>
        <v>0</v>
      </c>
      <c r="R118" s="126">
        <f ca="1">IFERROR(IF((VLOOKUP($E118,'NEA Backsheet'!$D$5:$CB$183,R$9,FALSE))="","",(VLOOKUP($E118,'NEA Backsheet'!$D$5:$CB$183,R$9,FALSE))),"")</f>
        <v>0</v>
      </c>
    </row>
    <row r="119" spans="1:18" ht="15" customHeight="1" x14ac:dyDescent="0.3">
      <c r="A119" s="56">
        <v>105</v>
      </c>
      <c r="B119" s="97" t="str">
        <f ca="1">IFERROR(IF((VLOOKUP($E119,'Org List'!$AJ$10:$AL$188,3,FALSE))="","",(VLOOKUP($E119,'Org List'!$AJ$10:$AL$188,3,FALSE))),"")</f>
        <v>South East England Commissioning Region</v>
      </c>
      <c r="C119" s="98" t="str">
        <f ca="1">IFERROR(IF((VLOOKUP($E119,'Org List'!$AO$10:$AQ$188,3,FALSE))="","",(VLOOKUP($E119,'Org List'!$AO$10:$AQ$188,3,FALSE))),"")</f>
        <v>South East Region</v>
      </c>
      <c r="D119" s="116" t="str">
        <f ca="1">IFERROR(IF((VLOOKUP($E119,'Org List'!$AT$10:$AV$188,3,FALSE))="","",(VLOOKUP($E119,'Org List'!$AT$10:$AV$188,3,FALSE))),"")</f>
        <v>NHS England South East (Kent, Surrey and Sussex)</v>
      </c>
      <c r="E119" s="97" t="str">
        <f t="shared" ca="1" si="3"/>
        <v>E06000035</v>
      </c>
      <c r="F119" s="99" t="str">
        <f ca="1">IF(E119="","",VLOOKUP(E119,'Org List'!$J$9:$K$488,2,0))</f>
        <v>Medway</v>
      </c>
      <c r="G119" s="123">
        <f ca="1">IFERROR(IF((VLOOKUP($E119,'NEA Backsheet'!$D$5:$CB$183,G$9,FALSE))="","",(VLOOKUP($E119,'NEA Backsheet'!$D$5:$CB$183,G$9,FALSE))),"")</f>
        <v>2710.2769644270384</v>
      </c>
      <c r="H119" s="124">
        <f ca="1">IFERROR(IF((VLOOKUP($E119,'NEA Backsheet'!$D$5:$CB$183,H$9,FALSE))="","",(VLOOKUP($E119,'NEA Backsheet'!$D$5:$CB$183,H$9,FALSE))),"")</f>
        <v>2721.325877446754</v>
      </c>
      <c r="I119" s="124">
        <f ca="1">IFERROR(IF((VLOOKUP($E119,'NEA Backsheet'!$D$5:$CB$183,I$9,FALSE))="","",(VLOOKUP($E119,'NEA Backsheet'!$D$5:$CB$183,I$9,FALSE))),"")</f>
        <v>2866.6900451572928</v>
      </c>
      <c r="J119" s="125">
        <f ca="1">IFERROR(IF((VLOOKUP($E119,'NEA Backsheet'!$D$5:$CB$183,J$9,FALSE))="","",(VLOOKUP($E119,'NEA Backsheet'!$D$5:$CB$183,J$9,FALSE))),"")</f>
        <v>2582.6749670633158</v>
      </c>
      <c r="K119" s="123">
        <f ca="1">IFERROR(IF((VLOOKUP($E119,'NEA Backsheet'!$D$5:$CB$183,K$9,FALSE))="","",(VLOOKUP($E119,'NEA Backsheet'!$D$5:$CB$183,K$9,FALSE))),"")</f>
        <v>2757.3819198407045</v>
      </c>
      <c r="L119" s="124">
        <f ca="1">IFERROR(IF((VLOOKUP($E119,'NEA Backsheet'!$D$5:$CB$183,L$9,FALSE))="","",(VLOOKUP($E119,'NEA Backsheet'!$D$5:$CB$183,L$9,FALSE))),"")</f>
        <v>2681.202945924812</v>
      </c>
      <c r="M119" s="124">
        <f ca="1">IFERROR(IF((VLOOKUP($E119,'NEA Backsheet'!$D$5:$CB$183,M$9,FALSE))="","",(VLOOKUP($E119,'NEA Backsheet'!$D$5:$CB$183,M$9,FALSE))),"")</f>
        <v>2822.0147628892519</v>
      </c>
      <c r="N119" s="126">
        <f ca="1">IFERROR(IF((VLOOKUP($E119,'NEA Backsheet'!$D$5:$CB$183,N$9,FALSE))="","",(VLOOKUP($E119,'NEA Backsheet'!$D$5:$CB$183,N$9,FALSE))),"")</f>
        <v>2636.4657270680327</v>
      </c>
      <c r="O119" s="184">
        <f ca="1">IFERROR(IF((VLOOKUP($E119,'NEA Backsheet'!$D$5:$CB$183,O$9,FALSE))="","",(VLOOKUP($E119,'NEA Backsheet'!$D$5:$CB$183,O$9,FALSE))),"")</f>
        <v>2592.0935906566356</v>
      </c>
      <c r="P119" s="126">
        <f ca="1">IFERROR(IF((VLOOKUP($E119,'NEA Backsheet'!$D$5:$CB$183,P$9,FALSE))="","",(VLOOKUP($E119,'NEA Backsheet'!$D$5:$CB$183,P$9,FALSE))),"")</f>
        <v>2612.0897114974987</v>
      </c>
      <c r="Q119" s="127">
        <f ca="1">IFERROR(IF((VLOOKUP($E119,'NEA Backsheet'!$D$5:$CB$183,Q$9,FALSE))="","",(VLOOKUP($E119,'NEA Backsheet'!$D$5:$CB$183,Q$9,FALSE))),"")</f>
        <v>0</v>
      </c>
      <c r="R119" s="126">
        <f ca="1">IFERROR(IF((VLOOKUP($E119,'NEA Backsheet'!$D$5:$CB$183,R$9,FALSE))="","",(VLOOKUP($E119,'NEA Backsheet'!$D$5:$CB$183,R$9,FALSE))),"")</f>
        <v>0</v>
      </c>
    </row>
    <row r="120" spans="1:18" ht="15" customHeight="1" x14ac:dyDescent="0.3">
      <c r="A120" s="56">
        <v>106</v>
      </c>
      <c r="B120" s="97" t="str">
        <f ca="1">IFERROR(IF((VLOOKUP($E120,'Org List'!$AJ$10:$AL$188,3,FALSE))="","",(VLOOKUP($E120,'Org List'!$AJ$10:$AL$188,3,FALSE))),"")</f>
        <v>London Commissioning Region</v>
      </c>
      <c r="C120" s="98" t="str">
        <f ca="1">IFERROR(IF((VLOOKUP($E120,'Org List'!$AO$10:$AQ$188,3,FALSE))="","",(VLOOKUP($E120,'Org List'!$AO$10:$AQ$188,3,FALSE))),"")</f>
        <v>London Region</v>
      </c>
      <c r="D120" s="116" t="str">
        <f ca="1">IFERROR(IF((VLOOKUP($E120,'Org List'!$AT$10:$AV$188,3,FALSE))="","",(VLOOKUP($E120,'Org List'!$AT$10:$AV$188,3,FALSE))),"")</f>
        <v>NHS England London</v>
      </c>
      <c r="E120" s="97" t="str">
        <f t="shared" ca="1" si="3"/>
        <v>E09000024</v>
      </c>
      <c r="F120" s="99" t="str">
        <f ca="1">IF(E120="","",VLOOKUP(E120,'Org List'!$J$9:$K$488,2,0))</f>
        <v>Merton</v>
      </c>
      <c r="G120" s="123">
        <f ca="1">IFERROR(IF((VLOOKUP($E120,'NEA Backsheet'!$D$5:$CB$183,G$9,FALSE))="","",(VLOOKUP($E120,'NEA Backsheet'!$D$5:$CB$183,G$9,FALSE))),"")</f>
        <v>2617.0587205317956</v>
      </c>
      <c r="H120" s="124">
        <f ca="1">IFERROR(IF((VLOOKUP($E120,'NEA Backsheet'!$D$5:$CB$183,H$9,FALSE))="","",(VLOOKUP($E120,'NEA Backsheet'!$D$5:$CB$183,H$9,FALSE))),"")</f>
        <v>2590.5246510427769</v>
      </c>
      <c r="I120" s="124">
        <f ca="1">IFERROR(IF((VLOOKUP($E120,'NEA Backsheet'!$D$5:$CB$183,I$9,FALSE))="","",(VLOOKUP($E120,'NEA Backsheet'!$D$5:$CB$183,I$9,FALSE))),"")</f>
        <v>2614.5104741866185</v>
      </c>
      <c r="J120" s="125">
        <f ca="1">IFERROR(IF((VLOOKUP($E120,'NEA Backsheet'!$D$5:$CB$183,J$9,FALSE))="","",(VLOOKUP($E120,'NEA Backsheet'!$D$5:$CB$183,J$9,FALSE))),"")</f>
        <v>2578.0727993781393</v>
      </c>
      <c r="K120" s="123">
        <f ca="1">IFERROR(IF((VLOOKUP($E120,'NEA Backsheet'!$D$5:$CB$183,K$9,FALSE))="","",(VLOOKUP($E120,'NEA Backsheet'!$D$5:$CB$183,K$9,FALSE))),"")</f>
        <v>2863.1578472442829</v>
      </c>
      <c r="L120" s="124">
        <f ca="1">IFERROR(IF((VLOOKUP($E120,'NEA Backsheet'!$D$5:$CB$183,L$9,FALSE))="","",(VLOOKUP($E120,'NEA Backsheet'!$D$5:$CB$183,L$9,FALSE))),"")</f>
        <v>2890.9573041175936</v>
      </c>
      <c r="M120" s="124">
        <f ca="1">IFERROR(IF((VLOOKUP($E120,'NEA Backsheet'!$D$5:$CB$183,M$9,FALSE))="","",(VLOOKUP($E120,'NEA Backsheet'!$D$5:$CB$183,M$9,FALSE))),"")</f>
        <v>2894.8295676961425</v>
      </c>
      <c r="N120" s="126">
        <f ca="1">IFERROR(IF((VLOOKUP($E120,'NEA Backsheet'!$D$5:$CB$183,N$9,FALSE))="","",(VLOOKUP($E120,'NEA Backsheet'!$D$5:$CB$183,N$9,FALSE))),"")</f>
        <v>2815.0122910324399</v>
      </c>
      <c r="O120" s="184">
        <f ca="1">IFERROR(IF((VLOOKUP($E120,'NEA Backsheet'!$D$5:$CB$183,O$9,FALSE))="","",(VLOOKUP($E120,'NEA Backsheet'!$D$5:$CB$183,O$9,FALSE))),"")</f>
        <v>2587.8081067642979</v>
      </c>
      <c r="P120" s="126">
        <f ca="1">IFERROR(IF((VLOOKUP($E120,'NEA Backsheet'!$D$5:$CB$183,P$9,FALSE))="","",(VLOOKUP($E120,'NEA Backsheet'!$D$5:$CB$183,P$9,FALSE))),"")</f>
        <v>2561.4082733576952</v>
      </c>
      <c r="Q120" s="127">
        <f ca="1">IFERROR(IF((VLOOKUP($E120,'NEA Backsheet'!$D$5:$CB$183,Q$9,FALSE))="","",(VLOOKUP($E120,'NEA Backsheet'!$D$5:$CB$183,Q$9,FALSE))),"")</f>
        <v>0</v>
      </c>
      <c r="R120" s="126">
        <f ca="1">IFERROR(IF((VLOOKUP($E120,'NEA Backsheet'!$D$5:$CB$183,R$9,FALSE))="","",(VLOOKUP($E120,'NEA Backsheet'!$D$5:$CB$183,R$9,FALSE))),"")</f>
        <v>0</v>
      </c>
    </row>
    <row r="121" spans="1:18" ht="15" customHeight="1" x14ac:dyDescent="0.3">
      <c r="A121" s="56">
        <v>107</v>
      </c>
      <c r="B121" s="97" t="str">
        <f ca="1">IFERROR(IF((VLOOKUP($E121,'Org List'!$AJ$10:$AL$188,3,FALSE))="","",(VLOOKUP($E121,'Org List'!$AJ$10:$AL$188,3,FALSE))),"")</f>
        <v>North of England Commissioning Region</v>
      </c>
      <c r="C121" s="98" t="str">
        <f ca="1">IFERROR(IF((VLOOKUP($E121,'Org List'!$AO$10:$AQ$188,3,FALSE))="","",(VLOOKUP($E121,'Org List'!$AO$10:$AQ$188,3,FALSE))),"")</f>
        <v>North East Region</v>
      </c>
      <c r="D121" s="116" t="str">
        <f ca="1">IFERROR(IF((VLOOKUP($E121,'Org List'!$AT$10:$AV$188,3,FALSE))="","",(VLOOKUP($E121,'Org List'!$AT$10:$AV$188,3,FALSE))),"")</f>
        <v>NHS England North (Cumbria And North East)</v>
      </c>
      <c r="E121" s="97" t="str">
        <f t="shared" ca="1" si="3"/>
        <v>E06000002</v>
      </c>
      <c r="F121" s="99" t="str">
        <f ca="1">IF(E121="","",VLOOKUP(E121,'Org List'!$J$9:$K$488,2,0))</f>
        <v>Middlesbrough</v>
      </c>
      <c r="G121" s="123">
        <f ca="1">IFERROR(IF((VLOOKUP($E121,'NEA Backsheet'!$D$5:$CB$183,G$9,FALSE))="","",(VLOOKUP($E121,'NEA Backsheet'!$D$5:$CB$183,G$9,FALSE))),"")</f>
        <v>3191.6772690205798</v>
      </c>
      <c r="H121" s="124">
        <f ca="1">IFERROR(IF((VLOOKUP($E121,'NEA Backsheet'!$D$5:$CB$183,H$9,FALSE))="","",(VLOOKUP($E121,'NEA Backsheet'!$D$5:$CB$183,H$9,FALSE))),"")</f>
        <v>3262.3217284743591</v>
      </c>
      <c r="I121" s="124">
        <f ca="1">IFERROR(IF((VLOOKUP($E121,'NEA Backsheet'!$D$5:$CB$183,I$9,FALSE))="","",(VLOOKUP($E121,'NEA Backsheet'!$D$5:$CB$183,I$9,FALSE))),"")</f>
        <v>3482.7180267482454</v>
      </c>
      <c r="J121" s="125">
        <f ca="1">IFERROR(IF((VLOOKUP($E121,'NEA Backsheet'!$D$5:$CB$183,J$9,FALSE))="","",(VLOOKUP($E121,'NEA Backsheet'!$D$5:$CB$183,J$9,FALSE))),"")</f>
        <v>3429.9457557728533</v>
      </c>
      <c r="K121" s="123">
        <f ca="1">IFERROR(IF((VLOOKUP($E121,'NEA Backsheet'!$D$5:$CB$183,K$9,FALSE))="","",(VLOOKUP($E121,'NEA Backsheet'!$D$5:$CB$183,K$9,FALSE))),"")</f>
        <v>3378.42189405615</v>
      </c>
      <c r="L121" s="124">
        <f ca="1">IFERROR(IF((VLOOKUP($E121,'NEA Backsheet'!$D$5:$CB$183,L$9,FALSE))="","",(VLOOKUP($E121,'NEA Backsheet'!$D$5:$CB$183,L$9,FALSE))),"")</f>
        <v>3314.300015569986</v>
      </c>
      <c r="M121" s="124">
        <f ca="1">IFERROR(IF((VLOOKUP($E121,'NEA Backsheet'!$D$5:$CB$183,M$9,FALSE))="","",(VLOOKUP($E121,'NEA Backsheet'!$D$5:$CB$183,M$9,FALSE))),"")</f>
        <v>3420.403653843694</v>
      </c>
      <c r="N121" s="126">
        <f ca="1">IFERROR(IF((VLOOKUP($E121,'NEA Backsheet'!$D$5:$CB$183,N$9,FALSE))="","",(VLOOKUP($E121,'NEA Backsheet'!$D$5:$CB$183,N$9,FALSE))),"")</f>
        <v>3363.382376146571</v>
      </c>
      <c r="O121" s="184">
        <f ca="1">IFERROR(IF((VLOOKUP($E121,'NEA Backsheet'!$D$5:$CB$183,O$9,FALSE))="","",(VLOOKUP($E121,'NEA Backsheet'!$D$5:$CB$183,O$9,FALSE))),"")</f>
        <v>3448.5984673749149</v>
      </c>
      <c r="P121" s="126">
        <f ca="1">IFERROR(IF((VLOOKUP($E121,'NEA Backsheet'!$D$5:$CB$183,P$9,FALSE))="","",(VLOOKUP($E121,'NEA Backsheet'!$D$5:$CB$183,P$9,FALSE))),"")</f>
        <v>3428.6080938509731</v>
      </c>
      <c r="Q121" s="127">
        <f ca="1">IFERROR(IF((VLOOKUP($E121,'NEA Backsheet'!$D$5:$CB$183,Q$9,FALSE))="","",(VLOOKUP($E121,'NEA Backsheet'!$D$5:$CB$183,Q$9,FALSE))),"")</f>
        <v>0</v>
      </c>
      <c r="R121" s="126">
        <f ca="1">IFERROR(IF((VLOOKUP($E121,'NEA Backsheet'!$D$5:$CB$183,R$9,FALSE))="","",(VLOOKUP($E121,'NEA Backsheet'!$D$5:$CB$183,R$9,FALSE))),"")</f>
        <v>0</v>
      </c>
    </row>
    <row r="122" spans="1:18" ht="15" customHeight="1" x14ac:dyDescent="0.3">
      <c r="A122" s="56">
        <v>108</v>
      </c>
      <c r="B122" s="97" t="str">
        <f ca="1">IFERROR(IF((VLOOKUP($E122,'Org List'!$AJ$10:$AL$188,3,FALSE))="","",(VLOOKUP($E122,'Org List'!$AJ$10:$AL$188,3,FALSE))),"")</f>
        <v>Midlands and East of England Commissioning Region</v>
      </c>
      <c r="C122" s="98" t="str">
        <f ca="1">IFERROR(IF((VLOOKUP($E122,'Org List'!$AO$10:$AQ$188,3,FALSE))="","",(VLOOKUP($E122,'Org List'!$AO$10:$AQ$188,3,FALSE))),"")</f>
        <v>South East Region</v>
      </c>
      <c r="D122" s="116" t="str">
        <f ca="1">IFERROR(IF((VLOOKUP($E122,'Org List'!$AT$10:$AV$188,3,FALSE))="","",(VLOOKUP($E122,'Org List'!$AT$10:$AV$188,3,FALSE))),"")</f>
        <v>NHS England Midlands And East (Central Midlands)</v>
      </c>
      <c r="E122" s="97" t="str">
        <f t="shared" ca="1" si="3"/>
        <v>E06000042</v>
      </c>
      <c r="F122" s="99" t="str">
        <f ca="1">IF(E122="","",VLOOKUP(E122,'Org List'!$J$9:$K$488,2,0))</f>
        <v>Milton Keynes</v>
      </c>
      <c r="G122" s="123">
        <f ca="1">IFERROR(IF((VLOOKUP($E122,'NEA Backsheet'!$D$5:$CB$183,G$9,FALSE))="","",(VLOOKUP($E122,'NEA Backsheet'!$D$5:$CB$183,G$9,FALSE))),"")</f>
        <v>2558.8849174261991</v>
      </c>
      <c r="H122" s="124">
        <f ca="1">IFERROR(IF((VLOOKUP($E122,'NEA Backsheet'!$D$5:$CB$183,H$9,FALSE))="","",(VLOOKUP($E122,'NEA Backsheet'!$D$5:$CB$183,H$9,FALSE))),"")</f>
        <v>2563.4525334374171</v>
      </c>
      <c r="I122" s="124">
        <f ca="1">IFERROR(IF((VLOOKUP($E122,'NEA Backsheet'!$D$5:$CB$183,I$9,FALSE))="","",(VLOOKUP($E122,'NEA Backsheet'!$D$5:$CB$183,I$9,FALSE))),"")</f>
        <v>2690.4366976834158</v>
      </c>
      <c r="J122" s="125">
        <f ca="1">IFERROR(IF((VLOOKUP($E122,'NEA Backsheet'!$D$5:$CB$183,J$9,FALSE))="","",(VLOOKUP($E122,'NEA Backsheet'!$D$5:$CB$183,J$9,FALSE))),"")</f>
        <v>2555.0046488161361</v>
      </c>
      <c r="K122" s="123">
        <f ca="1">IFERROR(IF((VLOOKUP($E122,'NEA Backsheet'!$D$5:$CB$183,K$9,FALSE))="","",(VLOOKUP($E122,'NEA Backsheet'!$D$5:$CB$183,K$9,FALSE))),"")</f>
        <v>2600.834849553285</v>
      </c>
      <c r="L122" s="124">
        <f ca="1">IFERROR(IF((VLOOKUP($E122,'NEA Backsheet'!$D$5:$CB$183,L$9,FALSE))="","",(VLOOKUP($E122,'NEA Backsheet'!$D$5:$CB$183,L$9,FALSE))),"")</f>
        <v>2600.0369815658846</v>
      </c>
      <c r="M122" s="124">
        <f ca="1">IFERROR(IF((VLOOKUP($E122,'NEA Backsheet'!$D$5:$CB$183,M$9,FALSE))="","",(VLOOKUP($E122,'NEA Backsheet'!$D$5:$CB$183,M$9,FALSE))),"")</f>
        <v>2720.4236719120372</v>
      </c>
      <c r="N122" s="126">
        <f ca="1">IFERROR(IF((VLOOKUP($E122,'NEA Backsheet'!$D$5:$CB$183,N$9,FALSE))="","",(VLOOKUP($E122,'NEA Backsheet'!$D$5:$CB$183,N$9,FALSE))),"")</f>
        <v>2616.7812822131591</v>
      </c>
      <c r="O122" s="184">
        <f ca="1">IFERROR(IF((VLOOKUP($E122,'NEA Backsheet'!$D$5:$CB$183,O$9,FALSE))="","",(VLOOKUP($E122,'NEA Backsheet'!$D$5:$CB$183,O$9,FALSE))),"")</f>
        <v>2621.9218100027911</v>
      </c>
      <c r="P122" s="126">
        <f ca="1">IFERROR(IF((VLOOKUP($E122,'NEA Backsheet'!$D$5:$CB$183,P$9,FALSE))="","",(VLOOKUP($E122,'NEA Backsheet'!$D$5:$CB$183,P$9,FALSE))),"")</f>
        <v>2165.3708946779884</v>
      </c>
      <c r="Q122" s="127">
        <f ca="1">IFERROR(IF((VLOOKUP($E122,'NEA Backsheet'!$D$5:$CB$183,Q$9,FALSE))="","",(VLOOKUP($E122,'NEA Backsheet'!$D$5:$CB$183,Q$9,FALSE))),"")</f>
        <v>0</v>
      </c>
      <c r="R122" s="126">
        <f ca="1">IFERROR(IF((VLOOKUP($E122,'NEA Backsheet'!$D$5:$CB$183,R$9,FALSE))="","",(VLOOKUP($E122,'NEA Backsheet'!$D$5:$CB$183,R$9,FALSE))),"")</f>
        <v>0</v>
      </c>
    </row>
    <row r="123" spans="1:18" ht="15" customHeight="1" x14ac:dyDescent="0.3">
      <c r="A123" s="56">
        <v>109</v>
      </c>
      <c r="B123" s="97" t="str">
        <f ca="1">IFERROR(IF((VLOOKUP($E123,'Org List'!$AJ$10:$AL$188,3,FALSE))="","",(VLOOKUP($E123,'Org List'!$AJ$10:$AL$188,3,FALSE))),"")</f>
        <v>North of England Commissioning Region</v>
      </c>
      <c r="C123" s="98" t="str">
        <f ca="1">IFERROR(IF((VLOOKUP($E123,'Org List'!$AO$10:$AQ$188,3,FALSE))="","",(VLOOKUP($E123,'Org List'!$AO$10:$AQ$188,3,FALSE))),"")</f>
        <v>North East Region</v>
      </c>
      <c r="D123" s="116" t="str">
        <f ca="1">IFERROR(IF((VLOOKUP($E123,'Org List'!$AT$10:$AV$188,3,FALSE))="","",(VLOOKUP($E123,'Org List'!$AT$10:$AV$188,3,FALSE))),"")</f>
        <v>NHS England North (Cumbria And North East)</v>
      </c>
      <c r="E123" s="97" t="str">
        <f t="shared" ca="1" si="3"/>
        <v>E08000021</v>
      </c>
      <c r="F123" s="99" t="str">
        <f ca="1">IF(E123="","",VLOOKUP(E123,'Org List'!$J$9:$K$488,2,0))</f>
        <v>Newcastle upon Tyne</v>
      </c>
      <c r="G123" s="123">
        <f ca="1">IFERROR(IF((VLOOKUP($E123,'NEA Backsheet'!$D$5:$CB$183,G$9,FALSE))="","",(VLOOKUP($E123,'NEA Backsheet'!$D$5:$CB$183,G$9,FALSE))),"")</f>
        <v>2821.1030656040653</v>
      </c>
      <c r="H123" s="124">
        <f ca="1">IFERROR(IF((VLOOKUP($E123,'NEA Backsheet'!$D$5:$CB$183,H$9,FALSE))="","",(VLOOKUP($E123,'NEA Backsheet'!$D$5:$CB$183,H$9,FALSE))),"")</f>
        <v>2813.6756216643912</v>
      </c>
      <c r="I123" s="124">
        <f ca="1">IFERROR(IF((VLOOKUP($E123,'NEA Backsheet'!$D$5:$CB$183,I$9,FALSE))="","",(VLOOKUP($E123,'NEA Backsheet'!$D$5:$CB$183,I$9,FALSE))),"")</f>
        <v>2932.8253200127751</v>
      </c>
      <c r="J123" s="125">
        <f ca="1">IFERROR(IF((VLOOKUP($E123,'NEA Backsheet'!$D$5:$CB$183,J$9,FALSE))="","",(VLOOKUP($E123,'NEA Backsheet'!$D$5:$CB$183,J$9,FALSE))),"")</f>
        <v>2883.4432627463657</v>
      </c>
      <c r="K123" s="123">
        <f ca="1">IFERROR(IF((VLOOKUP($E123,'NEA Backsheet'!$D$5:$CB$183,K$9,FALSE))="","",(VLOOKUP($E123,'NEA Backsheet'!$D$5:$CB$183,K$9,FALSE))),"")</f>
        <v>2861.0689906458883</v>
      </c>
      <c r="L123" s="124">
        <f ca="1">IFERROR(IF((VLOOKUP($E123,'NEA Backsheet'!$D$5:$CB$183,L$9,FALSE))="","",(VLOOKUP($E123,'NEA Backsheet'!$D$5:$CB$183,L$9,FALSE))),"")</f>
        <v>2890.3564728890042</v>
      </c>
      <c r="M123" s="124">
        <f ca="1">IFERROR(IF((VLOOKUP($E123,'NEA Backsheet'!$D$5:$CB$183,M$9,FALSE))="","",(VLOOKUP($E123,'NEA Backsheet'!$D$5:$CB$183,M$9,FALSE))),"")</f>
        <v>2978.0543958475259</v>
      </c>
      <c r="N123" s="126">
        <f ca="1">IFERROR(IF((VLOOKUP($E123,'NEA Backsheet'!$D$5:$CB$183,N$9,FALSE))="","",(VLOOKUP($E123,'NEA Backsheet'!$D$5:$CB$183,N$9,FALSE))),"")</f>
        <v>2865.1817218805954</v>
      </c>
      <c r="O123" s="184">
        <f ca="1">IFERROR(IF((VLOOKUP($E123,'NEA Backsheet'!$D$5:$CB$183,O$9,FALSE))="","",(VLOOKUP($E123,'NEA Backsheet'!$D$5:$CB$183,O$9,FALSE))),"")</f>
        <v>2859.8313992629637</v>
      </c>
      <c r="P123" s="126">
        <f ca="1">IFERROR(IF((VLOOKUP($E123,'NEA Backsheet'!$D$5:$CB$183,P$9,FALSE))="","",(VLOOKUP($E123,'NEA Backsheet'!$D$5:$CB$183,P$9,FALSE))),"")</f>
        <v>2876.9591510980858</v>
      </c>
      <c r="Q123" s="127">
        <f ca="1">IFERROR(IF((VLOOKUP($E123,'NEA Backsheet'!$D$5:$CB$183,Q$9,FALSE))="","",(VLOOKUP($E123,'NEA Backsheet'!$D$5:$CB$183,Q$9,FALSE))),"")</f>
        <v>0</v>
      </c>
      <c r="R123" s="126">
        <f ca="1">IFERROR(IF((VLOOKUP($E123,'NEA Backsheet'!$D$5:$CB$183,R$9,FALSE))="","",(VLOOKUP($E123,'NEA Backsheet'!$D$5:$CB$183,R$9,FALSE))),"")</f>
        <v>0</v>
      </c>
    </row>
    <row r="124" spans="1:18" ht="15" customHeight="1" x14ac:dyDescent="0.3">
      <c r="A124" s="56">
        <v>110</v>
      </c>
      <c r="B124" s="97" t="str">
        <f ca="1">IFERROR(IF((VLOOKUP($E124,'Org List'!$AJ$10:$AL$188,3,FALSE))="","",(VLOOKUP($E124,'Org List'!$AJ$10:$AL$188,3,FALSE))),"")</f>
        <v>London Commissioning Region</v>
      </c>
      <c r="C124" s="98" t="str">
        <f ca="1">IFERROR(IF((VLOOKUP($E124,'Org List'!$AO$10:$AQ$188,3,FALSE))="","",(VLOOKUP($E124,'Org List'!$AO$10:$AQ$188,3,FALSE))),"")</f>
        <v>London Region</v>
      </c>
      <c r="D124" s="116" t="str">
        <f ca="1">IFERROR(IF((VLOOKUP($E124,'Org List'!$AT$10:$AV$188,3,FALSE))="","",(VLOOKUP($E124,'Org List'!$AT$10:$AV$188,3,FALSE))),"")</f>
        <v>NHS England London</v>
      </c>
      <c r="E124" s="97" t="str">
        <f t="shared" ca="1" si="3"/>
        <v>E09000025</v>
      </c>
      <c r="F124" s="99" t="str">
        <f ca="1">IF(E124="","",VLOOKUP(E124,'Org List'!$J$9:$K$488,2,0))</f>
        <v>Newham</v>
      </c>
      <c r="G124" s="123">
        <f ca="1">IFERROR(IF((VLOOKUP($E124,'NEA Backsheet'!$D$5:$CB$183,G$9,FALSE))="","",(VLOOKUP($E124,'NEA Backsheet'!$D$5:$CB$183,G$9,FALSE))),"")</f>
        <v>2001.0475749218958</v>
      </c>
      <c r="H124" s="124">
        <f ca="1">IFERROR(IF((VLOOKUP($E124,'NEA Backsheet'!$D$5:$CB$183,H$9,FALSE))="","",(VLOOKUP($E124,'NEA Backsheet'!$D$5:$CB$183,H$9,FALSE))),"")</f>
        <v>1971.1161098995613</v>
      </c>
      <c r="I124" s="124">
        <f ca="1">IFERROR(IF((VLOOKUP($E124,'NEA Backsheet'!$D$5:$CB$183,I$9,FALSE))="","",(VLOOKUP($E124,'NEA Backsheet'!$D$5:$CB$183,I$9,FALSE))),"")</f>
        <v>1968.5671203034394</v>
      </c>
      <c r="J124" s="125">
        <f ca="1">IFERROR(IF((VLOOKUP($E124,'NEA Backsheet'!$D$5:$CB$183,J$9,FALSE))="","",(VLOOKUP($E124,'NEA Backsheet'!$D$5:$CB$183,J$9,FALSE))),"")</f>
        <v>2083.2562436984554</v>
      </c>
      <c r="K124" s="123">
        <f ca="1">IFERROR(IF((VLOOKUP($E124,'NEA Backsheet'!$D$5:$CB$183,K$9,FALSE))="","",(VLOOKUP($E124,'NEA Backsheet'!$D$5:$CB$183,K$9,FALSE))),"")</f>
        <v>1932.6916572711339</v>
      </c>
      <c r="L124" s="124">
        <f ca="1">IFERROR(IF((VLOOKUP($E124,'NEA Backsheet'!$D$5:$CB$183,L$9,FALSE))="","",(VLOOKUP($E124,'NEA Backsheet'!$D$5:$CB$183,L$9,FALSE))),"")</f>
        <v>1953.8204952089238</v>
      </c>
      <c r="M124" s="124">
        <f ca="1">IFERROR(IF((VLOOKUP($E124,'NEA Backsheet'!$D$5:$CB$183,M$9,FALSE))="","",(VLOOKUP($E124,'NEA Backsheet'!$D$5:$CB$183,M$9,FALSE))),"")</f>
        <v>1965.4764736294176</v>
      </c>
      <c r="N124" s="126">
        <f ca="1">IFERROR(IF((VLOOKUP($E124,'NEA Backsheet'!$D$5:$CB$183,N$9,FALSE))="","",(VLOOKUP($E124,'NEA Backsheet'!$D$5:$CB$183,N$9,FALSE))),"")</f>
        <v>1898.1303272244229</v>
      </c>
      <c r="O124" s="184">
        <f ca="1">IFERROR(IF((VLOOKUP($E124,'NEA Backsheet'!$D$5:$CB$183,O$9,FALSE))="","",(VLOOKUP($E124,'NEA Backsheet'!$D$5:$CB$183,O$9,FALSE))),"")</f>
        <v>2239.0465728054419</v>
      </c>
      <c r="P124" s="126">
        <f ca="1">IFERROR(IF((VLOOKUP($E124,'NEA Backsheet'!$D$5:$CB$183,P$9,FALSE))="","",(VLOOKUP($E124,'NEA Backsheet'!$D$5:$CB$183,P$9,FALSE))),"")</f>
        <v>2224.6742601607621</v>
      </c>
      <c r="Q124" s="127">
        <f ca="1">IFERROR(IF((VLOOKUP($E124,'NEA Backsheet'!$D$5:$CB$183,Q$9,FALSE))="","",(VLOOKUP($E124,'NEA Backsheet'!$D$5:$CB$183,Q$9,FALSE))),"")</f>
        <v>0</v>
      </c>
      <c r="R124" s="126">
        <f ca="1">IFERROR(IF((VLOOKUP($E124,'NEA Backsheet'!$D$5:$CB$183,R$9,FALSE))="","",(VLOOKUP($E124,'NEA Backsheet'!$D$5:$CB$183,R$9,FALSE))),"")</f>
        <v>0</v>
      </c>
    </row>
    <row r="125" spans="1:18" ht="15" customHeight="1" x14ac:dyDescent="0.3">
      <c r="A125" s="56">
        <v>111</v>
      </c>
      <c r="B125" s="97" t="str">
        <f ca="1">IFERROR(IF((VLOOKUP($E125,'Org List'!$AJ$10:$AL$188,3,FALSE))="","",(VLOOKUP($E125,'Org List'!$AJ$10:$AL$188,3,FALSE))),"")</f>
        <v>Midlands and East of England Commissioning Region</v>
      </c>
      <c r="C125" s="98" t="str">
        <f ca="1">IFERROR(IF((VLOOKUP($E125,'Org List'!$AO$10:$AQ$188,3,FALSE))="","",(VLOOKUP($E125,'Org List'!$AO$10:$AQ$188,3,FALSE))),"")</f>
        <v>East Region</v>
      </c>
      <c r="D125" s="116" t="str">
        <f ca="1">IFERROR(IF((VLOOKUP($E125,'Org List'!$AT$10:$AV$188,3,FALSE))="","",(VLOOKUP($E125,'Org List'!$AT$10:$AV$188,3,FALSE))),"")</f>
        <v>NHS England Midlands And East (East)</v>
      </c>
      <c r="E125" s="97" t="str">
        <f t="shared" ca="1" si="3"/>
        <v>E10000020</v>
      </c>
      <c r="F125" s="99" t="str">
        <f ca="1">IF(E125="","",VLOOKUP(E125,'Org List'!$J$9:$K$488,2,0))</f>
        <v>Norfolk</v>
      </c>
      <c r="G125" s="123">
        <f ca="1">IFERROR(IF((VLOOKUP($E125,'NEA Backsheet'!$D$5:$CB$183,G$9,FALSE))="","",(VLOOKUP($E125,'NEA Backsheet'!$D$5:$CB$183,G$9,FALSE))),"")</f>
        <v>2674.6898495469713</v>
      </c>
      <c r="H125" s="124">
        <f ca="1">IFERROR(IF((VLOOKUP($E125,'NEA Backsheet'!$D$5:$CB$183,H$9,FALSE))="","",(VLOOKUP($E125,'NEA Backsheet'!$D$5:$CB$183,H$9,FALSE))),"")</f>
        <v>2614.8565660455583</v>
      </c>
      <c r="I125" s="124">
        <f ca="1">IFERROR(IF((VLOOKUP($E125,'NEA Backsheet'!$D$5:$CB$183,I$9,FALSE))="","",(VLOOKUP($E125,'NEA Backsheet'!$D$5:$CB$183,I$9,FALSE))),"")</f>
        <v>2775.9134747622484</v>
      </c>
      <c r="J125" s="125">
        <f ca="1">IFERROR(IF((VLOOKUP($E125,'NEA Backsheet'!$D$5:$CB$183,J$9,FALSE))="","",(VLOOKUP($E125,'NEA Backsheet'!$D$5:$CB$183,J$9,FALSE))),"")</f>
        <v>2741.5367877534331</v>
      </c>
      <c r="K125" s="123">
        <f ca="1">IFERROR(IF((VLOOKUP($E125,'NEA Backsheet'!$D$5:$CB$183,K$9,FALSE))="","",(VLOOKUP($E125,'NEA Backsheet'!$D$5:$CB$183,K$9,FALSE))),"")</f>
        <v>2784.1761068187589</v>
      </c>
      <c r="L125" s="124">
        <f ca="1">IFERROR(IF((VLOOKUP($E125,'NEA Backsheet'!$D$5:$CB$183,L$9,FALSE))="","",(VLOOKUP($E125,'NEA Backsheet'!$D$5:$CB$183,L$9,FALSE))),"")</f>
        <v>2815.5292815168668</v>
      </c>
      <c r="M125" s="124">
        <f ca="1">IFERROR(IF((VLOOKUP($E125,'NEA Backsheet'!$D$5:$CB$183,M$9,FALSE))="","",(VLOOKUP($E125,'NEA Backsheet'!$D$5:$CB$183,M$9,FALSE))),"")</f>
        <v>2855.6798590813801</v>
      </c>
      <c r="N125" s="126">
        <f ca="1">IFERROR(IF((VLOOKUP($E125,'NEA Backsheet'!$D$5:$CB$183,N$9,FALSE))="","",(VLOOKUP($E125,'NEA Backsheet'!$D$5:$CB$183,N$9,FALSE))),"")</f>
        <v>2858.5269920095689</v>
      </c>
      <c r="O125" s="184">
        <f ca="1">IFERROR(IF((VLOOKUP($E125,'NEA Backsheet'!$D$5:$CB$183,O$9,FALSE))="","",(VLOOKUP($E125,'NEA Backsheet'!$D$5:$CB$183,O$9,FALSE))),"")</f>
        <v>2736.8239323960393</v>
      </c>
      <c r="P125" s="126">
        <f ca="1">IFERROR(IF((VLOOKUP($E125,'NEA Backsheet'!$D$5:$CB$183,P$9,FALSE))="","",(VLOOKUP($E125,'NEA Backsheet'!$D$5:$CB$183,P$9,FALSE))),"")</f>
        <v>2718.8586613157022</v>
      </c>
      <c r="Q125" s="127">
        <f ca="1">IFERROR(IF((VLOOKUP($E125,'NEA Backsheet'!$D$5:$CB$183,Q$9,FALSE))="","",(VLOOKUP($E125,'NEA Backsheet'!$D$5:$CB$183,Q$9,FALSE))),"")</f>
        <v>0</v>
      </c>
      <c r="R125" s="126">
        <f ca="1">IFERROR(IF((VLOOKUP($E125,'NEA Backsheet'!$D$5:$CB$183,R$9,FALSE))="","",(VLOOKUP($E125,'NEA Backsheet'!$D$5:$CB$183,R$9,FALSE))),"")</f>
        <v>0</v>
      </c>
    </row>
    <row r="126" spans="1:18" ht="15" customHeight="1" x14ac:dyDescent="0.3">
      <c r="A126" s="56">
        <v>112</v>
      </c>
      <c r="B126" s="97" t="str">
        <f ca="1">IFERROR(IF((VLOOKUP($E126,'Org List'!$AJ$10:$AL$188,3,FALSE))="","",(VLOOKUP($E126,'Org List'!$AJ$10:$AL$188,3,FALSE))),"")</f>
        <v>North of England Commissioning Region</v>
      </c>
      <c r="C126" s="98" t="str">
        <f ca="1">IFERROR(IF((VLOOKUP($E126,'Org List'!$AO$10:$AQ$188,3,FALSE))="","",(VLOOKUP($E126,'Org List'!$AO$10:$AQ$188,3,FALSE))),"")</f>
        <v>Yorkshire and The Humber Region</v>
      </c>
      <c r="D126" s="116" t="str">
        <f ca="1">IFERROR(IF((VLOOKUP($E126,'Org List'!$AT$10:$AV$188,3,FALSE))="","",(VLOOKUP($E126,'Org List'!$AT$10:$AV$188,3,FALSE))),"")</f>
        <v>NHS England North (Yorkshire And Humber)</v>
      </c>
      <c r="E126" s="97" t="str">
        <f t="shared" ca="1" si="3"/>
        <v>E06000012</v>
      </c>
      <c r="F126" s="99" t="str">
        <f ca="1">IF(E126="","",VLOOKUP(E126,'Org List'!$J$9:$K$488,2,0))</f>
        <v>North East Lincolnshire</v>
      </c>
      <c r="G126" s="123">
        <f ca="1">IFERROR(IF((VLOOKUP($E126,'NEA Backsheet'!$D$5:$CB$183,G$9,FALSE))="","",(VLOOKUP($E126,'NEA Backsheet'!$D$5:$CB$183,G$9,FALSE))),"")</f>
        <v>2137.2109319608794</v>
      </c>
      <c r="H126" s="124">
        <f ca="1">IFERROR(IF((VLOOKUP($E126,'NEA Backsheet'!$D$5:$CB$183,H$9,FALSE))="","",(VLOOKUP($E126,'NEA Backsheet'!$D$5:$CB$183,H$9,FALSE))),"")</f>
        <v>2279.0657663852094</v>
      </c>
      <c r="I126" s="124">
        <f ca="1">IFERROR(IF((VLOOKUP($E126,'NEA Backsheet'!$D$5:$CB$183,I$9,FALSE))="","",(VLOOKUP($E126,'NEA Backsheet'!$D$5:$CB$183,I$9,FALSE))),"")</f>
        <v>2610.2627987959218</v>
      </c>
      <c r="J126" s="125">
        <f ca="1">IFERROR(IF((VLOOKUP($E126,'NEA Backsheet'!$D$5:$CB$183,J$9,FALSE))="","",(VLOOKUP($E126,'NEA Backsheet'!$D$5:$CB$183,J$9,FALSE))),"")</f>
        <v>2633.4112342914809</v>
      </c>
      <c r="K126" s="123">
        <f ca="1">IFERROR(IF((VLOOKUP($E126,'NEA Backsheet'!$D$5:$CB$183,K$9,FALSE))="","",(VLOOKUP($E126,'NEA Backsheet'!$D$5:$CB$183,K$9,FALSE))),"")</f>
        <v>2589.5540351177351</v>
      </c>
      <c r="L126" s="124">
        <f ca="1">IFERROR(IF((VLOOKUP($E126,'NEA Backsheet'!$D$5:$CB$183,L$9,FALSE))="","",(VLOOKUP($E126,'NEA Backsheet'!$D$5:$CB$183,L$9,FALSE))),"")</f>
        <v>2617.0922249483538</v>
      </c>
      <c r="M126" s="124">
        <f ca="1">IFERROR(IF((VLOOKUP($E126,'NEA Backsheet'!$D$5:$CB$183,M$9,FALSE))="","",(VLOOKUP($E126,'NEA Backsheet'!$D$5:$CB$183,M$9,FALSE))),"")</f>
        <v>2603.9755079205879</v>
      </c>
      <c r="N126" s="126">
        <f ca="1">IFERROR(IF((VLOOKUP($E126,'NEA Backsheet'!$D$5:$CB$183,N$9,FALSE))="","",(VLOOKUP($E126,'NEA Backsheet'!$D$5:$CB$183,N$9,FALSE))),"")</f>
        <v>2580.2999643526841</v>
      </c>
      <c r="O126" s="184">
        <f ca="1">IFERROR(IF((VLOOKUP($E126,'NEA Backsheet'!$D$5:$CB$183,O$9,FALSE))="","",(VLOOKUP($E126,'NEA Backsheet'!$D$5:$CB$183,O$9,FALSE))),"")</f>
        <v>2529.5587545358758</v>
      </c>
      <c r="P126" s="126">
        <f ca="1">IFERROR(IF((VLOOKUP($E126,'NEA Backsheet'!$D$5:$CB$183,P$9,FALSE))="","",(VLOOKUP($E126,'NEA Backsheet'!$D$5:$CB$183,P$9,FALSE))),"")</f>
        <v>2746.0436071720133</v>
      </c>
      <c r="Q126" s="127">
        <f ca="1">IFERROR(IF((VLOOKUP($E126,'NEA Backsheet'!$D$5:$CB$183,Q$9,FALSE))="","",(VLOOKUP($E126,'NEA Backsheet'!$D$5:$CB$183,Q$9,FALSE))),"")</f>
        <v>0</v>
      </c>
      <c r="R126" s="126">
        <f ca="1">IFERROR(IF((VLOOKUP($E126,'NEA Backsheet'!$D$5:$CB$183,R$9,FALSE))="","",(VLOOKUP($E126,'NEA Backsheet'!$D$5:$CB$183,R$9,FALSE))),"")</f>
        <v>0</v>
      </c>
    </row>
    <row r="127" spans="1:18" ht="15" customHeight="1" x14ac:dyDescent="0.3">
      <c r="A127" s="56">
        <v>113</v>
      </c>
      <c r="B127" s="97" t="str">
        <f ca="1">IFERROR(IF((VLOOKUP($E127,'Org List'!$AJ$10:$AL$188,3,FALSE))="","",(VLOOKUP($E127,'Org List'!$AJ$10:$AL$188,3,FALSE))),"")</f>
        <v>North of England Commissioning Region</v>
      </c>
      <c r="C127" s="98" t="str">
        <f ca="1">IFERROR(IF((VLOOKUP($E127,'Org List'!$AO$10:$AQ$188,3,FALSE))="","",(VLOOKUP($E127,'Org List'!$AO$10:$AQ$188,3,FALSE))),"")</f>
        <v>Yorkshire and The Humber Region</v>
      </c>
      <c r="D127" s="116" t="str">
        <f ca="1">IFERROR(IF((VLOOKUP($E127,'Org List'!$AT$10:$AV$188,3,FALSE))="","",(VLOOKUP($E127,'Org List'!$AT$10:$AV$188,3,FALSE))),"")</f>
        <v>NHS England North (Yorkshire And Humber)</v>
      </c>
      <c r="E127" s="97" t="str">
        <f t="shared" ca="1" si="3"/>
        <v>E06000013</v>
      </c>
      <c r="F127" s="99" t="str">
        <f ca="1">IF(E127="","",VLOOKUP(E127,'Org List'!$J$9:$K$488,2,0))</f>
        <v>North Lincolnshire</v>
      </c>
      <c r="G127" s="123">
        <f ca="1">IFERROR(IF((VLOOKUP($E127,'NEA Backsheet'!$D$5:$CB$183,G$9,FALSE))="","",(VLOOKUP($E127,'NEA Backsheet'!$D$5:$CB$183,G$9,FALSE))),"")</f>
        <v>2600.113854040465</v>
      </c>
      <c r="H127" s="124">
        <f ca="1">IFERROR(IF((VLOOKUP($E127,'NEA Backsheet'!$D$5:$CB$183,H$9,FALSE))="","",(VLOOKUP($E127,'NEA Backsheet'!$D$5:$CB$183,H$9,FALSE))),"")</f>
        <v>2670.0793098715048</v>
      </c>
      <c r="I127" s="124">
        <f ca="1">IFERROR(IF((VLOOKUP($E127,'NEA Backsheet'!$D$5:$CB$183,I$9,FALSE))="","",(VLOOKUP($E127,'NEA Backsheet'!$D$5:$CB$183,I$9,FALSE))),"")</f>
        <v>2845.4005764720118</v>
      </c>
      <c r="J127" s="125">
        <f ca="1">IFERROR(IF((VLOOKUP($E127,'NEA Backsheet'!$D$5:$CB$183,J$9,FALSE))="","",(VLOOKUP($E127,'NEA Backsheet'!$D$5:$CB$183,J$9,FALSE))),"")</f>
        <v>2767.0340043471933</v>
      </c>
      <c r="K127" s="123">
        <f ca="1">IFERROR(IF((VLOOKUP($E127,'NEA Backsheet'!$D$5:$CB$183,K$9,FALSE))="","",(VLOOKUP($E127,'NEA Backsheet'!$D$5:$CB$183,K$9,FALSE))),"")</f>
        <v>2714.7916505959797</v>
      </c>
      <c r="L127" s="124">
        <f ca="1">IFERROR(IF((VLOOKUP($E127,'NEA Backsheet'!$D$5:$CB$183,L$9,FALSE))="","",(VLOOKUP($E127,'NEA Backsheet'!$D$5:$CB$183,L$9,FALSE))),"")</f>
        <v>2646.2812823973127</v>
      </c>
      <c r="M127" s="124">
        <f ca="1">IFERROR(IF((VLOOKUP($E127,'NEA Backsheet'!$D$5:$CB$183,M$9,FALSE))="","",(VLOOKUP($E127,'NEA Backsheet'!$D$5:$CB$183,M$9,FALSE))),"")</f>
        <v>2688.4087625309862</v>
      </c>
      <c r="N127" s="126">
        <f ca="1">IFERROR(IF((VLOOKUP($E127,'NEA Backsheet'!$D$5:$CB$183,N$9,FALSE))="","",(VLOOKUP($E127,'NEA Backsheet'!$D$5:$CB$183,N$9,FALSE))),"")</f>
        <v>2619.7915404487344</v>
      </c>
      <c r="O127" s="184">
        <f ca="1">IFERROR(IF((VLOOKUP($E127,'NEA Backsheet'!$D$5:$CB$183,O$9,FALSE))="","",(VLOOKUP($E127,'NEA Backsheet'!$D$5:$CB$183,O$9,FALSE))),"")</f>
        <v>2903.1406435875929</v>
      </c>
      <c r="P127" s="126">
        <f ca="1">IFERROR(IF((VLOOKUP($E127,'NEA Backsheet'!$D$5:$CB$183,P$9,FALSE))="","",(VLOOKUP($E127,'NEA Backsheet'!$D$5:$CB$183,P$9,FALSE))),"")</f>
        <v>2969.2649012277179</v>
      </c>
      <c r="Q127" s="127">
        <f ca="1">IFERROR(IF((VLOOKUP($E127,'NEA Backsheet'!$D$5:$CB$183,Q$9,FALSE))="","",(VLOOKUP($E127,'NEA Backsheet'!$D$5:$CB$183,Q$9,FALSE))),"")</f>
        <v>0</v>
      </c>
      <c r="R127" s="126">
        <f ca="1">IFERROR(IF((VLOOKUP($E127,'NEA Backsheet'!$D$5:$CB$183,R$9,FALSE))="","",(VLOOKUP($E127,'NEA Backsheet'!$D$5:$CB$183,R$9,FALSE))),"")</f>
        <v>0</v>
      </c>
    </row>
    <row r="128" spans="1:18" ht="15" customHeight="1" x14ac:dyDescent="0.3">
      <c r="A128" s="56">
        <v>114</v>
      </c>
      <c r="B128" s="97" t="str">
        <f ca="1">IFERROR(IF((VLOOKUP($E128,'Org List'!$AJ$10:$AL$188,3,FALSE))="","",(VLOOKUP($E128,'Org List'!$AJ$10:$AL$188,3,FALSE))),"")</f>
        <v>South West England Commissioning Region</v>
      </c>
      <c r="C128" s="98" t="str">
        <f ca="1">IFERROR(IF((VLOOKUP($E128,'Org List'!$AO$10:$AQ$188,3,FALSE))="","",(VLOOKUP($E128,'Org List'!$AO$10:$AQ$188,3,FALSE))),"")</f>
        <v>South West Region</v>
      </c>
      <c r="D128" s="116" t="str">
        <f ca="1">IFERROR(IF((VLOOKUP($E128,'Org List'!$AT$10:$AV$188,3,FALSE))="","",(VLOOKUP($E128,'Org List'!$AT$10:$AV$188,3,FALSE))),"")</f>
        <v>NHS England South West (South West North)</v>
      </c>
      <c r="E128" s="97" t="str">
        <f t="shared" ca="1" si="3"/>
        <v>E06000024</v>
      </c>
      <c r="F128" s="99" t="str">
        <f ca="1">IF(E128="","",VLOOKUP(E128,'Org List'!$J$9:$K$488,2,0))</f>
        <v>North Somerset</v>
      </c>
      <c r="G128" s="123">
        <f ca="1">IFERROR(IF((VLOOKUP($E128,'NEA Backsheet'!$D$5:$CB$183,G$9,FALSE))="","",(VLOOKUP($E128,'NEA Backsheet'!$D$5:$CB$183,G$9,FALSE))),"")</f>
        <v>2392.6020673625603</v>
      </c>
      <c r="H128" s="124">
        <f ca="1">IFERROR(IF((VLOOKUP($E128,'NEA Backsheet'!$D$5:$CB$183,H$9,FALSE))="","",(VLOOKUP($E128,'NEA Backsheet'!$D$5:$CB$183,H$9,FALSE))),"")</f>
        <v>2387.5633175431963</v>
      </c>
      <c r="I128" s="124">
        <f ca="1">IFERROR(IF((VLOOKUP($E128,'NEA Backsheet'!$D$5:$CB$183,I$9,FALSE))="","",(VLOOKUP($E128,'NEA Backsheet'!$D$5:$CB$183,I$9,FALSE))),"")</f>
        <v>2530.4824090418251</v>
      </c>
      <c r="J128" s="125">
        <f ca="1">IFERROR(IF((VLOOKUP($E128,'NEA Backsheet'!$D$5:$CB$183,J$9,FALSE))="","",(VLOOKUP($E128,'NEA Backsheet'!$D$5:$CB$183,J$9,FALSE))),"")</f>
        <v>2536.361596496838</v>
      </c>
      <c r="K128" s="123">
        <f ca="1">IFERROR(IF((VLOOKUP($E128,'NEA Backsheet'!$D$5:$CB$183,K$9,FALSE))="","",(VLOOKUP($E128,'NEA Backsheet'!$D$5:$CB$183,K$9,FALSE))),"")</f>
        <v>2428.9044034455915</v>
      </c>
      <c r="L128" s="124">
        <f ca="1">IFERROR(IF((VLOOKUP($E128,'NEA Backsheet'!$D$5:$CB$183,L$9,FALSE))="","",(VLOOKUP($E128,'NEA Backsheet'!$D$5:$CB$183,L$9,FALSE))),"")</f>
        <v>2474.392551610636</v>
      </c>
      <c r="M128" s="124">
        <f ca="1">IFERROR(IF((VLOOKUP($E128,'NEA Backsheet'!$D$5:$CB$183,M$9,FALSE))="","",(VLOOKUP($E128,'NEA Backsheet'!$D$5:$CB$183,M$9,FALSE))),"")</f>
        <v>2517.7945608791119</v>
      </c>
      <c r="N128" s="126">
        <f ca="1">IFERROR(IF((VLOOKUP($E128,'NEA Backsheet'!$D$5:$CB$183,N$9,FALSE))="","",(VLOOKUP($E128,'NEA Backsheet'!$D$5:$CB$183,N$9,FALSE))),"")</f>
        <v>2425.6672078521824</v>
      </c>
      <c r="O128" s="184">
        <f ca="1">IFERROR(IF((VLOOKUP($E128,'NEA Backsheet'!$D$5:$CB$183,O$9,FALSE))="","",(VLOOKUP($E128,'NEA Backsheet'!$D$5:$CB$183,O$9,FALSE))),"")</f>
        <v>2547.7154386092475</v>
      </c>
      <c r="P128" s="126">
        <f ca="1">IFERROR(IF((VLOOKUP($E128,'NEA Backsheet'!$D$5:$CB$183,P$9,FALSE))="","",(VLOOKUP($E128,'NEA Backsheet'!$D$5:$CB$183,P$9,FALSE))),"")</f>
        <v>2663.7286760378524</v>
      </c>
      <c r="Q128" s="127">
        <f ca="1">IFERROR(IF((VLOOKUP($E128,'NEA Backsheet'!$D$5:$CB$183,Q$9,FALSE))="","",(VLOOKUP($E128,'NEA Backsheet'!$D$5:$CB$183,Q$9,FALSE))),"")</f>
        <v>0</v>
      </c>
      <c r="R128" s="126">
        <f ca="1">IFERROR(IF((VLOOKUP($E128,'NEA Backsheet'!$D$5:$CB$183,R$9,FALSE))="","",(VLOOKUP($E128,'NEA Backsheet'!$D$5:$CB$183,R$9,FALSE))),"")</f>
        <v>0</v>
      </c>
    </row>
    <row r="129" spans="1:18" ht="15" customHeight="1" x14ac:dyDescent="0.3">
      <c r="A129" s="56">
        <v>115</v>
      </c>
      <c r="B129" s="97" t="str">
        <f ca="1">IFERROR(IF((VLOOKUP($E129,'Org List'!$AJ$10:$AL$188,3,FALSE))="","",(VLOOKUP($E129,'Org List'!$AJ$10:$AL$188,3,FALSE))),"")</f>
        <v>North of England Commissioning Region</v>
      </c>
      <c r="C129" s="98" t="str">
        <f ca="1">IFERROR(IF((VLOOKUP($E129,'Org List'!$AO$10:$AQ$188,3,FALSE))="","",(VLOOKUP($E129,'Org List'!$AO$10:$AQ$188,3,FALSE))),"")</f>
        <v>North East Region</v>
      </c>
      <c r="D129" s="116" t="str">
        <f ca="1">IFERROR(IF((VLOOKUP($E129,'Org List'!$AT$10:$AV$188,3,FALSE))="","",(VLOOKUP($E129,'Org List'!$AT$10:$AV$188,3,FALSE))),"")</f>
        <v>NHS England North (Cumbria And North East)</v>
      </c>
      <c r="E129" s="97" t="str">
        <f t="shared" ca="1" si="3"/>
        <v>E08000022</v>
      </c>
      <c r="F129" s="99" t="str">
        <f ca="1">IF(E129="","",VLOOKUP(E129,'Org List'!$J$9:$K$488,2,0))</f>
        <v>North Tyneside</v>
      </c>
      <c r="G129" s="123">
        <f ca="1">IFERROR(IF((VLOOKUP($E129,'NEA Backsheet'!$D$5:$CB$183,G$9,FALSE))="","",(VLOOKUP($E129,'NEA Backsheet'!$D$5:$CB$183,G$9,FALSE))),"")</f>
        <v>3188.0974325534426</v>
      </c>
      <c r="H129" s="124">
        <f ca="1">IFERROR(IF((VLOOKUP($E129,'NEA Backsheet'!$D$5:$CB$183,H$9,FALSE))="","",(VLOOKUP($E129,'NEA Backsheet'!$D$5:$CB$183,H$9,FALSE))),"")</f>
        <v>3190.0625656397492</v>
      </c>
      <c r="I129" s="124">
        <f ca="1">IFERROR(IF((VLOOKUP($E129,'NEA Backsheet'!$D$5:$CB$183,I$9,FALSE))="","",(VLOOKUP($E129,'NEA Backsheet'!$D$5:$CB$183,I$9,FALSE))),"")</f>
        <v>3353.7761393199758</v>
      </c>
      <c r="J129" s="125">
        <f ca="1">IFERROR(IF((VLOOKUP($E129,'NEA Backsheet'!$D$5:$CB$183,J$9,FALSE))="","",(VLOOKUP($E129,'NEA Backsheet'!$D$5:$CB$183,J$9,FALSE))),"")</f>
        <v>3419.365606463934</v>
      </c>
      <c r="K129" s="123">
        <f ca="1">IFERROR(IF((VLOOKUP($E129,'NEA Backsheet'!$D$5:$CB$183,K$9,FALSE))="","",(VLOOKUP($E129,'NEA Backsheet'!$D$5:$CB$183,K$9,FALSE))),"")</f>
        <v>3299.3146561237022</v>
      </c>
      <c r="L129" s="124">
        <f ca="1">IFERROR(IF((VLOOKUP($E129,'NEA Backsheet'!$D$5:$CB$183,L$9,FALSE))="","",(VLOOKUP($E129,'NEA Backsheet'!$D$5:$CB$183,L$9,FALSE))),"")</f>
        <v>3366.1536387960564</v>
      </c>
      <c r="M129" s="124">
        <f ca="1">IFERROR(IF((VLOOKUP($E129,'NEA Backsheet'!$D$5:$CB$183,M$9,FALSE))="","",(VLOOKUP($E129,'NEA Backsheet'!$D$5:$CB$183,M$9,FALSE))),"")</f>
        <v>3385.5363789505282</v>
      </c>
      <c r="N129" s="126">
        <f ca="1">IFERROR(IF((VLOOKUP($E129,'NEA Backsheet'!$D$5:$CB$183,N$9,FALSE))="","",(VLOOKUP($E129,'NEA Backsheet'!$D$5:$CB$183,N$9,FALSE))),"")</f>
        <v>3455.2460725125666</v>
      </c>
      <c r="O129" s="184">
        <f ca="1">IFERROR(IF((VLOOKUP($E129,'NEA Backsheet'!$D$5:$CB$183,O$9,FALSE))="","",(VLOOKUP($E129,'NEA Backsheet'!$D$5:$CB$183,O$9,FALSE))),"")</f>
        <v>3175.2745462563862</v>
      </c>
      <c r="P129" s="126">
        <f ca="1">IFERROR(IF((VLOOKUP($E129,'NEA Backsheet'!$D$5:$CB$183,P$9,FALSE))="","",(VLOOKUP($E129,'NEA Backsheet'!$D$5:$CB$183,P$9,FALSE))),"")</f>
        <v>3360.335349321484</v>
      </c>
      <c r="Q129" s="127">
        <f ca="1">IFERROR(IF((VLOOKUP($E129,'NEA Backsheet'!$D$5:$CB$183,Q$9,FALSE))="","",(VLOOKUP($E129,'NEA Backsheet'!$D$5:$CB$183,Q$9,FALSE))),"")</f>
        <v>0</v>
      </c>
      <c r="R129" s="126">
        <f ca="1">IFERROR(IF((VLOOKUP($E129,'NEA Backsheet'!$D$5:$CB$183,R$9,FALSE))="","",(VLOOKUP($E129,'NEA Backsheet'!$D$5:$CB$183,R$9,FALSE))),"")</f>
        <v>0</v>
      </c>
    </row>
    <row r="130" spans="1:18" ht="15" customHeight="1" x14ac:dyDescent="0.3">
      <c r="A130" s="56">
        <v>116</v>
      </c>
      <c r="B130" s="97" t="str">
        <f ca="1">IFERROR(IF((VLOOKUP($E130,'Org List'!$AJ$10:$AL$188,3,FALSE))="","",(VLOOKUP($E130,'Org List'!$AJ$10:$AL$188,3,FALSE))),"")</f>
        <v>North of England Commissioning Region</v>
      </c>
      <c r="C130" s="98" t="str">
        <f ca="1">IFERROR(IF((VLOOKUP($E130,'Org List'!$AO$10:$AQ$188,3,FALSE))="","",(VLOOKUP($E130,'Org List'!$AO$10:$AQ$188,3,FALSE))),"")</f>
        <v>Yorkshire and The Humber Region</v>
      </c>
      <c r="D130" s="116" t="str">
        <f ca="1">IFERROR(IF((VLOOKUP($E130,'Org List'!$AT$10:$AV$188,3,FALSE))="","",(VLOOKUP($E130,'Org List'!$AT$10:$AV$188,3,FALSE))),"")</f>
        <v>NHS England North (Yorkshire And Humber)</v>
      </c>
      <c r="E130" s="97" t="str">
        <f t="shared" ca="1" si="3"/>
        <v>E10000023</v>
      </c>
      <c r="F130" s="99" t="str">
        <f ca="1">IF(E130="","",VLOOKUP(E130,'Org List'!$J$9:$K$488,2,0))</f>
        <v>North Yorkshire</v>
      </c>
      <c r="G130" s="123">
        <f ca="1">IFERROR(IF((VLOOKUP($E130,'NEA Backsheet'!$D$5:$CB$183,G$9,FALSE))="","",(VLOOKUP($E130,'NEA Backsheet'!$D$5:$CB$183,G$9,FALSE))),"")</f>
        <v>2703.4601221247945</v>
      </c>
      <c r="H130" s="124">
        <f ca="1">IFERROR(IF((VLOOKUP($E130,'NEA Backsheet'!$D$5:$CB$183,H$9,FALSE))="","",(VLOOKUP($E130,'NEA Backsheet'!$D$5:$CB$183,H$9,FALSE))),"")</f>
        <v>2674.108970904645</v>
      </c>
      <c r="I130" s="124">
        <f ca="1">IFERROR(IF((VLOOKUP($E130,'NEA Backsheet'!$D$5:$CB$183,I$9,FALSE))="","",(VLOOKUP($E130,'NEA Backsheet'!$D$5:$CB$183,I$9,FALSE))),"")</f>
        <v>2896.0048787007563</v>
      </c>
      <c r="J130" s="125">
        <f ca="1">IFERROR(IF((VLOOKUP($E130,'NEA Backsheet'!$D$5:$CB$183,J$9,FALSE))="","",(VLOOKUP($E130,'NEA Backsheet'!$D$5:$CB$183,J$9,FALSE))),"")</f>
        <v>2816.132934204546</v>
      </c>
      <c r="K130" s="123">
        <f ca="1">IFERROR(IF((VLOOKUP($E130,'NEA Backsheet'!$D$5:$CB$183,K$9,FALSE))="","",(VLOOKUP($E130,'NEA Backsheet'!$D$5:$CB$183,K$9,FALSE))),"")</f>
        <v>2755.7861485572153</v>
      </c>
      <c r="L130" s="124">
        <f ca="1">IFERROR(IF((VLOOKUP($E130,'NEA Backsheet'!$D$5:$CB$183,L$9,FALSE))="","",(VLOOKUP($E130,'NEA Backsheet'!$D$5:$CB$183,L$9,FALSE))),"")</f>
        <v>2750.2024767418852</v>
      </c>
      <c r="M130" s="124">
        <f ca="1">IFERROR(IF((VLOOKUP($E130,'NEA Backsheet'!$D$5:$CB$183,M$9,FALSE))="","",(VLOOKUP($E130,'NEA Backsheet'!$D$5:$CB$183,M$9,FALSE))),"")</f>
        <v>2872.8393795784868</v>
      </c>
      <c r="N130" s="126">
        <f ca="1">IFERROR(IF((VLOOKUP($E130,'NEA Backsheet'!$D$5:$CB$183,N$9,FALSE))="","",(VLOOKUP($E130,'NEA Backsheet'!$D$5:$CB$183,N$9,FALSE))),"")</f>
        <v>2857.1096778135734</v>
      </c>
      <c r="O130" s="184">
        <f ca="1">IFERROR(IF((VLOOKUP($E130,'NEA Backsheet'!$D$5:$CB$183,O$9,FALSE))="","",(VLOOKUP($E130,'NEA Backsheet'!$D$5:$CB$183,O$9,FALSE))),"")</f>
        <v>2828.2570467106952</v>
      </c>
      <c r="P130" s="126">
        <f ca="1">IFERROR(IF((VLOOKUP($E130,'NEA Backsheet'!$D$5:$CB$183,P$9,FALSE))="","",(VLOOKUP($E130,'NEA Backsheet'!$D$5:$CB$183,P$9,FALSE))),"")</f>
        <v>2771.9765187086591</v>
      </c>
      <c r="Q130" s="127">
        <f ca="1">IFERROR(IF((VLOOKUP($E130,'NEA Backsheet'!$D$5:$CB$183,Q$9,FALSE))="","",(VLOOKUP($E130,'NEA Backsheet'!$D$5:$CB$183,Q$9,FALSE))),"")</f>
        <v>0</v>
      </c>
      <c r="R130" s="126">
        <f ca="1">IFERROR(IF((VLOOKUP($E130,'NEA Backsheet'!$D$5:$CB$183,R$9,FALSE))="","",(VLOOKUP($E130,'NEA Backsheet'!$D$5:$CB$183,R$9,FALSE))),"")</f>
        <v>0</v>
      </c>
    </row>
    <row r="131" spans="1:18" ht="15" customHeight="1" x14ac:dyDescent="0.3">
      <c r="A131" s="56">
        <v>117</v>
      </c>
      <c r="B131" s="97" t="str">
        <f ca="1">IFERROR(IF((VLOOKUP($E131,'Org List'!$AJ$10:$AL$188,3,FALSE))="","",(VLOOKUP($E131,'Org List'!$AJ$10:$AL$188,3,FALSE))),"")</f>
        <v>Midlands and East of England Commissioning Region</v>
      </c>
      <c r="C131" s="98" t="str">
        <f ca="1">IFERROR(IF((VLOOKUP($E131,'Org List'!$AO$10:$AQ$188,3,FALSE))="","",(VLOOKUP($E131,'Org List'!$AO$10:$AQ$188,3,FALSE))),"")</f>
        <v>East Midlands Region</v>
      </c>
      <c r="D131" s="116" t="str">
        <f ca="1">IFERROR(IF((VLOOKUP($E131,'Org List'!$AT$10:$AV$188,3,FALSE))="","",(VLOOKUP($E131,'Org List'!$AT$10:$AV$188,3,FALSE))),"")</f>
        <v>NHS England Midlands And East (Central Midlands)</v>
      </c>
      <c r="E131" s="97" t="str">
        <f t="shared" ca="1" si="3"/>
        <v>E10000021</v>
      </c>
      <c r="F131" s="99" t="str">
        <f ca="1">IF(E131="","",VLOOKUP(E131,'Org List'!$J$9:$K$488,2,0))</f>
        <v>Northamptonshire</v>
      </c>
      <c r="G131" s="123">
        <f ca="1">IFERROR(IF((VLOOKUP($E131,'NEA Backsheet'!$D$5:$CB$183,G$9,FALSE))="","",(VLOOKUP($E131,'NEA Backsheet'!$D$5:$CB$183,G$9,FALSE))),"")</f>
        <v>2935.7823627538683</v>
      </c>
      <c r="H131" s="124">
        <f ca="1">IFERROR(IF((VLOOKUP($E131,'NEA Backsheet'!$D$5:$CB$183,H$9,FALSE))="","",(VLOOKUP($E131,'NEA Backsheet'!$D$5:$CB$183,H$9,FALSE))),"")</f>
        <v>2835.3203618324942</v>
      </c>
      <c r="I131" s="124">
        <f ca="1">IFERROR(IF((VLOOKUP($E131,'NEA Backsheet'!$D$5:$CB$183,I$9,FALSE))="","",(VLOOKUP($E131,'NEA Backsheet'!$D$5:$CB$183,I$9,FALSE))),"")</f>
        <v>2904.302152760411</v>
      </c>
      <c r="J131" s="125">
        <f ca="1">IFERROR(IF((VLOOKUP($E131,'NEA Backsheet'!$D$5:$CB$183,J$9,FALSE))="","",(VLOOKUP($E131,'NEA Backsheet'!$D$5:$CB$183,J$9,FALSE))),"")</f>
        <v>2789.8490391797118</v>
      </c>
      <c r="K131" s="123">
        <f ca="1">IFERROR(IF((VLOOKUP($E131,'NEA Backsheet'!$D$5:$CB$183,K$9,FALSE))="","",(VLOOKUP($E131,'NEA Backsheet'!$D$5:$CB$183,K$9,FALSE))),"")</f>
        <v>2983.0274943451195</v>
      </c>
      <c r="L131" s="124">
        <f ca="1">IFERROR(IF((VLOOKUP($E131,'NEA Backsheet'!$D$5:$CB$183,L$9,FALSE))="","",(VLOOKUP($E131,'NEA Backsheet'!$D$5:$CB$183,L$9,FALSE))),"")</f>
        <v>2927.1121934754569</v>
      </c>
      <c r="M131" s="124">
        <f ca="1">IFERROR(IF((VLOOKUP($E131,'NEA Backsheet'!$D$5:$CB$183,M$9,FALSE))="","",(VLOOKUP($E131,'NEA Backsheet'!$D$5:$CB$183,M$9,FALSE))),"")</f>
        <v>3070.3334317650815</v>
      </c>
      <c r="N131" s="126">
        <f ca="1">IFERROR(IF((VLOOKUP($E131,'NEA Backsheet'!$D$5:$CB$183,N$9,FALSE))="","",(VLOOKUP($E131,'NEA Backsheet'!$D$5:$CB$183,N$9,FALSE))),"")</f>
        <v>3070.6400898917732</v>
      </c>
      <c r="O131" s="184">
        <f ca="1">IFERROR(IF((VLOOKUP($E131,'NEA Backsheet'!$D$5:$CB$183,O$9,FALSE))="","",(VLOOKUP($E131,'NEA Backsheet'!$D$5:$CB$183,O$9,FALSE))),"")</f>
        <v>2910.6637549122011</v>
      </c>
      <c r="P131" s="126">
        <f ca="1">IFERROR(IF((VLOOKUP($E131,'NEA Backsheet'!$D$5:$CB$183,P$9,FALSE))="","",(VLOOKUP($E131,'NEA Backsheet'!$D$5:$CB$183,P$9,FALSE))),"")</f>
        <v>2984.563597462668</v>
      </c>
      <c r="Q131" s="127">
        <f ca="1">IFERROR(IF((VLOOKUP($E131,'NEA Backsheet'!$D$5:$CB$183,Q$9,FALSE))="","",(VLOOKUP($E131,'NEA Backsheet'!$D$5:$CB$183,Q$9,FALSE))),"")</f>
        <v>0</v>
      </c>
      <c r="R131" s="126">
        <f ca="1">IFERROR(IF((VLOOKUP($E131,'NEA Backsheet'!$D$5:$CB$183,R$9,FALSE))="","",(VLOOKUP($E131,'NEA Backsheet'!$D$5:$CB$183,R$9,FALSE))),"")</f>
        <v>0</v>
      </c>
    </row>
    <row r="132" spans="1:18" ht="15" customHeight="1" x14ac:dyDescent="0.3">
      <c r="A132" s="56">
        <v>118</v>
      </c>
      <c r="B132" s="97" t="str">
        <f ca="1">IFERROR(IF((VLOOKUP($E132,'Org List'!$AJ$10:$AL$188,3,FALSE))="","",(VLOOKUP($E132,'Org List'!$AJ$10:$AL$188,3,FALSE))),"")</f>
        <v>North of England Commissioning Region</v>
      </c>
      <c r="C132" s="98" t="str">
        <f ca="1">IFERROR(IF((VLOOKUP($E132,'Org List'!$AO$10:$AQ$188,3,FALSE))="","",(VLOOKUP($E132,'Org List'!$AO$10:$AQ$188,3,FALSE))),"")</f>
        <v>North East Region</v>
      </c>
      <c r="D132" s="116" t="str">
        <f ca="1">IFERROR(IF((VLOOKUP($E132,'Org List'!$AT$10:$AV$188,3,FALSE))="","",(VLOOKUP($E132,'Org List'!$AT$10:$AV$188,3,FALSE))),"")</f>
        <v>NHS England North (Cumbria And North East)</v>
      </c>
      <c r="E132" s="97" t="str">
        <f t="shared" ca="1" si="3"/>
        <v>E06000057</v>
      </c>
      <c r="F132" s="99" t="str">
        <f ca="1">IF(E132="","",VLOOKUP(E132,'Org List'!$J$9:$K$488,2,0))</f>
        <v>Northumberland</v>
      </c>
      <c r="G132" s="123">
        <f ca="1">IFERROR(IF((VLOOKUP($E132,'NEA Backsheet'!$D$5:$CB$183,G$9,FALSE))="","",(VLOOKUP($E132,'NEA Backsheet'!$D$5:$CB$183,G$9,FALSE))),"")</f>
        <v>3076.4766819868187</v>
      </c>
      <c r="H132" s="124">
        <f ca="1">IFERROR(IF((VLOOKUP($E132,'NEA Backsheet'!$D$5:$CB$183,H$9,FALSE))="","",(VLOOKUP($E132,'NEA Backsheet'!$D$5:$CB$183,H$9,FALSE))),"")</f>
        <v>3105.5441028746995</v>
      </c>
      <c r="I132" s="124">
        <f ca="1">IFERROR(IF((VLOOKUP($E132,'NEA Backsheet'!$D$5:$CB$183,I$9,FALSE))="","",(VLOOKUP($E132,'NEA Backsheet'!$D$5:$CB$183,I$9,FALSE))),"")</f>
        <v>3239.728815857075</v>
      </c>
      <c r="J132" s="125">
        <f ca="1">IFERROR(IF((VLOOKUP($E132,'NEA Backsheet'!$D$5:$CB$183,J$9,FALSE))="","",(VLOOKUP($E132,'NEA Backsheet'!$D$5:$CB$183,J$9,FALSE))),"")</f>
        <v>3292.0393895657021</v>
      </c>
      <c r="K132" s="123">
        <f ca="1">IFERROR(IF((VLOOKUP($E132,'NEA Backsheet'!$D$5:$CB$183,K$9,FALSE))="","",(VLOOKUP($E132,'NEA Backsheet'!$D$5:$CB$183,K$9,FALSE))),"")</f>
        <v>3211.8261273032122</v>
      </c>
      <c r="L132" s="124">
        <f ca="1">IFERROR(IF((VLOOKUP($E132,'NEA Backsheet'!$D$5:$CB$183,L$9,FALSE))="","",(VLOOKUP($E132,'NEA Backsheet'!$D$5:$CB$183,L$9,FALSE))),"")</f>
        <v>3310.9308486398613</v>
      </c>
      <c r="M132" s="124">
        <f ca="1">IFERROR(IF((VLOOKUP($E132,'NEA Backsheet'!$D$5:$CB$183,M$9,FALSE))="","",(VLOOKUP($E132,'NEA Backsheet'!$D$5:$CB$183,M$9,FALSE))),"")</f>
        <v>3261.6247378588077</v>
      </c>
      <c r="N132" s="126">
        <f ca="1">IFERROR(IF((VLOOKUP($E132,'NEA Backsheet'!$D$5:$CB$183,N$9,FALSE))="","",(VLOOKUP($E132,'NEA Backsheet'!$D$5:$CB$183,N$9,FALSE))),"")</f>
        <v>3199.3889552963597</v>
      </c>
      <c r="O132" s="184">
        <f ca="1">IFERROR(IF((VLOOKUP($E132,'NEA Backsheet'!$D$5:$CB$183,O$9,FALSE))="","",(VLOOKUP($E132,'NEA Backsheet'!$D$5:$CB$183,O$9,FALSE))),"")</f>
        <v>3172.2873060817765</v>
      </c>
      <c r="P132" s="126">
        <f ca="1">IFERROR(IF((VLOOKUP($E132,'NEA Backsheet'!$D$5:$CB$183,P$9,FALSE))="","",(VLOOKUP($E132,'NEA Backsheet'!$D$5:$CB$183,P$9,FALSE))),"")</f>
        <v>3229.0050029698064</v>
      </c>
      <c r="Q132" s="127">
        <f ca="1">IFERROR(IF((VLOOKUP($E132,'NEA Backsheet'!$D$5:$CB$183,Q$9,FALSE))="","",(VLOOKUP($E132,'NEA Backsheet'!$D$5:$CB$183,Q$9,FALSE))),"")</f>
        <v>0</v>
      </c>
      <c r="R132" s="126">
        <f ca="1">IFERROR(IF((VLOOKUP($E132,'NEA Backsheet'!$D$5:$CB$183,R$9,FALSE))="","",(VLOOKUP($E132,'NEA Backsheet'!$D$5:$CB$183,R$9,FALSE))),"")</f>
        <v>0</v>
      </c>
    </row>
    <row r="133" spans="1:18" ht="15" customHeight="1" x14ac:dyDescent="0.3">
      <c r="A133" s="56">
        <v>119</v>
      </c>
      <c r="B133" s="97" t="str">
        <f ca="1">IFERROR(IF((VLOOKUP($E133,'Org List'!$AJ$10:$AL$188,3,FALSE))="","",(VLOOKUP($E133,'Org List'!$AJ$10:$AL$188,3,FALSE))),"")</f>
        <v>Midlands and East of England Commissioning Region</v>
      </c>
      <c r="C133" s="98" t="str">
        <f ca="1">IFERROR(IF((VLOOKUP($E133,'Org List'!$AO$10:$AQ$188,3,FALSE))="","",(VLOOKUP($E133,'Org List'!$AO$10:$AQ$188,3,FALSE))),"")</f>
        <v>East Midlands Region</v>
      </c>
      <c r="D133" s="116" t="str">
        <f ca="1">IFERROR(IF((VLOOKUP($E133,'Org List'!$AT$10:$AV$188,3,FALSE))="","",(VLOOKUP($E133,'Org List'!$AT$10:$AV$188,3,FALSE))),"")</f>
        <v>NHS England Midlands And East (North Midlands)</v>
      </c>
      <c r="E133" s="97" t="str">
        <f t="shared" ca="1" si="3"/>
        <v>E06000018</v>
      </c>
      <c r="F133" s="99" t="str">
        <f ca="1">IF(E133="","",VLOOKUP(E133,'Org List'!$J$9:$K$488,2,0))</f>
        <v>Nottingham</v>
      </c>
      <c r="G133" s="123">
        <f ca="1">IFERROR(IF((VLOOKUP($E133,'NEA Backsheet'!$D$5:$CB$183,G$9,FALSE))="","",(VLOOKUP($E133,'NEA Backsheet'!$D$5:$CB$183,G$9,FALSE))),"")</f>
        <v>2213.9621166964894</v>
      </c>
      <c r="H133" s="124">
        <f ca="1">IFERROR(IF((VLOOKUP($E133,'NEA Backsheet'!$D$5:$CB$183,H$9,FALSE))="","",(VLOOKUP($E133,'NEA Backsheet'!$D$5:$CB$183,H$9,FALSE))),"")</f>
        <v>2196.1623234989324</v>
      </c>
      <c r="I133" s="124">
        <f ca="1">IFERROR(IF((VLOOKUP($E133,'NEA Backsheet'!$D$5:$CB$183,I$9,FALSE))="","",(VLOOKUP($E133,'NEA Backsheet'!$D$5:$CB$183,I$9,FALSE))),"")</f>
        <v>2312.8733550015963</v>
      </c>
      <c r="J133" s="125">
        <f ca="1">IFERROR(IF((VLOOKUP($E133,'NEA Backsheet'!$D$5:$CB$183,J$9,FALSE))="","",(VLOOKUP($E133,'NEA Backsheet'!$D$5:$CB$183,J$9,FALSE))),"")</f>
        <v>2399.8311234920361</v>
      </c>
      <c r="K133" s="123">
        <f ca="1">IFERROR(IF((VLOOKUP($E133,'NEA Backsheet'!$D$5:$CB$183,K$9,FALSE))="","",(VLOOKUP($E133,'NEA Backsheet'!$D$5:$CB$183,K$9,FALSE))),"")</f>
        <v>2247.2051210960103</v>
      </c>
      <c r="L133" s="124">
        <f ca="1">IFERROR(IF((VLOOKUP($E133,'NEA Backsheet'!$D$5:$CB$183,L$9,FALSE))="","",(VLOOKUP($E133,'NEA Backsheet'!$D$5:$CB$183,L$9,FALSE))),"")</f>
        <v>2271.9317961975371</v>
      </c>
      <c r="M133" s="124">
        <f ca="1">IFERROR(IF((VLOOKUP($E133,'NEA Backsheet'!$D$5:$CB$183,M$9,FALSE))="","",(VLOOKUP($E133,'NEA Backsheet'!$D$5:$CB$183,M$9,FALSE))),"")</f>
        <v>2271.6485389028194</v>
      </c>
      <c r="N133" s="126">
        <f ca="1">IFERROR(IF((VLOOKUP($E133,'NEA Backsheet'!$D$5:$CB$183,N$9,FALSE))="","",(VLOOKUP($E133,'NEA Backsheet'!$D$5:$CB$183,N$9,FALSE))),"")</f>
        <v>2210.5516272725217</v>
      </c>
      <c r="O133" s="184">
        <f ca="1">IFERROR(IF((VLOOKUP($E133,'NEA Backsheet'!$D$5:$CB$183,O$9,FALSE))="","",(VLOOKUP($E133,'NEA Backsheet'!$D$5:$CB$183,O$9,FALSE))),"")</f>
        <v>2392.0948392987998</v>
      </c>
      <c r="P133" s="126">
        <f ca="1">IFERROR(IF((VLOOKUP($E133,'NEA Backsheet'!$D$5:$CB$183,P$9,FALSE))="","",(VLOOKUP($E133,'NEA Backsheet'!$D$5:$CB$183,P$9,FALSE))),"")</f>
        <v>2423.1102963875351</v>
      </c>
      <c r="Q133" s="127">
        <f ca="1">IFERROR(IF((VLOOKUP($E133,'NEA Backsheet'!$D$5:$CB$183,Q$9,FALSE))="","",(VLOOKUP($E133,'NEA Backsheet'!$D$5:$CB$183,Q$9,FALSE))),"")</f>
        <v>0</v>
      </c>
      <c r="R133" s="126">
        <f ca="1">IFERROR(IF((VLOOKUP($E133,'NEA Backsheet'!$D$5:$CB$183,R$9,FALSE))="","",(VLOOKUP($E133,'NEA Backsheet'!$D$5:$CB$183,R$9,FALSE))),"")</f>
        <v>0</v>
      </c>
    </row>
    <row r="134" spans="1:18" ht="15" customHeight="1" x14ac:dyDescent="0.3">
      <c r="A134" s="56">
        <v>120</v>
      </c>
      <c r="B134" s="97" t="str">
        <f ca="1">IFERROR(IF((VLOOKUP($E134,'Org List'!$AJ$10:$AL$188,3,FALSE))="","",(VLOOKUP($E134,'Org List'!$AJ$10:$AL$188,3,FALSE))),"")</f>
        <v>Midlands and East of England Commissioning Region</v>
      </c>
      <c r="C134" s="98" t="str">
        <f ca="1">IFERROR(IF((VLOOKUP($E134,'Org List'!$AO$10:$AQ$188,3,FALSE))="","",(VLOOKUP($E134,'Org List'!$AO$10:$AQ$188,3,FALSE))),"")</f>
        <v>East Midlands Region</v>
      </c>
      <c r="D134" s="116" t="str">
        <f ca="1">IFERROR(IF((VLOOKUP($E134,'Org List'!$AT$10:$AV$188,3,FALSE))="","",(VLOOKUP($E134,'Org List'!$AT$10:$AV$188,3,FALSE))),"")</f>
        <v>NHS England Midlands And East (North Midlands)</v>
      </c>
      <c r="E134" s="97" t="str">
        <f t="shared" ca="1" si="3"/>
        <v>E10000024</v>
      </c>
      <c r="F134" s="99" t="str">
        <f ca="1">IF(E134="","",VLOOKUP(E134,'Org List'!$J$9:$K$488,2,0))</f>
        <v>Nottinghamshire</v>
      </c>
      <c r="G134" s="123">
        <f ca="1">IFERROR(IF((VLOOKUP($E134,'NEA Backsheet'!$D$5:$CB$183,G$9,FALSE))="","",(VLOOKUP($E134,'NEA Backsheet'!$D$5:$CB$183,G$9,FALSE))),"")</f>
        <v>2518.3309562772529</v>
      </c>
      <c r="H134" s="124">
        <f ca="1">IFERROR(IF((VLOOKUP($E134,'NEA Backsheet'!$D$5:$CB$183,H$9,FALSE))="","",(VLOOKUP($E134,'NEA Backsheet'!$D$5:$CB$183,H$9,FALSE))),"")</f>
        <v>2486.8325802072004</v>
      </c>
      <c r="I134" s="124">
        <f ca="1">IFERROR(IF((VLOOKUP($E134,'NEA Backsheet'!$D$5:$CB$183,I$9,FALSE))="","",(VLOOKUP($E134,'NEA Backsheet'!$D$5:$CB$183,I$9,FALSE))),"")</f>
        <v>2537.7342227920799</v>
      </c>
      <c r="J134" s="125">
        <f ca="1">IFERROR(IF((VLOOKUP($E134,'NEA Backsheet'!$D$5:$CB$183,J$9,FALSE))="","",(VLOOKUP($E134,'NEA Backsheet'!$D$5:$CB$183,J$9,FALSE))),"")</f>
        <v>2606.7159770391845</v>
      </c>
      <c r="K134" s="123">
        <f ca="1">IFERROR(IF((VLOOKUP($E134,'NEA Backsheet'!$D$5:$CB$183,K$9,FALSE))="","",(VLOOKUP($E134,'NEA Backsheet'!$D$5:$CB$183,K$9,FALSE))),"")</f>
        <v>2525.0367518092216</v>
      </c>
      <c r="L134" s="124">
        <f ca="1">IFERROR(IF((VLOOKUP($E134,'NEA Backsheet'!$D$5:$CB$183,L$9,FALSE))="","",(VLOOKUP($E134,'NEA Backsheet'!$D$5:$CB$183,L$9,FALSE))),"")</f>
        <v>2525.6108932877682</v>
      </c>
      <c r="M134" s="124">
        <f ca="1">IFERROR(IF((VLOOKUP($E134,'NEA Backsheet'!$D$5:$CB$183,M$9,FALSE))="","",(VLOOKUP($E134,'NEA Backsheet'!$D$5:$CB$183,M$9,FALSE))),"")</f>
        <v>2613.3790553834606</v>
      </c>
      <c r="N134" s="126">
        <f ca="1">IFERROR(IF((VLOOKUP($E134,'NEA Backsheet'!$D$5:$CB$183,N$9,FALSE))="","",(VLOOKUP($E134,'NEA Backsheet'!$D$5:$CB$183,N$9,FALSE))),"")</f>
        <v>2608.7174448962082</v>
      </c>
      <c r="O134" s="184">
        <f ca="1">IFERROR(IF((VLOOKUP($E134,'NEA Backsheet'!$D$5:$CB$183,O$9,FALSE))="","",(VLOOKUP($E134,'NEA Backsheet'!$D$5:$CB$183,O$9,FALSE))),"")</f>
        <v>2635.9694667156532</v>
      </c>
      <c r="P134" s="126">
        <f ca="1">IFERROR(IF((VLOOKUP($E134,'NEA Backsheet'!$D$5:$CB$183,P$9,FALSE))="","",(VLOOKUP($E134,'NEA Backsheet'!$D$5:$CB$183,P$9,FALSE))),"")</f>
        <v>2658.3342764489962</v>
      </c>
      <c r="Q134" s="127">
        <f ca="1">IFERROR(IF((VLOOKUP($E134,'NEA Backsheet'!$D$5:$CB$183,Q$9,FALSE))="","",(VLOOKUP($E134,'NEA Backsheet'!$D$5:$CB$183,Q$9,FALSE))),"")</f>
        <v>0</v>
      </c>
      <c r="R134" s="126">
        <f ca="1">IFERROR(IF((VLOOKUP($E134,'NEA Backsheet'!$D$5:$CB$183,R$9,FALSE))="","",(VLOOKUP($E134,'NEA Backsheet'!$D$5:$CB$183,R$9,FALSE))),"")</f>
        <v>0</v>
      </c>
    </row>
    <row r="135" spans="1:18" ht="15" customHeight="1" x14ac:dyDescent="0.3">
      <c r="A135" s="56">
        <v>121</v>
      </c>
      <c r="B135" s="97" t="str">
        <f ca="1">IFERROR(IF((VLOOKUP($E135,'Org List'!$AJ$10:$AL$188,3,FALSE))="","",(VLOOKUP($E135,'Org List'!$AJ$10:$AL$188,3,FALSE))),"")</f>
        <v>North of England Commissioning Region</v>
      </c>
      <c r="C135" s="98" t="str">
        <f ca="1">IFERROR(IF((VLOOKUP($E135,'Org List'!$AO$10:$AQ$188,3,FALSE))="","",(VLOOKUP($E135,'Org List'!$AO$10:$AQ$188,3,FALSE))),"")</f>
        <v>North West Region</v>
      </c>
      <c r="D135" s="116" t="str">
        <f ca="1">IFERROR(IF((VLOOKUP($E135,'Org List'!$AT$10:$AV$188,3,FALSE))="","",(VLOOKUP($E135,'Org List'!$AT$10:$AV$188,3,FALSE))),"")</f>
        <v>NHS England North (Greater Manchester)</v>
      </c>
      <c r="E135" s="97" t="str">
        <f t="shared" ca="1" si="3"/>
        <v>E08000004</v>
      </c>
      <c r="F135" s="99" t="str">
        <f ca="1">IF(E135="","",VLOOKUP(E135,'Org List'!$J$9:$K$488,2,0))</f>
        <v>Oldham</v>
      </c>
      <c r="G135" s="123">
        <f ca="1">IFERROR(IF((VLOOKUP($E135,'NEA Backsheet'!$D$5:$CB$183,G$9,FALSE))="","",(VLOOKUP($E135,'NEA Backsheet'!$D$5:$CB$183,G$9,FALSE))),"")</f>
        <v>3234.2151427903013</v>
      </c>
      <c r="H135" s="124">
        <f ca="1">IFERROR(IF((VLOOKUP($E135,'NEA Backsheet'!$D$5:$CB$183,H$9,FALSE))="","",(VLOOKUP($E135,'NEA Backsheet'!$D$5:$CB$183,H$9,FALSE))),"")</f>
        <v>3323.4611872805694</v>
      </c>
      <c r="I135" s="124">
        <f ca="1">IFERROR(IF((VLOOKUP($E135,'NEA Backsheet'!$D$5:$CB$183,I$9,FALSE))="","",(VLOOKUP($E135,'NEA Backsheet'!$D$5:$CB$183,I$9,FALSE))),"")</f>
        <v>3783.2698495761401</v>
      </c>
      <c r="J135" s="125">
        <f ca="1">IFERROR(IF((VLOOKUP($E135,'NEA Backsheet'!$D$5:$CB$183,J$9,FALSE))="","",(VLOOKUP($E135,'NEA Backsheet'!$D$5:$CB$183,J$9,FALSE))),"")</f>
        <v>3592.7939597903446</v>
      </c>
      <c r="K135" s="123">
        <f ca="1">IFERROR(IF((VLOOKUP($E135,'NEA Backsheet'!$D$5:$CB$183,K$9,FALSE))="","",(VLOOKUP($E135,'NEA Backsheet'!$D$5:$CB$183,K$9,FALSE))),"")</f>
        <v>3379.8952209763943</v>
      </c>
      <c r="L135" s="124">
        <f ca="1">IFERROR(IF((VLOOKUP($E135,'NEA Backsheet'!$D$5:$CB$183,L$9,FALSE))="","",(VLOOKUP($E135,'NEA Backsheet'!$D$5:$CB$183,L$9,FALSE))),"")</f>
        <v>3290.0383403395572</v>
      </c>
      <c r="M135" s="124">
        <f ca="1">IFERROR(IF((VLOOKUP($E135,'NEA Backsheet'!$D$5:$CB$183,M$9,FALSE))="","",(VLOOKUP($E135,'NEA Backsheet'!$D$5:$CB$183,M$9,FALSE))),"")</f>
        <v>3565.3237422430752</v>
      </c>
      <c r="N135" s="126">
        <f ca="1">IFERROR(IF((VLOOKUP($E135,'NEA Backsheet'!$D$5:$CB$183,N$9,FALSE))="","",(VLOOKUP($E135,'NEA Backsheet'!$D$5:$CB$183,N$9,FALSE))),"")</f>
        <v>3467.0323703986296</v>
      </c>
      <c r="O135" s="184">
        <f ca="1">IFERROR(IF((VLOOKUP($E135,'NEA Backsheet'!$D$5:$CB$183,O$9,FALSE))="","",(VLOOKUP($E135,'NEA Backsheet'!$D$5:$CB$183,O$9,FALSE))),"")</f>
        <v>3811.0332306442501</v>
      </c>
      <c r="P135" s="126">
        <f ca="1">IFERROR(IF((VLOOKUP($E135,'NEA Backsheet'!$D$5:$CB$183,P$9,FALSE))="","",(VLOOKUP($E135,'NEA Backsheet'!$D$5:$CB$183,P$9,FALSE))),"")</f>
        <v>3593.911631196816</v>
      </c>
      <c r="Q135" s="127">
        <f ca="1">IFERROR(IF((VLOOKUP($E135,'NEA Backsheet'!$D$5:$CB$183,Q$9,FALSE))="","",(VLOOKUP($E135,'NEA Backsheet'!$D$5:$CB$183,Q$9,FALSE))),"")</f>
        <v>0</v>
      </c>
      <c r="R135" s="126">
        <f ca="1">IFERROR(IF((VLOOKUP($E135,'NEA Backsheet'!$D$5:$CB$183,R$9,FALSE))="","",(VLOOKUP($E135,'NEA Backsheet'!$D$5:$CB$183,R$9,FALSE))),"")</f>
        <v>0</v>
      </c>
    </row>
    <row r="136" spans="1:18" ht="15" customHeight="1" x14ac:dyDescent="0.3">
      <c r="A136" s="56">
        <v>122</v>
      </c>
      <c r="B136" s="97" t="str">
        <f ca="1">IFERROR(IF((VLOOKUP($E136,'Org List'!$AJ$10:$AL$188,3,FALSE))="","",(VLOOKUP($E136,'Org List'!$AJ$10:$AL$188,3,FALSE))),"")</f>
        <v>South East England Commissioning Region</v>
      </c>
      <c r="C136" s="98" t="str">
        <f ca="1">IFERROR(IF((VLOOKUP($E136,'Org List'!$AO$10:$AQ$188,3,FALSE))="","",(VLOOKUP($E136,'Org List'!$AO$10:$AQ$188,3,FALSE))),"")</f>
        <v>South East Region</v>
      </c>
      <c r="D136" s="116" t="str">
        <f ca="1">IFERROR(IF((VLOOKUP($E136,'Org List'!$AT$10:$AV$188,3,FALSE))="","",(VLOOKUP($E136,'Org List'!$AT$10:$AV$188,3,FALSE))),"")</f>
        <v>NHS England South East (Hampshire, Isle of Wight and Thames Valley)</v>
      </c>
      <c r="E136" s="97" t="str">
        <f t="shared" ca="1" si="3"/>
        <v>E10000025</v>
      </c>
      <c r="F136" s="99" t="str">
        <f ca="1">IF(E136="","",VLOOKUP(E136,'Org List'!$J$9:$K$488,2,0))</f>
        <v>Oxfordshire</v>
      </c>
      <c r="G136" s="123">
        <f ca="1">IFERROR(IF((VLOOKUP($E136,'NEA Backsheet'!$D$5:$CB$183,G$9,FALSE))="","",(VLOOKUP($E136,'NEA Backsheet'!$D$5:$CB$183,G$9,FALSE))),"")</f>
        <v>2360.4788094898172</v>
      </c>
      <c r="H136" s="124">
        <f ca="1">IFERROR(IF((VLOOKUP($E136,'NEA Backsheet'!$D$5:$CB$183,H$9,FALSE))="","",(VLOOKUP($E136,'NEA Backsheet'!$D$5:$CB$183,H$9,FALSE))),"")</f>
        <v>2347.1190506202352</v>
      </c>
      <c r="I136" s="124">
        <f ca="1">IFERROR(IF((VLOOKUP($E136,'NEA Backsheet'!$D$5:$CB$183,I$9,FALSE))="","",(VLOOKUP($E136,'NEA Backsheet'!$D$5:$CB$183,I$9,FALSE))),"")</f>
        <v>2435.0274403411504</v>
      </c>
      <c r="J136" s="125">
        <f ca="1">IFERROR(IF((VLOOKUP($E136,'NEA Backsheet'!$D$5:$CB$183,J$9,FALSE))="","",(VLOOKUP($E136,'NEA Backsheet'!$D$5:$CB$183,J$9,FALSE))),"")</f>
        <v>2418.5467018697746</v>
      </c>
      <c r="K136" s="123">
        <f ca="1">IFERROR(IF((VLOOKUP($E136,'NEA Backsheet'!$D$5:$CB$183,K$9,FALSE))="","",(VLOOKUP($E136,'NEA Backsheet'!$D$5:$CB$183,K$9,FALSE))),"")</f>
        <v>2281.9894773722131</v>
      </c>
      <c r="L136" s="124">
        <f ca="1">IFERROR(IF((VLOOKUP($E136,'NEA Backsheet'!$D$5:$CB$183,L$9,FALSE))="","",(VLOOKUP($E136,'NEA Backsheet'!$D$5:$CB$183,L$9,FALSE))),"")</f>
        <v>2275.9191136564309</v>
      </c>
      <c r="M136" s="124">
        <f ca="1">IFERROR(IF((VLOOKUP($E136,'NEA Backsheet'!$D$5:$CB$183,M$9,FALSE))="","",(VLOOKUP($E136,'NEA Backsheet'!$D$5:$CB$183,M$9,FALSE))),"")</f>
        <v>2363.7546832566659</v>
      </c>
      <c r="N136" s="126">
        <f ca="1">IFERROR(IF((VLOOKUP($E136,'NEA Backsheet'!$D$5:$CB$183,N$9,FALSE))="","",(VLOOKUP($E136,'NEA Backsheet'!$D$5:$CB$183,N$9,FALSE))),"")</f>
        <v>2306.4726493014205</v>
      </c>
      <c r="O136" s="184">
        <f ca="1">IFERROR(IF((VLOOKUP($E136,'NEA Backsheet'!$D$5:$CB$183,O$9,FALSE))="","",(VLOOKUP($E136,'NEA Backsheet'!$D$5:$CB$183,O$9,FALSE))),"")</f>
        <v>2476.1261272086813</v>
      </c>
      <c r="P136" s="126">
        <f ca="1">IFERROR(IF((VLOOKUP($E136,'NEA Backsheet'!$D$5:$CB$183,P$9,FALSE))="","",(VLOOKUP($E136,'NEA Backsheet'!$D$5:$CB$183,P$9,FALSE))),"")</f>
        <v>2432.6475216751405</v>
      </c>
      <c r="Q136" s="127">
        <f ca="1">IFERROR(IF((VLOOKUP($E136,'NEA Backsheet'!$D$5:$CB$183,Q$9,FALSE))="","",(VLOOKUP($E136,'NEA Backsheet'!$D$5:$CB$183,Q$9,FALSE))),"")</f>
        <v>0</v>
      </c>
      <c r="R136" s="126">
        <f ca="1">IFERROR(IF((VLOOKUP($E136,'NEA Backsheet'!$D$5:$CB$183,R$9,FALSE))="","",(VLOOKUP($E136,'NEA Backsheet'!$D$5:$CB$183,R$9,FALSE))),"")</f>
        <v>0</v>
      </c>
    </row>
    <row r="137" spans="1:18" ht="15" customHeight="1" x14ac:dyDescent="0.3">
      <c r="A137" s="56">
        <v>123</v>
      </c>
      <c r="B137" s="97" t="str">
        <f ca="1">IFERROR(IF((VLOOKUP($E137,'Org List'!$AJ$10:$AL$188,3,FALSE))="","",(VLOOKUP($E137,'Org List'!$AJ$10:$AL$188,3,FALSE))),"")</f>
        <v>Midlands and East of England Commissioning Region</v>
      </c>
      <c r="C137" s="98" t="str">
        <f ca="1">IFERROR(IF((VLOOKUP($E137,'Org List'!$AO$10:$AQ$188,3,FALSE))="","",(VLOOKUP($E137,'Org List'!$AO$10:$AQ$188,3,FALSE))),"")</f>
        <v>East Region</v>
      </c>
      <c r="D137" s="116" t="str">
        <f ca="1">IFERROR(IF((VLOOKUP($E137,'Org List'!$AT$10:$AV$188,3,FALSE))="","",(VLOOKUP($E137,'Org List'!$AT$10:$AV$188,3,FALSE))),"")</f>
        <v>NHS England Midlands And East (East)</v>
      </c>
      <c r="E137" s="97" t="str">
        <f t="shared" ca="1" si="3"/>
        <v>E06000031</v>
      </c>
      <c r="F137" s="99" t="str">
        <f ca="1">IF(E137="","",VLOOKUP(E137,'Org List'!$J$9:$K$488,2,0))</f>
        <v>Peterborough</v>
      </c>
      <c r="G137" s="123">
        <f ca="1">IFERROR(IF((VLOOKUP($E137,'NEA Backsheet'!$D$5:$CB$183,G$9,FALSE))="","",(VLOOKUP($E137,'NEA Backsheet'!$D$5:$CB$183,G$9,FALSE))),"")</f>
        <v>2595.4510267275004</v>
      </c>
      <c r="H137" s="124">
        <f ca="1">IFERROR(IF((VLOOKUP($E137,'NEA Backsheet'!$D$5:$CB$183,H$9,FALSE))="","",(VLOOKUP($E137,'NEA Backsheet'!$D$5:$CB$183,H$9,FALSE))),"")</f>
        <v>2505.0653498650408</v>
      </c>
      <c r="I137" s="124">
        <f ca="1">IFERROR(IF((VLOOKUP($E137,'NEA Backsheet'!$D$5:$CB$183,I$9,FALSE))="","",(VLOOKUP($E137,'NEA Backsheet'!$D$5:$CB$183,I$9,FALSE))),"")</f>
        <v>2618.8445282703283</v>
      </c>
      <c r="J137" s="125">
        <f ca="1">IFERROR(IF((VLOOKUP($E137,'NEA Backsheet'!$D$5:$CB$183,J$9,FALSE))="","",(VLOOKUP($E137,'NEA Backsheet'!$D$5:$CB$183,J$9,FALSE))),"")</f>
        <v>2553.3598830586143</v>
      </c>
      <c r="K137" s="123">
        <f ca="1">IFERROR(IF((VLOOKUP($E137,'NEA Backsheet'!$D$5:$CB$183,K$9,FALSE))="","",(VLOOKUP($E137,'NEA Backsheet'!$D$5:$CB$183,K$9,FALSE))),"")</f>
        <v>2616.1898794636231</v>
      </c>
      <c r="L137" s="124">
        <f ca="1">IFERROR(IF((VLOOKUP($E137,'NEA Backsheet'!$D$5:$CB$183,L$9,FALSE))="","",(VLOOKUP($E137,'NEA Backsheet'!$D$5:$CB$183,L$9,FALSE))),"")</f>
        <v>2613.101587337288</v>
      </c>
      <c r="M137" s="124">
        <f ca="1">IFERROR(IF((VLOOKUP($E137,'NEA Backsheet'!$D$5:$CB$183,M$9,FALSE))="","",(VLOOKUP($E137,'NEA Backsheet'!$D$5:$CB$183,M$9,FALSE))),"")</f>
        <v>2722.5719664611956</v>
      </c>
      <c r="N137" s="126">
        <f ca="1">IFERROR(IF((VLOOKUP($E137,'NEA Backsheet'!$D$5:$CB$183,N$9,FALSE))="","",(VLOOKUP($E137,'NEA Backsheet'!$D$5:$CB$183,N$9,FALSE))),"")</f>
        <v>2641.3929255495063</v>
      </c>
      <c r="O137" s="184">
        <f ca="1">IFERROR(IF((VLOOKUP($E137,'NEA Backsheet'!$D$5:$CB$183,O$9,FALSE))="","",(VLOOKUP($E137,'NEA Backsheet'!$D$5:$CB$183,O$9,FALSE))),"")</f>
        <v>2621.8098693209486</v>
      </c>
      <c r="P137" s="126">
        <f ca="1">IFERROR(IF((VLOOKUP($E137,'NEA Backsheet'!$D$5:$CB$183,P$9,FALSE))="","",(VLOOKUP($E137,'NEA Backsheet'!$D$5:$CB$183,P$9,FALSE))),"")</f>
        <v>2597.1017768473753</v>
      </c>
      <c r="Q137" s="127">
        <f ca="1">IFERROR(IF((VLOOKUP($E137,'NEA Backsheet'!$D$5:$CB$183,Q$9,FALSE))="","",(VLOOKUP($E137,'NEA Backsheet'!$D$5:$CB$183,Q$9,FALSE))),"")</f>
        <v>0</v>
      </c>
      <c r="R137" s="126">
        <f ca="1">IFERROR(IF((VLOOKUP($E137,'NEA Backsheet'!$D$5:$CB$183,R$9,FALSE))="","",(VLOOKUP($E137,'NEA Backsheet'!$D$5:$CB$183,R$9,FALSE))),"")</f>
        <v>0</v>
      </c>
    </row>
    <row r="138" spans="1:18" ht="15" customHeight="1" x14ac:dyDescent="0.3">
      <c r="A138" s="56">
        <v>124</v>
      </c>
      <c r="B138" s="97" t="str">
        <f ca="1">IFERROR(IF((VLOOKUP($E138,'Org List'!$AJ$10:$AL$188,3,FALSE))="","",(VLOOKUP($E138,'Org List'!$AJ$10:$AL$188,3,FALSE))),"")</f>
        <v>South West England Commissioning Region</v>
      </c>
      <c r="C138" s="98" t="str">
        <f ca="1">IFERROR(IF((VLOOKUP($E138,'Org List'!$AO$10:$AQ$188,3,FALSE))="","",(VLOOKUP($E138,'Org List'!$AO$10:$AQ$188,3,FALSE))),"")</f>
        <v>South West Region</v>
      </c>
      <c r="D138" s="116" t="str">
        <f ca="1">IFERROR(IF((VLOOKUP($E138,'Org List'!$AT$10:$AV$188,3,FALSE))="","",(VLOOKUP($E138,'Org List'!$AT$10:$AV$188,3,FALSE))),"")</f>
        <v>NHS England South West (South West South)</v>
      </c>
      <c r="E138" s="97" t="str">
        <f t="shared" ca="1" si="3"/>
        <v>E06000026</v>
      </c>
      <c r="F138" s="99" t="str">
        <f ca="1">IF(E138="","",VLOOKUP(E138,'Org List'!$J$9:$K$488,2,0))</f>
        <v>Plymouth</v>
      </c>
      <c r="G138" s="123">
        <f ca="1">IFERROR(IF((VLOOKUP($E138,'NEA Backsheet'!$D$5:$CB$183,G$9,FALSE))="","",(VLOOKUP($E138,'NEA Backsheet'!$D$5:$CB$183,G$9,FALSE))),"")</f>
        <v>2572.2264085826591</v>
      </c>
      <c r="H138" s="124">
        <f ca="1">IFERROR(IF((VLOOKUP($E138,'NEA Backsheet'!$D$5:$CB$183,H$9,FALSE))="","",(VLOOKUP($E138,'NEA Backsheet'!$D$5:$CB$183,H$9,FALSE))),"")</f>
        <v>2530.8083612977398</v>
      </c>
      <c r="I138" s="124">
        <f ca="1">IFERROR(IF((VLOOKUP($E138,'NEA Backsheet'!$D$5:$CB$183,I$9,FALSE))="","",(VLOOKUP($E138,'NEA Backsheet'!$D$5:$CB$183,I$9,FALSE))),"")</f>
        <v>2732.8179839220547</v>
      </c>
      <c r="J138" s="125">
        <f ca="1">IFERROR(IF((VLOOKUP($E138,'NEA Backsheet'!$D$5:$CB$183,J$9,FALSE))="","",(VLOOKUP($E138,'NEA Backsheet'!$D$5:$CB$183,J$9,FALSE))),"")</f>
        <v>2642.0693654138668</v>
      </c>
      <c r="K138" s="123">
        <f ca="1">IFERROR(IF((VLOOKUP($E138,'NEA Backsheet'!$D$5:$CB$183,K$9,FALSE))="","",(VLOOKUP($E138,'NEA Backsheet'!$D$5:$CB$183,K$9,FALSE))),"")</f>
        <v>2608.754882778811</v>
      </c>
      <c r="L138" s="124">
        <f ca="1">IFERROR(IF((VLOOKUP($E138,'NEA Backsheet'!$D$5:$CB$183,L$9,FALSE))="","",(VLOOKUP($E138,'NEA Backsheet'!$D$5:$CB$183,L$9,FALSE))),"")</f>
        <v>2589.2939473781344</v>
      </c>
      <c r="M138" s="124">
        <f ca="1">IFERROR(IF((VLOOKUP($E138,'NEA Backsheet'!$D$5:$CB$183,M$9,FALSE))="","",(VLOOKUP($E138,'NEA Backsheet'!$D$5:$CB$183,M$9,FALSE))),"")</f>
        <v>2739.8138375675467</v>
      </c>
      <c r="N138" s="126">
        <f ca="1">IFERROR(IF((VLOOKUP($E138,'NEA Backsheet'!$D$5:$CB$183,N$9,FALSE))="","",(VLOOKUP($E138,'NEA Backsheet'!$D$5:$CB$183,N$9,FALSE))),"")</f>
        <v>2711.4127144279655</v>
      </c>
      <c r="O138" s="184">
        <f ca="1">IFERROR(IF((VLOOKUP($E138,'NEA Backsheet'!$D$5:$CB$183,O$9,FALSE))="","",(VLOOKUP($E138,'NEA Backsheet'!$D$5:$CB$183,O$9,FALSE))),"")</f>
        <v>2633.4933599830606</v>
      </c>
      <c r="P138" s="126">
        <f ca="1">IFERROR(IF((VLOOKUP($E138,'NEA Backsheet'!$D$5:$CB$183,P$9,FALSE))="","",(VLOOKUP($E138,'NEA Backsheet'!$D$5:$CB$183,P$9,FALSE))),"")</f>
        <v>2540.2567881199325</v>
      </c>
      <c r="Q138" s="127">
        <f ca="1">IFERROR(IF((VLOOKUP($E138,'NEA Backsheet'!$D$5:$CB$183,Q$9,FALSE))="","",(VLOOKUP($E138,'NEA Backsheet'!$D$5:$CB$183,Q$9,FALSE))),"")</f>
        <v>0</v>
      </c>
      <c r="R138" s="126">
        <f ca="1">IFERROR(IF((VLOOKUP($E138,'NEA Backsheet'!$D$5:$CB$183,R$9,FALSE))="","",(VLOOKUP($E138,'NEA Backsheet'!$D$5:$CB$183,R$9,FALSE))),"")</f>
        <v>0</v>
      </c>
    </row>
    <row r="139" spans="1:18" ht="15" customHeight="1" x14ac:dyDescent="0.3">
      <c r="A139" s="56">
        <v>125</v>
      </c>
      <c r="B139" s="97" t="str">
        <f ca="1">IFERROR(IF((VLOOKUP($E139,'Org List'!$AJ$10:$AL$188,3,FALSE))="","",(VLOOKUP($E139,'Org List'!$AJ$10:$AL$188,3,FALSE))),"")</f>
        <v>South East England Commissioning Region</v>
      </c>
      <c r="C139" s="98" t="str">
        <f ca="1">IFERROR(IF((VLOOKUP($E139,'Org List'!$AO$10:$AQ$188,3,FALSE))="","",(VLOOKUP($E139,'Org List'!$AO$10:$AQ$188,3,FALSE))),"")</f>
        <v>South East Region</v>
      </c>
      <c r="D139" s="116" t="str">
        <f ca="1">IFERROR(IF((VLOOKUP($E139,'Org List'!$AT$10:$AV$188,3,FALSE))="","",(VLOOKUP($E139,'Org List'!$AT$10:$AV$188,3,FALSE))),"")</f>
        <v>NHS England South East (Hampshire, Isle of Wight and Thames Valley)</v>
      </c>
      <c r="E139" s="97" t="str">
        <f t="shared" ca="1" si="3"/>
        <v>E06000044</v>
      </c>
      <c r="F139" s="99" t="str">
        <f ca="1">IF(E139="","",VLOOKUP(E139,'Org List'!$J$9:$K$488,2,0))</f>
        <v>Portsmouth</v>
      </c>
      <c r="G139" s="123">
        <f ca="1">IFERROR(IF((VLOOKUP($E139,'NEA Backsheet'!$D$5:$CB$183,G$9,FALSE))="","",(VLOOKUP($E139,'NEA Backsheet'!$D$5:$CB$183,G$9,FALSE))),"")</f>
        <v>2207.0158351461178</v>
      </c>
      <c r="H139" s="124">
        <f ca="1">IFERROR(IF((VLOOKUP($E139,'NEA Backsheet'!$D$5:$CB$183,H$9,FALSE))="","",(VLOOKUP($E139,'NEA Backsheet'!$D$5:$CB$183,H$9,FALSE))),"")</f>
        <v>2193.1728746420622</v>
      </c>
      <c r="I139" s="124">
        <f ca="1">IFERROR(IF((VLOOKUP($E139,'NEA Backsheet'!$D$5:$CB$183,I$9,FALSE))="","",(VLOOKUP($E139,'NEA Backsheet'!$D$5:$CB$183,I$9,FALSE))),"")</f>
        <v>2281.89042711917</v>
      </c>
      <c r="J139" s="125">
        <f ca="1">IFERROR(IF((VLOOKUP($E139,'NEA Backsheet'!$D$5:$CB$183,J$9,FALSE))="","",(VLOOKUP($E139,'NEA Backsheet'!$D$5:$CB$183,J$9,FALSE))),"")</f>
        <v>2225.1717027012728</v>
      </c>
      <c r="K139" s="123">
        <f ca="1">IFERROR(IF((VLOOKUP($E139,'NEA Backsheet'!$D$5:$CB$183,K$9,FALSE))="","",(VLOOKUP($E139,'NEA Backsheet'!$D$5:$CB$183,K$9,FALSE))),"")</f>
        <v>2217.8279969093055</v>
      </c>
      <c r="L139" s="124">
        <f ca="1">IFERROR(IF((VLOOKUP($E139,'NEA Backsheet'!$D$5:$CB$183,L$9,FALSE))="","",(VLOOKUP($E139,'NEA Backsheet'!$D$5:$CB$183,L$9,FALSE))),"")</f>
        <v>2242.1420722040348</v>
      </c>
      <c r="M139" s="124">
        <f ca="1">IFERROR(IF((VLOOKUP($E139,'NEA Backsheet'!$D$5:$CB$183,M$9,FALSE))="","",(VLOOKUP($E139,'NEA Backsheet'!$D$5:$CB$183,M$9,FALSE))),"")</f>
        <v>2242.1420722040348</v>
      </c>
      <c r="N139" s="126">
        <f ca="1">IFERROR(IF((VLOOKUP($E139,'NEA Backsheet'!$D$5:$CB$183,N$9,FALSE))="","",(VLOOKUP($E139,'NEA Backsheet'!$D$5:$CB$183,N$9,FALSE))),"")</f>
        <v>2183.0011531186979</v>
      </c>
      <c r="O139" s="184">
        <f ca="1">IFERROR(IF((VLOOKUP($E139,'NEA Backsheet'!$D$5:$CB$183,O$9,FALSE))="","",(VLOOKUP($E139,'NEA Backsheet'!$D$5:$CB$183,O$9,FALSE))),"")</f>
        <v>2420.0983219057875</v>
      </c>
      <c r="P139" s="126">
        <f ca="1">IFERROR(IF((VLOOKUP($E139,'NEA Backsheet'!$D$5:$CB$183,P$9,FALSE))="","",(VLOOKUP($E139,'NEA Backsheet'!$D$5:$CB$183,P$9,FALSE))),"")</f>
        <v>2338.7419109082166</v>
      </c>
      <c r="Q139" s="127">
        <f ca="1">IFERROR(IF((VLOOKUP($E139,'NEA Backsheet'!$D$5:$CB$183,Q$9,FALSE))="","",(VLOOKUP($E139,'NEA Backsheet'!$D$5:$CB$183,Q$9,FALSE))),"")</f>
        <v>0</v>
      </c>
      <c r="R139" s="126">
        <f ca="1">IFERROR(IF((VLOOKUP($E139,'NEA Backsheet'!$D$5:$CB$183,R$9,FALSE))="","",(VLOOKUP($E139,'NEA Backsheet'!$D$5:$CB$183,R$9,FALSE))),"")</f>
        <v>0</v>
      </c>
    </row>
    <row r="140" spans="1:18" ht="15" customHeight="1" x14ac:dyDescent="0.3">
      <c r="A140" s="56">
        <v>126</v>
      </c>
      <c r="B140" s="97" t="str">
        <f ca="1">IFERROR(IF((VLOOKUP($E140,'Org List'!$AJ$10:$AL$188,3,FALSE))="","",(VLOOKUP($E140,'Org List'!$AJ$10:$AL$188,3,FALSE))),"")</f>
        <v>South East England Commissioning Region</v>
      </c>
      <c r="C140" s="98" t="str">
        <f ca="1">IFERROR(IF((VLOOKUP($E140,'Org List'!$AO$10:$AQ$188,3,FALSE))="","",(VLOOKUP($E140,'Org List'!$AO$10:$AQ$188,3,FALSE))),"")</f>
        <v>South East Region</v>
      </c>
      <c r="D140" s="116" t="str">
        <f ca="1">IFERROR(IF((VLOOKUP($E140,'Org List'!$AT$10:$AV$188,3,FALSE))="","",(VLOOKUP($E140,'Org List'!$AT$10:$AV$188,3,FALSE))),"")</f>
        <v>NHS England South East (Hampshire, Isle of Wight and Thames Valley)</v>
      </c>
      <c r="E140" s="97" t="str">
        <f t="shared" ca="1" si="3"/>
        <v>E06000038</v>
      </c>
      <c r="F140" s="99" t="str">
        <f ca="1">IF(E140="","",VLOOKUP(E140,'Org List'!$J$9:$K$488,2,0))</f>
        <v>Reading</v>
      </c>
      <c r="G140" s="123">
        <f ca="1">IFERROR(IF((VLOOKUP($E140,'NEA Backsheet'!$D$5:$CB$183,G$9,FALSE))="","",(VLOOKUP($E140,'NEA Backsheet'!$D$5:$CB$183,G$9,FALSE))),"")</f>
        <v>2459.1702240636846</v>
      </c>
      <c r="H140" s="124">
        <f ca="1">IFERROR(IF((VLOOKUP($E140,'NEA Backsheet'!$D$5:$CB$183,H$9,FALSE))="","",(VLOOKUP($E140,'NEA Backsheet'!$D$5:$CB$183,H$9,FALSE))),"")</f>
        <v>2390.3334848940158</v>
      </c>
      <c r="I140" s="124">
        <f ca="1">IFERROR(IF((VLOOKUP($E140,'NEA Backsheet'!$D$5:$CB$183,I$9,FALSE))="","",(VLOOKUP($E140,'NEA Backsheet'!$D$5:$CB$183,I$9,FALSE))),"")</f>
        <v>2493.279601367778</v>
      </c>
      <c r="J140" s="125">
        <f ca="1">IFERROR(IF((VLOOKUP($E140,'NEA Backsheet'!$D$5:$CB$183,J$9,FALSE))="","",(VLOOKUP($E140,'NEA Backsheet'!$D$5:$CB$183,J$9,FALSE))),"")</f>
        <v>2439.9313622237382</v>
      </c>
      <c r="K140" s="123">
        <f ca="1">IFERROR(IF((VLOOKUP($E140,'NEA Backsheet'!$D$5:$CB$183,K$9,FALSE))="","",(VLOOKUP($E140,'NEA Backsheet'!$D$5:$CB$183,K$9,FALSE))),"")</f>
        <v>2394.5373201321936</v>
      </c>
      <c r="L140" s="124">
        <f ca="1">IFERROR(IF((VLOOKUP($E140,'NEA Backsheet'!$D$5:$CB$183,L$9,FALSE))="","",(VLOOKUP($E140,'NEA Backsheet'!$D$5:$CB$183,L$9,FALSE))),"")</f>
        <v>2418.6593318114105</v>
      </c>
      <c r="M140" s="124">
        <f ca="1">IFERROR(IF((VLOOKUP($E140,'NEA Backsheet'!$D$5:$CB$183,M$9,FALSE))="","",(VLOOKUP($E140,'NEA Backsheet'!$D$5:$CB$183,M$9,FALSE))),"")</f>
        <v>2509.0529382159539</v>
      </c>
      <c r="N140" s="126">
        <f ca="1">IFERROR(IF((VLOOKUP($E140,'NEA Backsheet'!$D$5:$CB$183,N$9,FALSE))="","",(VLOOKUP($E140,'NEA Backsheet'!$D$5:$CB$183,N$9,FALSE))),"")</f>
        <v>2420.4665039643801</v>
      </c>
      <c r="O140" s="184">
        <f ca="1">IFERROR(IF((VLOOKUP($E140,'NEA Backsheet'!$D$5:$CB$183,O$9,FALSE))="","",(VLOOKUP($E140,'NEA Backsheet'!$D$5:$CB$183,O$9,FALSE))),"")</f>
        <v>2423.6223573590369</v>
      </c>
      <c r="P140" s="126">
        <f ca="1">IFERROR(IF((VLOOKUP($E140,'NEA Backsheet'!$D$5:$CB$183,P$9,FALSE))="","",(VLOOKUP($E140,'NEA Backsheet'!$D$5:$CB$183,P$9,FALSE))),"")</f>
        <v>2411.5810031493024</v>
      </c>
      <c r="Q140" s="127">
        <f ca="1">IFERROR(IF((VLOOKUP($E140,'NEA Backsheet'!$D$5:$CB$183,Q$9,FALSE))="","",(VLOOKUP($E140,'NEA Backsheet'!$D$5:$CB$183,Q$9,FALSE))),"")</f>
        <v>0</v>
      </c>
      <c r="R140" s="126">
        <f ca="1">IFERROR(IF((VLOOKUP($E140,'NEA Backsheet'!$D$5:$CB$183,R$9,FALSE))="","",(VLOOKUP($E140,'NEA Backsheet'!$D$5:$CB$183,R$9,FALSE))),"")</f>
        <v>0</v>
      </c>
    </row>
    <row r="141" spans="1:18" ht="15" customHeight="1" x14ac:dyDescent="0.3">
      <c r="A141" s="56">
        <v>127</v>
      </c>
      <c r="B141" s="97" t="str">
        <f ca="1">IFERROR(IF((VLOOKUP($E141,'Org List'!$AJ$10:$AL$188,3,FALSE))="","",(VLOOKUP($E141,'Org List'!$AJ$10:$AL$188,3,FALSE))),"")</f>
        <v>London Commissioning Region</v>
      </c>
      <c r="C141" s="98" t="str">
        <f ca="1">IFERROR(IF((VLOOKUP($E141,'Org List'!$AO$10:$AQ$188,3,FALSE))="","",(VLOOKUP($E141,'Org List'!$AO$10:$AQ$188,3,FALSE))),"")</f>
        <v>London Region</v>
      </c>
      <c r="D141" s="116" t="str">
        <f ca="1">IFERROR(IF((VLOOKUP($E141,'Org List'!$AT$10:$AV$188,3,FALSE))="","",(VLOOKUP($E141,'Org List'!$AT$10:$AV$188,3,FALSE))),"")</f>
        <v>NHS England London</v>
      </c>
      <c r="E141" s="97" t="str">
        <f t="shared" ca="1" si="3"/>
        <v>E09000026</v>
      </c>
      <c r="F141" s="99" t="str">
        <f ca="1">IF(E141="","",VLOOKUP(E141,'Org List'!$J$9:$K$488,2,0))</f>
        <v>Redbridge</v>
      </c>
      <c r="G141" s="123">
        <f ca="1">IFERROR(IF((VLOOKUP($E141,'NEA Backsheet'!$D$5:$CB$183,G$9,FALSE))="","",(VLOOKUP($E141,'NEA Backsheet'!$D$5:$CB$183,G$9,FALSE))),"")</f>
        <v>2090.8046067356404</v>
      </c>
      <c r="H141" s="124">
        <f ca="1">IFERROR(IF((VLOOKUP($E141,'NEA Backsheet'!$D$5:$CB$183,H$9,FALSE))="","",(VLOOKUP($E141,'NEA Backsheet'!$D$5:$CB$183,H$9,FALSE))),"")</f>
        <v>2151.3277751808496</v>
      </c>
      <c r="I141" s="124">
        <f ca="1">IFERROR(IF((VLOOKUP($E141,'NEA Backsheet'!$D$5:$CB$183,I$9,FALSE))="","",(VLOOKUP($E141,'NEA Backsheet'!$D$5:$CB$183,I$9,FALSE))),"")</f>
        <v>2255.1232751954235</v>
      </c>
      <c r="J141" s="125">
        <f ca="1">IFERROR(IF((VLOOKUP($E141,'NEA Backsheet'!$D$5:$CB$183,J$9,FALSE))="","",(VLOOKUP($E141,'NEA Backsheet'!$D$5:$CB$183,J$9,FALSE))),"")</f>
        <v>2224.0188466916588</v>
      </c>
      <c r="K141" s="123">
        <f ca="1">IFERROR(IF((VLOOKUP($E141,'NEA Backsheet'!$D$5:$CB$183,K$9,FALSE))="","",(VLOOKUP($E141,'NEA Backsheet'!$D$5:$CB$183,K$9,FALSE))),"")</f>
        <v>2179.6296949236166</v>
      </c>
      <c r="L141" s="124">
        <f ca="1">IFERROR(IF((VLOOKUP($E141,'NEA Backsheet'!$D$5:$CB$183,L$9,FALSE))="","",(VLOOKUP($E141,'NEA Backsheet'!$D$5:$CB$183,L$9,FALSE))),"")</f>
        <v>2203.8660894825125</v>
      </c>
      <c r="M141" s="124">
        <f ca="1">IFERROR(IF((VLOOKUP($E141,'NEA Backsheet'!$D$5:$CB$183,M$9,FALSE))="","",(VLOOKUP($E141,'NEA Backsheet'!$D$5:$CB$183,M$9,FALSE))),"")</f>
        <v>2209.034018293904</v>
      </c>
      <c r="N141" s="126">
        <f ca="1">IFERROR(IF((VLOOKUP($E141,'NEA Backsheet'!$D$5:$CB$183,N$9,FALSE))="","",(VLOOKUP($E141,'NEA Backsheet'!$D$5:$CB$183,N$9,FALSE))),"")</f>
        <v>2136.9862600602178</v>
      </c>
      <c r="O141" s="184">
        <f ca="1">IFERROR(IF((VLOOKUP($E141,'NEA Backsheet'!$D$5:$CB$183,O$9,FALSE))="","",(VLOOKUP($E141,'NEA Backsheet'!$D$5:$CB$183,O$9,FALSE))),"")</f>
        <v>2281.2876269425792</v>
      </c>
      <c r="P141" s="126">
        <f ca="1">IFERROR(IF((VLOOKUP($E141,'NEA Backsheet'!$D$5:$CB$183,P$9,FALSE))="","",(VLOOKUP($E141,'NEA Backsheet'!$D$5:$CB$183,P$9,FALSE))),"")</f>
        <v>2206.8305796961467</v>
      </c>
      <c r="Q141" s="127">
        <f ca="1">IFERROR(IF((VLOOKUP($E141,'NEA Backsheet'!$D$5:$CB$183,Q$9,FALSE))="","",(VLOOKUP($E141,'NEA Backsheet'!$D$5:$CB$183,Q$9,FALSE))),"")</f>
        <v>0</v>
      </c>
      <c r="R141" s="126">
        <f ca="1">IFERROR(IF((VLOOKUP($E141,'NEA Backsheet'!$D$5:$CB$183,R$9,FALSE))="","",(VLOOKUP($E141,'NEA Backsheet'!$D$5:$CB$183,R$9,FALSE))),"")</f>
        <v>0</v>
      </c>
    </row>
    <row r="142" spans="1:18" ht="15" customHeight="1" x14ac:dyDescent="0.3">
      <c r="A142" s="56">
        <v>128</v>
      </c>
      <c r="B142" s="97" t="str">
        <f ca="1">IFERROR(IF((VLOOKUP($E142,'Org List'!$AJ$10:$AL$188,3,FALSE))="","",(VLOOKUP($E142,'Org List'!$AJ$10:$AL$188,3,FALSE))),"")</f>
        <v>North of England Commissioning Region</v>
      </c>
      <c r="C142" s="98" t="str">
        <f ca="1">IFERROR(IF((VLOOKUP($E142,'Org List'!$AO$10:$AQ$188,3,FALSE))="","",(VLOOKUP($E142,'Org List'!$AO$10:$AQ$188,3,FALSE))),"")</f>
        <v>North East Region</v>
      </c>
      <c r="D142" s="116" t="str">
        <f ca="1">IFERROR(IF((VLOOKUP($E142,'Org List'!$AT$10:$AV$188,3,FALSE))="","",(VLOOKUP($E142,'Org List'!$AT$10:$AV$188,3,FALSE))),"")</f>
        <v>NHS England North (Cumbria And North East)</v>
      </c>
      <c r="E142" s="97" t="str">
        <f t="shared" ref="E142:E173" ca="1" si="4">IF($A142&gt;$U$5-1,"",INDIRECT("'Comms by AT'!D"&amp;$A142+$U$4))</f>
        <v>E06000003</v>
      </c>
      <c r="F142" s="99" t="str">
        <f ca="1">IF(E142="","",VLOOKUP(E142,'Org List'!$J$9:$K$488,2,0))</f>
        <v>Redcar and Cleveland</v>
      </c>
      <c r="G142" s="123">
        <f ca="1">IFERROR(IF((VLOOKUP($E142,'NEA Backsheet'!$D$5:$CB$183,G$9,FALSE))="","",(VLOOKUP($E142,'NEA Backsheet'!$D$5:$CB$183,G$9,FALSE))),"")</f>
        <v>3001.3531422239926</v>
      </c>
      <c r="H142" s="124">
        <f ca="1">IFERROR(IF((VLOOKUP($E142,'NEA Backsheet'!$D$5:$CB$183,H$9,FALSE))="","",(VLOOKUP($E142,'NEA Backsheet'!$D$5:$CB$183,H$9,FALSE))),"")</f>
        <v>3068.2097780699519</v>
      </c>
      <c r="I142" s="124">
        <f ca="1">IFERROR(IF((VLOOKUP($E142,'NEA Backsheet'!$D$5:$CB$183,I$9,FALSE))="","",(VLOOKUP($E142,'NEA Backsheet'!$D$5:$CB$183,I$9,FALSE))),"")</f>
        <v>3275.5586637661245</v>
      </c>
      <c r="J142" s="125">
        <f ca="1">IFERROR(IF((VLOOKUP($E142,'NEA Backsheet'!$D$5:$CB$183,J$9,FALSE))="","",(VLOOKUP($E142,'NEA Backsheet'!$D$5:$CB$183,J$9,FALSE))),"")</f>
        <v>3242.8722332905782</v>
      </c>
      <c r="K142" s="123">
        <f ca="1">IFERROR(IF((VLOOKUP($E142,'NEA Backsheet'!$D$5:$CB$183,K$9,FALSE))="","",(VLOOKUP($E142,'NEA Backsheet'!$D$5:$CB$183,K$9,FALSE))),"")</f>
        <v>3193.9397652201023</v>
      </c>
      <c r="L142" s="124">
        <f ca="1">IFERROR(IF((VLOOKUP($E142,'NEA Backsheet'!$D$5:$CB$183,L$9,FALSE))="","",(VLOOKUP($E142,'NEA Backsheet'!$D$5:$CB$183,L$9,FALSE))),"")</f>
        <v>3134.4471024230893</v>
      </c>
      <c r="M142" s="124">
        <f ca="1">IFERROR(IF((VLOOKUP($E142,'NEA Backsheet'!$D$5:$CB$183,M$9,FALSE))="","",(VLOOKUP($E142,'NEA Backsheet'!$D$5:$CB$183,M$9,FALSE))),"")</f>
        <v>3233.9658656130205</v>
      </c>
      <c r="N142" s="126">
        <f ca="1">IFERROR(IF((VLOOKUP($E142,'NEA Backsheet'!$D$5:$CB$183,N$9,FALSE))="","",(VLOOKUP($E142,'NEA Backsheet'!$D$5:$CB$183,N$9,FALSE))),"")</f>
        <v>3183.5267700217987</v>
      </c>
      <c r="O142" s="184">
        <f ca="1">IFERROR(IF((VLOOKUP($E142,'NEA Backsheet'!$D$5:$CB$183,O$9,FALSE))="","",(VLOOKUP($E142,'NEA Backsheet'!$D$5:$CB$183,O$9,FALSE))),"")</f>
        <v>3259.2644992710916</v>
      </c>
      <c r="P142" s="126">
        <f ca="1">IFERROR(IF((VLOOKUP($E142,'NEA Backsheet'!$D$5:$CB$183,P$9,FALSE))="","",(VLOOKUP($E142,'NEA Backsheet'!$D$5:$CB$183,P$9,FALSE))),"")</f>
        <v>3240.0855817713332</v>
      </c>
      <c r="Q142" s="127">
        <f ca="1">IFERROR(IF((VLOOKUP($E142,'NEA Backsheet'!$D$5:$CB$183,Q$9,FALSE))="","",(VLOOKUP($E142,'NEA Backsheet'!$D$5:$CB$183,Q$9,FALSE))),"")</f>
        <v>0</v>
      </c>
      <c r="R142" s="126">
        <f ca="1">IFERROR(IF((VLOOKUP($E142,'NEA Backsheet'!$D$5:$CB$183,R$9,FALSE))="","",(VLOOKUP($E142,'NEA Backsheet'!$D$5:$CB$183,R$9,FALSE))),"")</f>
        <v>0</v>
      </c>
    </row>
    <row r="143" spans="1:18" ht="15" customHeight="1" x14ac:dyDescent="0.3">
      <c r="A143" s="56">
        <v>129</v>
      </c>
      <c r="B143" s="97" t="str">
        <f ca="1">IFERROR(IF((VLOOKUP($E143,'Org List'!$AJ$10:$AL$188,3,FALSE))="","",(VLOOKUP($E143,'Org List'!$AJ$10:$AL$188,3,FALSE))),"")</f>
        <v>London Commissioning Region</v>
      </c>
      <c r="C143" s="98" t="str">
        <f ca="1">IFERROR(IF((VLOOKUP($E143,'Org List'!$AO$10:$AQ$188,3,FALSE))="","",(VLOOKUP($E143,'Org List'!$AO$10:$AQ$188,3,FALSE))),"")</f>
        <v>London Region</v>
      </c>
      <c r="D143" s="116" t="str">
        <f ca="1">IFERROR(IF((VLOOKUP($E143,'Org List'!$AT$10:$AV$188,3,FALSE))="","",(VLOOKUP($E143,'Org List'!$AT$10:$AV$188,3,FALSE))),"")</f>
        <v>NHS England London</v>
      </c>
      <c r="E143" s="97" t="str">
        <f t="shared" ca="1" si="4"/>
        <v>E09000027</v>
      </c>
      <c r="F143" s="99" t="str">
        <f ca="1">IF(E143="","",VLOOKUP(E143,'Org List'!$J$9:$K$488,2,0))</f>
        <v>Richmond upon Thames</v>
      </c>
      <c r="G143" s="123">
        <f ca="1">IFERROR(IF((VLOOKUP($E143,'NEA Backsheet'!$D$5:$CB$183,G$9,FALSE))="","",(VLOOKUP($E143,'NEA Backsheet'!$D$5:$CB$183,G$9,FALSE))),"")</f>
        <v>2333.3261772854835</v>
      </c>
      <c r="H143" s="124">
        <f ca="1">IFERROR(IF((VLOOKUP($E143,'NEA Backsheet'!$D$5:$CB$183,H$9,FALSE))="","",(VLOOKUP($E143,'NEA Backsheet'!$D$5:$CB$183,H$9,FALSE))),"")</f>
        <v>2307.1501288864938</v>
      </c>
      <c r="I143" s="124">
        <f ca="1">IFERROR(IF((VLOOKUP($E143,'NEA Backsheet'!$D$5:$CB$183,I$9,FALSE))="","",(VLOOKUP($E143,'NEA Backsheet'!$D$5:$CB$183,I$9,FALSE))),"")</f>
        <v>2386.0853741150358</v>
      </c>
      <c r="J143" s="125">
        <f ca="1">IFERROR(IF((VLOOKUP($E143,'NEA Backsheet'!$D$5:$CB$183,J$9,FALSE))="","",(VLOOKUP($E143,'NEA Backsheet'!$D$5:$CB$183,J$9,FALSE))),"")</f>
        <v>2297.8270126953184</v>
      </c>
      <c r="K143" s="123">
        <f ca="1">IFERROR(IF((VLOOKUP($E143,'NEA Backsheet'!$D$5:$CB$183,K$9,FALSE))="","",(VLOOKUP($E143,'NEA Backsheet'!$D$5:$CB$183,K$9,FALSE))),"")</f>
        <v>2375.0093041798932</v>
      </c>
      <c r="L143" s="124">
        <f ca="1">IFERROR(IF((VLOOKUP($E143,'NEA Backsheet'!$D$5:$CB$183,L$9,FALSE))="","",(VLOOKUP($E143,'NEA Backsheet'!$D$5:$CB$183,L$9,FALSE))),"")</f>
        <v>2393.2062305384252</v>
      </c>
      <c r="M143" s="124">
        <f ca="1">IFERROR(IF((VLOOKUP($E143,'NEA Backsheet'!$D$5:$CB$183,M$9,FALSE))="","",(VLOOKUP($E143,'NEA Backsheet'!$D$5:$CB$183,M$9,FALSE))),"")</f>
        <v>2408.2526642205394</v>
      </c>
      <c r="N143" s="126">
        <f ca="1">IFERROR(IF((VLOOKUP($E143,'NEA Backsheet'!$D$5:$CB$183,N$9,FALSE))="","",(VLOOKUP($E143,'NEA Backsheet'!$D$5:$CB$183,N$9,FALSE))),"")</f>
        <v>2334.2914755042675</v>
      </c>
      <c r="O143" s="184">
        <f ca="1">IFERROR(IF((VLOOKUP($E143,'NEA Backsheet'!$D$5:$CB$183,O$9,FALSE))="","",(VLOOKUP($E143,'NEA Backsheet'!$D$5:$CB$183,O$9,FALSE))),"")</f>
        <v>2349.7674104229864</v>
      </c>
      <c r="P143" s="126">
        <f ca="1">IFERROR(IF((VLOOKUP($E143,'NEA Backsheet'!$D$5:$CB$183,P$9,FALSE))="","",(VLOOKUP($E143,'NEA Backsheet'!$D$5:$CB$183,P$9,FALSE))),"")</f>
        <v>2371.7697130071297</v>
      </c>
      <c r="Q143" s="127">
        <f ca="1">IFERROR(IF((VLOOKUP($E143,'NEA Backsheet'!$D$5:$CB$183,Q$9,FALSE))="","",(VLOOKUP($E143,'NEA Backsheet'!$D$5:$CB$183,Q$9,FALSE))),"")</f>
        <v>0</v>
      </c>
      <c r="R143" s="126">
        <f ca="1">IFERROR(IF((VLOOKUP($E143,'NEA Backsheet'!$D$5:$CB$183,R$9,FALSE))="","",(VLOOKUP($E143,'NEA Backsheet'!$D$5:$CB$183,R$9,FALSE))),"")</f>
        <v>0</v>
      </c>
    </row>
    <row r="144" spans="1:18" ht="15" customHeight="1" x14ac:dyDescent="0.3">
      <c r="A144" s="56">
        <v>130</v>
      </c>
      <c r="B144" s="97" t="str">
        <f ca="1">IFERROR(IF((VLOOKUP($E144,'Org List'!$AJ$10:$AL$188,3,FALSE))="","",(VLOOKUP($E144,'Org List'!$AJ$10:$AL$188,3,FALSE))),"")</f>
        <v>North of England Commissioning Region</v>
      </c>
      <c r="C144" s="98" t="str">
        <f ca="1">IFERROR(IF((VLOOKUP($E144,'Org List'!$AO$10:$AQ$188,3,FALSE))="","",(VLOOKUP($E144,'Org List'!$AO$10:$AQ$188,3,FALSE))),"")</f>
        <v>North West Region</v>
      </c>
      <c r="D144" s="116" t="str">
        <f ca="1">IFERROR(IF((VLOOKUP($E144,'Org List'!$AT$10:$AV$188,3,FALSE))="","",(VLOOKUP($E144,'Org List'!$AT$10:$AV$188,3,FALSE))),"")</f>
        <v>NHS England North (Greater Manchester)</v>
      </c>
      <c r="E144" s="97" t="str">
        <f t="shared" ca="1" si="4"/>
        <v>E08000005</v>
      </c>
      <c r="F144" s="99" t="str">
        <f ca="1">IF(E144="","",VLOOKUP(E144,'Org List'!$J$9:$K$488,2,0))</f>
        <v>Rochdale</v>
      </c>
      <c r="G144" s="123">
        <f ca="1">IFERROR(IF((VLOOKUP($E144,'NEA Backsheet'!$D$5:$CB$183,G$9,FALSE))="","",(VLOOKUP($E144,'NEA Backsheet'!$D$5:$CB$183,G$9,FALSE))),"")</f>
        <v>3233.1390367852537</v>
      </c>
      <c r="H144" s="124">
        <f ca="1">IFERROR(IF((VLOOKUP($E144,'NEA Backsheet'!$D$5:$CB$183,H$9,FALSE))="","",(VLOOKUP($E144,'NEA Backsheet'!$D$5:$CB$183,H$9,FALSE))),"")</f>
        <v>3345.8375861644199</v>
      </c>
      <c r="I144" s="124">
        <f ca="1">IFERROR(IF((VLOOKUP($E144,'NEA Backsheet'!$D$5:$CB$183,I$9,FALSE))="","",(VLOOKUP($E144,'NEA Backsheet'!$D$5:$CB$183,I$9,FALSE))),"")</f>
        <v>3628.7599285634237</v>
      </c>
      <c r="J144" s="125">
        <f ca="1">IFERROR(IF((VLOOKUP($E144,'NEA Backsheet'!$D$5:$CB$183,J$9,FALSE))="","",(VLOOKUP($E144,'NEA Backsheet'!$D$5:$CB$183,J$9,FALSE))),"")</f>
        <v>3474.2099612165762</v>
      </c>
      <c r="K144" s="123">
        <f ca="1">IFERROR(IF((VLOOKUP($E144,'NEA Backsheet'!$D$5:$CB$183,K$9,FALSE))="","",(VLOOKUP($E144,'NEA Backsheet'!$D$5:$CB$183,K$9,FALSE))),"")</f>
        <v>3560.0567449386099</v>
      </c>
      <c r="L144" s="124">
        <f ca="1">IFERROR(IF((VLOOKUP($E144,'NEA Backsheet'!$D$5:$CB$183,L$9,FALSE))="","",(VLOOKUP($E144,'NEA Backsheet'!$D$5:$CB$183,L$9,FALSE))),"")</f>
        <v>3396.0533492269892</v>
      </c>
      <c r="M144" s="124">
        <f ca="1">IFERROR(IF((VLOOKUP($E144,'NEA Backsheet'!$D$5:$CB$183,M$9,FALSE))="","",(VLOOKUP($E144,'NEA Backsheet'!$D$5:$CB$183,M$9,FALSE))),"")</f>
        <v>3319.4085265305243</v>
      </c>
      <c r="N144" s="126">
        <f ca="1">IFERROR(IF((VLOOKUP($E144,'NEA Backsheet'!$D$5:$CB$183,N$9,FALSE))="","",(VLOOKUP($E144,'NEA Backsheet'!$D$5:$CB$183,N$9,FALSE))),"")</f>
        <v>3112.157817068261</v>
      </c>
      <c r="O144" s="184">
        <f ca="1">IFERROR(IF((VLOOKUP($E144,'NEA Backsheet'!$D$5:$CB$183,O$9,FALSE))="","",(VLOOKUP($E144,'NEA Backsheet'!$D$5:$CB$183,O$9,FALSE))),"")</f>
        <v>3514.3450524019718</v>
      </c>
      <c r="P144" s="126">
        <f ca="1">IFERROR(IF((VLOOKUP($E144,'NEA Backsheet'!$D$5:$CB$183,P$9,FALSE))="","",(VLOOKUP($E144,'NEA Backsheet'!$D$5:$CB$183,P$9,FALSE))),"")</f>
        <v>3375.9837350975581</v>
      </c>
      <c r="Q144" s="127">
        <f ca="1">IFERROR(IF((VLOOKUP($E144,'NEA Backsheet'!$D$5:$CB$183,Q$9,FALSE))="","",(VLOOKUP($E144,'NEA Backsheet'!$D$5:$CB$183,Q$9,FALSE))),"")</f>
        <v>0</v>
      </c>
      <c r="R144" s="126">
        <f ca="1">IFERROR(IF((VLOOKUP($E144,'NEA Backsheet'!$D$5:$CB$183,R$9,FALSE))="","",(VLOOKUP($E144,'NEA Backsheet'!$D$5:$CB$183,R$9,FALSE))),"")</f>
        <v>0</v>
      </c>
    </row>
    <row r="145" spans="1:18" ht="15" customHeight="1" x14ac:dyDescent="0.3">
      <c r="A145" s="56">
        <v>131</v>
      </c>
      <c r="B145" s="97" t="str">
        <f ca="1">IFERROR(IF((VLOOKUP($E145,'Org List'!$AJ$10:$AL$188,3,FALSE))="","",(VLOOKUP($E145,'Org List'!$AJ$10:$AL$188,3,FALSE))),"")</f>
        <v>North of England Commissioning Region</v>
      </c>
      <c r="C145" s="98" t="str">
        <f ca="1">IFERROR(IF((VLOOKUP($E145,'Org List'!$AO$10:$AQ$188,3,FALSE))="","",(VLOOKUP($E145,'Org List'!$AO$10:$AQ$188,3,FALSE))),"")</f>
        <v>Yorkshire and The Humber Region</v>
      </c>
      <c r="D145" s="116" t="str">
        <f ca="1">IFERROR(IF((VLOOKUP($E145,'Org List'!$AT$10:$AV$188,3,FALSE))="","",(VLOOKUP($E145,'Org List'!$AT$10:$AV$188,3,FALSE))),"")</f>
        <v>NHS England North (Yorkshire And Humber)</v>
      </c>
      <c r="E145" s="97" t="str">
        <f t="shared" ca="1" si="4"/>
        <v>E08000018</v>
      </c>
      <c r="F145" s="99" t="str">
        <f ca="1">IF(E145="","",VLOOKUP(E145,'Org List'!$J$9:$K$488,2,0))</f>
        <v>Rotherham</v>
      </c>
      <c r="G145" s="123">
        <f ca="1">IFERROR(IF((VLOOKUP($E145,'NEA Backsheet'!$D$5:$CB$183,G$9,FALSE))="","",(VLOOKUP($E145,'NEA Backsheet'!$D$5:$CB$183,G$9,FALSE))),"")</f>
        <v>2805.8112237858863</v>
      </c>
      <c r="H145" s="124">
        <f ca="1">IFERROR(IF((VLOOKUP($E145,'NEA Backsheet'!$D$5:$CB$183,H$9,FALSE))="","",(VLOOKUP($E145,'NEA Backsheet'!$D$5:$CB$183,H$9,FALSE))),"")</f>
        <v>2707.3933032324858</v>
      </c>
      <c r="I145" s="124">
        <f ca="1">IFERROR(IF((VLOOKUP($E145,'NEA Backsheet'!$D$5:$CB$183,I$9,FALSE))="","",(VLOOKUP($E145,'NEA Backsheet'!$D$5:$CB$183,I$9,FALSE))),"")</f>
        <v>2658.7759548335534</v>
      </c>
      <c r="J145" s="125">
        <f ca="1">IFERROR(IF((VLOOKUP($E145,'NEA Backsheet'!$D$5:$CB$183,J$9,FALSE))="","",(VLOOKUP($E145,'NEA Backsheet'!$D$5:$CB$183,J$9,FALSE))),"")</f>
        <v>2778.9509121441515</v>
      </c>
      <c r="K145" s="123">
        <f ca="1">IFERROR(IF((VLOOKUP($E145,'NEA Backsheet'!$D$5:$CB$183,K$9,FALSE))="","",(VLOOKUP($E145,'NEA Backsheet'!$D$5:$CB$183,K$9,FALSE))),"")</f>
        <v>3721.8059288130426</v>
      </c>
      <c r="L145" s="124">
        <f ca="1">IFERROR(IF((VLOOKUP($E145,'NEA Backsheet'!$D$5:$CB$183,L$9,FALSE))="","",(VLOOKUP($E145,'NEA Backsheet'!$D$5:$CB$183,L$9,FALSE))),"")</f>
        <v>3726.0862604526205</v>
      </c>
      <c r="M145" s="124">
        <f ca="1">IFERROR(IF((VLOOKUP($E145,'NEA Backsheet'!$D$5:$CB$183,M$9,FALSE))="","",(VLOOKUP($E145,'NEA Backsheet'!$D$5:$CB$183,M$9,FALSE))),"")</f>
        <v>3521.7393130544319</v>
      </c>
      <c r="N145" s="126">
        <f ca="1">IFERROR(IF((VLOOKUP($E145,'NEA Backsheet'!$D$5:$CB$183,N$9,FALSE))="","",(VLOOKUP($E145,'NEA Backsheet'!$D$5:$CB$183,N$9,FALSE))),"")</f>
        <v>3506.1088403924086</v>
      </c>
      <c r="O145" s="184">
        <f ca="1">IFERROR(IF((VLOOKUP($E145,'NEA Backsheet'!$D$5:$CB$183,O$9,FALSE))="","",(VLOOKUP($E145,'NEA Backsheet'!$D$5:$CB$183,O$9,FALSE))),"")</f>
        <v>2759.0052647926441</v>
      </c>
      <c r="P145" s="126">
        <f ca="1">IFERROR(IF((VLOOKUP($E145,'NEA Backsheet'!$D$5:$CB$183,P$9,FALSE))="","",(VLOOKUP($E145,'NEA Backsheet'!$D$5:$CB$183,P$9,FALSE))),"")</f>
        <v>2731.6483391652919</v>
      </c>
      <c r="Q145" s="127">
        <f ca="1">IFERROR(IF((VLOOKUP($E145,'NEA Backsheet'!$D$5:$CB$183,Q$9,FALSE))="","",(VLOOKUP($E145,'NEA Backsheet'!$D$5:$CB$183,Q$9,FALSE))),"")</f>
        <v>0</v>
      </c>
      <c r="R145" s="126">
        <f ca="1">IFERROR(IF((VLOOKUP($E145,'NEA Backsheet'!$D$5:$CB$183,R$9,FALSE))="","",(VLOOKUP($E145,'NEA Backsheet'!$D$5:$CB$183,R$9,FALSE))),"")</f>
        <v>0</v>
      </c>
    </row>
    <row r="146" spans="1:18" ht="15" customHeight="1" x14ac:dyDescent="0.3">
      <c r="A146" s="56">
        <v>132</v>
      </c>
      <c r="B146" s="97" t="str">
        <f ca="1">IFERROR(IF((VLOOKUP($E146,'Org List'!$AJ$10:$AL$188,3,FALSE))="","",(VLOOKUP($E146,'Org List'!$AJ$10:$AL$188,3,FALSE))),"")</f>
        <v>Midlands and East of England Commissioning Region</v>
      </c>
      <c r="C146" s="98" t="str">
        <f ca="1">IFERROR(IF((VLOOKUP($E146,'Org List'!$AO$10:$AQ$188,3,FALSE))="","",(VLOOKUP($E146,'Org List'!$AO$10:$AQ$188,3,FALSE))),"")</f>
        <v>East Midlands Region</v>
      </c>
      <c r="D146" s="116" t="str">
        <f ca="1">IFERROR(IF((VLOOKUP($E146,'Org List'!$AT$10:$AV$188,3,FALSE))="","",(VLOOKUP($E146,'Org List'!$AT$10:$AV$188,3,FALSE))),"")</f>
        <v>NHS England Midlands And East (Central Midlands)</v>
      </c>
      <c r="E146" s="97" t="str">
        <f t="shared" ca="1" si="4"/>
        <v>E06000017</v>
      </c>
      <c r="F146" s="99" t="str">
        <f ca="1">IF(E146="","",VLOOKUP(E146,'Org List'!$J$9:$K$488,2,0))</f>
        <v>Rutland</v>
      </c>
      <c r="G146" s="123">
        <f ca="1">IFERROR(IF((VLOOKUP($E146,'NEA Backsheet'!$D$5:$CB$183,G$9,FALSE))="","",(VLOOKUP($E146,'NEA Backsheet'!$D$5:$CB$183,G$9,FALSE))),"")</f>
        <v>2302.2100928389063</v>
      </c>
      <c r="H146" s="124">
        <f ca="1">IFERROR(IF((VLOOKUP($E146,'NEA Backsheet'!$D$5:$CB$183,H$9,FALSE))="","",(VLOOKUP($E146,'NEA Backsheet'!$D$5:$CB$183,H$9,FALSE))),"")</f>
        <v>2346.6022232689534</v>
      </c>
      <c r="I146" s="124">
        <f ca="1">IFERROR(IF((VLOOKUP($E146,'NEA Backsheet'!$D$5:$CB$183,I$9,FALSE))="","",(VLOOKUP($E146,'NEA Backsheet'!$D$5:$CB$183,I$9,FALSE))),"")</f>
        <v>2431.4052945859339</v>
      </c>
      <c r="J146" s="125">
        <f ca="1">IFERROR(IF((VLOOKUP($E146,'NEA Backsheet'!$D$5:$CB$183,J$9,FALSE))="","",(VLOOKUP($E146,'NEA Backsheet'!$D$5:$CB$183,J$9,FALSE))),"")</f>
        <v>2489.749049176492</v>
      </c>
      <c r="K146" s="123">
        <f ca="1">IFERROR(IF((VLOOKUP($E146,'NEA Backsheet'!$D$5:$CB$183,K$9,FALSE))="","",(VLOOKUP($E146,'NEA Backsheet'!$D$5:$CB$183,K$9,FALSE))),"")</f>
        <v>2407.0942580291548</v>
      </c>
      <c r="L146" s="124">
        <f ca="1">IFERROR(IF((VLOOKUP($E146,'NEA Backsheet'!$D$5:$CB$183,L$9,FALSE))="","",(VLOOKUP($E146,'NEA Backsheet'!$D$5:$CB$183,L$9,FALSE))),"")</f>
        <v>2383.6926447626106</v>
      </c>
      <c r="M146" s="124">
        <f ca="1">IFERROR(IF((VLOOKUP($E146,'NEA Backsheet'!$D$5:$CB$183,M$9,FALSE))="","",(VLOOKUP($E146,'NEA Backsheet'!$D$5:$CB$183,M$9,FALSE))),"")</f>
        <v>2450.7594643122416</v>
      </c>
      <c r="N146" s="126">
        <f ca="1">IFERROR(IF((VLOOKUP($E146,'NEA Backsheet'!$D$5:$CB$183,N$9,FALSE))="","",(VLOOKUP($E146,'NEA Backsheet'!$D$5:$CB$183,N$9,FALSE))),"")</f>
        <v>2429.879029369642</v>
      </c>
      <c r="O146" s="184">
        <f ca="1">IFERROR(IF((VLOOKUP($E146,'NEA Backsheet'!$D$5:$CB$183,O$9,FALSE))="","",(VLOOKUP($E146,'NEA Backsheet'!$D$5:$CB$183,O$9,FALSE))),"")</f>
        <v>2422.4655941068618</v>
      </c>
      <c r="P146" s="126">
        <f ca="1">IFERROR(IF((VLOOKUP($E146,'NEA Backsheet'!$D$5:$CB$183,P$9,FALSE))="","",(VLOOKUP($E146,'NEA Backsheet'!$D$5:$CB$183,P$9,FALSE))),"")</f>
        <v>2256.4361124514808</v>
      </c>
      <c r="Q146" s="127">
        <f ca="1">IFERROR(IF((VLOOKUP($E146,'NEA Backsheet'!$D$5:$CB$183,Q$9,FALSE))="","",(VLOOKUP($E146,'NEA Backsheet'!$D$5:$CB$183,Q$9,FALSE))),"")</f>
        <v>0</v>
      </c>
      <c r="R146" s="126">
        <f ca="1">IFERROR(IF((VLOOKUP($E146,'NEA Backsheet'!$D$5:$CB$183,R$9,FALSE))="","",(VLOOKUP($E146,'NEA Backsheet'!$D$5:$CB$183,R$9,FALSE))),"")</f>
        <v>0</v>
      </c>
    </row>
    <row r="147" spans="1:18" ht="15" customHeight="1" x14ac:dyDescent="0.3">
      <c r="A147" s="56">
        <v>133</v>
      </c>
      <c r="B147" s="97" t="str">
        <f ca="1">IFERROR(IF((VLOOKUP($E147,'Org List'!$AJ$10:$AL$188,3,FALSE))="","",(VLOOKUP($E147,'Org List'!$AJ$10:$AL$188,3,FALSE))),"")</f>
        <v>North of England Commissioning Region</v>
      </c>
      <c r="C147" s="98" t="str">
        <f ca="1">IFERROR(IF((VLOOKUP($E147,'Org List'!$AO$10:$AQ$188,3,FALSE))="","",(VLOOKUP($E147,'Org List'!$AO$10:$AQ$188,3,FALSE))),"")</f>
        <v>North West Region</v>
      </c>
      <c r="D147" s="116" t="str">
        <f ca="1">IFERROR(IF((VLOOKUP($E147,'Org List'!$AT$10:$AV$188,3,FALSE))="","",(VLOOKUP($E147,'Org List'!$AT$10:$AV$188,3,FALSE))),"")</f>
        <v>NHS England North (Greater Manchester)</v>
      </c>
      <c r="E147" s="97" t="str">
        <f t="shared" ca="1" si="4"/>
        <v>E08000006</v>
      </c>
      <c r="F147" s="99" t="str">
        <f ca="1">IF(E147="","",VLOOKUP(E147,'Org List'!$J$9:$K$488,2,0))</f>
        <v>Salford</v>
      </c>
      <c r="G147" s="123">
        <f ca="1">IFERROR(IF((VLOOKUP($E147,'NEA Backsheet'!$D$5:$CB$183,G$9,FALSE))="","",(VLOOKUP($E147,'NEA Backsheet'!$D$5:$CB$183,G$9,FALSE))),"")</f>
        <v>3255.3316977081045</v>
      </c>
      <c r="H147" s="124">
        <f ca="1">IFERROR(IF((VLOOKUP($E147,'NEA Backsheet'!$D$5:$CB$183,H$9,FALSE))="","",(VLOOKUP($E147,'NEA Backsheet'!$D$5:$CB$183,H$9,FALSE))),"")</f>
        <v>3332.5790010603382</v>
      </c>
      <c r="I147" s="124">
        <f ca="1">IFERROR(IF((VLOOKUP($E147,'NEA Backsheet'!$D$5:$CB$183,I$9,FALSE))="","",(VLOOKUP($E147,'NEA Backsheet'!$D$5:$CB$183,I$9,FALSE))),"")</f>
        <v>3579.866817964667</v>
      </c>
      <c r="J147" s="125">
        <f ca="1">IFERROR(IF((VLOOKUP($E147,'NEA Backsheet'!$D$5:$CB$183,J$9,FALSE))="","",(VLOOKUP($E147,'NEA Backsheet'!$D$5:$CB$183,J$9,FALSE))),"")</f>
        <v>3348.8924945242261</v>
      </c>
      <c r="K147" s="123">
        <f ca="1">IFERROR(IF((VLOOKUP($E147,'NEA Backsheet'!$D$5:$CB$183,K$9,FALSE))="","",(VLOOKUP($E147,'NEA Backsheet'!$D$5:$CB$183,K$9,FALSE))),"")</f>
        <v>3310.8823405867029</v>
      </c>
      <c r="L147" s="124">
        <f ca="1">IFERROR(IF((VLOOKUP($E147,'NEA Backsheet'!$D$5:$CB$183,L$9,FALSE))="","",(VLOOKUP($E147,'NEA Backsheet'!$D$5:$CB$183,L$9,FALSE))),"")</f>
        <v>3387.7861010198053</v>
      </c>
      <c r="M147" s="124">
        <f ca="1">IFERROR(IF((VLOOKUP($E147,'NEA Backsheet'!$D$5:$CB$183,M$9,FALSE))="","",(VLOOKUP($E147,'NEA Backsheet'!$D$5:$CB$183,M$9,FALSE))),"")</f>
        <v>3620.3759641374809</v>
      </c>
      <c r="N147" s="126">
        <f ca="1">IFERROR(IF((VLOOKUP($E147,'NEA Backsheet'!$D$5:$CB$183,N$9,FALSE))="","",(VLOOKUP($E147,'NEA Backsheet'!$D$5:$CB$183,N$9,FALSE))),"")</f>
        <v>3258.9147084854617</v>
      </c>
      <c r="O147" s="184">
        <f ca="1">IFERROR(IF((VLOOKUP($E147,'NEA Backsheet'!$D$5:$CB$183,O$9,FALSE))="","",(VLOOKUP($E147,'NEA Backsheet'!$D$5:$CB$183,O$9,FALSE))),"")</f>
        <v>3383.8223875471913</v>
      </c>
      <c r="P147" s="126">
        <f ca="1">IFERROR(IF((VLOOKUP($E147,'NEA Backsheet'!$D$5:$CB$183,P$9,FALSE))="","",(VLOOKUP($E147,'NEA Backsheet'!$D$5:$CB$183,P$9,FALSE))),"")</f>
        <v>3446.4053935019301</v>
      </c>
      <c r="Q147" s="127">
        <f ca="1">IFERROR(IF((VLOOKUP($E147,'NEA Backsheet'!$D$5:$CB$183,Q$9,FALSE))="","",(VLOOKUP($E147,'NEA Backsheet'!$D$5:$CB$183,Q$9,FALSE))),"")</f>
        <v>0</v>
      </c>
      <c r="R147" s="126">
        <f ca="1">IFERROR(IF((VLOOKUP($E147,'NEA Backsheet'!$D$5:$CB$183,R$9,FALSE))="","",(VLOOKUP($E147,'NEA Backsheet'!$D$5:$CB$183,R$9,FALSE))),"")</f>
        <v>0</v>
      </c>
    </row>
    <row r="148" spans="1:18" ht="15" customHeight="1" x14ac:dyDescent="0.3">
      <c r="A148" s="56">
        <v>134</v>
      </c>
      <c r="B148" s="97" t="str">
        <f ca="1">IFERROR(IF((VLOOKUP($E148,'Org List'!$AJ$10:$AL$188,3,FALSE))="","",(VLOOKUP($E148,'Org List'!$AJ$10:$AL$188,3,FALSE))),"")</f>
        <v>Midlands and East of England Commissioning Region</v>
      </c>
      <c r="C148" s="98" t="str">
        <f ca="1">IFERROR(IF((VLOOKUP($E148,'Org List'!$AO$10:$AQ$188,3,FALSE))="","",(VLOOKUP($E148,'Org List'!$AO$10:$AQ$188,3,FALSE))),"")</f>
        <v>West Midlands Region</v>
      </c>
      <c r="D148" s="116" t="str">
        <f ca="1">IFERROR(IF((VLOOKUP($E148,'Org List'!$AT$10:$AV$188,3,FALSE))="","",(VLOOKUP($E148,'Org List'!$AT$10:$AV$188,3,FALSE))),"")</f>
        <v>NHS England Midlands And East (West Midlands)</v>
      </c>
      <c r="E148" s="97" t="str">
        <f t="shared" ca="1" si="4"/>
        <v>E08000028</v>
      </c>
      <c r="F148" s="99" t="str">
        <f ca="1">IF(E148="","",VLOOKUP(E148,'Org List'!$J$9:$K$488,2,0))</f>
        <v>Sandwell</v>
      </c>
      <c r="G148" s="123">
        <f ca="1">IFERROR(IF((VLOOKUP($E148,'NEA Backsheet'!$D$5:$CB$183,G$9,FALSE))="","",(VLOOKUP($E148,'NEA Backsheet'!$D$5:$CB$183,G$9,FALSE))),"")</f>
        <v>2841.7608045115103</v>
      </c>
      <c r="H148" s="124">
        <f ca="1">IFERROR(IF((VLOOKUP($E148,'NEA Backsheet'!$D$5:$CB$183,H$9,FALSE))="","",(VLOOKUP($E148,'NEA Backsheet'!$D$5:$CB$183,H$9,FALSE))),"")</f>
        <v>2722.3930049917076</v>
      </c>
      <c r="I148" s="124">
        <f ca="1">IFERROR(IF((VLOOKUP($E148,'NEA Backsheet'!$D$5:$CB$183,I$9,FALSE))="","",(VLOOKUP($E148,'NEA Backsheet'!$D$5:$CB$183,I$9,FALSE))),"")</f>
        <v>2808.4891828214718</v>
      </c>
      <c r="J148" s="125">
        <f ca="1">IFERROR(IF((VLOOKUP($E148,'NEA Backsheet'!$D$5:$CB$183,J$9,FALSE))="","",(VLOOKUP($E148,'NEA Backsheet'!$D$5:$CB$183,J$9,FALSE))),"")</f>
        <v>2875.606276988864</v>
      </c>
      <c r="K148" s="123">
        <f ca="1">IFERROR(IF((VLOOKUP($E148,'NEA Backsheet'!$D$5:$CB$183,K$9,FALSE))="","",(VLOOKUP($E148,'NEA Backsheet'!$D$5:$CB$183,K$9,FALSE))),"")</f>
        <v>2799.3386161770054</v>
      </c>
      <c r="L148" s="124">
        <f ca="1">IFERROR(IF((VLOOKUP($E148,'NEA Backsheet'!$D$5:$CB$183,L$9,FALSE))="","",(VLOOKUP($E148,'NEA Backsheet'!$D$5:$CB$183,L$9,FALSE))),"")</f>
        <v>2750.6554843063268</v>
      </c>
      <c r="M148" s="124">
        <f ca="1">IFERROR(IF((VLOOKUP($E148,'NEA Backsheet'!$D$5:$CB$183,M$9,FALSE))="","",(VLOOKUP($E148,'NEA Backsheet'!$D$5:$CB$183,M$9,FALSE))),"")</f>
        <v>2934.7156432168636</v>
      </c>
      <c r="N148" s="126">
        <f ca="1">IFERROR(IF((VLOOKUP($E148,'NEA Backsheet'!$D$5:$CB$183,N$9,FALSE))="","",(VLOOKUP($E148,'NEA Backsheet'!$D$5:$CB$183,N$9,FALSE))),"")</f>
        <v>2884.6357342100605</v>
      </c>
      <c r="O148" s="184">
        <f ca="1">IFERROR(IF((VLOOKUP($E148,'NEA Backsheet'!$D$5:$CB$183,O$9,FALSE))="","",(VLOOKUP($E148,'NEA Backsheet'!$D$5:$CB$183,O$9,FALSE))),"")</f>
        <v>2866.4412087653182</v>
      </c>
      <c r="P148" s="126">
        <f ca="1">IFERROR(IF((VLOOKUP($E148,'NEA Backsheet'!$D$5:$CB$183,P$9,FALSE))="","",(VLOOKUP($E148,'NEA Backsheet'!$D$5:$CB$183,P$9,FALSE))),"")</f>
        <v>2848.0470467168775</v>
      </c>
      <c r="Q148" s="127">
        <f ca="1">IFERROR(IF((VLOOKUP($E148,'NEA Backsheet'!$D$5:$CB$183,Q$9,FALSE))="","",(VLOOKUP($E148,'NEA Backsheet'!$D$5:$CB$183,Q$9,FALSE))),"")</f>
        <v>0</v>
      </c>
      <c r="R148" s="126">
        <f ca="1">IFERROR(IF((VLOOKUP($E148,'NEA Backsheet'!$D$5:$CB$183,R$9,FALSE))="","",(VLOOKUP($E148,'NEA Backsheet'!$D$5:$CB$183,R$9,FALSE))),"")</f>
        <v>0</v>
      </c>
    </row>
    <row r="149" spans="1:18" ht="15" customHeight="1" x14ac:dyDescent="0.3">
      <c r="A149" s="56">
        <v>135</v>
      </c>
      <c r="B149" s="97" t="str">
        <f ca="1">IFERROR(IF((VLOOKUP($E149,'Org List'!$AJ$10:$AL$188,3,FALSE))="","",(VLOOKUP($E149,'Org List'!$AJ$10:$AL$188,3,FALSE))),"")</f>
        <v>North of England Commissioning Region</v>
      </c>
      <c r="C149" s="98" t="str">
        <f ca="1">IFERROR(IF((VLOOKUP($E149,'Org List'!$AO$10:$AQ$188,3,FALSE))="","",(VLOOKUP($E149,'Org List'!$AO$10:$AQ$188,3,FALSE))),"")</f>
        <v>North West Region</v>
      </c>
      <c r="D149" s="116" t="str">
        <f ca="1">IFERROR(IF((VLOOKUP($E149,'Org List'!$AT$10:$AV$188,3,FALSE))="","",(VLOOKUP($E149,'Org List'!$AT$10:$AV$188,3,FALSE))),"")</f>
        <v>NHS England North (Cheshire And Merseyside)</v>
      </c>
      <c r="E149" s="97" t="str">
        <f t="shared" ca="1" si="4"/>
        <v>E08000014</v>
      </c>
      <c r="F149" s="99" t="str">
        <f ca="1">IF(E149="","",VLOOKUP(E149,'Org List'!$J$9:$K$488,2,0))</f>
        <v>Sefton</v>
      </c>
      <c r="G149" s="123">
        <f ca="1">IFERROR(IF((VLOOKUP($E149,'NEA Backsheet'!$D$5:$CB$183,G$9,FALSE))="","",(VLOOKUP($E149,'NEA Backsheet'!$D$5:$CB$183,G$9,FALSE))),"")</f>
        <v>3355.3293588320503</v>
      </c>
      <c r="H149" s="124">
        <f ca="1">IFERROR(IF((VLOOKUP($E149,'NEA Backsheet'!$D$5:$CB$183,H$9,FALSE))="","",(VLOOKUP($E149,'NEA Backsheet'!$D$5:$CB$183,H$9,FALSE))),"")</f>
        <v>3391.4585625416876</v>
      </c>
      <c r="I149" s="124">
        <f ca="1">IFERROR(IF((VLOOKUP($E149,'NEA Backsheet'!$D$5:$CB$183,I$9,FALSE))="","",(VLOOKUP($E149,'NEA Backsheet'!$D$5:$CB$183,I$9,FALSE))),"")</f>
        <v>3572.0379268521792</v>
      </c>
      <c r="J149" s="125">
        <f ca="1">IFERROR(IF((VLOOKUP($E149,'NEA Backsheet'!$D$5:$CB$183,J$9,FALSE))="","",(VLOOKUP($E149,'NEA Backsheet'!$D$5:$CB$183,J$9,FALSE))),"")</f>
        <v>3591.1714246994829</v>
      </c>
      <c r="K149" s="123">
        <f ca="1">IFERROR(IF((VLOOKUP($E149,'NEA Backsheet'!$D$5:$CB$183,K$9,FALSE))="","",(VLOOKUP($E149,'NEA Backsheet'!$D$5:$CB$183,K$9,FALSE))),"")</f>
        <v>3527.8667815628573</v>
      </c>
      <c r="L149" s="124">
        <f ca="1">IFERROR(IF((VLOOKUP($E149,'NEA Backsheet'!$D$5:$CB$183,L$9,FALSE))="","",(VLOOKUP($E149,'NEA Backsheet'!$D$5:$CB$183,L$9,FALSE))),"")</f>
        <v>3461.3317685252296</v>
      </c>
      <c r="M149" s="124">
        <f ca="1">IFERROR(IF((VLOOKUP($E149,'NEA Backsheet'!$D$5:$CB$183,M$9,FALSE))="","",(VLOOKUP($E149,'NEA Backsheet'!$D$5:$CB$183,M$9,FALSE))),"")</f>
        <v>3593.4093885973352</v>
      </c>
      <c r="N149" s="126">
        <f ca="1">IFERROR(IF((VLOOKUP($E149,'NEA Backsheet'!$D$5:$CB$183,N$9,FALSE))="","",(VLOOKUP($E149,'NEA Backsheet'!$D$5:$CB$183,N$9,FALSE))),"")</f>
        <v>3611.8866989576163</v>
      </c>
      <c r="O149" s="184">
        <f ca="1">IFERROR(IF((VLOOKUP($E149,'NEA Backsheet'!$D$5:$CB$183,O$9,FALSE))="","",(VLOOKUP($E149,'NEA Backsheet'!$D$5:$CB$183,O$9,FALSE))),"")</f>
        <v>3929.2504527077422</v>
      </c>
      <c r="P149" s="126">
        <f ca="1">IFERROR(IF((VLOOKUP($E149,'NEA Backsheet'!$D$5:$CB$183,P$9,FALSE))="","",(VLOOKUP($E149,'NEA Backsheet'!$D$5:$CB$183,P$9,FALSE))),"")</f>
        <v>4162.0905251158147</v>
      </c>
      <c r="Q149" s="127">
        <f ca="1">IFERROR(IF((VLOOKUP($E149,'NEA Backsheet'!$D$5:$CB$183,Q$9,FALSE))="","",(VLOOKUP($E149,'NEA Backsheet'!$D$5:$CB$183,Q$9,FALSE))),"")</f>
        <v>0</v>
      </c>
      <c r="R149" s="126">
        <f ca="1">IFERROR(IF((VLOOKUP($E149,'NEA Backsheet'!$D$5:$CB$183,R$9,FALSE))="","",(VLOOKUP($E149,'NEA Backsheet'!$D$5:$CB$183,R$9,FALSE))),"")</f>
        <v>0</v>
      </c>
    </row>
    <row r="150" spans="1:18" ht="15" customHeight="1" x14ac:dyDescent="0.3">
      <c r="A150" s="56">
        <v>136</v>
      </c>
      <c r="B150" s="97" t="str">
        <f ca="1">IFERROR(IF((VLOOKUP($E150,'Org List'!$AJ$10:$AL$188,3,FALSE))="","",(VLOOKUP($E150,'Org List'!$AJ$10:$AL$188,3,FALSE))),"")</f>
        <v>North of England Commissioning Region</v>
      </c>
      <c r="C150" s="98" t="str">
        <f ca="1">IFERROR(IF((VLOOKUP($E150,'Org List'!$AO$10:$AQ$188,3,FALSE))="","",(VLOOKUP($E150,'Org List'!$AO$10:$AQ$188,3,FALSE))),"")</f>
        <v>Yorkshire and The Humber Region</v>
      </c>
      <c r="D150" s="116" t="str">
        <f ca="1">IFERROR(IF((VLOOKUP($E150,'Org List'!$AT$10:$AV$188,3,FALSE))="","",(VLOOKUP($E150,'Org List'!$AT$10:$AV$188,3,FALSE))),"")</f>
        <v>NHS England North (Yorkshire And Humber)</v>
      </c>
      <c r="E150" s="97" t="str">
        <f t="shared" ca="1" si="4"/>
        <v>E08000019</v>
      </c>
      <c r="F150" s="99" t="str">
        <f ca="1">IF(E150="","",VLOOKUP(E150,'Org List'!$J$9:$K$488,2,0))</f>
        <v>Sheffield</v>
      </c>
      <c r="G150" s="123">
        <f ca="1">IFERROR(IF((VLOOKUP($E150,'NEA Backsheet'!$D$5:$CB$183,G$9,FALSE))="","",(VLOOKUP($E150,'NEA Backsheet'!$D$5:$CB$183,G$9,FALSE))),"")</f>
        <v>2334.7548704815372</v>
      </c>
      <c r="H150" s="124">
        <f ca="1">IFERROR(IF((VLOOKUP($E150,'NEA Backsheet'!$D$5:$CB$183,H$9,FALSE))="","",(VLOOKUP($E150,'NEA Backsheet'!$D$5:$CB$183,H$9,FALSE))),"")</f>
        <v>2430.4145290241981</v>
      </c>
      <c r="I150" s="124">
        <f ca="1">IFERROR(IF((VLOOKUP($E150,'NEA Backsheet'!$D$5:$CB$183,I$9,FALSE))="","",(VLOOKUP($E150,'NEA Backsheet'!$D$5:$CB$183,I$9,FALSE))),"")</f>
        <v>2458.9063463845132</v>
      </c>
      <c r="J150" s="125">
        <f ca="1">IFERROR(IF((VLOOKUP($E150,'NEA Backsheet'!$D$5:$CB$183,J$9,FALSE))="","",(VLOOKUP($E150,'NEA Backsheet'!$D$5:$CB$183,J$9,FALSE))),"")</f>
        <v>2402.9359140453375</v>
      </c>
      <c r="K150" s="123">
        <f ca="1">IFERROR(IF((VLOOKUP($E150,'NEA Backsheet'!$D$5:$CB$183,K$9,FALSE))="","",(VLOOKUP($E150,'NEA Backsheet'!$D$5:$CB$183,K$9,FALSE))),"")</f>
        <v>2447.2614862476221</v>
      </c>
      <c r="L150" s="124">
        <f ca="1">IFERROR(IF((VLOOKUP($E150,'NEA Backsheet'!$D$5:$CB$183,L$9,FALSE))="","",(VLOOKUP($E150,'NEA Backsheet'!$D$5:$CB$183,L$9,FALSE))),"")</f>
        <v>2444.7614333636125</v>
      </c>
      <c r="M150" s="124">
        <f ca="1">IFERROR(IF((VLOOKUP($E150,'NEA Backsheet'!$D$5:$CB$183,M$9,FALSE))="","",(VLOOKUP($E150,'NEA Backsheet'!$D$5:$CB$183,M$9,FALSE))),"")</f>
        <v>2380.4031843687217</v>
      </c>
      <c r="N150" s="126">
        <f ca="1">IFERROR(IF((VLOOKUP($E150,'NEA Backsheet'!$D$5:$CB$183,N$9,FALSE))="","",(VLOOKUP($E150,'NEA Backsheet'!$D$5:$CB$183,N$9,FALSE))),"")</f>
        <v>2410.8200314197811</v>
      </c>
      <c r="O150" s="184">
        <f ca="1">IFERROR(IF((VLOOKUP($E150,'NEA Backsheet'!$D$5:$CB$183,O$9,FALSE))="","",(VLOOKUP($E150,'NEA Backsheet'!$D$5:$CB$183,O$9,FALSE))),"")</f>
        <v>2409.1256373768915</v>
      </c>
      <c r="P150" s="126">
        <f ca="1">IFERROR(IF((VLOOKUP($E150,'NEA Backsheet'!$D$5:$CB$183,P$9,FALSE))="","",(VLOOKUP($E150,'NEA Backsheet'!$D$5:$CB$183,P$9,FALSE))),"")</f>
        <v>2396.9657537683038</v>
      </c>
      <c r="Q150" s="127">
        <f ca="1">IFERROR(IF((VLOOKUP($E150,'NEA Backsheet'!$D$5:$CB$183,Q$9,FALSE))="","",(VLOOKUP($E150,'NEA Backsheet'!$D$5:$CB$183,Q$9,FALSE))),"")</f>
        <v>0</v>
      </c>
      <c r="R150" s="126">
        <f ca="1">IFERROR(IF((VLOOKUP($E150,'NEA Backsheet'!$D$5:$CB$183,R$9,FALSE))="","",(VLOOKUP($E150,'NEA Backsheet'!$D$5:$CB$183,R$9,FALSE))),"")</f>
        <v>0</v>
      </c>
    </row>
    <row r="151" spans="1:18" ht="15" customHeight="1" x14ac:dyDescent="0.3">
      <c r="A151" s="56">
        <v>137</v>
      </c>
      <c r="B151" s="97" t="str">
        <f ca="1">IFERROR(IF((VLOOKUP($E151,'Org List'!$AJ$10:$AL$188,3,FALSE))="","",(VLOOKUP($E151,'Org List'!$AJ$10:$AL$188,3,FALSE))),"")</f>
        <v>Midlands and East of England Commissioning Region</v>
      </c>
      <c r="C151" s="98" t="str">
        <f ca="1">IFERROR(IF((VLOOKUP($E151,'Org List'!$AO$10:$AQ$188,3,FALSE))="","",(VLOOKUP($E151,'Org List'!$AO$10:$AQ$188,3,FALSE))),"")</f>
        <v>West Midlands Region</v>
      </c>
      <c r="D151" s="116" t="str">
        <f ca="1">IFERROR(IF((VLOOKUP($E151,'Org List'!$AT$10:$AV$188,3,FALSE))="","",(VLOOKUP($E151,'Org List'!$AT$10:$AV$188,3,FALSE))),"")</f>
        <v>NHS England Midlands And East (North Midlands)</v>
      </c>
      <c r="E151" s="97" t="str">
        <f t="shared" ca="1" si="4"/>
        <v>E06000051</v>
      </c>
      <c r="F151" s="99" t="str">
        <f ca="1">IF(E151="","",VLOOKUP(E151,'Org List'!$J$9:$K$488,2,0))</f>
        <v>Shropshire</v>
      </c>
      <c r="G151" s="123">
        <f ca="1">IFERROR(IF((VLOOKUP($E151,'NEA Backsheet'!$D$5:$CB$183,G$9,FALSE))="","",(VLOOKUP($E151,'NEA Backsheet'!$D$5:$CB$183,G$9,FALSE))),"")</f>
        <v>2703.2245304229896</v>
      </c>
      <c r="H151" s="124">
        <f ca="1">IFERROR(IF((VLOOKUP($E151,'NEA Backsheet'!$D$5:$CB$183,H$9,FALSE))="","",(VLOOKUP($E151,'NEA Backsheet'!$D$5:$CB$183,H$9,FALSE))),"")</f>
        <v>2646.1246547528162</v>
      </c>
      <c r="I151" s="124">
        <f ca="1">IFERROR(IF((VLOOKUP($E151,'NEA Backsheet'!$D$5:$CB$183,I$9,FALSE))="","",(VLOOKUP($E151,'NEA Backsheet'!$D$5:$CB$183,I$9,FALSE))),"")</f>
        <v>2742.9110495870627</v>
      </c>
      <c r="J151" s="125">
        <f ca="1">IFERROR(IF((VLOOKUP($E151,'NEA Backsheet'!$D$5:$CB$183,J$9,FALSE))="","",(VLOOKUP($E151,'NEA Backsheet'!$D$5:$CB$183,J$9,FALSE))),"")</f>
        <v>2814.8876745766288</v>
      </c>
      <c r="K151" s="123">
        <f ca="1">IFERROR(IF((VLOOKUP($E151,'NEA Backsheet'!$D$5:$CB$183,K$9,FALSE))="","",(VLOOKUP($E151,'NEA Backsheet'!$D$5:$CB$183,K$9,FALSE))),"")</f>
        <v>2687.4002098500082</v>
      </c>
      <c r="L151" s="124">
        <f ca="1">IFERROR(IF((VLOOKUP($E151,'NEA Backsheet'!$D$5:$CB$183,L$9,FALSE))="","",(VLOOKUP($E151,'NEA Backsheet'!$D$5:$CB$183,L$9,FALSE))),"")</f>
        <v>2624.3430693074538</v>
      </c>
      <c r="M151" s="124">
        <f ca="1">IFERROR(IF((VLOOKUP($E151,'NEA Backsheet'!$D$5:$CB$183,M$9,FALSE))="","",(VLOOKUP($E151,'NEA Backsheet'!$D$5:$CB$183,M$9,FALSE))),"")</f>
        <v>2789.1077411555839</v>
      </c>
      <c r="N151" s="126">
        <f ca="1">IFERROR(IF((VLOOKUP($E151,'NEA Backsheet'!$D$5:$CB$183,N$9,FALSE))="","",(VLOOKUP($E151,'NEA Backsheet'!$D$5:$CB$183,N$9,FALSE))),"")</f>
        <v>2692.9323426777346</v>
      </c>
      <c r="O151" s="184">
        <f ca="1">IFERROR(IF((VLOOKUP($E151,'NEA Backsheet'!$D$5:$CB$183,O$9,FALSE))="","",(VLOOKUP($E151,'NEA Backsheet'!$D$5:$CB$183,O$9,FALSE))),"")</f>
        <v>2819.8892681036468</v>
      </c>
      <c r="P151" s="126">
        <f ca="1">IFERROR(IF((VLOOKUP($E151,'NEA Backsheet'!$D$5:$CB$183,P$9,FALSE))="","",(VLOOKUP($E151,'NEA Backsheet'!$D$5:$CB$183,P$9,FALSE))),"")</f>
        <v>2852.0209258046707</v>
      </c>
      <c r="Q151" s="127">
        <f ca="1">IFERROR(IF((VLOOKUP($E151,'NEA Backsheet'!$D$5:$CB$183,Q$9,FALSE))="","",(VLOOKUP($E151,'NEA Backsheet'!$D$5:$CB$183,Q$9,FALSE))),"")</f>
        <v>0</v>
      </c>
      <c r="R151" s="126">
        <f ca="1">IFERROR(IF((VLOOKUP($E151,'NEA Backsheet'!$D$5:$CB$183,R$9,FALSE))="","",(VLOOKUP($E151,'NEA Backsheet'!$D$5:$CB$183,R$9,FALSE))),"")</f>
        <v>0</v>
      </c>
    </row>
    <row r="152" spans="1:18" ht="15" customHeight="1" x14ac:dyDescent="0.3">
      <c r="A152" s="56">
        <v>138</v>
      </c>
      <c r="B152" s="97" t="str">
        <f ca="1">IFERROR(IF((VLOOKUP($E152,'Org List'!$AJ$10:$AL$188,3,FALSE))="","",(VLOOKUP($E152,'Org List'!$AJ$10:$AL$188,3,FALSE))),"")</f>
        <v>South East England Commissioning Region</v>
      </c>
      <c r="C152" s="98" t="str">
        <f ca="1">IFERROR(IF((VLOOKUP($E152,'Org List'!$AO$10:$AQ$188,3,FALSE))="","",(VLOOKUP($E152,'Org List'!$AO$10:$AQ$188,3,FALSE))),"")</f>
        <v>South East Region</v>
      </c>
      <c r="D152" s="116" t="str">
        <f ca="1">IFERROR(IF((VLOOKUP($E152,'Org List'!$AT$10:$AV$188,3,FALSE))="","",(VLOOKUP($E152,'Org List'!$AT$10:$AV$188,3,FALSE))),"")</f>
        <v>NHS England South East (Hampshire, Isle of Wight and Thames Valley)</v>
      </c>
      <c r="E152" s="97" t="str">
        <f t="shared" ca="1" si="4"/>
        <v>E06000039</v>
      </c>
      <c r="F152" s="99" t="str">
        <f ca="1">IF(E152="","",VLOOKUP(E152,'Org List'!$J$9:$K$488,2,0))</f>
        <v>Slough</v>
      </c>
      <c r="G152" s="123">
        <f ca="1">IFERROR(IF((VLOOKUP($E152,'NEA Backsheet'!$D$5:$CB$183,G$9,FALSE))="","",(VLOOKUP($E152,'NEA Backsheet'!$D$5:$CB$183,G$9,FALSE))),"")</f>
        <v>2867.6501232279256</v>
      </c>
      <c r="H152" s="124">
        <f ca="1">IFERROR(IF((VLOOKUP($E152,'NEA Backsheet'!$D$5:$CB$183,H$9,FALSE))="","",(VLOOKUP($E152,'NEA Backsheet'!$D$5:$CB$183,H$9,FALSE))),"")</f>
        <v>2766.325196959679</v>
      </c>
      <c r="I152" s="124">
        <f ca="1">IFERROR(IF((VLOOKUP($E152,'NEA Backsheet'!$D$5:$CB$183,I$9,FALSE))="","",(VLOOKUP($E152,'NEA Backsheet'!$D$5:$CB$183,I$9,FALSE))),"")</f>
        <v>2918.3087055009023</v>
      </c>
      <c r="J152" s="125">
        <f ca="1">IFERROR(IF((VLOOKUP($E152,'NEA Backsheet'!$D$5:$CB$183,J$9,FALSE))="","",(VLOOKUP($E152,'NEA Backsheet'!$D$5:$CB$183,J$9,FALSE))),"")</f>
        <v>2880.814685773842</v>
      </c>
      <c r="K152" s="123">
        <f ca="1">IFERROR(IF((VLOOKUP($E152,'NEA Backsheet'!$D$5:$CB$183,K$9,FALSE))="","",(VLOOKUP($E152,'NEA Backsheet'!$D$5:$CB$183,K$9,FALSE))),"")</f>
        <v>2756.0291076627141</v>
      </c>
      <c r="L152" s="124">
        <f ca="1">IFERROR(IF((VLOOKUP($E152,'NEA Backsheet'!$D$5:$CB$183,L$9,FALSE))="","",(VLOOKUP($E152,'NEA Backsheet'!$D$5:$CB$183,L$9,FALSE))),"")</f>
        <v>2776.0189613328439</v>
      </c>
      <c r="M152" s="124">
        <f ca="1">IFERROR(IF((VLOOKUP($E152,'NEA Backsheet'!$D$5:$CB$183,M$9,FALSE))="","",(VLOOKUP($E152,'NEA Backsheet'!$D$5:$CB$183,M$9,FALSE))),"")</f>
        <v>2945.523874034357</v>
      </c>
      <c r="N152" s="126">
        <f ca="1">IFERROR(IF((VLOOKUP($E152,'NEA Backsheet'!$D$5:$CB$183,N$9,FALSE))="","",(VLOOKUP($E152,'NEA Backsheet'!$D$5:$CB$183,N$9,FALSE))),"")</f>
        <v>2719.887312337039</v>
      </c>
      <c r="O152" s="184">
        <f ca="1">IFERROR(IF((VLOOKUP($E152,'NEA Backsheet'!$D$5:$CB$183,O$9,FALSE))="","",(VLOOKUP($E152,'NEA Backsheet'!$D$5:$CB$183,O$9,FALSE))),"")</f>
        <v>2999.4428474636716</v>
      </c>
      <c r="P152" s="126">
        <f ca="1">IFERROR(IF((VLOOKUP($E152,'NEA Backsheet'!$D$5:$CB$183,P$9,FALSE))="","",(VLOOKUP($E152,'NEA Backsheet'!$D$5:$CB$183,P$9,FALSE))),"")</f>
        <v>2963.8330664374503</v>
      </c>
      <c r="Q152" s="127">
        <f ca="1">IFERROR(IF((VLOOKUP($E152,'NEA Backsheet'!$D$5:$CB$183,Q$9,FALSE))="","",(VLOOKUP($E152,'NEA Backsheet'!$D$5:$CB$183,Q$9,FALSE))),"")</f>
        <v>0</v>
      </c>
      <c r="R152" s="126">
        <f ca="1">IFERROR(IF((VLOOKUP($E152,'NEA Backsheet'!$D$5:$CB$183,R$9,FALSE))="","",(VLOOKUP($E152,'NEA Backsheet'!$D$5:$CB$183,R$9,FALSE))),"")</f>
        <v>0</v>
      </c>
    </row>
    <row r="153" spans="1:18" ht="15" customHeight="1" x14ac:dyDescent="0.3">
      <c r="A153" s="56">
        <v>139</v>
      </c>
      <c r="B153" s="97" t="str">
        <f ca="1">IFERROR(IF((VLOOKUP($E153,'Org List'!$AJ$10:$AL$188,3,FALSE))="","",(VLOOKUP($E153,'Org List'!$AJ$10:$AL$188,3,FALSE))),"")</f>
        <v>Midlands and East of England Commissioning Region</v>
      </c>
      <c r="C153" s="98" t="str">
        <f ca="1">IFERROR(IF((VLOOKUP($E153,'Org List'!$AO$10:$AQ$188,3,FALSE))="","",(VLOOKUP($E153,'Org List'!$AO$10:$AQ$188,3,FALSE))),"")</f>
        <v>West Midlands Region</v>
      </c>
      <c r="D153" s="116" t="str">
        <f ca="1">IFERROR(IF((VLOOKUP($E153,'Org List'!$AT$10:$AV$188,3,FALSE))="","",(VLOOKUP($E153,'Org List'!$AT$10:$AV$188,3,FALSE))),"")</f>
        <v>NHS England Midlands And East (West Midlands)</v>
      </c>
      <c r="E153" s="97" t="str">
        <f t="shared" ca="1" si="4"/>
        <v>E08000029</v>
      </c>
      <c r="F153" s="99" t="str">
        <f ca="1">IF(E153="","",VLOOKUP(E153,'Org List'!$J$9:$K$488,2,0))</f>
        <v>Solihull</v>
      </c>
      <c r="G153" s="123">
        <f ca="1">IFERROR(IF((VLOOKUP($E153,'NEA Backsheet'!$D$5:$CB$183,G$9,FALSE))="","",(VLOOKUP($E153,'NEA Backsheet'!$D$5:$CB$183,G$9,FALSE))),"")</f>
        <v>2938.1168688083462</v>
      </c>
      <c r="H153" s="124">
        <f ca="1">IFERROR(IF((VLOOKUP($E153,'NEA Backsheet'!$D$5:$CB$183,H$9,FALSE))="","",(VLOOKUP($E153,'NEA Backsheet'!$D$5:$CB$183,H$9,FALSE))),"")</f>
        <v>2924.3849815914073</v>
      </c>
      <c r="I153" s="124">
        <f ca="1">IFERROR(IF((VLOOKUP($E153,'NEA Backsheet'!$D$5:$CB$183,I$9,FALSE))="","",(VLOOKUP($E153,'NEA Backsheet'!$D$5:$CB$183,I$9,FALSE))),"")</f>
        <v>3174.6136401932445</v>
      </c>
      <c r="J153" s="125">
        <f ca="1">IFERROR(IF((VLOOKUP($E153,'NEA Backsheet'!$D$5:$CB$183,J$9,FALSE))="","",(VLOOKUP($E153,'NEA Backsheet'!$D$5:$CB$183,J$9,FALSE))),"")</f>
        <v>3305.5739254883592</v>
      </c>
      <c r="K153" s="123">
        <f ca="1">IFERROR(IF((VLOOKUP($E153,'NEA Backsheet'!$D$5:$CB$183,K$9,FALSE))="","",(VLOOKUP($E153,'NEA Backsheet'!$D$5:$CB$183,K$9,FALSE))),"")</f>
        <v>3245.6013899606505</v>
      </c>
      <c r="L153" s="124">
        <f ca="1">IFERROR(IF((VLOOKUP($E153,'NEA Backsheet'!$D$5:$CB$183,L$9,FALSE))="","",(VLOOKUP($E153,'NEA Backsheet'!$D$5:$CB$183,L$9,FALSE))),"")</f>
        <v>3212.6485931972511</v>
      </c>
      <c r="M153" s="124">
        <f ca="1">IFERROR(IF((VLOOKUP($E153,'NEA Backsheet'!$D$5:$CB$183,M$9,FALSE))="","",(VLOOKUP($E153,'NEA Backsheet'!$D$5:$CB$183,M$9,FALSE))),"")</f>
        <v>3312.0451668417295</v>
      </c>
      <c r="N153" s="126">
        <f ca="1">IFERROR(IF((VLOOKUP($E153,'NEA Backsheet'!$D$5:$CB$183,N$9,FALSE))="","",(VLOOKUP($E153,'NEA Backsheet'!$D$5:$CB$183,N$9,FALSE))),"")</f>
        <v>3264.4150850317951</v>
      </c>
      <c r="O153" s="184">
        <f ca="1">IFERROR(IF((VLOOKUP($E153,'NEA Backsheet'!$D$5:$CB$183,O$9,FALSE))="","",(VLOOKUP($E153,'NEA Backsheet'!$D$5:$CB$183,O$9,FALSE))),"")</f>
        <v>3417.857548833591</v>
      </c>
      <c r="P153" s="126">
        <f ca="1">IFERROR(IF((VLOOKUP($E153,'NEA Backsheet'!$D$5:$CB$183,P$9,FALSE))="","",(VLOOKUP($E153,'NEA Backsheet'!$D$5:$CB$183,P$9,FALSE))),"")</f>
        <v>3419.9720265408841</v>
      </c>
      <c r="Q153" s="127">
        <f ca="1">IFERROR(IF((VLOOKUP($E153,'NEA Backsheet'!$D$5:$CB$183,Q$9,FALSE))="","",(VLOOKUP($E153,'NEA Backsheet'!$D$5:$CB$183,Q$9,FALSE))),"")</f>
        <v>0</v>
      </c>
      <c r="R153" s="126">
        <f ca="1">IFERROR(IF((VLOOKUP($E153,'NEA Backsheet'!$D$5:$CB$183,R$9,FALSE))="","",(VLOOKUP($E153,'NEA Backsheet'!$D$5:$CB$183,R$9,FALSE))),"")</f>
        <v>0</v>
      </c>
    </row>
    <row r="154" spans="1:18" ht="15" customHeight="1" x14ac:dyDescent="0.3">
      <c r="A154" s="56">
        <v>140</v>
      </c>
      <c r="B154" s="97" t="str">
        <f ca="1">IFERROR(IF((VLOOKUP($E154,'Org List'!$AJ$10:$AL$188,3,FALSE))="","",(VLOOKUP($E154,'Org List'!$AJ$10:$AL$188,3,FALSE))),"")</f>
        <v>South West England Commissioning Region</v>
      </c>
      <c r="C154" s="98" t="str">
        <f ca="1">IFERROR(IF((VLOOKUP($E154,'Org List'!$AO$10:$AQ$188,3,FALSE))="","",(VLOOKUP($E154,'Org List'!$AO$10:$AQ$188,3,FALSE))),"")</f>
        <v>South West Region</v>
      </c>
      <c r="D154" s="116" t="str">
        <f ca="1">IFERROR(IF((VLOOKUP($E154,'Org List'!$AT$10:$AV$188,3,FALSE))="","",(VLOOKUP($E154,'Org List'!$AT$10:$AV$188,3,FALSE))),"")</f>
        <v>NHS England South West (South West South)</v>
      </c>
      <c r="E154" s="97" t="str">
        <f t="shared" ca="1" si="4"/>
        <v>E10000027</v>
      </c>
      <c r="F154" s="99" t="str">
        <f ca="1">IF(E154="","",VLOOKUP(E154,'Org List'!$J$9:$K$488,2,0))</f>
        <v>Somerset</v>
      </c>
      <c r="G154" s="123">
        <f ca="1">IFERROR(IF((VLOOKUP($E154,'NEA Backsheet'!$D$5:$CB$183,G$9,FALSE))="","",(VLOOKUP($E154,'NEA Backsheet'!$D$5:$CB$183,G$9,FALSE))),"")</f>
        <v>3078.9859110489751</v>
      </c>
      <c r="H154" s="124">
        <f ca="1">IFERROR(IF((VLOOKUP($E154,'NEA Backsheet'!$D$5:$CB$183,H$9,FALSE))="","",(VLOOKUP($E154,'NEA Backsheet'!$D$5:$CB$183,H$9,FALSE))),"")</f>
        <v>3088.1394898665185</v>
      </c>
      <c r="I154" s="124">
        <f ca="1">IFERROR(IF((VLOOKUP($E154,'NEA Backsheet'!$D$5:$CB$183,I$9,FALSE))="","",(VLOOKUP($E154,'NEA Backsheet'!$D$5:$CB$183,I$9,FALSE))),"")</f>
        <v>3308.7459420360724</v>
      </c>
      <c r="J154" s="125">
        <f ca="1">IFERROR(IF((VLOOKUP($E154,'NEA Backsheet'!$D$5:$CB$183,J$9,FALSE))="","",(VLOOKUP($E154,'NEA Backsheet'!$D$5:$CB$183,J$9,FALSE))),"")</f>
        <v>3333.2837215820132</v>
      </c>
      <c r="K154" s="123">
        <f ca="1">IFERROR(IF((VLOOKUP($E154,'NEA Backsheet'!$D$5:$CB$183,K$9,FALSE))="","",(VLOOKUP($E154,'NEA Backsheet'!$D$5:$CB$183,K$9,FALSE))),"")</f>
        <v>3177.965065355439</v>
      </c>
      <c r="L154" s="124">
        <f ca="1">IFERROR(IF((VLOOKUP($E154,'NEA Backsheet'!$D$5:$CB$183,L$9,FALSE))="","",(VLOOKUP($E154,'NEA Backsheet'!$D$5:$CB$183,L$9,FALSE))),"")</f>
        <v>3180.9513694467578</v>
      </c>
      <c r="M154" s="124">
        <f ca="1">IFERROR(IF((VLOOKUP($E154,'NEA Backsheet'!$D$5:$CB$183,M$9,FALSE))="","",(VLOOKUP($E154,'NEA Backsheet'!$D$5:$CB$183,M$9,FALSE))),"")</f>
        <v>3318.8591378392216</v>
      </c>
      <c r="N154" s="126">
        <f ca="1">IFERROR(IF((VLOOKUP($E154,'NEA Backsheet'!$D$5:$CB$183,N$9,FALSE))="","",(VLOOKUP($E154,'NEA Backsheet'!$D$5:$CB$183,N$9,FALSE))),"")</f>
        <v>3261.0922724968627</v>
      </c>
      <c r="O154" s="184">
        <f ca="1">IFERROR(IF((VLOOKUP($E154,'NEA Backsheet'!$D$5:$CB$183,O$9,FALSE))="","",(VLOOKUP($E154,'NEA Backsheet'!$D$5:$CB$183,O$9,FALSE))),"")</f>
        <v>3277.2531406224903</v>
      </c>
      <c r="P154" s="126">
        <f ca="1">IFERROR(IF((VLOOKUP($E154,'NEA Backsheet'!$D$5:$CB$183,P$9,FALSE))="","",(VLOOKUP($E154,'NEA Backsheet'!$D$5:$CB$183,P$9,FALSE))),"")</f>
        <v>3226.628762432334</v>
      </c>
      <c r="Q154" s="127">
        <f ca="1">IFERROR(IF((VLOOKUP($E154,'NEA Backsheet'!$D$5:$CB$183,Q$9,FALSE))="","",(VLOOKUP($E154,'NEA Backsheet'!$D$5:$CB$183,Q$9,FALSE))),"")</f>
        <v>0</v>
      </c>
      <c r="R154" s="126">
        <f ca="1">IFERROR(IF((VLOOKUP($E154,'NEA Backsheet'!$D$5:$CB$183,R$9,FALSE))="","",(VLOOKUP($E154,'NEA Backsheet'!$D$5:$CB$183,R$9,FALSE))),"")</f>
        <v>0</v>
      </c>
    </row>
    <row r="155" spans="1:18" ht="15" customHeight="1" x14ac:dyDescent="0.3">
      <c r="A155" s="56">
        <v>141</v>
      </c>
      <c r="B155" s="97" t="str">
        <f ca="1">IFERROR(IF((VLOOKUP($E155,'Org List'!$AJ$10:$AL$188,3,FALSE))="","",(VLOOKUP($E155,'Org List'!$AJ$10:$AL$188,3,FALSE))),"")</f>
        <v>South West England Commissioning Region</v>
      </c>
      <c r="C155" s="98" t="str">
        <f ca="1">IFERROR(IF((VLOOKUP($E155,'Org List'!$AO$10:$AQ$188,3,FALSE))="","",(VLOOKUP($E155,'Org List'!$AO$10:$AQ$188,3,FALSE))),"")</f>
        <v>South West Region</v>
      </c>
      <c r="D155" s="116" t="str">
        <f ca="1">IFERROR(IF((VLOOKUP($E155,'Org List'!$AT$10:$AV$188,3,FALSE))="","",(VLOOKUP($E155,'Org List'!$AT$10:$AV$188,3,FALSE))),"")</f>
        <v>NHS England South West (South West North)</v>
      </c>
      <c r="E155" s="97" t="str">
        <f t="shared" ca="1" si="4"/>
        <v>E06000025</v>
      </c>
      <c r="F155" s="99" t="str">
        <f ca="1">IF(E155="","",VLOOKUP(E155,'Org List'!$J$9:$K$488,2,0))</f>
        <v>South Gloucestershire</v>
      </c>
      <c r="G155" s="123">
        <f ca="1">IFERROR(IF((VLOOKUP($E155,'NEA Backsheet'!$D$5:$CB$183,G$9,FALSE))="","",(VLOOKUP($E155,'NEA Backsheet'!$D$5:$CB$183,G$9,FALSE))),"")</f>
        <v>2377.010839175884</v>
      </c>
      <c r="H155" s="124">
        <f ca="1">IFERROR(IF((VLOOKUP($E155,'NEA Backsheet'!$D$5:$CB$183,H$9,FALSE))="","",(VLOOKUP($E155,'NEA Backsheet'!$D$5:$CB$183,H$9,FALSE))),"")</f>
        <v>2372.4564486200911</v>
      </c>
      <c r="I155" s="124">
        <f ca="1">IFERROR(IF((VLOOKUP($E155,'NEA Backsheet'!$D$5:$CB$183,I$9,FALSE))="","",(VLOOKUP($E155,'NEA Backsheet'!$D$5:$CB$183,I$9,FALSE))),"")</f>
        <v>2515.0214412673859</v>
      </c>
      <c r="J155" s="125">
        <f ca="1">IFERROR(IF((VLOOKUP($E155,'NEA Backsheet'!$D$5:$CB$183,J$9,FALSE))="","",(VLOOKUP($E155,'NEA Backsheet'!$D$5:$CB$183,J$9,FALSE))),"")</f>
        <v>2524.5576337819921</v>
      </c>
      <c r="K155" s="123">
        <f ca="1">IFERROR(IF((VLOOKUP($E155,'NEA Backsheet'!$D$5:$CB$183,K$9,FALSE))="","",(VLOOKUP($E155,'NEA Backsheet'!$D$5:$CB$183,K$9,FALSE))),"")</f>
        <v>2414.8621335894345</v>
      </c>
      <c r="L155" s="124">
        <f ca="1">IFERROR(IF((VLOOKUP($E155,'NEA Backsheet'!$D$5:$CB$183,L$9,FALSE))="","",(VLOOKUP($E155,'NEA Backsheet'!$D$5:$CB$183,L$9,FALSE))),"")</f>
        <v>2459.7336077690593</v>
      </c>
      <c r="M155" s="124">
        <f ca="1">IFERROR(IF((VLOOKUP($E155,'NEA Backsheet'!$D$5:$CB$183,M$9,FALSE))="","",(VLOOKUP($E155,'NEA Backsheet'!$D$5:$CB$183,M$9,FALSE))),"")</f>
        <v>2505.1490763450165</v>
      </c>
      <c r="N155" s="126">
        <f ca="1">IFERROR(IF((VLOOKUP($E155,'NEA Backsheet'!$D$5:$CB$183,N$9,FALSE))="","",(VLOOKUP($E155,'NEA Backsheet'!$D$5:$CB$183,N$9,FALSE))),"")</f>
        <v>2406.5679535258287</v>
      </c>
      <c r="O155" s="184">
        <f ca="1">IFERROR(IF((VLOOKUP($E155,'NEA Backsheet'!$D$5:$CB$183,O$9,FALSE))="","",(VLOOKUP($E155,'NEA Backsheet'!$D$5:$CB$183,O$9,FALSE))),"")</f>
        <v>2533.5843675880201</v>
      </c>
      <c r="P155" s="126">
        <f ca="1">IFERROR(IF((VLOOKUP($E155,'NEA Backsheet'!$D$5:$CB$183,P$9,FALSE))="","",(VLOOKUP($E155,'NEA Backsheet'!$D$5:$CB$183,P$9,FALSE))),"")</f>
        <v>2650.2401930132196</v>
      </c>
      <c r="Q155" s="127">
        <f ca="1">IFERROR(IF((VLOOKUP($E155,'NEA Backsheet'!$D$5:$CB$183,Q$9,FALSE))="","",(VLOOKUP($E155,'NEA Backsheet'!$D$5:$CB$183,Q$9,FALSE))),"")</f>
        <v>0</v>
      </c>
      <c r="R155" s="126">
        <f ca="1">IFERROR(IF((VLOOKUP($E155,'NEA Backsheet'!$D$5:$CB$183,R$9,FALSE))="","",(VLOOKUP($E155,'NEA Backsheet'!$D$5:$CB$183,R$9,FALSE))),"")</f>
        <v>0</v>
      </c>
    </row>
    <row r="156" spans="1:18" ht="15" customHeight="1" x14ac:dyDescent="0.3">
      <c r="A156" s="56">
        <v>142</v>
      </c>
      <c r="B156" s="97" t="str">
        <f ca="1">IFERROR(IF((VLOOKUP($E156,'Org List'!$AJ$10:$AL$188,3,FALSE))="","",(VLOOKUP($E156,'Org List'!$AJ$10:$AL$188,3,FALSE))),"")</f>
        <v>North of England Commissioning Region</v>
      </c>
      <c r="C156" s="98" t="str">
        <f ca="1">IFERROR(IF((VLOOKUP($E156,'Org List'!$AO$10:$AQ$188,3,FALSE))="","",(VLOOKUP($E156,'Org List'!$AO$10:$AQ$188,3,FALSE))),"")</f>
        <v>North East Region</v>
      </c>
      <c r="D156" s="116" t="str">
        <f ca="1">IFERROR(IF((VLOOKUP($E156,'Org List'!$AT$10:$AV$188,3,FALSE))="","",(VLOOKUP($E156,'Org List'!$AT$10:$AV$188,3,FALSE))),"")</f>
        <v>NHS England North (Cumbria And North East)</v>
      </c>
      <c r="E156" s="97" t="str">
        <f t="shared" ca="1" si="4"/>
        <v>E08000023</v>
      </c>
      <c r="F156" s="99" t="str">
        <f ca="1">IF(E156="","",VLOOKUP(E156,'Org List'!$J$9:$K$488,2,0))</f>
        <v>South Tyneside</v>
      </c>
      <c r="G156" s="123">
        <f ca="1">IFERROR(IF((VLOOKUP($E156,'NEA Backsheet'!$D$5:$CB$183,G$9,FALSE))="","",(VLOOKUP($E156,'NEA Backsheet'!$D$5:$CB$183,G$9,FALSE))),"")</f>
        <v>3284.6258105479405</v>
      </c>
      <c r="H156" s="124">
        <f ca="1">IFERROR(IF((VLOOKUP($E156,'NEA Backsheet'!$D$5:$CB$183,H$9,FALSE))="","",(VLOOKUP($E156,'NEA Backsheet'!$D$5:$CB$183,H$9,FALSE))),"")</f>
        <v>3373.9759146475562</v>
      </c>
      <c r="I156" s="124">
        <f ca="1">IFERROR(IF((VLOOKUP($E156,'NEA Backsheet'!$D$5:$CB$183,I$9,FALSE))="","",(VLOOKUP($E156,'NEA Backsheet'!$D$5:$CB$183,I$9,FALSE))),"")</f>
        <v>3688.147262536394</v>
      </c>
      <c r="J156" s="125">
        <f ca="1">IFERROR(IF((VLOOKUP($E156,'NEA Backsheet'!$D$5:$CB$183,J$9,FALSE))="","",(VLOOKUP($E156,'NEA Backsheet'!$D$5:$CB$183,J$9,FALSE))),"")</f>
        <v>3708.6716476485835</v>
      </c>
      <c r="K156" s="123">
        <f ca="1">IFERROR(IF((VLOOKUP($E156,'NEA Backsheet'!$D$5:$CB$183,K$9,FALSE))="","",(VLOOKUP($E156,'NEA Backsheet'!$D$5:$CB$183,K$9,FALSE))),"")</f>
        <v>3599.8397977762593</v>
      </c>
      <c r="L156" s="124">
        <f ca="1">IFERROR(IF((VLOOKUP($E156,'NEA Backsheet'!$D$5:$CB$183,L$9,FALSE))="","",(VLOOKUP($E156,'NEA Backsheet'!$D$5:$CB$183,L$9,FALSE))),"")</f>
        <v>3535.3499886835962</v>
      </c>
      <c r="M156" s="124">
        <f ca="1">IFERROR(IF((VLOOKUP($E156,'NEA Backsheet'!$D$5:$CB$183,M$9,FALSE))="","",(VLOOKUP($E156,'NEA Backsheet'!$D$5:$CB$183,M$9,FALSE))),"")</f>
        <v>3520.2265592483432</v>
      </c>
      <c r="N156" s="126">
        <f ca="1">IFERROR(IF((VLOOKUP($E156,'NEA Backsheet'!$D$5:$CB$183,N$9,FALSE))="","",(VLOOKUP($E156,'NEA Backsheet'!$D$5:$CB$183,N$9,FALSE))),"")</f>
        <v>3473.8997093166099</v>
      </c>
      <c r="O156" s="184">
        <f ca="1">IFERROR(IF((VLOOKUP($E156,'NEA Backsheet'!$D$5:$CB$183,O$9,FALSE))="","",(VLOOKUP($E156,'NEA Backsheet'!$D$5:$CB$183,O$9,FALSE))),"")</f>
        <v>3758.9813533074062</v>
      </c>
      <c r="P156" s="126">
        <f ca="1">IFERROR(IF((VLOOKUP($E156,'NEA Backsheet'!$D$5:$CB$183,P$9,FALSE))="","",(VLOOKUP($E156,'NEA Backsheet'!$D$5:$CB$183,P$9,FALSE))),"")</f>
        <v>3597.3677540949898</v>
      </c>
      <c r="Q156" s="127">
        <f ca="1">IFERROR(IF((VLOOKUP($E156,'NEA Backsheet'!$D$5:$CB$183,Q$9,FALSE))="","",(VLOOKUP($E156,'NEA Backsheet'!$D$5:$CB$183,Q$9,FALSE))),"")</f>
        <v>0</v>
      </c>
      <c r="R156" s="126">
        <f ca="1">IFERROR(IF((VLOOKUP($E156,'NEA Backsheet'!$D$5:$CB$183,R$9,FALSE))="","",(VLOOKUP($E156,'NEA Backsheet'!$D$5:$CB$183,R$9,FALSE))),"")</f>
        <v>0</v>
      </c>
    </row>
    <row r="157" spans="1:18" ht="15" customHeight="1" x14ac:dyDescent="0.3">
      <c r="A157" s="56">
        <v>143</v>
      </c>
      <c r="B157" s="97" t="str">
        <f ca="1">IFERROR(IF((VLOOKUP($E157,'Org List'!$AJ$10:$AL$188,3,FALSE))="","",(VLOOKUP($E157,'Org List'!$AJ$10:$AL$188,3,FALSE))),"")</f>
        <v>South East England Commissioning Region</v>
      </c>
      <c r="C157" s="98" t="str">
        <f ca="1">IFERROR(IF((VLOOKUP($E157,'Org List'!$AO$10:$AQ$188,3,FALSE))="","",(VLOOKUP($E157,'Org List'!$AO$10:$AQ$188,3,FALSE))),"")</f>
        <v>South East Region</v>
      </c>
      <c r="D157" s="116" t="str">
        <f ca="1">IFERROR(IF((VLOOKUP($E157,'Org List'!$AT$10:$AV$188,3,FALSE))="","",(VLOOKUP($E157,'Org List'!$AT$10:$AV$188,3,FALSE))),"")</f>
        <v>NHS England South East (Hampshire, Isle of Wight and Thames Valley)</v>
      </c>
      <c r="E157" s="97" t="str">
        <f t="shared" ca="1" si="4"/>
        <v>E06000045</v>
      </c>
      <c r="F157" s="99" t="str">
        <f ca="1">IF(E157="","",VLOOKUP(E157,'Org List'!$J$9:$K$488,2,0))</f>
        <v>Southampton</v>
      </c>
      <c r="G157" s="123">
        <f ca="1">IFERROR(IF((VLOOKUP($E157,'NEA Backsheet'!$D$5:$CB$183,G$9,FALSE))="","",(VLOOKUP($E157,'NEA Backsheet'!$D$5:$CB$183,G$9,FALSE))),"")</f>
        <v>2925.955425479423</v>
      </c>
      <c r="H157" s="124">
        <f ca="1">IFERROR(IF((VLOOKUP($E157,'NEA Backsheet'!$D$5:$CB$183,H$9,FALSE))="","",(VLOOKUP($E157,'NEA Backsheet'!$D$5:$CB$183,H$9,FALSE))),"")</f>
        <v>2777.9546391290705</v>
      </c>
      <c r="I157" s="124">
        <f ca="1">IFERROR(IF((VLOOKUP($E157,'NEA Backsheet'!$D$5:$CB$183,I$9,FALSE))="","",(VLOOKUP($E157,'NEA Backsheet'!$D$5:$CB$183,I$9,FALSE))),"")</f>
        <v>2731.7484876486023</v>
      </c>
      <c r="J157" s="125">
        <f ca="1">IFERROR(IF((VLOOKUP($E157,'NEA Backsheet'!$D$5:$CB$183,J$9,FALSE))="","",(VLOOKUP($E157,'NEA Backsheet'!$D$5:$CB$183,J$9,FALSE))),"")</f>
        <v>2718.4559987868661</v>
      </c>
      <c r="K157" s="123">
        <f ca="1">IFERROR(IF((VLOOKUP($E157,'NEA Backsheet'!$D$5:$CB$183,K$9,FALSE))="","",(VLOOKUP($E157,'NEA Backsheet'!$D$5:$CB$183,K$9,FALSE))),"")</f>
        <v>2913.963434918644</v>
      </c>
      <c r="L157" s="124">
        <f ca="1">IFERROR(IF((VLOOKUP($E157,'NEA Backsheet'!$D$5:$CB$183,L$9,FALSE))="","",(VLOOKUP($E157,'NEA Backsheet'!$D$5:$CB$183,L$9,FALSE))),"")</f>
        <v>2945.4164142824984</v>
      </c>
      <c r="M157" s="124">
        <f ca="1">IFERROR(IF((VLOOKUP($E157,'NEA Backsheet'!$D$5:$CB$183,M$9,FALSE))="","",(VLOOKUP($E157,'NEA Backsheet'!$D$5:$CB$183,M$9,FALSE))),"")</f>
        <v>2945.7067249463466</v>
      </c>
      <c r="N157" s="126">
        <f ca="1">IFERROR(IF((VLOOKUP($E157,'NEA Backsheet'!$D$5:$CB$183,N$9,FALSE))="","",(VLOOKUP($E157,'NEA Backsheet'!$D$5:$CB$183,N$9,FALSE))),"")</f>
        <v>2863.5846972614154</v>
      </c>
      <c r="O157" s="184">
        <f ca="1">IFERROR(IF((VLOOKUP($E157,'NEA Backsheet'!$D$5:$CB$183,O$9,FALSE))="","",(VLOOKUP($E157,'NEA Backsheet'!$D$5:$CB$183,O$9,FALSE))),"")</f>
        <v>2736.6086357473951</v>
      </c>
      <c r="P157" s="126">
        <f ca="1">IFERROR(IF((VLOOKUP($E157,'NEA Backsheet'!$D$5:$CB$183,P$9,FALSE))="","",(VLOOKUP($E157,'NEA Backsheet'!$D$5:$CB$183,P$9,FALSE))),"")</f>
        <v>2729.7886514170386</v>
      </c>
      <c r="Q157" s="127">
        <f ca="1">IFERROR(IF((VLOOKUP($E157,'NEA Backsheet'!$D$5:$CB$183,Q$9,FALSE))="","",(VLOOKUP($E157,'NEA Backsheet'!$D$5:$CB$183,Q$9,FALSE))),"")</f>
        <v>0</v>
      </c>
      <c r="R157" s="126">
        <f ca="1">IFERROR(IF((VLOOKUP($E157,'NEA Backsheet'!$D$5:$CB$183,R$9,FALSE))="","",(VLOOKUP($E157,'NEA Backsheet'!$D$5:$CB$183,R$9,FALSE))),"")</f>
        <v>0</v>
      </c>
    </row>
    <row r="158" spans="1:18" ht="15" customHeight="1" x14ac:dyDescent="0.3">
      <c r="A158" s="56">
        <v>144</v>
      </c>
      <c r="B158" s="97" t="str">
        <f ca="1">IFERROR(IF((VLOOKUP($E158,'Org List'!$AJ$10:$AL$188,3,FALSE))="","",(VLOOKUP($E158,'Org List'!$AJ$10:$AL$188,3,FALSE))),"")</f>
        <v>Midlands and East of England Commissioning Region</v>
      </c>
      <c r="C158" s="98" t="str">
        <f ca="1">IFERROR(IF((VLOOKUP($E158,'Org List'!$AO$10:$AQ$188,3,FALSE))="","",(VLOOKUP($E158,'Org List'!$AO$10:$AQ$188,3,FALSE))),"")</f>
        <v>East Region</v>
      </c>
      <c r="D158" s="116" t="str">
        <f ca="1">IFERROR(IF((VLOOKUP($E158,'Org List'!$AT$10:$AV$188,3,FALSE))="","",(VLOOKUP($E158,'Org List'!$AT$10:$AV$188,3,FALSE))),"")</f>
        <v>NHS England Midlands And East (East)</v>
      </c>
      <c r="E158" s="97" t="str">
        <f t="shared" ca="1" si="4"/>
        <v>E06000033</v>
      </c>
      <c r="F158" s="99" t="str">
        <f ca="1">IF(E158="","",VLOOKUP(E158,'Org List'!$J$9:$K$488,2,0))</f>
        <v>Southend-on-Sea</v>
      </c>
      <c r="G158" s="123">
        <f ca="1">IFERROR(IF((VLOOKUP($E158,'NEA Backsheet'!$D$5:$CB$183,G$9,FALSE))="","",(VLOOKUP($E158,'NEA Backsheet'!$D$5:$CB$183,G$9,FALSE))),"")</f>
        <v>2914.820307533013</v>
      </c>
      <c r="H158" s="124">
        <f ca="1">IFERROR(IF((VLOOKUP($E158,'NEA Backsheet'!$D$5:$CB$183,H$9,FALSE))="","",(VLOOKUP($E158,'NEA Backsheet'!$D$5:$CB$183,H$9,FALSE))),"")</f>
        <v>2995.3081390803973</v>
      </c>
      <c r="I158" s="124">
        <f ca="1">IFERROR(IF((VLOOKUP($E158,'NEA Backsheet'!$D$5:$CB$183,I$9,FALSE))="","",(VLOOKUP($E158,'NEA Backsheet'!$D$5:$CB$183,I$9,FALSE))),"")</f>
        <v>3170.4286894336124</v>
      </c>
      <c r="J158" s="125">
        <f ca="1">IFERROR(IF((VLOOKUP($E158,'NEA Backsheet'!$D$5:$CB$183,J$9,FALSE))="","",(VLOOKUP($E158,'NEA Backsheet'!$D$5:$CB$183,J$9,FALSE))),"")</f>
        <v>3327.5198334997908</v>
      </c>
      <c r="K158" s="123">
        <f ca="1">IFERROR(IF((VLOOKUP($E158,'NEA Backsheet'!$D$5:$CB$183,K$9,FALSE))="","",(VLOOKUP($E158,'NEA Backsheet'!$D$5:$CB$183,K$9,FALSE))),"")</f>
        <v>3000.2953144323678</v>
      </c>
      <c r="L158" s="124">
        <f ca="1">IFERROR(IF((VLOOKUP($E158,'NEA Backsheet'!$D$5:$CB$183,L$9,FALSE))="","",(VLOOKUP($E158,'NEA Backsheet'!$D$5:$CB$183,L$9,FALSE))),"")</f>
        <v>3033.3899968386086</v>
      </c>
      <c r="M158" s="124">
        <f ca="1">IFERROR(IF((VLOOKUP($E158,'NEA Backsheet'!$D$5:$CB$183,M$9,FALSE))="","",(VLOOKUP($E158,'NEA Backsheet'!$D$5:$CB$183,M$9,FALSE))),"")</f>
        <v>3033.3899968386086</v>
      </c>
      <c r="N158" s="126">
        <f ca="1">IFERROR(IF((VLOOKUP($E158,'NEA Backsheet'!$D$5:$CB$183,N$9,FALSE))="","",(VLOOKUP($E158,'NEA Backsheet'!$D$5:$CB$183,N$9,FALSE))),"")</f>
        <v>2946.351422926537</v>
      </c>
      <c r="O158" s="184">
        <f ca="1">IFERROR(IF((VLOOKUP($E158,'NEA Backsheet'!$D$5:$CB$183,O$9,FALSE))="","",(VLOOKUP($E158,'NEA Backsheet'!$D$5:$CB$183,O$9,FALSE))),"")</f>
        <v>3252.8310396084198</v>
      </c>
      <c r="P158" s="126">
        <f ca="1">IFERROR(IF((VLOOKUP($E158,'NEA Backsheet'!$D$5:$CB$183,P$9,FALSE))="","",(VLOOKUP($E158,'NEA Backsheet'!$D$5:$CB$183,P$9,FALSE))),"")</f>
        <v>3300.4572336745855</v>
      </c>
      <c r="Q158" s="127">
        <f ca="1">IFERROR(IF((VLOOKUP($E158,'NEA Backsheet'!$D$5:$CB$183,Q$9,FALSE))="","",(VLOOKUP($E158,'NEA Backsheet'!$D$5:$CB$183,Q$9,FALSE))),"")</f>
        <v>0</v>
      </c>
      <c r="R158" s="126">
        <f ca="1">IFERROR(IF((VLOOKUP($E158,'NEA Backsheet'!$D$5:$CB$183,R$9,FALSE))="","",(VLOOKUP($E158,'NEA Backsheet'!$D$5:$CB$183,R$9,FALSE))),"")</f>
        <v>0</v>
      </c>
    </row>
    <row r="159" spans="1:18" ht="15" customHeight="1" x14ac:dyDescent="0.3">
      <c r="A159" s="56">
        <v>145</v>
      </c>
      <c r="B159" s="97" t="str">
        <f ca="1">IFERROR(IF((VLOOKUP($E159,'Org List'!$AJ$10:$AL$188,3,FALSE))="","",(VLOOKUP($E159,'Org List'!$AJ$10:$AL$188,3,FALSE))),"")</f>
        <v>London Commissioning Region</v>
      </c>
      <c r="C159" s="98" t="str">
        <f ca="1">IFERROR(IF((VLOOKUP($E159,'Org List'!$AO$10:$AQ$188,3,FALSE))="","",(VLOOKUP($E159,'Org List'!$AO$10:$AQ$188,3,FALSE))),"")</f>
        <v>London Region</v>
      </c>
      <c r="D159" s="116" t="str">
        <f ca="1">IFERROR(IF((VLOOKUP($E159,'Org List'!$AT$10:$AV$188,3,FALSE))="","",(VLOOKUP($E159,'Org List'!$AT$10:$AV$188,3,FALSE))),"")</f>
        <v>NHS England London</v>
      </c>
      <c r="E159" s="97" t="str">
        <f t="shared" ca="1" si="4"/>
        <v>E09000028</v>
      </c>
      <c r="F159" s="99" t="str">
        <f ca="1">IF(E159="","",VLOOKUP(E159,'Org List'!$J$9:$K$488,2,0))</f>
        <v>Southwark</v>
      </c>
      <c r="G159" s="123">
        <f ca="1">IFERROR(IF((VLOOKUP($E159,'NEA Backsheet'!$D$5:$CB$183,G$9,FALSE))="","",(VLOOKUP($E159,'NEA Backsheet'!$D$5:$CB$183,G$9,FALSE))),"")</f>
        <v>2009.9547316413095</v>
      </c>
      <c r="H159" s="124">
        <f ca="1">IFERROR(IF((VLOOKUP($E159,'NEA Backsheet'!$D$5:$CB$183,H$9,FALSE))="","",(VLOOKUP($E159,'NEA Backsheet'!$D$5:$CB$183,H$9,FALSE))),"")</f>
        <v>2043.4973031818606</v>
      </c>
      <c r="I159" s="124">
        <f ca="1">IFERROR(IF((VLOOKUP($E159,'NEA Backsheet'!$D$5:$CB$183,I$9,FALSE))="","",(VLOOKUP($E159,'NEA Backsheet'!$D$5:$CB$183,I$9,FALSE))),"")</f>
        <v>2102.3550297175984</v>
      </c>
      <c r="J159" s="125">
        <f ca="1">IFERROR(IF((VLOOKUP($E159,'NEA Backsheet'!$D$5:$CB$183,J$9,FALSE))="","",(VLOOKUP($E159,'NEA Backsheet'!$D$5:$CB$183,J$9,FALSE))),"")</f>
        <v>2013.414049798791</v>
      </c>
      <c r="K159" s="123">
        <f ca="1">IFERROR(IF((VLOOKUP($E159,'NEA Backsheet'!$D$5:$CB$183,K$9,FALSE))="","",(VLOOKUP($E159,'NEA Backsheet'!$D$5:$CB$183,K$9,FALSE))),"")</f>
        <v>1985.9258002300749</v>
      </c>
      <c r="L159" s="124">
        <f ca="1">IFERROR(IF((VLOOKUP($E159,'NEA Backsheet'!$D$5:$CB$183,L$9,FALSE))="","",(VLOOKUP($E159,'NEA Backsheet'!$D$5:$CB$183,L$9,FALSE))),"")</f>
        <v>2007.7676464625281</v>
      </c>
      <c r="M159" s="124">
        <f ca="1">IFERROR(IF((VLOOKUP($E159,'NEA Backsheet'!$D$5:$CB$183,M$9,FALSE))="","",(VLOOKUP($E159,'NEA Backsheet'!$D$5:$CB$183,M$9,FALSE))),"")</f>
        <v>2014.0067647925582</v>
      </c>
      <c r="N159" s="126">
        <f ca="1">IFERROR(IF((VLOOKUP($E159,'NEA Backsheet'!$D$5:$CB$183,N$9,FALSE))="","",(VLOOKUP($E159,'NEA Backsheet'!$D$5:$CB$183,N$9,FALSE))),"")</f>
        <v>1946.9338093608876</v>
      </c>
      <c r="O159" s="184">
        <f ca="1">IFERROR(IF((VLOOKUP($E159,'NEA Backsheet'!$D$5:$CB$183,O$9,FALSE))="","",(VLOOKUP($E159,'NEA Backsheet'!$D$5:$CB$183,O$9,FALSE))),"")</f>
        <v>2105.7946044925652</v>
      </c>
      <c r="P159" s="126">
        <f ca="1">IFERROR(IF((VLOOKUP($E159,'NEA Backsheet'!$D$5:$CB$183,P$9,FALSE))="","",(VLOOKUP($E159,'NEA Backsheet'!$D$5:$CB$183,P$9,FALSE))),"")</f>
        <v>2185.3372961684872</v>
      </c>
      <c r="Q159" s="127">
        <f ca="1">IFERROR(IF((VLOOKUP($E159,'NEA Backsheet'!$D$5:$CB$183,Q$9,FALSE))="","",(VLOOKUP($E159,'NEA Backsheet'!$D$5:$CB$183,Q$9,FALSE))),"")</f>
        <v>0</v>
      </c>
      <c r="R159" s="126">
        <f ca="1">IFERROR(IF((VLOOKUP($E159,'NEA Backsheet'!$D$5:$CB$183,R$9,FALSE))="","",(VLOOKUP($E159,'NEA Backsheet'!$D$5:$CB$183,R$9,FALSE))),"")</f>
        <v>0</v>
      </c>
    </row>
    <row r="160" spans="1:18" ht="15" customHeight="1" x14ac:dyDescent="0.3">
      <c r="A160" s="56">
        <v>146</v>
      </c>
      <c r="B160" s="97" t="str">
        <f ca="1">IFERROR(IF((VLOOKUP($E160,'Org List'!$AJ$10:$AL$188,3,FALSE))="","",(VLOOKUP($E160,'Org List'!$AJ$10:$AL$188,3,FALSE))),"")</f>
        <v>North of England Commissioning Region</v>
      </c>
      <c r="C160" s="98" t="str">
        <f ca="1">IFERROR(IF((VLOOKUP($E160,'Org List'!$AO$10:$AQ$188,3,FALSE))="","",(VLOOKUP($E160,'Org List'!$AO$10:$AQ$188,3,FALSE))),"")</f>
        <v>North West Region</v>
      </c>
      <c r="D160" s="116" t="str">
        <f ca="1">IFERROR(IF((VLOOKUP($E160,'Org List'!$AT$10:$AV$188,3,FALSE))="","",(VLOOKUP($E160,'Org List'!$AT$10:$AV$188,3,FALSE))),"")</f>
        <v>NHS England North (Cheshire And Merseyside)</v>
      </c>
      <c r="E160" s="97" t="str">
        <f t="shared" ca="1" si="4"/>
        <v>E08000013</v>
      </c>
      <c r="F160" s="99" t="str">
        <f ca="1">IF(E160="","",VLOOKUP(E160,'Org List'!$J$9:$K$488,2,0))</f>
        <v>St. Helens</v>
      </c>
      <c r="G160" s="123">
        <f ca="1">IFERROR(IF((VLOOKUP($E160,'NEA Backsheet'!$D$5:$CB$183,G$9,FALSE))="","",(VLOOKUP($E160,'NEA Backsheet'!$D$5:$CB$183,G$9,FALSE))),"")</f>
        <v>3804.8811107118245</v>
      </c>
      <c r="H160" s="124">
        <f ca="1">IFERROR(IF((VLOOKUP($E160,'NEA Backsheet'!$D$5:$CB$183,H$9,FALSE))="","",(VLOOKUP($E160,'NEA Backsheet'!$D$5:$CB$183,H$9,FALSE))),"")</f>
        <v>3729.7505311324267</v>
      </c>
      <c r="I160" s="124">
        <f ca="1">IFERROR(IF((VLOOKUP($E160,'NEA Backsheet'!$D$5:$CB$183,I$9,FALSE))="","",(VLOOKUP($E160,'NEA Backsheet'!$D$5:$CB$183,I$9,FALSE))),"")</f>
        <v>3962.4022979544293</v>
      </c>
      <c r="J160" s="125">
        <f ca="1">IFERROR(IF((VLOOKUP($E160,'NEA Backsheet'!$D$5:$CB$183,J$9,FALSE))="","",(VLOOKUP($E160,'NEA Backsheet'!$D$5:$CB$183,J$9,FALSE))),"")</f>
        <v>3759.3681247356499</v>
      </c>
      <c r="K160" s="123">
        <f ca="1">IFERROR(IF((VLOOKUP($E160,'NEA Backsheet'!$D$5:$CB$183,K$9,FALSE))="","",(VLOOKUP($E160,'NEA Backsheet'!$D$5:$CB$183,K$9,FALSE))),"")</f>
        <v>3775.3931324372074</v>
      </c>
      <c r="L160" s="124">
        <f ca="1">IFERROR(IF((VLOOKUP($E160,'NEA Backsheet'!$D$5:$CB$183,L$9,FALSE))="","",(VLOOKUP($E160,'NEA Backsheet'!$D$5:$CB$183,L$9,FALSE))),"")</f>
        <v>3810.4312013842145</v>
      </c>
      <c r="M160" s="124">
        <f ca="1">IFERROR(IF((VLOOKUP($E160,'NEA Backsheet'!$D$5:$CB$183,M$9,FALSE))="","",(VLOOKUP($E160,'NEA Backsheet'!$D$5:$CB$183,M$9,FALSE))),"")</f>
        <v>4033.4927410524924</v>
      </c>
      <c r="N160" s="126">
        <f ca="1">IFERROR(IF((VLOOKUP($E160,'NEA Backsheet'!$D$5:$CB$183,N$9,FALSE))="","",(VLOOKUP($E160,'NEA Backsheet'!$D$5:$CB$183,N$9,FALSE))),"")</f>
        <v>3939.9213264399741</v>
      </c>
      <c r="O160" s="184">
        <f ca="1">IFERROR(IF((VLOOKUP($E160,'NEA Backsheet'!$D$5:$CB$183,O$9,FALSE))="","",(VLOOKUP($E160,'NEA Backsheet'!$D$5:$CB$183,O$9,FALSE))),"")</f>
        <v>3886.1908785356295</v>
      </c>
      <c r="P160" s="126">
        <f ca="1">IFERROR(IF((VLOOKUP($E160,'NEA Backsheet'!$D$5:$CB$183,P$9,FALSE))="","",(VLOOKUP($E160,'NEA Backsheet'!$D$5:$CB$183,P$9,FALSE))),"")</f>
        <v>3973.4123117361014</v>
      </c>
      <c r="Q160" s="127">
        <f ca="1">IFERROR(IF((VLOOKUP($E160,'NEA Backsheet'!$D$5:$CB$183,Q$9,FALSE))="","",(VLOOKUP($E160,'NEA Backsheet'!$D$5:$CB$183,Q$9,FALSE))),"")</f>
        <v>0</v>
      </c>
      <c r="R160" s="126">
        <f ca="1">IFERROR(IF((VLOOKUP($E160,'NEA Backsheet'!$D$5:$CB$183,R$9,FALSE))="","",(VLOOKUP($E160,'NEA Backsheet'!$D$5:$CB$183,R$9,FALSE))),"")</f>
        <v>0</v>
      </c>
    </row>
    <row r="161" spans="1:18" ht="15" customHeight="1" x14ac:dyDescent="0.3">
      <c r="A161" s="56">
        <v>147</v>
      </c>
      <c r="B161" s="97" t="str">
        <f ca="1">IFERROR(IF((VLOOKUP($E161,'Org List'!$AJ$10:$AL$188,3,FALSE))="","",(VLOOKUP($E161,'Org List'!$AJ$10:$AL$188,3,FALSE))),"")</f>
        <v>Midlands and East of England Commissioning Region</v>
      </c>
      <c r="C161" s="98" t="str">
        <f ca="1">IFERROR(IF((VLOOKUP($E161,'Org List'!$AO$10:$AQ$188,3,FALSE))="","",(VLOOKUP($E161,'Org List'!$AO$10:$AQ$188,3,FALSE))),"")</f>
        <v>West Midlands Region</v>
      </c>
      <c r="D161" s="116" t="str">
        <f ca="1">IFERROR(IF((VLOOKUP($E161,'Org List'!$AT$10:$AV$188,3,FALSE))="","",(VLOOKUP($E161,'Org List'!$AT$10:$AV$188,3,FALSE))),"")</f>
        <v>NHS England Midlands And East (North Midlands)</v>
      </c>
      <c r="E161" s="97" t="str">
        <f t="shared" ca="1" si="4"/>
        <v>E10000028</v>
      </c>
      <c r="F161" s="99" t="str">
        <f ca="1">IF(E161="","",VLOOKUP(E161,'Org List'!$J$9:$K$488,2,0))</f>
        <v>Staffordshire</v>
      </c>
      <c r="G161" s="123">
        <f ca="1">IFERROR(IF((VLOOKUP($E161,'NEA Backsheet'!$D$5:$CB$183,G$9,FALSE))="","",(VLOOKUP($E161,'NEA Backsheet'!$D$5:$CB$183,G$9,FALSE))),"")</f>
        <v>2768.6390227535007</v>
      </c>
      <c r="H161" s="124">
        <f ca="1">IFERROR(IF((VLOOKUP($E161,'NEA Backsheet'!$D$5:$CB$183,H$9,FALSE))="","",(VLOOKUP($E161,'NEA Backsheet'!$D$5:$CB$183,H$9,FALSE))),"")</f>
        <v>2693.6397130381711</v>
      </c>
      <c r="I161" s="124">
        <f ca="1">IFERROR(IF((VLOOKUP($E161,'NEA Backsheet'!$D$5:$CB$183,I$9,FALSE))="","",(VLOOKUP($E161,'NEA Backsheet'!$D$5:$CB$183,I$9,FALSE))),"")</f>
        <v>2837.9739697890523</v>
      </c>
      <c r="J161" s="125">
        <f ca="1">IFERROR(IF((VLOOKUP($E161,'NEA Backsheet'!$D$5:$CB$183,J$9,FALSE))="","",(VLOOKUP($E161,'NEA Backsheet'!$D$5:$CB$183,J$9,FALSE))),"")</f>
        <v>2851.1166806223296</v>
      </c>
      <c r="K161" s="123">
        <f ca="1">IFERROR(IF((VLOOKUP($E161,'NEA Backsheet'!$D$5:$CB$183,K$9,FALSE))="","",(VLOOKUP($E161,'NEA Backsheet'!$D$5:$CB$183,K$9,FALSE))),"")</f>
        <v>2813.9544771266987</v>
      </c>
      <c r="L161" s="124">
        <f ca="1">IFERROR(IF((VLOOKUP($E161,'NEA Backsheet'!$D$5:$CB$183,L$9,FALSE))="","",(VLOOKUP($E161,'NEA Backsheet'!$D$5:$CB$183,L$9,FALSE))),"")</f>
        <v>2852.0807833986173</v>
      </c>
      <c r="M161" s="124">
        <f ca="1">IFERROR(IF((VLOOKUP($E161,'NEA Backsheet'!$D$5:$CB$183,M$9,FALSE))="","",(VLOOKUP($E161,'NEA Backsheet'!$D$5:$CB$183,M$9,FALSE))),"")</f>
        <v>2856.3573014913877</v>
      </c>
      <c r="N161" s="126">
        <f ca="1">IFERROR(IF((VLOOKUP($E161,'NEA Backsheet'!$D$5:$CB$183,N$9,FALSE))="","",(VLOOKUP($E161,'NEA Backsheet'!$D$5:$CB$183,N$9,FALSE))),"")</f>
        <v>2789.8584867864529</v>
      </c>
      <c r="O161" s="184">
        <f ca="1">IFERROR(IF((VLOOKUP($E161,'NEA Backsheet'!$D$5:$CB$183,O$9,FALSE))="","",(VLOOKUP($E161,'NEA Backsheet'!$D$5:$CB$183,O$9,FALSE))),"")</f>
        <v>2990.6880636976894</v>
      </c>
      <c r="P161" s="126">
        <f ca="1">IFERROR(IF((VLOOKUP($E161,'NEA Backsheet'!$D$5:$CB$183,P$9,FALSE))="","",(VLOOKUP($E161,'NEA Backsheet'!$D$5:$CB$183,P$9,FALSE))),"")</f>
        <v>3041.7695299043321</v>
      </c>
      <c r="Q161" s="127">
        <f ca="1">IFERROR(IF((VLOOKUP($E161,'NEA Backsheet'!$D$5:$CB$183,Q$9,FALSE))="","",(VLOOKUP($E161,'NEA Backsheet'!$D$5:$CB$183,Q$9,FALSE))),"")</f>
        <v>0</v>
      </c>
      <c r="R161" s="126">
        <f ca="1">IFERROR(IF((VLOOKUP($E161,'NEA Backsheet'!$D$5:$CB$183,R$9,FALSE))="","",(VLOOKUP($E161,'NEA Backsheet'!$D$5:$CB$183,R$9,FALSE))),"")</f>
        <v>0</v>
      </c>
    </row>
    <row r="162" spans="1:18" ht="15" customHeight="1" x14ac:dyDescent="0.3">
      <c r="A162" s="56">
        <v>148</v>
      </c>
      <c r="B162" s="97" t="str">
        <f ca="1">IFERROR(IF((VLOOKUP($E162,'Org List'!$AJ$10:$AL$188,3,FALSE))="","",(VLOOKUP($E162,'Org List'!$AJ$10:$AL$188,3,FALSE))),"")</f>
        <v>North of England Commissioning Region</v>
      </c>
      <c r="C162" s="98" t="str">
        <f ca="1">IFERROR(IF((VLOOKUP($E162,'Org List'!$AO$10:$AQ$188,3,FALSE))="","",(VLOOKUP($E162,'Org List'!$AO$10:$AQ$188,3,FALSE))),"")</f>
        <v>North West Region</v>
      </c>
      <c r="D162" s="116" t="str">
        <f ca="1">IFERROR(IF((VLOOKUP($E162,'Org List'!$AT$10:$AV$188,3,FALSE))="","",(VLOOKUP($E162,'Org List'!$AT$10:$AV$188,3,FALSE))),"")</f>
        <v>NHS England North (Greater Manchester)</v>
      </c>
      <c r="E162" s="97" t="str">
        <f t="shared" ca="1" si="4"/>
        <v>E08000007</v>
      </c>
      <c r="F162" s="99" t="str">
        <f ca="1">IF(E162="","",VLOOKUP(E162,'Org List'!$J$9:$K$488,2,0))</f>
        <v>Stockport</v>
      </c>
      <c r="G162" s="123">
        <f ca="1">IFERROR(IF((VLOOKUP($E162,'NEA Backsheet'!$D$5:$CB$183,G$9,FALSE))="","",(VLOOKUP($E162,'NEA Backsheet'!$D$5:$CB$183,G$9,FALSE))),"")</f>
        <v>3665.7503540380458</v>
      </c>
      <c r="H162" s="124">
        <f ca="1">IFERROR(IF((VLOOKUP($E162,'NEA Backsheet'!$D$5:$CB$183,H$9,FALSE))="","",(VLOOKUP($E162,'NEA Backsheet'!$D$5:$CB$183,H$9,FALSE))),"")</f>
        <v>3548.898889144139</v>
      </c>
      <c r="I162" s="124">
        <f ca="1">IFERROR(IF((VLOOKUP($E162,'NEA Backsheet'!$D$5:$CB$183,I$9,FALSE))="","",(VLOOKUP($E162,'NEA Backsheet'!$D$5:$CB$183,I$9,FALSE))),"")</f>
        <v>3722.5923429814402</v>
      </c>
      <c r="J162" s="125">
        <f ca="1">IFERROR(IF((VLOOKUP($E162,'NEA Backsheet'!$D$5:$CB$183,J$9,FALSE))="","",(VLOOKUP($E162,'NEA Backsheet'!$D$5:$CB$183,J$9,FALSE))),"")</f>
        <v>3579.9032052213088</v>
      </c>
      <c r="K162" s="123">
        <f ca="1">IFERROR(IF((VLOOKUP($E162,'NEA Backsheet'!$D$5:$CB$183,K$9,FALSE))="","",(VLOOKUP($E162,'NEA Backsheet'!$D$5:$CB$183,K$9,FALSE))),"")</f>
        <v>3555.8729553345161</v>
      </c>
      <c r="L162" s="124">
        <f ca="1">IFERROR(IF((VLOOKUP($E162,'NEA Backsheet'!$D$5:$CB$183,L$9,FALSE))="","",(VLOOKUP($E162,'NEA Backsheet'!$D$5:$CB$183,L$9,FALSE))),"")</f>
        <v>3557.5948107530453</v>
      </c>
      <c r="M162" s="124">
        <f ca="1">IFERROR(IF((VLOOKUP($E162,'NEA Backsheet'!$D$5:$CB$183,M$9,FALSE))="","",(VLOOKUP($E162,'NEA Backsheet'!$D$5:$CB$183,M$9,FALSE))),"")</f>
        <v>3721.4474103319462</v>
      </c>
      <c r="N162" s="126">
        <f ca="1">IFERROR(IF((VLOOKUP($E162,'NEA Backsheet'!$D$5:$CB$183,N$9,FALSE))="","",(VLOOKUP($E162,'NEA Backsheet'!$D$5:$CB$183,N$9,FALSE))),"")</f>
        <v>3544.2210507664695</v>
      </c>
      <c r="O162" s="184">
        <f ca="1">IFERROR(IF((VLOOKUP($E162,'NEA Backsheet'!$D$5:$CB$183,O$9,FALSE))="","",(VLOOKUP($E162,'NEA Backsheet'!$D$5:$CB$183,O$9,FALSE))),"")</f>
        <v>3743.9912913801782</v>
      </c>
      <c r="P162" s="126">
        <f ca="1">IFERROR(IF((VLOOKUP($E162,'NEA Backsheet'!$D$5:$CB$183,P$9,FALSE))="","",(VLOOKUP($E162,'NEA Backsheet'!$D$5:$CB$183,P$9,FALSE))),"")</f>
        <v>3664.0147063158429</v>
      </c>
      <c r="Q162" s="127">
        <f ca="1">IFERROR(IF((VLOOKUP($E162,'NEA Backsheet'!$D$5:$CB$183,Q$9,FALSE))="","",(VLOOKUP($E162,'NEA Backsheet'!$D$5:$CB$183,Q$9,FALSE))),"")</f>
        <v>0</v>
      </c>
      <c r="R162" s="126">
        <f ca="1">IFERROR(IF((VLOOKUP($E162,'NEA Backsheet'!$D$5:$CB$183,R$9,FALSE))="","",(VLOOKUP($E162,'NEA Backsheet'!$D$5:$CB$183,R$9,FALSE))),"")</f>
        <v>0</v>
      </c>
    </row>
    <row r="163" spans="1:18" ht="15" customHeight="1" x14ac:dyDescent="0.3">
      <c r="A163" s="56">
        <v>149</v>
      </c>
      <c r="B163" s="97" t="str">
        <f ca="1">IFERROR(IF((VLOOKUP($E163,'Org List'!$AJ$10:$AL$188,3,FALSE))="","",(VLOOKUP($E163,'Org List'!$AJ$10:$AL$188,3,FALSE))),"")</f>
        <v>North of England Commissioning Region</v>
      </c>
      <c r="C163" s="98" t="str">
        <f ca="1">IFERROR(IF((VLOOKUP($E163,'Org List'!$AO$10:$AQ$188,3,FALSE))="","",(VLOOKUP($E163,'Org List'!$AO$10:$AQ$188,3,FALSE))),"")</f>
        <v>North East Region</v>
      </c>
      <c r="D163" s="116" t="str">
        <f ca="1">IFERROR(IF((VLOOKUP($E163,'Org List'!$AT$10:$AV$188,3,FALSE))="","",(VLOOKUP($E163,'Org List'!$AT$10:$AV$188,3,FALSE))),"")</f>
        <v>NHS England North (Cumbria And North East)</v>
      </c>
      <c r="E163" s="97" t="str">
        <f t="shared" ca="1" si="4"/>
        <v>E06000004</v>
      </c>
      <c r="F163" s="99" t="str">
        <f ca="1">IF(E163="","",VLOOKUP(E163,'Org List'!$J$9:$K$488,2,0))</f>
        <v>Stockton-on-Tees</v>
      </c>
      <c r="G163" s="123">
        <f ca="1">IFERROR(IF((VLOOKUP($E163,'NEA Backsheet'!$D$5:$CB$183,G$9,FALSE))="","",(VLOOKUP($E163,'NEA Backsheet'!$D$5:$CB$183,G$9,FALSE))),"")</f>
        <v>3414.232954836189</v>
      </c>
      <c r="H163" s="124">
        <f ca="1">IFERROR(IF((VLOOKUP($E163,'NEA Backsheet'!$D$5:$CB$183,H$9,FALSE))="","",(VLOOKUP($E163,'NEA Backsheet'!$D$5:$CB$183,H$9,FALSE))),"")</f>
        <v>3386.5495165088332</v>
      </c>
      <c r="I163" s="124">
        <f ca="1">IFERROR(IF((VLOOKUP($E163,'NEA Backsheet'!$D$5:$CB$183,I$9,FALSE))="","",(VLOOKUP($E163,'NEA Backsheet'!$D$5:$CB$183,I$9,FALSE))),"")</f>
        <v>3543.2681510563043</v>
      </c>
      <c r="J163" s="125">
        <f ca="1">IFERROR(IF((VLOOKUP($E163,'NEA Backsheet'!$D$5:$CB$183,J$9,FALSE))="","",(VLOOKUP($E163,'NEA Backsheet'!$D$5:$CB$183,J$9,FALSE))),"")</f>
        <v>3520.8912691642267</v>
      </c>
      <c r="K163" s="123">
        <f ca="1">IFERROR(IF((VLOOKUP($E163,'NEA Backsheet'!$D$5:$CB$183,K$9,FALSE))="","",(VLOOKUP($E163,'NEA Backsheet'!$D$5:$CB$183,K$9,FALSE))),"")</f>
        <v>3549.5812454059783</v>
      </c>
      <c r="L163" s="124">
        <f ca="1">IFERROR(IF((VLOOKUP($E163,'NEA Backsheet'!$D$5:$CB$183,L$9,FALSE))="","",(VLOOKUP($E163,'NEA Backsheet'!$D$5:$CB$183,L$9,FALSE))),"")</f>
        <v>3491.0471642585439</v>
      </c>
      <c r="M163" s="124">
        <f ca="1">IFERROR(IF((VLOOKUP($E163,'NEA Backsheet'!$D$5:$CB$183,M$9,FALSE))="","",(VLOOKUP($E163,'NEA Backsheet'!$D$5:$CB$183,M$9,FALSE))),"")</f>
        <v>3628.7791917919867</v>
      </c>
      <c r="N163" s="126">
        <f ca="1">IFERROR(IF((VLOOKUP($E163,'NEA Backsheet'!$D$5:$CB$183,N$9,FALSE))="","",(VLOOKUP($E163,'NEA Backsheet'!$D$5:$CB$183,N$9,FALSE))),"")</f>
        <v>3637.9912055924001</v>
      </c>
      <c r="O163" s="184">
        <f ca="1">IFERROR(IF((VLOOKUP($E163,'NEA Backsheet'!$D$5:$CB$183,O$9,FALSE))="","",(VLOOKUP($E163,'NEA Backsheet'!$D$5:$CB$183,O$9,FALSE))),"")</f>
        <v>3628.2751814602943</v>
      </c>
      <c r="P163" s="126">
        <f ca="1">IFERROR(IF((VLOOKUP($E163,'NEA Backsheet'!$D$5:$CB$183,P$9,FALSE))="","",(VLOOKUP($E163,'NEA Backsheet'!$D$5:$CB$183,P$9,FALSE))),"")</f>
        <v>3568.2949577230866</v>
      </c>
      <c r="Q163" s="127">
        <f ca="1">IFERROR(IF((VLOOKUP($E163,'NEA Backsheet'!$D$5:$CB$183,Q$9,FALSE))="","",(VLOOKUP($E163,'NEA Backsheet'!$D$5:$CB$183,Q$9,FALSE))),"")</f>
        <v>0</v>
      </c>
      <c r="R163" s="126">
        <f ca="1">IFERROR(IF((VLOOKUP($E163,'NEA Backsheet'!$D$5:$CB$183,R$9,FALSE))="","",(VLOOKUP($E163,'NEA Backsheet'!$D$5:$CB$183,R$9,FALSE))),"")</f>
        <v>0</v>
      </c>
    </row>
    <row r="164" spans="1:18" ht="15" customHeight="1" x14ac:dyDescent="0.3">
      <c r="A164" s="56">
        <v>150</v>
      </c>
      <c r="B164" s="97" t="str">
        <f ca="1">IFERROR(IF((VLOOKUP($E164,'Org List'!$AJ$10:$AL$188,3,FALSE))="","",(VLOOKUP($E164,'Org List'!$AJ$10:$AL$188,3,FALSE))),"")</f>
        <v>Midlands and East of England Commissioning Region</v>
      </c>
      <c r="C164" s="98" t="str">
        <f ca="1">IFERROR(IF((VLOOKUP($E164,'Org List'!$AO$10:$AQ$188,3,FALSE))="","",(VLOOKUP($E164,'Org List'!$AO$10:$AQ$188,3,FALSE))),"")</f>
        <v>West Midlands Region</v>
      </c>
      <c r="D164" s="116" t="str">
        <f ca="1">IFERROR(IF((VLOOKUP($E164,'Org List'!$AT$10:$AV$188,3,FALSE))="","",(VLOOKUP($E164,'Org List'!$AT$10:$AV$188,3,FALSE))),"")</f>
        <v>NHS England Midlands And East (North Midlands)</v>
      </c>
      <c r="E164" s="97" t="str">
        <f t="shared" ca="1" si="4"/>
        <v>E06000021</v>
      </c>
      <c r="F164" s="99" t="str">
        <f ca="1">IF(E164="","",VLOOKUP(E164,'Org List'!$J$9:$K$488,2,0))</f>
        <v>Stoke-on-Trent</v>
      </c>
      <c r="G164" s="123">
        <f ca="1">IFERROR(IF((VLOOKUP($E164,'NEA Backsheet'!$D$5:$CB$183,G$9,FALSE))="","",(VLOOKUP($E164,'NEA Backsheet'!$D$5:$CB$183,G$9,FALSE))),"")</f>
        <v>3566.4023913780338</v>
      </c>
      <c r="H164" s="124">
        <f ca="1">IFERROR(IF((VLOOKUP($E164,'NEA Backsheet'!$D$5:$CB$183,H$9,FALSE))="","",(VLOOKUP($E164,'NEA Backsheet'!$D$5:$CB$183,H$9,FALSE))),"")</f>
        <v>3464.5156199874905</v>
      </c>
      <c r="I164" s="124">
        <f ca="1">IFERROR(IF((VLOOKUP($E164,'NEA Backsheet'!$D$5:$CB$183,I$9,FALSE))="","",(VLOOKUP($E164,'NEA Backsheet'!$D$5:$CB$183,I$9,FALSE))),"")</f>
        <v>3528.5745657551092</v>
      </c>
      <c r="J164" s="125">
        <f ca="1">IFERROR(IF((VLOOKUP($E164,'NEA Backsheet'!$D$5:$CB$183,J$9,FALSE))="","",(VLOOKUP($E164,'NEA Backsheet'!$D$5:$CB$183,J$9,FALSE))),"")</f>
        <v>3706.3228047779553</v>
      </c>
      <c r="K164" s="123">
        <f ca="1">IFERROR(IF((VLOOKUP($E164,'NEA Backsheet'!$D$5:$CB$183,K$9,FALSE))="","",(VLOOKUP($E164,'NEA Backsheet'!$D$5:$CB$183,K$9,FALSE))),"")</f>
        <v>3598.5557974817393</v>
      </c>
      <c r="L164" s="124">
        <f ca="1">IFERROR(IF((VLOOKUP($E164,'NEA Backsheet'!$D$5:$CB$183,L$9,FALSE))="","",(VLOOKUP($E164,'NEA Backsheet'!$D$5:$CB$183,L$9,FALSE))),"")</f>
        <v>3638.0703519000317</v>
      </c>
      <c r="M164" s="124">
        <f ca="1">IFERROR(IF((VLOOKUP($E164,'NEA Backsheet'!$D$5:$CB$183,M$9,FALSE))="","",(VLOOKUP($E164,'NEA Backsheet'!$D$5:$CB$183,M$9,FALSE))),"")</f>
        <v>3638.0703519000317</v>
      </c>
      <c r="N164" s="126">
        <f ca="1">IFERROR(IF((VLOOKUP($E164,'NEA Backsheet'!$D$5:$CB$183,N$9,FALSE))="","",(VLOOKUP($E164,'NEA Backsheet'!$D$5:$CB$183,N$9,FALSE))),"")</f>
        <v>3548.218530323516</v>
      </c>
      <c r="O164" s="184">
        <f ca="1">IFERROR(IF((VLOOKUP($E164,'NEA Backsheet'!$D$5:$CB$183,O$9,FALSE))="","",(VLOOKUP($E164,'NEA Backsheet'!$D$5:$CB$183,O$9,FALSE))),"")</f>
        <v>3901.1386513404414</v>
      </c>
      <c r="P164" s="126">
        <f ca="1">IFERROR(IF((VLOOKUP($E164,'NEA Backsheet'!$D$5:$CB$183,P$9,FALSE))="","",(VLOOKUP($E164,'NEA Backsheet'!$D$5:$CB$183,P$9,FALSE))),"")</f>
        <v>4078.5559537198501</v>
      </c>
      <c r="Q164" s="127">
        <f ca="1">IFERROR(IF((VLOOKUP($E164,'NEA Backsheet'!$D$5:$CB$183,Q$9,FALSE))="","",(VLOOKUP($E164,'NEA Backsheet'!$D$5:$CB$183,Q$9,FALSE))),"")</f>
        <v>0</v>
      </c>
      <c r="R164" s="126">
        <f ca="1">IFERROR(IF((VLOOKUP($E164,'NEA Backsheet'!$D$5:$CB$183,R$9,FALSE))="","",(VLOOKUP($E164,'NEA Backsheet'!$D$5:$CB$183,R$9,FALSE))),"")</f>
        <v>0</v>
      </c>
    </row>
    <row r="165" spans="1:18" ht="15" customHeight="1" x14ac:dyDescent="0.3">
      <c r="A165" s="56">
        <v>151</v>
      </c>
      <c r="B165" s="97" t="str">
        <f ca="1">IFERROR(IF((VLOOKUP($E165,'Org List'!$AJ$10:$AL$188,3,FALSE))="","",(VLOOKUP($E165,'Org List'!$AJ$10:$AL$188,3,FALSE))),"")</f>
        <v>Midlands and East of England Commissioning Region</v>
      </c>
      <c r="C165" s="98" t="str">
        <f ca="1">IFERROR(IF((VLOOKUP($E165,'Org List'!$AO$10:$AQ$188,3,FALSE))="","",(VLOOKUP($E165,'Org List'!$AO$10:$AQ$188,3,FALSE))),"")</f>
        <v>East Region</v>
      </c>
      <c r="D165" s="116" t="str">
        <f ca="1">IFERROR(IF((VLOOKUP($E165,'Org List'!$AT$10:$AV$188,3,FALSE))="","",(VLOOKUP($E165,'Org List'!$AT$10:$AV$188,3,FALSE))),"")</f>
        <v>NHS England Midlands And East (East)</v>
      </c>
      <c r="E165" s="97" t="str">
        <f t="shared" ca="1" si="4"/>
        <v>E10000029</v>
      </c>
      <c r="F165" s="99" t="str">
        <f ca="1">IF(E165="","",VLOOKUP(E165,'Org List'!$J$9:$K$488,2,0))</f>
        <v>Suffolk</v>
      </c>
      <c r="G165" s="123">
        <f ca="1">IFERROR(IF((VLOOKUP($E165,'NEA Backsheet'!$D$5:$CB$183,G$9,FALSE))="","",(VLOOKUP($E165,'NEA Backsheet'!$D$5:$CB$183,G$9,FALSE))),"")</f>
        <v>2504.5585638444509</v>
      </c>
      <c r="H165" s="124">
        <f ca="1">IFERROR(IF((VLOOKUP($E165,'NEA Backsheet'!$D$5:$CB$183,H$9,FALSE))="","",(VLOOKUP($E165,'NEA Backsheet'!$D$5:$CB$183,H$9,FALSE))),"")</f>
        <v>2418.7040618272113</v>
      </c>
      <c r="I165" s="124">
        <f ca="1">IFERROR(IF((VLOOKUP($E165,'NEA Backsheet'!$D$5:$CB$183,I$9,FALSE))="","",(VLOOKUP($E165,'NEA Backsheet'!$D$5:$CB$183,I$9,FALSE))),"")</f>
        <v>2521.855330449318</v>
      </c>
      <c r="J165" s="125">
        <f ca="1">IFERROR(IF((VLOOKUP($E165,'NEA Backsheet'!$D$5:$CB$183,J$9,FALSE))="","",(VLOOKUP($E165,'NEA Backsheet'!$D$5:$CB$183,J$9,FALSE))),"")</f>
        <v>2550.9071783346053</v>
      </c>
      <c r="K165" s="123">
        <f ca="1">IFERROR(IF((VLOOKUP($E165,'NEA Backsheet'!$D$5:$CB$183,K$9,FALSE))="","",(VLOOKUP($E165,'NEA Backsheet'!$D$5:$CB$183,K$9,FALSE))),"")</f>
        <v>2531.4846549867407</v>
      </c>
      <c r="L165" s="124">
        <f ca="1">IFERROR(IF((VLOOKUP($E165,'NEA Backsheet'!$D$5:$CB$183,L$9,FALSE))="","",(VLOOKUP($E165,'NEA Backsheet'!$D$5:$CB$183,L$9,FALSE))),"")</f>
        <v>2470.7760148995271</v>
      </c>
      <c r="M165" s="124">
        <f ca="1">IFERROR(IF((VLOOKUP($E165,'NEA Backsheet'!$D$5:$CB$183,M$9,FALSE))="","",(VLOOKUP($E165,'NEA Backsheet'!$D$5:$CB$183,M$9,FALSE))),"")</f>
        <v>2636.5447099765329</v>
      </c>
      <c r="N165" s="126">
        <f ca="1">IFERROR(IF((VLOOKUP($E165,'NEA Backsheet'!$D$5:$CB$183,N$9,FALSE))="","",(VLOOKUP($E165,'NEA Backsheet'!$D$5:$CB$183,N$9,FALSE))),"")</f>
        <v>2641.8232782322971</v>
      </c>
      <c r="O165" s="184">
        <f ca="1">IFERROR(IF((VLOOKUP($E165,'NEA Backsheet'!$D$5:$CB$183,O$9,FALSE))="","",(VLOOKUP($E165,'NEA Backsheet'!$D$5:$CB$183,O$9,FALSE))),"")</f>
        <v>2466.0580800978655</v>
      </c>
      <c r="P165" s="126">
        <f ca="1">IFERROR(IF((VLOOKUP($E165,'NEA Backsheet'!$D$5:$CB$183,P$9,FALSE))="","",(VLOOKUP($E165,'NEA Backsheet'!$D$5:$CB$183,P$9,FALSE))),"")</f>
        <v>2493.033734656949</v>
      </c>
      <c r="Q165" s="127">
        <f ca="1">IFERROR(IF((VLOOKUP($E165,'NEA Backsheet'!$D$5:$CB$183,Q$9,FALSE))="","",(VLOOKUP($E165,'NEA Backsheet'!$D$5:$CB$183,Q$9,FALSE))),"")</f>
        <v>0</v>
      </c>
      <c r="R165" s="126">
        <f ca="1">IFERROR(IF((VLOOKUP($E165,'NEA Backsheet'!$D$5:$CB$183,R$9,FALSE))="","",(VLOOKUP($E165,'NEA Backsheet'!$D$5:$CB$183,R$9,FALSE))),"")</f>
        <v>0</v>
      </c>
    </row>
    <row r="166" spans="1:18" ht="15" customHeight="1" x14ac:dyDescent="0.3">
      <c r="A166" s="56">
        <v>152</v>
      </c>
      <c r="B166" s="97" t="str">
        <f ca="1">IFERROR(IF((VLOOKUP($E166,'Org List'!$AJ$10:$AL$188,3,FALSE))="","",(VLOOKUP($E166,'Org List'!$AJ$10:$AL$188,3,FALSE))),"")</f>
        <v>North of England Commissioning Region</v>
      </c>
      <c r="C166" s="98" t="str">
        <f ca="1">IFERROR(IF((VLOOKUP($E166,'Org List'!$AO$10:$AQ$188,3,FALSE))="","",(VLOOKUP($E166,'Org List'!$AO$10:$AQ$188,3,FALSE))),"")</f>
        <v>North East Region</v>
      </c>
      <c r="D166" s="116" t="str">
        <f ca="1">IFERROR(IF((VLOOKUP($E166,'Org List'!$AT$10:$AV$188,3,FALSE))="","",(VLOOKUP($E166,'Org List'!$AT$10:$AV$188,3,FALSE))),"")</f>
        <v>NHS England North (Cumbria And North East)</v>
      </c>
      <c r="E166" s="97" t="str">
        <f t="shared" ca="1" si="4"/>
        <v>E08000024</v>
      </c>
      <c r="F166" s="99" t="str">
        <f ca="1">IF(E166="","",VLOOKUP(E166,'Org List'!$J$9:$K$488,2,0))</f>
        <v>Sunderland</v>
      </c>
      <c r="G166" s="123">
        <f ca="1">IFERROR(IF((VLOOKUP($E166,'NEA Backsheet'!$D$5:$CB$183,G$9,FALSE))="","",(VLOOKUP($E166,'NEA Backsheet'!$D$5:$CB$183,G$9,FALSE))),"")</f>
        <v>2929.9251955512914</v>
      </c>
      <c r="H166" s="124">
        <f ca="1">IFERROR(IF((VLOOKUP($E166,'NEA Backsheet'!$D$5:$CB$183,H$9,FALSE))="","",(VLOOKUP($E166,'NEA Backsheet'!$D$5:$CB$183,H$9,FALSE))),"")</f>
        <v>2894.3340996005099</v>
      </c>
      <c r="I166" s="124">
        <f ca="1">IFERROR(IF((VLOOKUP($E166,'NEA Backsheet'!$D$5:$CB$183,I$9,FALSE))="","",(VLOOKUP($E166,'NEA Backsheet'!$D$5:$CB$183,I$9,FALSE))),"")</f>
        <v>3178.3373729558211</v>
      </c>
      <c r="J166" s="125">
        <f ca="1">IFERROR(IF((VLOOKUP($E166,'NEA Backsheet'!$D$5:$CB$183,J$9,FALSE))="","",(VLOOKUP($E166,'NEA Backsheet'!$D$5:$CB$183,J$9,FALSE))),"")</f>
        <v>3141.2447753173292</v>
      </c>
      <c r="K166" s="123">
        <f ca="1">IFERROR(IF((VLOOKUP($E166,'NEA Backsheet'!$D$5:$CB$183,K$9,FALSE))="","",(VLOOKUP($E166,'NEA Backsheet'!$D$5:$CB$183,K$9,FALSE))),"")</f>
        <v>3041.9050159828239</v>
      </c>
      <c r="L166" s="124">
        <f ca="1">IFERROR(IF((VLOOKUP($E166,'NEA Backsheet'!$D$5:$CB$183,L$9,FALSE))="","",(VLOOKUP($E166,'NEA Backsheet'!$D$5:$CB$183,L$9,FALSE))),"")</f>
        <v>3024.3977216550152</v>
      </c>
      <c r="M166" s="124">
        <f ca="1">IFERROR(IF((VLOOKUP($E166,'NEA Backsheet'!$D$5:$CB$183,M$9,FALSE))="","",(VLOOKUP($E166,'NEA Backsheet'!$D$5:$CB$183,M$9,FALSE))),"")</f>
        <v>3160.9741766943139</v>
      </c>
      <c r="N166" s="126">
        <f ca="1">IFERROR(IF((VLOOKUP($E166,'NEA Backsheet'!$D$5:$CB$183,N$9,FALSE))="","",(VLOOKUP($E166,'NEA Backsheet'!$D$5:$CB$183,N$9,FALSE))),"")</f>
        <v>3155.0992072718177</v>
      </c>
      <c r="O166" s="184">
        <f ca="1">IFERROR(IF((VLOOKUP($E166,'NEA Backsheet'!$D$5:$CB$183,O$9,FALSE))="","",(VLOOKUP($E166,'NEA Backsheet'!$D$5:$CB$183,O$9,FALSE))),"")</f>
        <v>3118.6870347570448</v>
      </c>
      <c r="P166" s="126">
        <f ca="1">IFERROR(IF((VLOOKUP($E166,'NEA Backsheet'!$D$5:$CB$183,P$9,FALSE))="","",(VLOOKUP($E166,'NEA Backsheet'!$D$5:$CB$183,P$9,FALSE))),"")</f>
        <v>3068.4097168757535</v>
      </c>
      <c r="Q166" s="127">
        <f ca="1">IFERROR(IF((VLOOKUP($E166,'NEA Backsheet'!$D$5:$CB$183,Q$9,FALSE))="","",(VLOOKUP($E166,'NEA Backsheet'!$D$5:$CB$183,Q$9,FALSE))),"")</f>
        <v>0</v>
      </c>
      <c r="R166" s="126">
        <f ca="1">IFERROR(IF((VLOOKUP($E166,'NEA Backsheet'!$D$5:$CB$183,R$9,FALSE))="","",(VLOOKUP($E166,'NEA Backsheet'!$D$5:$CB$183,R$9,FALSE))),"")</f>
        <v>0</v>
      </c>
    </row>
    <row r="167" spans="1:18" ht="15" customHeight="1" x14ac:dyDescent="0.3">
      <c r="A167" s="56">
        <v>153</v>
      </c>
      <c r="B167" s="97" t="str">
        <f ca="1">IFERROR(IF((VLOOKUP($E167,'Org List'!$AJ$10:$AL$188,3,FALSE))="","",(VLOOKUP($E167,'Org List'!$AJ$10:$AL$188,3,FALSE))),"")</f>
        <v>South East England Commissioning Region</v>
      </c>
      <c r="C167" s="98" t="str">
        <f ca="1">IFERROR(IF((VLOOKUP($E167,'Org List'!$AO$10:$AQ$188,3,FALSE))="","",(VLOOKUP($E167,'Org List'!$AO$10:$AQ$188,3,FALSE))),"")</f>
        <v>South East Region</v>
      </c>
      <c r="D167" s="116" t="str">
        <f ca="1">IFERROR(IF((VLOOKUP($E167,'Org List'!$AT$10:$AV$188,3,FALSE))="","",(VLOOKUP($E167,'Org List'!$AT$10:$AV$188,3,FALSE))),"")</f>
        <v>NHS England South East (Kent, Surrey and Sussex)</v>
      </c>
      <c r="E167" s="97" t="str">
        <f t="shared" ca="1" si="4"/>
        <v>E10000030</v>
      </c>
      <c r="F167" s="99" t="str">
        <f ca="1">IF(E167="","",VLOOKUP(E167,'Org List'!$J$9:$K$488,2,0))</f>
        <v>Surrey</v>
      </c>
      <c r="G167" s="123">
        <f ca="1">IFERROR(IF((VLOOKUP($E167,'NEA Backsheet'!$D$5:$CB$183,G$9,FALSE))="","",(VLOOKUP($E167,'NEA Backsheet'!$D$5:$CB$183,G$9,FALSE))),"")</f>
        <v>2415.1276320533952</v>
      </c>
      <c r="H167" s="124">
        <f ca="1">IFERROR(IF((VLOOKUP($E167,'NEA Backsheet'!$D$5:$CB$183,H$9,FALSE))="","",(VLOOKUP($E167,'NEA Backsheet'!$D$5:$CB$183,H$9,FALSE))),"")</f>
        <v>2388.6233617184589</v>
      </c>
      <c r="I167" s="124">
        <f ca="1">IFERROR(IF((VLOOKUP($E167,'NEA Backsheet'!$D$5:$CB$183,I$9,FALSE))="","",(VLOOKUP($E167,'NEA Backsheet'!$D$5:$CB$183,I$9,FALSE))),"")</f>
        <v>2484.9776028902411</v>
      </c>
      <c r="J167" s="125">
        <f ca="1">IFERROR(IF((VLOOKUP($E167,'NEA Backsheet'!$D$5:$CB$183,J$9,FALSE))="","",(VLOOKUP($E167,'NEA Backsheet'!$D$5:$CB$183,J$9,FALSE))),"")</f>
        <v>2447.7541695060922</v>
      </c>
      <c r="K167" s="123">
        <f ca="1">IFERROR(IF((VLOOKUP($E167,'NEA Backsheet'!$D$5:$CB$183,K$9,FALSE))="","",(VLOOKUP($E167,'NEA Backsheet'!$D$5:$CB$183,K$9,FALSE))),"")</f>
        <v>2407.8970144418499</v>
      </c>
      <c r="L167" s="124">
        <f ca="1">IFERROR(IF((VLOOKUP($E167,'NEA Backsheet'!$D$5:$CB$183,L$9,FALSE))="","",(VLOOKUP($E167,'NEA Backsheet'!$D$5:$CB$183,L$9,FALSE))),"")</f>
        <v>2376.89306200376</v>
      </c>
      <c r="M167" s="124">
        <f ca="1">IFERROR(IF((VLOOKUP($E167,'NEA Backsheet'!$D$5:$CB$183,M$9,FALSE))="","",(VLOOKUP($E167,'NEA Backsheet'!$D$5:$CB$183,M$9,FALSE))),"")</f>
        <v>2438.9986335426415</v>
      </c>
      <c r="N167" s="126">
        <f ca="1">IFERROR(IF((VLOOKUP($E167,'NEA Backsheet'!$D$5:$CB$183,N$9,FALSE))="","",(VLOOKUP($E167,'NEA Backsheet'!$D$5:$CB$183,N$9,FALSE))),"")</f>
        <v>2377.8656402709858</v>
      </c>
      <c r="O167" s="184">
        <f ca="1">IFERROR(IF((VLOOKUP($E167,'NEA Backsheet'!$D$5:$CB$183,O$9,FALSE))="","",(VLOOKUP($E167,'NEA Backsheet'!$D$5:$CB$183,O$9,FALSE))),"")</f>
        <v>2385.2920694033228</v>
      </c>
      <c r="P167" s="126">
        <f ca="1">IFERROR(IF((VLOOKUP($E167,'NEA Backsheet'!$D$5:$CB$183,P$9,FALSE))="","",(VLOOKUP($E167,'NEA Backsheet'!$D$5:$CB$183,P$9,FALSE))),"")</f>
        <v>2413.7962496086739</v>
      </c>
      <c r="Q167" s="127">
        <f ca="1">IFERROR(IF((VLOOKUP($E167,'NEA Backsheet'!$D$5:$CB$183,Q$9,FALSE))="","",(VLOOKUP($E167,'NEA Backsheet'!$D$5:$CB$183,Q$9,FALSE))),"")</f>
        <v>0</v>
      </c>
      <c r="R167" s="126">
        <f ca="1">IFERROR(IF((VLOOKUP($E167,'NEA Backsheet'!$D$5:$CB$183,R$9,FALSE))="","",(VLOOKUP($E167,'NEA Backsheet'!$D$5:$CB$183,R$9,FALSE))),"")</f>
        <v>0</v>
      </c>
    </row>
    <row r="168" spans="1:18" ht="15" customHeight="1" x14ac:dyDescent="0.3">
      <c r="A168" s="56">
        <v>154</v>
      </c>
      <c r="B168" s="97" t="str">
        <f ca="1">IFERROR(IF((VLOOKUP($E168,'Org List'!$AJ$10:$AL$188,3,FALSE))="","",(VLOOKUP($E168,'Org List'!$AJ$10:$AL$188,3,FALSE))),"")</f>
        <v>London Commissioning Region</v>
      </c>
      <c r="C168" s="98" t="str">
        <f ca="1">IFERROR(IF((VLOOKUP($E168,'Org List'!$AO$10:$AQ$188,3,FALSE))="","",(VLOOKUP($E168,'Org List'!$AO$10:$AQ$188,3,FALSE))),"")</f>
        <v>London Region</v>
      </c>
      <c r="D168" s="116" t="str">
        <f ca="1">IFERROR(IF((VLOOKUP($E168,'Org List'!$AT$10:$AV$188,3,FALSE))="","",(VLOOKUP($E168,'Org List'!$AT$10:$AV$188,3,FALSE))),"")</f>
        <v>NHS England London</v>
      </c>
      <c r="E168" s="97" t="str">
        <f t="shared" ca="1" si="4"/>
        <v>E09000029</v>
      </c>
      <c r="F168" s="99" t="str">
        <f ca="1">IF(E168="","",VLOOKUP(E168,'Org List'!$J$9:$K$488,2,0))</f>
        <v>Sutton</v>
      </c>
      <c r="G168" s="123">
        <f ca="1">IFERROR(IF((VLOOKUP($E168,'NEA Backsheet'!$D$5:$CB$183,G$9,FALSE))="","",(VLOOKUP($E168,'NEA Backsheet'!$D$5:$CB$183,G$9,FALSE))),"")</f>
        <v>2863.9498239739441</v>
      </c>
      <c r="H168" s="124">
        <f ca="1">IFERROR(IF((VLOOKUP($E168,'NEA Backsheet'!$D$5:$CB$183,H$9,FALSE))="","",(VLOOKUP($E168,'NEA Backsheet'!$D$5:$CB$183,H$9,FALSE))),"")</f>
        <v>2836.1083996598418</v>
      </c>
      <c r="I168" s="124">
        <f ca="1">IFERROR(IF((VLOOKUP($E168,'NEA Backsheet'!$D$5:$CB$183,I$9,FALSE))="","",(VLOOKUP($E168,'NEA Backsheet'!$D$5:$CB$183,I$9,FALSE))),"")</f>
        <v>2885.6100488060624</v>
      </c>
      <c r="J168" s="125">
        <f ca="1">IFERROR(IF((VLOOKUP($E168,'NEA Backsheet'!$D$5:$CB$183,J$9,FALSE))="","",(VLOOKUP($E168,'NEA Backsheet'!$D$5:$CB$183,J$9,FALSE))),"")</f>
        <v>2832.5736600089617</v>
      </c>
      <c r="K168" s="123">
        <f ca="1">IFERROR(IF((VLOOKUP($E168,'NEA Backsheet'!$D$5:$CB$183,K$9,FALSE))="","",(VLOOKUP($E168,'NEA Backsheet'!$D$5:$CB$183,K$9,FALSE))),"")</f>
        <v>2849.4180913486957</v>
      </c>
      <c r="L168" s="124">
        <f ca="1">IFERROR(IF((VLOOKUP($E168,'NEA Backsheet'!$D$5:$CB$183,L$9,FALSE))="","",(VLOOKUP($E168,'NEA Backsheet'!$D$5:$CB$183,L$9,FALSE))),"")</f>
        <v>2852.1423157486033</v>
      </c>
      <c r="M168" s="124">
        <f ca="1">IFERROR(IF((VLOOKUP($E168,'NEA Backsheet'!$D$5:$CB$183,M$9,FALSE))="","",(VLOOKUP($E168,'NEA Backsheet'!$D$5:$CB$183,M$9,FALSE))),"")</f>
        <v>2882.0414833886957</v>
      </c>
      <c r="N168" s="126">
        <f ca="1">IFERROR(IF((VLOOKUP($E168,'NEA Backsheet'!$D$5:$CB$183,N$9,FALSE))="","",(VLOOKUP($E168,'NEA Backsheet'!$D$5:$CB$183,N$9,FALSE))),"")</f>
        <v>2781.6137971479316</v>
      </c>
      <c r="O168" s="184">
        <f ca="1">IFERROR(IF((VLOOKUP($E168,'NEA Backsheet'!$D$5:$CB$183,O$9,FALSE))="","",(VLOOKUP($E168,'NEA Backsheet'!$D$5:$CB$183,O$9,FALSE))),"")</f>
        <v>2773.7013646913679</v>
      </c>
      <c r="P168" s="126">
        <f ca="1">IFERROR(IF((VLOOKUP($E168,'NEA Backsheet'!$D$5:$CB$183,P$9,FALSE))="","",(VLOOKUP($E168,'NEA Backsheet'!$D$5:$CB$183,P$9,FALSE))),"")</f>
        <v>2926.3920239735121</v>
      </c>
      <c r="Q168" s="127">
        <f ca="1">IFERROR(IF((VLOOKUP($E168,'NEA Backsheet'!$D$5:$CB$183,Q$9,FALSE))="","",(VLOOKUP($E168,'NEA Backsheet'!$D$5:$CB$183,Q$9,FALSE))),"")</f>
        <v>0</v>
      </c>
      <c r="R168" s="126">
        <f ca="1">IFERROR(IF((VLOOKUP($E168,'NEA Backsheet'!$D$5:$CB$183,R$9,FALSE))="","",(VLOOKUP($E168,'NEA Backsheet'!$D$5:$CB$183,R$9,FALSE))),"")</f>
        <v>0</v>
      </c>
    </row>
    <row r="169" spans="1:18" ht="15" customHeight="1" x14ac:dyDescent="0.3">
      <c r="A169" s="56">
        <v>155</v>
      </c>
      <c r="B169" s="97" t="str">
        <f ca="1">IFERROR(IF((VLOOKUP($E169,'Org List'!$AJ$10:$AL$188,3,FALSE))="","",(VLOOKUP($E169,'Org List'!$AJ$10:$AL$188,3,FALSE))),"")</f>
        <v>South West England Commissioning Region</v>
      </c>
      <c r="C169" s="98" t="str">
        <f ca="1">IFERROR(IF((VLOOKUP($E169,'Org List'!$AO$10:$AQ$188,3,FALSE))="","",(VLOOKUP($E169,'Org List'!$AO$10:$AQ$188,3,FALSE))),"")</f>
        <v>South West Region</v>
      </c>
      <c r="D169" s="116" t="str">
        <f ca="1">IFERROR(IF((VLOOKUP($E169,'Org List'!$AT$10:$AV$188,3,FALSE))="","",(VLOOKUP($E169,'Org List'!$AT$10:$AV$188,3,FALSE))),"")</f>
        <v>NHS England South West (South West North)</v>
      </c>
      <c r="E169" s="97" t="str">
        <f t="shared" ca="1" si="4"/>
        <v>E06000030</v>
      </c>
      <c r="F169" s="99" t="str">
        <f ca="1">IF(E169="","",VLOOKUP(E169,'Org List'!$J$9:$K$488,2,0))</f>
        <v>Swindon</v>
      </c>
      <c r="G169" s="123">
        <f ca="1">IFERROR(IF((VLOOKUP($E169,'NEA Backsheet'!$D$5:$CB$183,G$9,FALSE))="","",(VLOOKUP($E169,'NEA Backsheet'!$D$5:$CB$183,G$9,FALSE))),"")</f>
        <v>2864.1582084335205</v>
      </c>
      <c r="H169" s="124">
        <f ca="1">IFERROR(IF((VLOOKUP($E169,'NEA Backsheet'!$D$5:$CB$183,H$9,FALSE))="","",(VLOOKUP($E169,'NEA Backsheet'!$D$5:$CB$183,H$9,FALSE))),"")</f>
        <v>2976.1906544593185</v>
      </c>
      <c r="I169" s="124">
        <f ca="1">IFERROR(IF((VLOOKUP($E169,'NEA Backsheet'!$D$5:$CB$183,I$9,FALSE))="","",(VLOOKUP($E169,'NEA Backsheet'!$D$5:$CB$183,I$9,FALSE))),"")</f>
        <v>3190.5558091865469</v>
      </c>
      <c r="J169" s="125">
        <f ca="1">IFERROR(IF((VLOOKUP($E169,'NEA Backsheet'!$D$5:$CB$183,J$9,FALSE))="","",(VLOOKUP($E169,'NEA Backsheet'!$D$5:$CB$183,J$9,FALSE))),"")</f>
        <v>3280.4826480244901</v>
      </c>
      <c r="K169" s="123">
        <f ca="1">IFERROR(IF((VLOOKUP($E169,'NEA Backsheet'!$D$5:$CB$183,K$9,FALSE))="","",(VLOOKUP($E169,'NEA Backsheet'!$D$5:$CB$183,K$9,FALSE))),"")</f>
        <v>2952.4200057695889</v>
      </c>
      <c r="L169" s="124">
        <f ca="1">IFERROR(IF((VLOOKUP($E169,'NEA Backsheet'!$D$5:$CB$183,L$9,FALSE))="","",(VLOOKUP($E169,'NEA Backsheet'!$D$5:$CB$183,L$9,FALSE))),"")</f>
        <v>3004.9205121126806</v>
      </c>
      <c r="M169" s="124">
        <f ca="1">IFERROR(IF((VLOOKUP($E169,'NEA Backsheet'!$D$5:$CB$183,M$9,FALSE))="","",(VLOOKUP($E169,'NEA Backsheet'!$D$5:$CB$183,M$9,FALSE))),"")</f>
        <v>3078.3271873746889</v>
      </c>
      <c r="N169" s="126">
        <f ca="1">IFERROR(IF((VLOOKUP($E169,'NEA Backsheet'!$D$5:$CB$183,N$9,FALSE))="","",(VLOOKUP($E169,'NEA Backsheet'!$D$5:$CB$183,N$9,FALSE))),"")</f>
        <v>3141.1896054664016</v>
      </c>
      <c r="O169" s="184">
        <f ca="1">IFERROR(IF((VLOOKUP($E169,'NEA Backsheet'!$D$5:$CB$183,O$9,FALSE))="","",(VLOOKUP($E169,'NEA Backsheet'!$D$5:$CB$183,O$9,FALSE))),"")</f>
        <v>3336.6646201563412</v>
      </c>
      <c r="P169" s="126">
        <f ca="1">IFERROR(IF((VLOOKUP($E169,'NEA Backsheet'!$D$5:$CB$183,P$9,FALSE))="","",(VLOOKUP($E169,'NEA Backsheet'!$D$5:$CB$183,P$9,FALSE))),"")</f>
        <v>3184.5580580468554</v>
      </c>
      <c r="Q169" s="127">
        <f ca="1">IFERROR(IF((VLOOKUP($E169,'NEA Backsheet'!$D$5:$CB$183,Q$9,FALSE))="","",(VLOOKUP($E169,'NEA Backsheet'!$D$5:$CB$183,Q$9,FALSE))),"")</f>
        <v>0</v>
      </c>
      <c r="R169" s="126">
        <f ca="1">IFERROR(IF((VLOOKUP($E169,'NEA Backsheet'!$D$5:$CB$183,R$9,FALSE))="","",(VLOOKUP($E169,'NEA Backsheet'!$D$5:$CB$183,R$9,FALSE))),"")</f>
        <v>0</v>
      </c>
    </row>
    <row r="170" spans="1:18" ht="15" customHeight="1" x14ac:dyDescent="0.3">
      <c r="A170" s="56">
        <v>156</v>
      </c>
      <c r="B170" s="97" t="str">
        <f ca="1">IFERROR(IF((VLOOKUP($E170,'Org List'!$AJ$10:$AL$188,3,FALSE))="","",(VLOOKUP($E170,'Org List'!$AJ$10:$AL$188,3,FALSE))),"")</f>
        <v>North of England Commissioning Region</v>
      </c>
      <c r="C170" s="98" t="str">
        <f ca="1">IFERROR(IF((VLOOKUP($E170,'Org List'!$AO$10:$AQ$188,3,FALSE))="","",(VLOOKUP($E170,'Org List'!$AO$10:$AQ$188,3,FALSE))),"")</f>
        <v>North West Region</v>
      </c>
      <c r="D170" s="116" t="str">
        <f ca="1">IFERROR(IF((VLOOKUP($E170,'Org List'!$AT$10:$AV$188,3,FALSE))="","",(VLOOKUP($E170,'Org List'!$AT$10:$AV$188,3,FALSE))),"")</f>
        <v>NHS England North (Greater Manchester)</v>
      </c>
      <c r="E170" s="97" t="str">
        <f t="shared" ca="1" si="4"/>
        <v>E08000008</v>
      </c>
      <c r="F170" s="99" t="str">
        <f ca="1">IF(E170="","",VLOOKUP(E170,'Org List'!$J$9:$K$488,2,0))</f>
        <v>Tameside</v>
      </c>
      <c r="G170" s="123">
        <f ca="1">IFERROR(IF((VLOOKUP($E170,'NEA Backsheet'!$D$5:$CB$183,G$9,FALSE))="","",(VLOOKUP($E170,'NEA Backsheet'!$D$5:$CB$183,G$9,FALSE))),"")</f>
        <v>3127.9570006393769</v>
      </c>
      <c r="H170" s="124">
        <f ca="1">IFERROR(IF((VLOOKUP($E170,'NEA Backsheet'!$D$5:$CB$183,H$9,FALSE))="","",(VLOOKUP($E170,'NEA Backsheet'!$D$5:$CB$183,H$9,FALSE))),"")</f>
        <v>3047.4654939676166</v>
      </c>
      <c r="I170" s="124">
        <f ca="1">IFERROR(IF((VLOOKUP($E170,'NEA Backsheet'!$D$5:$CB$183,I$9,FALSE))="","",(VLOOKUP($E170,'NEA Backsheet'!$D$5:$CB$183,I$9,FALSE))),"")</f>
        <v>3233.849872461562</v>
      </c>
      <c r="J170" s="125">
        <f ca="1">IFERROR(IF((VLOOKUP($E170,'NEA Backsheet'!$D$5:$CB$183,J$9,FALSE))="","",(VLOOKUP($E170,'NEA Backsheet'!$D$5:$CB$183,J$9,FALSE))),"")</f>
        <v>3148.8195254839152</v>
      </c>
      <c r="K170" s="123">
        <f ca="1">IFERROR(IF((VLOOKUP($E170,'NEA Backsheet'!$D$5:$CB$183,K$9,FALSE))="","",(VLOOKUP($E170,'NEA Backsheet'!$D$5:$CB$183,K$9,FALSE))),"")</f>
        <v>3100.4491798996019</v>
      </c>
      <c r="L170" s="124">
        <f ca="1">IFERROR(IF((VLOOKUP($E170,'NEA Backsheet'!$D$5:$CB$183,L$9,FALSE))="","",(VLOOKUP($E170,'NEA Backsheet'!$D$5:$CB$183,L$9,FALSE))),"")</f>
        <v>3160.8062383753272</v>
      </c>
      <c r="M170" s="124">
        <f ca="1">IFERROR(IF((VLOOKUP($E170,'NEA Backsheet'!$D$5:$CB$183,M$9,FALSE))="","",(VLOOKUP($E170,'NEA Backsheet'!$D$5:$CB$183,M$9,FALSE))),"")</f>
        <v>3191.7276318266699</v>
      </c>
      <c r="N170" s="126">
        <f ca="1">IFERROR(IF((VLOOKUP($E170,'NEA Backsheet'!$D$5:$CB$183,N$9,FALSE))="","",(VLOOKUP($E170,'NEA Backsheet'!$D$5:$CB$183,N$9,FALSE))),"")</f>
        <v>3061.0393642144718</v>
      </c>
      <c r="O170" s="184">
        <f ca="1">IFERROR(IF((VLOOKUP($E170,'NEA Backsheet'!$D$5:$CB$183,O$9,FALSE))="","",(VLOOKUP($E170,'NEA Backsheet'!$D$5:$CB$183,O$9,FALSE))),"")</f>
        <v>3341.4711420606923</v>
      </c>
      <c r="P170" s="126">
        <f ca="1">IFERROR(IF((VLOOKUP($E170,'NEA Backsheet'!$D$5:$CB$183,P$9,FALSE))="","",(VLOOKUP($E170,'NEA Backsheet'!$D$5:$CB$183,P$9,FALSE))),"")</f>
        <v>3217.4951959878172</v>
      </c>
      <c r="Q170" s="127">
        <f ca="1">IFERROR(IF((VLOOKUP($E170,'NEA Backsheet'!$D$5:$CB$183,Q$9,FALSE))="","",(VLOOKUP($E170,'NEA Backsheet'!$D$5:$CB$183,Q$9,FALSE))),"")</f>
        <v>0</v>
      </c>
      <c r="R170" s="126">
        <f ca="1">IFERROR(IF((VLOOKUP($E170,'NEA Backsheet'!$D$5:$CB$183,R$9,FALSE))="","",(VLOOKUP($E170,'NEA Backsheet'!$D$5:$CB$183,R$9,FALSE))),"")</f>
        <v>0</v>
      </c>
    </row>
    <row r="171" spans="1:18" ht="15" customHeight="1" x14ac:dyDescent="0.3">
      <c r="A171" s="56">
        <v>157</v>
      </c>
      <c r="B171" s="97" t="str">
        <f ca="1">IFERROR(IF((VLOOKUP($E171,'Org List'!$AJ$10:$AL$188,3,FALSE))="","",(VLOOKUP($E171,'Org List'!$AJ$10:$AL$188,3,FALSE))),"")</f>
        <v>Midlands and East of England Commissioning Region</v>
      </c>
      <c r="C171" s="98" t="str">
        <f ca="1">IFERROR(IF((VLOOKUP($E171,'Org List'!$AO$10:$AQ$188,3,FALSE))="","",(VLOOKUP($E171,'Org List'!$AO$10:$AQ$188,3,FALSE))),"")</f>
        <v>West Midlands Region</v>
      </c>
      <c r="D171" s="116" t="str">
        <f ca="1">IFERROR(IF((VLOOKUP($E171,'Org List'!$AT$10:$AV$188,3,FALSE))="","",(VLOOKUP($E171,'Org List'!$AT$10:$AV$188,3,FALSE))),"")</f>
        <v>NHS England Midlands And East (North Midlands)</v>
      </c>
      <c r="E171" s="97" t="str">
        <f t="shared" ca="1" si="4"/>
        <v>E06000020</v>
      </c>
      <c r="F171" s="99" t="str">
        <f ca="1">IF(E171="","",VLOOKUP(E171,'Org List'!$J$9:$K$488,2,0))</f>
        <v>Telford and Wrekin</v>
      </c>
      <c r="G171" s="123">
        <f ca="1">IFERROR(IF((VLOOKUP($E171,'NEA Backsheet'!$D$5:$CB$183,G$9,FALSE))="","",(VLOOKUP($E171,'NEA Backsheet'!$D$5:$CB$183,G$9,FALSE))),"")</f>
        <v>2657.4293291584459</v>
      </c>
      <c r="H171" s="124">
        <f ca="1">IFERROR(IF((VLOOKUP($E171,'NEA Backsheet'!$D$5:$CB$183,H$9,FALSE))="","",(VLOOKUP($E171,'NEA Backsheet'!$D$5:$CB$183,H$9,FALSE))),"")</f>
        <v>2659.5145921918734</v>
      </c>
      <c r="I171" s="124">
        <f ca="1">IFERROR(IF((VLOOKUP($E171,'NEA Backsheet'!$D$5:$CB$183,I$9,FALSE))="","",(VLOOKUP($E171,'NEA Backsheet'!$D$5:$CB$183,I$9,FALSE))),"")</f>
        <v>2862.7902141510967</v>
      </c>
      <c r="J171" s="125">
        <f ca="1">IFERROR(IF((VLOOKUP($E171,'NEA Backsheet'!$D$5:$CB$183,J$9,FALSE))="","",(VLOOKUP($E171,'NEA Backsheet'!$D$5:$CB$183,J$9,FALSE))),"")</f>
        <v>2919.3803416239034</v>
      </c>
      <c r="K171" s="123">
        <f ca="1">IFERROR(IF((VLOOKUP($E171,'NEA Backsheet'!$D$5:$CB$183,K$9,FALSE))="","",(VLOOKUP($E171,'NEA Backsheet'!$D$5:$CB$183,K$9,FALSE))),"")</f>
        <v>2618.5158984656882</v>
      </c>
      <c r="L171" s="124">
        <f ca="1">IFERROR(IF((VLOOKUP($E171,'NEA Backsheet'!$D$5:$CB$183,L$9,FALSE))="","",(VLOOKUP($E171,'NEA Backsheet'!$D$5:$CB$183,L$9,FALSE))),"")</f>
        <v>2590.6096486082383</v>
      </c>
      <c r="M171" s="124">
        <f ca="1">IFERROR(IF((VLOOKUP($E171,'NEA Backsheet'!$D$5:$CB$183,M$9,FALSE))="","",(VLOOKUP($E171,'NEA Backsheet'!$D$5:$CB$183,M$9,FALSE))),"")</f>
        <v>2788.1525735992709</v>
      </c>
      <c r="N171" s="126">
        <f ca="1">IFERROR(IF((VLOOKUP($E171,'NEA Backsheet'!$D$5:$CB$183,N$9,FALSE))="","",(VLOOKUP($E171,'NEA Backsheet'!$D$5:$CB$183,N$9,FALSE))),"")</f>
        <v>2712.0056733599877</v>
      </c>
      <c r="O171" s="184">
        <f ca="1">IFERROR(IF((VLOOKUP($E171,'NEA Backsheet'!$D$5:$CB$183,O$9,FALSE))="","",(VLOOKUP($E171,'NEA Backsheet'!$D$5:$CB$183,O$9,FALSE))),"")</f>
        <v>3123.8399759046515</v>
      </c>
      <c r="P171" s="126">
        <f ca="1">IFERROR(IF((VLOOKUP($E171,'NEA Backsheet'!$D$5:$CB$183,P$9,FALSE))="","",(VLOOKUP($E171,'NEA Backsheet'!$D$5:$CB$183,P$9,FALSE))),"")</f>
        <v>3185.2257801717451</v>
      </c>
      <c r="Q171" s="127">
        <f ca="1">IFERROR(IF((VLOOKUP($E171,'NEA Backsheet'!$D$5:$CB$183,Q$9,FALSE))="","",(VLOOKUP($E171,'NEA Backsheet'!$D$5:$CB$183,Q$9,FALSE))),"")</f>
        <v>0</v>
      </c>
      <c r="R171" s="126">
        <f ca="1">IFERROR(IF((VLOOKUP($E171,'NEA Backsheet'!$D$5:$CB$183,R$9,FALSE))="","",(VLOOKUP($E171,'NEA Backsheet'!$D$5:$CB$183,R$9,FALSE))),"")</f>
        <v>0</v>
      </c>
    </row>
    <row r="172" spans="1:18" ht="15" customHeight="1" x14ac:dyDescent="0.3">
      <c r="A172" s="56">
        <v>158</v>
      </c>
      <c r="B172" s="97" t="str">
        <f ca="1">IFERROR(IF((VLOOKUP($E172,'Org List'!$AJ$10:$AL$188,3,FALSE))="","",(VLOOKUP($E172,'Org List'!$AJ$10:$AL$188,3,FALSE))),"")</f>
        <v>Midlands and East of England Commissioning Region</v>
      </c>
      <c r="C172" s="98" t="str">
        <f ca="1">IFERROR(IF((VLOOKUP($E172,'Org List'!$AO$10:$AQ$188,3,FALSE))="","",(VLOOKUP($E172,'Org List'!$AO$10:$AQ$188,3,FALSE))),"")</f>
        <v>East Region</v>
      </c>
      <c r="D172" s="116" t="str">
        <f ca="1">IFERROR(IF((VLOOKUP($E172,'Org List'!$AT$10:$AV$188,3,FALSE))="","",(VLOOKUP($E172,'Org List'!$AT$10:$AV$188,3,FALSE))),"")</f>
        <v>NHS England Midlands And East (East)</v>
      </c>
      <c r="E172" s="97" t="str">
        <f t="shared" ca="1" si="4"/>
        <v>E06000034</v>
      </c>
      <c r="F172" s="99" t="str">
        <f ca="1">IF(E172="","",VLOOKUP(E172,'Org List'!$J$9:$K$488,2,0))</f>
        <v>Thurrock</v>
      </c>
      <c r="G172" s="123">
        <f ca="1">IFERROR(IF((VLOOKUP($E172,'NEA Backsheet'!$D$5:$CB$183,G$9,FALSE))="","",(VLOOKUP($E172,'NEA Backsheet'!$D$5:$CB$183,G$9,FALSE))),"")</f>
        <v>2308.634725138947</v>
      </c>
      <c r="H172" s="124">
        <f ca="1">IFERROR(IF((VLOOKUP($E172,'NEA Backsheet'!$D$5:$CB$183,H$9,FALSE))="","",(VLOOKUP($E172,'NEA Backsheet'!$D$5:$CB$183,H$9,FALSE))),"")</f>
        <v>2461.0537615353956</v>
      </c>
      <c r="I172" s="124">
        <f ca="1">IFERROR(IF((VLOOKUP($E172,'NEA Backsheet'!$D$5:$CB$183,I$9,FALSE))="","",(VLOOKUP($E172,'NEA Backsheet'!$D$5:$CB$183,I$9,FALSE))),"")</f>
        <v>2535.5196941735139</v>
      </c>
      <c r="J172" s="125">
        <f ca="1">IFERROR(IF((VLOOKUP($E172,'NEA Backsheet'!$D$5:$CB$183,J$9,FALSE))="","",(VLOOKUP($E172,'NEA Backsheet'!$D$5:$CB$183,J$9,FALSE))),"")</f>
        <v>2665.7541883653989</v>
      </c>
      <c r="K172" s="123">
        <f ca="1">IFERROR(IF((VLOOKUP($E172,'NEA Backsheet'!$D$5:$CB$183,K$9,FALSE))="","",(VLOOKUP($E172,'NEA Backsheet'!$D$5:$CB$183,K$9,FALSE))),"")</f>
        <v>2506.9997102902803</v>
      </c>
      <c r="L172" s="124">
        <f ca="1">IFERROR(IF((VLOOKUP($E172,'NEA Backsheet'!$D$5:$CB$183,L$9,FALSE))="","",(VLOOKUP($E172,'NEA Backsheet'!$D$5:$CB$183,L$9,FALSE))),"")</f>
        <v>2467.847513175971</v>
      </c>
      <c r="M172" s="124">
        <f ca="1">IFERROR(IF((VLOOKUP($E172,'NEA Backsheet'!$D$5:$CB$183,M$9,FALSE))="","",(VLOOKUP($E172,'NEA Backsheet'!$D$5:$CB$183,M$9,FALSE))),"")</f>
        <v>2546.7021849616335</v>
      </c>
      <c r="N172" s="126">
        <f ca="1">IFERROR(IF((VLOOKUP($E172,'NEA Backsheet'!$D$5:$CB$183,N$9,FALSE))="","",(VLOOKUP($E172,'NEA Backsheet'!$D$5:$CB$183,N$9,FALSE))),"")</f>
        <v>2517.0750015076655</v>
      </c>
      <c r="O172" s="184">
        <f ca="1">IFERROR(IF((VLOOKUP($E172,'NEA Backsheet'!$D$5:$CB$183,O$9,FALSE))="","",(VLOOKUP($E172,'NEA Backsheet'!$D$5:$CB$183,O$9,FALSE))),"")</f>
        <v>2890.2169992487143</v>
      </c>
      <c r="P172" s="126">
        <f ca="1">IFERROR(IF((VLOOKUP($E172,'NEA Backsheet'!$D$5:$CB$183,P$9,FALSE))="","",(VLOOKUP($E172,'NEA Backsheet'!$D$5:$CB$183,P$9,FALSE))),"")</f>
        <v>2954.9485310480577</v>
      </c>
      <c r="Q172" s="127">
        <f ca="1">IFERROR(IF((VLOOKUP($E172,'NEA Backsheet'!$D$5:$CB$183,Q$9,FALSE))="","",(VLOOKUP($E172,'NEA Backsheet'!$D$5:$CB$183,Q$9,FALSE))),"")</f>
        <v>0</v>
      </c>
      <c r="R172" s="126">
        <f ca="1">IFERROR(IF((VLOOKUP($E172,'NEA Backsheet'!$D$5:$CB$183,R$9,FALSE))="","",(VLOOKUP($E172,'NEA Backsheet'!$D$5:$CB$183,R$9,FALSE))),"")</f>
        <v>0</v>
      </c>
    </row>
    <row r="173" spans="1:18" ht="15" customHeight="1" x14ac:dyDescent="0.3">
      <c r="A173" s="56">
        <v>159</v>
      </c>
      <c r="B173" s="97" t="str">
        <f ca="1">IFERROR(IF((VLOOKUP($E173,'Org List'!$AJ$10:$AL$188,3,FALSE))="","",(VLOOKUP($E173,'Org List'!$AJ$10:$AL$188,3,FALSE))),"")</f>
        <v>South West England Commissioning Region</v>
      </c>
      <c r="C173" s="98" t="str">
        <f ca="1">IFERROR(IF((VLOOKUP($E173,'Org List'!$AO$10:$AQ$188,3,FALSE))="","",(VLOOKUP($E173,'Org List'!$AO$10:$AQ$188,3,FALSE))),"")</f>
        <v>South West Region</v>
      </c>
      <c r="D173" s="116" t="str">
        <f ca="1">IFERROR(IF((VLOOKUP($E173,'Org List'!$AT$10:$AV$188,3,FALSE))="","",(VLOOKUP($E173,'Org List'!$AT$10:$AV$188,3,FALSE))),"")</f>
        <v>NHS England South West (South West South)</v>
      </c>
      <c r="E173" s="97" t="str">
        <f t="shared" ca="1" si="4"/>
        <v>E06000027</v>
      </c>
      <c r="F173" s="99" t="str">
        <f ca="1">IF(E173="","",VLOOKUP(E173,'Org List'!$J$9:$K$488,2,0))</f>
        <v>Torbay</v>
      </c>
      <c r="G173" s="123">
        <f ca="1">IFERROR(IF((VLOOKUP($E173,'NEA Backsheet'!$D$5:$CB$183,G$9,FALSE))="","",(VLOOKUP($E173,'NEA Backsheet'!$D$5:$CB$183,G$9,FALSE))),"")</f>
        <v>3325.4007233352263</v>
      </c>
      <c r="H173" s="124">
        <f ca="1">IFERROR(IF((VLOOKUP($E173,'NEA Backsheet'!$D$5:$CB$183,H$9,FALSE))="","",(VLOOKUP($E173,'NEA Backsheet'!$D$5:$CB$183,H$9,FALSE))),"")</f>
        <v>3295.4973365490041</v>
      </c>
      <c r="I173" s="124">
        <f ca="1">IFERROR(IF((VLOOKUP($E173,'NEA Backsheet'!$D$5:$CB$183,I$9,FALSE))="","",(VLOOKUP($E173,'NEA Backsheet'!$D$5:$CB$183,I$9,FALSE))),"")</f>
        <v>3526.4379501630756</v>
      </c>
      <c r="J173" s="125">
        <f ca="1">IFERROR(IF((VLOOKUP($E173,'NEA Backsheet'!$D$5:$CB$183,J$9,FALSE))="","",(VLOOKUP($E173,'NEA Backsheet'!$D$5:$CB$183,J$9,FALSE))),"")</f>
        <v>3435.660922511538</v>
      </c>
      <c r="K173" s="123">
        <f ca="1">IFERROR(IF((VLOOKUP($E173,'NEA Backsheet'!$D$5:$CB$183,K$9,FALSE))="","",(VLOOKUP($E173,'NEA Backsheet'!$D$5:$CB$183,K$9,FALSE))),"")</f>
        <v>3507.8658415229161</v>
      </c>
      <c r="L173" s="124">
        <f ca="1">IFERROR(IF((VLOOKUP($E173,'NEA Backsheet'!$D$5:$CB$183,L$9,FALSE))="","",(VLOOKUP($E173,'NEA Backsheet'!$D$5:$CB$183,L$9,FALSE))),"")</f>
        <v>3509.6619837868811</v>
      </c>
      <c r="M173" s="124">
        <f ca="1">IFERROR(IF((VLOOKUP($E173,'NEA Backsheet'!$D$5:$CB$183,M$9,FALSE))="","",(VLOOKUP($E173,'NEA Backsheet'!$D$5:$CB$183,M$9,FALSE))),"")</f>
        <v>3601.9836961546621</v>
      </c>
      <c r="N173" s="126">
        <f ca="1">IFERROR(IF((VLOOKUP($E173,'NEA Backsheet'!$D$5:$CB$183,N$9,FALSE))="","",(VLOOKUP($E173,'NEA Backsheet'!$D$5:$CB$183,N$9,FALSE))),"")</f>
        <v>3540.7837376012144</v>
      </c>
      <c r="O173" s="184">
        <f ca="1">IFERROR(IF((VLOOKUP($E173,'NEA Backsheet'!$D$5:$CB$183,O$9,FALSE))="","",(VLOOKUP($E173,'NEA Backsheet'!$D$5:$CB$183,O$9,FALSE))),"")</f>
        <v>3468.7099401684873</v>
      </c>
      <c r="P173" s="126">
        <f ca="1">IFERROR(IF((VLOOKUP($E173,'NEA Backsheet'!$D$5:$CB$183,P$9,FALSE))="","",(VLOOKUP($E173,'NEA Backsheet'!$D$5:$CB$183,P$9,FALSE))),"")</f>
        <v>3403.330361760175</v>
      </c>
      <c r="Q173" s="127">
        <f ca="1">IFERROR(IF((VLOOKUP($E173,'NEA Backsheet'!$D$5:$CB$183,Q$9,FALSE))="","",(VLOOKUP($E173,'NEA Backsheet'!$D$5:$CB$183,Q$9,FALSE))),"")</f>
        <v>0</v>
      </c>
      <c r="R173" s="126">
        <f ca="1">IFERROR(IF((VLOOKUP($E173,'NEA Backsheet'!$D$5:$CB$183,R$9,FALSE))="","",(VLOOKUP($E173,'NEA Backsheet'!$D$5:$CB$183,R$9,FALSE))),"")</f>
        <v>0</v>
      </c>
    </row>
    <row r="174" spans="1:18" ht="15" customHeight="1" x14ac:dyDescent="0.3">
      <c r="A174" s="56">
        <v>160</v>
      </c>
      <c r="B174" s="97" t="str">
        <f ca="1">IFERROR(IF((VLOOKUP($E174,'Org List'!$AJ$10:$AL$188,3,FALSE))="","",(VLOOKUP($E174,'Org List'!$AJ$10:$AL$188,3,FALSE))),"")</f>
        <v>London Commissioning Region</v>
      </c>
      <c r="C174" s="98" t="str">
        <f ca="1">IFERROR(IF((VLOOKUP($E174,'Org List'!$AO$10:$AQ$188,3,FALSE))="","",(VLOOKUP($E174,'Org List'!$AO$10:$AQ$188,3,FALSE))),"")</f>
        <v>London Region</v>
      </c>
      <c r="D174" s="116" t="str">
        <f ca="1">IFERROR(IF((VLOOKUP($E174,'Org List'!$AT$10:$AV$188,3,FALSE))="","",(VLOOKUP($E174,'Org List'!$AT$10:$AV$188,3,FALSE))),"")</f>
        <v>NHS England London</v>
      </c>
      <c r="E174" s="97" t="str">
        <f t="shared" ref="E174:E192" ca="1" si="5">IF($A174&gt;$U$5-1,"",INDIRECT("'Comms by AT'!D"&amp;$A174+$U$4))</f>
        <v>E09000030</v>
      </c>
      <c r="F174" s="99" t="str">
        <f ca="1">IF(E174="","",VLOOKUP(E174,'Org List'!$J$9:$K$488,2,0))</f>
        <v>Tower Hamlets</v>
      </c>
      <c r="G174" s="123">
        <f ca="1">IFERROR(IF((VLOOKUP($E174,'NEA Backsheet'!$D$5:$CB$183,G$9,FALSE))="","",(VLOOKUP($E174,'NEA Backsheet'!$D$5:$CB$183,G$9,FALSE))),"")</f>
        <v>1798.7241296473603</v>
      </c>
      <c r="H174" s="124">
        <f ca="1">IFERROR(IF((VLOOKUP($E174,'NEA Backsheet'!$D$5:$CB$183,H$9,FALSE))="","",(VLOOKUP($E174,'NEA Backsheet'!$D$5:$CB$183,H$9,FALSE))),"")</f>
        <v>1911.2155584780348</v>
      </c>
      <c r="I174" s="124">
        <f ca="1">IFERROR(IF((VLOOKUP($E174,'NEA Backsheet'!$D$5:$CB$183,I$9,FALSE))="","",(VLOOKUP($E174,'NEA Backsheet'!$D$5:$CB$183,I$9,FALSE))),"")</f>
        <v>2049.1690351552174</v>
      </c>
      <c r="J174" s="125">
        <f ca="1">IFERROR(IF((VLOOKUP($E174,'NEA Backsheet'!$D$5:$CB$183,J$9,FALSE))="","",(VLOOKUP($E174,'NEA Backsheet'!$D$5:$CB$183,J$9,FALSE))),"")</f>
        <v>1920.9733201586828</v>
      </c>
      <c r="K174" s="123">
        <f ca="1">IFERROR(IF((VLOOKUP($E174,'NEA Backsheet'!$D$5:$CB$183,K$9,FALSE))="","",(VLOOKUP($E174,'NEA Backsheet'!$D$5:$CB$183,K$9,FALSE))),"")</f>
        <v>1931.9382940330538</v>
      </c>
      <c r="L174" s="124">
        <f ca="1">IFERROR(IF((VLOOKUP($E174,'NEA Backsheet'!$D$5:$CB$183,L$9,FALSE))="","",(VLOOKUP($E174,'NEA Backsheet'!$D$5:$CB$183,L$9,FALSE))),"")</f>
        <v>1952.3628807875752</v>
      </c>
      <c r="M174" s="124">
        <f ca="1">IFERROR(IF((VLOOKUP($E174,'NEA Backsheet'!$D$5:$CB$183,M$9,FALSE))="","",(VLOOKUP($E174,'NEA Backsheet'!$D$5:$CB$183,M$9,FALSE))),"")</f>
        <v>1964.8188672270758</v>
      </c>
      <c r="N174" s="126">
        <f ca="1">IFERROR(IF((VLOOKUP($E174,'NEA Backsheet'!$D$5:$CB$183,N$9,FALSE))="","",(VLOOKUP($E174,'NEA Backsheet'!$D$5:$CB$183,N$9,FALSE))),"")</f>
        <v>1883.4586620164823</v>
      </c>
      <c r="O174" s="184">
        <f ca="1">IFERROR(IF((VLOOKUP($E174,'NEA Backsheet'!$D$5:$CB$183,O$9,FALSE))="","",(VLOOKUP($E174,'NEA Backsheet'!$D$5:$CB$183,O$9,FALSE))),"")</f>
        <v>2023.878832142743</v>
      </c>
      <c r="P174" s="126">
        <f ca="1">IFERROR(IF((VLOOKUP($E174,'NEA Backsheet'!$D$5:$CB$183,P$9,FALSE))="","",(VLOOKUP($E174,'NEA Backsheet'!$D$5:$CB$183,P$9,FALSE))),"")</f>
        <v>2131.7053666726188</v>
      </c>
      <c r="Q174" s="127">
        <f ca="1">IFERROR(IF((VLOOKUP($E174,'NEA Backsheet'!$D$5:$CB$183,Q$9,FALSE))="","",(VLOOKUP($E174,'NEA Backsheet'!$D$5:$CB$183,Q$9,FALSE))),"")</f>
        <v>0</v>
      </c>
      <c r="R174" s="126">
        <f ca="1">IFERROR(IF((VLOOKUP($E174,'NEA Backsheet'!$D$5:$CB$183,R$9,FALSE))="","",(VLOOKUP($E174,'NEA Backsheet'!$D$5:$CB$183,R$9,FALSE))),"")</f>
        <v>0</v>
      </c>
    </row>
    <row r="175" spans="1:18" ht="15" customHeight="1" x14ac:dyDescent="0.3">
      <c r="A175" s="56">
        <v>161</v>
      </c>
      <c r="B175" s="97" t="str">
        <f ca="1">IFERROR(IF((VLOOKUP($E175,'Org List'!$AJ$10:$AL$188,3,FALSE))="","",(VLOOKUP($E175,'Org List'!$AJ$10:$AL$188,3,FALSE))),"")</f>
        <v>North of England Commissioning Region</v>
      </c>
      <c r="C175" s="98" t="str">
        <f ca="1">IFERROR(IF((VLOOKUP($E175,'Org List'!$AO$10:$AQ$188,3,FALSE))="","",(VLOOKUP($E175,'Org List'!$AO$10:$AQ$188,3,FALSE))),"")</f>
        <v>North West Region</v>
      </c>
      <c r="D175" s="116" t="str">
        <f ca="1">IFERROR(IF((VLOOKUP($E175,'Org List'!$AT$10:$AV$188,3,FALSE))="","",(VLOOKUP($E175,'Org List'!$AT$10:$AV$188,3,FALSE))),"")</f>
        <v>NHS England North (Greater Manchester)</v>
      </c>
      <c r="E175" s="97" t="str">
        <f t="shared" ca="1" si="5"/>
        <v>E08000009</v>
      </c>
      <c r="F175" s="99" t="str">
        <f ca="1">IF(E175="","",VLOOKUP(E175,'Org List'!$J$9:$K$488,2,0))</f>
        <v>Trafford</v>
      </c>
      <c r="G175" s="123">
        <f ca="1">IFERROR(IF((VLOOKUP($E175,'NEA Backsheet'!$D$5:$CB$183,G$9,FALSE))="","",(VLOOKUP($E175,'NEA Backsheet'!$D$5:$CB$183,G$9,FALSE))),"")</f>
        <v>2861.2326938479318</v>
      </c>
      <c r="H175" s="124">
        <f ca="1">IFERROR(IF((VLOOKUP($E175,'NEA Backsheet'!$D$5:$CB$183,H$9,FALSE))="","",(VLOOKUP($E175,'NEA Backsheet'!$D$5:$CB$183,H$9,FALSE))),"")</f>
        <v>2901.6978539954866</v>
      </c>
      <c r="I175" s="124">
        <f ca="1">IFERROR(IF((VLOOKUP($E175,'NEA Backsheet'!$D$5:$CB$183,I$9,FALSE))="","",(VLOOKUP($E175,'NEA Backsheet'!$D$5:$CB$183,I$9,FALSE))),"")</f>
        <v>3078.0292781337025</v>
      </c>
      <c r="J175" s="125">
        <f ca="1">IFERROR(IF((VLOOKUP($E175,'NEA Backsheet'!$D$5:$CB$183,J$9,FALSE))="","",(VLOOKUP($E175,'NEA Backsheet'!$D$5:$CB$183,J$9,FALSE))),"")</f>
        <v>3031.4047395706089</v>
      </c>
      <c r="K175" s="123">
        <f ca="1">IFERROR(IF((VLOOKUP($E175,'NEA Backsheet'!$D$5:$CB$183,K$9,FALSE))="","",(VLOOKUP($E175,'NEA Backsheet'!$D$5:$CB$183,K$9,FALSE))),"")</f>
        <v>2939.8400100095682</v>
      </c>
      <c r="L175" s="124">
        <f ca="1">IFERROR(IF((VLOOKUP($E175,'NEA Backsheet'!$D$5:$CB$183,L$9,FALSE))="","",(VLOOKUP($E175,'NEA Backsheet'!$D$5:$CB$183,L$9,FALSE))),"")</f>
        <v>2966.2106361899855</v>
      </c>
      <c r="M175" s="124">
        <f ca="1">IFERROR(IF((VLOOKUP($E175,'NEA Backsheet'!$D$5:$CB$183,M$9,FALSE))="","",(VLOOKUP($E175,'NEA Backsheet'!$D$5:$CB$183,M$9,FALSE))),"")</f>
        <v>2975.9803686288501</v>
      </c>
      <c r="N175" s="126">
        <f ca="1">IFERROR(IF((VLOOKUP($E175,'NEA Backsheet'!$D$5:$CB$183,N$9,FALSE))="","",(VLOOKUP($E175,'NEA Backsheet'!$D$5:$CB$183,N$9,FALSE))),"")</f>
        <v>2886.7138048021739</v>
      </c>
      <c r="O175" s="184">
        <f ca="1">IFERROR(IF((VLOOKUP($E175,'NEA Backsheet'!$D$5:$CB$183,O$9,FALSE))="","",(VLOOKUP($E175,'NEA Backsheet'!$D$5:$CB$183,O$9,FALSE))),"")</f>
        <v>3004.7804013015789</v>
      </c>
      <c r="P175" s="126">
        <f ca="1">IFERROR(IF((VLOOKUP($E175,'NEA Backsheet'!$D$5:$CB$183,P$9,FALSE))="","",(VLOOKUP($E175,'NEA Backsheet'!$D$5:$CB$183,P$9,FALSE))),"")</f>
        <v>3066.5804976441054</v>
      </c>
      <c r="Q175" s="127">
        <f ca="1">IFERROR(IF((VLOOKUP($E175,'NEA Backsheet'!$D$5:$CB$183,Q$9,FALSE))="","",(VLOOKUP($E175,'NEA Backsheet'!$D$5:$CB$183,Q$9,FALSE))),"")</f>
        <v>0</v>
      </c>
      <c r="R175" s="126">
        <f ca="1">IFERROR(IF((VLOOKUP($E175,'NEA Backsheet'!$D$5:$CB$183,R$9,FALSE))="","",(VLOOKUP($E175,'NEA Backsheet'!$D$5:$CB$183,R$9,FALSE))),"")</f>
        <v>0</v>
      </c>
    </row>
    <row r="176" spans="1:18" ht="15" customHeight="1" x14ac:dyDescent="0.3">
      <c r="A176" s="56">
        <v>162</v>
      </c>
      <c r="B176" s="97" t="str">
        <f ca="1">IFERROR(IF((VLOOKUP($E176,'Org List'!$AJ$10:$AL$188,3,FALSE))="","",(VLOOKUP($E176,'Org List'!$AJ$10:$AL$188,3,FALSE))),"")</f>
        <v>North of England Commissioning Region</v>
      </c>
      <c r="C176" s="98" t="str">
        <f ca="1">IFERROR(IF((VLOOKUP($E176,'Org List'!$AO$10:$AQ$188,3,FALSE))="","",(VLOOKUP($E176,'Org List'!$AO$10:$AQ$188,3,FALSE))),"")</f>
        <v>Yorkshire and The Humber Region</v>
      </c>
      <c r="D176" s="116" t="str">
        <f ca="1">IFERROR(IF((VLOOKUP($E176,'Org List'!$AT$10:$AV$188,3,FALSE))="","",(VLOOKUP($E176,'Org List'!$AT$10:$AV$188,3,FALSE))),"")</f>
        <v>NHS England North (Yorkshire And Humber)</v>
      </c>
      <c r="E176" s="97" t="str">
        <f t="shared" ca="1" si="5"/>
        <v>E08000036</v>
      </c>
      <c r="F176" s="99" t="str">
        <f ca="1">IF(E176="","",VLOOKUP(E176,'Org List'!$J$9:$K$488,2,0))</f>
        <v>Wakefield</v>
      </c>
      <c r="G176" s="123">
        <f ca="1">IFERROR(IF((VLOOKUP($E176,'NEA Backsheet'!$D$5:$CB$183,G$9,FALSE))="","",(VLOOKUP($E176,'NEA Backsheet'!$D$5:$CB$183,G$9,FALSE))),"")</f>
        <v>3173.9092801652441</v>
      </c>
      <c r="H176" s="124">
        <f ca="1">IFERROR(IF((VLOOKUP($E176,'NEA Backsheet'!$D$5:$CB$183,H$9,FALSE))="","",(VLOOKUP($E176,'NEA Backsheet'!$D$5:$CB$183,H$9,FALSE))),"")</f>
        <v>2947.4869336178076</v>
      </c>
      <c r="I176" s="124">
        <f ca="1">IFERROR(IF((VLOOKUP($E176,'NEA Backsheet'!$D$5:$CB$183,I$9,FALSE))="","",(VLOOKUP($E176,'NEA Backsheet'!$D$5:$CB$183,I$9,FALSE))),"")</f>
        <v>2929.0096125418977</v>
      </c>
      <c r="J176" s="125">
        <f ca="1">IFERROR(IF((VLOOKUP($E176,'NEA Backsheet'!$D$5:$CB$183,J$9,FALSE))="","",(VLOOKUP($E176,'NEA Backsheet'!$D$5:$CB$183,J$9,FALSE))),"")</f>
        <v>2915.5124622526237</v>
      </c>
      <c r="K176" s="123">
        <f ca="1">IFERROR(IF((VLOOKUP($E176,'NEA Backsheet'!$D$5:$CB$183,K$9,FALSE))="","",(VLOOKUP($E176,'NEA Backsheet'!$D$5:$CB$183,K$9,FALSE))),"")</f>
        <v>3156.4477316742064</v>
      </c>
      <c r="L176" s="124">
        <f ca="1">IFERROR(IF((VLOOKUP($E176,'NEA Backsheet'!$D$5:$CB$183,L$9,FALSE))="","",(VLOOKUP($E176,'NEA Backsheet'!$D$5:$CB$183,L$9,FALSE))),"")</f>
        <v>2991.3473426895357</v>
      </c>
      <c r="M176" s="124">
        <f ca="1">IFERROR(IF((VLOOKUP($E176,'NEA Backsheet'!$D$5:$CB$183,M$9,FALSE))="","",(VLOOKUP($E176,'NEA Backsheet'!$D$5:$CB$183,M$9,FALSE))),"")</f>
        <v>3055.4419157650987</v>
      </c>
      <c r="N176" s="126">
        <f ca="1">IFERROR(IF((VLOOKUP($E176,'NEA Backsheet'!$D$5:$CB$183,N$9,FALSE))="","",(VLOOKUP($E176,'NEA Backsheet'!$D$5:$CB$183,N$9,FALSE))),"")</f>
        <v>3352.8036873267865</v>
      </c>
      <c r="O176" s="184">
        <f ca="1">IFERROR(IF((VLOOKUP($E176,'NEA Backsheet'!$D$5:$CB$183,O$9,FALSE))="","",(VLOOKUP($E176,'NEA Backsheet'!$D$5:$CB$183,O$9,FALSE))),"")</f>
        <v>2970.9076125064194</v>
      </c>
      <c r="P176" s="126">
        <f ca="1">IFERROR(IF((VLOOKUP($E176,'NEA Backsheet'!$D$5:$CB$183,P$9,FALSE))="","",(VLOOKUP($E176,'NEA Backsheet'!$D$5:$CB$183,P$9,FALSE))),"")</f>
        <v>2856.5606410031869</v>
      </c>
      <c r="Q176" s="127">
        <f ca="1">IFERROR(IF((VLOOKUP($E176,'NEA Backsheet'!$D$5:$CB$183,Q$9,FALSE))="","",(VLOOKUP($E176,'NEA Backsheet'!$D$5:$CB$183,Q$9,FALSE))),"")</f>
        <v>0</v>
      </c>
      <c r="R176" s="126">
        <f ca="1">IFERROR(IF((VLOOKUP($E176,'NEA Backsheet'!$D$5:$CB$183,R$9,FALSE))="","",(VLOOKUP($E176,'NEA Backsheet'!$D$5:$CB$183,R$9,FALSE))),"")</f>
        <v>0</v>
      </c>
    </row>
    <row r="177" spans="1:18" ht="15" customHeight="1" x14ac:dyDescent="0.3">
      <c r="A177" s="56">
        <v>163</v>
      </c>
      <c r="B177" s="97" t="str">
        <f ca="1">IFERROR(IF((VLOOKUP($E177,'Org List'!$AJ$10:$AL$188,3,FALSE))="","",(VLOOKUP($E177,'Org List'!$AJ$10:$AL$188,3,FALSE))),"")</f>
        <v>Midlands and East of England Commissioning Region</v>
      </c>
      <c r="C177" s="98" t="str">
        <f ca="1">IFERROR(IF((VLOOKUP($E177,'Org List'!$AO$10:$AQ$188,3,FALSE))="","",(VLOOKUP($E177,'Org List'!$AO$10:$AQ$188,3,FALSE))),"")</f>
        <v>West Midlands Region</v>
      </c>
      <c r="D177" s="116" t="str">
        <f ca="1">IFERROR(IF((VLOOKUP($E177,'Org List'!$AT$10:$AV$188,3,FALSE))="","",(VLOOKUP($E177,'Org List'!$AT$10:$AV$188,3,FALSE))),"")</f>
        <v>NHS England Midlands And East (West Midlands)</v>
      </c>
      <c r="E177" s="97" t="str">
        <f t="shared" ca="1" si="5"/>
        <v>E08000030</v>
      </c>
      <c r="F177" s="99" t="str">
        <f ca="1">IF(E177="","",VLOOKUP(E177,'Org List'!$J$9:$K$488,2,0))</f>
        <v>Walsall</v>
      </c>
      <c r="G177" s="123">
        <f ca="1">IFERROR(IF((VLOOKUP($E177,'NEA Backsheet'!$D$5:$CB$183,G$9,FALSE))="","",(VLOOKUP($E177,'NEA Backsheet'!$D$5:$CB$183,G$9,FALSE))),"")</f>
        <v>3029.6712320891802</v>
      </c>
      <c r="H177" s="124">
        <f ca="1">IFERROR(IF((VLOOKUP($E177,'NEA Backsheet'!$D$5:$CB$183,H$9,FALSE))="","",(VLOOKUP($E177,'NEA Backsheet'!$D$5:$CB$183,H$9,FALSE))),"")</f>
        <v>3134.2651592939237</v>
      </c>
      <c r="I177" s="124">
        <f ca="1">IFERROR(IF((VLOOKUP($E177,'NEA Backsheet'!$D$5:$CB$183,I$9,FALSE))="","",(VLOOKUP($E177,'NEA Backsheet'!$D$5:$CB$183,I$9,FALSE))),"")</f>
        <v>3210.8997871668666</v>
      </c>
      <c r="J177" s="125">
        <f ca="1">IFERROR(IF((VLOOKUP($E177,'NEA Backsheet'!$D$5:$CB$183,J$9,FALSE))="","",(VLOOKUP($E177,'NEA Backsheet'!$D$5:$CB$183,J$9,FALSE))),"")</f>
        <v>3161.2643928190014</v>
      </c>
      <c r="K177" s="123">
        <f ca="1">IFERROR(IF((VLOOKUP($E177,'NEA Backsheet'!$D$5:$CB$183,K$9,FALSE))="","",(VLOOKUP($E177,'NEA Backsheet'!$D$5:$CB$183,K$9,FALSE))),"")</f>
        <v>3139.7238235517448</v>
      </c>
      <c r="L177" s="124">
        <f ca="1">IFERROR(IF((VLOOKUP($E177,'NEA Backsheet'!$D$5:$CB$183,L$9,FALSE))="","",(VLOOKUP($E177,'NEA Backsheet'!$D$5:$CB$183,L$9,FALSE))),"")</f>
        <v>3150.0105248677905</v>
      </c>
      <c r="M177" s="124">
        <f ca="1">IFERROR(IF((VLOOKUP($E177,'NEA Backsheet'!$D$5:$CB$183,M$9,FALSE))="","",(VLOOKUP($E177,'NEA Backsheet'!$D$5:$CB$183,M$9,FALSE))),"")</f>
        <v>3294.6206174553772</v>
      </c>
      <c r="N177" s="126">
        <f ca="1">IFERROR(IF((VLOOKUP($E177,'NEA Backsheet'!$D$5:$CB$183,N$9,FALSE))="","",(VLOOKUP($E177,'NEA Backsheet'!$D$5:$CB$183,N$9,FALSE))),"")</f>
        <v>3199.9968251924179</v>
      </c>
      <c r="O177" s="184">
        <f ca="1">IFERROR(IF((VLOOKUP($E177,'NEA Backsheet'!$D$5:$CB$183,O$9,FALSE))="","",(VLOOKUP($E177,'NEA Backsheet'!$D$5:$CB$183,O$9,FALSE))),"")</f>
        <v>3093.5722512571801</v>
      </c>
      <c r="P177" s="126">
        <f ca="1">IFERROR(IF((VLOOKUP($E177,'NEA Backsheet'!$D$5:$CB$183,P$9,FALSE))="","",(VLOOKUP($E177,'NEA Backsheet'!$D$5:$CB$183,P$9,FALSE))),"")</f>
        <v>3111.18170451896</v>
      </c>
      <c r="Q177" s="127">
        <f ca="1">IFERROR(IF((VLOOKUP($E177,'NEA Backsheet'!$D$5:$CB$183,Q$9,FALSE))="","",(VLOOKUP($E177,'NEA Backsheet'!$D$5:$CB$183,Q$9,FALSE))),"")</f>
        <v>0</v>
      </c>
      <c r="R177" s="126">
        <f ca="1">IFERROR(IF((VLOOKUP($E177,'NEA Backsheet'!$D$5:$CB$183,R$9,FALSE))="","",(VLOOKUP($E177,'NEA Backsheet'!$D$5:$CB$183,R$9,FALSE))),"")</f>
        <v>0</v>
      </c>
    </row>
    <row r="178" spans="1:18" ht="15" customHeight="1" x14ac:dyDescent="0.3">
      <c r="A178" s="56">
        <v>164</v>
      </c>
      <c r="B178" s="97" t="str">
        <f ca="1">IFERROR(IF((VLOOKUP($E178,'Org List'!$AJ$10:$AL$188,3,FALSE))="","",(VLOOKUP($E178,'Org List'!$AJ$10:$AL$188,3,FALSE))),"")</f>
        <v>London Commissioning Region</v>
      </c>
      <c r="C178" s="98" t="str">
        <f ca="1">IFERROR(IF((VLOOKUP($E178,'Org List'!$AO$10:$AQ$188,3,FALSE))="","",(VLOOKUP($E178,'Org List'!$AO$10:$AQ$188,3,FALSE))),"")</f>
        <v>London Region</v>
      </c>
      <c r="D178" s="116" t="str">
        <f ca="1">IFERROR(IF((VLOOKUP($E178,'Org List'!$AT$10:$AV$188,3,FALSE))="","",(VLOOKUP($E178,'Org List'!$AT$10:$AV$188,3,FALSE))),"")</f>
        <v>NHS England London</v>
      </c>
      <c r="E178" s="97" t="str">
        <f t="shared" ca="1" si="5"/>
        <v>E09000031</v>
      </c>
      <c r="F178" s="99" t="str">
        <f ca="1">IF(E178="","",VLOOKUP(E178,'Org List'!$J$9:$K$488,2,0))</f>
        <v>Waltham Forest</v>
      </c>
      <c r="G178" s="123">
        <f ca="1">IFERROR(IF((VLOOKUP($E178,'NEA Backsheet'!$D$5:$CB$183,G$9,FALSE))="","",(VLOOKUP($E178,'NEA Backsheet'!$D$5:$CB$183,G$9,FALSE))),"")</f>
        <v>1992.3158047513377</v>
      </c>
      <c r="H178" s="124">
        <f ca="1">IFERROR(IF((VLOOKUP($E178,'NEA Backsheet'!$D$5:$CB$183,H$9,FALSE))="","",(VLOOKUP($E178,'NEA Backsheet'!$D$5:$CB$183,H$9,FALSE))),"")</f>
        <v>2299.7596833169723</v>
      </c>
      <c r="I178" s="124">
        <f ca="1">IFERROR(IF((VLOOKUP($E178,'NEA Backsheet'!$D$5:$CB$183,I$9,FALSE))="","",(VLOOKUP($E178,'NEA Backsheet'!$D$5:$CB$183,I$9,FALSE))),"")</f>
        <v>2448.4270851239826</v>
      </c>
      <c r="J178" s="125">
        <f ca="1">IFERROR(IF((VLOOKUP($E178,'NEA Backsheet'!$D$5:$CB$183,J$9,FALSE))="","",(VLOOKUP($E178,'NEA Backsheet'!$D$5:$CB$183,J$9,FALSE))),"")</f>
        <v>2633.2554651526484</v>
      </c>
      <c r="K178" s="123">
        <f ca="1">IFERROR(IF((VLOOKUP($E178,'NEA Backsheet'!$D$5:$CB$183,K$9,FALSE))="","",(VLOOKUP($E178,'NEA Backsheet'!$D$5:$CB$183,K$9,FALSE))),"")</f>
        <v>2276.1598134926517</v>
      </c>
      <c r="L178" s="124">
        <f ca="1">IFERROR(IF((VLOOKUP($E178,'NEA Backsheet'!$D$5:$CB$183,L$9,FALSE))="","",(VLOOKUP($E178,'NEA Backsheet'!$D$5:$CB$183,L$9,FALSE))),"")</f>
        <v>2300.5535202097326</v>
      </c>
      <c r="M178" s="124">
        <f ca="1">IFERROR(IF((VLOOKUP($E178,'NEA Backsheet'!$D$5:$CB$183,M$9,FALSE))="","",(VLOOKUP($E178,'NEA Backsheet'!$D$5:$CB$183,M$9,FALSE))),"")</f>
        <v>2313.0791678059845</v>
      </c>
      <c r="N178" s="126">
        <f ca="1">IFERROR(IF((VLOOKUP($E178,'NEA Backsheet'!$D$5:$CB$183,N$9,FALSE))="","",(VLOOKUP($E178,'NEA Backsheet'!$D$5:$CB$183,N$9,FALSE))),"")</f>
        <v>2242.4627911719426</v>
      </c>
      <c r="O178" s="184">
        <f ca="1">IFERROR(IF((VLOOKUP($E178,'NEA Backsheet'!$D$5:$CB$183,O$9,FALSE))="","",(VLOOKUP($E178,'NEA Backsheet'!$D$5:$CB$183,O$9,FALSE))),"")</f>
        <v>2633.5647728908511</v>
      </c>
      <c r="P178" s="126">
        <f ca="1">IFERROR(IF((VLOOKUP($E178,'NEA Backsheet'!$D$5:$CB$183,P$9,FALSE))="","",(VLOOKUP($E178,'NEA Backsheet'!$D$5:$CB$183,P$9,FALSE))),"")</f>
        <v>2567.0559243468538</v>
      </c>
      <c r="Q178" s="127">
        <f ca="1">IFERROR(IF((VLOOKUP($E178,'NEA Backsheet'!$D$5:$CB$183,Q$9,FALSE))="","",(VLOOKUP($E178,'NEA Backsheet'!$D$5:$CB$183,Q$9,FALSE))),"")</f>
        <v>0</v>
      </c>
      <c r="R178" s="126">
        <f ca="1">IFERROR(IF((VLOOKUP($E178,'NEA Backsheet'!$D$5:$CB$183,R$9,FALSE))="","",(VLOOKUP($E178,'NEA Backsheet'!$D$5:$CB$183,R$9,FALSE))),"")</f>
        <v>0</v>
      </c>
    </row>
    <row r="179" spans="1:18" ht="15" customHeight="1" x14ac:dyDescent="0.3">
      <c r="A179" s="56">
        <v>165</v>
      </c>
      <c r="B179" s="97" t="str">
        <f ca="1">IFERROR(IF((VLOOKUP($E179,'Org List'!$AJ$10:$AL$188,3,FALSE))="","",(VLOOKUP($E179,'Org List'!$AJ$10:$AL$188,3,FALSE))),"")</f>
        <v>London Commissioning Region</v>
      </c>
      <c r="C179" s="98" t="str">
        <f ca="1">IFERROR(IF((VLOOKUP($E179,'Org List'!$AO$10:$AQ$188,3,FALSE))="","",(VLOOKUP($E179,'Org List'!$AO$10:$AQ$188,3,FALSE))),"")</f>
        <v>London Region</v>
      </c>
      <c r="D179" s="116" t="str">
        <f ca="1">IFERROR(IF((VLOOKUP($E179,'Org List'!$AT$10:$AV$188,3,FALSE))="","",(VLOOKUP($E179,'Org List'!$AT$10:$AV$188,3,FALSE))),"")</f>
        <v>NHS England London</v>
      </c>
      <c r="E179" s="97" t="str">
        <f t="shared" ca="1" si="5"/>
        <v>E09000032</v>
      </c>
      <c r="F179" s="99" t="str">
        <f ca="1">IF(E179="","",VLOOKUP(E179,'Org List'!$J$9:$K$488,2,0))</f>
        <v>Wandsworth</v>
      </c>
      <c r="G179" s="123">
        <f ca="1">IFERROR(IF((VLOOKUP($E179,'NEA Backsheet'!$D$5:$CB$183,G$9,FALSE))="","",(VLOOKUP($E179,'NEA Backsheet'!$D$5:$CB$183,G$9,FALSE))),"")</f>
        <v>2104.5799098222037</v>
      </c>
      <c r="H179" s="124">
        <f ca="1">IFERROR(IF((VLOOKUP($E179,'NEA Backsheet'!$D$5:$CB$183,H$9,FALSE))="","",(VLOOKUP($E179,'NEA Backsheet'!$D$5:$CB$183,H$9,FALSE))),"")</f>
        <v>2093.3755584657943</v>
      </c>
      <c r="I179" s="124">
        <f ca="1">IFERROR(IF((VLOOKUP($E179,'NEA Backsheet'!$D$5:$CB$183,I$9,FALSE))="","",(VLOOKUP($E179,'NEA Backsheet'!$D$5:$CB$183,I$9,FALSE))),"")</f>
        <v>2191.8228072356824</v>
      </c>
      <c r="J179" s="125">
        <f ca="1">IFERROR(IF((VLOOKUP($E179,'NEA Backsheet'!$D$5:$CB$183,J$9,FALSE))="","",(VLOOKUP($E179,'NEA Backsheet'!$D$5:$CB$183,J$9,FALSE))),"")</f>
        <v>2155.0593129332333</v>
      </c>
      <c r="K179" s="123">
        <f ca="1">IFERROR(IF((VLOOKUP($E179,'NEA Backsheet'!$D$5:$CB$183,K$9,FALSE))="","",(VLOOKUP($E179,'NEA Backsheet'!$D$5:$CB$183,K$9,FALSE))),"")</f>
        <v>2332.8023493573546</v>
      </c>
      <c r="L179" s="124">
        <f ca="1">IFERROR(IF((VLOOKUP($E179,'NEA Backsheet'!$D$5:$CB$183,L$9,FALSE))="","",(VLOOKUP($E179,'NEA Backsheet'!$D$5:$CB$183,L$9,FALSE))),"")</f>
        <v>2333.8390925044596</v>
      </c>
      <c r="M179" s="124">
        <f ca="1">IFERROR(IF((VLOOKUP($E179,'NEA Backsheet'!$D$5:$CB$183,M$9,FALSE))="","",(VLOOKUP($E179,'NEA Backsheet'!$D$5:$CB$183,M$9,FALSE))),"")</f>
        <v>2360.4120958927006</v>
      </c>
      <c r="N179" s="126">
        <f ca="1">IFERROR(IF((VLOOKUP($E179,'NEA Backsheet'!$D$5:$CB$183,N$9,FALSE))="","",(VLOOKUP($E179,'NEA Backsheet'!$D$5:$CB$183,N$9,FALSE))),"")</f>
        <v>2303.0895471460376</v>
      </c>
      <c r="O179" s="184">
        <f ca="1">IFERROR(IF((VLOOKUP($E179,'NEA Backsheet'!$D$5:$CB$183,O$9,FALSE))="","",(VLOOKUP($E179,'NEA Backsheet'!$D$5:$CB$183,O$9,FALSE))),"")</f>
        <v>2125.2487411079642</v>
      </c>
      <c r="P179" s="126">
        <f ca="1">IFERROR(IF((VLOOKUP($E179,'NEA Backsheet'!$D$5:$CB$183,P$9,FALSE))="","",(VLOOKUP($E179,'NEA Backsheet'!$D$5:$CB$183,P$9,FALSE))),"")</f>
        <v>2208.3230274965977</v>
      </c>
      <c r="Q179" s="127">
        <f ca="1">IFERROR(IF((VLOOKUP($E179,'NEA Backsheet'!$D$5:$CB$183,Q$9,FALSE))="","",(VLOOKUP($E179,'NEA Backsheet'!$D$5:$CB$183,Q$9,FALSE))),"")</f>
        <v>0</v>
      </c>
      <c r="R179" s="126">
        <f ca="1">IFERROR(IF((VLOOKUP($E179,'NEA Backsheet'!$D$5:$CB$183,R$9,FALSE))="","",(VLOOKUP($E179,'NEA Backsheet'!$D$5:$CB$183,R$9,FALSE))),"")</f>
        <v>0</v>
      </c>
    </row>
    <row r="180" spans="1:18" ht="15" customHeight="1" x14ac:dyDescent="0.3">
      <c r="A180" s="56">
        <v>166</v>
      </c>
      <c r="B180" s="97" t="str">
        <f ca="1">IFERROR(IF((VLOOKUP($E180,'Org List'!$AJ$10:$AL$188,3,FALSE))="","",(VLOOKUP($E180,'Org List'!$AJ$10:$AL$188,3,FALSE))),"")</f>
        <v>North of England Commissioning Region</v>
      </c>
      <c r="C180" s="98" t="str">
        <f ca="1">IFERROR(IF((VLOOKUP($E180,'Org List'!$AO$10:$AQ$188,3,FALSE))="","",(VLOOKUP($E180,'Org List'!$AO$10:$AQ$188,3,FALSE))),"")</f>
        <v>North West Region</v>
      </c>
      <c r="D180" s="116" t="str">
        <f ca="1">IFERROR(IF((VLOOKUP($E180,'Org List'!$AT$10:$AV$188,3,FALSE))="","",(VLOOKUP($E180,'Org List'!$AT$10:$AV$188,3,FALSE))),"")</f>
        <v>NHS England North (Cheshire And Merseyside)</v>
      </c>
      <c r="E180" s="97" t="str">
        <f t="shared" ca="1" si="5"/>
        <v>E06000007</v>
      </c>
      <c r="F180" s="99" t="str">
        <f ca="1">IF(E180="","",VLOOKUP(E180,'Org List'!$J$9:$K$488,2,0))</f>
        <v>Warrington</v>
      </c>
      <c r="G180" s="123">
        <f ca="1">IFERROR(IF((VLOOKUP($E180,'NEA Backsheet'!$D$5:$CB$183,G$9,FALSE))="","",(VLOOKUP($E180,'NEA Backsheet'!$D$5:$CB$183,G$9,FALSE))),"")</f>
        <v>3280.9008745277465</v>
      </c>
      <c r="H180" s="124">
        <f ca="1">IFERROR(IF((VLOOKUP($E180,'NEA Backsheet'!$D$5:$CB$183,H$9,FALSE))="","",(VLOOKUP($E180,'NEA Backsheet'!$D$5:$CB$183,H$9,FALSE))),"")</f>
        <v>3193.4837038891365</v>
      </c>
      <c r="I180" s="124">
        <f ca="1">IFERROR(IF((VLOOKUP($E180,'NEA Backsheet'!$D$5:$CB$183,I$9,FALSE))="","",(VLOOKUP($E180,'NEA Backsheet'!$D$5:$CB$183,I$9,FALSE))),"")</f>
        <v>3107.5850430353139</v>
      </c>
      <c r="J180" s="125">
        <f ca="1">IFERROR(IF((VLOOKUP($E180,'NEA Backsheet'!$D$5:$CB$183,J$9,FALSE))="","",(VLOOKUP($E180,'NEA Backsheet'!$D$5:$CB$183,J$9,FALSE))),"")</f>
        <v>2763.2538641430924</v>
      </c>
      <c r="K180" s="123">
        <f ca="1">IFERROR(IF((VLOOKUP($E180,'NEA Backsheet'!$D$5:$CB$183,K$9,FALSE))="","",(VLOOKUP($E180,'NEA Backsheet'!$D$5:$CB$183,K$9,FALSE))),"")</f>
        <v>3367.8669796770428</v>
      </c>
      <c r="L180" s="124">
        <f ca="1">IFERROR(IF((VLOOKUP($E180,'NEA Backsheet'!$D$5:$CB$183,L$9,FALSE))="","",(VLOOKUP($E180,'NEA Backsheet'!$D$5:$CB$183,L$9,FALSE))),"")</f>
        <v>3390.902238678168</v>
      </c>
      <c r="M180" s="124">
        <f ca="1">IFERROR(IF((VLOOKUP($E180,'NEA Backsheet'!$D$5:$CB$183,M$9,FALSE))="","",(VLOOKUP($E180,'NEA Backsheet'!$D$5:$CB$183,M$9,FALSE))),"")</f>
        <v>3403.6822375512033</v>
      </c>
      <c r="N180" s="126">
        <f ca="1">IFERROR(IF((VLOOKUP($E180,'NEA Backsheet'!$D$5:$CB$183,N$9,FALSE))="","",(VLOOKUP($E180,'NEA Backsheet'!$D$5:$CB$183,N$9,FALSE))),"")</f>
        <v>3180.6828917234297</v>
      </c>
      <c r="O180" s="184">
        <f ca="1">IFERROR(IF((VLOOKUP($E180,'NEA Backsheet'!$D$5:$CB$183,O$9,FALSE))="","",(VLOOKUP($E180,'NEA Backsheet'!$D$5:$CB$183,O$9,FALSE))),"")</f>
        <v>3027.6421914434122</v>
      </c>
      <c r="P180" s="126">
        <f ca="1">IFERROR(IF((VLOOKUP($E180,'NEA Backsheet'!$D$5:$CB$183,P$9,FALSE))="","",(VLOOKUP($E180,'NEA Backsheet'!$D$5:$CB$183,P$9,FALSE))),"")</f>
        <v>3035.6175876489292</v>
      </c>
      <c r="Q180" s="127">
        <f ca="1">IFERROR(IF((VLOOKUP($E180,'NEA Backsheet'!$D$5:$CB$183,Q$9,FALSE))="","",(VLOOKUP($E180,'NEA Backsheet'!$D$5:$CB$183,Q$9,FALSE))),"")</f>
        <v>0</v>
      </c>
      <c r="R180" s="126">
        <f ca="1">IFERROR(IF((VLOOKUP($E180,'NEA Backsheet'!$D$5:$CB$183,R$9,FALSE))="","",(VLOOKUP($E180,'NEA Backsheet'!$D$5:$CB$183,R$9,FALSE))),"")</f>
        <v>0</v>
      </c>
    </row>
    <row r="181" spans="1:18" ht="15" customHeight="1" x14ac:dyDescent="0.3">
      <c r="A181" s="56">
        <v>167</v>
      </c>
      <c r="B181" s="97" t="str">
        <f ca="1">IFERROR(IF((VLOOKUP($E181,'Org List'!$AJ$10:$AL$188,3,FALSE))="","",(VLOOKUP($E181,'Org List'!$AJ$10:$AL$188,3,FALSE))),"")</f>
        <v>Midlands and East of England Commissioning Region</v>
      </c>
      <c r="C181" s="98" t="str">
        <f ca="1">IFERROR(IF((VLOOKUP($E181,'Org List'!$AO$10:$AQ$188,3,FALSE))="","",(VLOOKUP($E181,'Org List'!$AO$10:$AQ$188,3,FALSE))),"")</f>
        <v>West Midlands Region</v>
      </c>
      <c r="D181" s="116" t="str">
        <f ca="1">IFERROR(IF((VLOOKUP($E181,'Org List'!$AT$10:$AV$188,3,FALSE))="","",(VLOOKUP($E181,'Org List'!$AT$10:$AV$188,3,FALSE))),"")</f>
        <v>NHS England Midlands And East (West Midlands)</v>
      </c>
      <c r="E181" s="97" t="str">
        <f t="shared" ca="1" si="5"/>
        <v>E10000031</v>
      </c>
      <c r="F181" s="99" t="str">
        <f ca="1">IF(E181="","",VLOOKUP(E181,'Org List'!$J$9:$K$488,2,0))</f>
        <v>Warwickshire</v>
      </c>
      <c r="G181" s="123">
        <f ca="1">IFERROR(IF((VLOOKUP($E181,'NEA Backsheet'!$D$5:$CB$183,G$9,FALSE))="","",(VLOOKUP($E181,'NEA Backsheet'!$D$5:$CB$183,G$9,FALSE))),"")</f>
        <v>2552.373645903956</v>
      </c>
      <c r="H181" s="124">
        <f ca="1">IFERROR(IF((VLOOKUP($E181,'NEA Backsheet'!$D$5:$CB$183,H$9,FALSE))="","",(VLOOKUP($E181,'NEA Backsheet'!$D$5:$CB$183,H$9,FALSE))),"")</f>
        <v>2537.8030751157562</v>
      </c>
      <c r="I181" s="124">
        <f ca="1">IFERROR(IF((VLOOKUP($E181,'NEA Backsheet'!$D$5:$CB$183,I$9,FALSE))="","",(VLOOKUP($E181,'NEA Backsheet'!$D$5:$CB$183,I$9,FALSE))),"")</f>
        <v>2613.0701587268532</v>
      </c>
      <c r="J181" s="125">
        <f ca="1">IFERROR(IF((VLOOKUP($E181,'NEA Backsheet'!$D$5:$CB$183,J$9,FALSE))="","",(VLOOKUP($E181,'NEA Backsheet'!$D$5:$CB$183,J$9,FALSE))),"")</f>
        <v>2523.9959577877726</v>
      </c>
      <c r="K181" s="123">
        <f ca="1">IFERROR(IF((VLOOKUP($E181,'NEA Backsheet'!$D$5:$CB$183,K$9,FALSE))="","",(VLOOKUP($E181,'NEA Backsheet'!$D$5:$CB$183,K$9,FALSE))),"")</f>
        <v>2626.970845451438</v>
      </c>
      <c r="L181" s="124">
        <f ca="1">IFERROR(IF((VLOOKUP($E181,'NEA Backsheet'!$D$5:$CB$183,L$9,FALSE))="","",(VLOOKUP($E181,'NEA Backsheet'!$D$5:$CB$183,L$9,FALSE))),"")</f>
        <v>2657.0693871589824</v>
      </c>
      <c r="M181" s="124">
        <f ca="1">IFERROR(IF((VLOOKUP($E181,'NEA Backsheet'!$D$5:$CB$183,M$9,FALSE))="","",(VLOOKUP($E181,'NEA Backsheet'!$D$5:$CB$183,M$9,FALSE))),"")</f>
        <v>2659.7571288872728</v>
      </c>
      <c r="N181" s="126">
        <f ca="1">IFERROR(IF((VLOOKUP($E181,'NEA Backsheet'!$D$5:$CB$183,N$9,FALSE))="","",(VLOOKUP($E181,'NEA Backsheet'!$D$5:$CB$183,N$9,FALSE))),"")</f>
        <v>2594.5229137892261</v>
      </c>
      <c r="O181" s="184">
        <f ca="1">IFERROR(IF((VLOOKUP($E181,'NEA Backsheet'!$D$5:$CB$183,O$9,FALSE))="","",(VLOOKUP($E181,'NEA Backsheet'!$D$5:$CB$183,O$9,FALSE))),"")</f>
        <v>2660.8535283096248</v>
      </c>
      <c r="P181" s="126">
        <f ca="1">IFERROR(IF((VLOOKUP($E181,'NEA Backsheet'!$D$5:$CB$183,P$9,FALSE))="","",(VLOOKUP($E181,'NEA Backsheet'!$D$5:$CB$183,P$9,FALSE))),"")</f>
        <v>2647.7179782217854</v>
      </c>
      <c r="Q181" s="127">
        <f ca="1">IFERROR(IF((VLOOKUP($E181,'NEA Backsheet'!$D$5:$CB$183,Q$9,FALSE))="","",(VLOOKUP($E181,'NEA Backsheet'!$D$5:$CB$183,Q$9,FALSE))),"")</f>
        <v>0</v>
      </c>
      <c r="R181" s="126">
        <f ca="1">IFERROR(IF((VLOOKUP($E181,'NEA Backsheet'!$D$5:$CB$183,R$9,FALSE))="","",(VLOOKUP($E181,'NEA Backsheet'!$D$5:$CB$183,R$9,FALSE))),"")</f>
        <v>0</v>
      </c>
    </row>
    <row r="182" spans="1:18" ht="15" customHeight="1" x14ac:dyDescent="0.3">
      <c r="A182" s="56">
        <v>168</v>
      </c>
      <c r="B182" s="97" t="str">
        <f ca="1">IFERROR(IF((VLOOKUP($E182,'Org List'!$AJ$10:$AL$188,3,FALSE))="","",(VLOOKUP($E182,'Org List'!$AJ$10:$AL$188,3,FALSE))),"")</f>
        <v>South East England Commissioning Region</v>
      </c>
      <c r="C182" s="98" t="str">
        <f ca="1">IFERROR(IF((VLOOKUP($E182,'Org List'!$AO$10:$AQ$188,3,FALSE))="","",(VLOOKUP($E182,'Org List'!$AO$10:$AQ$188,3,FALSE))),"")</f>
        <v>South East Region</v>
      </c>
      <c r="D182" s="116" t="str">
        <f ca="1">IFERROR(IF((VLOOKUP($E182,'Org List'!$AT$10:$AV$188,3,FALSE))="","",(VLOOKUP($E182,'Org List'!$AT$10:$AV$188,3,FALSE))),"")</f>
        <v>NHS England South East (Hampshire, Isle of Wight and Thames Valley)</v>
      </c>
      <c r="E182" s="97" t="str">
        <f t="shared" ca="1" si="5"/>
        <v>E06000037</v>
      </c>
      <c r="F182" s="99" t="str">
        <f ca="1">IF(E182="","",VLOOKUP(E182,'Org List'!$J$9:$K$488,2,0))</f>
        <v>West Berkshire</v>
      </c>
      <c r="G182" s="123">
        <f ca="1">IFERROR(IF((VLOOKUP($E182,'NEA Backsheet'!$D$5:$CB$183,G$9,FALSE))="","",(VLOOKUP($E182,'NEA Backsheet'!$D$5:$CB$183,G$9,FALSE))),"")</f>
        <v>2191.3544812756418</v>
      </c>
      <c r="H182" s="124">
        <f ca="1">IFERROR(IF((VLOOKUP($E182,'NEA Backsheet'!$D$5:$CB$183,H$9,FALSE))="","",(VLOOKUP($E182,'NEA Backsheet'!$D$5:$CB$183,H$9,FALSE))),"")</f>
        <v>2131.6854162021909</v>
      </c>
      <c r="I182" s="124">
        <f ca="1">IFERROR(IF((VLOOKUP($E182,'NEA Backsheet'!$D$5:$CB$183,I$9,FALSE))="","",(VLOOKUP($E182,'NEA Backsheet'!$D$5:$CB$183,I$9,FALSE))),"")</f>
        <v>2222.9484294015956</v>
      </c>
      <c r="J182" s="125">
        <f ca="1">IFERROR(IF((VLOOKUP($E182,'NEA Backsheet'!$D$5:$CB$183,J$9,FALSE))="","",(VLOOKUP($E182,'NEA Backsheet'!$D$5:$CB$183,J$9,FALSE))),"")</f>
        <v>2187.8648927151048</v>
      </c>
      <c r="K182" s="123">
        <f ca="1">IFERROR(IF((VLOOKUP($E182,'NEA Backsheet'!$D$5:$CB$183,K$9,FALSE))="","",(VLOOKUP($E182,'NEA Backsheet'!$D$5:$CB$183,K$9,FALSE))),"")</f>
        <v>2146.5162686647936</v>
      </c>
      <c r="L182" s="124">
        <f ca="1">IFERROR(IF((VLOOKUP($E182,'NEA Backsheet'!$D$5:$CB$183,L$9,FALSE))="","",(VLOOKUP($E182,'NEA Backsheet'!$D$5:$CB$183,L$9,FALSE))),"")</f>
        <v>2168.5499449206254</v>
      </c>
      <c r="M182" s="124">
        <f ca="1">IFERROR(IF((VLOOKUP($E182,'NEA Backsheet'!$D$5:$CB$183,M$9,FALSE))="","",(VLOOKUP($E182,'NEA Backsheet'!$D$5:$CB$183,M$9,FALSE))),"")</f>
        <v>2249.8515145982569</v>
      </c>
      <c r="N182" s="126">
        <f ca="1">IFERROR(IF((VLOOKUP($E182,'NEA Backsheet'!$D$5:$CB$183,N$9,FALSE))="","",(VLOOKUP($E182,'NEA Backsheet'!$D$5:$CB$183,N$9,FALSE))),"")</f>
        <v>2176.0338645674888</v>
      </c>
      <c r="O182" s="184">
        <f ca="1">IFERROR(IF((VLOOKUP($E182,'NEA Backsheet'!$D$5:$CB$183,O$9,FALSE))="","",(VLOOKUP($E182,'NEA Backsheet'!$D$5:$CB$183,O$9,FALSE))),"")</f>
        <v>2173.6740067446099</v>
      </c>
      <c r="P182" s="126">
        <f ca="1">IFERROR(IF((VLOOKUP($E182,'NEA Backsheet'!$D$5:$CB$183,P$9,FALSE))="","",(VLOOKUP($E182,'NEA Backsheet'!$D$5:$CB$183,P$9,FALSE))),"")</f>
        <v>2162.7163179491486</v>
      </c>
      <c r="Q182" s="127">
        <f ca="1">IFERROR(IF((VLOOKUP($E182,'NEA Backsheet'!$D$5:$CB$183,Q$9,FALSE))="","",(VLOOKUP($E182,'NEA Backsheet'!$D$5:$CB$183,Q$9,FALSE))),"")</f>
        <v>0</v>
      </c>
      <c r="R182" s="126">
        <f ca="1">IFERROR(IF((VLOOKUP($E182,'NEA Backsheet'!$D$5:$CB$183,R$9,FALSE))="","",(VLOOKUP($E182,'NEA Backsheet'!$D$5:$CB$183,R$9,FALSE))),"")</f>
        <v>0</v>
      </c>
    </row>
    <row r="183" spans="1:18" ht="15" customHeight="1" x14ac:dyDescent="0.3">
      <c r="A183" s="56">
        <v>169</v>
      </c>
      <c r="B183" s="97" t="str">
        <f ca="1">IFERROR(IF((VLOOKUP($E183,'Org List'!$AJ$10:$AL$188,3,FALSE))="","",(VLOOKUP($E183,'Org List'!$AJ$10:$AL$188,3,FALSE))),"")</f>
        <v>South East England Commissioning Region</v>
      </c>
      <c r="C183" s="98" t="str">
        <f ca="1">IFERROR(IF((VLOOKUP($E183,'Org List'!$AO$10:$AQ$188,3,FALSE))="","",(VLOOKUP($E183,'Org List'!$AO$10:$AQ$188,3,FALSE))),"")</f>
        <v>South East Region</v>
      </c>
      <c r="D183" s="116" t="str">
        <f ca="1">IFERROR(IF((VLOOKUP($E183,'Org List'!$AT$10:$AV$188,3,FALSE))="","",(VLOOKUP($E183,'Org List'!$AT$10:$AV$188,3,FALSE))),"")</f>
        <v>NHS England South East (Kent, Surrey and Sussex)</v>
      </c>
      <c r="E183" s="97" t="str">
        <f t="shared" ca="1" si="5"/>
        <v>E10000032</v>
      </c>
      <c r="F183" s="99" t="str">
        <f ca="1">IF(E183="","",VLOOKUP(E183,'Org List'!$J$9:$K$488,2,0))</f>
        <v>West Sussex</v>
      </c>
      <c r="G183" s="123">
        <f ca="1">IFERROR(IF((VLOOKUP($E183,'NEA Backsheet'!$D$5:$CB$183,G$9,FALSE))="","",(VLOOKUP($E183,'NEA Backsheet'!$D$5:$CB$183,G$9,FALSE))),"")</f>
        <v>2650.0068043975707</v>
      </c>
      <c r="H183" s="124">
        <f ca="1">IFERROR(IF((VLOOKUP($E183,'NEA Backsheet'!$D$5:$CB$183,H$9,FALSE))="","",(VLOOKUP($E183,'NEA Backsheet'!$D$5:$CB$183,H$9,FALSE))),"")</f>
        <v>2625.3727463992836</v>
      </c>
      <c r="I183" s="124">
        <f ca="1">IFERROR(IF((VLOOKUP($E183,'NEA Backsheet'!$D$5:$CB$183,I$9,FALSE))="","",(VLOOKUP($E183,'NEA Backsheet'!$D$5:$CB$183,I$9,FALSE))),"")</f>
        <v>2746.2262350674173</v>
      </c>
      <c r="J183" s="125">
        <f ca="1">IFERROR(IF((VLOOKUP($E183,'NEA Backsheet'!$D$5:$CB$183,J$9,FALSE))="","",(VLOOKUP($E183,'NEA Backsheet'!$D$5:$CB$183,J$9,FALSE))),"")</f>
        <v>2746.2366728462571</v>
      </c>
      <c r="K183" s="123">
        <f ca="1">IFERROR(IF((VLOOKUP($E183,'NEA Backsheet'!$D$5:$CB$183,K$9,FALSE))="","",(VLOOKUP($E183,'NEA Backsheet'!$D$5:$CB$183,K$9,FALSE))),"")</f>
        <v>2473.6253731783736</v>
      </c>
      <c r="L183" s="124">
        <f ca="1">IFERROR(IF((VLOOKUP($E183,'NEA Backsheet'!$D$5:$CB$183,L$9,FALSE))="","",(VLOOKUP($E183,'NEA Backsheet'!$D$5:$CB$183,L$9,FALSE))),"")</f>
        <v>2454.3883037534347</v>
      </c>
      <c r="M183" s="124">
        <f ca="1">IFERROR(IF((VLOOKUP($E183,'NEA Backsheet'!$D$5:$CB$183,M$9,FALSE))="","",(VLOOKUP($E183,'NEA Backsheet'!$D$5:$CB$183,M$9,FALSE))),"")</f>
        <v>2573.9654170008112</v>
      </c>
      <c r="N183" s="126">
        <f ca="1">IFERROR(IF((VLOOKUP($E183,'NEA Backsheet'!$D$5:$CB$183,N$9,FALSE))="","",(VLOOKUP($E183,'NEA Backsheet'!$D$5:$CB$183,N$9,FALSE))),"")</f>
        <v>2568.8774385399856</v>
      </c>
      <c r="O183" s="184">
        <f ca="1">IFERROR(IF((VLOOKUP($E183,'NEA Backsheet'!$D$5:$CB$183,O$9,FALSE))="","",(VLOOKUP($E183,'NEA Backsheet'!$D$5:$CB$183,O$9,FALSE))),"")</f>
        <v>2773.7662166010118</v>
      </c>
      <c r="P183" s="126">
        <f ca="1">IFERROR(IF((VLOOKUP($E183,'NEA Backsheet'!$D$5:$CB$183,P$9,FALSE))="","",(VLOOKUP($E183,'NEA Backsheet'!$D$5:$CB$183,P$9,FALSE))),"")</f>
        <v>2716.929029523812</v>
      </c>
      <c r="Q183" s="127">
        <f ca="1">IFERROR(IF((VLOOKUP($E183,'NEA Backsheet'!$D$5:$CB$183,Q$9,FALSE))="","",(VLOOKUP($E183,'NEA Backsheet'!$D$5:$CB$183,Q$9,FALSE))),"")</f>
        <v>0</v>
      </c>
      <c r="R183" s="126">
        <f ca="1">IFERROR(IF((VLOOKUP($E183,'NEA Backsheet'!$D$5:$CB$183,R$9,FALSE))="","",(VLOOKUP($E183,'NEA Backsheet'!$D$5:$CB$183,R$9,FALSE))),"")</f>
        <v>0</v>
      </c>
    </row>
    <row r="184" spans="1:18" ht="15" customHeight="1" x14ac:dyDescent="0.3">
      <c r="A184" s="56">
        <v>170</v>
      </c>
      <c r="B184" s="97" t="str">
        <f ca="1">IFERROR(IF((VLOOKUP($E184,'Org List'!$AJ$10:$AL$188,3,FALSE))="","",(VLOOKUP($E184,'Org List'!$AJ$10:$AL$188,3,FALSE))),"")</f>
        <v>London Commissioning Region</v>
      </c>
      <c r="C184" s="98" t="str">
        <f ca="1">IFERROR(IF((VLOOKUP($E184,'Org List'!$AO$10:$AQ$188,3,FALSE))="","",(VLOOKUP($E184,'Org List'!$AO$10:$AQ$188,3,FALSE))),"")</f>
        <v>London Region</v>
      </c>
      <c r="D184" s="116" t="str">
        <f ca="1">IFERROR(IF((VLOOKUP($E184,'Org List'!$AT$10:$AV$188,3,FALSE))="","",(VLOOKUP($E184,'Org List'!$AT$10:$AV$188,3,FALSE))),"")</f>
        <v>NHS England London</v>
      </c>
      <c r="E184" s="97" t="str">
        <f t="shared" ca="1" si="5"/>
        <v>E09000033</v>
      </c>
      <c r="F184" s="99" t="str">
        <f ca="1">IF(E184="","",VLOOKUP(E184,'Org List'!$J$9:$K$488,2,0))</f>
        <v>Westminster</v>
      </c>
      <c r="G184" s="123">
        <f ca="1">IFERROR(IF((VLOOKUP($E184,'NEA Backsheet'!$D$5:$CB$183,G$9,FALSE))="","",(VLOOKUP($E184,'NEA Backsheet'!$D$5:$CB$183,G$9,FALSE))),"")</f>
        <v>1613.3847967068675</v>
      </c>
      <c r="H184" s="124">
        <f ca="1">IFERROR(IF((VLOOKUP($E184,'NEA Backsheet'!$D$5:$CB$183,H$9,FALSE))="","",(VLOOKUP($E184,'NEA Backsheet'!$D$5:$CB$183,H$9,FALSE))),"")</f>
        <v>1553.8757549047205</v>
      </c>
      <c r="I184" s="124">
        <f ca="1">IFERROR(IF((VLOOKUP($E184,'NEA Backsheet'!$D$5:$CB$183,I$9,FALSE))="","",(VLOOKUP($E184,'NEA Backsheet'!$D$5:$CB$183,I$9,FALSE))),"")</f>
        <v>1655.4242920289191</v>
      </c>
      <c r="J184" s="125">
        <f ca="1">IFERROR(IF((VLOOKUP($E184,'NEA Backsheet'!$D$5:$CB$183,J$9,FALSE))="","",(VLOOKUP($E184,'NEA Backsheet'!$D$5:$CB$183,J$9,FALSE))),"")</f>
        <v>1640.1353702021459</v>
      </c>
      <c r="K184" s="123">
        <f ca="1">IFERROR(IF((VLOOKUP($E184,'NEA Backsheet'!$D$5:$CB$183,K$9,FALSE))="","",(VLOOKUP($E184,'NEA Backsheet'!$D$5:$CB$183,K$9,FALSE))),"")</f>
        <v>1480.4913877917836</v>
      </c>
      <c r="L184" s="124">
        <f ca="1">IFERROR(IF((VLOOKUP($E184,'NEA Backsheet'!$D$5:$CB$183,L$9,FALSE))="","",(VLOOKUP($E184,'NEA Backsheet'!$D$5:$CB$183,L$9,FALSE))),"")</f>
        <v>1497.9984967787516</v>
      </c>
      <c r="M184" s="124">
        <f ca="1">IFERROR(IF((VLOOKUP($E184,'NEA Backsheet'!$D$5:$CB$183,M$9,FALSE))="","",(VLOOKUP($E184,'NEA Backsheet'!$D$5:$CB$183,M$9,FALSE))),"")</f>
        <v>1749.4987530944129</v>
      </c>
      <c r="N184" s="126">
        <f ca="1">IFERROR(IF((VLOOKUP($E184,'NEA Backsheet'!$D$5:$CB$183,N$9,FALSE))="","",(VLOOKUP($E184,'NEA Backsheet'!$D$5:$CB$183,N$9,FALSE))),"")</f>
        <v>1680.7256751581799</v>
      </c>
      <c r="O184" s="184">
        <f ca="1">IFERROR(IF((VLOOKUP($E184,'NEA Backsheet'!$D$5:$CB$183,O$9,FALSE))="","",(VLOOKUP($E184,'NEA Backsheet'!$D$5:$CB$183,O$9,FALSE))),"")</f>
        <v>1605.7664621404251</v>
      </c>
      <c r="P184" s="126">
        <f ca="1">IFERROR(IF((VLOOKUP($E184,'NEA Backsheet'!$D$5:$CB$183,P$9,FALSE))="","",(VLOOKUP($E184,'NEA Backsheet'!$D$5:$CB$183,P$9,FALSE))),"")</f>
        <v>1677.0606010178726</v>
      </c>
      <c r="Q184" s="127">
        <f ca="1">IFERROR(IF((VLOOKUP($E184,'NEA Backsheet'!$D$5:$CB$183,Q$9,FALSE))="","",(VLOOKUP($E184,'NEA Backsheet'!$D$5:$CB$183,Q$9,FALSE))),"")</f>
        <v>0</v>
      </c>
      <c r="R184" s="126">
        <f ca="1">IFERROR(IF((VLOOKUP($E184,'NEA Backsheet'!$D$5:$CB$183,R$9,FALSE))="","",(VLOOKUP($E184,'NEA Backsheet'!$D$5:$CB$183,R$9,FALSE))),"")</f>
        <v>0</v>
      </c>
    </row>
    <row r="185" spans="1:18" ht="15" customHeight="1" x14ac:dyDescent="0.3">
      <c r="A185" s="56">
        <v>171</v>
      </c>
      <c r="B185" s="97" t="str">
        <f ca="1">IFERROR(IF((VLOOKUP($E185,'Org List'!$AJ$10:$AL$188,3,FALSE))="","",(VLOOKUP($E185,'Org List'!$AJ$10:$AL$188,3,FALSE))),"")</f>
        <v>North of England Commissioning Region</v>
      </c>
      <c r="C185" s="98" t="str">
        <f ca="1">IFERROR(IF((VLOOKUP($E185,'Org List'!$AO$10:$AQ$188,3,FALSE))="","",(VLOOKUP($E185,'Org List'!$AO$10:$AQ$188,3,FALSE))),"")</f>
        <v>North West Region</v>
      </c>
      <c r="D185" s="116" t="str">
        <f ca="1">IFERROR(IF((VLOOKUP($E185,'Org List'!$AT$10:$AV$188,3,FALSE))="","",(VLOOKUP($E185,'Org List'!$AT$10:$AV$188,3,FALSE))),"")</f>
        <v>NHS England North (Greater Manchester)</v>
      </c>
      <c r="E185" s="97" t="str">
        <f t="shared" ca="1" si="5"/>
        <v>E08000010</v>
      </c>
      <c r="F185" s="99" t="str">
        <f ca="1">IF(E185="","",VLOOKUP(E185,'Org List'!$J$9:$K$488,2,0))</f>
        <v>Wigan</v>
      </c>
      <c r="G185" s="123">
        <f ca="1">IFERROR(IF((VLOOKUP($E185,'NEA Backsheet'!$D$5:$CB$183,G$9,FALSE))="","",(VLOOKUP($E185,'NEA Backsheet'!$D$5:$CB$183,G$9,FALSE))),"")</f>
        <v>2678.1627624708026</v>
      </c>
      <c r="H185" s="124">
        <f ca="1">IFERROR(IF((VLOOKUP($E185,'NEA Backsheet'!$D$5:$CB$183,H$9,FALSE))="","",(VLOOKUP($E185,'NEA Backsheet'!$D$5:$CB$183,H$9,FALSE))),"")</f>
        <v>2839.8791976529619</v>
      </c>
      <c r="I185" s="124">
        <f ca="1">IFERROR(IF((VLOOKUP($E185,'NEA Backsheet'!$D$5:$CB$183,I$9,FALSE))="","",(VLOOKUP($E185,'NEA Backsheet'!$D$5:$CB$183,I$9,FALSE))),"")</f>
        <v>3123.8790180491305</v>
      </c>
      <c r="J185" s="125">
        <f ca="1">IFERROR(IF((VLOOKUP($E185,'NEA Backsheet'!$D$5:$CB$183,J$9,FALSE))="","",(VLOOKUP($E185,'NEA Backsheet'!$D$5:$CB$183,J$9,FALSE))),"")</f>
        <v>3091.2788458111841</v>
      </c>
      <c r="K185" s="123">
        <f ca="1">IFERROR(IF((VLOOKUP($E185,'NEA Backsheet'!$D$5:$CB$183,K$9,FALSE))="","",(VLOOKUP($E185,'NEA Backsheet'!$D$5:$CB$183,K$9,FALSE))),"")</f>
        <v>2867.3035238927282</v>
      </c>
      <c r="L185" s="124">
        <f ca="1">IFERROR(IF((VLOOKUP($E185,'NEA Backsheet'!$D$5:$CB$183,L$9,FALSE))="","",(VLOOKUP($E185,'NEA Backsheet'!$D$5:$CB$183,L$9,FALSE))),"")</f>
        <v>2700.0808327663144</v>
      </c>
      <c r="M185" s="124">
        <f ca="1">IFERROR(IF((VLOOKUP($E185,'NEA Backsheet'!$D$5:$CB$183,M$9,FALSE))="","",(VLOOKUP($E185,'NEA Backsheet'!$D$5:$CB$183,M$9,FALSE))),"")</f>
        <v>2941.3956114005277</v>
      </c>
      <c r="N185" s="126">
        <f ca="1">IFERROR(IF((VLOOKUP($E185,'NEA Backsheet'!$D$5:$CB$183,N$9,FALSE))="","",(VLOOKUP($E185,'NEA Backsheet'!$D$5:$CB$183,N$9,FALSE))),"")</f>
        <v>2829.2183511866806</v>
      </c>
      <c r="O185" s="184">
        <f ca="1">IFERROR(IF((VLOOKUP($E185,'NEA Backsheet'!$D$5:$CB$183,O$9,FALSE))="","",(VLOOKUP($E185,'NEA Backsheet'!$D$5:$CB$183,O$9,FALSE))),"")</f>
        <v>3283.6967166858153</v>
      </c>
      <c r="P185" s="126">
        <f ca="1">IFERROR(IF((VLOOKUP($E185,'NEA Backsheet'!$D$5:$CB$183,P$9,FALSE))="","",(VLOOKUP($E185,'NEA Backsheet'!$D$5:$CB$183,P$9,FALSE))),"")</f>
        <v>3087.3816188368851</v>
      </c>
      <c r="Q185" s="127">
        <f ca="1">IFERROR(IF((VLOOKUP($E185,'NEA Backsheet'!$D$5:$CB$183,Q$9,FALSE))="","",(VLOOKUP($E185,'NEA Backsheet'!$D$5:$CB$183,Q$9,FALSE))),"")</f>
        <v>0</v>
      </c>
      <c r="R185" s="126">
        <f ca="1">IFERROR(IF((VLOOKUP($E185,'NEA Backsheet'!$D$5:$CB$183,R$9,FALSE))="","",(VLOOKUP($E185,'NEA Backsheet'!$D$5:$CB$183,R$9,FALSE))),"")</f>
        <v>0</v>
      </c>
    </row>
    <row r="186" spans="1:18" ht="15" customHeight="1" x14ac:dyDescent="0.3">
      <c r="A186" s="56">
        <v>172</v>
      </c>
      <c r="B186" s="97" t="str">
        <f ca="1">IFERROR(IF((VLOOKUP($E186,'Org List'!$AJ$10:$AL$188,3,FALSE))="","",(VLOOKUP($E186,'Org List'!$AJ$10:$AL$188,3,FALSE))),"")</f>
        <v>South West England Commissioning Region</v>
      </c>
      <c r="C186" s="98" t="str">
        <f ca="1">IFERROR(IF((VLOOKUP($E186,'Org List'!$AO$10:$AQ$188,3,FALSE))="","",(VLOOKUP($E186,'Org List'!$AO$10:$AQ$188,3,FALSE))),"")</f>
        <v>South West Region</v>
      </c>
      <c r="D186" s="116" t="str">
        <f ca="1">IFERROR(IF((VLOOKUP($E186,'Org List'!$AT$10:$AV$188,3,FALSE))="","",(VLOOKUP($E186,'Org List'!$AT$10:$AV$188,3,FALSE))),"")</f>
        <v>NHS England South West (South West North)</v>
      </c>
      <c r="E186" s="97" t="str">
        <f t="shared" ca="1" si="5"/>
        <v>E06000054</v>
      </c>
      <c r="F186" s="99" t="str">
        <f ca="1">IF(E186="","",VLOOKUP(E186,'Org List'!$J$9:$K$488,2,0))</f>
        <v>Wiltshire</v>
      </c>
      <c r="G186" s="123">
        <f ca="1">IFERROR(IF((VLOOKUP($E186,'NEA Backsheet'!$D$5:$CB$183,G$9,FALSE))="","",(VLOOKUP($E186,'NEA Backsheet'!$D$5:$CB$183,G$9,FALSE))),"")</f>
        <v>2291.6054388212378</v>
      </c>
      <c r="H186" s="124">
        <f ca="1">IFERROR(IF((VLOOKUP($E186,'NEA Backsheet'!$D$5:$CB$183,H$9,FALSE))="","",(VLOOKUP($E186,'NEA Backsheet'!$D$5:$CB$183,H$9,FALSE))),"")</f>
        <v>2351.5355452786885</v>
      </c>
      <c r="I186" s="124">
        <f ca="1">IFERROR(IF((VLOOKUP($E186,'NEA Backsheet'!$D$5:$CB$183,I$9,FALSE))="","",(VLOOKUP($E186,'NEA Backsheet'!$D$5:$CB$183,I$9,FALSE))),"")</f>
        <v>2520.7380629058389</v>
      </c>
      <c r="J186" s="125">
        <f ca="1">IFERROR(IF((VLOOKUP($E186,'NEA Backsheet'!$D$5:$CB$183,J$9,FALSE))="","",(VLOOKUP($E186,'NEA Backsheet'!$D$5:$CB$183,J$9,FALSE))),"")</f>
        <v>2507.7207261512422</v>
      </c>
      <c r="K186" s="123">
        <f ca="1">IFERROR(IF((VLOOKUP($E186,'NEA Backsheet'!$D$5:$CB$183,K$9,FALSE))="","",(VLOOKUP($E186,'NEA Backsheet'!$D$5:$CB$183,K$9,FALSE))),"")</f>
        <v>2307.4482357779943</v>
      </c>
      <c r="L186" s="124">
        <f ca="1">IFERROR(IF((VLOOKUP($E186,'NEA Backsheet'!$D$5:$CB$183,L$9,FALSE))="","",(VLOOKUP($E186,'NEA Backsheet'!$D$5:$CB$183,L$9,FALSE))),"")</f>
        <v>2391.6452949566637</v>
      </c>
      <c r="M186" s="124">
        <f ca="1">IFERROR(IF((VLOOKUP($E186,'NEA Backsheet'!$D$5:$CB$183,M$9,FALSE))="","",(VLOOKUP($E186,'NEA Backsheet'!$D$5:$CB$183,M$9,FALSE))),"")</f>
        <v>2587.7978236358849</v>
      </c>
      <c r="N186" s="126">
        <f ca="1">IFERROR(IF((VLOOKUP($E186,'NEA Backsheet'!$D$5:$CB$183,N$9,FALSE))="","",(VLOOKUP($E186,'NEA Backsheet'!$D$5:$CB$183,N$9,FALSE))),"")</f>
        <v>2517.6286096648496</v>
      </c>
      <c r="O186" s="184">
        <f ca="1">IFERROR(IF((VLOOKUP($E186,'NEA Backsheet'!$D$5:$CB$183,O$9,FALSE))="","",(VLOOKUP($E186,'NEA Backsheet'!$D$5:$CB$183,O$9,FALSE))),"")</f>
        <v>2526.1498407004397</v>
      </c>
      <c r="P186" s="126">
        <f ca="1">IFERROR(IF((VLOOKUP($E186,'NEA Backsheet'!$D$5:$CB$183,P$9,FALSE))="","",(VLOOKUP($E186,'NEA Backsheet'!$D$5:$CB$183,P$9,FALSE))),"")</f>
        <v>2520.6634047800785</v>
      </c>
      <c r="Q186" s="127">
        <f ca="1">IFERROR(IF((VLOOKUP($E186,'NEA Backsheet'!$D$5:$CB$183,Q$9,FALSE))="","",(VLOOKUP($E186,'NEA Backsheet'!$D$5:$CB$183,Q$9,FALSE))),"")</f>
        <v>0</v>
      </c>
      <c r="R186" s="126">
        <f ca="1">IFERROR(IF((VLOOKUP($E186,'NEA Backsheet'!$D$5:$CB$183,R$9,FALSE))="","",(VLOOKUP($E186,'NEA Backsheet'!$D$5:$CB$183,R$9,FALSE))),"")</f>
        <v>0</v>
      </c>
    </row>
    <row r="187" spans="1:18" ht="15" customHeight="1" x14ac:dyDescent="0.3">
      <c r="A187" s="56">
        <v>173</v>
      </c>
      <c r="B187" s="97" t="str">
        <f ca="1">IFERROR(IF((VLOOKUP($E187,'Org List'!$AJ$10:$AL$188,3,FALSE))="","",(VLOOKUP($E187,'Org List'!$AJ$10:$AL$188,3,FALSE))),"")</f>
        <v>South East England Commissioning Region</v>
      </c>
      <c r="C187" s="98" t="str">
        <f ca="1">IFERROR(IF((VLOOKUP($E187,'Org List'!$AO$10:$AQ$188,3,FALSE))="","",(VLOOKUP($E187,'Org List'!$AO$10:$AQ$188,3,FALSE))),"")</f>
        <v>South East Region</v>
      </c>
      <c r="D187" s="116" t="str">
        <f ca="1">IFERROR(IF((VLOOKUP($E187,'Org List'!$AT$10:$AV$188,3,FALSE))="","",(VLOOKUP($E187,'Org List'!$AT$10:$AV$188,3,FALSE))),"")</f>
        <v>NHS England South East (Hampshire, Isle of Wight and Thames Valley)</v>
      </c>
      <c r="E187" s="97" t="str">
        <f t="shared" ca="1" si="5"/>
        <v>E06000040</v>
      </c>
      <c r="F187" s="99" t="str">
        <f ca="1">IF(E187="","",VLOOKUP(E187,'Org List'!$J$9:$K$488,2,0))</f>
        <v>Windsor and Maidenhead</v>
      </c>
      <c r="G187" s="123">
        <f ca="1">IFERROR(IF((VLOOKUP($E187,'NEA Backsheet'!$D$5:$CB$183,G$9,FALSE))="","",(VLOOKUP($E187,'NEA Backsheet'!$D$5:$CB$183,G$9,FALSE))),"")</f>
        <v>2780.5906807368592</v>
      </c>
      <c r="H187" s="124">
        <f ca="1">IFERROR(IF((VLOOKUP($E187,'NEA Backsheet'!$D$5:$CB$183,H$9,FALSE))="","",(VLOOKUP($E187,'NEA Backsheet'!$D$5:$CB$183,H$9,FALSE))),"")</f>
        <v>2682.2117803698939</v>
      </c>
      <c r="I187" s="124">
        <f ca="1">IFERROR(IF((VLOOKUP($E187,'NEA Backsheet'!$D$5:$CB$183,I$9,FALSE))="","",(VLOOKUP($E187,'NEA Backsheet'!$D$5:$CB$183,I$9,FALSE))),"")</f>
        <v>2830.8473586898681</v>
      </c>
      <c r="J187" s="125">
        <f ca="1">IFERROR(IF((VLOOKUP($E187,'NEA Backsheet'!$D$5:$CB$183,J$9,FALSE))="","",(VLOOKUP($E187,'NEA Backsheet'!$D$5:$CB$183,J$9,FALSE))),"")</f>
        <v>2800.4727847451736</v>
      </c>
      <c r="K187" s="123">
        <f ca="1">IFERROR(IF((VLOOKUP($E187,'NEA Backsheet'!$D$5:$CB$183,K$9,FALSE))="","",(VLOOKUP($E187,'NEA Backsheet'!$D$5:$CB$183,K$9,FALSE))),"")</f>
        <v>2678.498251799454</v>
      </c>
      <c r="L187" s="124">
        <f ca="1">IFERROR(IF((VLOOKUP($E187,'NEA Backsheet'!$D$5:$CB$183,L$9,FALSE))="","",(VLOOKUP($E187,'NEA Backsheet'!$D$5:$CB$183,L$9,FALSE))),"")</f>
        <v>2700.7986809268523</v>
      </c>
      <c r="M187" s="124">
        <f ca="1">IFERROR(IF((VLOOKUP($E187,'NEA Backsheet'!$D$5:$CB$183,M$9,FALSE))="","",(VLOOKUP($E187,'NEA Backsheet'!$D$5:$CB$183,M$9,FALSE))),"")</f>
        <v>2865.0662424523352</v>
      </c>
      <c r="N187" s="126">
        <f ca="1">IFERROR(IF((VLOOKUP($E187,'NEA Backsheet'!$D$5:$CB$183,N$9,FALSE))="","",(VLOOKUP($E187,'NEA Backsheet'!$D$5:$CB$183,N$9,FALSE))),"")</f>
        <v>2653.6257014424436</v>
      </c>
      <c r="O187" s="184">
        <f ca="1">IFERROR(IF((VLOOKUP($E187,'NEA Backsheet'!$D$5:$CB$183,O$9,FALSE))="","",(VLOOKUP($E187,'NEA Backsheet'!$D$5:$CB$183,O$9,FALSE))),"")</f>
        <v>2908.5746018594859</v>
      </c>
      <c r="P187" s="126">
        <f ca="1">IFERROR(IF((VLOOKUP($E187,'NEA Backsheet'!$D$5:$CB$183,P$9,FALSE))="","",(VLOOKUP($E187,'NEA Backsheet'!$D$5:$CB$183,P$9,FALSE))),"")</f>
        <v>2878.3181341026666</v>
      </c>
      <c r="Q187" s="127">
        <f ca="1">IFERROR(IF((VLOOKUP($E187,'NEA Backsheet'!$D$5:$CB$183,Q$9,FALSE))="","",(VLOOKUP($E187,'NEA Backsheet'!$D$5:$CB$183,Q$9,FALSE))),"")</f>
        <v>0</v>
      </c>
      <c r="R187" s="126">
        <f ca="1">IFERROR(IF((VLOOKUP($E187,'NEA Backsheet'!$D$5:$CB$183,R$9,FALSE))="","",(VLOOKUP($E187,'NEA Backsheet'!$D$5:$CB$183,R$9,FALSE))),"")</f>
        <v>0</v>
      </c>
    </row>
    <row r="188" spans="1:18" ht="15" customHeight="1" x14ac:dyDescent="0.3">
      <c r="A188" s="56">
        <v>174</v>
      </c>
      <c r="B188" s="97" t="str">
        <f ca="1">IFERROR(IF((VLOOKUP($E188,'Org List'!$AJ$10:$AL$188,3,FALSE))="","",(VLOOKUP($E188,'Org List'!$AJ$10:$AL$188,3,FALSE))),"")</f>
        <v>North of England Commissioning Region</v>
      </c>
      <c r="C188" s="98" t="str">
        <f ca="1">IFERROR(IF((VLOOKUP($E188,'Org List'!$AO$10:$AQ$188,3,FALSE))="","",(VLOOKUP($E188,'Org List'!$AO$10:$AQ$188,3,FALSE))),"")</f>
        <v>North West Region</v>
      </c>
      <c r="D188" s="116" t="str">
        <f ca="1">IFERROR(IF((VLOOKUP($E188,'Org List'!$AT$10:$AV$188,3,FALSE))="","",(VLOOKUP($E188,'Org List'!$AT$10:$AV$188,3,FALSE))),"")</f>
        <v>NHS England North (Cheshire And Merseyside)</v>
      </c>
      <c r="E188" s="97" t="str">
        <f t="shared" ca="1" si="5"/>
        <v>E08000015</v>
      </c>
      <c r="F188" s="99" t="str">
        <f ca="1">IF(E188="","",VLOOKUP(E188,'Org List'!$J$9:$K$488,2,0))</f>
        <v>Wirral</v>
      </c>
      <c r="G188" s="123">
        <f ca="1">IFERROR(IF((VLOOKUP($E188,'NEA Backsheet'!$D$5:$CB$183,G$9,FALSE))="","",(VLOOKUP($E188,'NEA Backsheet'!$D$5:$CB$183,G$9,FALSE))),"")</f>
        <v>3627.1392049087649</v>
      </c>
      <c r="H188" s="124">
        <f ca="1">IFERROR(IF((VLOOKUP($E188,'NEA Backsheet'!$D$5:$CB$183,H$9,FALSE))="","",(VLOOKUP($E188,'NEA Backsheet'!$D$5:$CB$183,H$9,FALSE))),"")</f>
        <v>3671.6329493131757</v>
      </c>
      <c r="I188" s="124">
        <f ca="1">IFERROR(IF((VLOOKUP($E188,'NEA Backsheet'!$D$5:$CB$183,I$9,FALSE))="","",(VLOOKUP($E188,'NEA Backsheet'!$D$5:$CB$183,I$9,FALSE))),"")</f>
        <v>3888.6543944834521</v>
      </c>
      <c r="J188" s="125">
        <f ca="1">IFERROR(IF((VLOOKUP($E188,'NEA Backsheet'!$D$5:$CB$183,J$9,FALSE))="","",(VLOOKUP($E188,'NEA Backsheet'!$D$5:$CB$183,J$9,FALSE))),"")</f>
        <v>3911.741538484212</v>
      </c>
      <c r="K188" s="123">
        <f ca="1">IFERROR(IF((VLOOKUP($E188,'NEA Backsheet'!$D$5:$CB$183,K$9,FALSE))="","",(VLOOKUP($E188,'NEA Backsheet'!$D$5:$CB$183,K$9,FALSE))),"")</f>
        <v>3724.1353213420516</v>
      </c>
      <c r="L188" s="124">
        <f ca="1">IFERROR(IF((VLOOKUP($E188,'NEA Backsheet'!$D$5:$CB$183,L$9,FALSE))="","",(VLOOKUP($E188,'NEA Backsheet'!$D$5:$CB$183,L$9,FALSE))),"")</f>
        <v>3795.5129432229382</v>
      </c>
      <c r="M188" s="124">
        <f ca="1">IFERROR(IF((VLOOKUP($E188,'NEA Backsheet'!$D$5:$CB$183,M$9,FALSE))="","",(VLOOKUP($E188,'NEA Backsheet'!$D$5:$CB$183,M$9,FALSE))),"")</f>
        <v>3977.4708683698254</v>
      </c>
      <c r="N188" s="126">
        <f ca="1">IFERROR(IF((VLOOKUP($E188,'NEA Backsheet'!$D$5:$CB$183,N$9,FALSE))="","",(VLOOKUP($E188,'NEA Backsheet'!$D$5:$CB$183,N$9,FALSE))),"")</f>
        <v>3853.0480583383242</v>
      </c>
      <c r="O188" s="184">
        <f ca="1">IFERROR(IF((VLOOKUP($E188,'NEA Backsheet'!$D$5:$CB$183,O$9,FALSE))="","",(VLOOKUP($E188,'NEA Backsheet'!$D$5:$CB$183,O$9,FALSE))),"")</f>
        <v>3804.7026588059857</v>
      </c>
      <c r="P188" s="126">
        <f ca="1">IFERROR(IF((VLOOKUP($E188,'NEA Backsheet'!$D$5:$CB$183,P$9,FALSE))="","",(VLOOKUP($E188,'NEA Backsheet'!$D$5:$CB$183,P$9,FALSE))),"")</f>
        <v>3795.1704126791606</v>
      </c>
      <c r="Q188" s="127">
        <f ca="1">IFERROR(IF((VLOOKUP($E188,'NEA Backsheet'!$D$5:$CB$183,Q$9,FALSE))="","",(VLOOKUP($E188,'NEA Backsheet'!$D$5:$CB$183,Q$9,FALSE))),"")</f>
        <v>0</v>
      </c>
      <c r="R188" s="126">
        <f ca="1">IFERROR(IF((VLOOKUP($E188,'NEA Backsheet'!$D$5:$CB$183,R$9,FALSE))="","",(VLOOKUP($E188,'NEA Backsheet'!$D$5:$CB$183,R$9,FALSE))),"")</f>
        <v>0</v>
      </c>
    </row>
    <row r="189" spans="1:18" ht="15" customHeight="1" x14ac:dyDescent="0.3">
      <c r="A189" s="56">
        <v>175</v>
      </c>
      <c r="B189" s="97" t="str">
        <f ca="1">IFERROR(IF((VLOOKUP($E189,'Org List'!$AJ$10:$AL$188,3,FALSE))="","",(VLOOKUP($E189,'Org List'!$AJ$10:$AL$188,3,FALSE))),"")</f>
        <v>South East England Commissioning Region</v>
      </c>
      <c r="C189" s="98" t="str">
        <f ca="1">IFERROR(IF((VLOOKUP($E189,'Org List'!$AO$10:$AQ$188,3,FALSE))="","",(VLOOKUP($E189,'Org List'!$AO$10:$AQ$188,3,FALSE))),"")</f>
        <v>South East Region</v>
      </c>
      <c r="D189" s="116" t="str">
        <f ca="1">IFERROR(IF((VLOOKUP($E189,'Org List'!$AT$10:$AV$188,3,FALSE))="","",(VLOOKUP($E189,'Org List'!$AT$10:$AV$188,3,FALSE))),"")</f>
        <v>NHS England South East (Hampshire, Isle of Wight and Thames Valley)</v>
      </c>
      <c r="E189" s="97" t="str">
        <f t="shared" ca="1" si="5"/>
        <v>E06000041</v>
      </c>
      <c r="F189" s="99" t="str">
        <f ca="1">IF(E189="","",VLOOKUP(E189,'Org List'!$J$9:$K$488,2,0))</f>
        <v>Wokingham</v>
      </c>
      <c r="G189" s="123">
        <f ca="1">IFERROR(IF((VLOOKUP($E189,'NEA Backsheet'!$D$5:$CB$183,G$9,FALSE))="","",(VLOOKUP($E189,'NEA Backsheet'!$D$5:$CB$183,G$9,FALSE))),"")</f>
        <v>2232.0288510991854</v>
      </c>
      <c r="H189" s="124">
        <f ca="1">IFERROR(IF((VLOOKUP($E189,'NEA Backsheet'!$D$5:$CB$183,H$9,FALSE))="","",(VLOOKUP($E189,'NEA Backsheet'!$D$5:$CB$183,H$9,FALSE))),"")</f>
        <v>2168.9035883830279</v>
      </c>
      <c r="I189" s="124">
        <f ca="1">IFERROR(IF((VLOOKUP($E189,'NEA Backsheet'!$D$5:$CB$183,I$9,FALSE))="","",(VLOOKUP($E189,'NEA Backsheet'!$D$5:$CB$183,I$9,FALSE))),"")</f>
        <v>2263.2372673686737</v>
      </c>
      <c r="J189" s="125">
        <f ca="1">IFERROR(IF((VLOOKUP($E189,'NEA Backsheet'!$D$5:$CB$183,J$9,FALSE))="","",(VLOOKUP($E189,'NEA Backsheet'!$D$5:$CB$183,J$9,FALSE))),"")</f>
        <v>2234.6392314337054</v>
      </c>
      <c r="K189" s="123">
        <f ca="1">IFERROR(IF((VLOOKUP($E189,'NEA Backsheet'!$D$5:$CB$183,K$9,FALSE))="","",(VLOOKUP($E189,'NEA Backsheet'!$D$5:$CB$183,K$9,FALSE))),"")</f>
        <v>2191.3769517432006</v>
      </c>
      <c r="L189" s="124">
        <f ca="1">IFERROR(IF((VLOOKUP($E189,'NEA Backsheet'!$D$5:$CB$183,L$9,FALSE))="","",(VLOOKUP($E189,'NEA Backsheet'!$D$5:$CB$183,L$9,FALSE))),"")</f>
        <v>2213.400539437052</v>
      </c>
      <c r="M189" s="124">
        <f ca="1">IFERROR(IF((VLOOKUP($E189,'NEA Backsheet'!$D$5:$CB$183,M$9,FALSE))="","",(VLOOKUP($E189,'NEA Backsheet'!$D$5:$CB$183,M$9,FALSE))),"")</f>
        <v>2297.7980676898519</v>
      </c>
      <c r="N189" s="126">
        <f ca="1">IFERROR(IF((VLOOKUP($E189,'NEA Backsheet'!$D$5:$CB$183,N$9,FALSE))="","",(VLOOKUP($E189,'NEA Backsheet'!$D$5:$CB$183,N$9,FALSE))),"")</f>
        <v>2210.3854279166812</v>
      </c>
      <c r="O189" s="184">
        <f ca="1">IFERROR(IF((VLOOKUP($E189,'NEA Backsheet'!$D$5:$CB$183,O$9,FALSE))="","",(VLOOKUP($E189,'NEA Backsheet'!$D$5:$CB$183,O$9,FALSE))),"")</f>
        <v>2222.9019476138219</v>
      </c>
      <c r="P189" s="126">
        <f ca="1">IFERROR(IF((VLOOKUP($E189,'NEA Backsheet'!$D$5:$CB$183,P$9,FALSE))="","",(VLOOKUP($E189,'NEA Backsheet'!$D$5:$CB$183,P$9,FALSE))),"")</f>
        <v>2211.4996935572026</v>
      </c>
      <c r="Q189" s="127">
        <f ca="1">IFERROR(IF((VLOOKUP($E189,'NEA Backsheet'!$D$5:$CB$183,Q$9,FALSE))="","",(VLOOKUP($E189,'NEA Backsheet'!$D$5:$CB$183,Q$9,FALSE))),"")</f>
        <v>0</v>
      </c>
      <c r="R189" s="126">
        <f ca="1">IFERROR(IF((VLOOKUP($E189,'NEA Backsheet'!$D$5:$CB$183,R$9,FALSE))="","",(VLOOKUP($E189,'NEA Backsheet'!$D$5:$CB$183,R$9,FALSE))),"")</f>
        <v>0</v>
      </c>
    </row>
    <row r="190" spans="1:18" ht="15" customHeight="1" x14ac:dyDescent="0.3">
      <c r="A190" s="56">
        <v>176</v>
      </c>
      <c r="B190" s="97" t="str">
        <f ca="1">IFERROR(IF((VLOOKUP($E190,'Org List'!$AJ$10:$AL$188,3,FALSE))="","",(VLOOKUP($E190,'Org List'!$AJ$10:$AL$188,3,FALSE))),"")</f>
        <v>Midlands and East of England Commissioning Region</v>
      </c>
      <c r="C190" s="98" t="str">
        <f ca="1">IFERROR(IF((VLOOKUP($E190,'Org List'!$AO$10:$AQ$188,3,FALSE))="","",(VLOOKUP($E190,'Org List'!$AO$10:$AQ$188,3,FALSE))),"")</f>
        <v>West Midlands Region</v>
      </c>
      <c r="D190" s="116" t="str">
        <f ca="1">IFERROR(IF((VLOOKUP($E190,'Org List'!$AT$10:$AV$188,3,FALSE))="","",(VLOOKUP($E190,'Org List'!$AT$10:$AV$188,3,FALSE))),"")</f>
        <v>NHS England Midlands And East (West Midlands)</v>
      </c>
      <c r="E190" s="97" t="str">
        <f t="shared" ca="1" si="5"/>
        <v>E08000031</v>
      </c>
      <c r="F190" s="99" t="str">
        <f ca="1">IF(E190="","",VLOOKUP(E190,'Org List'!$J$9:$K$488,2,0))</f>
        <v>Wolverhampton</v>
      </c>
      <c r="G190" s="123">
        <f ca="1">IFERROR(IF((VLOOKUP($E190,'NEA Backsheet'!$D$5:$CB$183,G$9,FALSE))="","",(VLOOKUP($E190,'NEA Backsheet'!$D$5:$CB$183,G$9,FALSE))),"")</f>
        <v>2840.2652025877746</v>
      </c>
      <c r="H190" s="124">
        <f ca="1">IFERROR(IF((VLOOKUP($E190,'NEA Backsheet'!$D$5:$CB$183,H$9,FALSE))="","",(VLOOKUP($E190,'NEA Backsheet'!$D$5:$CB$183,H$9,FALSE))),"")</f>
        <v>2694.5354475488721</v>
      </c>
      <c r="I190" s="124">
        <f ca="1">IFERROR(IF((VLOOKUP($E190,'NEA Backsheet'!$D$5:$CB$183,I$9,FALSE))="","",(VLOOKUP($E190,'NEA Backsheet'!$D$5:$CB$183,I$9,FALSE))),"")</f>
        <v>2791.5107388497008</v>
      </c>
      <c r="J190" s="125">
        <f ca="1">IFERROR(IF((VLOOKUP($E190,'NEA Backsheet'!$D$5:$CB$183,J$9,FALSE))="","",(VLOOKUP($E190,'NEA Backsheet'!$D$5:$CB$183,J$9,FALSE))),"")</f>
        <v>2724.84613096983</v>
      </c>
      <c r="K190" s="123">
        <f ca="1">IFERROR(IF((VLOOKUP($E190,'NEA Backsheet'!$D$5:$CB$183,K$9,FALSE))="","",(VLOOKUP($E190,'NEA Backsheet'!$D$5:$CB$183,K$9,FALSE))),"")</f>
        <v>2663.8657012687549</v>
      </c>
      <c r="L190" s="124">
        <f ca="1">IFERROR(IF((VLOOKUP($E190,'NEA Backsheet'!$D$5:$CB$183,L$9,FALSE))="","",(VLOOKUP($E190,'NEA Backsheet'!$D$5:$CB$183,L$9,FALSE))),"")</f>
        <v>2582.8203691174258</v>
      </c>
      <c r="M190" s="124">
        <f ca="1">IFERROR(IF((VLOOKUP($E190,'NEA Backsheet'!$D$5:$CB$183,M$9,FALSE))="","",(VLOOKUP($E190,'NEA Backsheet'!$D$5:$CB$183,M$9,FALSE))),"")</f>
        <v>2801.0700986257134</v>
      </c>
      <c r="N190" s="126">
        <f ca="1">IFERROR(IF((VLOOKUP($E190,'NEA Backsheet'!$D$5:$CB$183,N$9,FALSE))="","",(VLOOKUP($E190,'NEA Backsheet'!$D$5:$CB$183,N$9,FALSE))),"")</f>
        <v>2719.2776700833383</v>
      </c>
      <c r="O190" s="184">
        <f ca="1">IFERROR(IF((VLOOKUP($E190,'NEA Backsheet'!$D$5:$CB$183,O$9,FALSE))="","",(VLOOKUP($E190,'NEA Backsheet'!$D$5:$CB$183,O$9,FALSE))),"")</f>
        <v>2703.1523871193617</v>
      </c>
      <c r="P190" s="126">
        <f ca="1">IFERROR(IF((VLOOKUP($E190,'NEA Backsheet'!$D$5:$CB$183,P$9,FALSE))="","",(VLOOKUP($E190,'NEA Backsheet'!$D$5:$CB$183,P$9,FALSE))),"")</f>
        <v>2731.0803192082512</v>
      </c>
      <c r="Q190" s="127">
        <f ca="1">IFERROR(IF((VLOOKUP($E190,'NEA Backsheet'!$D$5:$CB$183,Q$9,FALSE))="","",(VLOOKUP($E190,'NEA Backsheet'!$D$5:$CB$183,Q$9,FALSE))),"")</f>
        <v>0</v>
      </c>
      <c r="R190" s="126">
        <f ca="1">IFERROR(IF((VLOOKUP($E190,'NEA Backsheet'!$D$5:$CB$183,R$9,FALSE))="","",(VLOOKUP($E190,'NEA Backsheet'!$D$5:$CB$183,R$9,FALSE))),"")</f>
        <v>0</v>
      </c>
    </row>
    <row r="191" spans="1:18" ht="15" customHeight="1" x14ac:dyDescent="0.3">
      <c r="A191" s="56">
        <v>177</v>
      </c>
      <c r="B191" s="97" t="str">
        <f ca="1">IFERROR(IF((VLOOKUP($E191,'Org List'!$AJ$10:$AL$188,3,FALSE))="","",(VLOOKUP($E191,'Org List'!$AJ$10:$AL$188,3,FALSE))),"")</f>
        <v>Midlands and East of England Commissioning Region</v>
      </c>
      <c r="C191" s="98" t="str">
        <f ca="1">IFERROR(IF((VLOOKUP($E191,'Org List'!$AO$10:$AQ$188,3,FALSE))="","",(VLOOKUP($E191,'Org List'!$AO$10:$AQ$188,3,FALSE))),"")</f>
        <v>West Midlands Region</v>
      </c>
      <c r="D191" s="116" t="str">
        <f ca="1">IFERROR(IF((VLOOKUP($E191,'Org List'!$AT$10:$AV$188,3,FALSE))="","",(VLOOKUP($E191,'Org List'!$AT$10:$AV$188,3,FALSE))),"")</f>
        <v>NHS England Midlands And East (West Midlands)</v>
      </c>
      <c r="E191" s="97" t="str">
        <f t="shared" ca="1" si="5"/>
        <v>E10000034</v>
      </c>
      <c r="F191" s="99" t="str">
        <f ca="1">IF(E191="","",VLOOKUP(E191,'Org List'!$J$9:$K$488,2,0))</f>
        <v>Worcestershire</v>
      </c>
      <c r="G191" s="123">
        <f ca="1">IFERROR(IF((VLOOKUP($E191,'NEA Backsheet'!$D$5:$CB$183,G$9,FALSE))="","",(VLOOKUP($E191,'NEA Backsheet'!$D$5:$CB$183,G$9,FALSE))),"")</f>
        <v>2380.8110011955378</v>
      </c>
      <c r="H191" s="124">
        <f ca="1">IFERROR(IF((VLOOKUP($E191,'NEA Backsheet'!$D$5:$CB$183,H$9,FALSE))="","",(VLOOKUP($E191,'NEA Backsheet'!$D$5:$CB$183,H$9,FALSE))),"")</f>
        <v>2181.7063169758071</v>
      </c>
      <c r="I191" s="124">
        <f ca="1">IFERROR(IF((VLOOKUP($E191,'NEA Backsheet'!$D$5:$CB$183,I$9,FALSE))="","",(VLOOKUP($E191,'NEA Backsheet'!$D$5:$CB$183,I$9,FALSE))),"")</f>
        <v>2293.1725887729572</v>
      </c>
      <c r="J191" s="125">
        <f ca="1">IFERROR(IF((VLOOKUP($E191,'NEA Backsheet'!$D$5:$CB$183,J$9,FALSE))="","",(VLOOKUP($E191,'NEA Backsheet'!$D$5:$CB$183,J$9,FALSE))),"")</f>
        <v>2210.0518351861642</v>
      </c>
      <c r="K191" s="123">
        <f ca="1">IFERROR(IF((VLOOKUP($E191,'NEA Backsheet'!$D$5:$CB$183,K$9,FALSE))="","",(VLOOKUP($E191,'NEA Backsheet'!$D$5:$CB$183,K$9,FALSE))),"")</f>
        <v>2309.7438606994979</v>
      </c>
      <c r="L191" s="124">
        <f ca="1">IFERROR(IF((VLOOKUP($E191,'NEA Backsheet'!$D$5:$CB$183,L$9,FALSE))="","",(VLOOKUP($E191,'NEA Backsheet'!$D$5:$CB$183,L$9,FALSE))),"")</f>
        <v>2306.6571928096687</v>
      </c>
      <c r="M191" s="124">
        <f ca="1">IFERROR(IF((VLOOKUP($E191,'NEA Backsheet'!$D$5:$CB$183,M$9,FALSE))="","",(VLOOKUP($E191,'NEA Backsheet'!$D$5:$CB$183,M$9,FALSE))),"")</f>
        <v>2579.946938971611</v>
      </c>
      <c r="N191" s="126">
        <f ca="1">IFERROR(IF((VLOOKUP($E191,'NEA Backsheet'!$D$5:$CB$183,N$9,FALSE))="","",(VLOOKUP($E191,'NEA Backsheet'!$D$5:$CB$183,N$9,FALSE))),"")</f>
        <v>2544.8486285865088</v>
      </c>
      <c r="O191" s="184">
        <f ca="1">IFERROR(IF((VLOOKUP($E191,'NEA Backsheet'!$D$5:$CB$183,O$9,FALSE))="","",(VLOOKUP($E191,'NEA Backsheet'!$D$5:$CB$183,O$9,FALSE))),"")</f>
        <v>2435.3445007293294</v>
      </c>
      <c r="P191" s="126">
        <f ca="1">IFERROR(IF((VLOOKUP($E191,'NEA Backsheet'!$D$5:$CB$183,P$9,FALSE))="","",(VLOOKUP($E191,'NEA Backsheet'!$D$5:$CB$183,P$9,FALSE))),"")</f>
        <v>2488.8221375176449</v>
      </c>
      <c r="Q191" s="127">
        <f ca="1">IFERROR(IF((VLOOKUP($E191,'NEA Backsheet'!$D$5:$CB$183,Q$9,FALSE))="","",(VLOOKUP($E191,'NEA Backsheet'!$D$5:$CB$183,Q$9,FALSE))),"")</f>
        <v>0</v>
      </c>
      <c r="R191" s="126">
        <f ca="1">IFERROR(IF((VLOOKUP($E191,'NEA Backsheet'!$D$5:$CB$183,R$9,FALSE))="","",(VLOOKUP($E191,'NEA Backsheet'!$D$5:$CB$183,R$9,FALSE))),"")</f>
        <v>0</v>
      </c>
    </row>
    <row r="192" spans="1:18" ht="15" customHeight="1" thickBot="1" x14ac:dyDescent="0.35">
      <c r="A192" s="56">
        <v>178</v>
      </c>
      <c r="B192" s="100" t="str">
        <f ca="1">IFERROR(IF((VLOOKUP($E192,'Org List'!$AJ$10:$AL$188,3,FALSE))="","",(VLOOKUP($E192,'Org List'!$AJ$10:$AL$188,3,FALSE))),"")</f>
        <v>North of England Commissioning Region</v>
      </c>
      <c r="C192" s="101" t="str">
        <f ca="1">IFERROR(IF((VLOOKUP($E192,'Org List'!$AO$10:$AQ$188,3,FALSE))="","",(VLOOKUP($E192,'Org List'!$AO$10:$AQ$188,3,FALSE))),"")</f>
        <v>Yorkshire and The Humber Region</v>
      </c>
      <c r="D192" s="117" t="str">
        <f ca="1">IFERROR(IF((VLOOKUP($E192,'Org List'!$AT$10:$AV$188,3,FALSE))="","",(VLOOKUP($E192,'Org List'!$AT$10:$AV$188,3,FALSE))),"")</f>
        <v>NHS England North (Yorkshire And Humber)</v>
      </c>
      <c r="E192" s="100" t="str">
        <f t="shared" ca="1" si="5"/>
        <v>E06000014</v>
      </c>
      <c r="F192" s="102" t="str">
        <f ca="1">IF(E192="","",VLOOKUP(E192,'Org List'!$J$9:$K$488,2,0))</f>
        <v>York</v>
      </c>
      <c r="G192" s="128">
        <f ca="1">IFERROR(IF((VLOOKUP($E192,'NEA Backsheet'!$D$5:$CB$183,G$9,FALSE))="","",(VLOOKUP($E192,'NEA Backsheet'!$D$5:$CB$183,G$9,FALSE))),"")</f>
        <v>2724.0126055868686</v>
      </c>
      <c r="H192" s="129">
        <f ca="1">IFERROR(IF((VLOOKUP($E192,'NEA Backsheet'!$D$5:$CB$183,H$9,FALSE))="","",(VLOOKUP($E192,'NEA Backsheet'!$D$5:$CB$183,H$9,FALSE))),"")</f>
        <v>2647.2298484536136</v>
      </c>
      <c r="I192" s="129">
        <f ca="1">IFERROR(IF((VLOOKUP($E192,'NEA Backsheet'!$D$5:$CB$183,I$9,FALSE))="","",(VLOOKUP($E192,'NEA Backsheet'!$D$5:$CB$183,I$9,FALSE))),"")</f>
        <v>2869.6344708693414</v>
      </c>
      <c r="J192" s="130">
        <f ca="1">IFERROR(IF((VLOOKUP($E192,'NEA Backsheet'!$D$5:$CB$183,J$9,FALSE))="","",(VLOOKUP($E192,'NEA Backsheet'!$D$5:$CB$183,J$9,FALSE))),"")</f>
        <v>2838.5894658029001</v>
      </c>
      <c r="K192" s="128">
        <f ca="1">IFERROR(IF((VLOOKUP($E192,'NEA Backsheet'!$D$5:$CB$183,K$9,FALSE))="","",(VLOOKUP($E192,'NEA Backsheet'!$D$5:$CB$183,K$9,FALSE))),"")</f>
        <v>2697.6141422661813</v>
      </c>
      <c r="L192" s="129">
        <f ca="1">IFERROR(IF((VLOOKUP($E192,'NEA Backsheet'!$D$5:$CB$183,L$9,FALSE))="","",(VLOOKUP($E192,'NEA Backsheet'!$D$5:$CB$183,L$9,FALSE))),"")</f>
        <v>2678.7761397761155</v>
      </c>
      <c r="M192" s="129">
        <f ca="1">IFERROR(IF((VLOOKUP($E192,'NEA Backsheet'!$D$5:$CB$183,M$9,FALSE))="","",(VLOOKUP($E192,'NEA Backsheet'!$D$5:$CB$183,M$9,FALSE))),"")</f>
        <v>2811.6105127274136</v>
      </c>
      <c r="N192" s="131">
        <f ca="1">IFERROR(IF((VLOOKUP($E192,'NEA Backsheet'!$D$5:$CB$183,N$9,FALSE))="","",(VLOOKUP($E192,'NEA Backsheet'!$D$5:$CB$183,N$9,FALSE))),"")</f>
        <v>2762.5651162643762</v>
      </c>
      <c r="O192" s="185">
        <f ca="1">IFERROR(IF((VLOOKUP($E192,'NEA Backsheet'!$D$5:$CB$183,O$9,FALSE))="","",(VLOOKUP($E192,'NEA Backsheet'!$D$5:$CB$183,O$9,FALSE))),"")</f>
        <v>2869.3107007523317</v>
      </c>
      <c r="P192" s="131">
        <f ca="1">IFERROR(IF((VLOOKUP($E192,'NEA Backsheet'!$D$5:$CB$183,P$9,FALSE))="","",(VLOOKUP($E192,'NEA Backsheet'!$D$5:$CB$183,P$9,FALSE))),"")</f>
        <v>2819.83491576088</v>
      </c>
      <c r="Q192" s="132">
        <f ca="1">IFERROR(IF((VLOOKUP($E192,'NEA Backsheet'!$D$5:$CB$183,Q$9,FALSE))="","",(VLOOKUP($E192,'NEA Backsheet'!$D$5:$CB$183,Q$9,FALSE))),"")</f>
        <v>0</v>
      </c>
      <c r="R192" s="131">
        <f ca="1">IFERROR(IF((VLOOKUP($E192,'NEA Backsheet'!$D$5:$CB$183,R$9,FALSE))="","",(VLOOKUP($E192,'NEA Backsheet'!$D$5:$CB$183,R$9,FALSE))),"")</f>
        <v>0</v>
      </c>
    </row>
    <row r="194" spans="1:21" s="168" customFormat="1" x14ac:dyDescent="0.3">
      <c r="A194" s="36"/>
      <c r="B194" s="36"/>
      <c r="C194" s="36"/>
      <c r="D194" s="36"/>
      <c r="E194" s="37" t="s">
        <v>1098</v>
      </c>
      <c r="F194" s="36"/>
      <c r="G194" s="36"/>
      <c r="H194" s="36"/>
      <c r="I194" s="36"/>
      <c r="J194" s="36"/>
      <c r="K194" s="36"/>
      <c r="L194" s="36"/>
      <c r="M194" s="36"/>
      <c r="N194" s="36"/>
      <c r="O194" s="36"/>
      <c r="P194" s="36"/>
      <c r="Q194" s="36"/>
      <c r="R194" s="36"/>
      <c r="S194" s="36"/>
      <c r="U194" s="1"/>
    </row>
    <row r="196" spans="1:21" x14ac:dyDescent="0.3">
      <c r="E196" s="292" t="s">
        <v>1100</v>
      </c>
      <c r="F196" s="292"/>
      <c r="G196" s="292"/>
    </row>
  </sheetData>
  <sheetProtection algorithmName="SHA-512" hashValue="ib8lCQNDALjL9jj83uxX2gyYqtP/f77rMzw7z6xsQkhVEIhlHJMe/ACS894QJBMy6Y3xgC+wdMQAhpfjpPsEDw==" saltValue="r5Juk1/rtItAw/Js1gmQdw==" spinCount="100000" sheet="1" objects="1" scenarios="1"/>
  <autoFilter ref="B13:R192"/>
  <mergeCells count="6">
    <mergeCell ref="E196:G196"/>
    <mergeCell ref="O11:R12"/>
    <mergeCell ref="B1:L1"/>
    <mergeCell ref="B2:L2"/>
    <mergeCell ref="G11:J12"/>
    <mergeCell ref="K11:N12"/>
  </mergeCells>
  <hyperlinks>
    <hyperlink ref="E6" location="Contents!A1" display="&lt;&lt; Contents"/>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673"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92"/>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2" width="17.6640625" customWidth="1"/>
    <col min="13" max="14" width="17.6640625" hidden="1" customWidth="1"/>
    <col min="15" max="16" width="4.6640625" customWidth="1"/>
    <col min="17" max="17" width="9.109375" style="1" hidden="1" customWidth="1"/>
    <col min="18" max="18" width="4.6640625" customWidth="1"/>
  </cols>
  <sheetData>
    <row r="1" spans="1:17" ht="21" x14ac:dyDescent="0.4">
      <c r="A1" s="36"/>
      <c r="B1" s="254" t="s">
        <v>1043</v>
      </c>
      <c r="C1" s="254"/>
      <c r="D1" s="254"/>
      <c r="E1" s="254"/>
      <c r="F1" s="254"/>
      <c r="G1" s="254"/>
      <c r="H1" s="254"/>
      <c r="I1" s="254"/>
      <c r="J1" s="254"/>
      <c r="K1" s="254"/>
      <c r="L1" s="36"/>
      <c r="M1" s="36"/>
      <c r="N1" s="36"/>
      <c r="O1" s="36"/>
    </row>
    <row r="2" spans="1:17" x14ac:dyDescent="0.3">
      <c r="A2" s="36"/>
      <c r="B2" s="250"/>
      <c r="C2" s="250"/>
      <c r="D2" s="250"/>
      <c r="E2" s="250"/>
      <c r="F2" s="250"/>
      <c r="G2" s="250"/>
      <c r="H2" s="250"/>
      <c r="I2" s="250"/>
      <c r="J2" s="250"/>
      <c r="K2" s="250"/>
      <c r="L2" s="36"/>
      <c r="M2" s="36"/>
      <c r="N2" s="36"/>
      <c r="O2" s="36"/>
    </row>
    <row r="3" spans="1:17" x14ac:dyDescent="0.3">
      <c r="A3" s="36"/>
      <c r="B3" s="36"/>
      <c r="C3" s="36"/>
      <c r="D3" s="36"/>
      <c r="E3" s="36"/>
      <c r="F3" s="36"/>
      <c r="G3" s="36"/>
      <c r="H3" s="36"/>
      <c r="I3" s="36"/>
      <c r="J3" s="36"/>
      <c r="K3" s="36"/>
      <c r="L3" s="36"/>
      <c r="M3" s="36"/>
      <c r="N3" s="36"/>
      <c r="O3" s="36"/>
    </row>
    <row r="4" spans="1:17" x14ac:dyDescent="0.3">
      <c r="A4" s="36"/>
      <c r="B4" s="36"/>
      <c r="C4" s="36"/>
      <c r="D4" s="36"/>
      <c r="E4" s="37" t="s">
        <v>1016</v>
      </c>
      <c r="F4" s="36"/>
      <c r="G4" s="38" t="str">
        <f ca="1">'Org List'!J7</f>
        <v>HWB</v>
      </c>
      <c r="H4" s="36"/>
      <c r="I4" s="36"/>
      <c r="J4" s="36"/>
      <c r="K4" s="36"/>
      <c r="L4" s="36"/>
      <c r="M4" s="36"/>
      <c r="N4" s="36"/>
      <c r="O4" s="36"/>
      <c r="Q4" s="1">
        <f ca="1">MATCH($G$4, 'Comms by AT'!$B:$B, 0)</f>
        <v>4</v>
      </c>
    </row>
    <row r="5" spans="1:17" x14ac:dyDescent="0.3">
      <c r="A5" s="36"/>
      <c r="B5" s="36"/>
      <c r="C5" s="36"/>
      <c r="D5" s="36"/>
      <c r="E5" s="36"/>
      <c r="F5" s="36"/>
      <c r="G5" s="36"/>
      <c r="H5" s="36"/>
      <c r="I5" s="36"/>
      <c r="J5" s="36"/>
      <c r="K5" s="36"/>
      <c r="L5" s="36"/>
      <c r="M5" s="36"/>
      <c r="N5" s="36"/>
      <c r="O5" s="36"/>
      <c r="Q5" s="1">
        <f ca="1">COUNTIF('Comms by AT'!$C:$C, $G$4)</f>
        <v>179</v>
      </c>
    </row>
    <row r="6" spans="1:17" ht="20.100000000000001" customHeight="1" x14ac:dyDescent="0.3">
      <c r="E6" s="214" t="s">
        <v>1733</v>
      </c>
    </row>
    <row r="7" spans="1:17" x14ac:dyDescent="0.3">
      <c r="A7" s="36"/>
      <c r="B7" s="36"/>
      <c r="C7" s="36"/>
      <c r="D7" s="36"/>
      <c r="E7" s="37" t="s">
        <v>1017</v>
      </c>
      <c r="F7" s="36"/>
      <c r="G7" s="36"/>
      <c r="H7" s="36"/>
      <c r="I7" s="36"/>
      <c r="J7" s="36"/>
      <c r="K7" s="36"/>
      <c r="L7" s="36"/>
      <c r="M7" s="36"/>
      <c r="N7" s="36"/>
      <c r="O7" s="36"/>
    </row>
    <row r="9" spans="1:17" s="1" customFormat="1" hidden="1" x14ac:dyDescent="0.3">
      <c r="G9" s="1">
        <v>3</v>
      </c>
      <c r="H9" s="1">
        <v>4</v>
      </c>
      <c r="I9" s="1">
        <v>5</v>
      </c>
      <c r="J9" s="1">
        <v>6</v>
      </c>
      <c r="K9" s="1">
        <v>11</v>
      </c>
      <c r="L9" s="1">
        <v>12</v>
      </c>
      <c r="M9" s="1">
        <v>13</v>
      </c>
      <c r="N9" s="1">
        <v>14</v>
      </c>
    </row>
    <row r="10" spans="1:17" ht="15" thickBot="1" x14ac:dyDescent="0.35"/>
    <row r="11" spans="1:17" ht="30" customHeight="1" x14ac:dyDescent="0.3">
      <c r="B11" s="203"/>
      <c r="C11" s="204"/>
      <c r="D11" s="205"/>
      <c r="E11" s="198"/>
      <c r="F11" s="200"/>
      <c r="G11" s="286" t="s">
        <v>875</v>
      </c>
      <c r="H11" s="287"/>
      <c r="I11" s="287"/>
      <c r="J11" s="288"/>
      <c r="K11" s="286" t="s">
        <v>885</v>
      </c>
      <c r="L11" s="287"/>
      <c r="M11" s="287"/>
      <c r="N11" s="288"/>
    </row>
    <row r="12" spans="1:17" x14ac:dyDescent="0.3">
      <c r="B12" s="211"/>
      <c r="C12" s="212"/>
      <c r="D12" s="213"/>
      <c r="E12" s="209"/>
      <c r="F12" s="210"/>
      <c r="G12" s="289"/>
      <c r="H12" s="290"/>
      <c r="I12" s="290"/>
      <c r="J12" s="291"/>
      <c r="K12" s="289"/>
      <c r="L12" s="290"/>
      <c r="M12" s="290"/>
      <c r="N12" s="291"/>
    </row>
    <row r="13" spans="1:17" ht="15" thickBot="1" x14ac:dyDescent="0.35">
      <c r="B13" s="206" t="s">
        <v>1031</v>
      </c>
      <c r="C13" s="207" t="s">
        <v>1117</v>
      </c>
      <c r="D13" s="208" t="s">
        <v>1033</v>
      </c>
      <c r="E13" s="199" t="s">
        <v>195</v>
      </c>
      <c r="F13" s="201" t="s">
        <v>1018</v>
      </c>
      <c r="G13" s="86" t="s">
        <v>876</v>
      </c>
      <c r="H13" s="85" t="s">
        <v>877</v>
      </c>
      <c r="I13" s="85" t="s">
        <v>878</v>
      </c>
      <c r="J13" s="88" t="s">
        <v>879</v>
      </c>
      <c r="K13" s="179" t="s">
        <v>881</v>
      </c>
      <c r="L13" s="88" t="s">
        <v>882</v>
      </c>
      <c r="M13" s="87" t="s">
        <v>883</v>
      </c>
      <c r="N13" s="88" t="s">
        <v>884</v>
      </c>
    </row>
    <row r="14" spans="1:17" ht="15" customHeight="1" x14ac:dyDescent="0.3">
      <c r="A14" s="56">
        <v>0</v>
      </c>
      <c r="B14" s="94" t="str">
        <f ca="1">IFERROR(IF((VLOOKUP($E14,'Org List'!$AJ$10:$AL$188,3,FALSE))="","",(VLOOKUP($E14,'Org List'!$AJ$10:$AL$188,3,FALSE))),"")</f>
        <v/>
      </c>
      <c r="C14" s="95" t="str">
        <f ca="1">IFERROR(IF((VLOOKUP($E14,'Org List'!$AO$10:$AQ$188,3,FALSE))="","",(VLOOKUP($E14,'Org List'!$AO$10:$AQ$188,3,FALSE))),"")</f>
        <v/>
      </c>
      <c r="D14" s="115" t="str">
        <f ca="1">IFERROR(IF((VLOOKUP($E14,'Org List'!$AT$10:$AV$188,3,FALSE))="","",(VLOOKUP($E14,'Org List'!$AT$10:$AV$188,3,FALSE))),"")</f>
        <v/>
      </c>
      <c r="E14" s="94" t="str">
        <f t="shared" ref="E14:E45" ca="1" si="0">IF($A14&gt;$Q$5-1,"",INDIRECT("'Comms by AT'!D"&amp;$A14+$Q$4))</f>
        <v>HWB</v>
      </c>
      <c r="F14" s="96" t="str">
        <f ca="1">IF(E14="","",VLOOKUP(E14,'Org List'!$J$9:$K$488,2,0))</f>
        <v>Health and Wellbeing Board</v>
      </c>
      <c r="G14" s="118">
        <f ca="1">IFERROR(IF((VLOOKUP($E14,'DTOC Backsheet'!$D$5:$AF$183,G$9,FALSE))="","",(VLOOKUP($E14,'DTOC Backsheet'!$D$5:$AF$183,G$9,FALSE))),"")</f>
        <v>530579</v>
      </c>
      <c r="H14" s="119">
        <f ca="1">IFERROR(IF((VLOOKUP($E14,'DTOC Backsheet'!$D$5:$AF$183,H$9,FALSE))="","",(VLOOKUP($E14,'DTOC Backsheet'!$D$5:$AF$183,H$9,FALSE))),"")</f>
        <v>528065</v>
      </c>
      <c r="I14" s="119">
        <f ca="1">IFERROR(IF((VLOOKUP($E14,'DTOC Backsheet'!$D$5:$AF$183,I$9,FALSE))="","",(VLOOKUP($E14,'DTOC Backsheet'!$D$5:$AF$183,I$9,FALSE))),"")</f>
        <v>467884</v>
      </c>
      <c r="J14" s="120">
        <f ca="1">IFERROR(IF((VLOOKUP($E14,'DTOC Backsheet'!$D$5:$AF$183,J$9,FALSE))="","",(VLOOKUP($E14,'DTOC Backsheet'!$D$5:$AF$183,J$9,FALSE))),"")</f>
        <v>443636</v>
      </c>
      <c r="K14" s="183">
        <f ca="1">IFERROR(IF((VLOOKUP($E14,'DTOC Backsheet'!$D$5:$AF$183,K$9,FALSE))="","",(VLOOKUP($E14,'DTOC Backsheet'!$D$5:$AF$183,K$9,FALSE))),"")</f>
        <v>416250</v>
      </c>
      <c r="L14" s="121">
        <f ca="1">IFERROR(IF((VLOOKUP($E14,'DTOC Backsheet'!$D$5:$AF$183,L$9,FALSE))="","",(VLOOKUP($E14,'DTOC Backsheet'!$D$5:$AF$183,L$9,FALSE))),"")</f>
        <v>427699</v>
      </c>
      <c r="M14" s="122">
        <f ca="1">IFERROR(IF((VLOOKUP($E14,'DTOC Backsheet'!$D$5:$AF$183,M$9,FALSE))="","",(VLOOKUP($E14,'DTOC Backsheet'!$D$5:$AF$183,M$9,FALSE))),"")</f>
        <v>0</v>
      </c>
      <c r="N14" s="121">
        <f ca="1">IFERROR(IF((VLOOKUP($E14,'DTOC Backsheet'!$D$5:$AF$183,N$9,FALSE))="","",(VLOOKUP($E14,'DTOC Backsheet'!$D$5:$AF$183,N$9,FALSE))),"")</f>
        <v>0</v>
      </c>
    </row>
    <row r="15" spans="1:17" ht="15" customHeight="1" x14ac:dyDescent="0.3">
      <c r="A15" s="56">
        <v>1</v>
      </c>
      <c r="B15" s="97" t="str">
        <f ca="1">IFERROR(IF((VLOOKUP($E15,'Org List'!$AJ$10:$AL$188,3,FALSE))="","",(VLOOKUP($E15,'Org List'!$AJ$10:$AL$188,3,FALSE))),"")</f>
        <v>North of England Commissioning Region</v>
      </c>
      <c r="C15" s="98" t="str">
        <f ca="1">IFERROR(IF((VLOOKUP($E15,'Org List'!$AO$10:$AQ$188,3,FALSE))="","",(VLOOKUP($E15,'Org List'!$AO$10:$AQ$188,3,FALSE))),"")</f>
        <v/>
      </c>
      <c r="D15" s="116" t="str">
        <f ca="1">IFERROR(IF((VLOOKUP($E15,'Org List'!$AT$10:$AV$188,3,FALSE))="","",(VLOOKUP($E15,'Org List'!$AT$10:$AV$188,3,FALSE))),"")</f>
        <v/>
      </c>
      <c r="E15" s="97" t="str">
        <f t="shared" ca="1" si="0"/>
        <v>Y54</v>
      </c>
      <c r="F15" s="99" t="str">
        <f ca="1">IF(E15="","",VLOOKUP(E15,'Org List'!$J$9:$K$488,2,0))</f>
        <v>North of England Commissioning Region</v>
      </c>
      <c r="G15" s="123">
        <f ca="1">IFERROR(IF((VLOOKUP($E15,'DTOC Backsheet'!$D$5:$AF$183,G$9,FALSE))="","",(VLOOKUP($E15,'DTOC Backsheet'!$D$5:$AF$183,G$9,FALSE))),"")</f>
        <v>134863</v>
      </c>
      <c r="H15" s="124">
        <f ca="1">IFERROR(IF((VLOOKUP($E15,'DTOC Backsheet'!$D$5:$AF$183,H$9,FALSE))="","",(VLOOKUP($E15,'DTOC Backsheet'!$D$5:$AF$183,H$9,FALSE))),"")</f>
        <v>134405</v>
      </c>
      <c r="I15" s="124">
        <f ca="1">IFERROR(IF((VLOOKUP($E15,'DTOC Backsheet'!$D$5:$AF$183,I$9,FALSE))="","",(VLOOKUP($E15,'DTOC Backsheet'!$D$5:$AF$183,I$9,FALSE))),"")</f>
        <v>125573</v>
      </c>
      <c r="J15" s="125">
        <f ca="1">IFERROR(IF((VLOOKUP($E15,'DTOC Backsheet'!$D$5:$AF$183,J$9,FALSE))="","",(VLOOKUP($E15,'DTOC Backsheet'!$D$5:$AF$183,J$9,FALSE))),"")</f>
        <v>124708</v>
      </c>
      <c r="K15" s="184">
        <f ca="1">IFERROR(IF((VLOOKUP($E15,'DTOC Backsheet'!$D$5:$AF$183,K$9,FALSE))="","",(VLOOKUP($E15,'DTOC Backsheet'!$D$5:$AF$183,K$9,FALSE))),"")</f>
        <v>111484</v>
      </c>
      <c r="L15" s="126">
        <f ca="1">IFERROR(IF((VLOOKUP($E15,'DTOC Backsheet'!$D$5:$AF$183,L$9,FALSE))="","",(VLOOKUP($E15,'DTOC Backsheet'!$D$5:$AF$183,L$9,FALSE))),"")</f>
        <v>115965</v>
      </c>
      <c r="M15" s="127">
        <f ca="1">IFERROR(IF((VLOOKUP($E15,'DTOC Backsheet'!$D$5:$AF$183,M$9,FALSE))="","",(VLOOKUP($E15,'DTOC Backsheet'!$D$5:$AF$183,M$9,FALSE))),"")</f>
        <v>0</v>
      </c>
      <c r="N15" s="126">
        <f ca="1">IFERROR(IF((VLOOKUP($E15,'DTOC Backsheet'!$D$5:$AF$183,N$9,FALSE))="","",(VLOOKUP($E15,'DTOC Backsheet'!$D$5:$AF$183,N$9,FALSE))),"")</f>
        <v>0</v>
      </c>
    </row>
    <row r="16" spans="1:17" ht="15" customHeight="1" x14ac:dyDescent="0.3">
      <c r="A16" s="56">
        <v>2</v>
      </c>
      <c r="B16" s="97" t="str">
        <f ca="1">IFERROR(IF((VLOOKUP($E16,'Org List'!$AJ$10:$AL$188,3,FALSE))="","",(VLOOKUP($E16,'Org List'!$AJ$10:$AL$188,3,FALSE))),"")</f>
        <v>Midlands and East of England Commissioning Region</v>
      </c>
      <c r="C16" s="98" t="str">
        <f ca="1">IFERROR(IF((VLOOKUP($E16,'Org List'!$AO$10:$AQ$188,3,FALSE))="","",(VLOOKUP($E16,'Org List'!$AO$10:$AQ$188,3,FALSE))),"")</f>
        <v/>
      </c>
      <c r="D16" s="116" t="str">
        <f ca="1">IFERROR(IF((VLOOKUP($E16,'Org List'!$AT$10:$AV$188,3,FALSE))="","",(VLOOKUP($E16,'Org List'!$AT$10:$AV$188,3,FALSE))),"")</f>
        <v/>
      </c>
      <c r="E16" s="97" t="str">
        <f t="shared" ca="1" si="0"/>
        <v>Y55</v>
      </c>
      <c r="F16" s="99" t="str">
        <f ca="1">IF(E16="","",VLOOKUP(E16,'Org List'!$J$9:$K$488,2,0))</f>
        <v>Midlands and East of England Commissioning Region</v>
      </c>
      <c r="G16" s="123">
        <f ca="1">IFERROR(IF((VLOOKUP($E16,'DTOC Backsheet'!$D$5:$AF$183,G$9,FALSE))="","",(VLOOKUP($E16,'DTOC Backsheet'!$D$5:$AF$183,G$9,FALSE))),"")</f>
        <v>168649</v>
      </c>
      <c r="H16" s="124">
        <f ca="1">IFERROR(IF((VLOOKUP($E16,'DTOC Backsheet'!$D$5:$AF$183,H$9,FALSE))="","",(VLOOKUP($E16,'DTOC Backsheet'!$D$5:$AF$183,H$9,FALSE))),"")</f>
        <v>168390</v>
      </c>
      <c r="I16" s="124">
        <f ca="1">IFERROR(IF((VLOOKUP($E16,'DTOC Backsheet'!$D$5:$AF$183,I$9,FALSE))="","",(VLOOKUP($E16,'DTOC Backsheet'!$D$5:$AF$183,I$9,FALSE))),"")</f>
        <v>150130</v>
      </c>
      <c r="J16" s="125">
        <f ca="1">IFERROR(IF((VLOOKUP($E16,'DTOC Backsheet'!$D$5:$AF$183,J$9,FALSE))="","",(VLOOKUP($E16,'DTOC Backsheet'!$D$5:$AF$183,J$9,FALSE))),"")</f>
        <v>137626</v>
      </c>
      <c r="K16" s="184">
        <f ca="1">IFERROR(IF((VLOOKUP($E16,'DTOC Backsheet'!$D$5:$AF$183,K$9,FALSE))="","",(VLOOKUP($E16,'DTOC Backsheet'!$D$5:$AF$183,K$9,FALSE))),"")</f>
        <v>132524</v>
      </c>
      <c r="L16" s="126">
        <f ca="1">IFERROR(IF((VLOOKUP($E16,'DTOC Backsheet'!$D$5:$AF$183,L$9,FALSE))="","",(VLOOKUP($E16,'DTOC Backsheet'!$D$5:$AF$183,L$9,FALSE))),"")</f>
        <v>132923</v>
      </c>
      <c r="M16" s="127">
        <f ca="1">IFERROR(IF((VLOOKUP($E16,'DTOC Backsheet'!$D$5:$AF$183,M$9,FALSE))="","",(VLOOKUP($E16,'DTOC Backsheet'!$D$5:$AF$183,M$9,FALSE))),"")</f>
        <v>0</v>
      </c>
      <c r="N16" s="126">
        <f ca="1">IFERROR(IF((VLOOKUP($E16,'DTOC Backsheet'!$D$5:$AF$183,N$9,FALSE))="","",(VLOOKUP($E16,'DTOC Backsheet'!$D$5:$AF$183,N$9,FALSE))),"")</f>
        <v>0</v>
      </c>
    </row>
    <row r="17" spans="1:14" ht="15" customHeight="1" x14ac:dyDescent="0.3">
      <c r="A17" s="56">
        <v>3</v>
      </c>
      <c r="B17" s="97" t="str">
        <f ca="1">IFERROR(IF((VLOOKUP($E17,'Org List'!$AJ$10:$AL$188,3,FALSE))="","",(VLOOKUP($E17,'Org List'!$AJ$10:$AL$188,3,FALSE))),"")</f>
        <v>London Commissioning Region</v>
      </c>
      <c r="C17" s="98" t="str">
        <f ca="1">IFERROR(IF((VLOOKUP($E17,'Org List'!$AO$10:$AQ$188,3,FALSE))="","",(VLOOKUP($E17,'Org List'!$AO$10:$AQ$188,3,FALSE))),"")</f>
        <v/>
      </c>
      <c r="D17" s="116" t="str">
        <f ca="1">IFERROR(IF((VLOOKUP($E17,'Org List'!$AT$10:$AV$188,3,FALSE))="","",(VLOOKUP($E17,'Org List'!$AT$10:$AV$188,3,FALSE))),"")</f>
        <v/>
      </c>
      <c r="E17" s="97" t="str">
        <f t="shared" ca="1" si="0"/>
        <v>Y56</v>
      </c>
      <c r="F17" s="99" t="str">
        <f ca="1">IF(E17="","",VLOOKUP(E17,'Org List'!$J$9:$K$488,2,0))</f>
        <v>London Commissioning Region</v>
      </c>
      <c r="G17" s="123">
        <f ca="1">IFERROR(IF((VLOOKUP($E17,'DTOC Backsheet'!$D$5:$AF$183,G$9,FALSE))="","",(VLOOKUP($E17,'DTOC Backsheet'!$D$5:$AF$183,G$9,FALSE))),"")</f>
        <v>47858</v>
      </c>
      <c r="H17" s="124">
        <f ca="1">IFERROR(IF((VLOOKUP($E17,'DTOC Backsheet'!$D$5:$AF$183,H$9,FALSE))="","",(VLOOKUP($E17,'DTOC Backsheet'!$D$5:$AF$183,H$9,FALSE))),"")</f>
        <v>48210</v>
      </c>
      <c r="I17" s="124">
        <f ca="1">IFERROR(IF((VLOOKUP($E17,'DTOC Backsheet'!$D$5:$AF$183,I$9,FALSE))="","",(VLOOKUP($E17,'DTOC Backsheet'!$D$5:$AF$183,I$9,FALSE))),"")</f>
        <v>41478</v>
      </c>
      <c r="J17" s="125">
        <f ca="1">IFERROR(IF((VLOOKUP($E17,'DTOC Backsheet'!$D$5:$AF$183,J$9,FALSE))="","",(VLOOKUP($E17,'DTOC Backsheet'!$D$5:$AF$183,J$9,FALSE))),"")</f>
        <v>37958</v>
      </c>
      <c r="K17" s="184">
        <f ca="1">IFERROR(IF((VLOOKUP($E17,'DTOC Backsheet'!$D$5:$AF$183,K$9,FALSE))="","",(VLOOKUP($E17,'DTOC Backsheet'!$D$5:$AF$183,K$9,FALSE))),"")</f>
        <v>41067</v>
      </c>
      <c r="L17" s="126">
        <f ca="1">IFERROR(IF((VLOOKUP($E17,'DTOC Backsheet'!$D$5:$AF$183,L$9,FALSE))="","",(VLOOKUP($E17,'DTOC Backsheet'!$D$5:$AF$183,L$9,FALSE))),"")</f>
        <v>40027</v>
      </c>
      <c r="M17" s="127">
        <f ca="1">IFERROR(IF((VLOOKUP($E17,'DTOC Backsheet'!$D$5:$AF$183,M$9,FALSE))="","",(VLOOKUP($E17,'DTOC Backsheet'!$D$5:$AF$183,M$9,FALSE))),"")</f>
        <v>0</v>
      </c>
      <c r="N17" s="126">
        <f ca="1">IFERROR(IF((VLOOKUP($E17,'DTOC Backsheet'!$D$5:$AF$183,N$9,FALSE))="","",(VLOOKUP($E17,'DTOC Backsheet'!$D$5:$AF$183,N$9,FALSE))),"")</f>
        <v>0</v>
      </c>
    </row>
    <row r="18" spans="1:14" ht="15" customHeight="1" x14ac:dyDescent="0.3">
      <c r="A18" s="56">
        <v>4</v>
      </c>
      <c r="B18" s="97" t="str">
        <f ca="1">IFERROR(IF((VLOOKUP($E18,'Org List'!$AJ$10:$AL$188,3,FALSE))="","",(VLOOKUP($E18,'Org List'!$AJ$10:$AL$188,3,FALSE))),"")</f>
        <v>South West England Commissioning Region</v>
      </c>
      <c r="C18" s="98" t="str">
        <f ca="1">IFERROR(IF((VLOOKUP($E18,'Org List'!$AO$10:$AQ$188,3,FALSE))="","",(VLOOKUP($E18,'Org List'!$AO$10:$AQ$188,3,FALSE))),"")</f>
        <v/>
      </c>
      <c r="D18" s="116" t="str">
        <f ca="1">IFERROR(IF((VLOOKUP($E18,'Org List'!$AT$10:$AV$188,3,FALSE))="","",(VLOOKUP($E18,'Org List'!$AT$10:$AV$188,3,FALSE))),"")</f>
        <v/>
      </c>
      <c r="E18" s="97" t="str">
        <f t="shared" ca="1" si="0"/>
        <v>Y58</v>
      </c>
      <c r="F18" s="99" t="str">
        <f ca="1">IF(E18="","",VLOOKUP(E18,'Org List'!$J$9:$K$488,2,0))</f>
        <v>South West England Commissioning Region</v>
      </c>
      <c r="G18" s="123">
        <f ca="1">IFERROR(IF((VLOOKUP($E18,'DTOC Backsheet'!$D$5:$AF$183,G$9,FALSE))="","",(VLOOKUP($E18,'DTOC Backsheet'!$D$5:$AF$183,G$9,FALSE))),"")</f>
        <v>73411</v>
      </c>
      <c r="H18" s="124">
        <f ca="1">IFERROR(IF((VLOOKUP($E18,'DTOC Backsheet'!$D$5:$AF$183,H$9,FALSE))="","",(VLOOKUP($E18,'DTOC Backsheet'!$D$5:$AF$183,H$9,FALSE))),"")</f>
        <v>71078</v>
      </c>
      <c r="I18" s="124">
        <f ca="1">IFERROR(IF((VLOOKUP($E18,'DTOC Backsheet'!$D$5:$AF$183,I$9,FALSE))="","",(VLOOKUP($E18,'DTOC Backsheet'!$D$5:$AF$183,I$9,FALSE))),"")</f>
        <v>57384</v>
      </c>
      <c r="J18" s="125">
        <f ca="1">IFERROR(IF((VLOOKUP($E18,'DTOC Backsheet'!$D$5:$AF$183,J$9,FALSE))="","",(VLOOKUP($E18,'DTOC Backsheet'!$D$5:$AF$183,J$9,FALSE))),"")</f>
        <v>56470</v>
      </c>
      <c r="K18" s="184">
        <f ca="1">IFERROR(IF((VLOOKUP($E18,'DTOC Backsheet'!$D$5:$AF$183,K$9,FALSE))="","",(VLOOKUP($E18,'DTOC Backsheet'!$D$5:$AF$183,K$9,FALSE))),"")</f>
        <v>46446</v>
      </c>
      <c r="L18" s="126">
        <f ca="1">IFERROR(IF((VLOOKUP($E18,'DTOC Backsheet'!$D$5:$AF$183,L$9,FALSE))="","",(VLOOKUP($E18,'DTOC Backsheet'!$D$5:$AF$183,L$9,FALSE))),"")</f>
        <v>54042</v>
      </c>
      <c r="M18" s="127">
        <f ca="1">IFERROR(IF((VLOOKUP($E18,'DTOC Backsheet'!$D$5:$AF$183,M$9,FALSE))="","",(VLOOKUP($E18,'DTOC Backsheet'!$D$5:$AF$183,M$9,FALSE))),"")</f>
        <v>0</v>
      </c>
      <c r="N18" s="126">
        <f ca="1">IFERROR(IF((VLOOKUP($E18,'DTOC Backsheet'!$D$5:$AF$183,N$9,FALSE))="","",(VLOOKUP($E18,'DTOC Backsheet'!$D$5:$AF$183,N$9,FALSE))),"")</f>
        <v>0</v>
      </c>
    </row>
    <row r="19" spans="1:14" ht="15" customHeight="1" x14ac:dyDescent="0.3">
      <c r="A19" s="56">
        <v>5</v>
      </c>
      <c r="B19" s="97" t="str">
        <f ca="1">IFERROR(IF((VLOOKUP($E19,'Org List'!$AJ$10:$AL$188,3,FALSE))="","",(VLOOKUP($E19,'Org List'!$AJ$10:$AL$188,3,FALSE))),"")</f>
        <v>South East England Commissioning Region</v>
      </c>
      <c r="C19" s="98" t="str">
        <f ca="1">IFERROR(IF((VLOOKUP($E19,'Org List'!$AO$10:$AQ$188,3,FALSE))="","",(VLOOKUP($E19,'Org List'!$AO$10:$AQ$188,3,FALSE))),"")</f>
        <v/>
      </c>
      <c r="D19" s="116" t="str">
        <f ca="1">IFERROR(IF((VLOOKUP($E19,'Org List'!$AT$10:$AV$188,3,FALSE))="","",(VLOOKUP($E19,'Org List'!$AT$10:$AV$188,3,FALSE))),"")</f>
        <v/>
      </c>
      <c r="E19" s="97" t="str">
        <f t="shared" ca="1" si="0"/>
        <v>Y59</v>
      </c>
      <c r="F19" s="99" t="str">
        <f ca="1">IF(E19="","",VLOOKUP(E19,'Org List'!$J$9:$K$488,2,0))</f>
        <v>South East England Commissioning Region</v>
      </c>
      <c r="G19" s="123">
        <f ca="1">IFERROR(IF((VLOOKUP($E19,'DTOC Backsheet'!$D$5:$AF$183,G$9,FALSE))="","",(VLOOKUP($E19,'DTOC Backsheet'!$D$5:$AF$183,G$9,FALSE))),"")</f>
        <v>105798</v>
      </c>
      <c r="H19" s="124">
        <f ca="1">IFERROR(IF((VLOOKUP($E19,'DTOC Backsheet'!$D$5:$AF$183,H$9,FALSE))="","",(VLOOKUP($E19,'DTOC Backsheet'!$D$5:$AF$183,H$9,FALSE))),"")</f>
        <v>105982</v>
      </c>
      <c r="I19" s="124">
        <f ca="1">IFERROR(IF((VLOOKUP($E19,'DTOC Backsheet'!$D$5:$AF$183,I$9,FALSE))="","",(VLOOKUP($E19,'DTOC Backsheet'!$D$5:$AF$183,I$9,FALSE))),"")</f>
        <v>93319</v>
      </c>
      <c r="J19" s="125">
        <f ca="1">IFERROR(IF((VLOOKUP($E19,'DTOC Backsheet'!$D$5:$AF$183,J$9,FALSE))="","",(VLOOKUP($E19,'DTOC Backsheet'!$D$5:$AF$183,J$9,FALSE))),"")</f>
        <v>86874</v>
      </c>
      <c r="K19" s="184">
        <f ca="1">IFERROR(IF((VLOOKUP($E19,'DTOC Backsheet'!$D$5:$AF$183,K$9,FALSE))="","",(VLOOKUP($E19,'DTOC Backsheet'!$D$5:$AF$183,K$9,FALSE))),"")</f>
        <v>84729</v>
      </c>
      <c r="L19" s="126">
        <f ca="1">IFERROR(IF((VLOOKUP($E19,'DTOC Backsheet'!$D$5:$AF$183,L$9,FALSE))="","",(VLOOKUP($E19,'DTOC Backsheet'!$D$5:$AF$183,L$9,FALSE))),"")</f>
        <v>84742</v>
      </c>
      <c r="M19" s="127">
        <f ca="1">IFERROR(IF((VLOOKUP($E19,'DTOC Backsheet'!$D$5:$AF$183,M$9,FALSE))="","",(VLOOKUP($E19,'DTOC Backsheet'!$D$5:$AF$183,M$9,FALSE))),"")</f>
        <v>0</v>
      </c>
      <c r="N19" s="126">
        <f ca="1">IFERROR(IF((VLOOKUP($E19,'DTOC Backsheet'!$D$5:$AF$183,N$9,FALSE))="","",(VLOOKUP($E19,'DTOC Backsheet'!$D$5:$AF$183,N$9,FALSE))),"")</f>
        <v>0</v>
      </c>
    </row>
    <row r="20" spans="1:14" ht="15" customHeight="1" x14ac:dyDescent="0.3">
      <c r="A20" s="56">
        <v>6</v>
      </c>
      <c r="B20" s="97" t="str">
        <f ca="1">IFERROR(IF((VLOOKUP($E20,'Org List'!$AJ$10:$AL$188,3,FALSE))="","",(VLOOKUP($E20,'Org List'!$AJ$10:$AL$188,3,FALSE))),"")</f>
        <v/>
      </c>
      <c r="C20" s="98" t="str">
        <f ca="1">IFERROR(IF((VLOOKUP($E20,'Org List'!$AO$10:$AQ$188,3,FALSE))="","",(VLOOKUP($E20,'Org List'!$AO$10:$AQ$188,3,FALSE))),"")</f>
        <v>North East Region</v>
      </c>
      <c r="D20" s="116" t="str">
        <f ca="1">IFERROR(IF((VLOOKUP($E20,'Org List'!$AT$10:$AV$188,3,FALSE))="","",(VLOOKUP($E20,'Org List'!$AT$10:$AV$188,3,FALSE))),"")</f>
        <v/>
      </c>
      <c r="E20" s="97" t="str">
        <f t="shared" ca="1" si="0"/>
        <v>E12000001</v>
      </c>
      <c r="F20" s="99" t="str">
        <f ca="1">IF(E20="","",VLOOKUP(E20,'Org List'!$J$9:$K$488,2,0))</f>
        <v>North East Region</v>
      </c>
      <c r="G20" s="123">
        <f ca="1">IFERROR(IF((VLOOKUP($E20,'DTOC Backsheet'!$D$5:$AF$183,G$9,FALSE))="","",(VLOOKUP($E20,'DTOC Backsheet'!$D$5:$AF$183,G$9,FALSE))),"")</f>
        <v>12515</v>
      </c>
      <c r="H20" s="124">
        <f ca="1">IFERROR(IF((VLOOKUP($E20,'DTOC Backsheet'!$D$5:$AF$183,H$9,FALSE))="","",(VLOOKUP($E20,'DTOC Backsheet'!$D$5:$AF$183,H$9,FALSE))),"")</f>
        <v>10957</v>
      </c>
      <c r="I20" s="124">
        <f ca="1">IFERROR(IF((VLOOKUP($E20,'DTOC Backsheet'!$D$5:$AF$183,I$9,FALSE))="","",(VLOOKUP($E20,'DTOC Backsheet'!$D$5:$AF$183,I$9,FALSE))),"")</f>
        <v>10431</v>
      </c>
      <c r="J20" s="125">
        <f ca="1">IFERROR(IF((VLOOKUP($E20,'DTOC Backsheet'!$D$5:$AF$183,J$9,FALSE))="","",(VLOOKUP($E20,'DTOC Backsheet'!$D$5:$AF$183,J$9,FALSE))),"")</f>
        <v>12920</v>
      </c>
      <c r="K20" s="184">
        <f ca="1">IFERROR(IF((VLOOKUP($E20,'DTOC Backsheet'!$D$5:$AF$183,K$9,FALSE))="","",(VLOOKUP($E20,'DTOC Backsheet'!$D$5:$AF$183,K$9,FALSE))),"")</f>
        <v>12531</v>
      </c>
      <c r="L20" s="126">
        <f ca="1">IFERROR(IF((VLOOKUP($E20,'DTOC Backsheet'!$D$5:$AF$183,L$9,FALSE))="","",(VLOOKUP($E20,'DTOC Backsheet'!$D$5:$AF$183,L$9,FALSE))),"")</f>
        <v>11002</v>
      </c>
      <c r="M20" s="127">
        <f ca="1">IFERROR(IF((VLOOKUP($E20,'DTOC Backsheet'!$D$5:$AF$183,M$9,FALSE))="","",(VLOOKUP($E20,'DTOC Backsheet'!$D$5:$AF$183,M$9,FALSE))),"")</f>
        <v>0</v>
      </c>
      <c r="N20" s="126">
        <f ca="1">IFERROR(IF((VLOOKUP($E20,'DTOC Backsheet'!$D$5:$AF$183,N$9,FALSE))="","",(VLOOKUP($E20,'DTOC Backsheet'!$D$5:$AF$183,N$9,FALSE))),"")</f>
        <v>0</v>
      </c>
    </row>
    <row r="21" spans="1:14" ht="15" customHeight="1" x14ac:dyDescent="0.3">
      <c r="A21" s="56">
        <v>7</v>
      </c>
      <c r="B21" s="97" t="str">
        <f ca="1">IFERROR(IF((VLOOKUP($E21,'Org List'!$AJ$10:$AL$188,3,FALSE))="","",(VLOOKUP($E21,'Org List'!$AJ$10:$AL$188,3,FALSE))),"")</f>
        <v/>
      </c>
      <c r="C21" s="98" t="str">
        <f ca="1">IFERROR(IF((VLOOKUP($E21,'Org List'!$AO$10:$AQ$188,3,FALSE))="","",(VLOOKUP($E21,'Org List'!$AO$10:$AQ$188,3,FALSE))),"")</f>
        <v>North West Region</v>
      </c>
      <c r="D21" s="116" t="str">
        <f ca="1">IFERROR(IF((VLOOKUP($E21,'Org List'!$AT$10:$AV$188,3,FALSE))="","",(VLOOKUP($E21,'Org List'!$AT$10:$AV$188,3,FALSE))),"")</f>
        <v/>
      </c>
      <c r="E21" s="97" t="str">
        <f t="shared" ca="1" si="0"/>
        <v>E12000002</v>
      </c>
      <c r="F21" s="99" t="str">
        <f ca="1">IF(E21="","",VLOOKUP(E21,'Org List'!$J$9:$K$488,2,0))</f>
        <v>North West Region</v>
      </c>
      <c r="G21" s="123">
        <f ca="1">IFERROR(IF((VLOOKUP($E21,'DTOC Backsheet'!$D$5:$AF$183,G$9,FALSE))="","",(VLOOKUP($E21,'DTOC Backsheet'!$D$5:$AF$183,G$9,FALSE))),"")</f>
        <v>77721</v>
      </c>
      <c r="H21" s="124">
        <f ca="1">IFERROR(IF((VLOOKUP($E21,'DTOC Backsheet'!$D$5:$AF$183,H$9,FALSE))="","",(VLOOKUP($E21,'DTOC Backsheet'!$D$5:$AF$183,H$9,FALSE))),"")</f>
        <v>79854</v>
      </c>
      <c r="I21" s="124">
        <f ca="1">IFERROR(IF((VLOOKUP($E21,'DTOC Backsheet'!$D$5:$AF$183,I$9,FALSE))="","",(VLOOKUP($E21,'DTOC Backsheet'!$D$5:$AF$183,I$9,FALSE))),"")</f>
        <v>74494</v>
      </c>
      <c r="J21" s="125">
        <f ca="1">IFERROR(IF((VLOOKUP($E21,'DTOC Backsheet'!$D$5:$AF$183,J$9,FALSE))="","",(VLOOKUP($E21,'DTOC Backsheet'!$D$5:$AF$183,J$9,FALSE))),"")</f>
        <v>68282</v>
      </c>
      <c r="K21" s="184">
        <f ca="1">IFERROR(IF((VLOOKUP($E21,'DTOC Backsheet'!$D$5:$AF$183,K$9,FALSE))="","",(VLOOKUP($E21,'DTOC Backsheet'!$D$5:$AF$183,K$9,FALSE))),"")</f>
        <v>59643</v>
      </c>
      <c r="L21" s="126">
        <f ca="1">IFERROR(IF((VLOOKUP($E21,'DTOC Backsheet'!$D$5:$AF$183,L$9,FALSE))="","",(VLOOKUP($E21,'DTOC Backsheet'!$D$5:$AF$183,L$9,FALSE))),"")</f>
        <v>62798</v>
      </c>
      <c r="M21" s="127">
        <f ca="1">IFERROR(IF((VLOOKUP($E21,'DTOC Backsheet'!$D$5:$AF$183,M$9,FALSE))="","",(VLOOKUP($E21,'DTOC Backsheet'!$D$5:$AF$183,M$9,FALSE))),"")</f>
        <v>0</v>
      </c>
      <c r="N21" s="126">
        <f ca="1">IFERROR(IF((VLOOKUP($E21,'DTOC Backsheet'!$D$5:$AF$183,N$9,FALSE))="","",(VLOOKUP($E21,'DTOC Backsheet'!$D$5:$AF$183,N$9,FALSE))),"")</f>
        <v>0</v>
      </c>
    </row>
    <row r="22" spans="1:14" ht="15" customHeight="1" x14ac:dyDescent="0.3">
      <c r="A22" s="56">
        <v>8</v>
      </c>
      <c r="B22" s="97" t="str">
        <f ca="1">IFERROR(IF((VLOOKUP($E22,'Org List'!$AJ$10:$AL$188,3,FALSE))="","",(VLOOKUP($E22,'Org List'!$AJ$10:$AL$188,3,FALSE))),"")</f>
        <v/>
      </c>
      <c r="C22" s="98" t="str">
        <f ca="1">IFERROR(IF((VLOOKUP($E22,'Org List'!$AO$10:$AQ$188,3,FALSE))="","",(VLOOKUP($E22,'Org List'!$AO$10:$AQ$188,3,FALSE))),"")</f>
        <v>Yorkshire and The Humber Region</v>
      </c>
      <c r="D22" s="116" t="str">
        <f ca="1">IFERROR(IF((VLOOKUP($E22,'Org List'!$AT$10:$AV$188,3,FALSE))="","",(VLOOKUP($E22,'Org List'!$AT$10:$AV$188,3,FALSE))),"")</f>
        <v/>
      </c>
      <c r="E22" s="97" t="str">
        <f t="shared" ca="1" si="0"/>
        <v>E12000003</v>
      </c>
      <c r="F22" s="99" t="str">
        <f ca="1">IF(E22="","",VLOOKUP(E22,'Org List'!$J$9:$K$488,2,0))</f>
        <v>Yorkshire and The Humber Region</v>
      </c>
      <c r="G22" s="123">
        <f ca="1">IFERROR(IF((VLOOKUP($E22,'DTOC Backsheet'!$D$5:$AF$183,G$9,FALSE))="","",(VLOOKUP($E22,'DTOC Backsheet'!$D$5:$AF$183,G$9,FALSE))),"")</f>
        <v>44627</v>
      </c>
      <c r="H22" s="124">
        <f ca="1">IFERROR(IF((VLOOKUP($E22,'DTOC Backsheet'!$D$5:$AF$183,H$9,FALSE))="","",(VLOOKUP($E22,'DTOC Backsheet'!$D$5:$AF$183,H$9,FALSE))),"")</f>
        <v>43594</v>
      </c>
      <c r="I22" s="124">
        <f ca="1">IFERROR(IF((VLOOKUP($E22,'DTOC Backsheet'!$D$5:$AF$183,I$9,FALSE))="","",(VLOOKUP($E22,'DTOC Backsheet'!$D$5:$AF$183,I$9,FALSE))),"")</f>
        <v>40648</v>
      </c>
      <c r="J22" s="125">
        <f ca="1">IFERROR(IF((VLOOKUP($E22,'DTOC Backsheet'!$D$5:$AF$183,J$9,FALSE))="","",(VLOOKUP($E22,'DTOC Backsheet'!$D$5:$AF$183,J$9,FALSE))),"")</f>
        <v>43506</v>
      </c>
      <c r="K22" s="184">
        <f ca="1">IFERROR(IF((VLOOKUP($E22,'DTOC Backsheet'!$D$5:$AF$183,K$9,FALSE))="","",(VLOOKUP($E22,'DTOC Backsheet'!$D$5:$AF$183,K$9,FALSE))),"")</f>
        <v>39310</v>
      </c>
      <c r="L22" s="126">
        <f ca="1">IFERROR(IF((VLOOKUP($E22,'DTOC Backsheet'!$D$5:$AF$183,L$9,FALSE))="","",(VLOOKUP($E22,'DTOC Backsheet'!$D$5:$AF$183,L$9,FALSE))),"")</f>
        <v>42165</v>
      </c>
      <c r="M22" s="127">
        <f ca="1">IFERROR(IF((VLOOKUP($E22,'DTOC Backsheet'!$D$5:$AF$183,M$9,FALSE))="","",(VLOOKUP($E22,'DTOC Backsheet'!$D$5:$AF$183,M$9,FALSE))),"")</f>
        <v>0</v>
      </c>
      <c r="N22" s="126">
        <f ca="1">IFERROR(IF((VLOOKUP($E22,'DTOC Backsheet'!$D$5:$AF$183,N$9,FALSE))="","",(VLOOKUP($E22,'DTOC Backsheet'!$D$5:$AF$183,N$9,FALSE))),"")</f>
        <v>0</v>
      </c>
    </row>
    <row r="23" spans="1:14" ht="15" customHeight="1" x14ac:dyDescent="0.3">
      <c r="A23" s="56">
        <v>9</v>
      </c>
      <c r="B23" s="97" t="str">
        <f ca="1">IFERROR(IF((VLOOKUP($E23,'Org List'!$AJ$10:$AL$188,3,FALSE))="","",(VLOOKUP($E23,'Org List'!$AJ$10:$AL$188,3,FALSE))),"")</f>
        <v/>
      </c>
      <c r="C23" s="98" t="str">
        <f ca="1">IFERROR(IF((VLOOKUP($E23,'Org List'!$AO$10:$AQ$188,3,FALSE))="","",(VLOOKUP($E23,'Org List'!$AO$10:$AQ$188,3,FALSE))),"")</f>
        <v>East Midlands Region</v>
      </c>
      <c r="D23" s="116" t="str">
        <f ca="1">IFERROR(IF((VLOOKUP($E23,'Org List'!$AT$10:$AV$188,3,FALSE))="","",(VLOOKUP($E23,'Org List'!$AT$10:$AV$188,3,FALSE))),"")</f>
        <v/>
      </c>
      <c r="E23" s="97" t="str">
        <f t="shared" ca="1" si="0"/>
        <v>E12000004</v>
      </c>
      <c r="F23" s="99" t="str">
        <f ca="1">IF(E23="","",VLOOKUP(E23,'Org List'!$J$9:$K$488,2,0))</f>
        <v>East Midlands Region</v>
      </c>
      <c r="G23" s="123">
        <f ca="1">IFERROR(IF((VLOOKUP($E23,'DTOC Backsheet'!$D$5:$AF$183,G$9,FALSE))="","",(VLOOKUP($E23,'DTOC Backsheet'!$D$5:$AF$183,G$9,FALSE))),"")</f>
        <v>41345</v>
      </c>
      <c r="H23" s="124">
        <f ca="1">IFERROR(IF((VLOOKUP($E23,'DTOC Backsheet'!$D$5:$AF$183,H$9,FALSE))="","",(VLOOKUP($E23,'DTOC Backsheet'!$D$5:$AF$183,H$9,FALSE))),"")</f>
        <v>43337</v>
      </c>
      <c r="I23" s="124">
        <f ca="1">IFERROR(IF((VLOOKUP($E23,'DTOC Backsheet'!$D$5:$AF$183,I$9,FALSE))="","",(VLOOKUP($E23,'DTOC Backsheet'!$D$5:$AF$183,I$9,FALSE))),"")</f>
        <v>39219</v>
      </c>
      <c r="J23" s="125">
        <f ca="1">IFERROR(IF((VLOOKUP($E23,'DTOC Backsheet'!$D$5:$AF$183,J$9,FALSE))="","",(VLOOKUP($E23,'DTOC Backsheet'!$D$5:$AF$183,J$9,FALSE))),"")</f>
        <v>35525</v>
      </c>
      <c r="K23" s="184">
        <f ca="1">IFERROR(IF((VLOOKUP($E23,'DTOC Backsheet'!$D$5:$AF$183,K$9,FALSE))="","",(VLOOKUP($E23,'DTOC Backsheet'!$D$5:$AF$183,K$9,FALSE))),"")</f>
        <v>32230</v>
      </c>
      <c r="L23" s="126">
        <f ca="1">IFERROR(IF((VLOOKUP($E23,'DTOC Backsheet'!$D$5:$AF$183,L$9,FALSE))="","",(VLOOKUP($E23,'DTOC Backsheet'!$D$5:$AF$183,L$9,FALSE))),"")</f>
        <v>32011</v>
      </c>
      <c r="M23" s="127">
        <f ca="1">IFERROR(IF((VLOOKUP($E23,'DTOC Backsheet'!$D$5:$AF$183,M$9,FALSE))="","",(VLOOKUP($E23,'DTOC Backsheet'!$D$5:$AF$183,M$9,FALSE))),"")</f>
        <v>0</v>
      </c>
      <c r="N23" s="126">
        <f ca="1">IFERROR(IF((VLOOKUP($E23,'DTOC Backsheet'!$D$5:$AF$183,N$9,FALSE))="","",(VLOOKUP($E23,'DTOC Backsheet'!$D$5:$AF$183,N$9,FALSE))),"")</f>
        <v>0</v>
      </c>
    </row>
    <row r="24" spans="1:14" ht="15" customHeight="1" x14ac:dyDescent="0.3">
      <c r="A24" s="56">
        <v>10</v>
      </c>
      <c r="B24" s="97" t="str">
        <f ca="1">IFERROR(IF((VLOOKUP($E24,'Org List'!$AJ$10:$AL$188,3,FALSE))="","",(VLOOKUP($E24,'Org List'!$AJ$10:$AL$188,3,FALSE))),"")</f>
        <v/>
      </c>
      <c r="C24" s="98" t="str">
        <f ca="1">IFERROR(IF((VLOOKUP($E24,'Org List'!$AO$10:$AQ$188,3,FALSE))="","",(VLOOKUP($E24,'Org List'!$AO$10:$AQ$188,3,FALSE))),"")</f>
        <v>West Midlands Region</v>
      </c>
      <c r="D24" s="116" t="str">
        <f ca="1">IFERROR(IF((VLOOKUP($E24,'Org List'!$AT$10:$AV$188,3,FALSE))="","",(VLOOKUP($E24,'Org List'!$AT$10:$AV$188,3,FALSE))),"")</f>
        <v/>
      </c>
      <c r="E24" s="97" t="str">
        <f t="shared" ca="1" si="0"/>
        <v>E12000005</v>
      </c>
      <c r="F24" s="99" t="str">
        <f ca="1">IF(E24="","",VLOOKUP(E24,'Org List'!$J$9:$K$488,2,0))</f>
        <v>West Midlands Region</v>
      </c>
      <c r="G24" s="123">
        <f ca="1">IFERROR(IF((VLOOKUP($E24,'DTOC Backsheet'!$D$5:$AF$183,G$9,FALSE))="","",(VLOOKUP($E24,'DTOC Backsheet'!$D$5:$AF$183,G$9,FALSE))),"")</f>
        <v>68183</v>
      </c>
      <c r="H24" s="124">
        <f ca="1">IFERROR(IF((VLOOKUP($E24,'DTOC Backsheet'!$D$5:$AF$183,H$9,FALSE))="","",(VLOOKUP($E24,'DTOC Backsheet'!$D$5:$AF$183,H$9,FALSE))),"")</f>
        <v>64852</v>
      </c>
      <c r="I24" s="124">
        <f ca="1">IFERROR(IF((VLOOKUP($E24,'DTOC Backsheet'!$D$5:$AF$183,I$9,FALSE))="","",(VLOOKUP($E24,'DTOC Backsheet'!$D$5:$AF$183,I$9,FALSE))),"")</f>
        <v>55695</v>
      </c>
      <c r="J24" s="125">
        <f ca="1">IFERROR(IF((VLOOKUP($E24,'DTOC Backsheet'!$D$5:$AF$183,J$9,FALSE))="","",(VLOOKUP($E24,'DTOC Backsheet'!$D$5:$AF$183,J$9,FALSE))),"")</f>
        <v>52168</v>
      </c>
      <c r="K24" s="184">
        <f ca="1">IFERROR(IF((VLOOKUP($E24,'DTOC Backsheet'!$D$5:$AF$183,K$9,FALSE))="","",(VLOOKUP($E24,'DTOC Backsheet'!$D$5:$AF$183,K$9,FALSE))),"")</f>
        <v>52006</v>
      </c>
      <c r="L24" s="126">
        <f ca="1">IFERROR(IF((VLOOKUP($E24,'DTOC Backsheet'!$D$5:$AF$183,L$9,FALSE))="","",(VLOOKUP($E24,'DTOC Backsheet'!$D$5:$AF$183,L$9,FALSE))),"")</f>
        <v>50419</v>
      </c>
      <c r="M24" s="127">
        <f ca="1">IFERROR(IF((VLOOKUP($E24,'DTOC Backsheet'!$D$5:$AF$183,M$9,FALSE))="","",(VLOOKUP($E24,'DTOC Backsheet'!$D$5:$AF$183,M$9,FALSE))),"")</f>
        <v>0</v>
      </c>
      <c r="N24" s="126">
        <f ca="1">IFERROR(IF((VLOOKUP($E24,'DTOC Backsheet'!$D$5:$AF$183,N$9,FALSE))="","",(VLOOKUP($E24,'DTOC Backsheet'!$D$5:$AF$183,N$9,FALSE))),"")</f>
        <v>0</v>
      </c>
    </row>
    <row r="25" spans="1:14" ht="15" customHeight="1" x14ac:dyDescent="0.3">
      <c r="A25" s="56">
        <v>11</v>
      </c>
      <c r="B25" s="97" t="str">
        <f ca="1">IFERROR(IF((VLOOKUP($E25,'Org List'!$AJ$10:$AL$188,3,FALSE))="","",(VLOOKUP($E25,'Org List'!$AJ$10:$AL$188,3,FALSE))),"")</f>
        <v/>
      </c>
      <c r="C25" s="98" t="str">
        <f ca="1">IFERROR(IF((VLOOKUP($E25,'Org List'!$AO$10:$AQ$188,3,FALSE))="","",(VLOOKUP($E25,'Org List'!$AO$10:$AQ$188,3,FALSE))),"")</f>
        <v>East Region</v>
      </c>
      <c r="D25" s="116" t="str">
        <f ca="1">IFERROR(IF((VLOOKUP($E25,'Org List'!$AT$10:$AV$188,3,FALSE))="","",(VLOOKUP($E25,'Org List'!$AT$10:$AV$188,3,FALSE))),"")</f>
        <v/>
      </c>
      <c r="E25" s="97" t="str">
        <f t="shared" ca="1" si="0"/>
        <v>E12000006</v>
      </c>
      <c r="F25" s="99" t="str">
        <f ca="1">IF(E25="","",VLOOKUP(E25,'Org List'!$J$9:$K$488,2,0))</f>
        <v>East Region</v>
      </c>
      <c r="G25" s="123">
        <f ca="1">IFERROR(IF((VLOOKUP($E25,'DTOC Backsheet'!$D$5:$AF$183,G$9,FALSE))="","",(VLOOKUP($E25,'DTOC Backsheet'!$D$5:$AF$183,G$9,FALSE))),"")</f>
        <v>55194</v>
      </c>
      <c r="H25" s="124">
        <f ca="1">IFERROR(IF((VLOOKUP($E25,'DTOC Backsheet'!$D$5:$AF$183,H$9,FALSE))="","",(VLOOKUP($E25,'DTOC Backsheet'!$D$5:$AF$183,H$9,FALSE))),"")</f>
        <v>55777</v>
      </c>
      <c r="I25" s="124">
        <f ca="1">IFERROR(IF((VLOOKUP($E25,'DTOC Backsheet'!$D$5:$AF$183,I$9,FALSE))="","",(VLOOKUP($E25,'DTOC Backsheet'!$D$5:$AF$183,I$9,FALSE))),"")</f>
        <v>51750</v>
      </c>
      <c r="J25" s="125">
        <f ca="1">IFERROR(IF((VLOOKUP($E25,'DTOC Backsheet'!$D$5:$AF$183,J$9,FALSE))="","",(VLOOKUP($E25,'DTOC Backsheet'!$D$5:$AF$183,J$9,FALSE))),"")</f>
        <v>46668</v>
      </c>
      <c r="K25" s="184">
        <f ca="1">IFERROR(IF((VLOOKUP($E25,'DTOC Backsheet'!$D$5:$AF$183,K$9,FALSE))="","",(VLOOKUP($E25,'DTOC Backsheet'!$D$5:$AF$183,K$9,FALSE))),"")</f>
        <v>46269</v>
      </c>
      <c r="L25" s="126">
        <f ca="1">IFERROR(IF((VLOOKUP($E25,'DTOC Backsheet'!$D$5:$AF$183,L$9,FALSE))="","",(VLOOKUP($E25,'DTOC Backsheet'!$D$5:$AF$183,L$9,FALSE))),"")</f>
        <v>48829</v>
      </c>
      <c r="M25" s="127">
        <f ca="1">IFERROR(IF((VLOOKUP($E25,'DTOC Backsheet'!$D$5:$AF$183,M$9,FALSE))="","",(VLOOKUP($E25,'DTOC Backsheet'!$D$5:$AF$183,M$9,FALSE))),"")</f>
        <v>0</v>
      </c>
      <c r="N25" s="126">
        <f ca="1">IFERROR(IF((VLOOKUP($E25,'DTOC Backsheet'!$D$5:$AF$183,N$9,FALSE))="","",(VLOOKUP($E25,'DTOC Backsheet'!$D$5:$AF$183,N$9,FALSE))),"")</f>
        <v>0</v>
      </c>
    </row>
    <row r="26" spans="1:14" ht="15" customHeight="1" x14ac:dyDescent="0.3">
      <c r="A26" s="56">
        <v>12</v>
      </c>
      <c r="B26" s="97" t="str">
        <f ca="1">IFERROR(IF((VLOOKUP($E26,'Org List'!$AJ$10:$AL$188,3,FALSE))="","",(VLOOKUP($E26,'Org List'!$AJ$10:$AL$188,3,FALSE))),"")</f>
        <v/>
      </c>
      <c r="C26" s="98" t="str">
        <f ca="1">IFERROR(IF((VLOOKUP($E26,'Org List'!$AO$10:$AQ$188,3,FALSE))="","",(VLOOKUP($E26,'Org List'!$AO$10:$AQ$188,3,FALSE))),"")</f>
        <v>London Region</v>
      </c>
      <c r="D26" s="116" t="str">
        <f ca="1">IFERROR(IF((VLOOKUP($E26,'Org List'!$AT$10:$AV$188,3,FALSE))="","",(VLOOKUP($E26,'Org List'!$AT$10:$AV$188,3,FALSE))),"")</f>
        <v/>
      </c>
      <c r="E26" s="97" t="str">
        <f t="shared" ca="1" si="0"/>
        <v>E12000007</v>
      </c>
      <c r="F26" s="99" t="str">
        <f ca="1">IF(E26="","",VLOOKUP(E26,'Org List'!$J$9:$K$488,2,0))</f>
        <v>London Region</v>
      </c>
      <c r="G26" s="123">
        <f ca="1">IFERROR(IF((VLOOKUP($E26,'DTOC Backsheet'!$D$5:$AF$183,G$9,FALSE))="","",(VLOOKUP($E26,'DTOC Backsheet'!$D$5:$AF$183,G$9,FALSE))),"")</f>
        <v>47858</v>
      </c>
      <c r="H26" s="124">
        <f ca="1">IFERROR(IF((VLOOKUP($E26,'DTOC Backsheet'!$D$5:$AF$183,H$9,FALSE))="","",(VLOOKUP($E26,'DTOC Backsheet'!$D$5:$AF$183,H$9,FALSE))),"")</f>
        <v>48210</v>
      </c>
      <c r="I26" s="124">
        <f ca="1">IFERROR(IF((VLOOKUP($E26,'DTOC Backsheet'!$D$5:$AF$183,I$9,FALSE))="","",(VLOOKUP($E26,'DTOC Backsheet'!$D$5:$AF$183,I$9,FALSE))),"")</f>
        <v>41478</v>
      </c>
      <c r="J26" s="125">
        <f ca="1">IFERROR(IF((VLOOKUP($E26,'DTOC Backsheet'!$D$5:$AF$183,J$9,FALSE))="","",(VLOOKUP($E26,'DTOC Backsheet'!$D$5:$AF$183,J$9,FALSE))),"")</f>
        <v>37958</v>
      </c>
      <c r="K26" s="184">
        <f ca="1">IFERROR(IF((VLOOKUP($E26,'DTOC Backsheet'!$D$5:$AF$183,K$9,FALSE))="","",(VLOOKUP($E26,'DTOC Backsheet'!$D$5:$AF$183,K$9,FALSE))),"")</f>
        <v>41067</v>
      </c>
      <c r="L26" s="126">
        <f ca="1">IFERROR(IF((VLOOKUP($E26,'DTOC Backsheet'!$D$5:$AF$183,L$9,FALSE))="","",(VLOOKUP($E26,'DTOC Backsheet'!$D$5:$AF$183,L$9,FALSE))),"")</f>
        <v>40027</v>
      </c>
      <c r="M26" s="127">
        <f ca="1">IFERROR(IF((VLOOKUP($E26,'DTOC Backsheet'!$D$5:$AF$183,M$9,FALSE))="","",(VLOOKUP($E26,'DTOC Backsheet'!$D$5:$AF$183,M$9,FALSE))),"")</f>
        <v>0</v>
      </c>
      <c r="N26" s="126">
        <f ca="1">IFERROR(IF((VLOOKUP($E26,'DTOC Backsheet'!$D$5:$AF$183,N$9,FALSE))="","",(VLOOKUP($E26,'DTOC Backsheet'!$D$5:$AF$183,N$9,FALSE))),"")</f>
        <v>0</v>
      </c>
    </row>
    <row r="27" spans="1:14" ht="15" customHeight="1" x14ac:dyDescent="0.3">
      <c r="A27" s="56">
        <v>13</v>
      </c>
      <c r="B27" s="97" t="str">
        <f ca="1">IFERROR(IF((VLOOKUP($E27,'Org List'!$AJ$10:$AL$188,3,FALSE))="","",(VLOOKUP($E27,'Org List'!$AJ$10:$AL$188,3,FALSE))),"")</f>
        <v/>
      </c>
      <c r="C27" s="98" t="str">
        <f ca="1">IFERROR(IF((VLOOKUP($E27,'Org List'!$AO$10:$AQ$188,3,FALSE))="","",(VLOOKUP($E27,'Org List'!$AO$10:$AQ$188,3,FALSE))),"")</f>
        <v>South East Region</v>
      </c>
      <c r="D27" s="116" t="str">
        <f ca="1">IFERROR(IF((VLOOKUP($E27,'Org List'!$AT$10:$AV$188,3,FALSE))="","",(VLOOKUP($E27,'Org List'!$AT$10:$AV$188,3,FALSE))),"")</f>
        <v/>
      </c>
      <c r="E27" s="97" t="str">
        <f t="shared" ca="1" si="0"/>
        <v>E12000008</v>
      </c>
      <c r="F27" s="99" t="str">
        <f ca="1">IF(E27="","",VLOOKUP(E27,'Org List'!$J$9:$K$488,2,0))</f>
        <v>South East Region</v>
      </c>
      <c r="G27" s="123">
        <f ca="1">IFERROR(IF((VLOOKUP($E27,'DTOC Backsheet'!$D$5:$AF$183,G$9,FALSE))="","",(VLOOKUP($E27,'DTOC Backsheet'!$D$5:$AF$183,G$9,FALSE))),"")</f>
        <v>109725</v>
      </c>
      <c r="H27" s="124">
        <f ca="1">IFERROR(IF((VLOOKUP($E27,'DTOC Backsheet'!$D$5:$AF$183,H$9,FALSE))="","",(VLOOKUP($E27,'DTOC Backsheet'!$D$5:$AF$183,H$9,FALSE))),"")</f>
        <v>110406</v>
      </c>
      <c r="I27" s="124">
        <f ca="1">IFERROR(IF((VLOOKUP($E27,'DTOC Backsheet'!$D$5:$AF$183,I$9,FALSE))="","",(VLOOKUP($E27,'DTOC Backsheet'!$D$5:$AF$183,I$9,FALSE))),"")</f>
        <v>96785</v>
      </c>
      <c r="J27" s="125">
        <f ca="1">IFERROR(IF((VLOOKUP($E27,'DTOC Backsheet'!$D$5:$AF$183,J$9,FALSE))="","",(VLOOKUP($E27,'DTOC Backsheet'!$D$5:$AF$183,J$9,FALSE))),"")</f>
        <v>90139</v>
      </c>
      <c r="K27" s="184">
        <f ca="1">IFERROR(IF((VLOOKUP($E27,'DTOC Backsheet'!$D$5:$AF$183,K$9,FALSE))="","",(VLOOKUP($E27,'DTOC Backsheet'!$D$5:$AF$183,K$9,FALSE))),"")</f>
        <v>86748</v>
      </c>
      <c r="L27" s="126">
        <f ca="1">IFERROR(IF((VLOOKUP($E27,'DTOC Backsheet'!$D$5:$AF$183,L$9,FALSE))="","",(VLOOKUP($E27,'DTOC Backsheet'!$D$5:$AF$183,L$9,FALSE))),"")</f>
        <v>86406</v>
      </c>
      <c r="M27" s="127">
        <f ca="1">IFERROR(IF((VLOOKUP($E27,'DTOC Backsheet'!$D$5:$AF$183,M$9,FALSE))="","",(VLOOKUP($E27,'DTOC Backsheet'!$D$5:$AF$183,M$9,FALSE))),"")</f>
        <v>0</v>
      </c>
      <c r="N27" s="126">
        <f ca="1">IFERROR(IF((VLOOKUP($E27,'DTOC Backsheet'!$D$5:$AF$183,N$9,FALSE))="","",(VLOOKUP($E27,'DTOC Backsheet'!$D$5:$AF$183,N$9,FALSE))),"")</f>
        <v>0</v>
      </c>
    </row>
    <row r="28" spans="1:14" ht="15" customHeight="1" x14ac:dyDescent="0.3">
      <c r="A28" s="56">
        <v>14</v>
      </c>
      <c r="B28" s="97" t="str">
        <f ca="1">IFERROR(IF((VLOOKUP($E28,'Org List'!$AJ$10:$AL$188,3,FALSE))="","",(VLOOKUP($E28,'Org List'!$AJ$10:$AL$188,3,FALSE))),"")</f>
        <v/>
      </c>
      <c r="C28" s="98" t="str">
        <f ca="1">IFERROR(IF((VLOOKUP($E28,'Org List'!$AO$10:$AQ$188,3,FALSE))="","",(VLOOKUP($E28,'Org List'!$AO$10:$AQ$188,3,FALSE))),"")</f>
        <v>South West Region</v>
      </c>
      <c r="D28" s="116" t="str">
        <f ca="1">IFERROR(IF((VLOOKUP($E28,'Org List'!$AT$10:$AV$188,3,FALSE))="","",(VLOOKUP($E28,'Org List'!$AT$10:$AV$188,3,FALSE))),"")</f>
        <v/>
      </c>
      <c r="E28" s="97" t="str">
        <f t="shared" ca="1" si="0"/>
        <v>E12000009</v>
      </c>
      <c r="F28" s="99" t="str">
        <f ca="1">IF(E28="","",VLOOKUP(E28,'Org List'!$J$9:$K$488,2,0))</f>
        <v>South West Region</v>
      </c>
      <c r="G28" s="123">
        <f ca="1">IFERROR(IF((VLOOKUP($E28,'DTOC Backsheet'!$D$5:$AF$183,G$9,FALSE))="","",(VLOOKUP($E28,'DTOC Backsheet'!$D$5:$AF$183,G$9,FALSE))),"")</f>
        <v>73411</v>
      </c>
      <c r="H28" s="124">
        <f ca="1">IFERROR(IF((VLOOKUP($E28,'DTOC Backsheet'!$D$5:$AF$183,H$9,FALSE))="","",(VLOOKUP($E28,'DTOC Backsheet'!$D$5:$AF$183,H$9,FALSE))),"")</f>
        <v>71078</v>
      </c>
      <c r="I28" s="124">
        <f ca="1">IFERROR(IF((VLOOKUP($E28,'DTOC Backsheet'!$D$5:$AF$183,I$9,FALSE))="","",(VLOOKUP($E28,'DTOC Backsheet'!$D$5:$AF$183,I$9,FALSE))),"")</f>
        <v>57384</v>
      </c>
      <c r="J28" s="125">
        <f ca="1">IFERROR(IF((VLOOKUP($E28,'DTOC Backsheet'!$D$5:$AF$183,J$9,FALSE))="","",(VLOOKUP($E28,'DTOC Backsheet'!$D$5:$AF$183,J$9,FALSE))),"")</f>
        <v>56470</v>
      </c>
      <c r="K28" s="184">
        <f ca="1">IFERROR(IF((VLOOKUP($E28,'DTOC Backsheet'!$D$5:$AF$183,K$9,FALSE))="","",(VLOOKUP($E28,'DTOC Backsheet'!$D$5:$AF$183,K$9,FALSE))),"")</f>
        <v>46446</v>
      </c>
      <c r="L28" s="126">
        <f ca="1">IFERROR(IF((VLOOKUP($E28,'DTOC Backsheet'!$D$5:$AF$183,L$9,FALSE))="","",(VLOOKUP($E28,'DTOC Backsheet'!$D$5:$AF$183,L$9,FALSE))),"")</f>
        <v>54042</v>
      </c>
      <c r="M28" s="127">
        <f ca="1">IFERROR(IF((VLOOKUP($E28,'DTOC Backsheet'!$D$5:$AF$183,M$9,FALSE))="","",(VLOOKUP($E28,'DTOC Backsheet'!$D$5:$AF$183,M$9,FALSE))),"")</f>
        <v>0</v>
      </c>
      <c r="N28" s="126">
        <f ca="1">IFERROR(IF((VLOOKUP($E28,'DTOC Backsheet'!$D$5:$AF$183,N$9,FALSE))="","",(VLOOKUP($E28,'DTOC Backsheet'!$D$5:$AF$183,N$9,FALSE))),"")</f>
        <v>0</v>
      </c>
    </row>
    <row r="29" spans="1:14" ht="15" customHeight="1" x14ac:dyDescent="0.3">
      <c r="A29" s="56">
        <v>15</v>
      </c>
      <c r="B29" s="97" t="str">
        <f ca="1">IFERROR(IF((VLOOKUP($E29,'Org List'!$AJ$10:$AL$188,3,FALSE))="","",(VLOOKUP($E29,'Org List'!$AJ$10:$AL$188,3,FALSE))),"")</f>
        <v>NHS England North (Yorkshire And Humber)</v>
      </c>
      <c r="C29" s="98" t="str">
        <f ca="1">IFERROR(IF((VLOOKUP($E29,'Org List'!$AO$10:$AQ$188,3,FALSE))="","",(VLOOKUP($E29,'Org List'!$AO$10:$AQ$188,3,FALSE))),"")</f>
        <v/>
      </c>
      <c r="D29" s="116" t="str">
        <f ca="1">IFERROR(IF((VLOOKUP($E29,'Org List'!$AT$10:$AV$188,3,FALSE))="","",(VLOOKUP($E29,'Org List'!$AT$10:$AV$188,3,FALSE))),"")</f>
        <v>NHS England North (Yorkshire And Humber)</v>
      </c>
      <c r="E29" s="97" t="str">
        <f t="shared" ca="1" si="0"/>
        <v>Q72</v>
      </c>
      <c r="F29" s="99" t="str">
        <f ca="1">IF(E29="","",VLOOKUP(E29,'Org List'!$J$9:$K$488,2,0))</f>
        <v>NHS England North (Yorkshire And Humber)</v>
      </c>
      <c r="G29" s="123">
        <f ca="1">IFERROR(IF((VLOOKUP($E29,'DTOC Backsheet'!$D$5:$AF$183,G$9,FALSE))="","",(VLOOKUP($E29,'DTOC Backsheet'!$D$5:$AF$183,G$9,FALSE))),"")</f>
        <v>44627</v>
      </c>
      <c r="H29" s="124">
        <f ca="1">IFERROR(IF((VLOOKUP($E29,'DTOC Backsheet'!$D$5:$AF$183,H$9,FALSE))="","",(VLOOKUP($E29,'DTOC Backsheet'!$D$5:$AF$183,H$9,FALSE))),"")</f>
        <v>43594</v>
      </c>
      <c r="I29" s="124">
        <f ca="1">IFERROR(IF((VLOOKUP($E29,'DTOC Backsheet'!$D$5:$AF$183,I$9,FALSE))="","",(VLOOKUP($E29,'DTOC Backsheet'!$D$5:$AF$183,I$9,FALSE))),"")</f>
        <v>40648</v>
      </c>
      <c r="J29" s="125">
        <f ca="1">IFERROR(IF((VLOOKUP($E29,'DTOC Backsheet'!$D$5:$AF$183,J$9,FALSE))="","",(VLOOKUP($E29,'DTOC Backsheet'!$D$5:$AF$183,J$9,FALSE))),"")</f>
        <v>43506</v>
      </c>
      <c r="K29" s="184">
        <f ca="1">IFERROR(IF((VLOOKUP($E29,'DTOC Backsheet'!$D$5:$AF$183,K$9,FALSE))="","",(VLOOKUP($E29,'DTOC Backsheet'!$D$5:$AF$183,K$9,FALSE))),"")</f>
        <v>39310</v>
      </c>
      <c r="L29" s="126">
        <f ca="1">IFERROR(IF((VLOOKUP($E29,'DTOC Backsheet'!$D$5:$AF$183,L$9,FALSE))="","",(VLOOKUP($E29,'DTOC Backsheet'!$D$5:$AF$183,L$9,FALSE))),"")</f>
        <v>42165</v>
      </c>
      <c r="M29" s="127">
        <f ca="1">IFERROR(IF((VLOOKUP($E29,'DTOC Backsheet'!$D$5:$AF$183,M$9,FALSE))="","",(VLOOKUP($E29,'DTOC Backsheet'!$D$5:$AF$183,M$9,FALSE))),"")</f>
        <v>0</v>
      </c>
      <c r="N29" s="126">
        <f ca="1">IFERROR(IF((VLOOKUP($E29,'DTOC Backsheet'!$D$5:$AF$183,N$9,FALSE))="","",(VLOOKUP($E29,'DTOC Backsheet'!$D$5:$AF$183,N$9,FALSE))),"")</f>
        <v>0</v>
      </c>
    </row>
    <row r="30" spans="1:14" ht="15" customHeight="1" x14ac:dyDescent="0.3">
      <c r="A30" s="56">
        <v>16</v>
      </c>
      <c r="B30" s="97" t="str">
        <f ca="1">IFERROR(IF((VLOOKUP($E30,'Org List'!$AJ$10:$AL$188,3,FALSE))="","",(VLOOKUP($E30,'Org List'!$AJ$10:$AL$188,3,FALSE))),"")</f>
        <v>NHS England North (Cumbria And North East)</v>
      </c>
      <c r="C30" s="98" t="str">
        <f ca="1">IFERROR(IF((VLOOKUP($E30,'Org List'!$AO$10:$AQ$188,3,FALSE))="","",(VLOOKUP($E30,'Org List'!$AO$10:$AQ$188,3,FALSE))),"")</f>
        <v/>
      </c>
      <c r="D30" s="116" t="str">
        <f ca="1">IFERROR(IF((VLOOKUP($E30,'Org List'!$AT$10:$AV$188,3,FALSE))="","",(VLOOKUP($E30,'Org List'!$AT$10:$AV$188,3,FALSE))),"")</f>
        <v>NHS England North (Cumbria And North East)</v>
      </c>
      <c r="E30" s="97" t="str">
        <f t="shared" ca="1" si="0"/>
        <v>Q74</v>
      </c>
      <c r="F30" s="99" t="str">
        <f ca="1">IF(E30="","",VLOOKUP(E30,'Org List'!$J$9:$K$488,2,0))</f>
        <v>NHS England North (Cumbria And North East)</v>
      </c>
      <c r="G30" s="123">
        <f ca="1">IFERROR(IF((VLOOKUP($E30,'DTOC Backsheet'!$D$5:$AF$183,G$9,FALSE))="","",(VLOOKUP($E30,'DTOC Backsheet'!$D$5:$AF$183,G$9,FALSE))),"")</f>
        <v>25812</v>
      </c>
      <c r="H30" s="124">
        <f ca="1">IFERROR(IF((VLOOKUP($E30,'DTOC Backsheet'!$D$5:$AF$183,H$9,FALSE))="","",(VLOOKUP($E30,'DTOC Backsheet'!$D$5:$AF$183,H$9,FALSE))),"")</f>
        <v>24572</v>
      </c>
      <c r="I30" s="124">
        <f ca="1">IFERROR(IF((VLOOKUP($E30,'DTOC Backsheet'!$D$5:$AF$183,I$9,FALSE))="","",(VLOOKUP($E30,'DTOC Backsheet'!$D$5:$AF$183,I$9,FALSE))),"")</f>
        <v>21500</v>
      </c>
      <c r="J30" s="125">
        <f ca="1">IFERROR(IF((VLOOKUP($E30,'DTOC Backsheet'!$D$5:$AF$183,J$9,FALSE))="","",(VLOOKUP($E30,'DTOC Backsheet'!$D$5:$AF$183,J$9,FALSE))),"")</f>
        <v>24332</v>
      </c>
      <c r="K30" s="184">
        <f ca="1">IFERROR(IF((VLOOKUP($E30,'DTOC Backsheet'!$D$5:$AF$183,K$9,FALSE))="","",(VLOOKUP($E30,'DTOC Backsheet'!$D$5:$AF$183,K$9,FALSE))),"")</f>
        <v>20321</v>
      </c>
      <c r="L30" s="126">
        <f ca="1">IFERROR(IF((VLOOKUP($E30,'DTOC Backsheet'!$D$5:$AF$183,L$9,FALSE))="","",(VLOOKUP($E30,'DTOC Backsheet'!$D$5:$AF$183,L$9,FALSE))),"")</f>
        <v>18934</v>
      </c>
      <c r="M30" s="127">
        <f ca="1">IFERROR(IF((VLOOKUP($E30,'DTOC Backsheet'!$D$5:$AF$183,M$9,FALSE))="","",(VLOOKUP($E30,'DTOC Backsheet'!$D$5:$AF$183,M$9,FALSE))),"")</f>
        <v>0</v>
      </c>
      <c r="N30" s="126">
        <f ca="1">IFERROR(IF((VLOOKUP($E30,'DTOC Backsheet'!$D$5:$AF$183,N$9,FALSE))="","",(VLOOKUP($E30,'DTOC Backsheet'!$D$5:$AF$183,N$9,FALSE))),"")</f>
        <v>0</v>
      </c>
    </row>
    <row r="31" spans="1:14" ht="15" customHeight="1" x14ac:dyDescent="0.3">
      <c r="A31" s="56">
        <v>17</v>
      </c>
      <c r="B31" s="97" t="str">
        <f ca="1">IFERROR(IF((VLOOKUP($E31,'Org List'!$AJ$10:$AL$188,3,FALSE))="","",(VLOOKUP($E31,'Org List'!$AJ$10:$AL$188,3,FALSE))),"")</f>
        <v>NHS England North (Cheshire And Merseyside)</v>
      </c>
      <c r="C31" s="98" t="str">
        <f ca="1">IFERROR(IF((VLOOKUP($E31,'Org List'!$AO$10:$AQ$188,3,FALSE))="","",(VLOOKUP($E31,'Org List'!$AO$10:$AQ$188,3,FALSE))),"")</f>
        <v/>
      </c>
      <c r="D31" s="116" t="str">
        <f ca="1">IFERROR(IF((VLOOKUP($E31,'Org List'!$AT$10:$AV$188,3,FALSE))="","",(VLOOKUP($E31,'Org List'!$AT$10:$AV$188,3,FALSE))),"")</f>
        <v>NHS England North (Cheshire And Merseyside)</v>
      </c>
      <c r="E31" s="97" t="str">
        <f t="shared" ca="1" si="0"/>
        <v>Q75</v>
      </c>
      <c r="F31" s="99" t="str">
        <f ca="1">IF(E31="","",VLOOKUP(E31,'Org List'!$J$9:$K$488,2,0))</f>
        <v>NHS England North (Cheshire And Merseyside)</v>
      </c>
      <c r="G31" s="123">
        <f ca="1">IFERROR(IF((VLOOKUP($E31,'DTOC Backsheet'!$D$5:$AF$183,G$9,FALSE))="","",(VLOOKUP($E31,'DTOC Backsheet'!$D$5:$AF$183,G$9,FALSE))),"")</f>
        <v>24365</v>
      </c>
      <c r="H31" s="124">
        <f ca="1">IFERROR(IF((VLOOKUP($E31,'DTOC Backsheet'!$D$5:$AF$183,H$9,FALSE))="","",(VLOOKUP($E31,'DTOC Backsheet'!$D$5:$AF$183,H$9,FALSE))),"")</f>
        <v>23819</v>
      </c>
      <c r="I31" s="124">
        <f ca="1">IFERROR(IF((VLOOKUP($E31,'DTOC Backsheet'!$D$5:$AF$183,I$9,FALSE))="","",(VLOOKUP($E31,'DTOC Backsheet'!$D$5:$AF$183,I$9,FALSE))),"")</f>
        <v>21588</v>
      </c>
      <c r="J31" s="125">
        <f ca="1">IFERROR(IF((VLOOKUP($E31,'DTOC Backsheet'!$D$5:$AF$183,J$9,FALSE))="","",(VLOOKUP($E31,'DTOC Backsheet'!$D$5:$AF$183,J$9,FALSE))),"")</f>
        <v>18732</v>
      </c>
      <c r="K31" s="184">
        <f ca="1">IFERROR(IF((VLOOKUP($E31,'DTOC Backsheet'!$D$5:$AF$183,K$9,FALSE))="","",(VLOOKUP($E31,'DTOC Backsheet'!$D$5:$AF$183,K$9,FALSE))),"")</f>
        <v>19166</v>
      </c>
      <c r="L31" s="126">
        <f ca="1">IFERROR(IF((VLOOKUP($E31,'DTOC Backsheet'!$D$5:$AF$183,L$9,FALSE))="","",(VLOOKUP($E31,'DTOC Backsheet'!$D$5:$AF$183,L$9,FALSE))),"")</f>
        <v>21540</v>
      </c>
      <c r="M31" s="127">
        <f ca="1">IFERROR(IF((VLOOKUP($E31,'DTOC Backsheet'!$D$5:$AF$183,M$9,FALSE))="","",(VLOOKUP($E31,'DTOC Backsheet'!$D$5:$AF$183,M$9,FALSE))),"")</f>
        <v>0</v>
      </c>
      <c r="N31" s="126">
        <f ca="1">IFERROR(IF((VLOOKUP($E31,'DTOC Backsheet'!$D$5:$AF$183,N$9,FALSE))="","",(VLOOKUP($E31,'DTOC Backsheet'!$D$5:$AF$183,N$9,FALSE))),"")</f>
        <v>0</v>
      </c>
    </row>
    <row r="32" spans="1:14" ht="15" customHeight="1" x14ac:dyDescent="0.3">
      <c r="A32" s="56">
        <v>18</v>
      </c>
      <c r="B32" s="97" t="str">
        <f ca="1">IFERROR(IF((VLOOKUP($E32,'Org List'!$AJ$10:$AL$188,3,FALSE))="","",(VLOOKUP($E32,'Org List'!$AJ$10:$AL$188,3,FALSE))),"")</f>
        <v>NHS England North (Greater Manchester)</v>
      </c>
      <c r="C32" s="98" t="str">
        <f ca="1">IFERROR(IF((VLOOKUP($E32,'Org List'!$AO$10:$AQ$188,3,FALSE))="","",(VLOOKUP($E32,'Org List'!$AO$10:$AQ$188,3,FALSE))),"")</f>
        <v/>
      </c>
      <c r="D32" s="116" t="str">
        <f ca="1">IFERROR(IF((VLOOKUP($E32,'Org List'!$AT$10:$AV$188,3,FALSE))="","",(VLOOKUP($E32,'Org List'!$AT$10:$AV$188,3,FALSE))),"")</f>
        <v>NHS England North (Greater Manchester)</v>
      </c>
      <c r="E32" s="97" t="str">
        <f t="shared" ca="1" si="0"/>
        <v>Q83</v>
      </c>
      <c r="F32" s="99" t="str">
        <f ca="1">IF(E32="","",VLOOKUP(E32,'Org List'!$J$9:$K$488,2,0))</f>
        <v>NHS England North (Greater Manchester)</v>
      </c>
      <c r="G32" s="123">
        <f ca="1">IFERROR(IF((VLOOKUP($E32,'DTOC Backsheet'!$D$5:$AF$183,G$9,FALSE))="","",(VLOOKUP($E32,'DTOC Backsheet'!$D$5:$AF$183,G$9,FALSE))),"")</f>
        <v>23890</v>
      </c>
      <c r="H32" s="124">
        <f ca="1">IFERROR(IF((VLOOKUP($E32,'DTOC Backsheet'!$D$5:$AF$183,H$9,FALSE))="","",(VLOOKUP($E32,'DTOC Backsheet'!$D$5:$AF$183,H$9,FALSE))),"")</f>
        <v>26322</v>
      </c>
      <c r="I32" s="124">
        <f ca="1">IFERROR(IF((VLOOKUP($E32,'DTOC Backsheet'!$D$5:$AF$183,I$9,FALSE))="","",(VLOOKUP($E32,'DTOC Backsheet'!$D$5:$AF$183,I$9,FALSE))),"")</f>
        <v>26146</v>
      </c>
      <c r="J32" s="125">
        <f ca="1">IFERROR(IF((VLOOKUP($E32,'DTOC Backsheet'!$D$5:$AF$183,J$9,FALSE))="","",(VLOOKUP($E32,'DTOC Backsheet'!$D$5:$AF$183,J$9,FALSE))),"")</f>
        <v>25377</v>
      </c>
      <c r="K32" s="184">
        <f ca="1">IFERROR(IF((VLOOKUP($E32,'DTOC Backsheet'!$D$5:$AF$183,K$9,FALSE))="","",(VLOOKUP($E32,'DTOC Backsheet'!$D$5:$AF$183,K$9,FALSE))),"")</f>
        <v>21418</v>
      </c>
      <c r="L32" s="126">
        <f ca="1">IFERROR(IF((VLOOKUP($E32,'DTOC Backsheet'!$D$5:$AF$183,L$9,FALSE))="","",(VLOOKUP($E32,'DTOC Backsheet'!$D$5:$AF$183,L$9,FALSE))),"")</f>
        <v>21506</v>
      </c>
      <c r="M32" s="127">
        <f ca="1">IFERROR(IF((VLOOKUP($E32,'DTOC Backsheet'!$D$5:$AF$183,M$9,FALSE))="","",(VLOOKUP($E32,'DTOC Backsheet'!$D$5:$AF$183,M$9,FALSE))),"")</f>
        <v>0</v>
      </c>
      <c r="N32" s="126">
        <f ca="1">IFERROR(IF((VLOOKUP($E32,'DTOC Backsheet'!$D$5:$AF$183,N$9,FALSE))="","",(VLOOKUP($E32,'DTOC Backsheet'!$D$5:$AF$183,N$9,FALSE))),"")</f>
        <v>0</v>
      </c>
    </row>
    <row r="33" spans="1:14" ht="15" customHeight="1" x14ac:dyDescent="0.3">
      <c r="A33" s="56">
        <v>19</v>
      </c>
      <c r="B33" s="97" t="str">
        <f ca="1">IFERROR(IF((VLOOKUP($E33,'Org List'!$AJ$10:$AL$188,3,FALSE))="","",(VLOOKUP($E33,'Org List'!$AJ$10:$AL$188,3,FALSE))),"")</f>
        <v>NHS England North (Lancashire)</v>
      </c>
      <c r="C33" s="98" t="str">
        <f ca="1">IFERROR(IF((VLOOKUP($E33,'Org List'!$AO$10:$AQ$188,3,FALSE))="","",(VLOOKUP($E33,'Org List'!$AO$10:$AQ$188,3,FALSE))),"")</f>
        <v/>
      </c>
      <c r="D33" s="116" t="str">
        <f ca="1">IFERROR(IF((VLOOKUP($E33,'Org List'!$AT$10:$AV$188,3,FALSE))="","",(VLOOKUP($E33,'Org List'!$AT$10:$AV$188,3,FALSE))),"")</f>
        <v>NHS England North (Lancashire)</v>
      </c>
      <c r="E33" s="97" t="str">
        <f t="shared" ca="1" si="0"/>
        <v>Q84</v>
      </c>
      <c r="F33" s="99" t="str">
        <f ca="1">IF(E33="","",VLOOKUP(E33,'Org List'!$J$9:$K$488,2,0))</f>
        <v>NHS England North (Lancashire)</v>
      </c>
      <c r="G33" s="123">
        <f ca="1">IFERROR(IF((VLOOKUP($E33,'DTOC Backsheet'!$D$5:$AF$183,G$9,FALSE))="","",(VLOOKUP($E33,'DTOC Backsheet'!$D$5:$AF$183,G$9,FALSE))),"")</f>
        <v>16169</v>
      </c>
      <c r="H33" s="124">
        <f ca="1">IFERROR(IF((VLOOKUP($E33,'DTOC Backsheet'!$D$5:$AF$183,H$9,FALSE))="","",(VLOOKUP($E33,'DTOC Backsheet'!$D$5:$AF$183,H$9,FALSE))),"")</f>
        <v>16098</v>
      </c>
      <c r="I33" s="124">
        <f ca="1">IFERROR(IF((VLOOKUP($E33,'DTOC Backsheet'!$D$5:$AF$183,I$9,FALSE))="","",(VLOOKUP($E33,'DTOC Backsheet'!$D$5:$AF$183,I$9,FALSE))),"")</f>
        <v>15691</v>
      </c>
      <c r="J33" s="125">
        <f ca="1">IFERROR(IF((VLOOKUP($E33,'DTOC Backsheet'!$D$5:$AF$183,J$9,FALSE))="","",(VLOOKUP($E33,'DTOC Backsheet'!$D$5:$AF$183,J$9,FALSE))),"")</f>
        <v>12761</v>
      </c>
      <c r="K33" s="184">
        <f ca="1">IFERROR(IF((VLOOKUP($E33,'DTOC Backsheet'!$D$5:$AF$183,K$9,FALSE))="","",(VLOOKUP($E33,'DTOC Backsheet'!$D$5:$AF$183,K$9,FALSE))),"")</f>
        <v>11269</v>
      </c>
      <c r="L33" s="126">
        <f ca="1">IFERROR(IF((VLOOKUP($E33,'DTOC Backsheet'!$D$5:$AF$183,L$9,FALSE))="","",(VLOOKUP($E33,'DTOC Backsheet'!$D$5:$AF$183,L$9,FALSE))),"")</f>
        <v>11820</v>
      </c>
      <c r="M33" s="127">
        <f ca="1">IFERROR(IF((VLOOKUP($E33,'DTOC Backsheet'!$D$5:$AF$183,M$9,FALSE))="","",(VLOOKUP($E33,'DTOC Backsheet'!$D$5:$AF$183,M$9,FALSE))),"")</f>
        <v>0</v>
      </c>
      <c r="N33" s="126">
        <f ca="1">IFERROR(IF((VLOOKUP($E33,'DTOC Backsheet'!$D$5:$AF$183,N$9,FALSE))="","",(VLOOKUP($E33,'DTOC Backsheet'!$D$5:$AF$183,N$9,FALSE))),"")</f>
        <v>0</v>
      </c>
    </row>
    <row r="34" spans="1:14" ht="15" customHeight="1" x14ac:dyDescent="0.3">
      <c r="A34" s="56">
        <v>20</v>
      </c>
      <c r="B34" s="97" t="str">
        <f ca="1">IFERROR(IF((VLOOKUP($E34,'Org List'!$AJ$10:$AL$188,3,FALSE))="","",(VLOOKUP($E34,'Org List'!$AJ$10:$AL$188,3,FALSE))),"")</f>
        <v>NHS England Midlands And East (North Midlands)</v>
      </c>
      <c r="C34" s="98" t="str">
        <f ca="1">IFERROR(IF((VLOOKUP($E34,'Org List'!$AO$10:$AQ$188,3,FALSE))="","",(VLOOKUP($E34,'Org List'!$AO$10:$AQ$188,3,FALSE))),"")</f>
        <v/>
      </c>
      <c r="D34" s="116" t="str">
        <f ca="1">IFERROR(IF((VLOOKUP($E34,'Org List'!$AT$10:$AV$188,3,FALSE))="","",(VLOOKUP($E34,'Org List'!$AT$10:$AV$188,3,FALSE))),"")</f>
        <v>NHS England Midlands And East (North Midlands)</v>
      </c>
      <c r="E34" s="97" t="str">
        <f t="shared" ca="1" si="0"/>
        <v>Q76</v>
      </c>
      <c r="F34" s="99" t="str">
        <f ca="1">IF(E34="","",VLOOKUP(E34,'Org List'!$J$9:$K$488,2,0))</f>
        <v>NHS England Midlands And East (North Midlands)</v>
      </c>
      <c r="G34" s="123">
        <f ca="1">IFERROR(IF((VLOOKUP($E34,'DTOC Backsheet'!$D$5:$AF$183,G$9,FALSE))="","",(VLOOKUP($E34,'DTOC Backsheet'!$D$5:$AF$183,G$9,FALSE))),"")</f>
        <v>32346</v>
      </c>
      <c r="H34" s="124">
        <f ca="1">IFERROR(IF((VLOOKUP($E34,'DTOC Backsheet'!$D$5:$AF$183,H$9,FALSE))="","",(VLOOKUP($E34,'DTOC Backsheet'!$D$5:$AF$183,H$9,FALSE))),"")</f>
        <v>32760</v>
      </c>
      <c r="I34" s="124">
        <f ca="1">IFERROR(IF((VLOOKUP($E34,'DTOC Backsheet'!$D$5:$AF$183,I$9,FALSE))="","",(VLOOKUP($E34,'DTOC Backsheet'!$D$5:$AF$183,I$9,FALSE))),"")</f>
        <v>30622</v>
      </c>
      <c r="J34" s="125">
        <f ca="1">IFERROR(IF((VLOOKUP($E34,'DTOC Backsheet'!$D$5:$AF$183,J$9,FALSE))="","",(VLOOKUP($E34,'DTOC Backsheet'!$D$5:$AF$183,J$9,FALSE))),"")</f>
        <v>31537</v>
      </c>
      <c r="K34" s="184">
        <f ca="1">IFERROR(IF((VLOOKUP($E34,'DTOC Backsheet'!$D$5:$AF$183,K$9,FALSE))="","",(VLOOKUP($E34,'DTOC Backsheet'!$D$5:$AF$183,K$9,FALSE))),"")</f>
        <v>29247</v>
      </c>
      <c r="L34" s="126">
        <f ca="1">IFERROR(IF((VLOOKUP($E34,'DTOC Backsheet'!$D$5:$AF$183,L$9,FALSE))="","",(VLOOKUP($E34,'DTOC Backsheet'!$D$5:$AF$183,L$9,FALSE))),"")</f>
        <v>26215</v>
      </c>
      <c r="M34" s="127">
        <f ca="1">IFERROR(IF((VLOOKUP($E34,'DTOC Backsheet'!$D$5:$AF$183,M$9,FALSE))="","",(VLOOKUP($E34,'DTOC Backsheet'!$D$5:$AF$183,M$9,FALSE))),"")</f>
        <v>0</v>
      </c>
      <c r="N34" s="126">
        <f ca="1">IFERROR(IF((VLOOKUP($E34,'DTOC Backsheet'!$D$5:$AF$183,N$9,FALSE))="","",(VLOOKUP($E34,'DTOC Backsheet'!$D$5:$AF$183,N$9,FALSE))),"")</f>
        <v>0</v>
      </c>
    </row>
    <row r="35" spans="1:14" ht="15" customHeight="1" x14ac:dyDescent="0.3">
      <c r="A35" s="56">
        <v>21</v>
      </c>
      <c r="B35" s="97" t="str">
        <f ca="1">IFERROR(IF((VLOOKUP($E35,'Org List'!$AJ$10:$AL$188,3,FALSE))="","",(VLOOKUP($E35,'Org List'!$AJ$10:$AL$188,3,FALSE))),"")</f>
        <v>NHS England Midlands And East (West Midlands)</v>
      </c>
      <c r="C35" s="98" t="str">
        <f ca="1">IFERROR(IF((VLOOKUP($E35,'Org List'!$AO$10:$AQ$188,3,FALSE))="","",(VLOOKUP($E35,'Org List'!$AO$10:$AQ$188,3,FALSE))),"")</f>
        <v/>
      </c>
      <c r="D35" s="116" t="str">
        <f ca="1">IFERROR(IF((VLOOKUP($E35,'Org List'!$AT$10:$AV$188,3,FALSE))="","",(VLOOKUP($E35,'Org List'!$AT$10:$AV$188,3,FALSE))),"")</f>
        <v>NHS England Midlands And East (West Midlands)</v>
      </c>
      <c r="E35" s="97" t="str">
        <f t="shared" ca="1" si="0"/>
        <v>Q77</v>
      </c>
      <c r="F35" s="99" t="str">
        <f ca="1">IF(E35="","",VLOOKUP(E35,'Org List'!$J$9:$K$488,2,0))</f>
        <v>NHS England Midlands And East (West Midlands)</v>
      </c>
      <c r="G35" s="123">
        <f ca="1">IFERROR(IF((VLOOKUP($E35,'DTOC Backsheet'!$D$5:$AF$183,G$9,FALSE))="","",(VLOOKUP($E35,'DTOC Backsheet'!$D$5:$AF$183,G$9,FALSE))),"")</f>
        <v>48403</v>
      </c>
      <c r="H35" s="124">
        <f ca="1">IFERROR(IF((VLOOKUP($E35,'DTOC Backsheet'!$D$5:$AF$183,H$9,FALSE))="","",(VLOOKUP($E35,'DTOC Backsheet'!$D$5:$AF$183,H$9,FALSE))),"")</f>
        <v>45453</v>
      </c>
      <c r="I35" s="124">
        <f ca="1">IFERROR(IF((VLOOKUP($E35,'DTOC Backsheet'!$D$5:$AF$183,I$9,FALSE))="","",(VLOOKUP($E35,'DTOC Backsheet'!$D$5:$AF$183,I$9,FALSE))),"")</f>
        <v>38628</v>
      </c>
      <c r="J35" s="125">
        <f ca="1">IFERROR(IF((VLOOKUP($E35,'DTOC Backsheet'!$D$5:$AF$183,J$9,FALSE))="","",(VLOOKUP($E35,'DTOC Backsheet'!$D$5:$AF$183,J$9,FALSE))),"")</f>
        <v>35452</v>
      </c>
      <c r="K35" s="184">
        <f ca="1">IFERROR(IF((VLOOKUP($E35,'DTOC Backsheet'!$D$5:$AF$183,K$9,FALSE))="","",(VLOOKUP($E35,'DTOC Backsheet'!$D$5:$AF$183,K$9,FALSE))),"")</f>
        <v>36549</v>
      </c>
      <c r="L35" s="126">
        <f ca="1">IFERROR(IF((VLOOKUP($E35,'DTOC Backsheet'!$D$5:$AF$183,L$9,FALSE))="","",(VLOOKUP($E35,'DTOC Backsheet'!$D$5:$AF$183,L$9,FALSE))),"")</f>
        <v>35486</v>
      </c>
      <c r="M35" s="127">
        <f ca="1">IFERROR(IF((VLOOKUP($E35,'DTOC Backsheet'!$D$5:$AF$183,M$9,FALSE))="","",(VLOOKUP($E35,'DTOC Backsheet'!$D$5:$AF$183,M$9,FALSE))),"")</f>
        <v>0</v>
      </c>
      <c r="N35" s="126">
        <f ca="1">IFERROR(IF((VLOOKUP($E35,'DTOC Backsheet'!$D$5:$AF$183,N$9,FALSE))="","",(VLOOKUP($E35,'DTOC Backsheet'!$D$5:$AF$183,N$9,FALSE))),"")</f>
        <v>0</v>
      </c>
    </row>
    <row r="36" spans="1:14" ht="15" customHeight="1" x14ac:dyDescent="0.3">
      <c r="A36" s="56">
        <v>22</v>
      </c>
      <c r="B36" s="97" t="str">
        <f ca="1">IFERROR(IF((VLOOKUP($E36,'Org List'!$AJ$10:$AL$188,3,FALSE))="","",(VLOOKUP($E36,'Org List'!$AJ$10:$AL$188,3,FALSE))),"")</f>
        <v>NHS England Midlands And East (Central Midlands)</v>
      </c>
      <c r="C36" s="98" t="str">
        <f ca="1">IFERROR(IF((VLOOKUP($E36,'Org List'!$AO$10:$AQ$188,3,FALSE))="","",(VLOOKUP($E36,'Org List'!$AO$10:$AQ$188,3,FALSE))),"")</f>
        <v/>
      </c>
      <c r="D36" s="116" t="str">
        <f ca="1">IFERROR(IF((VLOOKUP($E36,'Org List'!$AT$10:$AV$188,3,FALSE))="","",(VLOOKUP($E36,'Org List'!$AT$10:$AV$188,3,FALSE))),"")</f>
        <v>NHS England Midlands And East (Central Midlands)</v>
      </c>
      <c r="E36" s="97" t="str">
        <f t="shared" ca="1" si="0"/>
        <v>Q78</v>
      </c>
      <c r="F36" s="99" t="str">
        <f ca="1">IF(E36="","",VLOOKUP(E36,'Org List'!$J$9:$K$488,2,0))</f>
        <v>NHS England Midlands And East (Central Midlands)</v>
      </c>
      <c r="G36" s="123">
        <f ca="1">IFERROR(IF((VLOOKUP($E36,'DTOC Backsheet'!$D$5:$AF$183,G$9,FALSE))="","",(VLOOKUP($E36,'DTOC Backsheet'!$D$5:$AF$183,G$9,FALSE))),"")</f>
        <v>50783</v>
      </c>
      <c r="H36" s="124">
        <f ca="1">IFERROR(IF((VLOOKUP($E36,'DTOC Backsheet'!$D$5:$AF$183,H$9,FALSE))="","",(VLOOKUP($E36,'DTOC Backsheet'!$D$5:$AF$183,H$9,FALSE))),"")</f>
        <v>50012</v>
      </c>
      <c r="I36" s="124">
        <f ca="1">IFERROR(IF((VLOOKUP($E36,'DTOC Backsheet'!$D$5:$AF$183,I$9,FALSE))="","",(VLOOKUP($E36,'DTOC Backsheet'!$D$5:$AF$183,I$9,FALSE))),"")</f>
        <v>43085</v>
      </c>
      <c r="J36" s="125">
        <f ca="1">IFERROR(IF((VLOOKUP($E36,'DTOC Backsheet'!$D$5:$AF$183,J$9,FALSE))="","",(VLOOKUP($E36,'DTOC Backsheet'!$D$5:$AF$183,J$9,FALSE))),"")</f>
        <v>36841</v>
      </c>
      <c r="K36" s="184">
        <f ca="1">IFERROR(IF((VLOOKUP($E36,'DTOC Backsheet'!$D$5:$AF$183,K$9,FALSE))="","",(VLOOKUP($E36,'DTOC Backsheet'!$D$5:$AF$183,K$9,FALSE))),"")</f>
        <v>32930</v>
      </c>
      <c r="L36" s="126">
        <f ca="1">IFERROR(IF((VLOOKUP($E36,'DTOC Backsheet'!$D$5:$AF$183,L$9,FALSE))="","",(VLOOKUP($E36,'DTOC Backsheet'!$D$5:$AF$183,L$9,FALSE))),"")</f>
        <v>35917</v>
      </c>
      <c r="M36" s="127">
        <f ca="1">IFERROR(IF((VLOOKUP($E36,'DTOC Backsheet'!$D$5:$AF$183,M$9,FALSE))="","",(VLOOKUP($E36,'DTOC Backsheet'!$D$5:$AF$183,M$9,FALSE))),"")</f>
        <v>0</v>
      </c>
      <c r="N36" s="126">
        <f ca="1">IFERROR(IF((VLOOKUP($E36,'DTOC Backsheet'!$D$5:$AF$183,N$9,FALSE))="","",(VLOOKUP($E36,'DTOC Backsheet'!$D$5:$AF$183,N$9,FALSE))),"")</f>
        <v>0</v>
      </c>
    </row>
    <row r="37" spans="1:14" ht="15" customHeight="1" x14ac:dyDescent="0.3">
      <c r="A37" s="56">
        <v>23</v>
      </c>
      <c r="B37" s="97" t="str">
        <f ca="1">IFERROR(IF((VLOOKUP($E37,'Org List'!$AJ$10:$AL$188,3,FALSE))="","",(VLOOKUP($E37,'Org List'!$AJ$10:$AL$188,3,FALSE))),"")</f>
        <v>NHS England Midlands And East (East)</v>
      </c>
      <c r="C37" s="98" t="str">
        <f ca="1">IFERROR(IF((VLOOKUP($E37,'Org List'!$AO$10:$AQ$188,3,FALSE))="","",(VLOOKUP($E37,'Org List'!$AO$10:$AQ$188,3,FALSE))),"")</f>
        <v/>
      </c>
      <c r="D37" s="116" t="str">
        <f ca="1">IFERROR(IF((VLOOKUP($E37,'Org List'!$AT$10:$AV$188,3,FALSE))="","",(VLOOKUP($E37,'Org List'!$AT$10:$AV$188,3,FALSE))),"")</f>
        <v>NHS England Midlands And East (East)</v>
      </c>
      <c r="E37" s="97" t="str">
        <f t="shared" ca="1" si="0"/>
        <v>Q79</v>
      </c>
      <c r="F37" s="99" t="str">
        <f ca="1">IF(E37="","",VLOOKUP(E37,'Org List'!$J$9:$K$488,2,0))</f>
        <v>NHS England Midlands And East (East)</v>
      </c>
      <c r="G37" s="123">
        <f ca="1">IFERROR(IF((VLOOKUP($E37,'DTOC Backsheet'!$D$5:$AF$183,G$9,FALSE))="","",(VLOOKUP($E37,'DTOC Backsheet'!$D$5:$AF$183,G$9,FALSE))),"")</f>
        <v>37117</v>
      </c>
      <c r="H37" s="124">
        <f ca="1">IFERROR(IF((VLOOKUP($E37,'DTOC Backsheet'!$D$5:$AF$183,H$9,FALSE))="","",(VLOOKUP($E37,'DTOC Backsheet'!$D$5:$AF$183,H$9,FALSE))),"")</f>
        <v>40165</v>
      </c>
      <c r="I37" s="124">
        <f ca="1">IFERROR(IF((VLOOKUP($E37,'DTOC Backsheet'!$D$5:$AF$183,I$9,FALSE))="","",(VLOOKUP($E37,'DTOC Backsheet'!$D$5:$AF$183,I$9,FALSE))),"")</f>
        <v>37795</v>
      </c>
      <c r="J37" s="125">
        <f ca="1">IFERROR(IF((VLOOKUP($E37,'DTOC Backsheet'!$D$5:$AF$183,J$9,FALSE))="","",(VLOOKUP($E37,'DTOC Backsheet'!$D$5:$AF$183,J$9,FALSE))),"")</f>
        <v>33796</v>
      </c>
      <c r="K37" s="184">
        <f ca="1">IFERROR(IF((VLOOKUP($E37,'DTOC Backsheet'!$D$5:$AF$183,K$9,FALSE))="","",(VLOOKUP($E37,'DTOC Backsheet'!$D$5:$AF$183,K$9,FALSE))),"")</f>
        <v>33798</v>
      </c>
      <c r="L37" s="126">
        <f ca="1">IFERROR(IF((VLOOKUP($E37,'DTOC Backsheet'!$D$5:$AF$183,L$9,FALSE))="","",(VLOOKUP($E37,'DTOC Backsheet'!$D$5:$AF$183,L$9,FALSE))),"")</f>
        <v>35305</v>
      </c>
      <c r="M37" s="127">
        <f ca="1">IFERROR(IF((VLOOKUP($E37,'DTOC Backsheet'!$D$5:$AF$183,M$9,FALSE))="","",(VLOOKUP($E37,'DTOC Backsheet'!$D$5:$AF$183,M$9,FALSE))),"")</f>
        <v>0</v>
      </c>
      <c r="N37" s="126">
        <f ca="1">IFERROR(IF((VLOOKUP($E37,'DTOC Backsheet'!$D$5:$AF$183,N$9,FALSE))="","",(VLOOKUP($E37,'DTOC Backsheet'!$D$5:$AF$183,N$9,FALSE))),"")</f>
        <v>0</v>
      </c>
    </row>
    <row r="38" spans="1:14" ht="15" customHeight="1" x14ac:dyDescent="0.3">
      <c r="A38" s="56">
        <v>24</v>
      </c>
      <c r="B38" s="97" t="str">
        <f ca="1">IFERROR(IF((VLOOKUP($E38,'Org List'!$AJ$10:$AL$188,3,FALSE))="","",(VLOOKUP($E38,'Org List'!$AJ$10:$AL$188,3,FALSE))),"")</f>
        <v>NHS England South West (South West South)</v>
      </c>
      <c r="C38" s="98" t="str">
        <f ca="1">IFERROR(IF((VLOOKUP($E38,'Org List'!$AO$10:$AQ$188,3,FALSE))="","",(VLOOKUP($E38,'Org List'!$AO$10:$AQ$188,3,FALSE))),"")</f>
        <v/>
      </c>
      <c r="D38" s="116" t="str">
        <f ca="1">IFERROR(IF((VLOOKUP($E38,'Org List'!$AT$10:$AV$188,3,FALSE))="","",(VLOOKUP($E38,'Org List'!$AT$10:$AV$188,3,FALSE))),"")</f>
        <v>NHS England South West (South West South)</v>
      </c>
      <c r="E38" s="97" t="str">
        <f t="shared" ca="1" si="0"/>
        <v>Q85</v>
      </c>
      <c r="F38" s="99" t="str">
        <f ca="1">IF(E38="","",VLOOKUP(E38,'Org List'!$J$9:$K$488,2,0))</f>
        <v>NHS England South West (South West South)</v>
      </c>
      <c r="G38" s="123">
        <f ca="1">IFERROR(IF((VLOOKUP($E38,'DTOC Backsheet'!$D$5:$AF$183,G$9,FALSE))="","",(VLOOKUP($E38,'DTOC Backsheet'!$D$5:$AF$183,G$9,FALSE))),"")</f>
        <v>48099</v>
      </c>
      <c r="H38" s="124">
        <f ca="1">IFERROR(IF((VLOOKUP($E38,'DTOC Backsheet'!$D$5:$AF$183,H$9,FALSE))="","",(VLOOKUP($E38,'DTOC Backsheet'!$D$5:$AF$183,H$9,FALSE))),"")</f>
        <v>45308</v>
      </c>
      <c r="I38" s="124">
        <f ca="1">IFERROR(IF((VLOOKUP($E38,'DTOC Backsheet'!$D$5:$AF$183,I$9,FALSE))="","",(VLOOKUP($E38,'DTOC Backsheet'!$D$5:$AF$183,I$9,FALSE))),"")</f>
        <v>35775</v>
      </c>
      <c r="J38" s="125">
        <f ca="1">IFERROR(IF((VLOOKUP($E38,'DTOC Backsheet'!$D$5:$AF$183,J$9,FALSE))="","",(VLOOKUP($E38,'DTOC Backsheet'!$D$5:$AF$183,J$9,FALSE))),"")</f>
        <v>35877</v>
      </c>
      <c r="K38" s="184">
        <f ca="1">IFERROR(IF((VLOOKUP($E38,'DTOC Backsheet'!$D$5:$AF$183,K$9,FALSE))="","",(VLOOKUP($E38,'DTOC Backsheet'!$D$5:$AF$183,K$9,FALSE))),"")</f>
        <v>28139</v>
      </c>
      <c r="L38" s="126">
        <f ca="1">IFERROR(IF((VLOOKUP($E38,'DTOC Backsheet'!$D$5:$AF$183,L$9,FALSE))="","",(VLOOKUP($E38,'DTOC Backsheet'!$D$5:$AF$183,L$9,FALSE))),"")</f>
        <v>31932</v>
      </c>
      <c r="M38" s="127">
        <f ca="1">IFERROR(IF((VLOOKUP($E38,'DTOC Backsheet'!$D$5:$AF$183,M$9,FALSE))="","",(VLOOKUP($E38,'DTOC Backsheet'!$D$5:$AF$183,M$9,FALSE))),"")</f>
        <v>0</v>
      </c>
      <c r="N38" s="126">
        <f ca="1">IFERROR(IF((VLOOKUP($E38,'DTOC Backsheet'!$D$5:$AF$183,N$9,FALSE))="","",(VLOOKUP($E38,'DTOC Backsheet'!$D$5:$AF$183,N$9,FALSE))),"")</f>
        <v>0</v>
      </c>
    </row>
    <row r="39" spans="1:14" ht="15" customHeight="1" x14ac:dyDescent="0.3">
      <c r="A39" s="56">
        <v>25</v>
      </c>
      <c r="B39" s="97" t="str">
        <f ca="1">IFERROR(IF((VLOOKUP($E39,'Org List'!$AJ$10:$AL$188,3,FALSE))="","",(VLOOKUP($E39,'Org List'!$AJ$10:$AL$188,3,FALSE))),"")</f>
        <v>NHS England South West (South West North)</v>
      </c>
      <c r="C39" s="98" t="str">
        <f ca="1">IFERROR(IF((VLOOKUP($E39,'Org List'!$AO$10:$AQ$188,3,FALSE))="","",(VLOOKUP($E39,'Org List'!$AO$10:$AQ$188,3,FALSE))),"")</f>
        <v/>
      </c>
      <c r="D39" s="116" t="str">
        <f ca="1">IFERROR(IF((VLOOKUP($E39,'Org List'!$AT$10:$AV$188,3,FALSE))="","",(VLOOKUP($E39,'Org List'!$AT$10:$AV$188,3,FALSE))),"")</f>
        <v>NHS England South West (South West North)</v>
      </c>
      <c r="E39" s="97" t="str">
        <f t="shared" ca="1" si="0"/>
        <v>Q86</v>
      </c>
      <c r="F39" s="99" t="str">
        <f ca="1">IF(E39="","",VLOOKUP(E39,'Org List'!$J$9:$K$488,2,0))</f>
        <v>NHS England South West (South West North)</v>
      </c>
      <c r="G39" s="123">
        <f ca="1">IFERROR(IF((VLOOKUP($E39,'DTOC Backsheet'!$D$5:$AF$183,G$9,FALSE))="","",(VLOOKUP($E39,'DTOC Backsheet'!$D$5:$AF$183,G$9,FALSE))),"")</f>
        <v>25312</v>
      </c>
      <c r="H39" s="124">
        <f ca="1">IFERROR(IF((VLOOKUP($E39,'DTOC Backsheet'!$D$5:$AF$183,H$9,FALSE))="","",(VLOOKUP($E39,'DTOC Backsheet'!$D$5:$AF$183,H$9,FALSE))),"")</f>
        <v>25770</v>
      </c>
      <c r="I39" s="124">
        <f ca="1">IFERROR(IF((VLOOKUP($E39,'DTOC Backsheet'!$D$5:$AF$183,I$9,FALSE))="","",(VLOOKUP($E39,'DTOC Backsheet'!$D$5:$AF$183,I$9,FALSE))),"")</f>
        <v>21609</v>
      </c>
      <c r="J39" s="125">
        <f ca="1">IFERROR(IF((VLOOKUP($E39,'DTOC Backsheet'!$D$5:$AF$183,J$9,FALSE))="","",(VLOOKUP($E39,'DTOC Backsheet'!$D$5:$AF$183,J$9,FALSE))),"")</f>
        <v>20593</v>
      </c>
      <c r="K39" s="184">
        <f ca="1">IFERROR(IF((VLOOKUP($E39,'DTOC Backsheet'!$D$5:$AF$183,K$9,FALSE))="","",(VLOOKUP($E39,'DTOC Backsheet'!$D$5:$AF$183,K$9,FALSE))),"")</f>
        <v>18307</v>
      </c>
      <c r="L39" s="126">
        <f ca="1">IFERROR(IF((VLOOKUP($E39,'DTOC Backsheet'!$D$5:$AF$183,L$9,FALSE))="","",(VLOOKUP($E39,'DTOC Backsheet'!$D$5:$AF$183,L$9,FALSE))),"")</f>
        <v>22110</v>
      </c>
      <c r="M39" s="127">
        <f ca="1">IFERROR(IF((VLOOKUP($E39,'DTOC Backsheet'!$D$5:$AF$183,M$9,FALSE))="","",(VLOOKUP($E39,'DTOC Backsheet'!$D$5:$AF$183,M$9,FALSE))),"")</f>
        <v>0</v>
      </c>
      <c r="N39" s="126">
        <f ca="1">IFERROR(IF((VLOOKUP($E39,'DTOC Backsheet'!$D$5:$AF$183,N$9,FALSE))="","",(VLOOKUP($E39,'DTOC Backsheet'!$D$5:$AF$183,N$9,FALSE))),"")</f>
        <v>0</v>
      </c>
    </row>
    <row r="40" spans="1:14" ht="15" customHeight="1" x14ac:dyDescent="0.3">
      <c r="A40" s="56">
        <v>26</v>
      </c>
      <c r="B40" s="97" t="str">
        <f ca="1">IFERROR(IF((VLOOKUP($E40,'Org List'!$AJ$10:$AL$188,3,FALSE))="","",(VLOOKUP($E40,'Org List'!$AJ$10:$AL$188,3,FALSE))),"")</f>
        <v>NHS England South East (Hampshire, Isle of Wight and Thames Valley)</v>
      </c>
      <c r="C40" s="98" t="str">
        <f ca="1">IFERROR(IF((VLOOKUP($E40,'Org List'!$AO$10:$AQ$188,3,FALSE))="","",(VLOOKUP($E40,'Org List'!$AO$10:$AQ$188,3,FALSE))),"")</f>
        <v/>
      </c>
      <c r="D40" s="116" t="str">
        <f ca="1">IFERROR(IF((VLOOKUP($E40,'Org List'!$AT$10:$AV$188,3,FALSE))="","",(VLOOKUP($E40,'Org List'!$AT$10:$AV$188,3,FALSE))),"")</f>
        <v>NHS England South East (Hampshire, Isle of Wight and Thames Valley)</v>
      </c>
      <c r="E40" s="97" t="str">
        <f t="shared" ca="1" si="0"/>
        <v>Q87</v>
      </c>
      <c r="F40" s="99" t="str">
        <f ca="1">IF(E40="","",VLOOKUP(E40,'Org List'!$J$9:$K$488,2,0))</f>
        <v>NHS England South East (Hampshire, Isle of Wight and Thames Valley)</v>
      </c>
      <c r="G40" s="123">
        <f ca="1">IFERROR(IF((VLOOKUP($E40,'DTOC Backsheet'!$D$5:$AF$183,G$9,FALSE))="","",(VLOOKUP($E40,'DTOC Backsheet'!$D$5:$AF$183,G$9,FALSE))),"")</f>
        <v>61601</v>
      </c>
      <c r="H40" s="124">
        <f ca="1">IFERROR(IF((VLOOKUP($E40,'DTOC Backsheet'!$D$5:$AF$183,H$9,FALSE))="","",(VLOOKUP($E40,'DTOC Backsheet'!$D$5:$AF$183,H$9,FALSE))),"")</f>
        <v>60848</v>
      </c>
      <c r="I40" s="124">
        <f ca="1">IFERROR(IF((VLOOKUP($E40,'DTOC Backsheet'!$D$5:$AF$183,I$9,FALSE))="","",(VLOOKUP($E40,'DTOC Backsheet'!$D$5:$AF$183,I$9,FALSE))),"")</f>
        <v>54477</v>
      </c>
      <c r="J40" s="125">
        <f ca="1">IFERROR(IF((VLOOKUP($E40,'DTOC Backsheet'!$D$5:$AF$183,J$9,FALSE))="","",(VLOOKUP($E40,'DTOC Backsheet'!$D$5:$AF$183,J$9,FALSE))),"")</f>
        <v>50628</v>
      </c>
      <c r="K40" s="184">
        <f ca="1">IFERROR(IF((VLOOKUP($E40,'DTOC Backsheet'!$D$5:$AF$183,K$9,FALSE))="","",(VLOOKUP($E40,'DTOC Backsheet'!$D$5:$AF$183,K$9,FALSE))),"")</f>
        <v>48098</v>
      </c>
      <c r="L40" s="126">
        <f ca="1">IFERROR(IF((VLOOKUP($E40,'DTOC Backsheet'!$D$5:$AF$183,L$9,FALSE))="","",(VLOOKUP($E40,'DTOC Backsheet'!$D$5:$AF$183,L$9,FALSE))),"")</f>
        <v>46932</v>
      </c>
      <c r="M40" s="127">
        <f ca="1">IFERROR(IF((VLOOKUP($E40,'DTOC Backsheet'!$D$5:$AF$183,M$9,FALSE))="","",(VLOOKUP($E40,'DTOC Backsheet'!$D$5:$AF$183,M$9,FALSE))),"")</f>
        <v>0</v>
      </c>
      <c r="N40" s="126">
        <f ca="1">IFERROR(IF((VLOOKUP($E40,'DTOC Backsheet'!$D$5:$AF$183,N$9,FALSE))="","",(VLOOKUP($E40,'DTOC Backsheet'!$D$5:$AF$183,N$9,FALSE))),"")</f>
        <v>0</v>
      </c>
    </row>
    <row r="41" spans="1:14" ht="15" customHeight="1" x14ac:dyDescent="0.3">
      <c r="A41" s="56">
        <v>27</v>
      </c>
      <c r="B41" s="97" t="str">
        <f ca="1">IFERROR(IF((VLOOKUP($E41,'Org List'!$AJ$10:$AL$188,3,FALSE))="","",(VLOOKUP($E41,'Org List'!$AJ$10:$AL$188,3,FALSE))),"")</f>
        <v>NHS England South East (Kent, Surrey and Sussex)</v>
      </c>
      <c r="C41" s="98" t="str">
        <f ca="1">IFERROR(IF((VLOOKUP($E41,'Org List'!$AO$10:$AQ$188,3,FALSE))="","",(VLOOKUP($E41,'Org List'!$AO$10:$AQ$188,3,FALSE))),"")</f>
        <v/>
      </c>
      <c r="D41" s="116" t="str">
        <f ca="1">IFERROR(IF((VLOOKUP($E41,'Org List'!$AT$10:$AV$188,3,FALSE))="","",(VLOOKUP($E41,'Org List'!$AT$10:$AV$188,3,FALSE))),"")</f>
        <v>NHS England South East (Kent, Surrey and Sussex)</v>
      </c>
      <c r="E41" s="97" t="str">
        <f t="shared" ca="1" si="0"/>
        <v>Q88</v>
      </c>
      <c r="F41" s="99" t="str">
        <f ca="1">IF(E41="","",VLOOKUP(E41,'Org List'!$J$9:$K$488,2,0))</f>
        <v>NHS England South East (Kent, Surrey and Sussex)</v>
      </c>
      <c r="G41" s="123">
        <f ca="1">IFERROR(IF((VLOOKUP($E41,'DTOC Backsheet'!$D$5:$AF$183,G$9,FALSE))="","",(VLOOKUP($E41,'DTOC Backsheet'!$D$5:$AF$183,G$9,FALSE))),"")</f>
        <v>44197</v>
      </c>
      <c r="H41" s="124">
        <f ca="1">IFERROR(IF((VLOOKUP($E41,'DTOC Backsheet'!$D$5:$AF$183,H$9,FALSE))="","",(VLOOKUP($E41,'DTOC Backsheet'!$D$5:$AF$183,H$9,FALSE))),"")</f>
        <v>45134</v>
      </c>
      <c r="I41" s="124">
        <f ca="1">IFERROR(IF((VLOOKUP($E41,'DTOC Backsheet'!$D$5:$AF$183,I$9,FALSE))="","",(VLOOKUP($E41,'DTOC Backsheet'!$D$5:$AF$183,I$9,FALSE))),"")</f>
        <v>38842</v>
      </c>
      <c r="J41" s="125">
        <f ca="1">IFERROR(IF((VLOOKUP($E41,'DTOC Backsheet'!$D$5:$AF$183,J$9,FALSE))="","",(VLOOKUP($E41,'DTOC Backsheet'!$D$5:$AF$183,J$9,FALSE))),"")</f>
        <v>36246</v>
      </c>
      <c r="K41" s="184">
        <f ca="1">IFERROR(IF((VLOOKUP($E41,'DTOC Backsheet'!$D$5:$AF$183,K$9,FALSE))="","",(VLOOKUP($E41,'DTOC Backsheet'!$D$5:$AF$183,K$9,FALSE))),"")</f>
        <v>36631</v>
      </c>
      <c r="L41" s="126">
        <f ca="1">IFERROR(IF((VLOOKUP($E41,'DTOC Backsheet'!$D$5:$AF$183,L$9,FALSE))="","",(VLOOKUP($E41,'DTOC Backsheet'!$D$5:$AF$183,L$9,FALSE))),"")</f>
        <v>37810</v>
      </c>
      <c r="M41" s="127">
        <f ca="1">IFERROR(IF((VLOOKUP($E41,'DTOC Backsheet'!$D$5:$AF$183,M$9,FALSE))="","",(VLOOKUP($E41,'DTOC Backsheet'!$D$5:$AF$183,M$9,FALSE))),"")</f>
        <v>0</v>
      </c>
      <c r="N41" s="126">
        <f ca="1">IFERROR(IF((VLOOKUP($E41,'DTOC Backsheet'!$D$5:$AF$183,N$9,FALSE))="","",(VLOOKUP($E41,'DTOC Backsheet'!$D$5:$AF$183,N$9,FALSE))),"")</f>
        <v>0</v>
      </c>
    </row>
    <row r="42" spans="1:14" ht="15" customHeight="1" x14ac:dyDescent="0.3">
      <c r="A42" s="56">
        <v>28</v>
      </c>
      <c r="B42" s="97" t="str">
        <f ca="1">IFERROR(IF((VLOOKUP($E42,'Org List'!$AJ$10:$AL$188,3,FALSE))="","",(VLOOKUP($E42,'Org List'!$AJ$10:$AL$188,3,FALSE))),"")</f>
        <v>NHS England London</v>
      </c>
      <c r="C42" s="98" t="str">
        <f ca="1">IFERROR(IF((VLOOKUP($E42,'Org List'!$AO$10:$AQ$188,3,FALSE))="","",(VLOOKUP($E42,'Org List'!$AO$10:$AQ$188,3,FALSE))),"")</f>
        <v/>
      </c>
      <c r="D42" s="116" t="str">
        <f ca="1">IFERROR(IF((VLOOKUP($E42,'Org List'!$AT$10:$AV$188,3,FALSE))="","",(VLOOKUP($E42,'Org List'!$AT$10:$AV$188,3,FALSE))),"")</f>
        <v>NHS England London</v>
      </c>
      <c r="E42" s="97" t="str">
        <f t="shared" ca="1" si="0"/>
        <v>Q71</v>
      </c>
      <c r="F42" s="99" t="str">
        <f ca="1">IF(E42="","",VLOOKUP(E42,'Org List'!$J$9:$K$488,2,0))</f>
        <v>NHS England London</v>
      </c>
      <c r="G42" s="123">
        <f ca="1">IFERROR(IF((VLOOKUP($E42,'DTOC Backsheet'!$D$5:$AF$183,G$9,FALSE))="","",(VLOOKUP($E42,'DTOC Backsheet'!$D$5:$AF$183,G$9,FALSE))),"")</f>
        <v>47858</v>
      </c>
      <c r="H42" s="124">
        <f ca="1">IFERROR(IF((VLOOKUP($E42,'DTOC Backsheet'!$D$5:$AF$183,H$9,FALSE))="","",(VLOOKUP($E42,'DTOC Backsheet'!$D$5:$AF$183,H$9,FALSE))),"")</f>
        <v>48210</v>
      </c>
      <c r="I42" s="124">
        <f ca="1">IFERROR(IF((VLOOKUP($E42,'DTOC Backsheet'!$D$5:$AF$183,I$9,FALSE))="","",(VLOOKUP($E42,'DTOC Backsheet'!$D$5:$AF$183,I$9,FALSE))),"")</f>
        <v>41478</v>
      </c>
      <c r="J42" s="125">
        <f ca="1">IFERROR(IF((VLOOKUP($E42,'DTOC Backsheet'!$D$5:$AF$183,J$9,FALSE))="","",(VLOOKUP($E42,'DTOC Backsheet'!$D$5:$AF$183,J$9,FALSE))),"")</f>
        <v>37958</v>
      </c>
      <c r="K42" s="184">
        <f ca="1">IFERROR(IF((VLOOKUP($E42,'DTOC Backsheet'!$D$5:$AF$183,K$9,FALSE))="","",(VLOOKUP($E42,'DTOC Backsheet'!$D$5:$AF$183,K$9,FALSE))),"")</f>
        <v>41067</v>
      </c>
      <c r="L42" s="126">
        <f ca="1">IFERROR(IF((VLOOKUP($E42,'DTOC Backsheet'!$D$5:$AF$183,L$9,FALSE))="","",(VLOOKUP($E42,'DTOC Backsheet'!$D$5:$AF$183,L$9,FALSE))),"")</f>
        <v>40027</v>
      </c>
      <c r="M42" s="127">
        <f ca="1">IFERROR(IF((VLOOKUP($E42,'DTOC Backsheet'!$D$5:$AF$183,M$9,FALSE))="","",(VLOOKUP($E42,'DTOC Backsheet'!$D$5:$AF$183,M$9,FALSE))),"")</f>
        <v>0</v>
      </c>
      <c r="N42" s="126">
        <f ca="1">IFERROR(IF((VLOOKUP($E42,'DTOC Backsheet'!$D$5:$AF$183,N$9,FALSE))="","",(VLOOKUP($E42,'DTOC Backsheet'!$D$5:$AF$183,N$9,FALSE))),"")</f>
        <v>0</v>
      </c>
    </row>
    <row r="43" spans="1:14" ht="15" customHeight="1" x14ac:dyDescent="0.3">
      <c r="A43" s="56">
        <v>29</v>
      </c>
      <c r="B43" s="97" t="str">
        <f ca="1">IFERROR(IF((VLOOKUP($E43,'Org List'!$AJ$10:$AL$188,3,FALSE))="","",(VLOOKUP($E43,'Org List'!$AJ$10:$AL$188,3,FALSE))),"")</f>
        <v>London Commissioning Region</v>
      </c>
      <c r="C43" s="98" t="str">
        <f ca="1">IFERROR(IF((VLOOKUP($E43,'Org List'!$AO$10:$AQ$188,3,FALSE))="","",(VLOOKUP($E43,'Org List'!$AO$10:$AQ$188,3,FALSE))),"")</f>
        <v>London Region</v>
      </c>
      <c r="D43" s="116" t="str">
        <f ca="1">IFERROR(IF((VLOOKUP($E43,'Org List'!$AT$10:$AV$188,3,FALSE))="","",(VLOOKUP($E43,'Org List'!$AT$10:$AV$188,3,FALSE))),"")</f>
        <v>NHS England London</v>
      </c>
      <c r="E43" s="97" t="str">
        <f t="shared" ca="1" si="0"/>
        <v>E09000002</v>
      </c>
      <c r="F43" s="99" t="str">
        <f ca="1">IF(E43="","",VLOOKUP(E43,'Org List'!$J$9:$K$488,2,0))</f>
        <v>Barking and Dagenham</v>
      </c>
      <c r="G43" s="123">
        <f ca="1">IFERROR(IF((VLOOKUP($E43,'DTOC Backsheet'!$D$5:$AF$183,G$9,FALSE))="","",(VLOOKUP($E43,'DTOC Backsheet'!$D$5:$AF$183,G$9,FALSE))),"")</f>
        <v>510</v>
      </c>
      <c r="H43" s="124">
        <f ca="1">IFERROR(IF((VLOOKUP($E43,'DTOC Backsheet'!$D$5:$AF$183,H$9,FALSE))="","",(VLOOKUP($E43,'DTOC Backsheet'!$D$5:$AF$183,H$9,FALSE))),"")</f>
        <v>716</v>
      </c>
      <c r="I43" s="124">
        <f ca="1">IFERROR(IF((VLOOKUP($E43,'DTOC Backsheet'!$D$5:$AF$183,I$9,FALSE))="","",(VLOOKUP($E43,'DTOC Backsheet'!$D$5:$AF$183,I$9,FALSE))),"")</f>
        <v>463</v>
      </c>
      <c r="J43" s="125">
        <f ca="1">IFERROR(IF((VLOOKUP($E43,'DTOC Backsheet'!$D$5:$AF$183,J$9,FALSE))="","",(VLOOKUP($E43,'DTOC Backsheet'!$D$5:$AF$183,J$9,FALSE))),"")</f>
        <v>497</v>
      </c>
      <c r="K43" s="184">
        <f ca="1">IFERROR(IF((VLOOKUP($E43,'DTOC Backsheet'!$D$5:$AF$183,K$9,FALSE))="","",(VLOOKUP($E43,'DTOC Backsheet'!$D$5:$AF$183,K$9,FALSE))),"")</f>
        <v>558</v>
      </c>
      <c r="L43" s="126">
        <f ca="1">IFERROR(IF((VLOOKUP($E43,'DTOC Backsheet'!$D$5:$AF$183,L$9,FALSE))="","",(VLOOKUP($E43,'DTOC Backsheet'!$D$5:$AF$183,L$9,FALSE))),"")</f>
        <v>708</v>
      </c>
      <c r="M43" s="127" t="str">
        <f ca="1">IFERROR(IF((VLOOKUP($E43,'DTOC Backsheet'!$D$5:$AF$183,M$9,FALSE))="","",(VLOOKUP($E43,'DTOC Backsheet'!$D$5:$AF$183,M$9,FALSE))),"")</f>
        <v/>
      </c>
      <c r="N43" s="126" t="str">
        <f ca="1">IFERROR(IF((VLOOKUP($E43,'DTOC Backsheet'!$D$5:$AF$183,N$9,FALSE))="","",(VLOOKUP($E43,'DTOC Backsheet'!$D$5:$AF$183,N$9,FALSE))),"")</f>
        <v/>
      </c>
    </row>
    <row r="44" spans="1:14" ht="15" customHeight="1" x14ac:dyDescent="0.3">
      <c r="A44" s="56">
        <v>30</v>
      </c>
      <c r="B44" s="97" t="str">
        <f ca="1">IFERROR(IF((VLOOKUP($E44,'Org List'!$AJ$10:$AL$188,3,FALSE))="","",(VLOOKUP($E44,'Org List'!$AJ$10:$AL$188,3,FALSE))),"")</f>
        <v>London Commissioning Region</v>
      </c>
      <c r="C44" s="98" t="str">
        <f ca="1">IFERROR(IF((VLOOKUP($E44,'Org List'!$AO$10:$AQ$188,3,FALSE))="","",(VLOOKUP($E44,'Org List'!$AO$10:$AQ$188,3,FALSE))),"")</f>
        <v>London Region</v>
      </c>
      <c r="D44" s="116" t="str">
        <f ca="1">IFERROR(IF((VLOOKUP($E44,'Org List'!$AT$10:$AV$188,3,FALSE))="","",(VLOOKUP($E44,'Org List'!$AT$10:$AV$188,3,FALSE))),"")</f>
        <v>NHS England London</v>
      </c>
      <c r="E44" s="97" t="str">
        <f t="shared" ca="1" si="0"/>
        <v>E09000003</v>
      </c>
      <c r="F44" s="99" t="str">
        <f ca="1">IF(E44="","",VLOOKUP(E44,'Org List'!$J$9:$K$488,2,0))</f>
        <v>Barnet</v>
      </c>
      <c r="G44" s="123">
        <f ca="1">IFERROR(IF((VLOOKUP($E44,'DTOC Backsheet'!$D$5:$AF$183,G$9,FALSE))="","",(VLOOKUP($E44,'DTOC Backsheet'!$D$5:$AF$183,G$9,FALSE))),"")</f>
        <v>3529</v>
      </c>
      <c r="H44" s="124">
        <f ca="1">IFERROR(IF((VLOOKUP($E44,'DTOC Backsheet'!$D$5:$AF$183,H$9,FALSE))="","",(VLOOKUP($E44,'DTOC Backsheet'!$D$5:$AF$183,H$9,FALSE))),"")</f>
        <v>2855</v>
      </c>
      <c r="I44" s="124">
        <f ca="1">IFERROR(IF((VLOOKUP($E44,'DTOC Backsheet'!$D$5:$AF$183,I$9,FALSE))="","",(VLOOKUP($E44,'DTOC Backsheet'!$D$5:$AF$183,I$9,FALSE))),"")</f>
        <v>1900</v>
      </c>
      <c r="J44" s="125">
        <f ca="1">IFERROR(IF((VLOOKUP($E44,'DTOC Backsheet'!$D$5:$AF$183,J$9,FALSE))="","",(VLOOKUP($E44,'DTOC Backsheet'!$D$5:$AF$183,J$9,FALSE))),"")</f>
        <v>1818</v>
      </c>
      <c r="K44" s="184">
        <f ca="1">IFERROR(IF((VLOOKUP($E44,'DTOC Backsheet'!$D$5:$AF$183,K$9,FALSE))="","",(VLOOKUP($E44,'DTOC Backsheet'!$D$5:$AF$183,K$9,FALSE))),"")</f>
        <v>1626</v>
      </c>
      <c r="L44" s="126">
        <f ca="1">IFERROR(IF((VLOOKUP($E44,'DTOC Backsheet'!$D$5:$AF$183,L$9,FALSE))="","",(VLOOKUP($E44,'DTOC Backsheet'!$D$5:$AF$183,L$9,FALSE))),"")</f>
        <v>1767</v>
      </c>
      <c r="M44" s="127" t="str">
        <f ca="1">IFERROR(IF((VLOOKUP($E44,'DTOC Backsheet'!$D$5:$AF$183,M$9,FALSE))="","",(VLOOKUP($E44,'DTOC Backsheet'!$D$5:$AF$183,M$9,FALSE))),"")</f>
        <v/>
      </c>
      <c r="N44" s="126" t="str">
        <f ca="1">IFERROR(IF((VLOOKUP($E44,'DTOC Backsheet'!$D$5:$AF$183,N$9,FALSE))="","",(VLOOKUP($E44,'DTOC Backsheet'!$D$5:$AF$183,N$9,FALSE))),"")</f>
        <v/>
      </c>
    </row>
    <row r="45" spans="1:14" ht="15" customHeight="1" x14ac:dyDescent="0.3">
      <c r="A45" s="56">
        <v>31</v>
      </c>
      <c r="B45" s="97" t="str">
        <f ca="1">IFERROR(IF((VLOOKUP($E45,'Org List'!$AJ$10:$AL$188,3,FALSE))="","",(VLOOKUP($E45,'Org List'!$AJ$10:$AL$188,3,FALSE))),"")</f>
        <v>North of England Commissioning Region</v>
      </c>
      <c r="C45" s="98" t="str">
        <f ca="1">IFERROR(IF((VLOOKUP($E45,'Org List'!$AO$10:$AQ$188,3,FALSE))="","",(VLOOKUP($E45,'Org List'!$AO$10:$AQ$188,3,FALSE))),"")</f>
        <v>Yorkshire and The Humber Region</v>
      </c>
      <c r="D45" s="116" t="str">
        <f ca="1">IFERROR(IF((VLOOKUP($E45,'Org List'!$AT$10:$AV$188,3,FALSE))="","",(VLOOKUP($E45,'Org List'!$AT$10:$AV$188,3,FALSE))),"")</f>
        <v>NHS England North (Yorkshire And Humber)</v>
      </c>
      <c r="E45" s="97" t="str">
        <f t="shared" ca="1" si="0"/>
        <v>E08000016</v>
      </c>
      <c r="F45" s="99" t="str">
        <f ca="1">IF(E45="","",VLOOKUP(E45,'Org List'!$J$9:$K$488,2,0))</f>
        <v>Barnsley</v>
      </c>
      <c r="G45" s="123">
        <f ca="1">IFERROR(IF((VLOOKUP($E45,'DTOC Backsheet'!$D$5:$AF$183,G$9,FALSE))="","",(VLOOKUP($E45,'DTOC Backsheet'!$D$5:$AF$183,G$9,FALSE))),"")</f>
        <v>257</v>
      </c>
      <c r="H45" s="124">
        <f ca="1">IFERROR(IF((VLOOKUP($E45,'DTOC Backsheet'!$D$5:$AF$183,H$9,FALSE))="","",(VLOOKUP($E45,'DTOC Backsheet'!$D$5:$AF$183,H$9,FALSE))),"")</f>
        <v>226</v>
      </c>
      <c r="I45" s="124">
        <f ca="1">IFERROR(IF((VLOOKUP($E45,'DTOC Backsheet'!$D$5:$AF$183,I$9,FALSE))="","",(VLOOKUP($E45,'DTOC Backsheet'!$D$5:$AF$183,I$9,FALSE))),"")</f>
        <v>804</v>
      </c>
      <c r="J45" s="125">
        <f ca="1">IFERROR(IF((VLOOKUP($E45,'DTOC Backsheet'!$D$5:$AF$183,J$9,FALSE))="","",(VLOOKUP($E45,'DTOC Backsheet'!$D$5:$AF$183,J$9,FALSE))),"")</f>
        <v>546</v>
      </c>
      <c r="K45" s="184">
        <f ca="1">IFERROR(IF((VLOOKUP($E45,'DTOC Backsheet'!$D$5:$AF$183,K$9,FALSE))="","",(VLOOKUP($E45,'DTOC Backsheet'!$D$5:$AF$183,K$9,FALSE))),"")</f>
        <v>341</v>
      </c>
      <c r="L45" s="126">
        <f ca="1">IFERROR(IF((VLOOKUP($E45,'DTOC Backsheet'!$D$5:$AF$183,L$9,FALSE))="","",(VLOOKUP($E45,'DTOC Backsheet'!$D$5:$AF$183,L$9,FALSE))),"")</f>
        <v>227</v>
      </c>
      <c r="M45" s="127" t="str">
        <f ca="1">IFERROR(IF((VLOOKUP($E45,'DTOC Backsheet'!$D$5:$AF$183,M$9,FALSE))="","",(VLOOKUP($E45,'DTOC Backsheet'!$D$5:$AF$183,M$9,FALSE))),"")</f>
        <v/>
      </c>
      <c r="N45" s="126" t="str">
        <f ca="1">IFERROR(IF((VLOOKUP($E45,'DTOC Backsheet'!$D$5:$AF$183,N$9,FALSE))="","",(VLOOKUP($E45,'DTOC Backsheet'!$D$5:$AF$183,N$9,FALSE))),"")</f>
        <v/>
      </c>
    </row>
    <row r="46" spans="1:14" ht="15" customHeight="1" x14ac:dyDescent="0.3">
      <c r="A46" s="56">
        <v>32</v>
      </c>
      <c r="B46" s="97" t="str">
        <f ca="1">IFERROR(IF((VLOOKUP($E46,'Org List'!$AJ$10:$AL$188,3,FALSE))="","",(VLOOKUP($E46,'Org List'!$AJ$10:$AL$188,3,FALSE))),"")</f>
        <v>South West England Commissioning Region</v>
      </c>
      <c r="C46" s="98" t="str">
        <f ca="1">IFERROR(IF((VLOOKUP($E46,'Org List'!$AO$10:$AQ$188,3,FALSE))="","",(VLOOKUP($E46,'Org List'!$AO$10:$AQ$188,3,FALSE))),"")</f>
        <v>South West Region</v>
      </c>
      <c r="D46" s="116" t="str">
        <f ca="1">IFERROR(IF((VLOOKUP($E46,'Org List'!$AT$10:$AV$188,3,FALSE))="","",(VLOOKUP($E46,'Org List'!$AT$10:$AV$188,3,FALSE))),"")</f>
        <v>NHS England South West (South West North)</v>
      </c>
      <c r="E46" s="97" t="str">
        <f t="shared" ref="E46:E77" ca="1" si="1">IF($A46&gt;$Q$5-1,"",INDIRECT("'Comms by AT'!D"&amp;$A46+$Q$4))</f>
        <v>E06000022</v>
      </c>
      <c r="F46" s="99" t="str">
        <f ca="1">IF(E46="","",VLOOKUP(E46,'Org List'!$J$9:$K$488,2,0))</f>
        <v>Bath and North East Somerset</v>
      </c>
      <c r="G46" s="123">
        <f ca="1">IFERROR(IF((VLOOKUP($E46,'DTOC Backsheet'!$D$5:$AF$183,G$9,FALSE))="","",(VLOOKUP($E46,'DTOC Backsheet'!$D$5:$AF$183,G$9,FALSE))),"")</f>
        <v>1637</v>
      </c>
      <c r="H46" s="124">
        <f ca="1">IFERROR(IF((VLOOKUP($E46,'DTOC Backsheet'!$D$5:$AF$183,H$9,FALSE))="","",(VLOOKUP($E46,'DTOC Backsheet'!$D$5:$AF$183,H$9,FALSE))),"")</f>
        <v>1760</v>
      </c>
      <c r="I46" s="124">
        <f ca="1">IFERROR(IF((VLOOKUP($E46,'DTOC Backsheet'!$D$5:$AF$183,I$9,FALSE))="","",(VLOOKUP($E46,'DTOC Backsheet'!$D$5:$AF$183,I$9,FALSE))),"")</f>
        <v>1710</v>
      </c>
      <c r="J46" s="125">
        <f ca="1">IFERROR(IF((VLOOKUP($E46,'DTOC Backsheet'!$D$5:$AF$183,J$9,FALSE))="","",(VLOOKUP($E46,'DTOC Backsheet'!$D$5:$AF$183,J$9,FALSE))),"")</f>
        <v>1807</v>
      </c>
      <c r="K46" s="184">
        <f ca="1">IFERROR(IF((VLOOKUP($E46,'DTOC Backsheet'!$D$5:$AF$183,K$9,FALSE))="","",(VLOOKUP($E46,'DTOC Backsheet'!$D$5:$AF$183,K$9,FALSE))),"")</f>
        <v>1814</v>
      </c>
      <c r="L46" s="126">
        <f ca="1">IFERROR(IF((VLOOKUP($E46,'DTOC Backsheet'!$D$5:$AF$183,L$9,FALSE))="","",(VLOOKUP($E46,'DTOC Backsheet'!$D$5:$AF$183,L$9,FALSE))),"")</f>
        <v>1988</v>
      </c>
      <c r="M46" s="127" t="str">
        <f ca="1">IFERROR(IF((VLOOKUP($E46,'DTOC Backsheet'!$D$5:$AF$183,M$9,FALSE))="","",(VLOOKUP($E46,'DTOC Backsheet'!$D$5:$AF$183,M$9,FALSE))),"")</f>
        <v/>
      </c>
      <c r="N46" s="126" t="str">
        <f ca="1">IFERROR(IF((VLOOKUP($E46,'DTOC Backsheet'!$D$5:$AF$183,N$9,FALSE))="","",(VLOOKUP($E46,'DTOC Backsheet'!$D$5:$AF$183,N$9,FALSE))),"")</f>
        <v/>
      </c>
    </row>
    <row r="47" spans="1:14" ht="15" customHeight="1" x14ac:dyDescent="0.3">
      <c r="A47" s="56">
        <v>33</v>
      </c>
      <c r="B47" s="97" t="str">
        <f ca="1">IFERROR(IF((VLOOKUP($E47,'Org List'!$AJ$10:$AL$188,3,FALSE))="","",(VLOOKUP($E47,'Org List'!$AJ$10:$AL$188,3,FALSE))),"")</f>
        <v>Midlands and East of England Commissioning Region</v>
      </c>
      <c r="C47" s="98" t="str">
        <f ca="1">IFERROR(IF((VLOOKUP($E47,'Org List'!$AO$10:$AQ$188,3,FALSE))="","",(VLOOKUP($E47,'Org List'!$AO$10:$AQ$188,3,FALSE))),"")</f>
        <v>East Region</v>
      </c>
      <c r="D47" s="116" t="str">
        <f ca="1">IFERROR(IF((VLOOKUP($E47,'Org List'!$AT$10:$AV$188,3,FALSE))="","",(VLOOKUP($E47,'Org List'!$AT$10:$AV$188,3,FALSE))),"")</f>
        <v>NHS England Midlands And East (Central Midlands)</v>
      </c>
      <c r="E47" s="97" t="str">
        <f t="shared" ca="1" si="1"/>
        <v>E06000055</v>
      </c>
      <c r="F47" s="99" t="str">
        <f ca="1">IF(E47="","",VLOOKUP(E47,'Org List'!$J$9:$K$488,2,0))</f>
        <v>Bedford</v>
      </c>
      <c r="G47" s="123">
        <f ca="1">IFERROR(IF((VLOOKUP($E47,'DTOC Backsheet'!$D$5:$AF$183,G$9,FALSE))="","",(VLOOKUP($E47,'DTOC Backsheet'!$D$5:$AF$183,G$9,FALSE))),"")</f>
        <v>602</v>
      </c>
      <c r="H47" s="124">
        <f ca="1">IFERROR(IF((VLOOKUP($E47,'DTOC Backsheet'!$D$5:$AF$183,H$9,FALSE))="","",(VLOOKUP($E47,'DTOC Backsheet'!$D$5:$AF$183,H$9,FALSE))),"")</f>
        <v>1027</v>
      </c>
      <c r="I47" s="124">
        <f ca="1">IFERROR(IF((VLOOKUP($E47,'DTOC Backsheet'!$D$5:$AF$183,I$9,FALSE))="","",(VLOOKUP($E47,'DTOC Backsheet'!$D$5:$AF$183,I$9,FALSE))),"")</f>
        <v>966</v>
      </c>
      <c r="J47" s="125">
        <f ca="1">IFERROR(IF((VLOOKUP($E47,'DTOC Backsheet'!$D$5:$AF$183,J$9,FALSE))="","",(VLOOKUP($E47,'DTOC Backsheet'!$D$5:$AF$183,J$9,FALSE))),"")</f>
        <v>727</v>
      </c>
      <c r="K47" s="184">
        <f ca="1">IFERROR(IF((VLOOKUP($E47,'DTOC Backsheet'!$D$5:$AF$183,K$9,FALSE))="","",(VLOOKUP($E47,'DTOC Backsheet'!$D$5:$AF$183,K$9,FALSE))),"")</f>
        <v>686</v>
      </c>
      <c r="L47" s="126">
        <f ca="1">IFERROR(IF((VLOOKUP($E47,'DTOC Backsheet'!$D$5:$AF$183,L$9,FALSE))="","",(VLOOKUP($E47,'DTOC Backsheet'!$D$5:$AF$183,L$9,FALSE))),"")</f>
        <v>1020</v>
      </c>
      <c r="M47" s="127" t="str">
        <f ca="1">IFERROR(IF((VLOOKUP($E47,'DTOC Backsheet'!$D$5:$AF$183,M$9,FALSE))="","",(VLOOKUP($E47,'DTOC Backsheet'!$D$5:$AF$183,M$9,FALSE))),"")</f>
        <v/>
      </c>
      <c r="N47" s="126" t="str">
        <f ca="1">IFERROR(IF((VLOOKUP($E47,'DTOC Backsheet'!$D$5:$AF$183,N$9,FALSE))="","",(VLOOKUP($E47,'DTOC Backsheet'!$D$5:$AF$183,N$9,FALSE))),"")</f>
        <v/>
      </c>
    </row>
    <row r="48" spans="1:14" ht="15" customHeight="1" x14ac:dyDescent="0.3">
      <c r="A48" s="56">
        <v>34</v>
      </c>
      <c r="B48" s="97" t="str">
        <f ca="1">IFERROR(IF((VLOOKUP($E48,'Org List'!$AJ$10:$AL$188,3,FALSE))="","",(VLOOKUP($E48,'Org List'!$AJ$10:$AL$188,3,FALSE))),"")</f>
        <v>London Commissioning Region</v>
      </c>
      <c r="C48" s="98" t="str">
        <f ca="1">IFERROR(IF((VLOOKUP($E48,'Org List'!$AO$10:$AQ$188,3,FALSE))="","",(VLOOKUP($E48,'Org List'!$AO$10:$AQ$188,3,FALSE))),"")</f>
        <v>London Region</v>
      </c>
      <c r="D48" s="116" t="str">
        <f ca="1">IFERROR(IF((VLOOKUP($E48,'Org List'!$AT$10:$AV$188,3,FALSE))="","",(VLOOKUP($E48,'Org List'!$AT$10:$AV$188,3,FALSE))),"")</f>
        <v>NHS England London</v>
      </c>
      <c r="E48" s="97" t="str">
        <f t="shared" ca="1" si="1"/>
        <v>E09000004</v>
      </c>
      <c r="F48" s="99" t="str">
        <f ca="1">IF(E48="","",VLOOKUP(E48,'Org List'!$J$9:$K$488,2,0))</f>
        <v>Bexley</v>
      </c>
      <c r="G48" s="123">
        <f ca="1">IFERROR(IF((VLOOKUP($E48,'DTOC Backsheet'!$D$5:$AF$183,G$9,FALSE))="","",(VLOOKUP($E48,'DTOC Backsheet'!$D$5:$AF$183,G$9,FALSE))),"")</f>
        <v>1077</v>
      </c>
      <c r="H48" s="124">
        <f ca="1">IFERROR(IF((VLOOKUP($E48,'DTOC Backsheet'!$D$5:$AF$183,H$9,FALSE))="","",(VLOOKUP($E48,'DTOC Backsheet'!$D$5:$AF$183,H$9,FALSE))),"")</f>
        <v>1145</v>
      </c>
      <c r="I48" s="124">
        <f ca="1">IFERROR(IF((VLOOKUP($E48,'DTOC Backsheet'!$D$5:$AF$183,I$9,FALSE))="","",(VLOOKUP($E48,'DTOC Backsheet'!$D$5:$AF$183,I$9,FALSE))),"")</f>
        <v>1303</v>
      </c>
      <c r="J48" s="125">
        <f ca="1">IFERROR(IF((VLOOKUP($E48,'DTOC Backsheet'!$D$5:$AF$183,J$9,FALSE))="","",(VLOOKUP($E48,'DTOC Backsheet'!$D$5:$AF$183,J$9,FALSE))),"")</f>
        <v>963</v>
      </c>
      <c r="K48" s="184">
        <f ca="1">IFERROR(IF((VLOOKUP($E48,'DTOC Backsheet'!$D$5:$AF$183,K$9,FALSE))="","",(VLOOKUP($E48,'DTOC Backsheet'!$D$5:$AF$183,K$9,FALSE))),"")</f>
        <v>877</v>
      </c>
      <c r="L48" s="126">
        <f ca="1">IFERROR(IF((VLOOKUP($E48,'DTOC Backsheet'!$D$5:$AF$183,L$9,FALSE))="","",(VLOOKUP($E48,'DTOC Backsheet'!$D$5:$AF$183,L$9,FALSE))),"")</f>
        <v>773</v>
      </c>
      <c r="M48" s="127" t="str">
        <f ca="1">IFERROR(IF((VLOOKUP($E48,'DTOC Backsheet'!$D$5:$AF$183,M$9,FALSE))="","",(VLOOKUP($E48,'DTOC Backsheet'!$D$5:$AF$183,M$9,FALSE))),"")</f>
        <v/>
      </c>
      <c r="N48" s="126" t="str">
        <f ca="1">IFERROR(IF((VLOOKUP($E48,'DTOC Backsheet'!$D$5:$AF$183,N$9,FALSE))="","",(VLOOKUP($E48,'DTOC Backsheet'!$D$5:$AF$183,N$9,FALSE))),"")</f>
        <v/>
      </c>
    </row>
    <row r="49" spans="1:14" ht="15" customHeight="1" x14ac:dyDescent="0.3">
      <c r="A49" s="56">
        <v>35</v>
      </c>
      <c r="B49" s="97" t="str">
        <f ca="1">IFERROR(IF((VLOOKUP($E49,'Org List'!$AJ$10:$AL$188,3,FALSE))="","",(VLOOKUP($E49,'Org List'!$AJ$10:$AL$188,3,FALSE))),"")</f>
        <v>Midlands and East of England Commissioning Region</v>
      </c>
      <c r="C49" s="98" t="str">
        <f ca="1">IFERROR(IF((VLOOKUP($E49,'Org List'!$AO$10:$AQ$188,3,FALSE))="","",(VLOOKUP($E49,'Org List'!$AO$10:$AQ$188,3,FALSE))),"")</f>
        <v>West Midlands Region</v>
      </c>
      <c r="D49" s="116" t="str">
        <f ca="1">IFERROR(IF((VLOOKUP($E49,'Org List'!$AT$10:$AV$188,3,FALSE))="","",(VLOOKUP($E49,'Org List'!$AT$10:$AV$188,3,FALSE))),"")</f>
        <v>NHS England Midlands And East (West Midlands)</v>
      </c>
      <c r="E49" s="97" t="str">
        <f t="shared" ca="1" si="1"/>
        <v>E08000025</v>
      </c>
      <c r="F49" s="99" t="str">
        <f ca="1">IF(E49="","",VLOOKUP(E49,'Org List'!$J$9:$K$488,2,0))</f>
        <v>Birmingham</v>
      </c>
      <c r="G49" s="123">
        <f ca="1">IFERROR(IF((VLOOKUP($E49,'DTOC Backsheet'!$D$5:$AF$183,G$9,FALSE))="","",(VLOOKUP($E49,'DTOC Backsheet'!$D$5:$AF$183,G$9,FALSE))),"")</f>
        <v>15660</v>
      </c>
      <c r="H49" s="124">
        <f ca="1">IFERROR(IF((VLOOKUP($E49,'DTOC Backsheet'!$D$5:$AF$183,H$9,FALSE))="","",(VLOOKUP($E49,'DTOC Backsheet'!$D$5:$AF$183,H$9,FALSE))),"")</f>
        <v>15116</v>
      </c>
      <c r="I49" s="124">
        <f ca="1">IFERROR(IF((VLOOKUP($E49,'DTOC Backsheet'!$D$5:$AF$183,I$9,FALSE))="","",(VLOOKUP($E49,'DTOC Backsheet'!$D$5:$AF$183,I$9,FALSE))),"")</f>
        <v>13832</v>
      </c>
      <c r="J49" s="125">
        <f ca="1">IFERROR(IF((VLOOKUP($E49,'DTOC Backsheet'!$D$5:$AF$183,J$9,FALSE))="","",(VLOOKUP($E49,'DTOC Backsheet'!$D$5:$AF$183,J$9,FALSE))),"")</f>
        <v>12122</v>
      </c>
      <c r="K49" s="184">
        <f ca="1">IFERROR(IF((VLOOKUP($E49,'DTOC Backsheet'!$D$5:$AF$183,K$9,FALSE))="","",(VLOOKUP($E49,'DTOC Backsheet'!$D$5:$AF$183,K$9,FALSE))),"")</f>
        <v>13762</v>
      </c>
      <c r="L49" s="126">
        <f ca="1">IFERROR(IF((VLOOKUP($E49,'DTOC Backsheet'!$D$5:$AF$183,L$9,FALSE))="","",(VLOOKUP($E49,'DTOC Backsheet'!$D$5:$AF$183,L$9,FALSE))),"")</f>
        <v>13635</v>
      </c>
      <c r="M49" s="127" t="str">
        <f ca="1">IFERROR(IF((VLOOKUP($E49,'DTOC Backsheet'!$D$5:$AF$183,M$9,FALSE))="","",(VLOOKUP($E49,'DTOC Backsheet'!$D$5:$AF$183,M$9,FALSE))),"")</f>
        <v/>
      </c>
      <c r="N49" s="126" t="str">
        <f ca="1">IFERROR(IF((VLOOKUP($E49,'DTOC Backsheet'!$D$5:$AF$183,N$9,FALSE))="","",(VLOOKUP($E49,'DTOC Backsheet'!$D$5:$AF$183,N$9,FALSE))),"")</f>
        <v/>
      </c>
    </row>
    <row r="50" spans="1:14" ht="15" customHeight="1" x14ac:dyDescent="0.3">
      <c r="A50" s="56">
        <v>36</v>
      </c>
      <c r="B50" s="97" t="str">
        <f ca="1">IFERROR(IF((VLOOKUP($E50,'Org List'!$AJ$10:$AL$188,3,FALSE))="","",(VLOOKUP($E50,'Org List'!$AJ$10:$AL$188,3,FALSE))),"")</f>
        <v>North of England Commissioning Region</v>
      </c>
      <c r="C50" s="98" t="str">
        <f ca="1">IFERROR(IF((VLOOKUP($E50,'Org List'!$AO$10:$AQ$188,3,FALSE))="","",(VLOOKUP($E50,'Org List'!$AO$10:$AQ$188,3,FALSE))),"")</f>
        <v>North West Region</v>
      </c>
      <c r="D50" s="116" t="str">
        <f ca="1">IFERROR(IF((VLOOKUP($E50,'Org List'!$AT$10:$AV$188,3,FALSE))="","",(VLOOKUP($E50,'Org List'!$AT$10:$AV$188,3,FALSE))),"")</f>
        <v>NHS England North (Lancashire)</v>
      </c>
      <c r="E50" s="97" t="str">
        <f t="shared" ca="1" si="1"/>
        <v>E06000008</v>
      </c>
      <c r="F50" s="99" t="str">
        <f ca="1">IF(E50="","",VLOOKUP(E50,'Org List'!$J$9:$K$488,2,0))</f>
        <v>Blackburn with Darwen</v>
      </c>
      <c r="G50" s="123">
        <f ca="1">IFERROR(IF((VLOOKUP($E50,'DTOC Backsheet'!$D$5:$AF$183,G$9,FALSE))="","",(VLOOKUP($E50,'DTOC Backsheet'!$D$5:$AF$183,G$9,FALSE))),"")</f>
        <v>934</v>
      </c>
      <c r="H50" s="124">
        <f ca="1">IFERROR(IF((VLOOKUP($E50,'DTOC Backsheet'!$D$5:$AF$183,H$9,FALSE))="","",(VLOOKUP($E50,'DTOC Backsheet'!$D$5:$AF$183,H$9,FALSE))),"")</f>
        <v>929</v>
      </c>
      <c r="I50" s="124">
        <f ca="1">IFERROR(IF((VLOOKUP($E50,'DTOC Backsheet'!$D$5:$AF$183,I$9,FALSE))="","",(VLOOKUP($E50,'DTOC Backsheet'!$D$5:$AF$183,I$9,FALSE))),"")</f>
        <v>868</v>
      </c>
      <c r="J50" s="125">
        <f ca="1">IFERROR(IF((VLOOKUP($E50,'DTOC Backsheet'!$D$5:$AF$183,J$9,FALSE))="","",(VLOOKUP($E50,'DTOC Backsheet'!$D$5:$AF$183,J$9,FALSE))),"")</f>
        <v>945</v>
      </c>
      <c r="K50" s="184">
        <f ca="1">IFERROR(IF((VLOOKUP($E50,'DTOC Backsheet'!$D$5:$AF$183,K$9,FALSE))="","",(VLOOKUP($E50,'DTOC Backsheet'!$D$5:$AF$183,K$9,FALSE))),"")</f>
        <v>787</v>
      </c>
      <c r="L50" s="126">
        <f ca="1">IFERROR(IF((VLOOKUP($E50,'DTOC Backsheet'!$D$5:$AF$183,L$9,FALSE))="","",(VLOOKUP($E50,'DTOC Backsheet'!$D$5:$AF$183,L$9,FALSE))),"")</f>
        <v>1296</v>
      </c>
      <c r="M50" s="127" t="str">
        <f ca="1">IFERROR(IF((VLOOKUP($E50,'DTOC Backsheet'!$D$5:$AF$183,M$9,FALSE))="","",(VLOOKUP($E50,'DTOC Backsheet'!$D$5:$AF$183,M$9,FALSE))),"")</f>
        <v/>
      </c>
      <c r="N50" s="126" t="str">
        <f ca="1">IFERROR(IF((VLOOKUP($E50,'DTOC Backsheet'!$D$5:$AF$183,N$9,FALSE))="","",(VLOOKUP($E50,'DTOC Backsheet'!$D$5:$AF$183,N$9,FALSE))),"")</f>
        <v/>
      </c>
    </row>
    <row r="51" spans="1:14" ht="15" customHeight="1" x14ac:dyDescent="0.3">
      <c r="A51" s="56">
        <v>37</v>
      </c>
      <c r="B51" s="97" t="str">
        <f ca="1">IFERROR(IF((VLOOKUP($E51,'Org List'!$AJ$10:$AL$188,3,FALSE))="","",(VLOOKUP($E51,'Org List'!$AJ$10:$AL$188,3,FALSE))),"")</f>
        <v>North of England Commissioning Region</v>
      </c>
      <c r="C51" s="98" t="str">
        <f ca="1">IFERROR(IF((VLOOKUP($E51,'Org List'!$AO$10:$AQ$188,3,FALSE))="","",(VLOOKUP($E51,'Org List'!$AO$10:$AQ$188,3,FALSE))),"")</f>
        <v>North West Region</v>
      </c>
      <c r="D51" s="116" t="str">
        <f ca="1">IFERROR(IF((VLOOKUP($E51,'Org List'!$AT$10:$AV$188,3,FALSE))="","",(VLOOKUP($E51,'Org List'!$AT$10:$AV$188,3,FALSE))),"")</f>
        <v>NHS England North (Lancashire)</v>
      </c>
      <c r="E51" s="97" t="str">
        <f t="shared" ca="1" si="1"/>
        <v>E06000009</v>
      </c>
      <c r="F51" s="99" t="str">
        <f ca="1">IF(E51="","",VLOOKUP(E51,'Org List'!$J$9:$K$488,2,0))</f>
        <v>Blackpool</v>
      </c>
      <c r="G51" s="123">
        <f ca="1">IFERROR(IF((VLOOKUP($E51,'DTOC Backsheet'!$D$5:$AF$183,G$9,FALSE))="","",(VLOOKUP($E51,'DTOC Backsheet'!$D$5:$AF$183,G$9,FALSE))),"")</f>
        <v>1185</v>
      </c>
      <c r="H51" s="124">
        <f ca="1">IFERROR(IF((VLOOKUP($E51,'DTOC Backsheet'!$D$5:$AF$183,H$9,FALSE))="","",(VLOOKUP($E51,'DTOC Backsheet'!$D$5:$AF$183,H$9,FALSE))),"")</f>
        <v>1378</v>
      </c>
      <c r="I51" s="124">
        <f ca="1">IFERROR(IF((VLOOKUP($E51,'DTOC Backsheet'!$D$5:$AF$183,I$9,FALSE))="","",(VLOOKUP($E51,'DTOC Backsheet'!$D$5:$AF$183,I$9,FALSE))),"")</f>
        <v>1664</v>
      </c>
      <c r="J51" s="125">
        <f ca="1">IFERROR(IF((VLOOKUP($E51,'DTOC Backsheet'!$D$5:$AF$183,J$9,FALSE))="","",(VLOOKUP($E51,'DTOC Backsheet'!$D$5:$AF$183,J$9,FALSE))),"")</f>
        <v>1217</v>
      </c>
      <c r="K51" s="184">
        <f ca="1">IFERROR(IF((VLOOKUP($E51,'DTOC Backsheet'!$D$5:$AF$183,K$9,FALSE))="","",(VLOOKUP($E51,'DTOC Backsheet'!$D$5:$AF$183,K$9,FALSE))),"")</f>
        <v>1145</v>
      </c>
      <c r="L51" s="126">
        <f ca="1">IFERROR(IF((VLOOKUP($E51,'DTOC Backsheet'!$D$5:$AF$183,L$9,FALSE))="","",(VLOOKUP($E51,'DTOC Backsheet'!$D$5:$AF$183,L$9,FALSE))),"")</f>
        <v>1456</v>
      </c>
      <c r="M51" s="127" t="str">
        <f ca="1">IFERROR(IF((VLOOKUP($E51,'DTOC Backsheet'!$D$5:$AF$183,M$9,FALSE))="","",(VLOOKUP($E51,'DTOC Backsheet'!$D$5:$AF$183,M$9,FALSE))),"")</f>
        <v/>
      </c>
      <c r="N51" s="126" t="str">
        <f ca="1">IFERROR(IF((VLOOKUP($E51,'DTOC Backsheet'!$D$5:$AF$183,N$9,FALSE))="","",(VLOOKUP($E51,'DTOC Backsheet'!$D$5:$AF$183,N$9,FALSE))),"")</f>
        <v/>
      </c>
    </row>
    <row r="52" spans="1:14" ht="15" customHeight="1" x14ac:dyDescent="0.3">
      <c r="A52" s="56">
        <v>38</v>
      </c>
      <c r="B52" s="97" t="str">
        <f ca="1">IFERROR(IF((VLOOKUP($E52,'Org List'!$AJ$10:$AL$188,3,FALSE))="","",(VLOOKUP($E52,'Org List'!$AJ$10:$AL$188,3,FALSE))),"")</f>
        <v>North of England Commissioning Region</v>
      </c>
      <c r="C52" s="98" t="str">
        <f ca="1">IFERROR(IF((VLOOKUP($E52,'Org List'!$AO$10:$AQ$188,3,FALSE))="","",(VLOOKUP($E52,'Org List'!$AO$10:$AQ$188,3,FALSE))),"")</f>
        <v>North West Region</v>
      </c>
      <c r="D52" s="116" t="str">
        <f ca="1">IFERROR(IF((VLOOKUP($E52,'Org List'!$AT$10:$AV$188,3,FALSE))="","",(VLOOKUP($E52,'Org List'!$AT$10:$AV$188,3,FALSE))),"")</f>
        <v>NHS England North (Greater Manchester)</v>
      </c>
      <c r="E52" s="97" t="str">
        <f t="shared" ca="1" si="1"/>
        <v>E08000001</v>
      </c>
      <c r="F52" s="99" t="str">
        <f ca="1">IF(E52="","",VLOOKUP(E52,'Org List'!$J$9:$K$488,2,0))</f>
        <v>Bolton</v>
      </c>
      <c r="G52" s="123">
        <f ca="1">IFERROR(IF((VLOOKUP($E52,'DTOC Backsheet'!$D$5:$AF$183,G$9,FALSE))="","",(VLOOKUP($E52,'DTOC Backsheet'!$D$5:$AF$183,G$9,FALSE))),"")</f>
        <v>2643</v>
      </c>
      <c r="H52" s="124">
        <f ca="1">IFERROR(IF((VLOOKUP($E52,'DTOC Backsheet'!$D$5:$AF$183,H$9,FALSE))="","",(VLOOKUP($E52,'DTOC Backsheet'!$D$5:$AF$183,H$9,FALSE))),"")</f>
        <v>2204</v>
      </c>
      <c r="I52" s="124">
        <f ca="1">IFERROR(IF((VLOOKUP($E52,'DTOC Backsheet'!$D$5:$AF$183,I$9,FALSE))="","",(VLOOKUP($E52,'DTOC Backsheet'!$D$5:$AF$183,I$9,FALSE))),"")</f>
        <v>2920</v>
      </c>
      <c r="J52" s="125">
        <f ca="1">IFERROR(IF((VLOOKUP($E52,'DTOC Backsheet'!$D$5:$AF$183,J$9,FALSE))="","",(VLOOKUP($E52,'DTOC Backsheet'!$D$5:$AF$183,J$9,FALSE))),"")</f>
        <v>2827</v>
      </c>
      <c r="K52" s="184">
        <f ca="1">IFERROR(IF((VLOOKUP($E52,'DTOC Backsheet'!$D$5:$AF$183,K$9,FALSE))="","",(VLOOKUP($E52,'DTOC Backsheet'!$D$5:$AF$183,K$9,FALSE))),"")</f>
        <v>1590</v>
      </c>
      <c r="L52" s="126">
        <f ca="1">IFERROR(IF((VLOOKUP($E52,'DTOC Backsheet'!$D$5:$AF$183,L$9,FALSE))="","",(VLOOKUP($E52,'DTOC Backsheet'!$D$5:$AF$183,L$9,FALSE))),"")</f>
        <v>1423</v>
      </c>
      <c r="M52" s="127" t="str">
        <f ca="1">IFERROR(IF((VLOOKUP($E52,'DTOC Backsheet'!$D$5:$AF$183,M$9,FALSE))="","",(VLOOKUP($E52,'DTOC Backsheet'!$D$5:$AF$183,M$9,FALSE))),"")</f>
        <v/>
      </c>
      <c r="N52" s="126" t="str">
        <f ca="1">IFERROR(IF((VLOOKUP($E52,'DTOC Backsheet'!$D$5:$AF$183,N$9,FALSE))="","",(VLOOKUP($E52,'DTOC Backsheet'!$D$5:$AF$183,N$9,FALSE))),"")</f>
        <v/>
      </c>
    </row>
    <row r="53" spans="1:14" ht="15" customHeight="1" x14ac:dyDescent="0.3">
      <c r="A53" s="56">
        <v>39</v>
      </c>
      <c r="B53" s="97" t="str">
        <f ca="1">IFERROR(IF((VLOOKUP($E53,'Org List'!$AJ$10:$AL$188,3,FALSE))="","",(VLOOKUP($E53,'Org List'!$AJ$10:$AL$188,3,FALSE))),"")</f>
        <v>South West England Commissioning Region</v>
      </c>
      <c r="C53" s="98" t="str">
        <f ca="1">IFERROR(IF((VLOOKUP($E53,'Org List'!$AO$10:$AQ$188,3,FALSE))="","",(VLOOKUP($E53,'Org List'!$AO$10:$AQ$188,3,FALSE))),"")</f>
        <v>South West Region</v>
      </c>
      <c r="D53" s="116" t="str">
        <f ca="1">IFERROR(IF((VLOOKUP($E53,'Org List'!$AT$10:$AV$188,3,FALSE))="","",(VLOOKUP($E53,'Org List'!$AT$10:$AV$188,3,FALSE))),"")</f>
        <v>NHS England South West (South West South)</v>
      </c>
      <c r="E53" s="97" t="str">
        <f t="shared" ca="1" si="1"/>
        <v>E06000028 &amp; E06000029</v>
      </c>
      <c r="F53" s="99" t="str">
        <f ca="1">IF(E53="","",VLOOKUP(E53,'Org List'!$J$9:$K$488,2,0))</f>
        <v>Bournemouth &amp; Poole</v>
      </c>
      <c r="G53" s="123">
        <f ca="1">IFERROR(IF((VLOOKUP($E53,'DTOC Backsheet'!$D$5:$AF$183,G$9,FALSE))="","",(VLOOKUP($E53,'DTOC Backsheet'!$D$5:$AF$183,G$9,FALSE))),"")</f>
        <v>3581</v>
      </c>
      <c r="H53" s="124">
        <f ca="1">IFERROR(IF((VLOOKUP($E53,'DTOC Backsheet'!$D$5:$AF$183,H$9,FALSE))="","",(VLOOKUP($E53,'DTOC Backsheet'!$D$5:$AF$183,H$9,FALSE))),"")</f>
        <v>3989</v>
      </c>
      <c r="I53" s="124">
        <f ca="1">IFERROR(IF((VLOOKUP($E53,'DTOC Backsheet'!$D$5:$AF$183,I$9,FALSE))="","",(VLOOKUP($E53,'DTOC Backsheet'!$D$5:$AF$183,I$9,FALSE))),"")</f>
        <v>3029</v>
      </c>
      <c r="J53" s="125">
        <f ca="1">IFERROR(IF((VLOOKUP($E53,'DTOC Backsheet'!$D$5:$AF$183,J$9,FALSE))="","",(VLOOKUP($E53,'DTOC Backsheet'!$D$5:$AF$183,J$9,FALSE))),"")</f>
        <v>2823</v>
      </c>
      <c r="K53" s="184">
        <f ca="1">IFERROR(IF((VLOOKUP($E53,'DTOC Backsheet'!$D$5:$AF$183,K$9,FALSE))="","",(VLOOKUP($E53,'DTOC Backsheet'!$D$5:$AF$183,K$9,FALSE))),"")</f>
        <v>2498</v>
      </c>
      <c r="L53" s="126">
        <f ca="1">IFERROR(IF((VLOOKUP($E53,'DTOC Backsheet'!$D$5:$AF$183,L$9,FALSE))="","",(VLOOKUP($E53,'DTOC Backsheet'!$D$5:$AF$183,L$9,FALSE))),"")</f>
        <v>2593</v>
      </c>
      <c r="M53" s="127" t="str">
        <f ca="1">IFERROR(IF((VLOOKUP($E53,'DTOC Backsheet'!$D$5:$AF$183,M$9,FALSE))="","",(VLOOKUP($E53,'DTOC Backsheet'!$D$5:$AF$183,M$9,FALSE))),"")</f>
        <v/>
      </c>
      <c r="N53" s="126" t="str">
        <f ca="1">IFERROR(IF((VLOOKUP($E53,'DTOC Backsheet'!$D$5:$AF$183,N$9,FALSE))="","",(VLOOKUP($E53,'DTOC Backsheet'!$D$5:$AF$183,N$9,FALSE))),"")</f>
        <v/>
      </c>
    </row>
    <row r="54" spans="1:14" ht="15" customHeight="1" x14ac:dyDescent="0.3">
      <c r="A54" s="56">
        <v>40</v>
      </c>
      <c r="B54" s="97" t="str">
        <f ca="1">IFERROR(IF((VLOOKUP($E54,'Org List'!$AJ$10:$AL$188,3,FALSE))="","",(VLOOKUP($E54,'Org List'!$AJ$10:$AL$188,3,FALSE))),"")</f>
        <v>South East England Commissioning Region</v>
      </c>
      <c r="C54" s="98" t="str">
        <f ca="1">IFERROR(IF((VLOOKUP($E54,'Org List'!$AO$10:$AQ$188,3,FALSE))="","",(VLOOKUP($E54,'Org List'!$AO$10:$AQ$188,3,FALSE))),"")</f>
        <v>South East Region</v>
      </c>
      <c r="D54" s="116" t="str">
        <f ca="1">IFERROR(IF((VLOOKUP($E54,'Org List'!$AT$10:$AV$188,3,FALSE))="","",(VLOOKUP($E54,'Org List'!$AT$10:$AV$188,3,FALSE))),"")</f>
        <v>NHS England South East (Hampshire, Isle of Wight and Thames Valley)</v>
      </c>
      <c r="E54" s="97" t="str">
        <f t="shared" ca="1" si="1"/>
        <v>E06000036</v>
      </c>
      <c r="F54" s="99" t="str">
        <f ca="1">IF(E54="","",VLOOKUP(E54,'Org List'!$J$9:$K$488,2,0))</f>
        <v>Bracknell Forest</v>
      </c>
      <c r="G54" s="123">
        <f ca="1">IFERROR(IF((VLOOKUP($E54,'DTOC Backsheet'!$D$5:$AF$183,G$9,FALSE))="","",(VLOOKUP($E54,'DTOC Backsheet'!$D$5:$AF$183,G$9,FALSE))),"")</f>
        <v>1229</v>
      </c>
      <c r="H54" s="124">
        <f ca="1">IFERROR(IF((VLOOKUP($E54,'DTOC Backsheet'!$D$5:$AF$183,H$9,FALSE))="","",(VLOOKUP($E54,'DTOC Backsheet'!$D$5:$AF$183,H$9,FALSE))),"")</f>
        <v>1100</v>
      </c>
      <c r="I54" s="124">
        <f ca="1">IFERROR(IF((VLOOKUP($E54,'DTOC Backsheet'!$D$5:$AF$183,I$9,FALSE))="","",(VLOOKUP($E54,'DTOC Backsheet'!$D$5:$AF$183,I$9,FALSE))),"")</f>
        <v>1147</v>
      </c>
      <c r="J54" s="125">
        <f ca="1">IFERROR(IF((VLOOKUP($E54,'DTOC Backsheet'!$D$5:$AF$183,J$9,FALSE))="","",(VLOOKUP($E54,'DTOC Backsheet'!$D$5:$AF$183,J$9,FALSE))),"")</f>
        <v>1003</v>
      </c>
      <c r="K54" s="184">
        <f ca="1">IFERROR(IF((VLOOKUP($E54,'DTOC Backsheet'!$D$5:$AF$183,K$9,FALSE))="","",(VLOOKUP($E54,'DTOC Backsheet'!$D$5:$AF$183,K$9,FALSE))),"")</f>
        <v>1146</v>
      </c>
      <c r="L54" s="126">
        <f ca="1">IFERROR(IF((VLOOKUP($E54,'DTOC Backsheet'!$D$5:$AF$183,L$9,FALSE))="","",(VLOOKUP($E54,'DTOC Backsheet'!$D$5:$AF$183,L$9,FALSE))),"")</f>
        <v>924</v>
      </c>
      <c r="M54" s="127" t="str">
        <f ca="1">IFERROR(IF((VLOOKUP($E54,'DTOC Backsheet'!$D$5:$AF$183,M$9,FALSE))="","",(VLOOKUP($E54,'DTOC Backsheet'!$D$5:$AF$183,M$9,FALSE))),"")</f>
        <v/>
      </c>
      <c r="N54" s="126" t="str">
        <f ca="1">IFERROR(IF((VLOOKUP($E54,'DTOC Backsheet'!$D$5:$AF$183,N$9,FALSE))="","",(VLOOKUP($E54,'DTOC Backsheet'!$D$5:$AF$183,N$9,FALSE))),"")</f>
        <v/>
      </c>
    </row>
    <row r="55" spans="1:14" ht="15" customHeight="1" x14ac:dyDescent="0.3">
      <c r="A55" s="56">
        <v>41</v>
      </c>
      <c r="B55" s="97" t="str">
        <f ca="1">IFERROR(IF((VLOOKUP($E55,'Org List'!$AJ$10:$AL$188,3,FALSE))="","",(VLOOKUP($E55,'Org List'!$AJ$10:$AL$188,3,FALSE))),"")</f>
        <v>North of England Commissioning Region</v>
      </c>
      <c r="C55" s="98" t="str">
        <f ca="1">IFERROR(IF((VLOOKUP($E55,'Org List'!$AO$10:$AQ$188,3,FALSE))="","",(VLOOKUP($E55,'Org List'!$AO$10:$AQ$188,3,FALSE))),"")</f>
        <v>Yorkshire and The Humber Region</v>
      </c>
      <c r="D55" s="116" t="str">
        <f ca="1">IFERROR(IF((VLOOKUP($E55,'Org List'!$AT$10:$AV$188,3,FALSE))="","",(VLOOKUP($E55,'Org List'!$AT$10:$AV$188,3,FALSE))),"")</f>
        <v>NHS England North (Yorkshire And Humber)</v>
      </c>
      <c r="E55" s="97" t="str">
        <f t="shared" ca="1" si="1"/>
        <v>E08000032</v>
      </c>
      <c r="F55" s="99" t="str">
        <f ca="1">IF(E55="","",VLOOKUP(E55,'Org List'!$J$9:$K$488,2,0))</f>
        <v>Bradford</v>
      </c>
      <c r="G55" s="123">
        <f ca="1">IFERROR(IF((VLOOKUP($E55,'DTOC Backsheet'!$D$5:$AF$183,G$9,FALSE))="","",(VLOOKUP($E55,'DTOC Backsheet'!$D$5:$AF$183,G$9,FALSE))),"")</f>
        <v>982</v>
      </c>
      <c r="H55" s="124">
        <f ca="1">IFERROR(IF((VLOOKUP($E55,'DTOC Backsheet'!$D$5:$AF$183,H$9,FALSE))="","",(VLOOKUP($E55,'DTOC Backsheet'!$D$5:$AF$183,H$9,FALSE))),"")</f>
        <v>1716</v>
      </c>
      <c r="I55" s="124">
        <f ca="1">IFERROR(IF((VLOOKUP($E55,'DTOC Backsheet'!$D$5:$AF$183,I$9,FALSE))="","",(VLOOKUP($E55,'DTOC Backsheet'!$D$5:$AF$183,I$9,FALSE))),"")</f>
        <v>1324</v>
      </c>
      <c r="J55" s="125">
        <f ca="1">IFERROR(IF((VLOOKUP($E55,'DTOC Backsheet'!$D$5:$AF$183,J$9,FALSE))="","",(VLOOKUP($E55,'DTOC Backsheet'!$D$5:$AF$183,J$9,FALSE))),"")</f>
        <v>991</v>
      </c>
      <c r="K55" s="184">
        <f ca="1">IFERROR(IF((VLOOKUP($E55,'DTOC Backsheet'!$D$5:$AF$183,K$9,FALSE))="","",(VLOOKUP($E55,'DTOC Backsheet'!$D$5:$AF$183,K$9,FALSE))),"")</f>
        <v>879</v>
      </c>
      <c r="L55" s="126">
        <f ca="1">IFERROR(IF((VLOOKUP($E55,'DTOC Backsheet'!$D$5:$AF$183,L$9,FALSE))="","",(VLOOKUP($E55,'DTOC Backsheet'!$D$5:$AF$183,L$9,FALSE))),"")</f>
        <v>958</v>
      </c>
      <c r="M55" s="127" t="str">
        <f ca="1">IFERROR(IF((VLOOKUP($E55,'DTOC Backsheet'!$D$5:$AF$183,M$9,FALSE))="","",(VLOOKUP($E55,'DTOC Backsheet'!$D$5:$AF$183,M$9,FALSE))),"")</f>
        <v/>
      </c>
      <c r="N55" s="126" t="str">
        <f ca="1">IFERROR(IF((VLOOKUP($E55,'DTOC Backsheet'!$D$5:$AF$183,N$9,FALSE))="","",(VLOOKUP($E55,'DTOC Backsheet'!$D$5:$AF$183,N$9,FALSE))),"")</f>
        <v/>
      </c>
    </row>
    <row r="56" spans="1:14" ht="15" customHeight="1" x14ac:dyDescent="0.3">
      <c r="A56" s="56">
        <v>42</v>
      </c>
      <c r="B56" s="97" t="str">
        <f ca="1">IFERROR(IF((VLOOKUP($E56,'Org List'!$AJ$10:$AL$188,3,FALSE))="","",(VLOOKUP($E56,'Org List'!$AJ$10:$AL$188,3,FALSE))),"")</f>
        <v>London Commissioning Region</v>
      </c>
      <c r="C56" s="98" t="str">
        <f ca="1">IFERROR(IF((VLOOKUP($E56,'Org List'!$AO$10:$AQ$188,3,FALSE))="","",(VLOOKUP($E56,'Org List'!$AO$10:$AQ$188,3,FALSE))),"")</f>
        <v>London Region</v>
      </c>
      <c r="D56" s="116" t="str">
        <f ca="1">IFERROR(IF((VLOOKUP($E56,'Org List'!$AT$10:$AV$188,3,FALSE))="","",(VLOOKUP($E56,'Org List'!$AT$10:$AV$188,3,FALSE))),"")</f>
        <v>NHS England London</v>
      </c>
      <c r="E56" s="97" t="str">
        <f t="shared" ca="1" si="1"/>
        <v>E09000005</v>
      </c>
      <c r="F56" s="99" t="str">
        <f ca="1">IF(E56="","",VLOOKUP(E56,'Org List'!$J$9:$K$488,2,0))</f>
        <v>Brent</v>
      </c>
      <c r="G56" s="123">
        <f ca="1">IFERROR(IF((VLOOKUP($E56,'DTOC Backsheet'!$D$5:$AF$183,G$9,FALSE))="","",(VLOOKUP($E56,'DTOC Backsheet'!$D$5:$AF$183,G$9,FALSE))),"")</f>
        <v>1721</v>
      </c>
      <c r="H56" s="124">
        <f ca="1">IFERROR(IF((VLOOKUP($E56,'DTOC Backsheet'!$D$5:$AF$183,H$9,FALSE))="","",(VLOOKUP($E56,'DTOC Backsheet'!$D$5:$AF$183,H$9,FALSE))),"")</f>
        <v>1911</v>
      </c>
      <c r="I56" s="124">
        <f ca="1">IFERROR(IF((VLOOKUP($E56,'DTOC Backsheet'!$D$5:$AF$183,I$9,FALSE))="","",(VLOOKUP($E56,'DTOC Backsheet'!$D$5:$AF$183,I$9,FALSE))),"")</f>
        <v>2270</v>
      </c>
      <c r="J56" s="125">
        <f ca="1">IFERROR(IF((VLOOKUP($E56,'DTOC Backsheet'!$D$5:$AF$183,J$9,FALSE))="","",(VLOOKUP($E56,'DTOC Backsheet'!$D$5:$AF$183,J$9,FALSE))),"")</f>
        <v>2128</v>
      </c>
      <c r="K56" s="184">
        <f ca="1">IFERROR(IF((VLOOKUP($E56,'DTOC Backsheet'!$D$5:$AF$183,K$9,FALSE))="","",(VLOOKUP($E56,'DTOC Backsheet'!$D$5:$AF$183,K$9,FALSE))),"")</f>
        <v>3120</v>
      </c>
      <c r="L56" s="126">
        <f ca="1">IFERROR(IF((VLOOKUP($E56,'DTOC Backsheet'!$D$5:$AF$183,L$9,FALSE))="","",(VLOOKUP($E56,'DTOC Backsheet'!$D$5:$AF$183,L$9,FALSE))),"")</f>
        <v>2745</v>
      </c>
      <c r="M56" s="127" t="str">
        <f ca="1">IFERROR(IF((VLOOKUP($E56,'DTOC Backsheet'!$D$5:$AF$183,M$9,FALSE))="","",(VLOOKUP($E56,'DTOC Backsheet'!$D$5:$AF$183,M$9,FALSE))),"")</f>
        <v/>
      </c>
      <c r="N56" s="126" t="str">
        <f ca="1">IFERROR(IF((VLOOKUP($E56,'DTOC Backsheet'!$D$5:$AF$183,N$9,FALSE))="","",(VLOOKUP($E56,'DTOC Backsheet'!$D$5:$AF$183,N$9,FALSE))),"")</f>
        <v/>
      </c>
    </row>
    <row r="57" spans="1:14" ht="15" customHeight="1" x14ac:dyDescent="0.3">
      <c r="A57" s="56">
        <v>43</v>
      </c>
      <c r="B57" s="97" t="str">
        <f ca="1">IFERROR(IF((VLOOKUP($E57,'Org List'!$AJ$10:$AL$188,3,FALSE))="","",(VLOOKUP($E57,'Org List'!$AJ$10:$AL$188,3,FALSE))),"")</f>
        <v>South East England Commissioning Region</v>
      </c>
      <c r="C57" s="98" t="str">
        <f ca="1">IFERROR(IF((VLOOKUP($E57,'Org List'!$AO$10:$AQ$188,3,FALSE))="","",(VLOOKUP($E57,'Org List'!$AO$10:$AQ$188,3,FALSE))),"")</f>
        <v>South East Region</v>
      </c>
      <c r="D57" s="116" t="str">
        <f ca="1">IFERROR(IF((VLOOKUP($E57,'Org List'!$AT$10:$AV$188,3,FALSE))="","",(VLOOKUP($E57,'Org List'!$AT$10:$AV$188,3,FALSE))),"")</f>
        <v>NHS England South East (Kent, Surrey and Sussex)</v>
      </c>
      <c r="E57" s="97" t="str">
        <f t="shared" ca="1" si="1"/>
        <v>E06000043</v>
      </c>
      <c r="F57" s="99" t="str">
        <f ca="1">IF(E57="","",VLOOKUP(E57,'Org List'!$J$9:$K$488,2,0))</f>
        <v>Brighton and Hove</v>
      </c>
      <c r="G57" s="123">
        <f ca="1">IFERROR(IF((VLOOKUP($E57,'DTOC Backsheet'!$D$5:$AF$183,G$9,FALSE))="","",(VLOOKUP($E57,'DTOC Backsheet'!$D$5:$AF$183,G$9,FALSE))),"")</f>
        <v>2645</v>
      </c>
      <c r="H57" s="124">
        <f ca="1">IFERROR(IF((VLOOKUP($E57,'DTOC Backsheet'!$D$5:$AF$183,H$9,FALSE))="","",(VLOOKUP($E57,'DTOC Backsheet'!$D$5:$AF$183,H$9,FALSE))),"")</f>
        <v>2802</v>
      </c>
      <c r="I57" s="124">
        <f ca="1">IFERROR(IF((VLOOKUP($E57,'DTOC Backsheet'!$D$5:$AF$183,I$9,FALSE))="","",(VLOOKUP($E57,'DTOC Backsheet'!$D$5:$AF$183,I$9,FALSE))),"")</f>
        <v>2899</v>
      </c>
      <c r="J57" s="125">
        <f ca="1">IFERROR(IF((VLOOKUP($E57,'DTOC Backsheet'!$D$5:$AF$183,J$9,FALSE))="","",(VLOOKUP($E57,'DTOC Backsheet'!$D$5:$AF$183,J$9,FALSE))),"")</f>
        <v>2645</v>
      </c>
      <c r="K57" s="184">
        <f ca="1">IFERROR(IF((VLOOKUP($E57,'DTOC Backsheet'!$D$5:$AF$183,K$9,FALSE))="","",(VLOOKUP($E57,'DTOC Backsheet'!$D$5:$AF$183,K$9,FALSE))),"")</f>
        <v>2583</v>
      </c>
      <c r="L57" s="126">
        <f ca="1">IFERROR(IF((VLOOKUP($E57,'DTOC Backsheet'!$D$5:$AF$183,L$9,FALSE))="","",(VLOOKUP($E57,'DTOC Backsheet'!$D$5:$AF$183,L$9,FALSE))),"")</f>
        <v>2530</v>
      </c>
      <c r="M57" s="127" t="str">
        <f ca="1">IFERROR(IF((VLOOKUP($E57,'DTOC Backsheet'!$D$5:$AF$183,M$9,FALSE))="","",(VLOOKUP($E57,'DTOC Backsheet'!$D$5:$AF$183,M$9,FALSE))),"")</f>
        <v/>
      </c>
      <c r="N57" s="126" t="str">
        <f ca="1">IFERROR(IF((VLOOKUP($E57,'DTOC Backsheet'!$D$5:$AF$183,N$9,FALSE))="","",(VLOOKUP($E57,'DTOC Backsheet'!$D$5:$AF$183,N$9,FALSE))),"")</f>
        <v/>
      </c>
    </row>
    <row r="58" spans="1:14" ht="15" customHeight="1" x14ac:dyDescent="0.3">
      <c r="A58" s="56">
        <v>44</v>
      </c>
      <c r="B58" s="97" t="str">
        <f ca="1">IFERROR(IF((VLOOKUP($E58,'Org List'!$AJ$10:$AL$188,3,FALSE))="","",(VLOOKUP($E58,'Org List'!$AJ$10:$AL$188,3,FALSE))),"")</f>
        <v>South West England Commissioning Region</v>
      </c>
      <c r="C58" s="98" t="str">
        <f ca="1">IFERROR(IF((VLOOKUP($E58,'Org List'!$AO$10:$AQ$188,3,FALSE))="","",(VLOOKUP($E58,'Org List'!$AO$10:$AQ$188,3,FALSE))),"")</f>
        <v>South West Region</v>
      </c>
      <c r="D58" s="116" t="str">
        <f ca="1">IFERROR(IF((VLOOKUP($E58,'Org List'!$AT$10:$AV$188,3,FALSE))="","",(VLOOKUP($E58,'Org List'!$AT$10:$AV$188,3,FALSE))),"")</f>
        <v>NHS England South West (South West North)</v>
      </c>
      <c r="E58" s="97" t="str">
        <f t="shared" ca="1" si="1"/>
        <v>E06000023</v>
      </c>
      <c r="F58" s="99" t="str">
        <f ca="1">IF(E58="","",VLOOKUP(E58,'Org List'!$J$9:$K$488,2,0))</f>
        <v>Bristol, City of</v>
      </c>
      <c r="G58" s="123">
        <f ca="1">IFERROR(IF((VLOOKUP($E58,'DTOC Backsheet'!$D$5:$AF$183,G$9,FALSE))="","",(VLOOKUP($E58,'DTOC Backsheet'!$D$5:$AF$183,G$9,FALSE))),"")</f>
        <v>4837</v>
      </c>
      <c r="H58" s="124">
        <f ca="1">IFERROR(IF((VLOOKUP($E58,'DTOC Backsheet'!$D$5:$AF$183,H$9,FALSE))="","",(VLOOKUP($E58,'DTOC Backsheet'!$D$5:$AF$183,H$9,FALSE))),"")</f>
        <v>5952</v>
      </c>
      <c r="I58" s="124">
        <f ca="1">IFERROR(IF((VLOOKUP($E58,'DTOC Backsheet'!$D$5:$AF$183,I$9,FALSE))="","",(VLOOKUP($E58,'DTOC Backsheet'!$D$5:$AF$183,I$9,FALSE))),"")</f>
        <v>6252</v>
      </c>
      <c r="J58" s="125">
        <f ca="1">IFERROR(IF((VLOOKUP($E58,'DTOC Backsheet'!$D$5:$AF$183,J$9,FALSE))="","",(VLOOKUP($E58,'DTOC Backsheet'!$D$5:$AF$183,J$9,FALSE))),"")</f>
        <v>5464</v>
      </c>
      <c r="K58" s="184">
        <f ca="1">IFERROR(IF((VLOOKUP($E58,'DTOC Backsheet'!$D$5:$AF$183,K$9,FALSE))="","",(VLOOKUP($E58,'DTOC Backsheet'!$D$5:$AF$183,K$9,FALSE))),"")</f>
        <v>4433</v>
      </c>
      <c r="L58" s="126">
        <f ca="1">IFERROR(IF((VLOOKUP($E58,'DTOC Backsheet'!$D$5:$AF$183,L$9,FALSE))="","",(VLOOKUP($E58,'DTOC Backsheet'!$D$5:$AF$183,L$9,FALSE))),"")</f>
        <v>5221</v>
      </c>
      <c r="M58" s="127" t="str">
        <f ca="1">IFERROR(IF((VLOOKUP($E58,'DTOC Backsheet'!$D$5:$AF$183,M$9,FALSE))="","",(VLOOKUP($E58,'DTOC Backsheet'!$D$5:$AF$183,M$9,FALSE))),"")</f>
        <v/>
      </c>
      <c r="N58" s="126" t="str">
        <f ca="1">IFERROR(IF((VLOOKUP($E58,'DTOC Backsheet'!$D$5:$AF$183,N$9,FALSE))="","",(VLOOKUP($E58,'DTOC Backsheet'!$D$5:$AF$183,N$9,FALSE))),"")</f>
        <v/>
      </c>
    </row>
    <row r="59" spans="1:14" ht="15" customHeight="1" x14ac:dyDescent="0.3">
      <c r="A59" s="56">
        <v>45</v>
      </c>
      <c r="B59" s="97" t="str">
        <f ca="1">IFERROR(IF((VLOOKUP($E59,'Org List'!$AJ$10:$AL$188,3,FALSE))="","",(VLOOKUP($E59,'Org List'!$AJ$10:$AL$188,3,FALSE))),"")</f>
        <v>London Commissioning Region</v>
      </c>
      <c r="C59" s="98" t="str">
        <f ca="1">IFERROR(IF((VLOOKUP($E59,'Org List'!$AO$10:$AQ$188,3,FALSE))="","",(VLOOKUP($E59,'Org List'!$AO$10:$AQ$188,3,FALSE))),"")</f>
        <v>London Region</v>
      </c>
      <c r="D59" s="116" t="str">
        <f ca="1">IFERROR(IF((VLOOKUP($E59,'Org List'!$AT$10:$AV$188,3,FALSE))="","",(VLOOKUP($E59,'Org List'!$AT$10:$AV$188,3,FALSE))),"")</f>
        <v>NHS England London</v>
      </c>
      <c r="E59" s="97" t="str">
        <f t="shared" ca="1" si="1"/>
        <v>E09000006</v>
      </c>
      <c r="F59" s="99" t="str">
        <f ca="1">IF(E59="","",VLOOKUP(E59,'Org List'!$J$9:$K$488,2,0))</f>
        <v>Bromley</v>
      </c>
      <c r="G59" s="123">
        <f ca="1">IFERROR(IF((VLOOKUP($E59,'DTOC Backsheet'!$D$5:$AF$183,G$9,FALSE))="","",(VLOOKUP($E59,'DTOC Backsheet'!$D$5:$AF$183,G$9,FALSE))),"")</f>
        <v>1484</v>
      </c>
      <c r="H59" s="124">
        <f ca="1">IFERROR(IF((VLOOKUP($E59,'DTOC Backsheet'!$D$5:$AF$183,H$9,FALSE))="","",(VLOOKUP($E59,'DTOC Backsheet'!$D$5:$AF$183,H$9,FALSE))),"")</f>
        <v>1446</v>
      </c>
      <c r="I59" s="124">
        <f ca="1">IFERROR(IF((VLOOKUP($E59,'DTOC Backsheet'!$D$5:$AF$183,I$9,FALSE))="","",(VLOOKUP($E59,'DTOC Backsheet'!$D$5:$AF$183,I$9,FALSE))),"")</f>
        <v>1594</v>
      </c>
      <c r="J59" s="125">
        <f ca="1">IFERROR(IF((VLOOKUP($E59,'DTOC Backsheet'!$D$5:$AF$183,J$9,FALSE))="","",(VLOOKUP($E59,'DTOC Backsheet'!$D$5:$AF$183,J$9,FALSE))),"")</f>
        <v>1475</v>
      </c>
      <c r="K59" s="184">
        <f ca="1">IFERROR(IF((VLOOKUP($E59,'DTOC Backsheet'!$D$5:$AF$183,K$9,FALSE))="","",(VLOOKUP($E59,'DTOC Backsheet'!$D$5:$AF$183,K$9,FALSE))),"")</f>
        <v>756</v>
      </c>
      <c r="L59" s="126">
        <f ca="1">IFERROR(IF((VLOOKUP($E59,'DTOC Backsheet'!$D$5:$AF$183,L$9,FALSE))="","",(VLOOKUP($E59,'DTOC Backsheet'!$D$5:$AF$183,L$9,FALSE))),"")</f>
        <v>750</v>
      </c>
      <c r="M59" s="127" t="str">
        <f ca="1">IFERROR(IF((VLOOKUP($E59,'DTOC Backsheet'!$D$5:$AF$183,M$9,FALSE))="","",(VLOOKUP($E59,'DTOC Backsheet'!$D$5:$AF$183,M$9,FALSE))),"")</f>
        <v/>
      </c>
      <c r="N59" s="126" t="str">
        <f ca="1">IFERROR(IF((VLOOKUP($E59,'DTOC Backsheet'!$D$5:$AF$183,N$9,FALSE))="","",(VLOOKUP($E59,'DTOC Backsheet'!$D$5:$AF$183,N$9,FALSE))),"")</f>
        <v/>
      </c>
    </row>
    <row r="60" spans="1:14" ht="15" customHeight="1" x14ac:dyDescent="0.3">
      <c r="A60" s="56">
        <v>46</v>
      </c>
      <c r="B60" s="97" t="str">
        <f ca="1">IFERROR(IF((VLOOKUP($E60,'Org List'!$AJ$10:$AL$188,3,FALSE))="","",(VLOOKUP($E60,'Org List'!$AJ$10:$AL$188,3,FALSE))),"")</f>
        <v>South East England Commissioning Region</v>
      </c>
      <c r="C60" s="98" t="str">
        <f ca="1">IFERROR(IF((VLOOKUP($E60,'Org List'!$AO$10:$AQ$188,3,FALSE))="","",(VLOOKUP($E60,'Org List'!$AO$10:$AQ$188,3,FALSE))),"")</f>
        <v>South East Region</v>
      </c>
      <c r="D60" s="116" t="str">
        <f ca="1">IFERROR(IF((VLOOKUP($E60,'Org List'!$AT$10:$AV$188,3,FALSE))="","",(VLOOKUP($E60,'Org List'!$AT$10:$AV$188,3,FALSE))),"")</f>
        <v>NHS England South East (Hampshire, Isle of Wight and Thames Valley)</v>
      </c>
      <c r="E60" s="97" t="str">
        <f t="shared" ca="1" si="1"/>
        <v>E10000002</v>
      </c>
      <c r="F60" s="99" t="str">
        <f ca="1">IF(E60="","",VLOOKUP(E60,'Org List'!$J$9:$K$488,2,0))</f>
        <v>Buckinghamshire</v>
      </c>
      <c r="G60" s="123">
        <f ca="1">IFERROR(IF((VLOOKUP($E60,'DTOC Backsheet'!$D$5:$AF$183,G$9,FALSE))="","",(VLOOKUP($E60,'DTOC Backsheet'!$D$5:$AF$183,G$9,FALSE))),"")</f>
        <v>4029</v>
      </c>
      <c r="H60" s="124">
        <f ca="1">IFERROR(IF((VLOOKUP($E60,'DTOC Backsheet'!$D$5:$AF$183,H$9,FALSE))="","",(VLOOKUP($E60,'DTOC Backsheet'!$D$5:$AF$183,H$9,FALSE))),"")</f>
        <v>4794</v>
      </c>
      <c r="I60" s="124">
        <f ca="1">IFERROR(IF((VLOOKUP($E60,'DTOC Backsheet'!$D$5:$AF$183,I$9,FALSE))="","",(VLOOKUP($E60,'DTOC Backsheet'!$D$5:$AF$183,I$9,FALSE))),"")</f>
        <v>3902</v>
      </c>
      <c r="J60" s="125">
        <f ca="1">IFERROR(IF((VLOOKUP($E60,'DTOC Backsheet'!$D$5:$AF$183,J$9,FALSE))="","",(VLOOKUP($E60,'DTOC Backsheet'!$D$5:$AF$183,J$9,FALSE))),"")</f>
        <v>4358</v>
      </c>
      <c r="K60" s="184">
        <f ca="1">IFERROR(IF((VLOOKUP($E60,'DTOC Backsheet'!$D$5:$AF$183,K$9,FALSE))="","",(VLOOKUP($E60,'DTOC Backsheet'!$D$5:$AF$183,K$9,FALSE))),"")</f>
        <v>5129</v>
      </c>
      <c r="L60" s="126">
        <f ca="1">IFERROR(IF((VLOOKUP($E60,'DTOC Backsheet'!$D$5:$AF$183,L$9,FALSE))="","",(VLOOKUP($E60,'DTOC Backsheet'!$D$5:$AF$183,L$9,FALSE))),"")</f>
        <v>4605</v>
      </c>
      <c r="M60" s="127" t="str">
        <f ca="1">IFERROR(IF((VLOOKUP($E60,'DTOC Backsheet'!$D$5:$AF$183,M$9,FALSE))="","",(VLOOKUP($E60,'DTOC Backsheet'!$D$5:$AF$183,M$9,FALSE))),"")</f>
        <v/>
      </c>
      <c r="N60" s="126" t="str">
        <f ca="1">IFERROR(IF((VLOOKUP($E60,'DTOC Backsheet'!$D$5:$AF$183,N$9,FALSE))="","",(VLOOKUP($E60,'DTOC Backsheet'!$D$5:$AF$183,N$9,FALSE))),"")</f>
        <v/>
      </c>
    </row>
    <row r="61" spans="1:14" ht="15" customHeight="1" x14ac:dyDescent="0.3">
      <c r="A61" s="56">
        <v>47</v>
      </c>
      <c r="B61" s="97" t="str">
        <f ca="1">IFERROR(IF((VLOOKUP($E61,'Org List'!$AJ$10:$AL$188,3,FALSE))="","",(VLOOKUP($E61,'Org List'!$AJ$10:$AL$188,3,FALSE))),"")</f>
        <v>North of England Commissioning Region</v>
      </c>
      <c r="C61" s="98" t="str">
        <f ca="1">IFERROR(IF((VLOOKUP($E61,'Org List'!$AO$10:$AQ$188,3,FALSE))="","",(VLOOKUP($E61,'Org List'!$AO$10:$AQ$188,3,FALSE))),"")</f>
        <v>North West Region</v>
      </c>
      <c r="D61" s="116" t="str">
        <f ca="1">IFERROR(IF((VLOOKUP($E61,'Org List'!$AT$10:$AV$188,3,FALSE))="","",(VLOOKUP($E61,'Org List'!$AT$10:$AV$188,3,FALSE))),"")</f>
        <v>NHS England North (Greater Manchester)</v>
      </c>
      <c r="E61" s="97" t="str">
        <f t="shared" ca="1" si="1"/>
        <v>E08000002</v>
      </c>
      <c r="F61" s="99" t="str">
        <f ca="1">IF(E61="","",VLOOKUP(E61,'Org List'!$J$9:$K$488,2,0))</f>
        <v>Bury</v>
      </c>
      <c r="G61" s="123">
        <f ca="1">IFERROR(IF((VLOOKUP($E61,'DTOC Backsheet'!$D$5:$AF$183,G$9,FALSE))="","",(VLOOKUP($E61,'DTOC Backsheet'!$D$5:$AF$183,G$9,FALSE))),"")</f>
        <v>1743</v>
      </c>
      <c r="H61" s="124">
        <f ca="1">IFERROR(IF((VLOOKUP($E61,'DTOC Backsheet'!$D$5:$AF$183,H$9,FALSE))="","",(VLOOKUP($E61,'DTOC Backsheet'!$D$5:$AF$183,H$9,FALSE))),"")</f>
        <v>2662</v>
      </c>
      <c r="I61" s="124">
        <f ca="1">IFERROR(IF((VLOOKUP($E61,'DTOC Backsheet'!$D$5:$AF$183,I$9,FALSE))="","",(VLOOKUP($E61,'DTOC Backsheet'!$D$5:$AF$183,I$9,FALSE))),"")</f>
        <v>3177</v>
      </c>
      <c r="J61" s="125">
        <f ca="1">IFERROR(IF((VLOOKUP($E61,'DTOC Backsheet'!$D$5:$AF$183,J$9,FALSE))="","",(VLOOKUP($E61,'DTOC Backsheet'!$D$5:$AF$183,J$9,FALSE))),"")</f>
        <v>2635</v>
      </c>
      <c r="K61" s="184">
        <f ca="1">IFERROR(IF((VLOOKUP($E61,'DTOC Backsheet'!$D$5:$AF$183,K$9,FALSE))="","",(VLOOKUP($E61,'DTOC Backsheet'!$D$5:$AF$183,K$9,FALSE))),"")</f>
        <v>2207</v>
      </c>
      <c r="L61" s="126">
        <f ca="1">IFERROR(IF((VLOOKUP($E61,'DTOC Backsheet'!$D$5:$AF$183,L$9,FALSE))="","",(VLOOKUP($E61,'DTOC Backsheet'!$D$5:$AF$183,L$9,FALSE))),"")</f>
        <v>2031</v>
      </c>
      <c r="M61" s="127" t="str">
        <f ca="1">IFERROR(IF((VLOOKUP($E61,'DTOC Backsheet'!$D$5:$AF$183,M$9,FALSE))="","",(VLOOKUP($E61,'DTOC Backsheet'!$D$5:$AF$183,M$9,FALSE))),"")</f>
        <v/>
      </c>
      <c r="N61" s="126" t="str">
        <f ca="1">IFERROR(IF((VLOOKUP($E61,'DTOC Backsheet'!$D$5:$AF$183,N$9,FALSE))="","",(VLOOKUP($E61,'DTOC Backsheet'!$D$5:$AF$183,N$9,FALSE))),"")</f>
        <v/>
      </c>
    </row>
    <row r="62" spans="1:14" ht="15" customHeight="1" x14ac:dyDescent="0.3">
      <c r="A62" s="56">
        <v>48</v>
      </c>
      <c r="B62" s="97" t="str">
        <f ca="1">IFERROR(IF((VLOOKUP($E62,'Org List'!$AJ$10:$AL$188,3,FALSE))="","",(VLOOKUP($E62,'Org List'!$AJ$10:$AL$188,3,FALSE))),"")</f>
        <v>North of England Commissioning Region</v>
      </c>
      <c r="C62" s="98" t="str">
        <f ca="1">IFERROR(IF((VLOOKUP($E62,'Org List'!$AO$10:$AQ$188,3,FALSE))="","",(VLOOKUP($E62,'Org List'!$AO$10:$AQ$188,3,FALSE))),"")</f>
        <v>Yorkshire and The Humber Region</v>
      </c>
      <c r="D62" s="116" t="str">
        <f ca="1">IFERROR(IF((VLOOKUP($E62,'Org List'!$AT$10:$AV$188,3,FALSE))="","",(VLOOKUP($E62,'Org List'!$AT$10:$AV$188,3,FALSE))),"")</f>
        <v>NHS England North (Yorkshire And Humber)</v>
      </c>
      <c r="E62" s="97" t="str">
        <f t="shared" ca="1" si="1"/>
        <v>E08000033</v>
      </c>
      <c r="F62" s="99" t="str">
        <f ca="1">IF(E62="","",VLOOKUP(E62,'Org List'!$J$9:$K$488,2,0))</f>
        <v>Calderdale</v>
      </c>
      <c r="G62" s="123">
        <f ca="1">IFERROR(IF((VLOOKUP($E62,'DTOC Backsheet'!$D$5:$AF$183,G$9,FALSE))="","",(VLOOKUP($E62,'DTOC Backsheet'!$D$5:$AF$183,G$9,FALSE))),"")</f>
        <v>881</v>
      </c>
      <c r="H62" s="124">
        <f ca="1">IFERROR(IF((VLOOKUP($E62,'DTOC Backsheet'!$D$5:$AF$183,H$9,FALSE))="","",(VLOOKUP($E62,'DTOC Backsheet'!$D$5:$AF$183,H$9,FALSE))),"")</f>
        <v>1586</v>
      </c>
      <c r="I62" s="124">
        <f ca="1">IFERROR(IF((VLOOKUP($E62,'DTOC Backsheet'!$D$5:$AF$183,I$9,FALSE))="","",(VLOOKUP($E62,'DTOC Backsheet'!$D$5:$AF$183,I$9,FALSE))),"")</f>
        <v>1060</v>
      </c>
      <c r="J62" s="125">
        <f ca="1">IFERROR(IF((VLOOKUP($E62,'DTOC Backsheet'!$D$5:$AF$183,J$9,FALSE))="","",(VLOOKUP($E62,'DTOC Backsheet'!$D$5:$AF$183,J$9,FALSE))),"")</f>
        <v>820</v>
      </c>
      <c r="K62" s="184">
        <f ca="1">IFERROR(IF((VLOOKUP($E62,'DTOC Backsheet'!$D$5:$AF$183,K$9,FALSE))="","",(VLOOKUP($E62,'DTOC Backsheet'!$D$5:$AF$183,K$9,FALSE))),"")</f>
        <v>753</v>
      </c>
      <c r="L62" s="126">
        <f ca="1">IFERROR(IF((VLOOKUP($E62,'DTOC Backsheet'!$D$5:$AF$183,L$9,FALSE))="","",(VLOOKUP($E62,'DTOC Backsheet'!$D$5:$AF$183,L$9,FALSE))),"")</f>
        <v>495</v>
      </c>
      <c r="M62" s="127" t="str">
        <f ca="1">IFERROR(IF((VLOOKUP($E62,'DTOC Backsheet'!$D$5:$AF$183,M$9,FALSE))="","",(VLOOKUP($E62,'DTOC Backsheet'!$D$5:$AF$183,M$9,FALSE))),"")</f>
        <v/>
      </c>
      <c r="N62" s="126" t="str">
        <f ca="1">IFERROR(IF((VLOOKUP($E62,'DTOC Backsheet'!$D$5:$AF$183,N$9,FALSE))="","",(VLOOKUP($E62,'DTOC Backsheet'!$D$5:$AF$183,N$9,FALSE))),"")</f>
        <v/>
      </c>
    </row>
    <row r="63" spans="1:14" ht="15" customHeight="1" x14ac:dyDescent="0.3">
      <c r="A63" s="56">
        <v>49</v>
      </c>
      <c r="B63" s="97" t="str">
        <f ca="1">IFERROR(IF((VLOOKUP($E63,'Org List'!$AJ$10:$AL$188,3,FALSE))="","",(VLOOKUP($E63,'Org List'!$AJ$10:$AL$188,3,FALSE))),"")</f>
        <v>Midlands and East of England Commissioning Region</v>
      </c>
      <c r="C63" s="98" t="str">
        <f ca="1">IFERROR(IF((VLOOKUP($E63,'Org List'!$AO$10:$AQ$188,3,FALSE))="","",(VLOOKUP($E63,'Org List'!$AO$10:$AQ$188,3,FALSE))),"")</f>
        <v>East Region</v>
      </c>
      <c r="D63" s="116" t="str">
        <f ca="1">IFERROR(IF((VLOOKUP($E63,'Org List'!$AT$10:$AV$188,3,FALSE))="","",(VLOOKUP($E63,'Org List'!$AT$10:$AV$188,3,FALSE))),"")</f>
        <v>NHS England Midlands And East (East)</v>
      </c>
      <c r="E63" s="97" t="str">
        <f t="shared" ca="1" si="1"/>
        <v>E10000003</v>
      </c>
      <c r="F63" s="99" t="str">
        <f ca="1">IF(E63="","",VLOOKUP(E63,'Org List'!$J$9:$K$488,2,0))</f>
        <v>Cambridgeshire</v>
      </c>
      <c r="G63" s="123">
        <f ca="1">IFERROR(IF((VLOOKUP($E63,'DTOC Backsheet'!$D$5:$AF$183,G$9,FALSE))="","",(VLOOKUP($E63,'DTOC Backsheet'!$D$5:$AF$183,G$9,FALSE))),"")</f>
        <v>7303</v>
      </c>
      <c r="H63" s="124">
        <f ca="1">IFERROR(IF((VLOOKUP($E63,'DTOC Backsheet'!$D$5:$AF$183,H$9,FALSE))="","",(VLOOKUP($E63,'DTOC Backsheet'!$D$5:$AF$183,H$9,FALSE))),"")</f>
        <v>9303</v>
      </c>
      <c r="I63" s="124">
        <f ca="1">IFERROR(IF((VLOOKUP($E63,'DTOC Backsheet'!$D$5:$AF$183,I$9,FALSE))="","",(VLOOKUP($E63,'DTOC Backsheet'!$D$5:$AF$183,I$9,FALSE))),"")</f>
        <v>8138</v>
      </c>
      <c r="J63" s="125">
        <f ca="1">IFERROR(IF((VLOOKUP($E63,'DTOC Backsheet'!$D$5:$AF$183,J$9,FALSE))="","",(VLOOKUP($E63,'DTOC Backsheet'!$D$5:$AF$183,J$9,FALSE))),"")</f>
        <v>7874</v>
      </c>
      <c r="K63" s="184">
        <f ca="1">IFERROR(IF((VLOOKUP($E63,'DTOC Backsheet'!$D$5:$AF$183,K$9,FALSE))="","",(VLOOKUP($E63,'DTOC Backsheet'!$D$5:$AF$183,K$9,FALSE))),"")</f>
        <v>8632</v>
      </c>
      <c r="L63" s="126">
        <f ca="1">IFERROR(IF((VLOOKUP($E63,'DTOC Backsheet'!$D$5:$AF$183,L$9,FALSE))="","",(VLOOKUP($E63,'DTOC Backsheet'!$D$5:$AF$183,L$9,FALSE))),"")</f>
        <v>9989</v>
      </c>
      <c r="M63" s="127" t="str">
        <f ca="1">IFERROR(IF((VLOOKUP($E63,'DTOC Backsheet'!$D$5:$AF$183,M$9,FALSE))="","",(VLOOKUP($E63,'DTOC Backsheet'!$D$5:$AF$183,M$9,FALSE))),"")</f>
        <v/>
      </c>
      <c r="N63" s="126" t="str">
        <f ca="1">IFERROR(IF((VLOOKUP($E63,'DTOC Backsheet'!$D$5:$AF$183,N$9,FALSE))="","",(VLOOKUP($E63,'DTOC Backsheet'!$D$5:$AF$183,N$9,FALSE))),"")</f>
        <v/>
      </c>
    </row>
    <row r="64" spans="1:14" ht="15" customHeight="1" x14ac:dyDescent="0.3">
      <c r="A64" s="56">
        <v>50</v>
      </c>
      <c r="B64" s="97" t="str">
        <f ca="1">IFERROR(IF((VLOOKUP($E64,'Org List'!$AJ$10:$AL$188,3,FALSE))="","",(VLOOKUP($E64,'Org List'!$AJ$10:$AL$188,3,FALSE))),"")</f>
        <v>London Commissioning Region</v>
      </c>
      <c r="C64" s="98" t="str">
        <f ca="1">IFERROR(IF((VLOOKUP($E64,'Org List'!$AO$10:$AQ$188,3,FALSE))="","",(VLOOKUP($E64,'Org List'!$AO$10:$AQ$188,3,FALSE))),"")</f>
        <v>London Region</v>
      </c>
      <c r="D64" s="116" t="str">
        <f ca="1">IFERROR(IF((VLOOKUP($E64,'Org List'!$AT$10:$AV$188,3,FALSE))="","",(VLOOKUP($E64,'Org List'!$AT$10:$AV$188,3,FALSE))),"")</f>
        <v>NHS England London</v>
      </c>
      <c r="E64" s="97" t="str">
        <f t="shared" ca="1" si="1"/>
        <v>E09000007</v>
      </c>
      <c r="F64" s="99" t="str">
        <f ca="1">IF(E64="","",VLOOKUP(E64,'Org List'!$J$9:$K$488,2,0))</f>
        <v>Camden</v>
      </c>
      <c r="G64" s="123">
        <f ca="1">IFERROR(IF((VLOOKUP($E64,'DTOC Backsheet'!$D$5:$AF$183,G$9,FALSE))="","",(VLOOKUP($E64,'DTOC Backsheet'!$D$5:$AF$183,G$9,FALSE))),"")</f>
        <v>1565</v>
      </c>
      <c r="H64" s="124">
        <f ca="1">IFERROR(IF((VLOOKUP($E64,'DTOC Backsheet'!$D$5:$AF$183,H$9,FALSE))="","",(VLOOKUP($E64,'DTOC Backsheet'!$D$5:$AF$183,H$9,FALSE))),"")</f>
        <v>1547</v>
      </c>
      <c r="I64" s="124">
        <f ca="1">IFERROR(IF((VLOOKUP($E64,'DTOC Backsheet'!$D$5:$AF$183,I$9,FALSE))="","",(VLOOKUP($E64,'DTOC Backsheet'!$D$5:$AF$183,I$9,FALSE))),"")</f>
        <v>2074</v>
      </c>
      <c r="J64" s="125">
        <f ca="1">IFERROR(IF((VLOOKUP($E64,'DTOC Backsheet'!$D$5:$AF$183,J$9,FALSE))="","",(VLOOKUP($E64,'DTOC Backsheet'!$D$5:$AF$183,J$9,FALSE))),"")</f>
        <v>1701</v>
      </c>
      <c r="K64" s="184">
        <f ca="1">IFERROR(IF((VLOOKUP($E64,'DTOC Backsheet'!$D$5:$AF$183,K$9,FALSE))="","",(VLOOKUP($E64,'DTOC Backsheet'!$D$5:$AF$183,K$9,FALSE))),"")</f>
        <v>1604</v>
      </c>
      <c r="L64" s="126">
        <f ca="1">IFERROR(IF((VLOOKUP($E64,'DTOC Backsheet'!$D$5:$AF$183,L$9,FALSE))="","",(VLOOKUP($E64,'DTOC Backsheet'!$D$5:$AF$183,L$9,FALSE))),"")</f>
        <v>1205</v>
      </c>
      <c r="M64" s="127" t="str">
        <f ca="1">IFERROR(IF((VLOOKUP($E64,'DTOC Backsheet'!$D$5:$AF$183,M$9,FALSE))="","",(VLOOKUP($E64,'DTOC Backsheet'!$D$5:$AF$183,M$9,FALSE))),"")</f>
        <v/>
      </c>
      <c r="N64" s="126" t="str">
        <f ca="1">IFERROR(IF((VLOOKUP($E64,'DTOC Backsheet'!$D$5:$AF$183,N$9,FALSE))="","",(VLOOKUP($E64,'DTOC Backsheet'!$D$5:$AF$183,N$9,FALSE))),"")</f>
        <v/>
      </c>
    </row>
    <row r="65" spans="1:14" ht="15" customHeight="1" x14ac:dyDescent="0.3">
      <c r="A65" s="56">
        <v>51</v>
      </c>
      <c r="B65" s="97" t="str">
        <f ca="1">IFERROR(IF((VLOOKUP($E65,'Org List'!$AJ$10:$AL$188,3,FALSE))="","",(VLOOKUP($E65,'Org List'!$AJ$10:$AL$188,3,FALSE))),"")</f>
        <v>Midlands and East of England Commissioning Region</v>
      </c>
      <c r="C65" s="98" t="str">
        <f ca="1">IFERROR(IF((VLOOKUP($E65,'Org List'!$AO$10:$AQ$188,3,FALSE))="","",(VLOOKUP($E65,'Org List'!$AO$10:$AQ$188,3,FALSE))),"")</f>
        <v>East Region</v>
      </c>
      <c r="D65" s="116" t="str">
        <f ca="1">IFERROR(IF((VLOOKUP($E65,'Org List'!$AT$10:$AV$188,3,FALSE))="","",(VLOOKUP($E65,'Org List'!$AT$10:$AV$188,3,FALSE))),"")</f>
        <v>NHS England Midlands And East (Central Midlands)</v>
      </c>
      <c r="E65" s="97" t="str">
        <f t="shared" ca="1" si="1"/>
        <v>E06000056</v>
      </c>
      <c r="F65" s="99" t="str">
        <f ca="1">IF(E65="","",VLOOKUP(E65,'Org List'!$J$9:$K$488,2,0))</f>
        <v>Central Bedfordshire</v>
      </c>
      <c r="G65" s="123">
        <f ca="1">IFERROR(IF((VLOOKUP($E65,'DTOC Backsheet'!$D$5:$AF$183,G$9,FALSE))="","",(VLOOKUP($E65,'DTOC Backsheet'!$D$5:$AF$183,G$9,FALSE))),"")</f>
        <v>1630</v>
      </c>
      <c r="H65" s="124">
        <f ca="1">IFERROR(IF((VLOOKUP($E65,'DTOC Backsheet'!$D$5:$AF$183,H$9,FALSE))="","",(VLOOKUP($E65,'DTOC Backsheet'!$D$5:$AF$183,H$9,FALSE))),"")</f>
        <v>1779</v>
      </c>
      <c r="I65" s="124">
        <f ca="1">IFERROR(IF((VLOOKUP($E65,'DTOC Backsheet'!$D$5:$AF$183,I$9,FALSE))="","",(VLOOKUP($E65,'DTOC Backsheet'!$D$5:$AF$183,I$9,FALSE))),"")</f>
        <v>1549</v>
      </c>
      <c r="J65" s="125">
        <f ca="1">IFERROR(IF((VLOOKUP($E65,'DTOC Backsheet'!$D$5:$AF$183,J$9,FALSE))="","",(VLOOKUP($E65,'DTOC Backsheet'!$D$5:$AF$183,J$9,FALSE))),"")</f>
        <v>1000</v>
      </c>
      <c r="K65" s="184">
        <f ca="1">IFERROR(IF((VLOOKUP($E65,'DTOC Backsheet'!$D$5:$AF$183,K$9,FALSE))="","",(VLOOKUP($E65,'DTOC Backsheet'!$D$5:$AF$183,K$9,FALSE))),"")</f>
        <v>1342</v>
      </c>
      <c r="L65" s="126">
        <f ca="1">IFERROR(IF((VLOOKUP($E65,'DTOC Backsheet'!$D$5:$AF$183,L$9,FALSE))="","",(VLOOKUP($E65,'DTOC Backsheet'!$D$5:$AF$183,L$9,FALSE))),"")</f>
        <v>1239</v>
      </c>
      <c r="M65" s="127" t="str">
        <f ca="1">IFERROR(IF((VLOOKUP($E65,'DTOC Backsheet'!$D$5:$AF$183,M$9,FALSE))="","",(VLOOKUP($E65,'DTOC Backsheet'!$D$5:$AF$183,M$9,FALSE))),"")</f>
        <v/>
      </c>
      <c r="N65" s="126" t="str">
        <f ca="1">IFERROR(IF((VLOOKUP($E65,'DTOC Backsheet'!$D$5:$AF$183,N$9,FALSE))="","",(VLOOKUP($E65,'DTOC Backsheet'!$D$5:$AF$183,N$9,FALSE))),"")</f>
        <v/>
      </c>
    </row>
    <row r="66" spans="1:14" ht="15" customHeight="1" x14ac:dyDescent="0.3">
      <c r="A66" s="56">
        <v>52</v>
      </c>
      <c r="B66" s="97" t="str">
        <f ca="1">IFERROR(IF((VLOOKUP($E66,'Org List'!$AJ$10:$AL$188,3,FALSE))="","",(VLOOKUP($E66,'Org List'!$AJ$10:$AL$188,3,FALSE))),"")</f>
        <v>North of England Commissioning Region</v>
      </c>
      <c r="C66" s="98" t="str">
        <f ca="1">IFERROR(IF((VLOOKUP($E66,'Org List'!$AO$10:$AQ$188,3,FALSE))="","",(VLOOKUP($E66,'Org List'!$AO$10:$AQ$188,3,FALSE))),"")</f>
        <v>North West Region</v>
      </c>
      <c r="D66" s="116" t="str">
        <f ca="1">IFERROR(IF((VLOOKUP($E66,'Org List'!$AT$10:$AV$188,3,FALSE))="","",(VLOOKUP($E66,'Org List'!$AT$10:$AV$188,3,FALSE))),"")</f>
        <v>NHS England North (Cheshire And Merseyside)</v>
      </c>
      <c r="E66" s="97" t="str">
        <f t="shared" ca="1" si="1"/>
        <v>E06000049</v>
      </c>
      <c r="F66" s="99" t="str">
        <f ca="1">IF(E66="","",VLOOKUP(E66,'Org List'!$J$9:$K$488,2,0))</f>
        <v>Cheshire East</v>
      </c>
      <c r="G66" s="123">
        <f ca="1">IFERROR(IF((VLOOKUP($E66,'DTOC Backsheet'!$D$5:$AF$183,G$9,FALSE))="","",(VLOOKUP($E66,'DTOC Backsheet'!$D$5:$AF$183,G$9,FALSE))),"")</f>
        <v>4435</v>
      </c>
      <c r="H66" s="124">
        <f ca="1">IFERROR(IF((VLOOKUP($E66,'DTOC Backsheet'!$D$5:$AF$183,H$9,FALSE))="","",(VLOOKUP($E66,'DTOC Backsheet'!$D$5:$AF$183,H$9,FALSE))),"")</f>
        <v>4261</v>
      </c>
      <c r="I66" s="124">
        <f ca="1">IFERROR(IF((VLOOKUP($E66,'DTOC Backsheet'!$D$5:$AF$183,I$9,FALSE))="","",(VLOOKUP($E66,'DTOC Backsheet'!$D$5:$AF$183,I$9,FALSE))),"")</f>
        <v>2800</v>
      </c>
      <c r="J66" s="125">
        <f ca="1">IFERROR(IF((VLOOKUP($E66,'DTOC Backsheet'!$D$5:$AF$183,J$9,FALSE))="","",(VLOOKUP($E66,'DTOC Backsheet'!$D$5:$AF$183,J$9,FALSE))),"")</f>
        <v>2622</v>
      </c>
      <c r="K66" s="184">
        <f ca="1">IFERROR(IF((VLOOKUP($E66,'DTOC Backsheet'!$D$5:$AF$183,K$9,FALSE))="","",(VLOOKUP($E66,'DTOC Backsheet'!$D$5:$AF$183,K$9,FALSE))),"")</f>
        <v>2822</v>
      </c>
      <c r="L66" s="126">
        <f ca="1">IFERROR(IF((VLOOKUP($E66,'DTOC Backsheet'!$D$5:$AF$183,L$9,FALSE))="","",(VLOOKUP($E66,'DTOC Backsheet'!$D$5:$AF$183,L$9,FALSE))),"")</f>
        <v>3152</v>
      </c>
      <c r="M66" s="127" t="str">
        <f ca="1">IFERROR(IF((VLOOKUP($E66,'DTOC Backsheet'!$D$5:$AF$183,M$9,FALSE))="","",(VLOOKUP($E66,'DTOC Backsheet'!$D$5:$AF$183,M$9,FALSE))),"")</f>
        <v/>
      </c>
      <c r="N66" s="126" t="str">
        <f ca="1">IFERROR(IF((VLOOKUP($E66,'DTOC Backsheet'!$D$5:$AF$183,N$9,FALSE))="","",(VLOOKUP($E66,'DTOC Backsheet'!$D$5:$AF$183,N$9,FALSE))),"")</f>
        <v/>
      </c>
    </row>
    <row r="67" spans="1:14" ht="15" customHeight="1" x14ac:dyDescent="0.3">
      <c r="A67" s="56">
        <v>53</v>
      </c>
      <c r="B67" s="97" t="str">
        <f ca="1">IFERROR(IF((VLOOKUP($E67,'Org List'!$AJ$10:$AL$188,3,FALSE))="","",(VLOOKUP($E67,'Org List'!$AJ$10:$AL$188,3,FALSE))),"")</f>
        <v>North of England Commissioning Region</v>
      </c>
      <c r="C67" s="98" t="str">
        <f ca="1">IFERROR(IF((VLOOKUP($E67,'Org List'!$AO$10:$AQ$188,3,FALSE))="","",(VLOOKUP($E67,'Org List'!$AO$10:$AQ$188,3,FALSE))),"")</f>
        <v>North West Region</v>
      </c>
      <c r="D67" s="116" t="str">
        <f ca="1">IFERROR(IF((VLOOKUP($E67,'Org List'!$AT$10:$AV$188,3,FALSE))="","",(VLOOKUP($E67,'Org List'!$AT$10:$AV$188,3,FALSE))),"")</f>
        <v>NHS England North (Cheshire And Merseyside)</v>
      </c>
      <c r="E67" s="97" t="str">
        <f t="shared" ca="1" si="1"/>
        <v>E06000050</v>
      </c>
      <c r="F67" s="99" t="str">
        <f ca="1">IF(E67="","",VLOOKUP(E67,'Org List'!$J$9:$K$488,2,0))</f>
        <v>Cheshire West and Chester</v>
      </c>
      <c r="G67" s="123">
        <f ca="1">IFERROR(IF((VLOOKUP($E67,'DTOC Backsheet'!$D$5:$AF$183,G$9,FALSE))="","",(VLOOKUP($E67,'DTOC Backsheet'!$D$5:$AF$183,G$9,FALSE))),"")</f>
        <v>3603</v>
      </c>
      <c r="H67" s="124">
        <f ca="1">IFERROR(IF((VLOOKUP($E67,'DTOC Backsheet'!$D$5:$AF$183,H$9,FALSE))="","",(VLOOKUP($E67,'DTOC Backsheet'!$D$5:$AF$183,H$9,FALSE))),"")</f>
        <v>3243</v>
      </c>
      <c r="I67" s="124">
        <f ca="1">IFERROR(IF((VLOOKUP($E67,'DTOC Backsheet'!$D$5:$AF$183,I$9,FALSE))="","",(VLOOKUP($E67,'DTOC Backsheet'!$D$5:$AF$183,I$9,FALSE))),"")</f>
        <v>2591</v>
      </c>
      <c r="J67" s="125">
        <f ca="1">IFERROR(IF((VLOOKUP($E67,'DTOC Backsheet'!$D$5:$AF$183,J$9,FALSE))="","",(VLOOKUP($E67,'DTOC Backsheet'!$D$5:$AF$183,J$9,FALSE))),"")</f>
        <v>2905</v>
      </c>
      <c r="K67" s="184">
        <f ca="1">IFERROR(IF((VLOOKUP($E67,'DTOC Backsheet'!$D$5:$AF$183,K$9,FALSE))="","",(VLOOKUP($E67,'DTOC Backsheet'!$D$5:$AF$183,K$9,FALSE))),"")</f>
        <v>2380</v>
      </c>
      <c r="L67" s="126">
        <f ca="1">IFERROR(IF((VLOOKUP($E67,'DTOC Backsheet'!$D$5:$AF$183,L$9,FALSE))="","",(VLOOKUP($E67,'DTOC Backsheet'!$D$5:$AF$183,L$9,FALSE))),"")</f>
        <v>3198</v>
      </c>
      <c r="M67" s="127" t="str">
        <f ca="1">IFERROR(IF((VLOOKUP($E67,'DTOC Backsheet'!$D$5:$AF$183,M$9,FALSE))="","",(VLOOKUP($E67,'DTOC Backsheet'!$D$5:$AF$183,M$9,FALSE))),"")</f>
        <v/>
      </c>
      <c r="N67" s="126" t="str">
        <f ca="1">IFERROR(IF((VLOOKUP($E67,'DTOC Backsheet'!$D$5:$AF$183,N$9,FALSE))="","",(VLOOKUP($E67,'DTOC Backsheet'!$D$5:$AF$183,N$9,FALSE))),"")</f>
        <v/>
      </c>
    </row>
    <row r="68" spans="1:14" ht="15" customHeight="1" x14ac:dyDescent="0.3">
      <c r="A68" s="56">
        <v>54</v>
      </c>
      <c r="B68" s="97" t="str">
        <f ca="1">IFERROR(IF((VLOOKUP($E68,'Org List'!$AJ$10:$AL$188,3,FALSE))="","",(VLOOKUP($E68,'Org List'!$AJ$10:$AL$188,3,FALSE))),"")</f>
        <v>London Commissioning Region</v>
      </c>
      <c r="C68" s="98" t="str">
        <f ca="1">IFERROR(IF((VLOOKUP($E68,'Org List'!$AO$10:$AQ$188,3,FALSE))="","",(VLOOKUP($E68,'Org List'!$AO$10:$AQ$188,3,FALSE))),"")</f>
        <v>London Region</v>
      </c>
      <c r="D68" s="116" t="str">
        <f ca="1">IFERROR(IF((VLOOKUP($E68,'Org List'!$AT$10:$AV$188,3,FALSE))="","",(VLOOKUP($E68,'Org List'!$AT$10:$AV$188,3,FALSE))),"")</f>
        <v>NHS England London</v>
      </c>
      <c r="E68" s="97" t="str">
        <f t="shared" ca="1" si="1"/>
        <v>E09000001</v>
      </c>
      <c r="F68" s="99" t="str">
        <f ca="1">IF(E68="","",VLOOKUP(E68,'Org List'!$J$9:$K$488,2,0))</f>
        <v>City of London</v>
      </c>
      <c r="G68" s="123">
        <f ca="1">IFERROR(IF((VLOOKUP($E68,'DTOC Backsheet'!$D$5:$AF$183,G$9,FALSE))="","",(VLOOKUP($E68,'DTOC Backsheet'!$D$5:$AF$183,G$9,FALSE))),"")</f>
        <v>92</v>
      </c>
      <c r="H68" s="124">
        <f ca="1">IFERROR(IF((VLOOKUP($E68,'DTOC Backsheet'!$D$5:$AF$183,H$9,FALSE))="","",(VLOOKUP($E68,'DTOC Backsheet'!$D$5:$AF$183,H$9,FALSE))),"")</f>
        <v>127</v>
      </c>
      <c r="I68" s="124">
        <f ca="1">IFERROR(IF((VLOOKUP($E68,'DTOC Backsheet'!$D$5:$AF$183,I$9,FALSE))="","",(VLOOKUP($E68,'DTOC Backsheet'!$D$5:$AF$183,I$9,FALSE))),"")</f>
        <v>88</v>
      </c>
      <c r="J68" s="125">
        <f ca="1">IFERROR(IF((VLOOKUP($E68,'DTOC Backsheet'!$D$5:$AF$183,J$9,FALSE))="","",(VLOOKUP($E68,'DTOC Backsheet'!$D$5:$AF$183,J$9,FALSE))),"")</f>
        <v>19</v>
      </c>
      <c r="K68" s="184">
        <f ca="1">IFERROR(IF((VLOOKUP($E68,'DTOC Backsheet'!$D$5:$AF$183,K$9,FALSE))="","",(VLOOKUP($E68,'DTOC Backsheet'!$D$5:$AF$183,K$9,FALSE))),"")</f>
        <v>99</v>
      </c>
      <c r="L68" s="126">
        <f ca="1">IFERROR(IF((VLOOKUP($E68,'DTOC Backsheet'!$D$5:$AF$183,L$9,FALSE))="","",(VLOOKUP($E68,'DTOC Backsheet'!$D$5:$AF$183,L$9,FALSE))),"")</f>
        <v>117</v>
      </c>
      <c r="M68" s="127" t="str">
        <f ca="1">IFERROR(IF((VLOOKUP($E68,'DTOC Backsheet'!$D$5:$AF$183,M$9,FALSE))="","",(VLOOKUP($E68,'DTOC Backsheet'!$D$5:$AF$183,M$9,FALSE))),"")</f>
        <v/>
      </c>
      <c r="N68" s="126" t="str">
        <f ca="1">IFERROR(IF((VLOOKUP($E68,'DTOC Backsheet'!$D$5:$AF$183,N$9,FALSE))="","",(VLOOKUP($E68,'DTOC Backsheet'!$D$5:$AF$183,N$9,FALSE))),"")</f>
        <v/>
      </c>
    </row>
    <row r="69" spans="1:14" ht="15" customHeight="1" x14ac:dyDescent="0.3">
      <c r="A69" s="56">
        <v>55</v>
      </c>
      <c r="B69" s="97" t="str">
        <f ca="1">IFERROR(IF((VLOOKUP($E69,'Org List'!$AJ$10:$AL$188,3,FALSE))="","",(VLOOKUP($E69,'Org List'!$AJ$10:$AL$188,3,FALSE))),"")</f>
        <v>South West England Commissioning Region</v>
      </c>
      <c r="C69" s="98" t="str">
        <f ca="1">IFERROR(IF((VLOOKUP($E69,'Org List'!$AO$10:$AQ$188,3,FALSE))="","",(VLOOKUP($E69,'Org List'!$AO$10:$AQ$188,3,FALSE))),"")</f>
        <v>South West Region</v>
      </c>
      <c r="D69" s="116" t="str">
        <f ca="1">IFERROR(IF((VLOOKUP($E69,'Org List'!$AT$10:$AV$188,3,FALSE))="","",(VLOOKUP($E69,'Org List'!$AT$10:$AV$188,3,FALSE))),"")</f>
        <v>NHS England South West (South West South)</v>
      </c>
      <c r="E69" s="97" t="str">
        <f t="shared" ca="1" si="1"/>
        <v>E06000052</v>
      </c>
      <c r="F69" s="99" t="str">
        <f ca="1">IF(E69="","",VLOOKUP(E69,'Org List'!$J$9:$K$488,2,0))</f>
        <v>Cornwall &amp; Scilly</v>
      </c>
      <c r="G69" s="123">
        <f ca="1">IFERROR(IF((VLOOKUP($E69,'DTOC Backsheet'!$D$5:$AF$183,G$9,FALSE))="","",(VLOOKUP($E69,'DTOC Backsheet'!$D$5:$AF$183,G$9,FALSE))),"")</f>
        <v>12816</v>
      </c>
      <c r="H69" s="124">
        <f ca="1">IFERROR(IF((VLOOKUP($E69,'DTOC Backsheet'!$D$5:$AF$183,H$9,FALSE))="","",(VLOOKUP($E69,'DTOC Backsheet'!$D$5:$AF$183,H$9,FALSE))),"")</f>
        <v>12736</v>
      </c>
      <c r="I69" s="124">
        <f ca="1">IFERROR(IF((VLOOKUP($E69,'DTOC Backsheet'!$D$5:$AF$183,I$9,FALSE))="","",(VLOOKUP($E69,'DTOC Backsheet'!$D$5:$AF$183,I$9,FALSE))),"")</f>
        <v>9903</v>
      </c>
      <c r="J69" s="125">
        <f ca="1">IFERROR(IF((VLOOKUP($E69,'DTOC Backsheet'!$D$5:$AF$183,J$9,FALSE))="","",(VLOOKUP($E69,'DTOC Backsheet'!$D$5:$AF$183,J$9,FALSE))),"")</f>
        <v>7880</v>
      </c>
      <c r="K69" s="184">
        <f ca="1">IFERROR(IF((VLOOKUP($E69,'DTOC Backsheet'!$D$5:$AF$183,K$9,FALSE))="","",(VLOOKUP($E69,'DTOC Backsheet'!$D$5:$AF$183,K$9,FALSE))),"")</f>
        <v>6931</v>
      </c>
      <c r="L69" s="126">
        <f ca="1">IFERROR(IF((VLOOKUP($E69,'DTOC Backsheet'!$D$5:$AF$183,L$9,FALSE))="","",(VLOOKUP($E69,'DTOC Backsheet'!$D$5:$AF$183,L$9,FALSE))),"")</f>
        <v>8875</v>
      </c>
      <c r="M69" s="127" t="str">
        <f ca="1">IFERROR(IF((VLOOKUP($E69,'DTOC Backsheet'!$D$5:$AF$183,M$9,FALSE))="","",(VLOOKUP($E69,'DTOC Backsheet'!$D$5:$AF$183,M$9,FALSE))),"")</f>
        <v/>
      </c>
      <c r="N69" s="126" t="str">
        <f ca="1">IFERROR(IF((VLOOKUP($E69,'DTOC Backsheet'!$D$5:$AF$183,N$9,FALSE))="","",(VLOOKUP($E69,'DTOC Backsheet'!$D$5:$AF$183,N$9,FALSE))),"")</f>
        <v/>
      </c>
    </row>
    <row r="70" spans="1:14" ht="15" customHeight="1" x14ac:dyDescent="0.3">
      <c r="A70" s="56">
        <v>56</v>
      </c>
      <c r="B70" s="97" t="str">
        <f ca="1">IFERROR(IF((VLOOKUP($E70,'Org List'!$AJ$10:$AL$188,3,FALSE))="","",(VLOOKUP($E70,'Org List'!$AJ$10:$AL$188,3,FALSE))),"")</f>
        <v>North of England Commissioning Region</v>
      </c>
      <c r="C70" s="98" t="str">
        <f ca="1">IFERROR(IF((VLOOKUP($E70,'Org List'!$AO$10:$AQ$188,3,FALSE))="","",(VLOOKUP($E70,'Org List'!$AO$10:$AQ$188,3,FALSE))),"")</f>
        <v>North East Region</v>
      </c>
      <c r="D70" s="116" t="str">
        <f ca="1">IFERROR(IF((VLOOKUP($E70,'Org List'!$AT$10:$AV$188,3,FALSE))="","",(VLOOKUP($E70,'Org List'!$AT$10:$AV$188,3,FALSE))),"")</f>
        <v>NHS England North (Cumbria And North East)</v>
      </c>
      <c r="E70" s="97" t="str">
        <f t="shared" ca="1" si="1"/>
        <v>E06000047</v>
      </c>
      <c r="F70" s="99" t="str">
        <f ca="1">IF(E70="","",VLOOKUP(E70,'Org List'!$J$9:$K$488,2,0))</f>
        <v>County Durham</v>
      </c>
      <c r="G70" s="123">
        <f ca="1">IFERROR(IF((VLOOKUP($E70,'DTOC Backsheet'!$D$5:$AF$183,G$9,FALSE))="","",(VLOOKUP($E70,'DTOC Backsheet'!$D$5:$AF$183,G$9,FALSE))),"")</f>
        <v>1181</v>
      </c>
      <c r="H70" s="124">
        <f ca="1">IFERROR(IF((VLOOKUP($E70,'DTOC Backsheet'!$D$5:$AF$183,H$9,FALSE))="","",(VLOOKUP($E70,'DTOC Backsheet'!$D$5:$AF$183,H$9,FALSE))),"")</f>
        <v>1353</v>
      </c>
      <c r="I70" s="124">
        <f ca="1">IFERROR(IF((VLOOKUP($E70,'DTOC Backsheet'!$D$5:$AF$183,I$9,FALSE))="","",(VLOOKUP($E70,'DTOC Backsheet'!$D$5:$AF$183,I$9,FALSE))),"")</f>
        <v>1200</v>
      </c>
      <c r="J70" s="125">
        <f ca="1">IFERROR(IF((VLOOKUP($E70,'DTOC Backsheet'!$D$5:$AF$183,J$9,FALSE))="","",(VLOOKUP($E70,'DTOC Backsheet'!$D$5:$AF$183,J$9,FALSE))),"")</f>
        <v>1375</v>
      </c>
      <c r="K70" s="184">
        <f ca="1">IFERROR(IF((VLOOKUP($E70,'DTOC Backsheet'!$D$5:$AF$183,K$9,FALSE))="","",(VLOOKUP($E70,'DTOC Backsheet'!$D$5:$AF$183,K$9,FALSE))),"")</f>
        <v>1604</v>
      </c>
      <c r="L70" s="126">
        <f ca="1">IFERROR(IF((VLOOKUP($E70,'DTOC Backsheet'!$D$5:$AF$183,L$9,FALSE))="","",(VLOOKUP($E70,'DTOC Backsheet'!$D$5:$AF$183,L$9,FALSE))),"")</f>
        <v>1077</v>
      </c>
      <c r="M70" s="127" t="str">
        <f ca="1">IFERROR(IF((VLOOKUP($E70,'DTOC Backsheet'!$D$5:$AF$183,M$9,FALSE))="","",(VLOOKUP($E70,'DTOC Backsheet'!$D$5:$AF$183,M$9,FALSE))),"")</f>
        <v/>
      </c>
      <c r="N70" s="126" t="str">
        <f ca="1">IFERROR(IF((VLOOKUP($E70,'DTOC Backsheet'!$D$5:$AF$183,N$9,FALSE))="","",(VLOOKUP($E70,'DTOC Backsheet'!$D$5:$AF$183,N$9,FALSE))),"")</f>
        <v/>
      </c>
    </row>
    <row r="71" spans="1:14" ht="15" customHeight="1" x14ac:dyDescent="0.3">
      <c r="A71" s="56">
        <v>57</v>
      </c>
      <c r="B71" s="97" t="str">
        <f ca="1">IFERROR(IF((VLOOKUP($E71,'Org List'!$AJ$10:$AL$188,3,FALSE))="","",(VLOOKUP($E71,'Org List'!$AJ$10:$AL$188,3,FALSE))),"")</f>
        <v>Midlands and East of England Commissioning Region</v>
      </c>
      <c r="C71" s="98" t="str">
        <f ca="1">IFERROR(IF((VLOOKUP($E71,'Org List'!$AO$10:$AQ$188,3,FALSE))="","",(VLOOKUP($E71,'Org List'!$AO$10:$AQ$188,3,FALSE))),"")</f>
        <v>West Midlands Region</v>
      </c>
      <c r="D71" s="116" t="str">
        <f ca="1">IFERROR(IF((VLOOKUP($E71,'Org List'!$AT$10:$AV$188,3,FALSE))="","",(VLOOKUP($E71,'Org List'!$AT$10:$AV$188,3,FALSE))),"")</f>
        <v>NHS England Midlands And East (West Midlands)</v>
      </c>
      <c r="E71" s="97" t="str">
        <f t="shared" ca="1" si="1"/>
        <v>E08000026</v>
      </c>
      <c r="F71" s="99" t="str">
        <f ca="1">IF(E71="","",VLOOKUP(E71,'Org List'!$J$9:$K$488,2,0))</f>
        <v>Coventry</v>
      </c>
      <c r="G71" s="123">
        <f ca="1">IFERROR(IF((VLOOKUP($E71,'DTOC Backsheet'!$D$5:$AF$183,G$9,FALSE))="","",(VLOOKUP($E71,'DTOC Backsheet'!$D$5:$AF$183,G$9,FALSE))),"")</f>
        <v>5477</v>
      </c>
      <c r="H71" s="124">
        <f ca="1">IFERROR(IF((VLOOKUP($E71,'DTOC Backsheet'!$D$5:$AF$183,H$9,FALSE))="","",(VLOOKUP($E71,'DTOC Backsheet'!$D$5:$AF$183,H$9,FALSE))),"")</f>
        <v>3792</v>
      </c>
      <c r="I71" s="124">
        <f ca="1">IFERROR(IF((VLOOKUP($E71,'DTOC Backsheet'!$D$5:$AF$183,I$9,FALSE))="","",(VLOOKUP($E71,'DTOC Backsheet'!$D$5:$AF$183,I$9,FALSE))),"")</f>
        <v>3075</v>
      </c>
      <c r="J71" s="125">
        <f ca="1">IFERROR(IF((VLOOKUP($E71,'DTOC Backsheet'!$D$5:$AF$183,J$9,FALSE))="","",(VLOOKUP($E71,'DTOC Backsheet'!$D$5:$AF$183,J$9,FALSE))),"")</f>
        <v>2360</v>
      </c>
      <c r="K71" s="184">
        <f ca="1">IFERROR(IF((VLOOKUP($E71,'DTOC Backsheet'!$D$5:$AF$183,K$9,FALSE))="","",(VLOOKUP($E71,'DTOC Backsheet'!$D$5:$AF$183,K$9,FALSE))),"")</f>
        <v>2904</v>
      </c>
      <c r="L71" s="126">
        <f ca="1">IFERROR(IF((VLOOKUP($E71,'DTOC Backsheet'!$D$5:$AF$183,L$9,FALSE))="","",(VLOOKUP($E71,'DTOC Backsheet'!$D$5:$AF$183,L$9,FALSE))),"")</f>
        <v>2706</v>
      </c>
      <c r="M71" s="127" t="str">
        <f ca="1">IFERROR(IF((VLOOKUP($E71,'DTOC Backsheet'!$D$5:$AF$183,M$9,FALSE))="","",(VLOOKUP($E71,'DTOC Backsheet'!$D$5:$AF$183,M$9,FALSE))),"")</f>
        <v/>
      </c>
      <c r="N71" s="126" t="str">
        <f ca="1">IFERROR(IF((VLOOKUP($E71,'DTOC Backsheet'!$D$5:$AF$183,N$9,FALSE))="","",(VLOOKUP($E71,'DTOC Backsheet'!$D$5:$AF$183,N$9,FALSE))),"")</f>
        <v/>
      </c>
    </row>
    <row r="72" spans="1:14" ht="15" customHeight="1" x14ac:dyDescent="0.3">
      <c r="A72" s="56">
        <v>58</v>
      </c>
      <c r="B72" s="97" t="str">
        <f ca="1">IFERROR(IF((VLOOKUP($E72,'Org List'!$AJ$10:$AL$188,3,FALSE))="","",(VLOOKUP($E72,'Org List'!$AJ$10:$AL$188,3,FALSE))),"")</f>
        <v>London Commissioning Region</v>
      </c>
      <c r="C72" s="98" t="str">
        <f ca="1">IFERROR(IF((VLOOKUP($E72,'Org List'!$AO$10:$AQ$188,3,FALSE))="","",(VLOOKUP($E72,'Org List'!$AO$10:$AQ$188,3,FALSE))),"")</f>
        <v>London Region</v>
      </c>
      <c r="D72" s="116" t="str">
        <f ca="1">IFERROR(IF((VLOOKUP($E72,'Org List'!$AT$10:$AV$188,3,FALSE))="","",(VLOOKUP($E72,'Org List'!$AT$10:$AV$188,3,FALSE))),"")</f>
        <v>NHS England London</v>
      </c>
      <c r="E72" s="97" t="str">
        <f t="shared" ca="1" si="1"/>
        <v>E09000008</v>
      </c>
      <c r="F72" s="99" t="str">
        <f ca="1">IF(E72="","",VLOOKUP(E72,'Org List'!$J$9:$K$488,2,0))</f>
        <v>Croydon</v>
      </c>
      <c r="G72" s="123">
        <f ca="1">IFERROR(IF((VLOOKUP($E72,'DTOC Backsheet'!$D$5:$AF$183,G$9,FALSE))="","",(VLOOKUP($E72,'DTOC Backsheet'!$D$5:$AF$183,G$9,FALSE))),"")</f>
        <v>2604</v>
      </c>
      <c r="H72" s="124">
        <f ca="1">IFERROR(IF((VLOOKUP($E72,'DTOC Backsheet'!$D$5:$AF$183,H$9,FALSE))="","",(VLOOKUP($E72,'DTOC Backsheet'!$D$5:$AF$183,H$9,FALSE))),"")</f>
        <v>2563</v>
      </c>
      <c r="I72" s="124">
        <f ca="1">IFERROR(IF((VLOOKUP($E72,'DTOC Backsheet'!$D$5:$AF$183,I$9,FALSE))="","",(VLOOKUP($E72,'DTOC Backsheet'!$D$5:$AF$183,I$9,FALSE))),"")</f>
        <v>1549</v>
      </c>
      <c r="J72" s="125">
        <f ca="1">IFERROR(IF((VLOOKUP($E72,'DTOC Backsheet'!$D$5:$AF$183,J$9,FALSE))="","",(VLOOKUP($E72,'DTOC Backsheet'!$D$5:$AF$183,J$9,FALSE))),"")</f>
        <v>2042</v>
      </c>
      <c r="K72" s="184">
        <f ca="1">IFERROR(IF((VLOOKUP($E72,'DTOC Backsheet'!$D$5:$AF$183,K$9,FALSE))="","",(VLOOKUP($E72,'DTOC Backsheet'!$D$5:$AF$183,K$9,FALSE))),"")</f>
        <v>2262</v>
      </c>
      <c r="L72" s="126">
        <f ca="1">IFERROR(IF((VLOOKUP($E72,'DTOC Backsheet'!$D$5:$AF$183,L$9,FALSE))="","",(VLOOKUP($E72,'DTOC Backsheet'!$D$5:$AF$183,L$9,FALSE))),"")</f>
        <v>1783</v>
      </c>
      <c r="M72" s="127" t="str">
        <f ca="1">IFERROR(IF((VLOOKUP($E72,'DTOC Backsheet'!$D$5:$AF$183,M$9,FALSE))="","",(VLOOKUP($E72,'DTOC Backsheet'!$D$5:$AF$183,M$9,FALSE))),"")</f>
        <v/>
      </c>
      <c r="N72" s="126" t="str">
        <f ca="1">IFERROR(IF((VLOOKUP($E72,'DTOC Backsheet'!$D$5:$AF$183,N$9,FALSE))="","",(VLOOKUP($E72,'DTOC Backsheet'!$D$5:$AF$183,N$9,FALSE))),"")</f>
        <v/>
      </c>
    </row>
    <row r="73" spans="1:14" ht="15" customHeight="1" x14ac:dyDescent="0.3">
      <c r="A73" s="56">
        <v>59</v>
      </c>
      <c r="B73" s="97" t="str">
        <f ca="1">IFERROR(IF((VLOOKUP($E73,'Org List'!$AJ$10:$AL$188,3,FALSE))="","",(VLOOKUP($E73,'Org List'!$AJ$10:$AL$188,3,FALSE))),"")</f>
        <v>North of England Commissioning Region</v>
      </c>
      <c r="C73" s="98" t="str">
        <f ca="1">IFERROR(IF((VLOOKUP($E73,'Org List'!$AO$10:$AQ$188,3,FALSE))="","",(VLOOKUP($E73,'Org List'!$AO$10:$AQ$188,3,FALSE))),"")</f>
        <v>North West Region</v>
      </c>
      <c r="D73" s="116" t="str">
        <f ca="1">IFERROR(IF((VLOOKUP($E73,'Org List'!$AT$10:$AV$188,3,FALSE))="","",(VLOOKUP($E73,'Org List'!$AT$10:$AV$188,3,FALSE))),"")</f>
        <v>NHS England North (Cumbria And North East)</v>
      </c>
      <c r="E73" s="97" t="str">
        <f t="shared" ca="1" si="1"/>
        <v>E10000006</v>
      </c>
      <c r="F73" s="99" t="str">
        <f ca="1">IF(E73="","",VLOOKUP(E73,'Org List'!$J$9:$K$488,2,0))</f>
        <v>Cumbria</v>
      </c>
      <c r="G73" s="123">
        <f ca="1">IFERROR(IF((VLOOKUP($E73,'DTOC Backsheet'!$D$5:$AF$183,G$9,FALSE))="","",(VLOOKUP($E73,'DTOC Backsheet'!$D$5:$AF$183,G$9,FALSE))),"")</f>
        <v>13297</v>
      </c>
      <c r="H73" s="124">
        <f ca="1">IFERROR(IF((VLOOKUP($E73,'DTOC Backsheet'!$D$5:$AF$183,H$9,FALSE))="","",(VLOOKUP($E73,'DTOC Backsheet'!$D$5:$AF$183,H$9,FALSE))),"")</f>
        <v>13615</v>
      </c>
      <c r="I73" s="124">
        <f ca="1">IFERROR(IF((VLOOKUP($E73,'DTOC Backsheet'!$D$5:$AF$183,I$9,FALSE))="","",(VLOOKUP($E73,'DTOC Backsheet'!$D$5:$AF$183,I$9,FALSE))),"")</f>
        <v>11069</v>
      </c>
      <c r="J73" s="125">
        <f ca="1">IFERROR(IF((VLOOKUP($E73,'DTOC Backsheet'!$D$5:$AF$183,J$9,FALSE))="","",(VLOOKUP($E73,'DTOC Backsheet'!$D$5:$AF$183,J$9,FALSE))),"")</f>
        <v>11412</v>
      </c>
      <c r="K73" s="184">
        <f ca="1">IFERROR(IF((VLOOKUP($E73,'DTOC Backsheet'!$D$5:$AF$183,K$9,FALSE))="","",(VLOOKUP($E73,'DTOC Backsheet'!$D$5:$AF$183,K$9,FALSE))),"")</f>
        <v>7790</v>
      </c>
      <c r="L73" s="126">
        <f ca="1">IFERROR(IF((VLOOKUP($E73,'DTOC Backsheet'!$D$5:$AF$183,L$9,FALSE))="","",(VLOOKUP($E73,'DTOC Backsheet'!$D$5:$AF$183,L$9,FALSE))),"")</f>
        <v>7932</v>
      </c>
      <c r="M73" s="127" t="str">
        <f ca="1">IFERROR(IF((VLOOKUP($E73,'DTOC Backsheet'!$D$5:$AF$183,M$9,FALSE))="","",(VLOOKUP($E73,'DTOC Backsheet'!$D$5:$AF$183,M$9,FALSE))),"")</f>
        <v/>
      </c>
      <c r="N73" s="126" t="str">
        <f ca="1">IFERROR(IF((VLOOKUP($E73,'DTOC Backsheet'!$D$5:$AF$183,N$9,FALSE))="","",(VLOOKUP($E73,'DTOC Backsheet'!$D$5:$AF$183,N$9,FALSE))),"")</f>
        <v/>
      </c>
    </row>
    <row r="74" spans="1:14" ht="15" customHeight="1" x14ac:dyDescent="0.3">
      <c r="A74" s="56">
        <v>60</v>
      </c>
      <c r="B74" s="97" t="str">
        <f ca="1">IFERROR(IF((VLOOKUP($E74,'Org List'!$AJ$10:$AL$188,3,FALSE))="","",(VLOOKUP($E74,'Org List'!$AJ$10:$AL$188,3,FALSE))),"")</f>
        <v>North of England Commissioning Region</v>
      </c>
      <c r="C74" s="98" t="str">
        <f ca="1">IFERROR(IF((VLOOKUP($E74,'Org List'!$AO$10:$AQ$188,3,FALSE))="","",(VLOOKUP($E74,'Org List'!$AO$10:$AQ$188,3,FALSE))),"")</f>
        <v>North East Region</v>
      </c>
      <c r="D74" s="116" t="str">
        <f ca="1">IFERROR(IF((VLOOKUP($E74,'Org List'!$AT$10:$AV$188,3,FALSE))="","",(VLOOKUP($E74,'Org List'!$AT$10:$AV$188,3,FALSE))),"")</f>
        <v>NHS England North (Cumbria And North East)</v>
      </c>
      <c r="E74" s="97" t="str">
        <f t="shared" ca="1" si="1"/>
        <v>E06000005</v>
      </c>
      <c r="F74" s="99" t="str">
        <f ca="1">IF(E74="","",VLOOKUP(E74,'Org List'!$J$9:$K$488,2,0))</f>
        <v>Darlington</v>
      </c>
      <c r="G74" s="123">
        <f ca="1">IFERROR(IF((VLOOKUP($E74,'DTOC Backsheet'!$D$5:$AF$183,G$9,FALSE))="","",(VLOOKUP($E74,'DTOC Backsheet'!$D$5:$AF$183,G$9,FALSE))),"")</f>
        <v>319</v>
      </c>
      <c r="H74" s="124">
        <f ca="1">IFERROR(IF((VLOOKUP($E74,'DTOC Backsheet'!$D$5:$AF$183,H$9,FALSE))="","",(VLOOKUP($E74,'DTOC Backsheet'!$D$5:$AF$183,H$9,FALSE))),"")</f>
        <v>358</v>
      </c>
      <c r="I74" s="124">
        <f ca="1">IFERROR(IF((VLOOKUP($E74,'DTOC Backsheet'!$D$5:$AF$183,I$9,FALSE))="","",(VLOOKUP($E74,'DTOC Backsheet'!$D$5:$AF$183,I$9,FALSE))),"")</f>
        <v>459</v>
      </c>
      <c r="J74" s="125">
        <f ca="1">IFERROR(IF((VLOOKUP($E74,'DTOC Backsheet'!$D$5:$AF$183,J$9,FALSE))="","",(VLOOKUP($E74,'DTOC Backsheet'!$D$5:$AF$183,J$9,FALSE))),"")</f>
        <v>765</v>
      </c>
      <c r="K74" s="184">
        <f ca="1">IFERROR(IF((VLOOKUP($E74,'DTOC Backsheet'!$D$5:$AF$183,K$9,FALSE))="","",(VLOOKUP($E74,'DTOC Backsheet'!$D$5:$AF$183,K$9,FALSE))),"")</f>
        <v>517</v>
      </c>
      <c r="L74" s="126">
        <f ca="1">IFERROR(IF((VLOOKUP($E74,'DTOC Backsheet'!$D$5:$AF$183,L$9,FALSE))="","",(VLOOKUP($E74,'DTOC Backsheet'!$D$5:$AF$183,L$9,FALSE))),"")</f>
        <v>343</v>
      </c>
      <c r="M74" s="127" t="str">
        <f ca="1">IFERROR(IF((VLOOKUP($E74,'DTOC Backsheet'!$D$5:$AF$183,M$9,FALSE))="","",(VLOOKUP($E74,'DTOC Backsheet'!$D$5:$AF$183,M$9,FALSE))),"")</f>
        <v/>
      </c>
      <c r="N74" s="126" t="str">
        <f ca="1">IFERROR(IF((VLOOKUP($E74,'DTOC Backsheet'!$D$5:$AF$183,N$9,FALSE))="","",(VLOOKUP($E74,'DTOC Backsheet'!$D$5:$AF$183,N$9,FALSE))),"")</f>
        <v/>
      </c>
    </row>
    <row r="75" spans="1:14" ht="15" customHeight="1" x14ac:dyDescent="0.3">
      <c r="A75" s="56">
        <v>61</v>
      </c>
      <c r="B75" s="97" t="str">
        <f ca="1">IFERROR(IF((VLOOKUP($E75,'Org List'!$AJ$10:$AL$188,3,FALSE))="","",(VLOOKUP($E75,'Org List'!$AJ$10:$AL$188,3,FALSE))),"")</f>
        <v>Midlands and East of England Commissioning Region</v>
      </c>
      <c r="C75" s="98" t="str">
        <f ca="1">IFERROR(IF((VLOOKUP($E75,'Org List'!$AO$10:$AQ$188,3,FALSE))="","",(VLOOKUP($E75,'Org List'!$AO$10:$AQ$188,3,FALSE))),"")</f>
        <v>East Midlands Region</v>
      </c>
      <c r="D75" s="116" t="str">
        <f ca="1">IFERROR(IF((VLOOKUP($E75,'Org List'!$AT$10:$AV$188,3,FALSE))="","",(VLOOKUP($E75,'Org List'!$AT$10:$AV$188,3,FALSE))),"")</f>
        <v>NHS England Midlands And East (North Midlands)</v>
      </c>
      <c r="E75" s="97" t="str">
        <f t="shared" ca="1" si="1"/>
        <v>E06000015</v>
      </c>
      <c r="F75" s="99" t="str">
        <f ca="1">IF(E75="","",VLOOKUP(E75,'Org List'!$J$9:$K$488,2,0))</f>
        <v>Derby</v>
      </c>
      <c r="G75" s="123">
        <f ca="1">IFERROR(IF((VLOOKUP($E75,'DTOC Backsheet'!$D$5:$AF$183,G$9,FALSE))="","",(VLOOKUP($E75,'DTOC Backsheet'!$D$5:$AF$183,G$9,FALSE))),"")</f>
        <v>1046</v>
      </c>
      <c r="H75" s="124">
        <f ca="1">IFERROR(IF((VLOOKUP($E75,'DTOC Backsheet'!$D$5:$AF$183,H$9,FALSE))="","",(VLOOKUP($E75,'DTOC Backsheet'!$D$5:$AF$183,H$9,FALSE))),"")</f>
        <v>873</v>
      </c>
      <c r="I75" s="124">
        <f ca="1">IFERROR(IF((VLOOKUP($E75,'DTOC Backsheet'!$D$5:$AF$183,I$9,FALSE))="","",(VLOOKUP($E75,'DTOC Backsheet'!$D$5:$AF$183,I$9,FALSE))),"")</f>
        <v>1300</v>
      </c>
      <c r="J75" s="125">
        <f ca="1">IFERROR(IF((VLOOKUP($E75,'DTOC Backsheet'!$D$5:$AF$183,J$9,FALSE))="","",(VLOOKUP($E75,'DTOC Backsheet'!$D$5:$AF$183,J$9,FALSE))),"")</f>
        <v>879</v>
      </c>
      <c r="K75" s="184">
        <f ca="1">IFERROR(IF((VLOOKUP($E75,'DTOC Backsheet'!$D$5:$AF$183,K$9,FALSE))="","",(VLOOKUP($E75,'DTOC Backsheet'!$D$5:$AF$183,K$9,FALSE))),"")</f>
        <v>1097</v>
      </c>
      <c r="L75" s="126">
        <f ca="1">IFERROR(IF((VLOOKUP($E75,'DTOC Backsheet'!$D$5:$AF$183,L$9,FALSE))="","",(VLOOKUP($E75,'DTOC Backsheet'!$D$5:$AF$183,L$9,FALSE))),"")</f>
        <v>797</v>
      </c>
      <c r="M75" s="127" t="str">
        <f ca="1">IFERROR(IF((VLOOKUP($E75,'DTOC Backsheet'!$D$5:$AF$183,M$9,FALSE))="","",(VLOOKUP($E75,'DTOC Backsheet'!$D$5:$AF$183,M$9,FALSE))),"")</f>
        <v/>
      </c>
      <c r="N75" s="126" t="str">
        <f ca="1">IFERROR(IF((VLOOKUP($E75,'DTOC Backsheet'!$D$5:$AF$183,N$9,FALSE))="","",(VLOOKUP($E75,'DTOC Backsheet'!$D$5:$AF$183,N$9,FALSE))),"")</f>
        <v/>
      </c>
    </row>
    <row r="76" spans="1:14" ht="15" customHeight="1" x14ac:dyDescent="0.3">
      <c r="A76" s="56">
        <v>62</v>
      </c>
      <c r="B76" s="97" t="str">
        <f ca="1">IFERROR(IF((VLOOKUP($E76,'Org List'!$AJ$10:$AL$188,3,FALSE))="","",(VLOOKUP($E76,'Org List'!$AJ$10:$AL$188,3,FALSE))),"")</f>
        <v>Midlands and East of England Commissioning Region</v>
      </c>
      <c r="C76" s="98" t="str">
        <f ca="1">IFERROR(IF((VLOOKUP($E76,'Org List'!$AO$10:$AQ$188,3,FALSE))="","",(VLOOKUP($E76,'Org List'!$AO$10:$AQ$188,3,FALSE))),"")</f>
        <v>East Midlands Region</v>
      </c>
      <c r="D76" s="116" t="str">
        <f ca="1">IFERROR(IF((VLOOKUP($E76,'Org List'!$AT$10:$AV$188,3,FALSE))="","",(VLOOKUP($E76,'Org List'!$AT$10:$AV$188,3,FALSE))),"")</f>
        <v>NHS England Midlands And East (North Midlands)</v>
      </c>
      <c r="E76" s="97" t="str">
        <f t="shared" ca="1" si="1"/>
        <v>E10000007</v>
      </c>
      <c r="F76" s="99" t="str">
        <f ca="1">IF(E76="","",VLOOKUP(E76,'Org List'!$J$9:$K$488,2,0))</f>
        <v>Derbyshire</v>
      </c>
      <c r="G76" s="123">
        <f ca="1">IFERROR(IF((VLOOKUP($E76,'DTOC Backsheet'!$D$5:$AF$183,G$9,FALSE))="","",(VLOOKUP($E76,'DTOC Backsheet'!$D$5:$AF$183,G$9,FALSE))),"")</f>
        <v>4471</v>
      </c>
      <c r="H76" s="124">
        <f ca="1">IFERROR(IF((VLOOKUP($E76,'DTOC Backsheet'!$D$5:$AF$183,H$9,FALSE))="","",(VLOOKUP($E76,'DTOC Backsheet'!$D$5:$AF$183,H$9,FALSE))),"")</f>
        <v>4171</v>
      </c>
      <c r="I76" s="124">
        <f ca="1">IFERROR(IF((VLOOKUP($E76,'DTOC Backsheet'!$D$5:$AF$183,I$9,FALSE))="","",(VLOOKUP($E76,'DTOC Backsheet'!$D$5:$AF$183,I$9,FALSE))),"")</f>
        <v>3208</v>
      </c>
      <c r="J76" s="125">
        <f ca="1">IFERROR(IF((VLOOKUP($E76,'DTOC Backsheet'!$D$5:$AF$183,J$9,FALSE))="","",(VLOOKUP($E76,'DTOC Backsheet'!$D$5:$AF$183,J$9,FALSE))),"")</f>
        <v>3760</v>
      </c>
      <c r="K76" s="184">
        <f ca="1">IFERROR(IF((VLOOKUP($E76,'DTOC Backsheet'!$D$5:$AF$183,K$9,FALSE))="","",(VLOOKUP($E76,'DTOC Backsheet'!$D$5:$AF$183,K$9,FALSE))),"")</f>
        <v>3052</v>
      </c>
      <c r="L76" s="126">
        <f ca="1">IFERROR(IF((VLOOKUP($E76,'DTOC Backsheet'!$D$5:$AF$183,L$9,FALSE))="","",(VLOOKUP($E76,'DTOC Backsheet'!$D$5:$AF$183,L$9,FALSE))),"")</f>
        <v>3583</v>
      </c>
      <c r="M76" s="127" t="str">
        <f ca="1">IFERROR(IF((VLOOKUP($E76,'DTOC Backsheet'!$D$5:$AF$183,M$9,FALSE))="","",(VLOOKUP($E76,'DTOC Backsheet'!$D$5:$AF$183,M$9,FALSE))),"")</f>
        <v/>
      </c>
      <c r="N76" s="126" t="str">
        <f ca="1">IFERROR(IF((VLOOKUP($E76,'DTOC Backsheet'!$D$5:$AF$183,N$9,FALSE))="","",(VLOOKUP($E76,'DTOC Backsheet'!$D$5:$AF$183,N$9,FALSE))),"")</f>
        <v/>
      </c>
    </row>
    <row r="77" spans="1:14" ht="15" customHeight="1" x14ac:dyDescent="0.3">
      <c r="A77" s="56">
        <v>63</v>
      </c>
      <c r="B77" s="97" t="str">
        <f ca="1">IFERROR(IF((VLOOKUP($E77,'Org List'!$AJ$10:$AL$188,3,FALSE))="","",(VLOOKUP($E77,'Org List'!$AJ$10:$AL$188,3,FALSE))),"")</f>
        <v>South West England Commissioning Region</v>
      </c>
      <c r="C77" s="98" t="str">
        <f ca="1">IFERROR(IF((VLOOKUP($E77,'Org List'!$AO$10:$AQ$188,3,FALSE))="","",(VLOOKUP($E77,'Org List'!$AO$10:$AQ$188,3,FALSE))),"")</f>
        <v>South West Region</v>
      </c>
      <c r="D77" s="116" t="str">
        <f ca="1">IFERROR(IF((VLOOKUP($E77,'Org List'!$AT$10:$AV$188,3,FALSE))="","",(VLOOKUP($E77,'Org List'!$AT$10:$AV$188,3,FALSE))),"")</f>
        <v>NHS England South West (South West South)</v>
      </c>
      <c r="E77" s="97" t="str">
        <f t="shared" ca="1" si="1"/>
        <v>E10000008</v>
      </c>
      <c r="F77" s="99" t="str">
        <f ca="1">IF(E77="","",VLOOKUP(E77,'Org List'!$J$9:$K$488,2,0))</f>
        <v>Devon</v>
      </c>
      <c r="G77" s="123">
        <f ca="1">IFERROR(IF((VLOOKUP($E77,'DTOC Backsheet'!$D$5:$AF$183,G$9,FALSE))="","",(VLOOKUP($E77,'DTOC Backsheet'!$D$5:$AF$183,G$9,FALSE))),"")</f>
        <v>13070</v>
      </c>
      <c r="H77" s="124">
        <f ca="1">IFERROR(IF((VLOOKUP($E77,'DTOC Backsheet'!$D$5:$AF$183,H$9,FALSE))="","",(VLOOKUP($E77,'DTOC Backsheet'!$D$5:$AF$183,H$9,FALSE))),"")</f>
        <v>10424</v>
      </c>
      <c r="I77" s="124">
        <f ca="1">IFERROR(IF((VLOOKUP($E77,'DTOC Backsheet'!$D$5:$AF$183,I$9,FALSE))="","",(VLOOKUP($E77,'DTOC Backsheet'!$D$5:$AF$183,I$9,FALSE))),"")</f>
        <v>7511</v>
      </c>
      <c r="J77" s="125">
        <f ca="1">IFERROR(IF((VLOOKUP($E77,'DTOC Backsheet'!$D$5:$AF$183,J$9,FALSE))="","",(VLOOKUP($E77,'DTOC Backsheet'!$D$5:$AF$183,J$9,FALSE))),"")</f>
        <v>8459</v>
      </c>
      <c r="K77" s="184">
        <f ca="1">IFERROR(IF((VLOOKUP($E77,'DTOC Backsheet'!$D$5:$AF$183,K$9,FALSE))="","",(VLOOKUP($E77,'DTOC Backsheet'!$D$5:$AF$183,K$9,FALSE))),"")</f>
        <v>6422</v>
      </c>
      <c r="L77" s="126">
        <f ca="1">IFERROR(IF((VLOOKUP($E77,'DTOC Backsheet'!$D$5:$AF$183,L$9,FALSE))="","",(VLOOKUP($E77,'DTOC Backsheet'!$D$5:$AF$183,L$9,FALSE))),"")</f>
        <v>7337</v>
      </c>
      <c r="M77" s="127" t="str">
        <f ca="1">IFERROR(IF((VLOOKUP($E77,'DTOC Backsheet'!$D$5:$AF$183,M$9,FALSE))="","",(VLOOKUP($E77,'DTOC Backsheet'!$D$5:$AF$183,M$9,FALSE))),"")</f>
        <v/>
      </c>
      <c r="N77" s="126" t="str">
        <f ca="1">IFERROR(IF((VLOOKUP($E77,'DTOC Backsheet'!$D$5:$AF$183,N$9,FALSE))="","",(VLOOKUP($E77,'DTOC Backsheet'!$D$5:$AF$183,N$9,FALSE))),"")</f>
        <v/>
      </c>
    </row>
    <row r="78" spans="1:14" ht="15" customHeight="1" x14ac:dyDescent="0.3">
      <c r="A78" s="56">
        <v>64</v>
      </c>
      <c r="B78" s="97" t="str">
        <f ca="1">IFERROR(IF((VLOOKUP($E78,'Org List'!$AJ$10:$AL$188,3,FALSE))="","",(VLOOKUP($E78,'Org List'!$AJ$10:$AL$188,3,FALSE))),"")</f>
        <v>North of England Commissioning Region</v>
      </c>
      <c r="C78" s="98" t="str">
        <f ca="1">IFERROR(IF((VLOOKUP($E78,'Org List'!$AO$10:$AQ$188,3,FALSE))="","",(VLOOKUP($E78,'Org List'!$AO$10:$AQ$188,3,FALSE))),"")</f>
        <v>Yorkshire and The Humber Region</v>
      </c>
      <c r="D78" s="116" t="str">
        <f ca="1">IFERROR(IF((VLOOKUP($E78,'Org List'!$AT$10:$AV$188,3,FALSE))="","",(VLOOKUP($E78,'Org List'!$AT$10:$AV$188,3,FALSE))),"")</f>
        <v>NHS England North (Yorkshire And Humber)</v>
      </c>
      <c r="E78" s="97" t="str">
        <f t="shared" ref="E78:E109" ca="1" si="2">IF($A78&gt;$Q$5-1,"",INDIRECT("'Comms by AT'!D"&amp;$A78+$Q$4))</f>
        <v>E08000017</v>
      </c>
      <c r="F78" s="99" t="str">
        <f ca="1">IF(E78="","",VLOOKUP(E78,'Org List'!$J$9:$K$488,2,0))</f>
        <v>Doncaster</v>
      </c>
      <c r="G78" s="123">
        <f ca="1">IFERROR(IF((VLOOKUP($E78,'DTOC Backsheet'!$D$5:$AF$183,G$9,FALSE))="","",(VLOOKUP($E78,'DTOC Backsheet'!$D$5:$AF$183,G$9,FALSE))),"")</f>
        <v>1521</v>
      </c>
      <c r="H78" s="124">
        <f ca="1">IFERROR(IF((VLOOKUP($E78,'DTOC Backsheet'!$D$5:$AF$183,H$9,FALSE))="","",(VLOOKUP($E78,'DTOC Backsheet'!$D$5:$AF$183,H$9,FALSE))),"")</f>
        <v>2228</v>
      </c>
      <c r="I78" s="124">
        <f ca="1">IFERROR(IF((VLOOKUP($E78,'DTOC Backsheet'!$D$5:$AF$183,I$9,FALSE))="","",(VLOOKUP($E78,'DTOC Backsheet'!$D$5:$AF$183,I$9,FALSE))),"")</f>
        <v>1546</v>
      </c>
      <c r="J78" s="125">
        <f ca="1">IFERROR(IF((VLOOKUP($E78,'DTOC Backsheet'!$D$5:$AF$183,J$9,FALSE))="","",(VLOOKUP($E78,'DTOC Backsheet'!$D$5:$AF$183,J$9,FALSE))),"")</f>
        <v>1189</v>
      </c>
      <c r="K78" s="184">
        <f ca="1">IFERROR(IF((VLOOKUP($E78,'DTOC Backsheet'!$D$5:$AF$183,K$9,FALSE))="","",(VLOOKUP($E78,'DTOC Backsheet'!$D$5:$AF$183,K$9,FALSE))),"")</f>
        <v>834</v>
      </c>
      <c r="L78" s="126">
        <f ca="1">IFERROR(IF((VLOOKUP($E78,'DTOC Backsheet'!$D$5:$AF$183,L$9,FALSE))="","",(VLOOKUP($E78,'DTOC Backsheet'!$D$5:$AF$183,L$9,FALSE))),"")</f>
        <v>1170</v>
      </c>
      <c r="M78" s="127" t="str">
        <f ca="1">IFERROR(IF((VLOOKUP($E78,'DTOC Backsheet'!$D$5:$AF$183,M$9,FALSE))="","",(VLOOKUP($E78,'DTOC Backsheet'!$D$5:$AF$183,M$9,FALSE))),"")</f>
        <v/>
      </c>
      <c r="N78" s="126" t="str">
        <f ca="1">IFERROR(IF((VLOOKUP($E78,'DTOC Backsheet'!$D$5:$AF$183,N$9,FALSE))="","",(VLOOKUP($E78,'DTOC Backsheet'!$D$5:$AF$183,N$9,FALSE))),"")</f>
        <v/>
      </c>
    </row>
    <row r="79" spans="1:14" ht="15" customHeight="1" x14ac:dyDescent="0.3">
      <c r="A79" s="56">
        <v>65</v>
      </c>
      <c r="B79" s="97" t="str">
        <f ca="1">IFERROR(IF((VLOOKUP($E79,'Org List'!$AJ$10:$AL$188,3,FALSE))="","",(VLOOKUP($E79,'Org List'!$AJ$10:$AL$188,3,FALSE))),"")</f>
        <v>South West England Commissioning Region</v>
      </c>
      <c r="C79" s="98" t="str">
        <f ca="1">IFERROR(IF((VLOOKUP($E79,'Org List'!$AO$10:$AQ$188,3,FALSE))="","",(VLOOKUP($E79,'Org List'!$AO$10:$AQ$188,3,FALSE))),"")</f>
        <v>South West Region</v>
      </c>
      <c r="D79" s="116" t="str">
        <f ca="1">IFERROR(IF((VLOOKUP($E79,'Org List'!$AT$10:$AV$188,3,FALSE))="","",(VLOOKUP($E79,'Org List'!$AT$10:$AV$188,3,FALSE))),"")</f>
        <v>NHS England South West (South West South)</v>
      </c>
      <c r="E79" s="97" t="str">
        <f t="shared" ca="1" si="2"/>
        <v>E10000009</v>
      </c>
      <c r="F79" s="99" t="str">
        <f ca="1">IF(E79="","",VLOOKUP(E79,'Org List'!$J$9:$K$488,2,0))</f>
        <v>Dorset</v>
      </c>
      <c r="G79" s="123">
        <f ca="1">IFERROR(IF((VLOOKUP($E79,'DTOC Backsheet'!$D$5:$AF$183,G$9,FALSE))="","",(VLOOKUP($E79,'DTOC Backsheet'!$D$5:$AF$183,G$9,FALSE))),"")</f>
        <v>5606</v>
      </c>
      <c r="H79" s="124">
        <f ca="1">IFERROR(IF((VLOOKUP($E79,'DTOC Backsheet'!$D$5:$AF$183,H$9,FALSE))="","",(VLOOKUP($E79,'DTOC Backsheet'!$D$5:$AF$183,H$9,FALSE))),"")</f>
        <v>6404</v>
      </c>
      <c r="I79" s="124">
        <f ca="1">IFERROR(IF((VLOOKUP($E79,'DTOC Backsheet'!$D$5:$AF$183,I$9,FALSE))="","",(VLOOKUP($E79,'DTOC Backsheet'!$D$5:$AF$183,I$9,FALSE))),"")</f>
        <v>5639</v>
      </c>
      <c r="J79" s="125">
        <f ca="1">IFERROR(IF((VLOOKUP($E79,'DTOC Backsheet'!$D$5:$AF$183,J$9,FALSE))="","",(VLOOKUP($E79,'DTOC Backsheet'!$D$5:$AF$183,J$9,FALSE))),"")</f>
        <v>5776</v>
      </c>
      <c r="K79" s="184">
        <f ca="1">IFERROR(IF((VLOOKUP($E79,'DTOC Backsheet'!$D$5:$AF$183,K$9,FALSE))="","",(VLOOKUP($E79,'DTOC Backsheet'!$D$5:$AF$183,K$9,FALSE))),"")</f>
        <v>4509</v>
      </c>
      <c r="L79" s="126">
        <f ca="1">IFERROR(IF((VLOOKUP($E79,'DTOC Backsheet'!$D$5:$AF$183,L$9,FALSE))="","",(VLOOKUP($E79,'DTOC Backsheet'!$D$5:$AF$183,L$9,FALSE))),"")</f>
        <v>5286</v>
      </c>
      <c r="M79" s="127" t="str">
        <f ca="1">IFERROR(IF((VLOOKUP($E79,'DTOC Backsheet'!$D$5:$AF$183,M$9,FALSE))="","",(VLOOKUP($E79,'DTOC Backsheet'!$D$5:$AF$183,M$9,FALSE))),"")</f>
        <v/>
      </c>
      <c r="N79" s="126" t="str">
        <f ca="1">IFERROR(IF((VLOOKUP($E79,'DTOC Backsheet'!$D$5:$AF$183,N$9,FALSE))="","",(VLOOKUP($E79,'DTOC Backsheet'!$D$5:$AF$183,N$9,FALSE))),"")</f>
        <v/>
      </c>
    </row>
    <row r="80" spans="1:14" ht="15" customHeight="1" x14ac:dyDescent="0.3">
      <c r="A80" s="56">
        <v>66</v>
      </c>
      <c r="B80" s="97" t="str">
        <f ca="1">IFERROR(IF((VLOOKUP($E80,'Org List'!$AJ$10:$AL$188,3,FALSE))="","",(VLOOKUP($E80,'Org List'!$AJ$10:$AL$188,3,FALSE))),"")</f>
        <v>Midlands and East of England Commissioning Region</v>
      </c>
      <c r="C80" s="98" t="str">
        <f ca="1">IFERROR(IF((VLOOKUP($E80,'Org List'!$AO$10:$AQ$188,3,FALSE))="","",(VLOOKUP($E80,'Org List'!$AO$10:$AQ$188,3,FALSE))),"")</f>
        <v>West Midlands Region</v>
      </c>
      <c r="D80" s="116" t="str">
        <f ca="1">IFERROR(IF((VLOOKUP($E80,'Org List'!$AT$10:$AV$188,3,FALSE))="","",(VLOOKUP($E80,'Org List'!$AT$10:$AV$188,3,FALSE))),"")</f>
        <v>NHS England Midlands And East (West Midlands)</v>
      </c>
      <c r="E80" s="97" t="str">
        <f t="shared" ca="1" si="2"/>
        <v>E08000027</v>
      </c>
      <c r="F80" s="99" t="str">
        <f ca="1">IF(E80="","",VLOOKUP(E80,'Org List'!$J$9:$K$488,2,0))</f>
        <v>Dudley</v>
      </c>
      <c r="G80" s="123">
        <f ca="1">IFERROR(IF((VLOOKUP($E80,'DTOC Backsheet'!$D$5:$AF$183,G$9,FALSE))="","",(VLOOKUP($E80,'DTOC Backsheet'!$D$5:$AF$183,G$9,FALSE))),"")</f>
        <v>2616</v>
      </c>
      <c r="H80" s="124">
        <f ca="1">IFERROR(IF((VLOOKUP($E80,'DTOC Backsheet'!$D$5:$AF$183,H$9,FALSE))="","",(VLOOKUP($E80,'DTOC Backsheet'!$D$5:$AF$183,H$9,FALSE))),"")</f>
        <v>3576</v>
      </c>
      <c r="I80" s="124">
        <f ca="1">IFERROR(IF((VLOOKUP($E80,'DTOC Backsheet'!$D$5:$AF$183,I$9,FALSE))="","",(VLOOKUP($E80,'DTOC Backsheet'!$D$5:$AF$183,I$9,FALSE))),"")</f>
        <v>2682</v>
      </c>
      <c r="J80" s="125">
        <f ca="1">IFERROR(IF((VLOOKUP($E80,'DTOC Backsheet'!$D$5:$AF$183,J$9,FALSE))="","",(VLOOKUP($E80,'DTOC Backsheet'!$D$5:$AF$183,J$9,FALSE))),"")</f>
        <v>2185</v>
      </c>
      <c r="K80" s="184">
        <f ca="1">IFERROR(IF((VLOOKUP($E80,'DTOC Backsheet'!$D$5:$AF$183,K$9,FALSE))="","",(VLOOKUP($E80,'DTOC Backsheet'!$D$5:$AF$183,K$9,FALSE))),"")</f>
        <v>2036</v>
      </c>
      <c r="L80" s="126">
        <f ca="1">IFERROR(IF((VLOOKUP($E80,'DTOC Backsheet'!$D$5:$AF$183,L$9,FALSE))="","",(VLOOKUP($E80,'DTOC Backsheet'!$D$5:$AF$183,L$9,FALSE))),"")</f>
        <v>1274</v>
      </c>
      <c r="M80" s="127" t="str">
        <f ca="1">IFERROR(IF((VLOOKUP($E80,'DTOC Backsheet'!$D$5:$AF$183,M$9,FALSE))="","",(VLOOKUP($E80,'DTOC Backsheet'!$D$5:$AF$183,M$9,FALSE))),"")</f>
        <v/>
      </c>
      <c r="N80" s="126" t="str">
        <f ca="1">IFERROR(IF((VLOOKUP($E80,'DTOC Backsheet'!$D$5:$AF$183,N$9,FALSE))="","",(VLOOKUP($E80,'DTOC Backsheet'!$D$5:$AF$183,N$9,FALSE))),"")</f>
        <v/>
      </c>
    </row>
    <row r="81" spans="1:14" ht="15" customHeight="1" x14ac:dyDescent="0.3">
      <c r="A81" s="56">
        <v>67</v>
      </c>
      <c r="B81" s="97" t="str">
        <f ca="1">IFERROR(IF((VLOOKUP($E81,'Org List'!$AJ$10:$AL$188,3,FALSE))="","",(VLOOKUP($E81,'Org List'!$AJ$10:$AL$188,3,FALSE))),"")</f>
        <v>London Commissioning Region</v>
      </c>
      <c r="C81" s="98" t="str">
        <f ca="1">IFERROR(IF((VLOOKUP($E81,'Org List'!$AO$10:$AQ$188,3,FALSE))="","",(VLOOKUP($E81,'Org List'!$AO$10:$AQ$188,3,FALSE))),"")</f>
        <v>London Region</v>
      </c>
      <c r="D81" s="116" t="str">
        <f ca="1">IFERROR(IF((VLOOKUP($E81,'Org List'!$AT$10:$AV$188,3,FALSE))="","",(VLOOKUP($E81,'Org List'!$AT$10:$AV$188,3,FALSE))),"")</f>
        <v>NHS England London</v>
      </c>
      <c r="E81" s="97" t="str">
        <f t="shared" ca="1" si="2"/>
        <v>E09000009</v>
      </c>
      <c r="F81" s="99" t="str">
        <f ca="1">IF(E81="","",VLOOKUP(E81,'Org List'!$J$9:$K$488,2,0))</f>
        <v>Ealing</v>
      </c>
      <c r="G81" s="123">
        <f ca="1">IFERROR(IF((VLOOKUP($E81,'DTOC Backsheet'!$D$5:$AF$183,G$9,FALSE))="","",(VLOOKUP($E81,'DTOC Backsheet'!$D$5:$AF$183,G$9,FALSE))),"")</f>
        <v>3567</v>
      </c>
      <c r="H81" s="124">
        <f ca="1">IFERROR(IF((VLOOKUP($E81,'DTOC Backsheet'!$D$5:$AF$183,H$9,FALSE))="","",(VLOOKUP($E81,'DTOC Backsheet'!$D$5:$AF$183,H$9,FALSE))),"")</f>
        <v>4104</v>
      </c>
      <c r="I81" s="124">
        <f ca="1">IFERROR(IF((VLOOKUP($E81,'DTOC Backsheet'!$D$5:$AF$183,I$9,FALSE))="","",(VLOOKUP($E81,'DTOC Backsheet'!$D$5:$AF$183,I$9,FALSE))),"")</f>
        <v>2878</v>
      </c>
      <c r="J81" s="125">
        <f ca="1">IFERROR(IF((VLOOKUP($E81,'DTOC Backsheet'!$D$5:$AF$183,J$9,FALSE))="","",(VLOOKUP($E81,'DTOC Backsheet'!$D$5:$AF$183,J$9,FALSE))),"")</f>
        <v>1683</v>
      </c>
      <c r="K81" s="184">
        <f ca="1">IFERROR(IF((VLOOKUP($E81,'DTOC Backsheet'!$D$5:$AF$183,K$9,FALSE))="","",(VLOOKUP($E81,'DTOC Backsheet'!$D$5:$AF$183,K$9,FALSE))),"")</f>
        <v>1993</v>
      </c>
      <c r="L81" s="126">
        <f ca="1">IFERROR(IF((VLOOKUP($E81,'DTOC Backsheet'!$D$5:$AF$183,L$9,FALSE))="","",(VLOOKUP($E81,'DTOC Backsheet'!$D$5:$AF$183,L$9,FALSE))),"")</f>
        <v>2558</v>
      </c>
      <c r="M81" s="127" t="str">
        <f ca="1">IFERROR(IF((VLOOKUP($E81,'DTOC Backsheet'!$D$5:$AF$183,M$9,FALSE))="","",(VLOOKUP($E81,'DTOC Backsheet'!$D$5:$AF$183,M$9,FALSE))),"")</f>
        <v/>
      </c>
      <c r="N81" s="126" t="str">
        <f ca="1">IFERROR(IF((VLOOKUP($E81,'DTOC Backsheet'!$D$5:$AF$183,N$9,FALSE))="","",(VLOOKUP($E81,'DTOC Backsheet'!$D$5:$AF$183,N$9,FALSE))),"")</f>
        <v/>
      </c>
    </row>
    <row r="82" spans="1:14" ht="15" customHeight="1" x14ac:dyDescent="0.3">
      <c r="A82" s="56">
        <v>68</v>
      </c>
      <c r="B82" s="97" t="str">
        <f ca="1">IFERROR(IF((VLOOKUP($E82,'Org List'!$AJ$10:$AL$188,3,FALSE))="","",(VLOOKUP($E82,'Org List'!$AJ$10:$AL$188,3,FALSE))),"")</f>
        <v>North of England Commissioning Region</v>
      </c>
      <c r="C82" s="98" t="str">
        <f ca="1">IFERROR(IF((VLOOKUP($E82,'Org List'!$AO$10:$AQ$188,3,FALSE))="","",(VLOOKUP($E82,'Org List'!$AO$10:$AQ$188,3,FALSE))),"")</f>
        <v>Yorkshire and The Humber Region</v>
      </c>
      <c r="D82" s="116" t="str">
        <f ca="1">IFERROR(IF((VLOOKUP($E82,'Org List'!$AT$10:$AV$188,3,FALSE))="","",(VLOOKUP($E82,'Org List'!$AT$10:$AV$188,3,FALSE))),"")</f>
        <v>NHS England North (Yorkshire And Humber)</v>
      </c>
      <c r="E82" s="97" t="str">
        <f t="shared" ca="1" si="2"/>
        <v>E06000011</v>
      </c>
      <c r="F82" s="99" t="str">
        <f ca="1">IF(E82="","",VLOOKUP(E82,'Org List'!$J$9:$K$488,2,0))</f>
        <v>East Riding of Yorkshire</v>
      </c>
      <c r="G82" s="123">
        <f ca="1">IFERROR(IF((VLOOKUP($E82,'DTOC Backsheet'!$D$5:$AF$183,G$9,FALSE))="","",(VLOOKUP($E82,'DTOC Backsheet'!$D$5:$AF$183,G$9,FALSE))),"")</f>
        <v>3017</v>
      </c>
      <c r="H82" s="124">
        <f ca="1">IFERROR(IF((VLOOKUP($E82,'DTOC Backsheet'!$D$5:$AF$183,H$9,FALSE))="","",(VLOOKUP($E82,'DTOC Backsheet'!$D$5:$AF$183,H$9,FALSE))),"")</f>
        <v>2427</v>
      </c>
      <c r="I82" s="124">
        <f ca="1">IFERROR(IF((VLOOKUP($E82,'DTOC Backsheet'!$D$5:$AF$183,I$9,FALSE))="","",(VLOOKUP($E82,'DTOC Backsheet'!$D$5:$AF$183,I$9,FALSE))),"")</f>
        <v>2139</v>
      </c>
      <c r="J82" s="125">
        <f ca="1">IFERROR(IF((VLOOKUP($E82,'DTOC Backsheet'!$D$5:$AF$183,J$9,FALSE))="","",(VLOOKUP($E82,'DTOC Backsheet'!$D$5:$AF$183,J$9,FALSE))),"")</f>
        <v>1974</v>
      </c>
      <c r="K82" s="184">
        <f ca="1">IFERROR(IF((VLOOKUP($E82,'DTOC Backsheet'!$D$5:$AF$183,K$9,FALSE))="","",(VLOOKUP($E82,'DTOC Backsheet'!$D$5:$AF$183,K$9,FALSE))),"")</f>
        <v>1977</v>
      </c>
      <c r="L82" s="126">
        <f ca="1">IFERROR(IF((VLOOKUP($E82,'DTOC Backsheet'!$D$5:$AF$183,L$9,FALSE))="","",(VLOOKUP($E82,'DTOC Backsheet'!$D$5:$AF$183,L$9,FALSE))),"")</f>
        <v>1908</v>
      </c>
      <c r="M82" s="127" t="str">
        <f ca="1">IFERROR(IF((VLOOKUP($E82,'DTOC Backsheet'!$D$5:$AF$183,M$9,FALSE))="","",(VLOOKUP($E82,'DTOC Backsheet'!$D$5:$AF$183,M$9,FALSE))),"")</f>
        <v/>
      </c>
      <c r="N82" s="126" t="str">
        <f ca="1">IFERROR(IF((VLOOKUP($E82,'DTOC Backsheet'!$D$5:$AF$183,N$9,FALSE))="","",(VLOOKUP($E82,'DTOC Backsheet'!$D$5:$AF$183,N$9,FALSE))),"")</f>
        <v/>
      </c>
    </row>
    <row r="83" spans="1:14" ht="15" customHeight="1" x14ac:dyDescent="0.3">
      <c r="A83" s="56">
        <v>69</v>
      </c>
      <c r="B83" s="97" t="str">
        <f ca="1">IFERROR(IF((VLOOKUP($E83,'Org List'!$AJ$10:$AL$188,3,FALSE))="","",(VLOOKUP($E83,'Org List'!$AJ$10:$AL$188,3,FALSE))),"")</f>
        <v>South East England Commissioning Region</v>
      </c>
      <c r="C83" s="98" t="str">
        <f ca="1">IFERROR(IF((VLOOKUP($E83,'Org List'!$AO$10:$AQ$188,3,FALSE))="","",(VLOOKUP($E83,'Org List'!$AO$10:$AQ$188,3,FALSE))),"")</f>
        <v>South East Region</v>
      </c>
      <c r="D83" s="116" t="str">
        <f ca="1">IFERROR(IF((VLOOKUP($E83,'Org List'!$AT$10:$AV$188,3,FALSE))="","",(VLOOKUP($E83,'Org List'!$AT$10:$AV$188,3,FALSE))),"")</f>
        <v>NHS England South East (Kent, Surrey and Sussex)</v>
      </c>
      <c r="E83" s="97" t="str">
        <f t="shared" ca="1" si="2"/>
        <v>E10000011</v>
      </c>
      <c r="F83" s="99" t="str">
        <f ca="1">IF(E83="","",VLOOKUP(E83,'Org List'!$J$9:$K$488,2,0))</f>
        <v>East Sussex</v>
      </c>
      <c r="G83" s="123">
        <f ca="1">IFERROR(IF((VLOOKUP($E83,'DTOC Backsheet'!$D$5:$AF$183,G$9,FALSE))="","",(VLOOKUP($E83,'DTOC Backsheet'!$D$5:$AF$183,G$9,FALSE))),"")</f>
        <v>8582</v>
      </c>
      <c r="H83" s="124">
        <f ca="1">IFERROR(IF((VLOOKUP($E83,'DTOC Backsheet'!$D$5:$AF$183,H$9,FALSE))="","",(VLOOKUP($E83,'DTOC Backsheet'!$D$5:$AF$183,H$9,FALSE))),"")</f>
        <v>7589</v>
      </c>
      <c r="I83" s="124">
        <f ca="1">IFERROR(IF((VLOOKUP($E83,'DTOC Backsheet'!$D$5:$AF$183,I$9,FALSE))="","",(VLOOKUP($E83,'DTOC Backsheet'!$D$5:$AF$183,I$9,FALSE))),"")</f>
        <v>5085</v>
      </c>
      <c r="J83" s="125">
        <f ca="1">IFERROR(IF((VLOOKUP($E83,'DTOC Backsheet'!$D$5:$AF$183,J$9,FALSE))="","",(VLOOKUP($E83,'DTOC Backsheet'!$D$5:$AF$183,J$9,FALSE))),"")</f>
        <v>4428</v>
      </c>
      <c r="K83" s="184">
        <f ca="1">IFERROR(IF((VLOOKUP($E83,'DTOC Backsheet'!$D$5:$AF$183,K$9,FALSE))="","",(VLOOKUP($E83,'DTOC Backsheet'!$D$5:$AF$183,K$9,FALSE))),"")</f>
        <v>3897</v>
      </c>
      <c r="L83" s="126">
        <f ca="1">IFERROR(IF((VLOOKUP($E83,'DTOC Backsheet'!$D$5:$AF$183,L$9,FALSE))="","",(VLOOKUP($E83,'DTOC Backsheet'!$D$5:$AF$183,L$9,FALSE))),"")</f>
        <v>4836</v>
      </c>
      <c r="M83" s="127" t="str">
        <f ca="1">IFERROR(IF((VLOOKUP($E83,'DTOC Backsheet'!$D$5:$AF$183,M$9,FALSE))="","",(VLOOKUP($E83,'DTOC Backsheet'!$D$5:$AF$183,M$9,FALSE))),"")</f>
        <v/>
      </c>
      <c r="N83" s="126" t="str">
        <f ca="1">IFERROR(IF((VLOOKUP($E83,'DTOC Backsheet'!$D$5:$AF$183,N$9,FALSE))="","",(VLOOKUP($E83,'DTOC Backsheet'!$D$5:$AF$183,N$9,FALSE))),"")</f>
        <v/>
      </c>
    </row>
    <row r="84" spans="1:14" ht="15" customHeight="1" x14ac:dyDescent="0.3">
      <c r="A84" s="56">
        <v>70</v>
      </c>
      <c r="B84" s="97" t="str">
        <f ca="1">IFERROR(IF((VLOOKUP($E84,'Org List'!$AJ$10:$AL$188,3,FALSE))="","",(VLOOKUP($E84,'Org List'!$AJ$10:$AL$188,3,FALSE))),"")</f>
        <v>London Commissioning Region</v>
      </c>
      <c r="C84" s="98" t="str">
        <f ca="1">IFERROR(IF((VLOOKUP($E84,'Org List'!$AO$10:$AQ$188,3,FALSE))="","",(VLOOKUP($E84,'Org List'!$AO$10:$AQ$188,3,FALSE))),"")</f>
        <v>London Region</v>
      </c>
      <c r="D84" s="116" t="str">
        <f ca="1">IFERROR(IF((VLOOKUP($E84,'Org List'!$AT$10:$AV$188,3,FALSE))="","",(VLOOKUP($E84,'Org List'!$AT$10:$AV$188,3,FALSE))),"")</f>
        <v>NHS England London</v>
      </c>
      <c r="E84" s="97" t="str">
        <f t="shared" ca="1" si="2"/>
        <v>E09000010</v>
      </c>
      <c r="F84" s="99" t="str">
        <f ca="1">IF(E84="","",VLOOKUP(E84,'Org List'!$J$9:$K$488,2,0))</f>
        <v>Enfield</v>
      </c>
      <c r="G84" s="123">
        <f ca="1">IFERROR(IF((VLOOKUP($E84,'DTOC Backsheet'!$D$5:$AF$183,G$9,FALSE))="","",(VLOOKUP($E84,'DTOC Backsheet'!$D$5:$AF$183,G$9,FALSE))),"")</f>
        <v>1562</v>
      </c>
      <c r="H84" s="124">
        <f ca="1">IFERROR(IF((VLOOKUP($E84,'DTOC Backsheet'!$D$5:$AF$183,H$9,FALSE))="","",(VLOOKUP($E84,'DTOC Backsheet'!$D$5:$AF$183,H$9,FALSE))),"")</f>
        <v>1766</v>
      </c>
      <c r="I84" s="124">
        <f ca="1">IFERROR(IF((VLOOKUP($E84,'DTOC Backsheet'!$D$5:$AF$183,I$9,FALSE))="","",(VLOOKUP($E84,'DTOC Backsheet'!$D$5:$AF$183,I$9,FALSE))),"")</f>
        <v>1404</v>
      </c>
      <c r="J84" s="125">
        <f ca="1">IFERROR(IF((VLOOKUP($E84,'DTOC Backsheet'!$D$5:$AF$183,J$9,FALSE))="","",(VLOOKUP($E84,'DTOC Backsheet'!$D$5:$AF$183,J$9,FALSE))),"")</f>
        <v>1055</v>
      </c>
      <c r="K84" s="184">
        <f ca="1">IFERROR(IF((VLOOKUP($E84,'DTOC Backsheet'!$D$5:$AF$183,K$9,FALSE))="","",(VLOOKUP($E84,'DTOC Backsheet'!$D$5:$AF$183,K$9,FALSE))),"")</f>
        <v>1317</v>
      </c>
      <c r="L84" s="126">
        <f ca="1">IFERROR(IF((VLOOKUP($E84,'DTOC Backsheet'!$D$5:$AF$183,L$9,FALSE))="","",(VLOOKUP($E84,'DTOC Backsheet'!$D$5:$AF$183,L$9,FALSE))),"")</f>
        <v>1312</v>
      </c>
      <c r="M84" s="127" t="str">
        <f ca="1">IFERROR(IF((VLOOKUP($E84,'DTOC Backsheet'!$D$5:$AF$183,M$9,FALSE))="","",(VLOOKUP($E84,'DTOC Backsheet'!$D$5:$AF$183,M$9,FALSE))),"")</f>
        <v/>
      </c>
      <c r="N84" s="126" t="str">
        <f ca="1">IFERROR(IF((VLOOKUP($E84,'DTOC Backsheet'!$D$5:$AF$183,N$9,FALSE))="","",(VLOOKUP($E84,'DTOC Backsheet'!$D$5:$AF$183,N$9,FALSE))),"")</f>
        <v/>
      </c>
    </row>
    <row r="85" spans="1:14" ht="15" customHeight="1" x14ac:dyDescent="0.3">
      <c r="A85" s="56">
        <v>71</v>
      </c>
      <c r="B85" s="97" t="str">
        <f ca="1">IFERROR(IF((VLOOKUP($E85,'Org List'!$AJ$10:$AL$188,3,FALSE))="","",(VLOOKUP($E85,'Org List'!$AJ$10:$AL$188,3,FALSE))),"")</f>
        <v>Midlands and East of England Commissioning Region</v>
      </c>
      <c r="C85" s="98" t="str">
        <f ca="1">IFERROR(IF((VLOOKUP($E85,'Org List'!$AO$10:$AQ$188,3,FALSE))="","",(VLOOKUP($E85,'Org List'!$AO$10:$AQ$188,3,FALSE))),"")</f>
        <v>East Region</v>
      </c>
      <c r="D85" s="116" t="str">
        <f ca="1">IFERROR(IF((VLOOKUP($E85,'Org List'!$AT$10:$AV$188,3,FALSE))="","",(VLOOKUP($E85,'Org List'!$AT$10:$AV$188,3,FALSE))),"")</f>
        <v>NHS England Midlands And East (East)</v>
      </c>
      <c r="E85" s="97" t="str">
        <f t="shared" ca="1" si="2"/>
        <v>E10000012</v>
      </c>
      <c r="F85" s="99" t="str">
        <f ca="1">IF(E85="","",VLOOKUP(E85,'Org List'!$J$9:$K$488,2,0))</f>
        <v>Essex</v>
      </c>
      <c r="G85" s="123">
        <f ca="1">IFERROR(IF((VLOOKUP($E85,'DTOC Backsheet'!$D$5:$AF$183,G$9,FALSE))="","",(VLOOKUP($E85,'DTOC Backsheet'!$D$5:$AF$183,G$9,FALSE))),"")</f>
        <v>10100</v>
      </c>
      <c r="H85" s="124">
        <f ca="1">IFERROR(IF((VLOOKUP($E85,'DTOC Backsheet'!$D$5:$AF$183,H$9,FALSE))="","",(VLOOKUP($E85,'DTOC Backsheet'!$D$5:$AF$183,H$9,FALSE))),"")</f>
        <v>11764</v>
      </c>
      <c r="I85" s="124">
        <f ca="1">IFERROR(IF((VLOOKUP($E85,'DTOC Backsheet'!$D$5:$AF$183,I$9,FALSE))="","",(VLOOKUP($E85,'DTOC Backsheet'!$D$5:$AF$183,I$9,FALSE))),"")</f>
        <v>10031</v>
      </c>
      <c r="J85" s="125">
        <f ca="1">IFERROR(IF((VLOOKUP($E85,'DTOC Backsheet'!$D$5:$AF$183,J$9,FALSE))="","",(VLOOKUP($E85,'DTOC Backsheet'!$D$5:$AF$183,J$9,FALSE))),"")</f>
        <v>8002</v>
      </c>
      <c r="K85" s="184">
        <f ca="1">IFERROR(IF((VLOOKUP($E85,'DTOC Backsheet'!$D$5:$AF$183,K$9,FALSE))="","",(VLOOKUP($E85,'DTOC Backsheet'!$D$5:$AF$183,K$9,FALSE))),"")</f>
        <v>9688</v>
      </c>
      <c r="L85" s="126">
        <f ca="1">IFERROR(IF((VLOOKUP($E85,'DTOC Backsheet'!$D$5:$AF$183,L$9,FALSE))="","",(VLOOKUP($E85,'DTOC Backsheet'!$D$5:$AF$183,L$9,FALSE))),"")</f>
        <v>9056</v>
      </c>
      <c r="M85" s="127" t="str">
        <f ca="1">IFERROR(IF((VLOOKUP($E85,'DTOC Backsheet'!$D$5:$AF$183,M$9,FALSE))="","",(VLOOKUP($E85,'DTOC Backsheet'!$D$5:$AF$183,M$9,FALSE))),"")</f>
        <v/>
      </c>
      <c r="N85" s="126" t="str">
        <f ca="1">IFERROR(IF((VLOOKUP($E85,'DTOC Backsheet'!$D$5:$AF$183,N$9,FALSE))="","",(VLOOKUP($E85,'DTOC Backsheet'!$D$5:$AF$183,N$9,FALSE))),"")</f>
        <v/>
      </c>
    </row>
    <row r="86" spans="1:14" ht="15" customHeight="1" x14ac:dyDescent="0.3">
      <c r="A86" s="56">
        <v>72</v>
      </c>
      <c r="B86" s="97" t="str">
        <f ca="1">IFERROR(IF((VLOOKUP($E86,'Org List'!$AJ$10:$AL$188,3,FALSE))="","",(VLOOKUP($E86,'Org List'!$AJ$10:$AL$188,3,FALSE))),"")</f>
        <v>North of England Commissioning Region</v>
      </c>
      <c r="C86" s="98" t="str">
        <f ca="1">IFERROR(IF((VLOOKUP($E86,'Org List'!$AO$10:$AQ$188,3,FALSE))="","",(VLOOKUP($E86,'Org List'!$AO$10:$AQ$188,3,FALSE))),"")</f>
        <v>North East Region</v>
      </c>
      <c r="D86" s="116" t="str">
        <f ca="1">IFERROR(IF((VLOOKUP($E86,'Org List'!$AT$10:$AV$188,3,FALSE))="","",(VLOOKUP($E86,'Org List'!$AT$10:$AV$188,3,FALSE))),"")</f>
        <v>NHS England North (Cumbria And North East)</v>
      </c>
      <c r="E86" s="97" t="str">
        <f t="shared" ca="1" si="2"/>
        <v>E08000037</v>
      </c>
      <c r="F86" s="99" t="str">
        <f ca="1">IF(E86="","",VLOOKUP(E86,'Org List'!$J$9:$K$488,2,0))</f>
        <v>Gateshead</v>
      </c>
      <c r="G86" s="123">
        <f ca="1">IFERROR(IF((VLOOKUP($E86,'DTOC Backsheet'!$D$5:$AF$183,G$9,FALSE))="","",(VLOOKUP($E86,'DTOC Backsheet'!$D$5:$AF$183,G$9,FALSE))),"")</f>
        <v>1376</v>
      </c>
      <c r="H86" s="124">
        <f ca="1">IFERROR(IF((VLOOKUP($E86,'DTOC Backsheet'!$D$5:$AF$183,H$9,FALSE))="","",(VLOOKUP($E86,'DTOC Backsheet'!$D$5:$AF$183,H$9,FALSE))),"")</f>
        <v>1079</v>
      </c>
      <c r="I86" s="124">
        <f ca="1">IFERROR(IF((VLOOKUP($E86,'DTOC Backsheet'!$D$5:$AF$183,I$9,FALSE))="","",(VLOOKUP($E86,'DTOC Backsheet'!$D$5:$AF$183,I$9,FALSE))),"")</f>
        <v>600</v>
      </c>
      <c r="J86" s="125">
        <f ca="1">IFERROR(IF((VLOOKUP($E86,'DTOC Backsheet'!$D$5:$AF$183,J$9,FALSE))="","",(VLOOKUP($E86,'DTOC Backsheet'!$D$5:$AF$183,J$9,FALSE))),"")</f>
        <v>926</v>
      </c>
      <c r="K86" s="184">
        <f ca="1">IFERROR(IF((VLOOKUP($E86,'DTOC Backsheet'!$D$5:$AF$183,K$9,FALSE))="","",(VLOOKUP($E86,'DTOC Backsheet'!$D$5:$AF$183,K$9,FALSE))),"")</f>
        <v>1028</v>
      </c>
      <c r="L86" s="126">
        <f ca="1">IFERROR(IF((VLOOKUP($E86,'DTOC Backsheet'!$D$5:$AF$183,L$9,FALSE))="","",(VLOOKUP($E86,'DTOC Backsheet'!$D$5:$AF$183,L$9,FALSE))),"")</f>
        <v>1134</v>
      </c>
      <c r="M86" s="127" t="str">
        <f ca="1">IFERROR(IF((VLOOKUP($E86,'DTOC Backsheet'!$D$5:$AF$183,M$9,FALSE))="","",(VLOOKUP($E86,'DTOC Backsheet'!$D$5:$AF$183,M$9,FALSE))),"")</f>
        <v/>
      </c>
      <c r="N86" s="126" t="str">
        <f ca="1">IFERROR(IF((VLOOKUP($E86,'DTOC Backsheet'!$D$5:$AF$183,N$9,FALSE))="","",(VLOOKUP($E86,'DTOC Backsheet'!$D$5:$AF$183,N$9,FALSE))),"")</f>
        <v/>
      </c>
    </row>
    <row r="87" spans="1:14" ht="15" customHeight="1" x14ac:dyDescent="0.3">
      <c r="A87" s="56">
        <v>73</v>
      </c>
      <c r="B87" s="97" t="str">
        <f ca="1">IFERROR(IF((VLOOKUP($E87,'Org List'!$AJ$10:$AL$188,3,FALSE))="","",(VLOOKUP($E87,'Org List'!$AJ$10:$AL$188,3,FALSE))),"")</f>
        <v>South West England Commissioning Region</v>
      </c>
      <c r="C87" s="98" t="str">
        <f ca="1">IFERROR(IF((VLOOKUP($E87,'Org List'!$AO$10:$AQ$188,3,FALSE))="","",(VLOOKUP($E87,'Org List'!$AO$10:$AQ$188,3,FALSE))),"")</f>
        <v>South West Region</v>
      </c>
      <c r="D87" s="116" t="str">
        <f ca="1">IFERROR(IF((VLOOKUP($E87,'Org List'!$AT$10:$AV$188,3,FALSE))="","",(VLOOKUP($E87,'Org List'!$AT$10:$AV$188,3,FALSE))),"")</f>
        <v>NHS England South West (South West North)</v>
      </c>
      <c r="E87" s="97" t="str">
        <f t="shared" ca="1" si="2"/>
        <v>E10000013</v>
      </c>
      <c r="F87" s="99" t="str">
        <f ca="1">IF(E87="","",VLOOKUP(E87,'Org List'!$J$9:$K$488,2,0))</f>
        <v>Gloucestershire</v>
      </c>
      <c r="G87" s="123">
        <f ca="1">IFERROR(IF((VLOOKUP($E87,'DTOC Backsheet'!$D$5:$AF$183,G$9,FALSE))="","",(VLOOKUP($E87,'DTOC Backsheet'!$D$5:$AF$183,G$9,FALSE))),"")</f>
        <v>5156</v>
      </c>
      <c r="H87" s="124">
        <f ca="1">IFERROR(IF((VLOOKUP($E87,'DTOC Backsheet'!$D$5:$AF$183,H$9,FALSE))="","",(VLOOKUP($E87,'DTOC Backsheet'!$D$5:$AF$183,H$9,FALSE))),"")</f>
        <v>5239</v>
      </c>
      <c r="I87" s="124">
        <f ca="1">IFERROR(IF((VLOOKUP($E87,'DTOC Backsheet'!$D$5:$AF$183,I$9,FALSE))="","",(VLOOKUP($E87,'DTOC Backsheet'!$D$5:$AF$183,I$9,FALSE))),"")</f>
        <v>3276</v>
      </c>
      <c r="J87" s="125">
        <f ca="1">IFERROR(IF((VLOOKUP($E87,'DTOC Backsheet'!$D$5:$AF$183,J$9,FALSE))="","",(VLOOKUP($E87,'DTOC Backsheet'!$D$5:$AF$183,J$9,FALSE))),"")</f>
        <v>2317</v>
      </c>
      <c r="K87" s="184">
        <f ca="1">IFERROR(IF((VLOOKUP($E87,'DTOC Backsheet'!$D$5:$AF$183,K$9,FALSE))="","",(VLOOKUP($E87,'DTOC Backsheet'!$D$5:$AF$183,K$9,FALSE))),"")</f>
        <v>2749</v>
      </c>
      <c r="L87" s="126">
        <f ca="1">IFERROR(IF((VLOOKUP($E87,'DTOC Backsheet'!$D$5:$AF$183,L$9,FALSE))="","",(VLOOKUP($E87,'DTOC Backsheet'!$D$5:$AF$183,L$9,FALSE))),"")</f>
        <v>3882</v>
      </c>
      <c r="M87" s="127" t="str">
        <f ca="1">IFERROR(IF((VLOOKUP($E87,'DTOC Backsheet'!$D$5:$AF$183,M$9,FALSE))="","",(VLOOKUP($E87,'DTOC Backsheet'!$D$5:$AF$183,M$9,FALSE))),"")</f>
        <v/>
      </c>
      <c r="N87" s="126" t="str">
        <f ca="1">IFERROR(IF((VLOOKUP($E87,'DTOC Backsheet'!$D$5:$AF$183,N$9,FALSE))="","",(VLOOKUP($E87,'DTOC Backsheet'!$D$5:$AF$183,N$9,FALSE))),"")</f>
        <v/>
      </c>
    </row>
    <row r="88" spans="1:14" ht="15" customHeight="1" x14ac:dyDescent="0.3">
      <c r="A88" s="56">
        <v>74</v>
      </c>
      <c r="B88" s="97" t="str">
        <f ca="1">IFERROR(IF((VLOOKUP($E88,'Org List'!$AJ$10:$AL$188,3,FALSE))="","",(VLOOKUP($E88,'Org List'!$AJ$10:$AL$188,3,FALSE))),"")</f>
        <v>London Commissioning Region</v>
      </c>
      <c r="C88" s="98" t="str">
        <f ca="1">IFERROR(IF((VLOOKUP($E88,'Org List'!$AO$10:$AQ$188,3,FALSE))="","",(VLOOKUP($E88,'Org List'!$AO$10:$AQ$188,3,FALSE))),"")</f>
        <v>London Region</v>
      </c>
      <c r="D88" s="116" t="str">
        <f ca="1">IFERROR(IF((VLOOKUP($E88,'Org List'!$AT$10:$AV$188,3,FALSE))="","",(VLOOKUP($E88,'Org List'!$AT$10:$AV$188,3,FALSE))),"")</f>
        <v>NHS England London</v>
      </c>
      <c r="E88" s="97" t="str">
        <f t="shared" ca="1" si="2"/>
        <v>E09000011</v>
      </c>
      <c r="F88" s="99" t="str">
        <f ca="1">IF(E88="","",VLOOKUP(E88,'Org List'!$J$9:$K$488,2,0))</f>
        <v>Greenwich</v>
      </c>
      <c r="G88" s="123">
        <f ca="1">IFERROR(IF((VLOOKUP($E88,'DTOC Backsheet'!$D$5:$AF$183,G$9,FALSE))="","",(VLOOKUP($E88,'DTOC Backsheet'!$D$5:$AF$183,G$9,FALSE))),"")</f>
        <v>868</v>
      </c>
      <c r="H88" s="124">
        <f ca="1">IFERROR(IF((VLOOKUP($E88,'DTOC Backsheet'!$D$5:$AF$183,H$9,FALSE))="","",(VLOOKUP($E88,'DTOC Backsheet'!$D$5:$AF$183,H$9,FALSE))),"")</f>
        <v>1563</v>
      </c>
      <c r="I88" s="124">
        <f ca="1">IFERROR(IF((VLOOKUP($E88,'DTOC Backsheet'!$D$5:$AF$183,I$9,FALSE))="","",(VLOOKUP($E88,'DTOC Backsheet'!$D$5:$AF$183,I$9,FALSE))),"")</f>
        <v>1374</v>
      </c>
      <c r="J88" s="125">
        <f ca="1">IFERROR(IF((VLOOKUP($E88,'DTOC Backsheet'!$D$5:$AF$183,J$9,FALSE))="","",(VLOOKUP($E88,'DTOC Backsheet'!$D$5:$AF$183,J$9,FALSE))),"")</f>
        <v>1122</v>
      </c>
      <c r="K88" s="184">
        <f ca="1">IFERROR(IF((VLOOKUP($E88,'DTOC Backsheet'!$D$5:$AF$183,K$9,FALSE))="","",(VLOOKUP($E88,'DTOC Backsheet'!$D$5:$AF$183,K$9,FALSE))),"")</f>
        <v>636</v>
      </c>
      <c r="L88" s="126">
        <f ca="1">IFERROR(IF((VLOOKUP($E88,'DTOC Backsheet'!$D$5:$AF$183,L$9,FALSE))="","",(VLOOKUP($E88,'DTOC Backsheet'!$D$5:$AF$183,L$9,FALSE))),"")</f>
        <v>891</v>
      </c>
      <c r="M88" s="127" t="str">
        <f ca="1">IFERROR(IF((VLOOKUP($E88,'DTOC Backsheet'!$D$5:$AF$183,M$9,FALSE))="","",(VLOOKUP($E88,'DTOC Backsheet'!$D$5:$AF$183,M$9,FALSE))),"")</f>
        <v/>
      </c>
      <c r="N88" s="126" t="str">
        <f ca="1">IFERROR(IF((VLOOKUP($E88,'DTOC Backsheet'!$D$5:$AF$183,N$9,FALSE))="","",(VLOOKUP($E88,'DTOC Backsheet'!$D$5:$AF$183,N$9,FALSE))),"")</f>
        <v/>
      </c>
    </row>
    <row r="89" spans="1:14" ht="15" customHeight="1" x14ac:dyDescent="0.3">
      <c r="A89" s="56">
        <v>75</v>
      </c>
      <c r="B89" s="97" t="str">
        <f ca="1">IFERROR(IF((VLOOKUP($E89,'Org List'!$AJ$10:$AL$188,3,FALSE))="","",(VLOOKUP($E89,'Org List'!$AJ$10:$AL$188,3,FALSE))),"")</f>
        <v>London Commissioning Region</v>
      </c>
      <c r="C89" s="98" t="str">
        <f ca="1">IFERROR(IF((VLOOKUP($E89,'Org List'!$AO$10:$AQ$188,3,FALSE))="","",(VLOOKUP($E89,'Org List'!$AO$10:$AQ$188,3,FALSE))),"")</f>
        <v>London Region</v>
      </c>
      <c r="D89" s="116" t="str">
        <f ca="1">IFERROR(IF((VLOOKUP($E89,'Org List'!$AT$10:$AV$188,3,FALSE))="","",(VLOOKUP($E89,'Org List'!$AT$10:$AV$188,3,FALSE))),"")</f>
        <v>NHS England London</v>
      </c>
      <c r="E89" s="97" t="str">
        <f t="shared" ca="1" si="2"/>
        <v>E09000012</v>
      </c>
      <c r="F89" s="99" t="str">
        <f ca="1">IF(E89="","",VLOOKUP(E89,'Org List'!$J$9:$K$488,2,0))</f>
        <v>Hackney</v>
      </c>
      <c r="G89" s="123">
        <f ca="1">IFERROR(IF((VLOOKUP($E89,'DTOC Backsheet'!$D$5:$AF$183,G$9,FALSE))="","",(VLOOKUP($E89,'DTOC Backsheet'!$D$5:$AF$183,G$9,FALSE))),"")</f>
        <v>2558</v>
      </c>
      <c r="H89" s="124">
        <f ca="1">IFERROR(IF((VLOOKUP($E89,'DTOC Backsheet'!$D$5:$AF$183,H$9,FALSE))="","",(VLOOKUP($E89,'DTOC Backsheet'!$D$5:$AF$183,H$9,FALSE))),"")</f>
        <v>2331</v>
      </c>
      <c r="I89" s="124">
        <f ca="1">IFERROR(IF((VLOOKUP($E89,'DTOC Backsheet'!$D$5:$AF$183,I$9,FALSE))="","",(VLOOKUP($E89,'DTOC Backsheet'!$D$5:$AF$183,I$9,FALSE))),"")</f>
        <v>1743</v>
      </c>
      <c r="J89" s="125">
        <f ca="1">IFERROR(IF((VLOOKUP($E89,'DTOC Backsheet'!$D$5:$AF$183,J$9,FALSE))="","",(VLOOKUP($E89,'DTOC Backsheet'!$D$5:$AF$183,J$9,FALSE))),"")</f>
        <v>1407</v>
      </c>
      <c r="K89" s="184">
        <f ca="1">IFERROR(IF((VLOOKUP($E89,'DTOC Backsheet'!$D$5:$AF$183,K$9,FALSE))="","",(VLOOKUP($E89,'DTOC Backsheet'!$D$5:$AF$183,K$9,FALSE))),"")</f>
        <v>1244</v>
      </c>
      <c r="L89" s="126">
        <f ca="1">IFERROR(IF((VLOOKUP($E89,'DTOC Backsheet'!$D$5:$AF$183,L$9,FALSE))="","",(VLOOKUP($E89,'DTOC Backsheet'!$D$5:$AF$183,L$9,FALSE))),"")</f>
        <v>1302</v>
      </c>
      <c r="M89" s="127" t="str">
        <f ca="1">IFERROR(IF((VLOOKUP($E89,'DTOC Backsheet'!$D$5:$AF$183,M$9,FALSE))="","",(VLOOKUP($E89,'DTOC Backsheet'!$D$5:$AF$183,M$9,FALSE))),"")</f>
        <v/>
      </c>
      <c r="N89" s="126" t="str">
        <f ca="1">IFERROR(IF((VLOOKUP($E89,'DTOC Backsheet'!$D$5:$AF$183,N$9,FALSE))="","",(VLOOKUP($E89,'DTOC Backsheet'!$D$5:$AF$183,N$9,FALSE))),"")</f>
        <v/>
      </c>
    </row>
    <row r="90" spans="1:14" ht="15" customHeight="1" x14ac:dyDescent="0.3">
      <c r="A90" s="56">
        <v>76</v>
      </c>
      <c r="B90" s="97" t="str">
        <f ca="1">IFERROR(IF((VLOOKUP($E90,'Org List'!$AJ$10:$AL$188,3,FALSE))="","",(VLOOKUP($E90,'Org List'!$AJ$10:$AL$188,3,FALSE))),"")</f>
        <v>North of England Commissioning Region</v>
      </c>
      <c r="C90" s="98" t="str">
        <f ca="1">IFERROR(IF((VLOOKUP($E90,'Org List'!$AO$10:$AQ$188,3,FALSE))="","",(VLOOKUP($E90,'Org List'!$AO$10:$AQ$188,3,FALSE))),"")</f>
        <v>North West Region</v>
      </c>
      <c r="D90" s="116" t="str">
        <f ca="1">IFERROR(IF((VLOOKUP($E90,'Org List'!$AT$10:$AV$188,3,FALSE))="","",(VLOOKUP($E90,'Org List'!$AT$10:$AV$188,3,FALSE))),"")</f>
        <v>NHS England North (Cheshire And Merseyside)</v>
      </c>
      <c r="E90" s="97" t="str">
        <f t="shared" ca="1" si="2"/>
        <v>E06000006</v>
      </c>
      <c r="F90" s="99" t="str">
        <f ca="1">IF(E90="","",VLOOKUP(E90,'Org List'!$J$9:$K$488,2,0))</f>
        <v>Halton</v>
      </c>
      <c r="G90" s="123">
        <f ca="1">IFERROR(IF((VLOOKUP($E90,'DTOC Backsheet'!$D$5:$AF$183,G$9,FALSE))="","",(VLOOKUP($E90,'DTOC Backsheet'!$D$5:$AF$183,G$9,FALSE))),"")</f>
        <v>1185</v>
      </c>
      <c r="H90" s="124">
        <f ca="1">IFERROR(IF((VLOOKUP($E90,'DTOC Backsheet'!$D$5:$AF$183,H$9,FALSE))="","",(VLOOKUP($E90,'DTOC Backsheet'!$D$5:$AF$183,H$9,FALSE))),"")</f>
        <v>1429</v>
      </c>
      <c r="I90" s="124">
        <f ca="1">IFERROR(IF((VLOOKUP($E90,'DTOC Backsheet'!$D$5:$AF$183,I$9,FALSE))="","",(VLOOKUP($E90,'DTOC Backsheet'!$D$5:$AF$183,I$9,FALSE))),"")</f>
        <v>1786</v>
      </c>
      <c r="J90" s="125">
        <f ca="1">IFERROR(IF((VLOOKUP($E90,'DTOC Backsheet'!$D$5:$AF$183,J$9,FALSE))="","",(VLOOKUP($E90,'DTOC Backsheet'!$D$5:$AF$183,J$9,FALSE))),"")</f>
        <v>1425</v>
      </c>
      <c r="K90" s="184">
        <f ca="1">IFERROR(IF((VLOOKUP($E90,'DTOC Backsheet'!$D$5:$AF$183,K$9,FALSE))="","",(VLOOKUP($E90,'DTOC Backsheet'!$D$5:$AF$183,K$9,FALSE))),"")</f>
        <v>1741</v>
      </c>
      <c r="L90" s="126">
        <f ca="1">IFERROR(IF((VLOOKUP($E90,'DTOC Backsheet'!$D$5:$AF$183,L$9,FALSE))="","",(VLOOKUP($E90,'DTOC Backsheet'!$D$5:$AF$183,L$9,FALSE))),"")</f>
        <v>1810</v>
      </c>
      <c r="M90" s="127" t="str">
        <f ca="1">IFERROR(IF((VLOOKUP($E90,'DTOC Backsheet'!$D$5:$AF$183,M$9,FALSE))="","",(VLOOKUP($E90,'DTOC Backsheet'!$D$5:$AF$183,M$9,FALSE))),"")</f>
        <v/>
      </c>
      <c r="N90" s="126" t="str">
        <f ca="1">IFERROR(IF((VLOOKUP($E90,'DTOC Backsheet'!$D$5:$AF$183,N$9,FALSE))="","",(VLOOKUP($E90,'DTOC Backsheet'!$D$5:$AF$183,N$9,FALSE))),"")</f>
        <v/>
      </c>
    </row>
    <row r="91" spans="1:14" ht="15" customHeight="1" x14ac:dyDescent="0.3">
      <c r="A91" s="56">
        <v>77</v>
      </c>
      <c r="B91" s="97" t="str">
        <f ca="1">IFERROR(IF((VLOOKUP($E91,'Org List'!$AJ$10:$AL$188,3,FALSE))="","",(VLOOKUP($E91,'Org List'!$AJ$10:$AL$188,3,FALSE))),"")</f>
        <v>London Commissioning Region</v>
      </c>
      <c r="C91" s="98" t="str">
        <f ca="1">IFERROR(IF((VLOOKUP($E91,'Org List'!$AO$10:$AQ$188,3,FALSE))="","",(VLOOKUP($E91,'Org List'!$AO$10:$AQ$188,3,FALSE))),"")</f>
        <v>London Region</v>
      </c>
      <c r="D91" s="116" t="str">
        <f ca="1">IFERROR(IF((VLOOKUP($E91,'Org List'!$AT$10:$AV$188,3,FALSE))="","",(VLOOKUP($E91,'Org List'!$AT$10:$AV$188,3,FALSE))),"")</f>
        <v>NHS England London</v>
      </c>
      <c r="E91" s="97" t="str">
        <f t="shared" ca="1" si="2"/>
        <v>E09000013</v>
      </c>
      <c r="F91" s="99" t="str">
        <f ca="1">IF(E91="","",VLOOKUP(E91,'Org List'!$J$9:$K$488,2,0))</f>
        <v>Hammersmith and Fulham</v>
      </c>
      <c r="G91" s="123">
        <f ca="1">IFERROR(IF((VLOOKUP($E91,'DTOC Backsheet'!$D$5:$AF$183,G$9,FALSE))="","",(VLOOKUP($E91,'DTOC Backsheet'!$D$5:$AF$183,G$9,FALSE))),"")</f>
        <v>1868</v>
      </c>
      <c r="H91" s="124">
        <f ca="1">IFERROR(IF((VLOOKUP($E91,'DTOC Backsheet'!$D$5:$AF$183,H$9,FALSE))="","",(VLOOKUP($E91,'DTOC Backsheet'!$D$5:$AF$183,H$9,FALSE))),"")</f>
        <v>1146</v>
      </c>
      <c r="I91" s="124">
        <f ca="1">IFERROR(IF((VLOOKUP($E91,'DTOC Backsheet'!$D$5:$AF$183,I$9,FALSE))="","",(VLOOKUP($E91,'DTOC Backsheet'!$D$5:$AF$183,I$9,FALSE))),"")</f>
        <v>698</v>
      </c>
      <c r="J91" s="125">
        <f ca="1">IFERROR(IF((VLOOKUP($E91,'DTOC Backsheet'!$D$5:$AF$183,J$9,FALSE))="","",(VLOOKUP($E91,'DTOC Backsheet'!$D$5:$AF$183,J$9,FALSE))),"")</f>
        <v>756</v>
      </c>
      <c r="K91" s="184">
        <f ca="1">IFERROR(IF((VLOOKUP($E91,'DTOC Backsheet'!$D$5:$AF$183,K$9,FALSE))="","",(VLOOKUP($E91,'DTOC Backsheet'!$D$5:$AF$183,K$9,FALSE))),"")</f>
        <v>1307</v>
      </c>
      <c r="L91" s="126">
        <f ca="1">IFERROR(IF((VLOOKUP($E91,'DTOC Backsheet'!$D$5:$AF$183,L$9,FALSE))="","",(VLOOKUP($E91,'DTOC Backsheet'!$D$5:$AF$183,L$9,FALSE))),"")</f>
        <v>1043</v>
      </c>
      <c r="M91" s="127" t="str">
        <f ca="1">IFERROR(IF((VLOOKUP($E91,'DTOC Backsheet'!$D$5:$AF$183,M$9,FALSE))="","",(VLOOKUP($E91,'DTOC Backsheet'!$D$5:$AF$183,M$9,FALSE))),"")</f>
        <v/>
      </c>
      <c r="N91" s="126" t="str">
        <f ca="1">IFERROR(IF((VLOOKUP($E91,'DTOC Backsheet'!$D$5:$AF$183,N$9,FALSE))="","",(VLOOKUP($E91,'DTOC Backsheet'!$D$5:$AF$183,N$9,FALSE))),"")</f>
        <v/>
      </c>
    </row>
    <row r="92" spans="1:14" ht="15" customHeight="1" x14ac:dyDescent="0.3">
      <c r="A92" s="56">
        <v>78</v>
      </c>
      <c r="B92" s="97" t="str">
        <f ca="1">IFERROR(IF((VLOOKUP($E92,'Org List'!$AJ$10:$AL$188,3,FALSE))="","",(VLOOKUP($E92,'Org List'!$AJ$10:$AL$188,3,FALSE))),"")</f>
        <v>South East England Commissioning Region</v>
      </c>
      <c r="C92" s="98" t="str">
        <f ca="1">IFERROR(IF((VLOOKUP($E92,'Org List'!$AO$10:$AQ$188,3,FALSE))="","",(VLOOKUP($E92,'Org List'!$AO$10:$AQ$188,3,FALSE))),"")</f>
        <v>South East Region</v>
      </c>
      <c r="D92" s="116" t="str">
        <f ca="1">IFERROR(IF((VLOOKUP($E92,'Org List'!$AT$10:$AV$188,3,FALSE))="","",(VLOOKUP($E92,'Org List'!$AT$10:$AV$188,3,FALSE))),"")</f>
        <v>NHS England South East (Hampshire, Isle of Wight and Thames Valley)</v>
      </c>
      <c r="E92" s="97" t="str">
        <f t="shared" ca="1" si="2"/>
        <v>E10000014</v>
      </c>
      <c r="F92" s="99" t="str">
        <f ca="1">IF(E92="","",VLOOKUP(E92,'Org List'!$J$9:$K$488,2,0))</f>
        <v>Hampshire</v>
      </c>
      <c r="G92" s="123">
        <f ca="1">IFERROR(IF((VLOOKUP($E92,'DTOC Backsheet'!$D$5:$AF$183,G$9,FALSE))="","",(VLOOKUP($E92,'DTOC Backsheet'!$D$5:$AF$183,G$9,FALSE))),"")</f>
        <v>25042</v>
      </c>
      <c r="H92" s="124">
        <f ca="1">IFERROR(IF((VLOOKUP($E92,'DTOC Backsheet'!$D$5:$AF$183,H$9,FALSE))="","",(VLOOKUP($E92,'DTOC Backsheet'!$D$5:$AF$183,H$9,FALSE))),"")</f>
        <v>26733</v>
      </c>
      <c r="I92" s="124">
        <f ca="1">IFERROR(IF((VLOOKUP($E92,'DTOC Backsheet'!$D$5:$AF$183,I$9,FALSE))="","",(VLOOKUP($E92,'DTOC Backsheet'!$D$5:$AF$183,I$9,FALSE))),"")</f>
        <v>25501</v>
      </c>
      <c r="J92" s="125">
        <f ca="1">IFERROR(IF((VLOOKUP($E92,'DTOC Backsheet'!$D$5:$AF$183,J$9,FALSE))="","",(VLOOKUP($E92,'DTOC Backsheet'!$D$5:$AF$183,J$9,FALSE))),"")</f>
        <v>22333</v>
      </c>
      <c r="K92" s="184">
        <f ca="1">IFERROR(IF((VLOOKUP($E92,'DTOC Backsheet'!$D$5:$AF$183,K$9,FALSE))="","",(VLOOKUP($E92,'DTOC Backsheet'!$D$5:$AF$183,K$9,FALSE))),"")</f>
        <v>21959</v>
      </c>
      <c r="L92" s="126">
        <f ca="1">IFERROR(IF((VLOOKUP($E92,'DTOC Backsheet'!$D$5:$AF$183,L$9,FALSE))="","",(VLOOKUP($E92,'DTOC Backsheet'!$D$5:$AF$183,L$9,FALSE))),"")</f>
        <v>20280</v>
      </c>
      <c r="M92" s="127" t="str">
        <f ca="1">IFERROR(IF((VLOOKUP($E92,'DTOC Backsheet'!$D$5:$AF$183,M$9,FALSE))="","",(VLOOKUP($E92,'DTOC Backsheet'!$D$5:$AF$183,M$9,FALSE))),"")</f>
        <v/>
      </c>
      <c r="N92" s="126" t="str">
        <f ca="1">IFERROR(IF((VLOOKUP($E92,'DTOC Backsheet'!$D$5:$AF$183,N$9,FALSE))="","",(VLOOKUP($E92,'DTOC Backsheet'!$D$5:$AF$183,N$9,FALSE))),"")</f>
        <v/>
      </c>
    </row>
    <row r="93" spans="1:14" ht="15" customHeight="1" x14ac:dyDescent="0.3">
      <c r="A93" s="56">
        <v>79</v>
      </c>
      <c r="B93" s="97" t="str">
        <f ca="1">IFERROR(IF((VLOOKUP($E93,'Org List'!$AJ$10:$AL$188,3,FALSE))="","",(VLOOKUP($E93,'Org List'!$AJ$10:$AL$188,3,FALSE))),"")</f>
        <v>London Commissioning Region</v>
      </c>
      <c r="C93" s="98" t="str">
        <f ca="1">IFERROR(IF((VLOOKUP($E93,'Org List'!$AO$10:$AQ$188,3,FALSE))="","",(VLOOKUP($E93,'Org List'!$AO$10:$AQ$188,3,FALSE))),"")</f>
        <v>London Region</v>
      </c>
      <c r="D93" s="116" t="str">
        <f ca="1">IFERROR(IF((VLOOKUP($E93,'Org List'!$AT$10:$AV$188,3,FALSE))="","",(VLOOKUP($E93,'Org List'!$AT$10:$AV$188,3,FALSE))),"")</f>
        <v>NHS England London</v>
      </c>
      <c r="E93" s="97" t="str">
        <f t="shared" ca="1" si="2"/>
        <v>E09000014</v>
      </c>
      <c r="F93" s="99" t="str">
        <f ca="1">IF(E93="","",VLOOKUP(E93,'Org List'!$J$9:$K$488,2,0))</f>
        <v>Haringey</v>
      </c>
      <c r="G93" s="123">
        <f ca="1">IFERROR(IF((VLOOKUP($E93,'DTOC Backsheet'!$D$5:$AF$183,G$9,FALSE))="","",(VLOOKUP($E93,'DTOC Backsheet'!$D$5:$AF$183,G$9,FALSE))),"")</f>
        <v>2386</v>
      </c>
      <c r="H93" s="124">
        <f ca="1">IFERROR(IF((VLOOKUP($E93,'DTOC Backsheet'!$D$5:$AF$183,H$9,FALSE))="","",(VLOOKUP($E93,'DTOC Backsheet'!$D$5:$AF$183,H$9,FALSE))),"")</f>
        <v>1449</v>
      </c>
      <c r="I93" s="124">
        <f ca="1">IFERROR(IF((VLOOKUP($E93,'DTOC Backsheet'!$D$5:$AF$183,I$9,FALSE))="","",(VLOOKUP($E93,'DTOC Backsheet'!$D$5:$AF$183,I$9,FALSE))),"")</f>
        <v>1989</v>
      </c>
      <c r="J93" s="125">
        <f ca="1">IFERROR(IF((VLOOKUP($E93,'DTOC Backsheet'!$D$5:$AF$183,J$9,FALSE))="","",(VLOOKUP($E93,'DTOC Backsheet'!$D$5:$AF$183,J$9,FALSE))),"")</f>
        <v>1538</v>
      </c>
      <c r="K93" s="184">
        <f ca="1">IFERROR(IF((VLOOKUP($E93,'DTOC Backsheet'!$D$5:$AF$183,K$9,FALSE))="","",(VLOOKUP($E93,'DTOC Backsheet'!$D$5:$AF$183,K$9,FALSE))),"")</f>
        <v>1511</v>
      </c>
      <c r="L93" s="126">
        <f ca="1">IFERROR(IF((VLOOKUP($E93,'DTOC Backsheet'!$D$5:$AF$183,L$9,FALSE))="","",(VLOOKUP($E93,'DTOC Backsheet'!$D$5:$AF$183,L$9,FALSE))),"")</f>
        <v>1544</v>
      </c>
      <c r="M93" s="127" t="str">
        <f ca="1">IFERROR(IF((VLOOKUP($E93,'DTOC Backsheet'!$D$5:$AF$183,M$9,FALSE))="","",(VLOOKUP($E93,'DTOC Backsheet'!$D$5:$AF$183,M$9,FALSE))),"")</f>
        <v/>
      </c>
      <c r="N93" s="126" t="str">
        <f ca="1">IFERROR(IF((VLOOKUP($E93,'DTOC Backsheet'!$D$5:$AF$183,N$9,FALSE))="","",(VLOOKUP($E93,'DTOC Backsheet'!$D$5:$AF$183,N$9,FALSE))),"")</f>
        <v/>
      </c>
    </row>
    <row r="94" spans="1:14" ht="15" customHeight="1" x14ac:dyDescent="0.3">
      <c r="A94" s="56">
        <v>80</v>
      </c>
      <c r="B94" s="97" t="str">
        <f ca="1">IFERROR(IF((VLOOKUP($E94,'Org List'!$AJ$10:$AL$188,3,FALSE))="","",(VLOOKUP($E94,'Org List'!$AJ$10:$AL$188,3,FALSE))),"")</f>
        <v>London Commissioning Region</v>
      </c>
      <c r="C94" s="98" t="str">
        <f ca="1">IFERROR(IF((VLOOKUP($E94,'Org List'!$AO$10:$AQ$188,3,FALSE))="","",(VLOOKUP($E94,'Org List'!$AO$10:$AQ$188,3,FALSE))),"")</f>
        <v>London Region</v>
      </c>
      <c r="D94" s="116" t="str">
        <f ca="1">IFERROR(IF((VLOOKUP($E94,'Org List'!$AT$10:$AV$188,3,FALSE))="","",(VLOOKUP($E94,'Org List'!$AT$10:$AV$188,3,FALSE))),"")</f>
        <v>NHS England London</v>
      </c>
      <c r="E94" s="97" t="str">
        <f t="shared" ca="1" si="2"/>
        <v>E09000015</v>
      </c>
      <c r="F94" s="99" t="str">
        <f ca="1">IF(E94="","",VLOOKUP(E94,'Org List'!$J$9:$K$488,2,0))</f>
        <v>Harrow</v>
      </c>
      <c r="G94" s="123">
        <f ca="1">IFERROR(IF((VLOOKUP($E94,'DTOC Backsheet'!$D$5:$AF$183,G$9,FALSE))="","",(VLOOKUP($E94,'DTOC Backsheet'!$D$5:$AF$183,G$9,FALSE))),"")</f>
        <v>1187</v>
      </c>
      <c r="H94" s="124">
        <f ca="1">IFERROR(IF((VLOOKUP($E94,'DTOC Backsheet'!$D$5:$AF$183,H$9,FALSE))="","",(VLOOKUP($E94,'DTOC Backsheet'!$D$5:$AF$183,H$9,FALSE))),"")</f>
        <v>1753</v>
      </c>
      <c r="I94" s="124">
        <f ca="1">IFERROR(IF((VLOOKUP($E94,'DTOC Backsheet'!$D$5:$AF$183,I$9,FALSE))="","",(VLOOKUP($E94,'DTOC Backsheet'!$D$5:$AF$183,I$9,FALSE))),"")</f>
        <v>1347</v>
      </c>
      <c r="J94" s="125">
        <f ca="1">IFERROR(IF((VLOOKUP($E94,'DTOC Backsheet'!$D$5:$AF$183,J$9,FALSE))="","",(VLOOKUP($E94,'DTOC Backsheet'!$D$5:$AF$183,J$9,FALSE))),"")</f>
        <v>1353</v>
      </c>
      <c r="K94" s="184">
        <f ca="1">IFERROR(IF((VLOOKUP($E94,'DTOC Backsheet'!$D$5:$AF$183,K$9,FALSE))="","",(VLOOKUP($E94,'DTOC Backsheet'!$D$5:$AF$183,K$9,FALSE))),"")</f>
        <v>1520</v>
      </c>
      <c r="L94" s="126">
        <f ca="1">IFERROR(IF((VLOOKUP($E94,'DTOC Backsheet'!$D$5:$AF$183,L$9,FALSE))="","",(VLOOKUP($E94,'DTOC Backsheet'!$D$5:$AF$183,L$9,FALSE))),"")</f>
        <v>1576</v>
      </c>
      <c r="M94" s="127" t="str">
        <f ca="1">IFERROR(IF((VLOOKUP($E94,'DTOC Backsheet'!$D$5:$AF$183,M$9,FALSE))="","",(VLOOKUP($E94,'DTOC Backsheet'!$D$5:$AF$183,M$9,FALSE))),"")</f>
        <v/>
      </c>
      <c r="N94" s="126" t="str">
        <f ca="1">IFERROR(IF((VLOOKUP($E94,'DTOC Backsheet'!$D$5:$AF$183,N$9,FALSE))="","",(VLOOKUP($E94,'DTOC Backsheet'!$D$5:$AF$183,N$9,FALSE))),"")</f>
        <v/>
      </c>
    </row>
    <row r="95" spans="1:14" ht="15" customHeight="1" x14ac:dyDescent="0.3">
      <c r="A95" s="56">
        <v>81</v>
      </c>
      <c r="B95" s="97" t="str">
        <f ca="1">IFERROR(IF((VLOOKUP($E95,'Org List'!$AJ$10:$AL$188,3,FALSE))="","",(VLOOKUP($E95,'Org List'!$AJ$10:$AL$188,3,FALSE))),"")</f>
        <v>North of England Commissioning Region</v>
      </c>
      <c r="C95" s="98" t="str">
        <f ca="1">IFERROR(IF((VLOOKUP($E95,'Org List'!$AO$10:$AQ$188,3,FALSE))="","",(VLOOKUP($E95,'Org List'!$AO$10:$AQ$188,3,FALSE))),"")</f>
        <v>North East Region</v>
      </c>
      <c r="D95" s="116" t="str">
        <f ca="1">IFERROR(IF((VLOOKUP($E95,'Org List'!$AT$10:$AV$188,3,FALSE))="","",(VLOOKUP($E95,'Org List'!$AT$10:$AV$188,3,FALSE))),"")</f>
        <v>NHS England North (Cumbria And North East)</v>
      </c>
      <c r="E95" s="97" t="str">
        <f t="shared" ca="1" si="2"/>
        <v>E06000001</v>
      </c>
      <c r="F95" s="99" t="str">
        <f ca="1">IF(E95="","",VLOOKUP(E95,'Org List'!$J$9:$K$488,2,0))</f>
        <v>Hartlepool</v>
      </c>
      <c r="G95" s="123">
        <f ca="1">IFERROR(IF((VLOOKUP($E95,'DTOC Backsheet'!$D$5:$AF$183,G$9,FALSE))="","",(VLOOKUP($E95,'DTOC Backsheet'!$D$5:$AF$183,G$9,FALSE))),"")</f>
        <v>1190</v>
      </c>
      <c r="H95" s="124">
        <f ca="1">IFERROR(IF((VLOOKUP($E95,'DTOC Backsheet'!$D$5:$AF$183,H$9,FALSE))="","",(VLOOKUP($E95,'DTOC Backsheet'!$D$5:$AF$183,H$9,FALSE))),"")</f>
        <v>882</v>
      </c>
      <c r="I95" s="124">
        <f ca="1">IFERROR(IF((VLOOKUP($E95,'DTOC Backsheet'!$D$5:$AF$183,I$9,FALSE))="","",(VLOOKUP($E95,'DTOC Backsheet'!$D$5:$AF$183,I$9,FALSE))),"")</f>
        <v>1097</v>
      </c>
      <c r="J95" s="125">
        <f ca="1">IFERROR(IF((VLOOKUP($E95,'DTOC Backsheet'!$D$5:$AF$183,J$9,FALSE))="","",(VLOOKUP($E95,'DTOC Backsheet'!$D$5:$AF$183,J$9,FALSE))),"")</f>
        <v>730</v>
      </c>
      <c r="K95" s="184">
        <f ca="1">IFERROR(IF((VLOOKUP($E95,'DTOC Backsheet'!$D$5:$AF$183,K$9,FALSE))="","",(VLOOKUP($E95,'DTOC Backsheet'!$D$5:$AF$183,K$9,FALSE))),"")</f>
        <v>987</v>
      </c>
      <c r="L95" s="126">
        <f ca="1">IFERROR(IF((VLOOKUP($E95,'DTOC Backsheet'!$D$5:$AF$183,L$9,FALSE))="","",(VLOOKUP($E95,'DTOC Backsheet'!$D$5:$AF$183,L$9,FALSE))),"")</f>
        <v>741</v>
      </c>
      <c r="M95" s="127" t="str">
        <f ca="1">IFERROR(IF((VLOOKUP($E95,'DTOC Backsheet'!$D$5:$AF$183,M$9,FALSE))="","",(VLOOKUP($E95,'DTOC Backsheet'!$D$5:$AF$183,M$9,FALSE))),"")</f>
        <v/>
      </c>
      <c r="N95" s="126" t="str">
        <f ca="1">IFERROR(IF((VLOOKUP($E95,'DTOC Backsheet'!$D$5:$AF$183,N$9,FALSE))="","",(VLOOKUP($E95,'DTOC Backsheet'!$D$5:$AF$183,N$9,FALSE))),"")</f>
        <v/>
      </c>
    </row>
    <row r="96" spans="1:14" ht="15" customHeight="1" x14ac:dyDescent="0.3">
      <c r="A96" s="56">
        <v>82</v>
      </c>
      <c r="B96" s="97" t="str">
        <f ca="1">IFERROR(IF((VLOOKUP($E96,'Org List'!$AJ$10:$AL$188,3,FALSE))="","",(VLOOKUP($E96,'Org List'!$AJ$10:$AL$188,3,FALSE))),"")</f>
        <v>London Commissioning Region</v>
      </c>
      <c r="C96" s="98" t="str">
        <f ca="1">IFERROR(IF((VLOOKUP($E96,'Org List'!$AO$10:$AQ$188,3,FALSE))="","",(VLOOKUP($E96,'Org List'!$AO$10:$AQ$188,3,FALSE))),"")</f>
        <v>London Region</v>
      </c>
      <c r="D96" s="116" t="str">
        <f ca="1">IFERROR(IF((VLOOKUP($E96,'Org List'!$AT$10:$AV$188,3,FALSE))="","",(VLOOKUP($E96,'Org List'!$AT$10:$AV$188,3,FALSE))),"")</f>
        <v>NHS England London</v>
      </c>
      <c r="E96" s="97" t="str">
        <f t="shared" ca="1" si="2"/>
        <v>E09000016</v>
      </c>
      <c r="F96" s="99" t="str">
        <f ca="1">IF(E96="","",VLOOKUP(E96,'Org List'!$J$9:$K$488,2,0))</f>
        <v>Havering</v>
      </c>
      <c r="G96" s="123">
        <f ca="1">IFERROR(IF((VLOOKUP($E96,'DTOC Backsheet'!$D$5:$AF$183,G$9,FALSE))="","",(VLOOKUP($E96,'DTOC Backsheet'!$D$5:$AF$183,G$9,FALSE))),"")</f>
        <v>898</v>
      </c>
      <c r="H96" s="124">
        <f ca="1">IFERROR(IF((VLOOKUP($E96,'DTOC Backsheet'!$D$5:$AF$183,H$9,FALSE))="","",(VLOOKUP($E96,'DTOC Backsheet'!$D$5:$AF$183,H$9,FALSE))),"")</f>
        <v>970</v>
      </c>
      <c r="I96" s="124">
        <f ca="1">IFERROR(IF((VLOOKUP($E96,'DTOC Backsheet'!$D$5:$AF$183,I$9,FALSE))="","",(VLOOKUP($E96,'DTOC Backsheet'!$D$5:$AF$183,I$9,FALSE))),"")</f>
        <v>963</v>
      </c>
      <c r="J96" s="125">
        <f ca="1">IFERROR(IF((VLOOKUP($E96,'DTOC Backsheet'!$D$5:$AF$183,J$9,FALSE))="","",(VLOOKUP($E96,'DTOC Backsheet'!$D$5:$AF$183,J$9,FALSE))),"")</f>
        <v>1094</v>
      </c>
      <c r="K96" s="184">
        <f ca="1">IFERROR(IF((VLOOKUP($E96,'DTOC Backsheet'!$D$5:$AF$183,K$9,FALSE))="","",(VLOOKUP($E96,'DTOC Backsheet'!$D$5:$AF$183,K$9,FALSE))),"")</f>
        <v>1418</v>
      </c>
      <c r="L96" s="126">
        <f ca="1">IFERROR(IF((VLOOKUP($E96,'DTOC Backsheet'!$D$5:$AF$183,L$9,FALSE))="","",(VLOOKUP($E96,'DTOC Backsheet'!$D$5:$AF$183,L$9,FALSE))),"")</f>
        <v>1372</v>
      </c>
      <c r="M96" s="127" t="str">
        <f ca="1">IFERROR(IF((VLOOKUP($E96,'DTOC Backsheet'!$D$5:$AF$183,M$9,FALSE))="","",(VLOOKUP($E96,'DTOC Backsheet'!$D$5:$AF$183,M$9,FALSE))),"")</f>
        <v/>
      </c>
      <c r="N96" s="126" t="str">
        <f ca="1">IFERROR(IF((VLOOKUP($E96,'DTOC Backsheet'!$D$5:$AF$183,N$9,FALSE))="","",(VLOOKUP($E96,'DTOC Backsheet'!$D$5:$AF$183,N$9,FALSE))),"")</f>
        <v/>
      </c>
    </row>
    <row r="97" spans="1:14" ht="15" customHeight="1" x14ac:dyDescent="0.3">
      <c r="A97" s="56">
        <v>83</v>
      </c>
      <c r="B97" s="97" t="str">
        <f ca="1">IFERROR(IF((VLOOKUP($E97,'Org List'!$AJ$10:$AL$188,3,FALSE))="","",(VLOOKUP($E97,'Org List'!$AJ$10:$AL$188,3,FALSE))),"")</f>
        <v>Midlands and East of England Commissioning Region</v>
      </c>
      <c r="C97" s="98" t="str">
        <f ca="1">IFERROR(IF((VLOOKUP($E97,'Org List'!$AO$10:$AQ$188,3,FALSE))="","",(VLOOKUP($E97,'Org List'!$AO$10:$AQ$188,3,FALSE))),"")</f>
        <v>West Midlands Region</v>
      </c>
      <c r="D97" s="116" t="str">
        <f ca="1">IFERROR(IF((VLOOKUP($E97,'Org List'!$AT$10:$AV$188,3,FALSE))="","",(VLOOKUP($E97,'Org List'!$AT$10:$AV$188,3,FALSE))),"")</f>
        <v>NHS England Midlands And East (West Midlands)</v>
      </c>
      <c r="E97" s="97" t="str">
        <f t="shared" ca="1" si="2"/>
        <v>E06000019</v>
      </c>
      <c r="F97" s="99" t="str">
        <f ca="1">IF(E97="","",VLOOKUP(E97,'Org List'!$J$9:$K$488,2,0))</f>
        <v>Herefordshire, County of</v>
      </c>
      <c r="G97" s="123">
        <f ca="1">IFERROR(IF((VLOOKUP($E97,'DTOC Backsheet'!$D$5:$AF$183,G$9,FALSE))="","",(VLOOKUP($E97,'DTOC Backsheet'!$D$5:$AF$183,G$9,FALSE))),"")</f>
        <v>1711</v>
      </c>
      <c r="H97" s="124">
        <f ca="1">IFERROR(IF((VLOOKUP($E97,'DTOC Backsheet'!$D$5:$AF$183,H$9,FALSE))="","",(VLOOKUP($E97,'DTOC Backsheet'!$D$5:$AF$183,H$9,FALSE))),"")</f>
        <v>1978</v>
      </c>
      <c r="I97" s="124">
        <f ca="1">IFERROR(IF((VLOOKUP($E97,'DTOC Backsheet'!$D$5:$AF$183,I$9,FALSE))="","",(VLOOKUP($E97,'DTOC Backsheet'!$D$5:$AF$183,I$9,FALSE))),"")</f>
        <v>1451</v>
      </c>
      <c r="J97" s="125">
        <f ca="1">IFERROR(IF((VLOOKUP($E97,'DTOC Backsheet'!$D$5:$AF$183,J$9,FALSE))="","",(VLOOKUP($E97,'DTOC Backsheet'!$D$5:$AF$183,J$9,FALSE))),"")</f>
        <v>1536</v>
      </c>
      <c r="K97" s="184">
        <f ca="1">IFERROR(IF((VLOOKUP($E97,'DTOC Backsheet'!$D$5:$AF$183,K$9,FALSE))="","",(VLOOKUP($E97,'DTOC Backsheet'!$D$5:$AF$183,K$9,FALSE))),"")</f>
        <v>1747</v>
      </c>
      <c r="L97" s="126">
        <f ca="1">IFERROR(IF((VLOOKUP($E97,'DTOC Backsheet'!$D$5:$AF$183,L$9,FALSE))="","",(VLOOKUP($E97,'DTOC Backsheet'!$D$5:$AF$183,L$9,FALSE))),"")</f>
        <v>2125</v>
      </c>
      <c r="M97" s="127" t="str">
        <f ca="1">IFERROR(IF((VLOOKUP($E97,'DTOC Backsheet'!$D$5:$AF$183,M$9,FALSE))="","",(VLOOKUP($E97,'DTOC Backsheet'!$D$5:$AF$183,M$9,FALSE))),"")</f>
        <v/>
      </c>
      <c r="N97" s="126" t="str">
        <f ca="1">IFERROR(IF((VLOOKUP($E97,'DTOC Backsheet'!$D$5:$AF$183,N$9,FALSE))="","",(VLOOKUP($E97,'DTOC Backsheet'!$D$5:$AF$183,N$9,FALSE))),"")</f>
        <v/>
      </c>
    </row>
    <row r="98" spans="1:14" ht="15" customHeight="1" x14ac:dyDescent="0.3">
      <c r="A98" s="56">
        <v>84</v>
      </c>
      <c r="B98" s="97" t="str">
        <f ca="1">IFERROR(IF((VLOOKUP($E98,'Org List'!$AJ$10:$AL$188,3,FALSE))="","",(VLOOKUP($E98,'Org List'!$AJ$10:$AL$188,3,FALSE))),"")</f>
        <v>Midlands and East of England Commissioning Region</v>
      </c>
      <c r="C98" s="98" t="str">
        <f ca="1">IFERROR(IF((VLOOKUP($E98,'Org List'!$AO$10:$AQ$188,3,FALSE))="","",(VLOOKUP($E98,'Org List'!$AO$10:$AQ$188,3,FALSE))),"")</f>
        <v>East Region</v>
      </c>
      <c r="D98" s="116" t="str">
        <f ca="1">IFERROR(IF((VLOOKUP($E98,'Org List'!$AT$10:$AV$188,3,FALSE))="","",(VLOOKUP($E98,'Org List'!$AT$10:$AV$188,3,FALSE))),"")</f>
        <v>NHS England Midlands And East (Central Midlands)</v>
      </c>
      <c r="E98" s="97" t="str">
        <f t="shared" ca="1" si="2"/>
        <v>E10000015</v>
      </c>
      <c r="F98" s="99" t="str">
        <f ca="1">IF(E98="","",VLOOKUP(E98,'Org List'!$J$9:$K$488,2,0))</f>
        <v>Hertfordshire</v>
      </c>
      <c r="G98" s="123">
        <f ca="1">IFERROR(IF((VLOOKUP($E98,'DTOC Backsheet'!$D$5:$AF$183,G$9,FALSE))="","",(VLOOKUP($E98,'DTOC Backsheet'!$D$5:$AF$183,G$9,FALSE))),"")</f>
        <v>15392</v>
      </c>
      <c r="H98" s="124">
        <f ca="1">IFERROR(IF((VLOOKUP($E98,'DTOC Backsheet'!$D$5:$AF$183,H$9,FALSE))="","",(VLOOKUP($E98,'DTOC Backsheet'!$D$5:$AF$183,H$9,FALSE))),"")</f>
        <v>12044</v>
      </c>
      <c r="I98" s="124">
        <f ca="1">IFERROR(IF((VLOOKUP($E98,'DTOC Backsheet'!$D$5:$AF$183,I$9,FALSE))="","",(VLOOKUP($E98,'DTOC Backsheet'!$D$5:$AF$183,I$9,FALSE))),"")</f>
        <v>11078</v>
      </c>
      <c r="J98" s="125">
        <f ca="1">IFERROR(IF((VLOOKUP($E98,'DTOC Backsheet'!$D$5:$AF$183,J$9,FALSE))="","",(VLOOKUP($E98,'DTOC Backsheet'!$D$5:$AF$183,J$9,FALSE))),"")</f>
        <v>10537</v>
      </c>
      <c r="K98" s="184">
        <f ca="1">IFERROR(IF((VLOOKUP($E98,'DTOC Backsheet'!$D$5:$AF$183,K$9,FALSE))="","",(VLOOKUP($E98,'DTOC Backsheet'!$D$5:$AF$183,K$9,FALSE))),"")</f>
        <v>9817</v>
      </c>
      <c r="L98" s="126">
        <f ca="1">IFERROR(IF((VLOOKUP($E98,'DTOC Backsheet'!$D$5:$AF$183,L$9,FALSE))="","",(VLOOKUP($E98,'DTOC Backsheet'!$D$5:$AF$183,L$9,FALSE))),"")</f>
        <v>10545</v>
      </c>
      <c r="M98" s="127" t="str">
        <f ca="1">IFERROR(IF((VLOOKUP($E98,'DTOC Backsheet'!$D$5:$AF$183,M$9,FALSE))="","",(VLOOKUP($E98,'DTOC Backsheet'!$D$5:$AF$183,M$9,FALSE))),"")</f>
        <v/>
      </c>
      <c r="N98" s="126" t="str">
        <f ca="1">IFERROR(IF((VLOOKUP($E98,'DTOC Backsheet'!$D$5:$AF$183,N$9,FALSE))="","",(VLOOKUP($E98,'DTOC Backsheet'!$D$5:$AF$183,N$9,FALSE))),"")</f>
        <v/>
      </c>
    </row>
    <row r="99" spans="1:14" ht="15" customHeight="1" x14ac:dyDescent="0.3">
      <c r="A99" s="56">
        <v>85</v>
      </c>
      <c r="B99" s="97" t="str">
        <f ca="1">IFERROR(IF((VLOOKUP($E99,'Org List'!$AJ$10:$AL$188,3,FALSE))="","",(VLOOKUP($E99,'Org List'!$AJ$10:$AL$188,3,FALSE))),"")</f>
        <v>London Commissioning Region</v>
      </c>
      <c r="C99" s="98" t="str">
        <f ca="1">IFERROR(IF((VLOOKUP($E99,'Org List'!$AO$10:$AQ$188,3,FALSE))="","",(VLOOKUP($E99,'Org List'!$AO$10:$AQ$188,3,FALSE))),"")</f>
        <v>London Region</v>
      </c>
      <c r="D99" s="116" t="str">
        <f ca="1">IFERROR(IF((VLOOKUP($E99,'Org List'!$AT$10:$AV$188,3,FALSE))="","",(VLOOKUP($E99,'Org List'!$AT$10:$AV$188,3,FALSE))),"")</f>
        <v>NHS England London</v>
      </c>
      <c r="E99" s="97" t="str">
        <f t="shared" ca="1" si="2"/>
        <v>E09000017</v>
      </c>
      <c r="F99" s="99" t="str">
        <f ca="1">IF(E99="","",VLOOKUP(E99,'Org List'!$J$9:$K$488,2,0))</f>
        <v>Hillingdon</v>
      </c>
      <c r="G99" s="123">
        <f ca="1">IFERROR(IF((VLOOKUP($E99,'DTOC Backsheet'!$D$5:$AF$183,G$9,FALSE))="","",(VLOOKUP($E99,'DTOC Backsheet'!$D$5:$AF$183,G$9,FALSE))),"")</f>
        <v>2434</v>
      </c>
      <c r="H99" s="124">
        <f ca="1">IFERROR(IF((VLOOKUP($E99,'DTOC Backsheet'!$D$5:$AF$183,H$9,FALSE))="","",(VLOOKUP($E99,'DTOC Backsheet'!$D$5:$AF$183,H$9,FALSE))),"")</f>
        <v>1856</v>
      </c>
      <c r="I99" s="124">
        <f ca="1">IFERROR(IF((VLOOKUP($E99,'DTOC Backsheet'!$D$5:$AF$183,I$9,FALSE))="","",(VLOOKUP($E99,'DTOC Backsheet'!$D$5:$AF$183,I$9,FALSE))),"")</f>
        <v>1258</v>
      </c>
      <c r="J99" s="125">
        <f ca="1">IFERROR(IF((VLOOKUP($E99,'DTOC Backsheet'!$D$5:$AF$183,J$9,FALSE))="","",(VLOOKUP($E99,'DTOC Backsheet'!$D$5:$AF$183,J$9,FALSE))),"")</f>
        <v>983</v>
      </c>
      <c r="K99" s="184">
        <f ca="1">IFERROR(IF((VLOOKUP($E99,'DTOC Backsheet'!$D$5:$AF$183,K$9,FALSE))="","",(VLOOKUP($E99,'DTOC Backsheet'!$D$5:$AF$183,K$9,FALSE))),"")</f>
        <v>1356</v>
      </c>
      <c r="L99" s="126">
        <f ca="1">IFERROR(IF((VLOOKUP($E99,'DTOC Backsheet'!$D$5:$AF$183,L$9,FALSE))="","",(VLOOKUP($E99,'DTOC Backsheet'!$D$5:$AF$183,L$9,FALSE))),"")</f>
        <v>1042</v>
      </c>
      <c r="M99" s="127" t="str">
        <f ca="1">IFERROR(IF((VLOOKUP($E99,'DTOC Backsheet'!$D$5:$AF$183,M$9,FALSE))="","",(VLOOKUP($E99,'DTOC Backsheet'!$D$5:$AF$183,M$9,FALSE))),"")</f>
        <v/>
      </c>
      <c r="N99" s="126" t="str">
        <f ca="1">IFERROR(IF((VLOOKUP($E99,'DTOC Backsheet'!$D$5:$AF$183,N$9,FALSE))="","",(VLOOKUP($E99,'DTOC Backsheet'!$D$5:$AF$183,N$9,FALSE))),"")</f>
        <v/>
      </c>
    </row>
    <row r="100" spans="1:14" ht="15" customHeight="1" x14ac:dyDescent="0.3">
      <c r="A100" s="56">
        <v>86</v>
      </c>
      <c r="B100" s="97" t="str">
        <f ca="1">IFERROR(IF((VLOOKUP($E100,'Org List'!$AJ$10:$AL$188,3,FALSE))="","",(VLOOKUP($E100,'Org List'!$AJ$10:$AL$188,3,FALSE))),"")</f>
        <v>London Commissioning Region</v>
      </c>
      <c r="C100" s="98" t="str">
        <f ca="1">IFERROR(IF((VLOOKUP($E100,'Org List'!$AO$10:$AQ$188,3,FALSE))="","",(VLOOKUP($E100,'Org List'!$AO$10:$AQ$188,3,FALSE))),"")</f>
        <v>London Region</v>
      </c>
      <c r="D100" s="116" t="str">
        <f ca="1">IFERROR(IF((VLOOKUP($E100,'Org List'!$AT$10:$AV$188,3,FALSE))="","",(VLOOKUP($E100,'Org List'!$AT$10:$AV$188,3,FALSE))),"")</f>
        <v>NHS England London</v>
      </c>
      <c r="E100" s="97" t="str">
        <f t="shared" ca="1" si="2"/>
        <v>E09000018</v>
      </c>
      <c r="F100" s="99" t="str">
        <f ca="1">IF(E100="","",VLOOKUP(E100,'Org List'!$J$9:$K$488,2,0))</f>
        <v>Hounslow</v>
      </c>
      <c r="G100" s="123">
        <f ca="1">IFERROR(IF((VLOOKUP($E100,'DTOC Backsheet'!$D$5:$AF$183,G$9,FALSE))="","",(VLOOKUP($E100,'DTOC Backsheet'!$D$5:$AF$183,G$9,FALSE))),"")</f>
        <v>1509</v>
      </c>
      <c r="H100" s="124">
        <f ca="1">IFERROR(IF((VLOOKUP($E100,'DTOC Backsheet'!$D$5:$AF$183,H$9,FALSE))="","",(VLOOKUP($E100,'DTOC Backsheet'!$D$5:$AF$183,H$9,FALSE))),"")</f>
        <v>1530</v>
      </c>
      <c r="I100" s="124">
        <f ca="1">IFERROR(IF((VLOOKUP($E100,'DTOC Backsheet'!$D$5:$AF$183,I$9,FALSE))="","",(VLOOKUP($E100,'DTOC Backsheet'!$D$5:$AF$183,I$9,FALSE))),"")</f>
        <v>789</v>
      </c>
      <c r="J100" s="125">
        <f ca="1">IFERROR(IF((VLOOKUP($E100,'DTOC Backsheet'!$D$5:$AF$183,J$9,FALSE))="","",(VLOOKUP($E100,'DTOC Backsheet'!$D$5:$AF$183,J$9,FALSE))),"")</f>
        <v>905</v>
      </c>
      <c r="K100" s="184">
        <f ca="1">IFERROR(IF((VLOOKUP($E100,'DTOC Backsheet'!$D$5:$AF$183,K$9,FALSE))="","",(VLOOKUP($E100,'DTOC Backsheet'!$D$5:$AF$183,K$9,FALSE))),"")</f>
        <v>611</v>
      </c>
      <c r="L100" s="126">
        <f ca="1">IFERROR(IF((VLOOKUP($E100,'DTOC Backsheet'!$D$5:$AF$183,L$9,FALSE))="","",(VLOOKUP($E100,'DTOC Backsheet'!$D$5:$AF$183,L$9,FALSE))),"")</f>
        <v>1111</v>
      </c>
      <c r="M100" s="127" t="str">
        <f ca="1">IFERROR(IF((VLOOKUP($E100,'DTOC Backsheet'!$D$5:$AF$183,M$9,FALSE))="","",(VLOOKUP($E100,'DTOC Backsheet'!$D$5:$AF$183,M$9,FALSE))),"")</f>
        <v/>
      </c>
      <c r="N100" s="126" t="str">
        <f ca="1">IFERROR(IF((VLOOKUP($E100,'DTOC Backsheet'!$D$5:$AF$183,N$9,FALSE))="","",(VLOOKUP($E100,'DTOC Backsheet'!$D$5:$AF$183,N$9,FALSE))),"")</f>
        <v/>
      </c>
    </row>
    <row r="101" spans="1:14" ht="15" customHeight="1" x14ac:dyDescent="0.3">
      <c r="A101" s="56">
        <v>87</v>
      </c>
      <c r="B101" s="97" t="str">
        <f ca="1">IFERROR(IF((VLOOKUP($E101,'Org List'!$AJ$10:$AL$188,3,FALSE))="","",(VLOOKUP($E101,'Org List'!$AJ$10:$AL$188,3,FALSE))),"")</f>
        <v>South East England Commissioning Region</v>
      </c>
      <c r="C101" s="98" t="str">
        <f ca="1">IFERROR(IF((VLOOKUP($E101,'Org List'!$AO$10:$AQ$188,3,FALSE))="","",(VLOOKUP($E101,'Org List'!$AO$10:$AQ$188,3,FALSE))),"")</f>
        <v>South East Region</v>
      </c>
      <c r="D101" s="116" t="str">
        <f ca="1">IFERROR(IF((VLOOKUP($E101,'Org List'!$AT$10:$AV$188,3,FALSE))="","",(VLOOKUP($E101,'Org List'!$AT$10:$AV$188,3,FALSE))),"")</f>
        <v>NHS England South East (Hampshire, Isle of Wight and Thames Valley)</v>
      </c>
      <c r="E101" s="97" t="str">
        <f t="shared" ca="1" si="2"/>
        <v>E06000046</v>
      </c>
      <c r="F101" s="99" t="str">
        <f ca="1">IF(E101="","",VLOOKUP(E101,'Org List'!$J$9:$K$488,2,0))</f>
        <v>Isle of Wight</v>
      </c>
      <c r="G101" s="123">
        <f ca="1">IFERROR(IF((VLOOKUP($E101,'DTOC Backsheet'!$D$5:$AF$183,G$9,FALSE))="","",(VLOOKUP($E101,'DTOC Backsheet'!$D$5:$AF$183,G$9,FALSE))),"")</f>
        <v>768</v>
      </c>
      <c r="H101" s="124">
        <f ca="1">IFERROR(IF((VLOOKUP($E101,'DTOC Backsheet'!$D$5:$AF$183,H$9,FALSE))="","",(VLOOKUP($E101,'DTOC Backsheet'!$D$5:$AF$183,H$9,FALSE))),"")</f>
        <v>868</v>
      </c>
      <c r="I101" s="124">
        <f ca="1">IFERROR(IF((VLOOKUP($E101,'DTOC Backsheet'!$D$5:$AF$183,I$9,FALSE))="","",(VLOOKUP($E101,'DTOC Backsheet'!$D$5:$AF$183,I$9,FALSE))),"")</f>
        <v>635</v>
      </c>
      <c r="J101" s="125">
        <f ca="1">IFERROR(IF((VLOOKUP($E101,'DTOC Backsheet'!$D$5:$AF$183,J$9,FALSE))="","",(VLOOKUP($E101,'DTOC Backsheet'!$D$5:$AF$183,J$9,FALSE))),"")</f>
        <v>482</v>
      </c>
      <c r="K101" s="184">
        <f ca="1">IFERROR(IF((VLOOKUP($E101,'DTOC Backsheet'!$D$5:$AF$183,K$9,FALSE))="","",(VLOOKUP($E101,'DTOC Backsheet'!$D$5:$AF$183,K$9,FALSE))),"")</f>
        <v>522</v>
      </c>
      <c r="L101" s="126">
        <f ca="1">IFERROR(IF((VLOOKUP($E101,'DTOC Backsheet'!$D$5:$AF$183,L$9,FALSE))="","",(VLOOKUP($E101,'DTOC Backsheet'!$D$5:$AF$183,L$9,FALSE))),"")</f>
        <v>700</v>
      </c>
      <c r="M101" s="127" t="str">
        <f ca="1">IFERROR(IF((VLOOKUP($E101,'DTOC Backsheet'!$D$5:$AF$183,M$9,FALSE))="","",(VLOOKUP($E101,'DTOC Backsheet'!$D$5:$AF$183,M$9,FALSE))),"")</f>
        <v/>
      </c>
      <c r="N101" s="126" t="str">
        <f ca="1">IFERROR(IF((VLOOKUP($E101,'DTOC Backsheet'!$D$5:$AF$183,N$9,FALSE))="","",(VLOOKUP($E101,'DTOC Backsheet'!$D$5:$AF$183,N$9,FALSE))),"")</f>
        <v/>
      </c>
    </row>
    <row r="102" spans="1:14" ht="15" customHeight="1" x14ac:dyDescent="0.3">
      <c r="A102" s="56">
        <v>88</v>
      </c>
      <c r="B102" s="97" t="str">
        <f ca="1">IFERROR(IF((VLOOKUP($E102,'Org List'!$AJ$10:$AL$188,3,FALSE))="","",(VLOOKUP($E102,'Org List'!$AJ$10:$AL$188,3,FALSE))),"")</f>
        <v>London Commissioning Region</v>
      </c>
      <c r="C102" s="98" t="str">
        <f ca="1">IFERROR(IF((VLOOKUP($E102,'Org List'!$AO$10:$AQ$188,3,FALSE))="","",(VLOOKUP($E102,'Org List'!$AO$10:$AQ$188,3,FALSE))),"")</f>
        <v>London Region</v>
      </c>
      <c r="D102" s="116" t="str">
        <f ca="1">IFERROR(IF((VLOOKUP($E102,'Org List'!$AT$10:$AV$188,3,FALSE))="","",(VLOOKUP($E102,'Org List'!$AT$10:$AV$188,3,FALSE))),"")</f>
        <v>NHS England London</v>
      </c>
      <c r="E102" s="97" t="str">
        <f t="shared" ca="1" si="2"/>
        <v>E09000019</v>
      </c>
      <c r="F102" s="99" t="str">
        <f ca="1">IF(E102="","",VLOOKUP(E102,'Org List'!$J$9:$K$488,2,0))</f>
        <v>Islington</v>
      </c>
      <c r="G102" s="123">
        <f ca="1">IFERROR(IF((VLOOKUP($E102,'DTOC Backsheet'!$D$5:$AF$183,G$9,FALSE))="","",(VLOOKUP($E102,'DTOC Backsheet'!$D$5:$AF$183,G$9,FALSE))),"")</f>
        <v>1408</v>
      </c>
      <c r="H102" s="124">
        <f ca="1">IFERROR(IF((VLOOKUP($E102,'DTOC Backsheet'!$D$5:$AF$183,H$9,FALSE))="","",(VLOOKUP($E102,'DTOC Backsheet'!$D$5:$AF$183,H$9,FALSE))),"")</f>
        <v>1806</v>
      </c>
      <c r="I102" s="124">
        <f ca="1">IFERROR(IF((VLOOKUP($E102,'DTOC Backsheet'!$D$5:$AF$183,I$9,FALSE))="","",(VLOOKUP($E102,'DTOC Backsheet'!$D$5:$AF$183,I$9,FALSE))),"")</f>
        <v>1697</v>
      </c>
      <c r="J102" s="125">
        <f ca="1">IFERROR(IF((VLOOKUP($E102,'DTOC Backsheet'!$D$5:$AF$183,J$9,FALSE))="","",(VLOOKUP($E102,'DTOC Backsheet'!$D$5:$AF$183,J$9,FALSE))),"")</f>
        <v>1643</v>
      </c>
      <c r="K102" s="184">
        <f ca="1">IFERROR(IF((VLOOKUP($E102,'DTOC Backsheet'!$D$5:$AF$183,K$9,FALSE))="","",(VLOOKUP($E102,'DTOC Backsheet'!$D$5:$AF$183,K$9,FALSE))),"")</f>
        <v>1585</v>
      </c>
      <c r="L102" s="126">
        <f ca="1">IFERROR(IF((VLOOKUP($E102,'DTOC Backsheet'!$D$5:$AF$183,L$9,FALSE))="","",(VLOOKUP($E102,'DTOC Backsheet'!$D$5:$AF$183,L$9,FALSE))),"")</f>
        <v>1316</v>
      </c>
      <c r="M102" s="127" t="str">
        <f ca="1">IFERROR(IF((VLOOKUP($E102,'DTOC Backsheet'!$D$5:$AF$183,M$9,FALSE))="","",(VLOOKUP($E102,'DTOC Backsheet'!$D$5:$AF$183,M$9,FALSE))),"")</f>
        <v/>
      </c>
      <c r="N102" s="126" t="str">
        <f ca="1">IFERROR(IF((VLOOKUP($E102,'DTOC Backsheet'!$D$5:$AF$183,N$9,FALSE))="","",(VLOOKUP($E102,'DTOC Backsheet'!$D$5:$AF$183,N$9,FALSE))),"")</f>
        <v/>
      </c>
    </row>
    <row r="103" spans="1:14" ht="15" customHeight="1" x14ac:dyDescent="0.3">
      <c r="A103" s="56">
        <v>89</v>
      </c>
      <c r="B103" s="97" t="str">
        <f ca="1">IFERROR(IF((VLOOKUP($E103,'Org List'!$AJ$10:$AL$188,3,FALSE))="","",(VLOOKUP($E103,'Org List'!$AJ$10:$AL$188,3,FALSE))),"")</f>
        <v>London Commissioning Region</v>
      </c>
      <c r="C103" s="98" t="str">
        <f ca="1">IFERROR(IF((VLOOKUP($E103,'Org List'!$AO$10:$AQ$188,3,FALSE))="","",(VLOOKUP($E103,'Org List'!$AO$10:$AQ$188,3,FALSE))),"")</f>
        <v>London Region</v>
      </c>
      <c r="D103" s="116" t="str">
        <f ca="1">IFERROR(IF((VLOOKUP($E103,'Org List'!$AT$10:$AV$188,3,FALSE))="","",(VLOOKUP($E103,'Org List'!$AT$10:$AV$188,3,FALSE))),"")</f>
        <v>NHS England London</v>
      </c>
      <c r="E103" s="97" t="str">
        <f t="shared" ca="1" si="2"/>
        <v>E09000020</v>
      </c>
      <c r="F103" s="99" t="str">
        <f ca="1">IF(E103="","",VLOOKUP(E103,'Org List'!$J$9:$K$488,2,0))</f>
        <v>Kensington and Chelsea</v>
      </c>
      <c r="G103" s="123">
        <f ca="1">IFERROR(IF((VLOOKUP($E103,'DTOC Backsheet'!$D$5:$AF$183,G$9,FALSE))="","",(VLOOKUP($E103,'DTOC Backsheet'!$D$5:$AF$183,G$9,FALSE))),"")</f>
        <v>740</v>
      </c>
      <c r="H103" s="124">
        <f ca="1">IFERROR(IF((VLOOKUP($E103,'DTOC Backsheet'!$D$5:$AF$183,H$9,FALSE))="","",(VLOOKUP($E103,'DTOC Backsheet'!$D$5:$AF$183,H$9,FALSE))),"")</f>
        <v>1011</v>
      </c>
      <c r="I103" s="124">
        <f ca="1">IFERROR(IF((VLOOKUP($E103,'DTOC Backsheet'!$D$5:$AF$183,I$9,FALSE))="","",(VLOOKUP($E103,'DTOC Backsheet'!$D$5:$AF$183,I$9,FALSE))),"")</f>
        <v>1056</v>
      </c>
      <c r="J103" s="125">
        <f ca="1">IFERROR(IF((VLOOKUP($E103,'DTOC Backsheet'!$D$5:$AF$183,J$9,FALSE))="","",(VLOOKUP($E103,'DTOC Backsheet'!$D$5:$AF$183,J$9,FALSE))),"")</f>
        <v>846</v>
      </c>
      <c r="K103" s="184">
        <f ca="1">IFERROR(IF((VLOOKUP($E103,'DTOC Backsheet'!$D$5:$AF$183,K$9,FALSE))="","",(VLOOKUP($E103,'DTOC Backsheet'!$D$5:$AF$183,K$9,FALSE))),"")</f>
        <v>532</v>
      </c>
      <c r="L103" s="126">
        <f ca="1">IFERROR(IF((VLOOKUP($E103,'DTOC Backsheet'!$D$5:$AF$183,L$9,FALSE))="","",(VLOOKUP($E103,'DTOC Backsheet'!$D$5:$AF$183,L$9,FALSE))),"")</f>
        <v>585</v>
      </c>
      <c r="M103" s="127" t="str">
        <f ca="1">IFERROR(IF((VLOOKUP($E103,'DTOC Backsheet'!$D$5:$AF$183,M$9,FALSE))="","",(VLOOKUP($E103,'DTOC Backsheet'!$D$5:$AF$183,M$9,FALSE))),"")</f>
        <v/>
      </c>
      <c r="N103" s="126" t="str">
        <f ca="1">IFERROR(IF((VLOOKUP($E103,'DTOC Backsheet'!$D$5:$AF$183,N$9,FALSE))="","",(VLOOKUP($E103,'DTOC Backsheet'!$D$5:$AF$183,N$9,FALSE))),"")</f>
        <v/>
      </c>
    </row>
    <row r="104" spans="1:14" ht="15" customHeight="1" x14ac:dyDescent="0.3">
      <c r="A104" s="56">
        <v>90</v>
      </c>
      <c r="B104" s="97" t="str">
        <f ca="1">IFERROR(IF((VLOOKUP($E104,'Org List'!$AJ$10:$AL$188,3,FALSE))="","",(VLOOKUP($E104,'Org List'!$AJ$10:$AL$188,3,FALSE))),"")</f>
        <v>South East England Commissioning Region</v>
      </c>
      <c r="C104" s="98" t="str">
        <f ca="1">IFERROR(IF((VLOOKUP($E104,'Org List'!$AO$10:$AQ$188,3,FALSE))="","",(VLOOKUP($E104,'Org List'!$AO$10:$AQ$188,3,FALSE))),"")</f>
        <v>South East Region</v>
      </c>
      <c r="D104" s="116" t="str">
        <f ca="1">IFERROR(IF((VLOOKUP($E104,'Org List'!$AT$10:$AV$188,3,FALSE))="","",(VLOOKUP($E104,'Org List'!$AT$10:$AV$188,3,FALSE))),"")</f>
        <v>NHS England South East (Kent, Surrey and Sussex)</v>
      </c>
      <c r="E104" s="97" t="str">
        <f t="shared" ca="1" si="2"/>
        <v>E10000016</v>
      </c>
      <c r="F104" s="99" t="str">
        <f ca="1">IF(E104="","",VLOOKUP(E104,'Org List'!$J$9:$K$488,2,0))</f>
        <v>Kent</v>
      </c>
      <c r="G104" s="123">
        <f ca="1">IFERROR(IF((VLOOKUP($E104,'DTOC Backsheet'!$D$5:$AF$183,G$9,FALSE))="","",(VLOOKUP($E104,'DTOC Backsheet'!$D$5:$AF$183,G$9,FALSE))),"")</f>
        <v>14373</v>
      </c>
      <c r="H104" s="124">
        <f ca="1">IFERROR(IF((VLOOKUP($E104,'DTOC Backsheet'!$D$5:$AF$183,H$9,FALSE))="","",(VLOOKUP($E104,'DTOC Backsheet'!$D$5:$AF$183,H$9,FALSE))),"")</f>
        <v>13316</v>
      </c>
      <c r="I104" s="124">
        <f ca="1">IFERROR(IF((VLOOKUP($E104,'DTOC Backsheet'!$D$5:$AF$183,I$9,FALSE))="","",(VLOOKUP($E104,'DTOC Backsheet'!$D$5:$AF$183,I$9,FALSE))),"")</f>
        <v>12705</v>
      </c>
      <c r="J104" s="125">
        <f ca="1">IFERROR(IF((VLOOKUP($E104,'DTOC Backsheet'!$D$5:$AF$183,J$9,FALSE))="","",(VLOOKUP($E104,'DTOC Backsheet'!$D$5:$AF$183,J$9,FALSE))),"")</f>
        <v>13809</v>
      </c>
      <c r="K104" s="184">
        <f ca="1">IFERROR(IF((VLOOKUP($E104,'DTOC Backsheet'!$D$5:$AF$183,K$9,FALSE))="","",(VLOOKUP($E104,'DTOC Backsheet'!$D$5:$AF$183,K$9,FALSE))),"")</f>
        <v>14405</v>
      </c>
      <c r="L104" s="126">
        <f ca="1">IFERROR(IF((VLOOKUP($E104,'DTOC Backsheet'!$D$5:$AF$183,L$9,FALSE))="","",(VLOOKUP($E104,'DTOC Backsheet'!$D$5:$AF$183,L$9,FALSE))),"")</f>
        <v>14057</v>
      </c>
      <c r="M104" s="127" t="str">
        <f ca="1">IFERROR(IF((VLOOKUP($E104,'DTOC Backsheet'!$D$5:$AF$183,M$9,FALSE))="","",(VLOOKUP($E104,'DTOC Backsheet'!$D$5:$AF$183,M$9,FALSE))),"")</f>
        <v/>
      </c>
      <c r="N104" s="126" t="str">
        <f ca="1">IFERROR(IF((VLOOKUP($E104,'DTOC Backsheet'!$D$5:$AF$183,N$9,FALSE))="","",(VLOOKUP($E104,'DTOC Backsheet'!$D$5:$AF$183,N$9,FALSE))),"")</f>
        <v/>
      </c>
    </row>
    <row r="105" spans="1:14" ht="15" customHeight="1" x14ac:dyDescent="0.3">
      <c r="A105" s="56">
        <v>91</v>
      </c>
      <c r="B105" s="97" t="str">
        <f ca="1">IFERROR(IF((VLOOKUP($E105,'Org List'!$AJ$10:$AL$188,3,FALSE))="","",(VLOOKUP($E105,'Org List'!$AJ$10:$AL$188,3,FALSE))),"")</f>
        <v>North of England Commissioning Region</v>
      </c>
      <c r="C105" s="98" t="str">
        <f ca="1">IFERROR(IF((VLOOKUP($E105,'Org List'!$AO$10:$AQ$188,3,FALSE))="","",(VLOOKUP($E105,'Org List'!$AO$10:$AQ$188,3,FALSE))),"")</f>
        <v>Yorkshire and The Humber Region</v>
      </c>
      <c r="D105" s="116" t="str">
        <f ca="1">IFERROR(IF((VLOOKUP($E105,'Org List'!$AT$10:$AV$188,3,FALSE))="","",(VLOOKUP($E105,'Org List'!$AT$10:$AV$188,3,FALSE))),"")</f>
        <v>NHS England North (Yorkshire And Humber)</v>
      </c>
      <c r="E105" s="97" t="str">
        <f t="shared" ca="1" si="2"/>
        <v>E06000010</v>
      </c>
      <c r="F105" s="99" t="str">
        <f ca="1">IF(E105="","",VLOOKUP(E105,'Org List'!$J$9:$K$488,2,0))</f>
        <v>Kingston upon Hull, City of</v>
      </c>
      <c r="G105" s="123">
        <f ca="1">IFERROR(IF((VLOOKUP($E105,'DTOC Backsheet'!$D$5:$AF$183,G$9,FALSE))="","",(VLOOKUP($E105,'DTOC Backsheet'!$D$5:$AF$183,G$9,FALSE))),"")</f>
        <v>1810</v>
      </c>
      <c r="H105" s="124">
        <f ca="1">IFERROR(IF((VLOOKUP($E105,'DTOC Backsheet'!$D$5:$AF$183,H$9,FALSE))="","",(VLOOKUP($E105,'DTOC Backsheet'!$D$5:$AF$183,H$9,FALSE))),"")</f>
        <v>2180</v>
      </c>
      <c r="I105" s="124">
        <f ca="1">IFERROR(IF((VLOOKUP($E105,'DTOC Backsheet'!$D$5:$AF$183,I$9,FALSE))="","",(VLOOKUP($E105,'DTOC Backsheet'!$D$5:$AF$183,I$9,FALSE))),"")</f>
        <v>2049</v>
      </c>
      <c r="J105" s="125">
        <f ca="1">IFERROR(IF((VLOOKUP($E105,'DTOC Backsheet'!$D$5:$AF$183,J$9,FALSE))="","",(VLOOKUP($E105,'DTOC Backsheet'!$D$5:$AF$183,J$9,FALSE))),"")</f>
        <v>2436</v>
      </c>
      <c r="K105" s="184">
        <f ca="1">IFERROR(IF((VLOOKUP($E105,'DTOC Backsheet'!$D$5:$AF$183,K$9,FALSE))="","",(VLOOKUP($E105,'DTOC Backsheet'!$D$5:$AF$183,K$9,FALSE))),"")</f>
        <v>1637</v>
      </c>
      <c r="L105" s="126">
        <f ca="1">IFERROR(IF((VLOOKUP($E105,'DTOC Backsheet'!$D$5:$AF$183,L$9,FALSE))="","",(VLOOKUP($E105,'DTOC Backsheet'!$D$5:$AF$183,L$9,FALSE))),"")</f>
        <v>2001</v>
      </c>
      <c r="M105" s="127" t="str">
        <f ca="1">IFERROR(IF((VLOOKUP($E105,'DTOC Backsheet'!$D$5:$AF$183,M$9,FALSE))="","",(VLOOKUP($E105,'DTOC Backsheet'!$D$5:$AF$183,M$9,FALSE))),"")</f>
        <v/>
      </c>
      <c r="N105" s="126" t="str">
        <f ca="1">IFERROR(IF((VLOOKUP($E105,'DTOC Backsheet'!$D$5:$AF$183,N$9,FALSE))="","",(VLOOKUP($E105,'DTOC Backsheet'!$D$5:$AF$183,N$9,FALSE))),"")</f>
        <v/>
      </c>
    </row>
    <row r="106" spans="1:14" ht="15" customHeight="1" x14ac:dyDescent="0.3">
      <c r="A106" s="56">
        <v>92</v>
      </c>
      <c r="B106" s="97" t="str">
        <f ca="1">IFERROR(IF((VLOOKUP($E106,'Org List'!$AJ$10:$AL$188,3,FALSE))="","",(VLOOKUP($E106,'Org List'!$AJ$10:$AL$188,3,FALSE))),"")</f>
        <v>London Commissioning Region</v>
      </c>
      <c r="C106" s="98" t="str">
        <f ca="1">IFERROR(IF((VLOOKUP($E106,'Org List'!$AO$10:$AQ$188,3,FALSE))="","",(VLOOKUP($E106,'Org List'!$AO$10:$AQ$188,3,FALSE))),"")</f>
        <v>London Region</v>
      </c>
      <c r="D106" s="116" t="str">
        <f ca="1">IFERROR(IF((VLOOKUP($E106,'Org List'!$AT$10:$AV$188,3,FALSE))="","",(VLOOKUP($E106,'Org List'!$AT$10:$AV$188,3,FALSE))),"")</f>
        <v>NHS England London</v>
      </c>
      <c r="E106" s="97" t="str">
        <f t="shared" ca="1" si="2"/>
        <v>E09000021</v>
      </c>
      <c r="F106" s="99" t="str">
        <f ca="1">IF(E106="","",VLOOKUP(E106,'Org List'!$J$9:$K$488,2,0))</f>
        <v>Kingston upon Thames</v>
      </c>
      <c r="G106" s="123">
        <f ca="1">IFERROR(IF((VLOOKUP($E106,'DTOC Backsheet'!$D$5:$AF$183,G$9,FALSE))="","",(VLOOKUP($E106,'DTOC Backsheet'!$D$5:$AF$183,G$9,FALSE))),"")</f>
        <v>1095</v>
      </c>
      <c r="H106" s="124">
        <f ca="1">IFERROR(IF((VLOOKUP($E106,'DTOC Backsheet'!$D$5:$AF$183,H$9,FALSE))="","",(VLOOKUP($E106,'DTOC Backsheet'!$D$5:$AF$183,H$9,FALSE))),"")</f>
        <v>604</v>
      </c>
      <c r="I106" s="124">
        <f ca="1">IFERROR(IF((VLOOKUP($E106,'DTOC Backsheet'!$D$5:$AF$183,I$9,FALSE))="","",(VLOOKUP($E106,'DTOC Backsheet'!$D$5:$AF$183,I$9,FALSE))),"")</f>
        <v>649</v>
      </c>
      <c r="J106" s="125">
        <f ca="1">IFERROR(IF((VLOOKUP($E106,'DTOC Backsheet'!$D$5:$AF$183,J$9,FALSE))="","",(VLOOKUP($E106,'DTOC Backsheet'!$D$5:$AF$183,J$9,FALSE))),"")</f>
        <v>703</v>
      </c>
      <c r="K106" s="184">
        <f ca="1">IFERROR(IF((VLOOKUP($E106,'DTOC Backsheet'!$D$5:$AF$183,K$9,FALSE))="","",(VLOOKUP($E106,'DTOC Backsheet'!$D$5:$AF$183,K$9,FALSE))),"")</f>
        <v>668</v>
      </c>
      <c r="L106" s="126">
        <f ca="1">IFERROR(IF((VLOOKUP($E106,'DTOC Backsheet'!$D$5:$AF$183,L$9,FALSE))="","",(VLOOKUP($E106,'DTOC Backsheet'!$D$5:$AF$183,L$9,FALSE))),"")</f>
        <v>452</v>
      </c>
      <c r="M106" s="127" t="str">
        <f ca="1">IFERROR(IF((VLOOKUP($E106,'DTOC Backsheet'!$D$5:$AF$183,M$9,FALSE))="","",(VLOOKUP($E106,'DTOC Backsheet'!$D$5:$AF$183,M$9,FALSE))),"")</f>
        <v/>
      </c>
      <c r="N106" s="126" t="str">
        <f ca="1">IFERROR(IF((VLOOKUP($E106,'DTOC Backsheet'!$D$5:$AF$183,N$9,FALSE))="","",(VLOOKUP($E106,'DTOC Backsheet'!$D$5:$AF$183,N$9,FALSE))),"")</f>
        <v/>
      </c>
    </row>
    <row r="107" spans="1:14" ht="15" customHeight="1" x14ac:dyDescent="0.3">
      <c r="A107" s="56">
        <v>93</v>
      </c>
      <c r="B107" s="97" t="str">
        <f ca="1">IFERROR(IF((VLOOKUP($E107,'Org List'!$AJ$10:$AL$188,3,FALSE))="","",(VLOOKUP($E107,'Org List'!$AJ$10:$AL$188,3,FALSE))),"")</f>
        <v>North of England Commissioning Region</v>
      </c>
      <c r="C107" s="98" t="str">
        <f ca="1">IFERROR(IF((VLOOKUP($E107,'Org List'!$AO$10:$AQ$188,3,FALSE))="","",(VLOOKUP($E107,'Org List'!$AO$10:$AQ$188,3,FALSE))),"")</f>
        <v>Yorkshire and The Humber Region</v>
      </c>
      <c r="D107" s="116" t="str">
        <f ca="1">IFERROR(IF((VLOOKUP($E107,'Org List'!$AT$10:$AV$188,3,FALSE))="","",(VLOOKUP($E107,'Org List'!$AT$10:$AV$188,3,FALSE))),"")</f>
        <v>NHS England North (Yorkshire And Humber)</v>
      </c>
      <c r="E107" s="97" t="str">
        <f t="shared" ca="1" si="2"/>
        <v>E08000034</v>
      </c>
      <c r="F107" s="99" t="str">
        <f ca="1">IF(E107="","",VLOOKUP(E107,'Org List'!$J$9:$K$488,2,0))</f>
        <v>Kirklees</v>
      </c>
      <c r="G107" s="123">
        <f ca="1">IFERROR(IF((VLOOKUP($E107,'DTOC Backsheet'!$D$5:$AF$183,G$9,FALSE))="","",(VLOOKUP($E107,'DTOC Backsheet'!$D$5:$AF$183,G$9,FALSE))),"")</f>
        <v>2439</v>
      </c>
      <c r="H107" s="124">
        <f ca="1">IFERROR(IF((VLOOKUP($E107,'DTOC Backsheet'!$D$5:$AF$183,H$9,FALSE))="","",(VLOOKUP($E107,'DTOC Backsheet'!$D$5:$AF$183,H$9,FALSE))),"")</f>
        <v>2247</v>
      </c>
      <c r="I107" s="124">
        <f ca="1">IFERROR(IF((VLOOKUP($E107,'DTOC Backsheet'!$D$5:$AF$183,I$9,FALSE))="","",(VLOOKUP($E107,'DTOC Backsheet'!$D$5:$AF$183,I$9,FALSE))),"")</f>
        <v>2534</v>
      </c>
      <c r="J107" s="125">
        <f ca="1">IFERROR(IF((VLOOKUP($E107,'DTOC Backsheet'!$D$5:$AF$183,J$9,FALSE))="","",(VLOOKUP($E107,'DTOC Backsheet'!$D$5:$AF$183,J$9,FALSE))),"")</f>
        <v>2308</v>
      </c>
      <c r="K107" s="184">
        <f ca="1">IFERROR(IF((VLOOKUP($E107,'DTOC Backsheet'!$D$5:$AF$183,K$9,FALSE))="","",(VLOOKUP($E107,'DTOC Backsheet'!$D$5:$AF$183,K$9,FALSE))),"")</f>
        <v>3004</v>
      </c>
      <c r="L107" s="126">
        <f ca="1">IFERROR(IF((VLOOKUP($E107,'DTOC Backsheet'!$D$5:$AF$183,L$9,FALSE))="","",(VLOOKUP($E107,'DTOC Backsheet'!$D$5:$AF$183,L$9,FALSE))),"")</f>
        <v>2816</v>
      </c>
      <c r="M107" s="127" t="str">
        <f ca="1">IFERROR(IF((VLOOKUP($E107,'DTOC Backsheet'!$D$5:$AF$183,M$9,FALSE))="","",(VLOOKUP($E107,'DTOC Backsheet'!$D$5:$AF$183,M$9,FALSE))),"")</f>
        <v/>
      </c>
      <c r="N107" s="126" t="str">
        <f ca="1">IFERROR(IF((VLOOKUP($E107,'DTOC Backsheet'!$D$5:$AF$183,N$9,FALSE))="","",(VLOOKUP($E107,'DTOC Backsheet'!$D$5:$AF$183,N$9,FALSE))),"")</f>
        <v/>
      </c>
    </row>
    <row r="108" spans="1:14" ht="15" customHeight="1" x14ac:dyDescent="0.3">
      <c r="A108" s="56">
        <v>94</v>
      </c>
      <c r="B108" s="97" t="str">
        <f ca="1">IFERROR(IF((VLOOKUP($E108,'Org List'!$AJ$10:$AL$188,3,FALSE))="","",(VLOOKUP($E108,'Org List'!$AJ$10:$AL$188,3,FALSE))),"")</f>
        <v>North of England Commissioning Region</v>
      </c>
      <c r="C108" s="98" t="str">
        <f ca="1">IFERROR(IF((VLOOKUP($E108,'Org List'!$AO$10:$AQ$188,3,FALSE))="","",(VLOOKUP($E108,'Org List'!$AO$10:$AQ$188,3,FALSE))),"")</f>
        <v>North West Region</v>
      </c>
      <c r="D108" s="116" t="str">
        <f ca="1">IFERROR(IF((VLOOKUP($E108,'Org List'!$AT$10:$AV$188,3,FALSE))="","",(VLOOKUP($E108,'Org List'!$AT$10:$AV$188,3,FALSE))),"")</f>
        <v>NHS England North (Cheshire And Merseyside)</v>
      </c>
      <c r="E108" s="97" t="str">
        <f t="shared" ca="1" si="2"/>
        <v>E08000011</v>
      </c>
      <c r="F108" s="99" t="str">
        <f ca="1">IF(E108="","",VLOOKUP(E108,'Org List'!$J$9:$K$488,2,0))</f>
        <v>Knowsley</v>
      </c>
      <c r="G108" s="123">
        <f ca="1">IFERROR(IF((VLOOKUP($E108,'DTOC Backsheet'!$D$5:$AF$183,G$9,FALSE))="","",(VLOOKUP($E108,'DTOC Backsheet'!$D$5:$AF$183,G$9,FALSE))),"")</f>
        <v>1226</v>
      </c>
      <c r="H108" s="124">
        <f ca="1">IFERROR(IF((VLOOKUP($E108,'DTOC Backsheet'!$D$5:$AF$183,H$9,FALSE))="","",(VLOOKUP($E108,'DTOC Backsheet'!$D$5:$AF$183,H$9,FALSE))),"")</f>
        <v>1643</v>
      </c>
      <c r="I108" s="124">
        <f ca="1">IFERROR(IF((VLOOKUP($E108,'DTOC Backsheet'!$D$5:$AF$183,I$9,FALSE))="","",(VLOOKUP($E108,'DTOC Backsheet'!$D$5:$AF$183,I$9,FALSE))),"")</f>
        <v>848</v>
      </c>
      <c r="J108" s="125">
        <f ca="1">IFERROR(IF((VLOOKUP($E108,'DTOC Backsheet'!$D$5:$AF$183,J$9,FALSE))="","",(VLOOKUP($E108,'DTOC Backsheet'!$D$5:$AF$183,J$9,FALSE))),"")</f>
        <v>905</v>
      </c>
      <c r="K108" s="184">
        <f ca="1">IFERROR(IF((VLOOKUP($E108,'DTOC Backsheet'!$D$5:$AF$183,K$9,FALSE))="","",(VLOOKUP($E108,'DTOC Backsheet'!$D$5:$AF$183,K$9,FALSE))),"")</f>
        <v>957</v>
      </c>
      <c r="L108" s="126">
        <f ca="1">IFERROR(IF((VLOOKUP($E108,'DTOC Backsheet'!$D$5:$AF$183,L$9,FALSE))="","",(VLOOKUP($E108,'DTOC Backsheet'!$D$5:$AF$183,L$9,FALSE))),"")</f>
        <v>1435</v>
      </c>
      <c r="M108" s="127" t="str">
        <f ca="1">IFERROR(IF((VLOOKUP($E108,'DTOC Backsheet'!$D$5:$AF$183,M$9,FALSE))="","",(VLOOKUP($E108,'DTOC Backsheet'!$D$5:$AF$183,M$9,FALSE))),"")</f>
        <v/>
      </c>
      <c r="N108" s="126" t="str">
        <f ca="1">IFERROR(IF((VLOOKUP($E108,'DTOC Backsheet'!$D$5:$AF$183,N$9,FALSE))="","",(VLOOKUP($E108,'DTOC Backsheet'!$D$5:$AF$183,N$9,FALSE))),"")</f>
        <v/>
      </c>
    </row>
    <row r="109" spans="1:14" ht="15" customHeight="1" x14ac:dyDescent="0.3">
      <c r="A109" s="56">
        <v>95</v>
      </c>
      <c r="B109" s="97" t="str">
        <f ca="1">IFERROR(IF((VLOOKUP($E109,'Org List'!$AJ$10:$AL$188,3,FALSE))="","",(VLOOKUP($E109,'Org List'!$AJ$10:$AL$188,3,FALSE))),"")</f>
        <v>London Commissioning Region</v>
      </c>
      <c r="C109" s="98" t="str">
        <f ca="1">IFERROR(IF((VLOOKUP($E109,'Org List'!$AO$10:$AQ$188,3,FALSE))="","",(VLOOKUP($E109,'Org List'!$AO$10:$AQ$188,3,FALSE))),"")</f>
        <v>London Region</v>
      </c>
      <c r="D109" s="116" t="str">
        <f ca="1">IFERROR(IF((VLOOKUP($E109,'Org List'!$AT$10:$AV$188,3,FALSE))="","",(VLOOKUP($E109,'Org List'!$AT$10:$AV$188,3,FALSE))),"")</f>
        <v>NHS England London</v>
      </c>
      <c r="E109" s="97" t="str">
        <f t="shared" ca="1" si="2"/>
        <v>E09000022</v>
      </c>
      <c r="F109" s="99" t="str">
        <f ca="1">IF(E109="","",VLOOKUP(E109,'Org List'!$J$9:$K$488,2,0))</f>
        <v>Lambeth</v>
      </c>
      <c r="G109" s="123">
        <f ca="1">IFERROR(IF((VLOOKUP($E109,'DTOC Backsheet'!$D$5:$AF$183,G$9,FALSE))="","",(VLOOKUP($E109,'DTOC Backsheet'!$D$5:$AF$183,G$9,FALSE))),"")</f>
        <v>2103</v>
      </c>
      <c r="H109" s="124">
        <f ca="1">IFERROR(IF((VLOOKUP($E109,'DTOC Backsheet'!$D$5:$AF$183,H$9,FALSE))="","",(VLOOKUP($E109,'DTOC Backsheet'!$D$5:$AF$183,H$9,FALSE))),"")</f>
        <v>1990</v>
      </c>
      <c r="I109" s="124">
        <f ca="1">IFERROR(IF((VLOOKUP($E109,'DTOC Backsheet'!$D$5:$AF$183,I$9,FALSE))="","",(VLOOKUP($E109,'DTOC Backsheet'!$D$5:$AF$183,I$9,FALSE))),"")</f>
        <v>1591</v>
      </c>
      <c r="J109" s="125">
        <f ca="1">IFERROR(IF((VLOOKUP($E109,'DTOC Backsheet'!$D$5:$AF$183,J$9,FALSE))="","",(VLOOKUP($E109,'DTOC Backsheet'!$D$5:$AF$183,J$9,FALSE))),"")</f>
        <v>1629</v>
      </c>
      <c r="K109" s="184">
        <f ca="1">IFERROR(IF((VLOOKUP($E109,'DTOC Backsheet'!$D$5:$AF$183,K$9,FALSE))="","",(VLOOKUP($E109,'DTOC Backsheet'!$D$5:$AF$183,K$9,FALSE))),"")</f>
        <v>1768</v>
      </c>
      <c r="L109" s="126">
        <f ca="1">IFERROR(IF((VLOOKUP($E109,'DTOC Backsheet'!$D$5:$AF$183,L$9,FALSE))="","",(VLOOKUP($E109,'DTOC Backsheet'!$D$5:$AF$183,L$9,FALSE))),"")</f>
        <v>1450</v>
      </c>
      <c r="M109" s="127" t="str">
        <f ca="1">IFERROR(IF((VLOOKUP($E109,'DTOC Backsheet'!$D$5:$AF$183,M$9,FALSE))="","",(VLOOKUP($E109,'DTOC Backsheet'!$D$5:$AF$183,M$9,FALSE))),"")</f>
        <v/>
      </c>
      <c r="N109" s="126" t="str">
        <f ca="1">IFERROR(IF((VLOOKUP($E109,'DTOC Backsheet'!$D$5:$AF$183,N$9,FALSE))="","",(VLOOKUP($E109,'DTOC Backsheet'!$D$5:$AF$183,N$9,FALSE))),"")</f>
        <v/>
      </c>
    </row>
    <row r="110" spans="1:14" ht="15" customHeight="1" x14ac:dyDescent="0.3">
      <c r="A110" s="56">
        <v>96</v>
      </c>
      <c r="B110" s="97" t="str">
        <f ca="1">IFERROR(IF((VLOOKUP($E110,'Org List'!$AJ$10:$AL$188,3,FALSE))="","",(VLOOKUP($E110,'Org List'!$AJ$10:$AL$188,3,FALSE))),"")</f>
        <v>North of England Commissioning Region</v>
      </c>
      <c r="C110" s="98" t="str">
        <f ca="1">IFERROR(IF((VLOOKUP($E110,'Org List'!$AO$10:$AQ$188,3,FALSE))="","",(VLOOKUP($E110,'Org List'!$AO$10:$AQ$188,3,FALSE))),"")</f>
        <v>North West Region</v>
      </c>
      <c r="D110" s="116" t="str">
        <f ca="1">IFERROR(IF((VLOOKUP($E110,'Org List'!$AT$10:$AV$188,3,FALSE))="","",(VLOOKUP($E110,'Org List'!$AT$10:$AV$188,3,FALSE))),"")</f>
        <v>NHS England North (Lancashire)</v>
      </c>
      <c r="E110" s="97" t="str">
        <f t="shared" ref="E110:E141" ca="1" si="3">IF($A110&gt;$Q$5-1,"",INDIRECT("'Comms by AT'!D"&amp;$A110+$Q$4))</f>
        <v>E10000017</v>
      </c>
      <c r="F110" s="99" t="str">
        <f ca="1">IF(E110="","",VLOOKUP(E110,'Org List'!$J$9:$K$488,2,0))</f>
        <v>Lancashire</v>
      </c>
      <c r="G110" s="123">
        <f ca="1">IFERROR(IF((VLOOKUP($E110,'DTOC Backsheet'!$D$5:$AF$183,G$9,FALSE))="","",(VLOOKUP($E110,'DTOC Backsheet'!$D$5:$AF$183,G$9,FALSE))),"")</f>
        <v>14050</v>
      </c>
      <c r="H110" s="124">
        <f ca="1">IFERROR(IF((VLOOKUP($E110,'DTOC Backsheet'!$D$5:$AF$183,H$9,FALSE))="","",(VLOOKUP($E110,'DTOC Backsheet'!$D$5:$AF$183,H$9,FALSE))),"")</f>
        <v>13791</v>
      </c>
      <c r="I110" s="124">
        <f ca="1">IFERROR(IF((VLOOKUP($E110,'DTOC Backsheet'!$D$5:$AF$183,I$9,FALSE))="","",(VLOOKUP($E110,'DTOC Backsheet'!$D$5:$AF$183,I$9,FALSE))),"")</f>
        <v>13159</v>
      </c>
      <c r="J110" s="125">
        <f ca="1">IFERROR(IF((VLOOKUP($E110,'DTOC Backsheet'!$D$5:$AF$183,J$9,FALSE))="","",(VLOOKUP($E110,'DTOC Backsheet'!$D$5:$AF$183,J$9,FALSE))),"")</f>
        <v>10599</v>
      </c>
      <c r="K110" s="184">
        <f ca="1">IFERROR(IF((VLOOKUP($E110,'DTOC Backsheet'!$D$5:$AF$183,K$9,FALSE))="","",(VLOOKUP($E110,'DTOC Backsheet'!$D$5:$AF$183,K$9,FALSE))),"")</f>
        <v>9337</v>
      </c>
      <c r="L110" s="126">
        <f ca="1">IFERROR(IF((VLOOKUP($E110,'DTOC Backsheet'!$D$5:$AF$183,L$9,FALSE))="","",(VLOOKUP($E110,'DTOC Backsheet'!$D$5:$AF$183,L$9,FALSE))),"")</f>
        <v>9068</v>
      </c>
      <c r="M110" s="127" t="str">
        <f ca="1">IFERROR(IF((VLOOKUP($E110,'DTOC Backsheet'!$D$5:$AF$183,M$9,FALSE))="","",(VLOOKUP($E110,'DTOC Backsheet'!$D$5:$AF$183,M$9,FALSE))),"")</f>
        <v/>
      </c>
      <c r="N110" s="126" t="str">
        <f ca="1">IFERROR(IF((VLOOKUP($E110,'DTOC Backsheet'!$D$5:$AF$183,N$9,FALSE))="","",(VLOOKUP($E110,'DTOC Backsheet'!$D$5:$AF$183,N$9,FALSE))),"")</f>
        <v/>
      </c>
    </row>
    <row r="111" spans="1:14" ht="15" customHeight="1" x14ac:dyDescent="0.3">
      <c r="A111" s="56">
        <v>97</v>
      </c>
      <c r="B111" s="97" t="str">
        <f ca="1">IFERROR(IF((VLOOKUP($E111,'Org List'!$AJ$10:$AL$188,3,FALSE))="","",(VLOOKUP($E111,'Org List'!$AJ$10:$AL$188,3,FALSE))),"")</f>
        <v>North of England Commissioning Region</v>
      </c>
      <c r="C111" s="98" t="str">
        <f ca="1">IFERROR(IF((VLOOKUP($E111,'Org List'!$AO$10:$AQ$188,3,FALSE))="","",(VLOOKUP($E111,'Org List'!$AO$10:$AQ$188,3,FALSE))),"")</f>
        <v>Yorkshire and The Humber Region</v>
      </c>
      <c r="D111" s="116" t="str">
        <f ca="1">IFERROR(IF((VLOOKUP($E111,'Org List'!$AT$10:$AV$188,3,FALSE))="","",(VLOOKUP($E111,'Org List'!$AT$10:$AV$188,3,FALSE))),"")</f>
        <v>NHS England North (Yorkshire And Humber)</v>
      </c>
      <c r="E111" s="97" t="str">
        <f t="shared" ca="1" si="3"/>
        <v>E08000035</v>
      </c>
      <c r="F111" s="99" t="str">
        <f ca="1">IF(E111="","",VLOOKUP(E111,'Org List'!$J$9:$K$488,2,0))</f>
        <v>Leeds</v>
      </c>
      <c r="G111" s="123">
        <f ca="1">IFERROR(IF((VLOOKUP($E111,'DTOC Backsheet'!$D$5:$AF$183,G$9,FALSE))="","",(VLOOKUP($E111,'DTOC Backsheet'!$D$5:$AF$183,G$9,FALSE))),"")</f>
        <v>8576</v>
      </c>
      <c r="H111" s="124">
        <f ca="1">IFERROR(IF((VLOOKUP($E111,'DTOC Backsheet'!$D$5:$AF$183,H$9,FALSE))="","",(VLOOKUP($E111,'DTOC Backsheet'!$D$5:$AF$183,H$9,FALSE))),"")</f>
        <v>9552</v>
      </c>
      <c r="I111" s="124">
        <f ca="1">IFERROR(IF((VLOOKUP($E111,'DTOC Backsheet'!$D$5:$AF$183,I$9,FALSE))="","",(VLOOKUP($E111,'DTOC Backsheet'!$D$5:$AF$183,I$9,FALSE))),"")</f>
        <v>10328</v>
      </c>
      <c r="J111" s="125">
        <f ca="1">IFERROR(IF((VLOOKUP($E111,'DTOC Backsheet'!$D$5:$AF$183,J$9,FALSE))="","",(VLOOKUP($E111,'DTOC Backsheet'!$D$5:$AF$183,J$9,FALSE))),"")</f>
        <v>10437</v>
      </c>
      <c r="K111" s="184">
        <f ca="1">IFERROR(IF((VLOOKUP($E111,'DTOC Backsheet'!$D$5:$AF$183,K$9,FALSE))="","",(VLOOKUP($E111,'DTOC Backsheet'!$D$5:$AF$183,K$9,FALSE))),"")</f>
        <v>8729</v>
      </c>
      <c r="L111" s="126">
        <f ca="1">IFERROR(IF((VLOOKUP($E111,'DTOC Backsheet'!$D$5:$AF$183,L$9,FALSE))="","",(VLOOKUP($E111,'DTOC Backsheet'!$D$5:$AF$183,L$9,FALSE))),"")</f>
        <v>9809</v>
      </c>
      <c r="M111" s="127" t="str">
        <f ca="1">IFERROR(IF((VLOOKUP($E111,'DTOC Backsheet'!$D$5:$AF$183,M$9,FALSE))="","",(VLOOKUP($E111,'DTOC Backsheet'!$D$5:$AF$183,M$9,FALSE))),"")</f>
        <v/>
      </c>
      <c r="N111" s="126" t="str">
        <f ca="1">IFERROR(IF((VLOOKUP($E111,'DTOC Backsheet'!$D$5:$AF$183,N$9,FALSE))="","",(VLOOKUP($E111,'DTOC Backsheet'!$D$5:$AF$183,N$9,FALSE))),"")</f>
        <v/>
      </c>
    </row>
    <row r="112" spans="1:14" ht="15" customHeight="1" x14ac:dyDescent="0.3">
      <c r="A112" s="56">
        <v>98</v>
      </c>
      <c r="B112" s="97" t="str">
        <f ca="1">IFERROR(IF((VLOOKUP($E112,'Org List'!$AJ$10:$AL$188,3,FALSE))="","",(VLOOKUP($E112,'Org List'!$AJ$10:$AL$188,3,FALSE))),"")</f>
        <v>Midlands and East of England Commissioning Region</v>
      </c>
      <c r="C112" s="98" t="str">
        <f ca="1">IFERROR(IF((VLOOKUP($E112,'Org List'!$AO$10:$AQ$188,3,FALSE))="","",(VLOOKUP($E112,'Org List'!$AO$10:$AQ$188,3,FALSE))),"")</f>
        <v>East Midlands Region</v>
      </c>
      <c r="D112" s="116" t="str">
        <f ca="1">IFERROR(IF((VLOOKUP($E112,'Org List'!$AT$10:$AV$188,3,FALSE))="","",(VLOOKUP($E112,'Org List'!$AT$10:$AV$188,3,FALSE))),"")</f>
        <v>NHS England Midlands And East (Central Midlands)</v>
      </c>
      <c r="E112" s="97" t="str">
        <f t="shared" ca="1" si="3"/>
        <v>E06000016</v>
      </c>
      <c r="F112" s="99" t="str">
        <f ca="1">IF(E112="","",VLOOKUP(E112,'Org List'!$J$9:$K$488,2,0))</f>
        <v>Leicester</v>
      </c>
      <c r="G112" s="123">
        <f ca="1">IFERROR(IF((VLOOKUP($E112,'DTOC Backsheet'!$D$5:$AF$183,G$9,FALSE))="","",(VLOOKUP($E112,'DTOC Backsheet'!$D$5:$AF$183,G$9,FALSE))),"")</f>
        <v>2145</v>
      </c>
      <c r="H112" s="124">
        <f ca="1">IFERROR(IF((VLOOKUP($E112,'DTOC Backsheet'!$D$5:$AF$183,H$9,FALSE))="","",(VLOOKUP($E112,'DTOC Backsheet'!$D$5:$AF$183,H$9,FALSE))),"")</f>
        <v>2839</v>
      </c>
      <c r="I112" s="124">
        <f ca="1">IFERROR(IF((VLOOKUP($E112,'DTOC Backsheet'!$D$5:$AF$183,I$9,FALSE))="","",(VLOOKUP($E112,'DTOC Backsheet'!$D$5:$AF$183,I$9,FALSE))),"")</f>
        <v>2077</v>
      </c>
      <c r="J112" s="125">
        <f ca="1">IFERROR(IF((VLOOKUP($E112,'DTOC Backsheet'!$D$5:$AF$183,J$9,FALSE))="","",(VLOOKUP($E112,'DTOC Backsheet'!$D$5:$AF$183,J$9,FALSE))),"")</f>
        <v>1484</v>
      </c>
      <c r="K112" s="184">
        <f ca="1">IFERROR(IF((VLOOKUP($E112,'DTOC Backsheet'!$D$5:$AF$183,K$9,FALSE))="","",(VLOOKUP($E112,'DTOC Backsheet'!$D$5:$AF$183,K$9,FALSE))),"")</f>
        <v>1246</v>
      </c>
      <c r="L112" s="126">
        <f ca="1">IFERROR(IF((VLOOKUP($E112,'DTOC Backsheet'!$D$5:$AF$183,L$9,FALSE))="","",(VLOOKUP($E112,'DTOC Backsheet'!$D$5:$AF$183,L$9,FALSE))),"")</f>
        <v>1312</v>
      </c>
      <c r="M112" s="127" t="str">
        <f ca="1">IFERROR(IF((VLOOKUP($E112,'DTOC Backsheet'!$D$5:$AF$183,M$9,FALSE))="","",(VLOOKUP($E112,'DTOC Backsheet'!$D$5:$AF$183,M$9,FALSE))),"")</f>
        <v/>
      </c>
      <c r="N112" s="126" t="str">
        <f ca="1">IFERROR(IF((VLOOKUP($E112,'DTOC Backsheet'!$D$5:$AF$183,N$9,FALSE))="","",(VLOOKUP($E112,'DTOC Backsheet'!$D$5:$AF$183,N$9,FALSE))),"")</f>
        <v/>
      </c>
    </row>
    <row r="113" spans="1:14" ht="15" customHeight="1" x14ac:dyDescent="0.3">
      <c r="A113" s="56">
        <v>99</v>
      </c>
      <c r="B113" s="97" t="str">
        <f ca="1">IFERROR(IF((VLOOKUP($E113,'Org List'!$AJ$10:$AL$188,3,FALSE))="","",(VLOOKUP($E113,'Org List'!$AJ$10:$AL$188,3,FALSE))),"")</f>
        <v>Midlands and East of England Commissioning Region</v>
      </c>
      <c r="C113" s="98" t="str">
        <f ca="1">IFERROR(IF((VLOOKUP($E113,'Org List'!$AO$10:$AQ$188,3,FALSE))="","",(VLOOKUP($E113,'Org List'!$AO$10:$AQ$188,3,FALSE))),"")</f>
        <v>East Midlands Region</v>
      </c>
      <c r="D113" s="116" t="str">
        <f ca="1">IFERROR(IF((VLOOKUP($E113,'Org List'!$AT$10:$AV$188,3,FALSE))="","",(VLOOKUP($E113,'Org List'!$AT$10:$AV$188,3,FALSE))),"")</f>
        <v>NHS England Midlands And East (Central Midlands)</v>
      </c>
      <c r="E113" s="97" t="str">
        <f t="shared" ca="1" si="3"/>
        <v>E10000018</v>
      </c>
      <c r="F113" s="99" t="str">
        <f ca="1">IF(E113="","",VLOOKUP(E113,'Org List'!$J$9:$K$488,2,0))</f>
        <v>Leicestershire</v>
      </c>
      <c r="G113" s="123">
        <f ca="1">IFERROR(IF((VLOOKUP($E113,'DTOC Backsheet'!$D$5:$AF$183,G$9,FALSE))="","",(VLOOKUP($E113,'DTOC Backsheet'!$D$5:$AF$183,G$9,FALSE))),"")</f>
        <v>4649</v>
      </c>
      <c r="H113" s="124">
        <f ca="1">IFERROR(IF((VLOOKUP($E113,'DTOC Backsheet'!$D$5:$AF$183,H$9,FALSE))="","",(VLOOKUP($E113,'DTOC Backsheet'!$D$5:$AF$183,H$9,FALSE))),"")</f>
        <v>4598</v>
      </c>
      <c r="I113" s="124">
        <f ca="1">IFERROR(IF((VLOOKUP($E113,'DTOC Backsheet'!$D$5:$AF$183,I$9,FALSE))="","",(VLOOKUP($E113,'DTOC Backsheet'!$D$5:$AF$183,I$9,FALSE))),"")</f>
        <v>4681</v>
      </c>
      <c r="J113" s="125">
        <f ca="1">IFERROR(IF((VLOOKUP($E113,'DTOC Backsheet'!$D$5:$AF$183,J$9,FALSE))="","",(VLOOKUP($E113,'DTOC Backsheet'!$D$5:$AF$183,J$9,FALSE))),"")</f>
        <v>4110</v>
      </c>
      <c r="K113" s="184">
        <f ca="1">IFERROR(IF((VLOOKUP($E113,'DTOC Backsheet'!$D$5:$AF$183,K$9,FALSE))="","",(VLOOKUP($E113,'DTOC Backsheet'!$D$5:$AF$183,K$9,FALSE))),"")</f>
        <v>2680</v>
      </c>
      <c r="L113" s="126">
        <f ca="1">IFERROR(IF((VLOOKUP($E113,'DTOC Backsheet'!$D$5:$AF$183,L$9,FALSE))="","",(VLOOKUP($E113,'DTOC Backsheet'!$D$5:$AF$183,L$9,FALSE))),"")</f>
        <v>3202</v>
      </c>
      <c r="M113" s="127" t="str">
        <f ca="1">IFERROR(IF((VLOOKUP($E113,'DTOC Backsheet'!$D$5:$AF$183,M$9,FALSE))="","",(VLOOKUP($E113,'DTOC Backsheet'!$D$5:$AF$183,M$9,FALSE))),"")</f>
        <v/>
      </c>
      <c r="N113" s="126" t="str">
        <f ca="1">IFERROR(IF((VLOOKUP($E113,'DTOC Backsheet'!$D$5:$AF$183,N$9,FALSE))="","",(VLOOKUP($E113,'DTOC Backsheet'!$D$5:$AF$183,N$9,FALSE))),"")</f>
        <v/>
      </c>
    </row>
    <row r="114" spans="1:14" ht="15" customHeight="1" x14ac:dyDescent="0.3">
      <c r="A114" s="56">
        <v>100</v>
      </c>
      <c r="B114" s="97" t="str">
        <f ca="1">IFERROR(IF((VLOOKUP($E114,'Org List'!$AJ$10:$AL$188,3,FALSE))="","",(VLOOKUP($E114,'Org List'!$AJ$10:$AL$188,3,FALSE))),"")</f>
        <v>London Commissioning Region</v>
      </c>
      <c r="C114" s="98" t="str">
        <f ca="1">IFERROR(IF((VLOOKUP($E114,'Org List'!$AO$10:$AQ$188,3,FALSE))="","",(VLOOKUP($E114,'Org List'!$AO$10:$AQ$188,3,FALSE))),"")</f>
        <v>London Region</v>
      </c>
      <c r="D114" s="116" t="str">
        <f ca="1">IFERROR(IF((VLOOKUP($E114,'Org List'!$AT$10:$AV$188,3,FALSE))="","",(VLOOKUP($E114,'Org List'!$AT$10:$AV$188,3,FALSE))),"")</f>
        <v>NHS England London</v>
      </c>
      <c r="E114" s="97" t="str">
        <f t="shared" ca="1" si="3"/>
        <v>E09000023</v>
      </c>
      <c r="F114" s="99" t="str">
        <f ca="1">IF(E114="","",VLOOKUP(E114,'Org List'!$J$9:$K$488,2,0))</f>
        <v>Lewisham</v>
      </c>
      <c r="G114" s="123">
        <f ca="1">IFERROR(IF((VLOOKUP($E114,'DTOC Backsheet'!$D$5:$AF$183,G$9,FALSE))="","",(VLOOKUP($E114,'DTOC Backsheet'!$D$5:$AF$183,G$9,FALSE))),"")</f>
        <v>892</v>
      </c>
      <c r="H114" s="124">
        <f ca="1">IFERROR(IF((VLOOKUP($E114,'DTOC Backsheet'!$D$5:$AF$183,H$9,FALSE))="","",(VLOOKUP($E114,'DTOC Backsheet'!$D$5:$AF$183,H$9,FALSE))),"")</f>
        <v>1218</v>
      </c>
      <c r="I114" s="124">
        <f ca="1">IFERROR(IF((VLOOKUP($E114,'DTOC Backsheet'!$D$5:$AF$183,I$9,FALSE))="","",(VLOOKUP($E114,'DTOC Backsheet'!$D$5:$AF$183,I$9,FALSE))),"")</f>
        <v>1594</v>
      </c>
      <c r="J114" s="125">
        <f ca="1">IFERROR(IF((VLOOKUP($E114,'DTOC Backsheet'!$D$5:$AF$183,J$9,FALSE))="","",(VLOOKUP($E114,'DTOC Backsheet'!$D$5:$AF$183,J$9,FALSE))),"")</f>
        <v>1082</v>
      </c>
      <c r="K114" s="184">
        <f ca="1">IFERROR(IF((VLOOKUP($E114,'DTOC Backsheet'!$D$5:$AF$183,K$9,FALSE))="","",(VLOOKUP($E114,'DTOC Backsheet'!$D$5:$AF$183,K$9,FALSE))),"")</f>
        <v>672</v>
      </c>
      <c r="L114" s="126">
        <f ca="1">IFERROR(IF((VLOOKUP($E114,'DTOC Backsheet'!$D$5:$AF$183,L$9,FALSE))="","",(VLOOKUP($E114,'DTOC Backsheet'!$D$5:$AF$183,L$9,FALSE))),"")</f>
        <v>646</v>
      </c>
      <c r="M114" s="127" t="str">
        <f ca="1">IFERROR(IF((VLOOKUP($E114,'DTOC Backsheet'!$D$5:$AF$183,M$9,FALSE))="","",(VLOOKUP($E114,'DTOC Backsheet'!$D$5:$AF$183,M$9,FALSE))),"")</f>
        <v/>
      </c>
      <c r="N114" s="126" t="str">
        <f ca="1">IFERROR(IF((VLOOKUP($E114,'DTOC Backsheet'!$D$5:$AF$183,N$9,FALSE))="","",(VLOOKUP($E114,'DTOC Backsheet'!$D$5:$AF$183,N$9,FALSE))),"")</f>
        <v/>
      </c>
    </row>
    <row r="115" spans="1:14" ht="15" customHeight="1" x14ac:dyDescent="0.3">
      <c r="A115" s="56">
        <v>101</v>
      </c>
      <c r="B115" s="97" t="str">
        <f ca="1">IFERROR(IF((VLOOKUP($E115,'Org List'!$AJ$10:$AL$188,3,FALSE))="","",(VLOOKUP($E115,'Org List'!$AJ$10:$AL$188,3,FALSE))),"")</f>
        <v>Midlands and East of England Commissioning Region</v>
      </c>
      <c r="C115" s="98" t="str">
        <f ca="1">IFERROR(IF((VLOOKUP($E115,'Org List'!$AO$10:$AQ$188,3,FALSE))="","",(VLOOKUP($E115,'Org List'!$AO$10:$AQ$188,3,FALSE))),"")</f>
        <v>East Midlands Region</v>
      </c>
      <c r="D115" s="116" t="str">
        <f ca="1">IFERROR(IF((VLOOKUP($E115,'Org List'!$AT$10:$AV$188,3,FALSE))="","",(VLOOKUP($E115,'Org List'!$AT$10:$AV$188,3,FALSE))),"")</f>
        <v>NHS England Midlands And East (Central Midlands)</v>
      </c>
      <c r="E115" s="97" t="str">
        <f t="shared" ca="1" si="3"/>
        <v>E10000019</v>
      </c>
      <c r="F115" s="99" t="str">
        <f ca="1">IF(E115="","",VLOOKUP(E115,'Org List'!$J$9:$K$488,2,0))</f>
        <v>Lincolnshire</v>
      </c>
      <c r="G115" s="123">
        <f ca="1">IFERROR(IF((VLOOKUP($E115,'DTOC Backsheet'!$D$5:$AF$183,G$9,FALSE))="","",(VLOOKUP($E115,'DTOC Backsheet'!$D$5:$AF$183,G$9,FALSE))),"")</f>
        <v>7446</v>
      </c>
      <c r="H115" s="124">
        <f ca="1">IFERROR(IF((VLOOKUP($E115,'DTOC Backsheet'!$D$5:$AF$183,H$9,FALSE))="","",(VLOOKUP($E115,'DTOC Backsheet'!$D$5:$AF$183,H$9,FALSE))),"")</f>
        <v>6539</v>
      </c>
      <c r="I115" s="124">
        <f ca="1">IFERROR(IF((VLOOKUP($E115,'DTOC Backsheet'!$D$5:$AF$183,I$9,FALSE))="","",(VLOOKUP($E115,'DTOC Backsheet'!$D$5:$AF$183,I$9,FALSE))),"")</f>
        <v>7015</v>
      </c>
      <c r="J115" s="125">
        <f ca="1">IFERROR(IF((VLOOKUP($E115,'DTOC Backsheet'!$D$5:$AF$183,J$9,FALSE))="","",(VLOOKUP($E115,'DTOC Backsheet'!$D$5:$AF$183,J$9,FALSE))),"")</f>
        <v>6198</v>
      </c>
      <c r="K115" s="184">
        <f ca="1">IFERROR(IF((VLOOKUP($E115,'DTOC Backsheet'!$D$5:$AF$183,K$9,FALSE))="","",(VLOOKUP($E115,'DTOC Backsheet'!$D$5:$AF$183,K$9,FALSE))),"")</f>
        <v>6117</v>
      </c>
      <c r="L115" s="126">
        <f ca="1">IFERROR(IF((VLOOKUP($E115,'DTOC Backsheet'!$D$5:$AF$183,L$9,FALSE))="","",(VLOOKUP($E115,'DTOC Backsheet'!$D$5:$AF$183,L$9,FALSE))),"")</f>
        <v>6848</v>
      </c>
      <c r="M115" s="127" t="str">
        <f ca="1">IFERROR(IF((VLOOKUP($E115,'DTOC Backsheet'!$D$5:$AF$183,M$9,FALSE))="","",(VLOOKUP($E115,'DTOC Backsheet'!$D$5:$AF$183,M$9,FALSE))),"")</f>
        <v/>
      </c>
      <c r="N115" s="126" t="str">
        <f ca="1">IFERROR(IF((VLOOKUP($E115,'DTOC Backsheet'!$D$5:$AF$183,N$9,FALSE))="","",(VLOOKUP($E115,'DTOC Backsheet'!$D$5:$AF$183,N$9,FALSE))),"")</f>
        <v/>
      </c>
    </row>
    <row r="116" spans="1:14" ht="15" customHeight="1" x14ac:dyDescent="0.3">
      <c r="A116" s="56">
        <v>102</v>
      </c>
      <c r="B116" s="97" t="str">
        <f ca="1">IFERROR(IF((VLOOKUP($E116,'Org List'!$AJ$10:$AL$188,3,FALSE))="","",(VLOOKUP($E116,'Org List'!$AJ$10:$AL$188,3,FALSE))),"")</f>
        <v>North of England Commissioning Region</v>
      </c>
      <c r="C116" s="98" t="str">
        <f ca="1">IFERROR(IF((VLOOKUP($E116,'Org List'!$AO$10:$AQ$188,3,FALSE))="","",(VLOOKUP($E116,'Org List'!$AO$10:$AQ$188,3,FALSE))),"")</f>
        <v>North West Region</v>
      </c>
      <c r="D116" s="116" t="str">
        <f ca="1">IFERROR(IF((VLOOKUP($E116,'Org List'!$AT$10:$AV$188,3,FALSE))="","",(VLOOKUP($E116,'Org List'!$AT$10:$AV$188,3,FALSE))),"")</f>
        <v>NHS England North (Cheshire And Merseyside)</v>
      </c>
      <c r="E116" s="97" t="str">
        <f t="shared" ca="1" si="3"/>
        <v>E08000012</v>
      </c>
      <c r="F116" s="99" t="str">
        <f ca="1">IF(E116="","",VLOOKUP(E116,'Org List'!$J$9:$K$488,2,0))</f>
        <v>Liverpool</v>
      </c>
      <c r="G116" s="123">
        <f ca="1">IFERROR(IF((VLOOKUP($E116,'DTOC Backsheet'!$D$5:$AF$183,G$9,FALSE))="","",(VLOOKUP($E116,'DTOC Backsheet'!$D$5:$AF$183,G$9,FALSE))),"")</f>
        <v>4875</v>
      </c>
      <c r="H116" s="124">
        <f ca="1">IFERROR(IF((VLOOKUP($E116,'DTOC Backsheet'!$D$5:$AF$183,H$9,FALSE))="","",(VLOOKUP($E116,'DTOC Backsheet'!$D$5:$AF$183,H$9,FALSE))),"")</f>
        <v>4531</v>
      </c>
      <c r="I116" s="124">
        <f ca="1">IFERROR(IF((VLOOKUP($E116,'DTOC Backsheet'!$D$5:$AF$183,I$9,FALSE))="","",(VLOOKUP($E116,'DTOC Backsheet'!$D$5:$AF$183,I$9,FALSE))),"")</f>
        <v>4851</v>
      </c>
      <c r="J116" s="125">
        <f ca="1">IFERROR(IF((VLOOKUP($E116,'DTOC Backsheet'!$D$5:$AF$183,J$9,FALSE))="","",(VLOOKUP($E116,'DTOC Backsheet'!$D$5:$AF$183,J$9,FALSE))),"")</f>
        <v>3965</v>
      </c>
      <c r="K116" s="184">
        <f ca="1">IFERROR(IF((VLOOKUP($E116,'DTOC Backsheet'!$D$5:$AF$183,K$9,FALSE))="","",(VLOOKUP($E116,'DTOC Backsheet'!$D$5:$AF$183,K$9,FALSE))),"")</f>
        <v>4264</v>
      </c>
      <c r="L116" s="126">
        <f ca="1">IFERROR(IF((VLOOKUP($E116,'DTOC Backsheet'!$D$5:$AF$183,L$9,FALSE))="","",(VLOOKUP($E116,'DTOC Backsheet'!$D$5:$AF$183,L$9,FALSE))),"")</f>
        <v>5163</v>
      </c>
      <c r="M116" s="127" t="str">
        <f ca="1">IFERROR(IF((VLOOKUP($E116,'DTOC Backsheet'!$D$5:$AF$183,M$9,FALSE))="","",(VLOOKUP($E116,'DTOC Backsheet'!$D$5:$AF$183,M$9,FALSE))),"")</f>
        <v/>
      </c>
      <c r="N116" s="126" t="str">
        <f ca="1">IFERROR(IF((VLOOKUP($E116,'DTOC Backsheet'!$D$5:$AF$183,N$9,FALSE))="","",(VLOOKUP($E116,'DTOC Backsheet'!$D$5:$AF$183,N$9,FALSE))),"")</f>
        <v/>
      </c>
    </row>
    <row r="117" spans="1:14" ht="15" customHeight="1" x14ac:dyDescent="0.3">
      <c r="A117" s="56">
        <v>103</v>
      </c>
      <c r="B117" s="97" t="str">
        <f ca="1">IFERROR(IF((VLOOKUP($E117,'Org List'!$AJ$10:$AL$188,3,FALSE))="","",(VLOOKUP($E117,'Org List'!$AJ$10:$AL$188,3,FALSE))),"")</f>
        <v>Midlands and East of England Commissioning Region</v>
      </c>
      <c r="C117" s="98" t="str">
        <f ca="1">IFERROR(IF((VLOOKUP($E117,'Org List'!$AO$10:$AQ$188,3,FALSE))="","",(VLOOKUP($E117,'Org List'!$AO$10:$AQ$188,3,FALSE))),"")</f>
        <v>East Region</v>
      </c>
      <c r="D117" s="116" t="str">
        <f ca="1">IFERROR(IF((VLOOKUP($E117,'Org List'!$AT$10:$AV$188,3,FALSE))="","",(VLOOKUP($E117,'Org List'!$AT$10:$AV$188,3,FALSE))),"")</f>
        <v>NHS England Midlands And East (Central Midlands)</v>
      </c>
      <c r="E117" s="97" t="str">
        <f t="shared" ca="1" si="3"/>
        <v>E06000032</v>
      </c>
      <c r="F117" s="99" t="str">
        <f ca="1">IF(E117="","",VLOOKUP(E117,'Org List'!$J$9:$K$488,2,0))</f>
        <v>Luton</v>
      </c>
      <c r="G117" s="123">
        <f ca="1">IFERROR(IF((VLOOKUP($E117,'DTOC Backsheet'!$D$5:$AF$183,G$9,FALSE))="","",(VLOOKUP($E117,'DTOC Backsheet'!$D$5:$AF$183,G$9,FALSE))),"")</f>
        <v>453</v>
      </c>
      <c r="H117" s="124">
        <f ca="1">IFERROR(IF((VLOOKUP($E117,'DTOC Backsheet'!$D$5:$AF$183,H$9,FALSE))="","",(VLOOKUP($E117,'DTOC Backsheet'!$D$5:$AF$183,H$9,FALSE))),"")</f>
        <v>762</v>
      </c>
      <c r="I117" s="124">
        <f ca="1">IFERROR(IF((VLOOKUP($E117,'DTOC Backsheet'!$D$5:$AF$183,I$9,FALSE))="","",(VLOOKUP($E117,'DTOC Backsheet'!$D$5:$AF$183,I$9,FALSE))),"")</f>
        <v>362</v>
      </c>
      <c r="J117" s="125">
        <f ca="1">IFERROR(IF((VLOOKUP($E117,'DTOC Backsheet'!$D$5:$AF$183,J$9,FALSE))="","",(VLOOKUP($E117,'DTOC Backsheet'!$D$5:$AF$183,J$9,FALSE))),"")</f>
        <v>608</v>
      </c>
      <c r="K117" s="184">
        <f ca="1">IFERROR(IF((VLOOKUP($E117,'DTOC Backsheet'!$D$5:$AF$183,K$9,FALSE))="","",(VLOOKUP($E117,'DTOC Backsheet'!$D$5:$AF$183,K$9,FALSE))),"")</f>
        <v>626</v>
      </c>
      <c r="L117" s="126">
        <f ca="1">IFERROR(IF((VLOOKUP($E117,'DTOC Backsheet'!$D$5:$AF$183,L$9,FALSE))="","",(VLOOKUP($E117,'DTOC Backsheet'!$D$5:$AF$183,L$9,FALSE))),"")</f>
        <v>720</v>
      </c>
      <c r="M117" s="127" t="str">
        <f ca="1">IFERROR(IF((VLOOKUP($E117,'DTOC Backsheet'!$D$5:$AF$183,M$9,FALSE))="","",(VLOOKUP($E117,'DTOC Backsheet'!$D$5:$AF$183,M$9,FALSE))),"")</f>
        <v/>
      </c>
      <c r="N117" s="126" t="str">
        <f ca="1">IFERROR(IF((VLOOKUP($E117,'DTOC Backsheet'!$D$5:$AF$183,N$9,FALSE))="","",(VLOOKUP($E117,'DTOC Backsheet'!$D$5:$AF$183,N$9,FALSE))),"")</f>
        <v/>
      </c>
    </row>
    <row r="118" spans="1:14" ht="15" customHeight="1" x14ac:dyDescent="0.3">
      <c r="A118" s="56">
        <v>104</v>
      </c>
      <c r="B118" s="97" t="str">
        <f ca="1">IFERROR(IF((VLOOKUP($E118,'Org List'!$AJ$10:$AL$188,3,FALSE))="","",(VLOOKUP($E118,'Org List'!$AJ$10:$AL$188,3,FALSE))),"")</f>
        <v>North of England Commissioning Region</v>
      </c>
      <c r="C118" s="98" t="str">
        <f ca="1">IFERROR(IF((VLOOKUP($E118,'Org List'!$AO$10:$AQ$188,3,FALSE))="","",(VLOOKUP($E118,'Org List'!$AO$10:$AQ$188,3,FALSE))),"")</f>
        <v>North West Region</v>
      </c>
      <c r="D118" s="116" t="str">
        <f ca="1">IFERROR(IF((VLOOKUP($E118,'Org List'!$AT$10:$AV$188,3,FALSE))="","",(VLOOKUP($E118,'Org List'!$AT$10:$AV$188,3,FALSE))),"")</f>
        <v>NHS England North (Greater Manchester)</v>
      </c>
      <c r="E118" s="97" t="str">
        <f t="shared" ca="1" si="3"/>
        <v>E08000003</v>
      </c>
      <c r="F118" s="99" t="str">
        <f ca="1">IF(E118="","",VLOOKUP(E118,'Org List'!$J$9:$K$488,2,0))</f>
        <v>Manchester</v>
      </c>
      <c r="G118" s="123">
        <f ca="1">IFERROR(IF((VLOOKUP($E118,'DTOC Backsheet'!$D$5:$AF$183,G$9,FALSE))="","",(VLOOKUP($E118,'DTOC Backsheet'!$D$5:$AF$183,G$9,FALSE))),"")</f>
        <v>5507</v>
      </c>
      <c r="H118" s="124">
        <f ca="1">IFERROR(IF((VLOOKUP($E118,'DTOC Backsheet'!$D$5:$AF$183,H$9,FALSE))="","",(VLOOKUP($E118,'DTOC Backsheet'!$D$5:$AF$183,H$9,FALSE))),"")</f>
        <v>5641</v>
      </c>
      <c r="I118" s="124">
        <f ca="1">IFERROR(IF((VLOOKUP($E118,'DTOC Backsheet'!$D$5:$AF$183,I$9,FALSE))="","",(VLOOKUP($E118,'DTOC Backsheet'!$D$5:$AF$183,I$9,FALSE))),"")</f>
        <v>6078</v>
      </c>
      <c r="J118" s="125">
        <f ca="1">IFERROR(IF((VLOOKUP($E118,'DTOC Backsheet'!$D$5:$AF$183,J$9,FALSE))="","",(VLOOKUP($E118,'DTOC Backsheet'!$D$5:$AF$183,J$9,FALSE))),"")</f>
        <v>6245</v>
      </c>
      <c r="K118" s="184">
        <f ca="1">IFERROR(IF((VLOOKUP($E118,'DTOC Backsheet'!$D$5:$AF$183,K$9,FALSE))="","",(VLOOKUP($E118,'DTOC Backsheet'!$D$5:$AF$183,K$9,FALSE))),"")</f>
        <v>5459</v>
      </c>
      <c r="L118" s="126">
        <f ca="1">IFERROR(IF((VLOOKUP($E118,'DTOC Backsheet'!$D$5:$AF$183,L$9,FALSE))="","",(VLOOKUP($E118,'DTOC Backsheet'!$D$5:$AF$183,L$9,FALSE))),"")</f>
        <v>5843</v>
      </c>
      <c r="M118" s="127" t="str">
        <f ca="1">IFERROR(IF((VLOOKUP($E118,'DTOC Backsheet'!$D$5:$AF$183,M$9,FALSE))="","",(VLOOKUP($E118,'DTOC Backsheet'!$D$5:$AF$183,M$9,FALSE))),"")</f>
        <v/>
      </c>
      <c r="N118" s="126" t="str">
        <f ca="1">IFERROR(IF((VLOOKUP($E118,'DTOC Backsheet'!$D$5:$AF$183,N$9,FALSE))="","",(VLOOKUP($E118,'DTOC Backsheet'!$D$5:$AF$183,N$9,FALSE))),"")</f>
        <v/>
      </c>
    </row>
    <row r="119" spans="1:14" ht="15" customHeight="1" x14ac:dyDescent="0.3">
      <c r="A119" s="56">
        <v>105</v>
      </c>
      <c r="B119" s="97" t="str">
        <f ca="1">IFERROR(IF((VLOOKUP($E119,'Org List'!$AJ$10:$AL$188,3,FALSE))="","",(VLOOKUP($E119,'Org List'!$AJ$10:$AL$188,3,FALSE))),"")</f>
        <v>South East England Commissioning Region</v>
      </c>
      <c r="C119" s="98" t="str">
        <f ca="1">IFERROR(IF((VLOOKUP($E119,'Org List'!$AO$10:$AQ$188,3,FALSE))="","",(VLOOKUP($E119,'Org List'!$AO$10:$AQ$188,3,FALSE))),"")</f>
        <v>South East Region</v>
      </c>
      <c r="D119" s="116" t="str">
        <f ca="1">IFERROR(IF((VLOOKUP($E119,'Org List'!$AT$10:$AV$188,3,FALSE))="","",(VLOOKUP($E119,'Org List'!$AT$10:$AV$188,3,FALSE))),"")</f>
        <v>NHS England South East (Kent, Surrey and Sussex)</v>
      </c>
      <c r="E119" s="97" t="str">
        <f t="shared" ca="1" si="3"/>
        <v>E06000035</v>
      </c>
      <c r="F119" s="99" t="str">
        <f ca="1">IF(E119="","",VLOOKUP(E119,'Org List'!$J$9:$K$488,2,0))</f>
        <v>Medway</v>
      </c>
      <c r="G119" s="123">
        <f ca="1">IFERROR(IF((VLOOKUP($E119,'DTOC Backsheet'!$D$5:$AF$183,G$9,FALSE))="","",(VLOOKUP($E119,'DTOC Backsheet'!$D$5:$AF$183,G$9,FALSE))),"")</f>
        <v>1426</v>
      </c>
      <c r="H119" s="124">
        <f ca="1">IFERROR(IF((VLOOKUP($E119,'DTOC Backsheet'!$D$5:$AF$183,H$9,FALSE))="","",(VLOOKUP($E119,'DTOC Backsheet'!$D$5:$AF$183,H$9,FALSE))),"")</f>
        <v>1500</v>
      </c>
      <c r="I119" s="124">
        <f ca="1">IFERROR(IF((VLOOKUP($E119,'DTOC Backsheet'!$D$5:$AF$183,I$9,FALSE))="","",(VLOOKUP($E119,'DTOC Backsheet'!$D$5:$AF$183,I$9,FALSE))),"")</f>
        <v>1181</v>
      </c>
      <c r="J119" s="125">
        <f ca="1">IFERROR(IF((VLOOKUP($E119,'DTOC Backsheet'!$D$5:$AF$183,J$9,FALSE))="","",(VLOOKUP($E119,'DTOC Backsheet'!$D$5:$AF$183,J$9,FALSE))),"")</f>
        <v>981</v>
      </c>
      <c r="K119" s="184">
        <f ca="1">IFERROR(IF((VLOOKUP($E119,'DTOC Backsheet'!$D$5:$AF$183,K$9,FALSE))="","",(VLOOKUP($E119,'DTOC Backsheet'!$D$5:$AF$183,K$9,FALSE))),"")</f>
        <v>708</v>
      </c>
      <c r="L119" s="126">
        <f ca="1">IFERROR(IF((VLOOKUP($E119,'DTOC Backsheet'!$D$5:$AF$183,L$9,FALSE))="","",(VLOOKUP($E119,'DTOC Backsheet'!$D$5:$AF$183,L$9,FALSE))),"")</f>
        <v>622</v>
      </c>
      <c r="M119" s="127" t="str">
        <f ca="1">IFERROR(IF((VLOOKUP($E119,'DTOC Backsheet'!$D$5:$AF$183,M$9,FALSE))="","",(VLOOKUP($E119,'DTOC Backsheet'!$D$5:$AF$183,M$9,FALSE))),"")</f>
        <v/>
      </c>
      <c r="N119" s="126" t="str">
        <f ca="1">IFERROR(IF((VLOOKUP($E119,'DTOC Backsheet'!$D$5:$AF$183,N$9,FALSE))="","",(VLOOKUP($E119,'DTOC Backsheet'!$D$5:$AF$183,N$9,FALSE))),"")</f>
        <v/>
      </c>
    </row>
    <row r="120" spans="1:14" ht="15" customHeight="1" x14ac:dyDescent="0.3">
      <c r="A120" s="56">
        <v>106</v>
      </c>
      <c r="B120" s="97" t="str">
        <f ca="1">IFERROR(IF((VLOOKUP($E120,'Org List'!$AJ$10:$AL$188,3,FALSE))="","",(VLOOKUP($E120,'Org List'!$AJ$10:$AL$188,3,FALSE))),"")</f>
        <v>London Commissioning Region</v>
      </c>
      <c r="C120" s="98" t="str">
        <f ca="1">IFERROR(IF((VLOOKUP($E120,'Org List'!$AO$10:$AQ$188,3,FALSE))="","",(VLOOKUP($E120,'Org List'!$AO$10:$AQ$188,3,FALSE))),"")</f>
        <v>London Region</v>
      </c>
      <c r="D120" s="116" t="str">
        <f ca="1">IFERROR(IF((VLOOKUP($E120,'Org List'!$AT$10:$AV$188,3,FALSE))="","",(VLOOKUP($E120,'Org List'!$AT$10:$AV$188,3,FALSE))),"")</f>
        <v>NHS England London</v>
      </c>
      <c r="E120" s="97" t="str">
        <f t="shared" ca="1" si="3"/>
        <v>E09000024</v>
      </c>
      <c r="F120" s="99" t="str">
        <f ca="1">IF(E120="","",VLOOKUP(E120,'Org List'!$J$9:$K$488,2,0))</f>
        <v>Merton</v>
      </c>
      <c r="G120" s="123">
        <f ca="1">IFERROR(IF((VLOOKUP($E120,'DTOC Backsheet'!$D$5:$AF$183,G$9,FALSE))="","",(VLOOKUP($E120,'DTOC Backsheet'!$D$5:$AF$183,G$9,FALSE))),"")</f>
        <v>833</v>
      </c>
      <c r="H120" s="124">
        <f ca="1">IFERROR(IF((VLOOKUP($E120,'DTOC Backsheet'!$D$5:$AF$183,H$9,FALSE))="","",(VLOOKUP($E120,'DTOC Backsheet'!$D$5:$AF$183,H$9,FALSE))),"")</f>
        <v>1267</v>
      </c>
      <c r="I120" s="124">
        <f ca="1">IFERROR(IF((VLOOKUP($E120,'DTOC Backsheet'!$D$5:$AF$183,I$9,FALSE))="","",(VLOOKUP($E120,'DTOC Backsheet'!$D$5:$AF$183,I$9,FALSE))),"")</f>
        <v>781</v>
      </c>
      <c r="J120" s="125">
        <f ca="1">IFERROR(IF((VLOOKUP($E120,'DTOC Backsheet'!$D$5:$AF$183,J$9,FALSE))="","",(VLOOKUP($E120,'DTOC Backsheet'!$D$5:$AF$183,J$9,FALSE))),"")</f>
        <v>660</v>
      </c>
      <c r="K120" s="184">
        <f ca="1">IFERROR(IF((VLOOKUP($E120,'DTOC Backsheet'!$D$5:$AF$183,K$9,FALSE))="","",(VLOOKUP($E120,'DTOC Backsheet'!$D$5:$AF$183,K$9,FALSE))),"")</f>
        <v>767</v>
      </c>
      <c r="L120" s="126">
        <f ca="1">IFERROR(IF((VLOOKUP($E120,'DTOC Backsheet'!$D$5:$AF$183,L$9,FALSE))="","",(VLOOKUP($E120,'DTOC Backsheet'!$D$5:$AF$183,L$9,FALSE))),"")</f>
        <v>777</v>
      </c>
      <c r="M120" s="127" t="str">
        <f ca="1">IFERROR(IF((VLOOKUP($E120,'DTOC Backsheet'!$D$5:$AF$183,M$9,FALSE))="","",(VLOOKUP($E120,'DTOC Backsheet'!$D$5:$AF$183,M$9,FALSE))),"")</f>
        <v/>
      </c>
      <c r="N120" s="126" t="str">
        <f ca="1">IFERROR(IF((VLOOKUP($E120,'DTOC Backsheet'!$D$5:$AF$183,N$9,FALSE))="","",(VLOOKUP($E120,'DTOC Backsheet'!$D$5:$AF$183,N$9,FALSE))),"")</f>
        <v/>
      </c>
    </row>
    <row r="121" spans="1:14" ht="15" customHeight="1" x14ac:dyDescent="0.3">
      <c r="A121" s="56">
        <v>107</v>
      </c>
      <c r="B121" s="97" t="str">
        <f ca="1">IFERROR(IF((VLOOKUP($E121,'Org List'!$AJ$10:$AL$188,3,FALSE))="","",(VLOOKUP($E121,'Org List'!$AJ$10:$AL$188,3,FALSE))),"")</f>
        <v>North of England Commissioning Region</v>
      </c>
      <c r="C121" s="98" t="str">
        <f ca="1">IFERROR(IF((VLOOKUP($E121,'Org List'!$AO$10:$AQ$188,3,FALSE))="","",(VLOOKUP($E121,'Org List'!$AO$10:$AQ$188,3,FALSE))),"")</f>
        <v>North East Region</v>
      </c>
      <c r="D121" s="116" t="str">
        <f ca="1">IFERROR(IF((VLOOKUP($E121,'Org List'!$AT$10:$AV$188,3,FALSE))="","",(VLOOKUP($E121,'Org List'!$AT$10:$AV$188,3,FALSE))),"")</f>
        <v>NHS England North (Cumbria And North East)</v>
      </c>
      <c r="E121" s="97" t="str">
        <f t="shared" ca="1" si="3"/>
        <v>E06000002</v>
      </c>
      <c r="F121" s="99" t="str">
        <f ca="1">IF(E121="","",VLOOKUP(E121,'Org List'!$J$9:$K$488,2,0))</f>
        <v>Middlesbrough</v>
      </c>
      <c r="G121" s="123">
        <f ca="1">IFERROR(IF((VLOOKUP($E121,'DTOC Backsheet'!$D$5:$AF$183,G$9,FALSE))="","",(VLOOKUP($E121,'DTOC Backsheet'!$D$5:$AF$183,G$9,FALSE))),"")</f>
        <v>1036</v>
      </c>
      <c r="H121" s="124">
        <f ca="1">IFERROR(IF((VLOOKUP($E121,'DTOC Backsheet'!$D$5:$AF$183,H$9,FALSE))="","",(VLOOKUP($E121,'DTOC Backsheet'!$D$5:$AF$183,H$9,FALSE))),"")</f>
        <v>949</v>
      </c>
      <c r="I121" s="124">
        <f ca="1">IFERROR(IF((VLOOKUP($E121,'DTOC Backsheet'!$D$5:$AF$183,I$9,FALSE))="","",(VLOOKUP($E121,'DTOC Backsheet'!$D$5:$AF$183,I$9,FALSE))),"")</f>
        <v>988</v>
      </c>
      <c r="J121" s="125">
        <f ca="1">IFERROR(IF((VLOOKUP($E121,'DTOC Backsheet'!$D$5:$AF$183,J$9,FALSE))="","",(VLOOKUP($E121,'DTOC Backsheet'!$D$5:$AF$183,J$9,FALSE))),"")</f>
        <v>1459</v>
      </c>
      <c r="K121" s="184">
        <f ca="1">IFERROR(IF((VLOOKUP($E121,'DTOC Backsheet'!$D$5:$AF$183,K$9,FALSE))="","",(VLOOKUP($E121,'DTOC Backsheet'!$D$5:$AF$183,K$9,FALSE))),"")</f>
        <v>1531</v>
      </c>
      <c r="L121" s="126">
        <f ca="1">IFERROR(IF((VLOOKUP($E121,'DTOC Backsheet'!$D$5:$AF$183,L$9,FALSE))="","",(VLOOKUP($E121,'DTOC Backsheet'!$D$5:$AF$183,L$9,FALSE))),"")</f>
        <v>1427</v>
      </c>
      <c r="M121" s="127" t="str">
        <f ca="1">IFERROR(IF((VLOOKUP($E121,'DTOC Backsheet'!$D$5:$AF$183,M$9,FALSE))="","",(VLOOKUP($E121,'DTOC Backsheet'!$D$5:$AF$183,M$9,FALSE))),"")</f>
        <v/>
      </c>
      <c r="N121" s="126" t="str">
        <f ca="1">IFERROR(IF((VLOOKUP($E121,'DTOC Backsheet'!$D$5:$AF$183,N$9,FALSE))="","",(VLOOKUP($E121,'DTOC Backsheet'!$D$5:$AF$183,N$9,FALSE))),"")</f>
        <v/>
      </c>
    </row>
    <row r="122" spans="1:14" ht="15" customHeight="1" x14ac:dyDescent="0.3">
      <c r="A122" s="56">
        <v>108</v>
      </c>
      <c r="B122" s="97" t="str">
        <f ca="1">IFERROR(IF((VLOOKUP($E122,'Org List'!$AJ$10:$AL$188,3,FALSE))="","",(VLOOKUP($E122,'Org List'!$AJ$10:$AL$188,3,FALSE))),"")</f>
        <v>Midlands and East of England Commissioning Region</v>
      </c>
      <c r="C122" s="98" t="str">
        <f ca="1">IFERROR(IF((VLOOKUP($E122,'Org List'!$AO$10:$AQ$188,3,FALSE))="","",(VLOOKUP($E122,'Org List'!$AO$10:$AQ$188,3,FALSE))),"")</f>
        <v>South East Region</v>
      </c>
      <c r="D122" s="116" t="str">
        <f ca="1">IFERROR(IF((VLOOKUP($E122,'Org List'!$AT$10:$AV$188,3,FALSE))="","",(VLOOKUP($E122,'Org List'!$AT$10:$AV$188,3,FALSE))),"")</f>
        <v>NHS England Midlands And East (Central Midlands)</v>
      </c>
      <c r="E122" s="97" t="str">
        <f t="shared" ca="1" si="3"/>
        <v>E06000042</v>
      </c>
      <c r="F122" s="99" t="str">
        <f ca="1">IF(E122="","",VLOOKUP(E122,'Org List'!$J$9:$K$488,2,0))</f>
        <v>Milton Keynes</v>
      </c>
      <c r="G122" s="123">
        <f ca="1">IFERROR(IF((VLOOKUP($E122,'DTOC Backsheet'!$D$5:$AF$183,G$9,FALSE))="","",(VLOOKUP($E122,'DTOC Backsheet'!$D$5:$AF$183,G$9,FALSE))),"")</f>
        <v>3927</v>
      </c>
      <c r="H122" s="124">
        <f ca="1">IFERROR(IF((VLOOKUP($E122,'DTOC Backsheet'!$D$5:$AF$183,H$9,FALSE))="","",(VLOOKUP($E122,'DTOC Backsheet'!$D$5:$AF$183,H$9,FALSE))),"")</f>
        <v>4424</v>
      </c>
      <c r="I122" s="124">
        <f ca="1">IFERROR(IF((VLOOKUP($E122,'DTOC Backsheet'!$D$5:$AF$183,I$9,FALSE))="","",(VLOOKUP($E122,'DTOC Backsheet'!$D$5:$AF$183,I$9,FALSE))),"")</f>
        <v>3466</v>
      </c>
      <c r="J122" s="125">
        <f ca="1">IFERROR(IF((VLOOKUP($E122,'DTOC Backsheet'!$D$5:$AF$183,J$9,FALSE))="","",(VLOOKUP($E122,'DTOC Backsheet'!$D$5:$AF$183,J$9,FALSE))),"")</f>
        <v>3265</v>
      </c>
      <c r="K122" s="184">
        <f ca="1">IFERROR(IF((VLOOKUP($E122,'DTOC Backsheet'!$D$5:$AF$183,K$9,FALSE))="","",(VLOOKUP($E122,'DTOC Backsheet'!$D$5:$AF$183,K$9,FALSE))),"")</f>
        <v>2019</v>
      </c>
      <c r="L122" s="126">
        <f ca="1">IFERROR(IF((VLOOKUP($E122,'DTOC Backsheet'!$D$5:$AF$183,L$9,FALSE))="","",(VLOOKUP($E122,'DTOC Backsheet'!$D$5:$AF$183,L$9,FALSE))),"")</f>
        <v>1664</v>
      </c>
      <c r="M122" s="127" t="str">
        <f ca="1">IFERROR(IF((VLOOKUP($E122,'DTOC Backsheet'!$D$5:$AF$183,M$9,FALSE))="","",(VLOOKUP($E122,'DTOC Backsheet'!$D$5:$AF$183,M$9,FALSE))),"")</f>
        <v/>
      </c>
      <c r="N122" s="126" t="str">
        <f ca="1">IFERROR(IF((VLOOKUP($E122,'DTOC Backsheet'!$D$5:$AF$183,N$9,FALSE))="","",(VLOOKUP($E122,'DTOC Backsheet'!$D$5:$AF$183,N$9,FALSE))),"")</f>
        <v/>
      </c>
    </row>
    <row r="123" spans="1:14" ht="15" customHeight="1" x14ac:dyDescent="0.3">
      <c r="A123" s="56">
        <v>109</v>
      </c>
      <c r="B123" s="97" t="str">
        <f ca="1">IFERROR(IF((VLOOKUP($E123,'Org List'!$AJ$10:$AL$188,3,FALSE))="","",(VLOOKUP($E123,'Org List'!$AJ$10:$AL$188,3,FALSE))),"")</f>
        <v>North of England Commissioning Region</v>
      </c>
      <c r="C123" s="98" t="str">
        <f ca="1">IFERROR(IF((VLOOKUP($E123,'Org List'!$AO$10:$AQ$188,3,FALSE))="","",(VLOOKUP($E123,'Org List'!$AO$10:$AQ$188,3,FALSE))),"")</f>
        <v>North East Region</v>
      </c>
      <c r="D123" s="116" t="str">
        <f ca="1">IFERROR(IF((VLOOKUP($E123,'Org List'!$AT$10:$AV$188,3,FALSE))="","",(VLOOKUP($E123,'Org List'!$AT$10:$AV$188,3,FALSE))),"")</f>
        <v>NHS England North (Cumbria And North East)</v>
      </c>
      <c r="E123" s="97" t="str">
        <f t="shared" ca="1" si="3"/>
        <v>E08000021</v>
      </c>
      <c r="F123" s="99" t="str">
        <f ca="1">IF(E123="","",VLOOKUP(E123,'Org List'!$J$9:$K$488,2,0))</f>
        <v>Newcastle upon Tyne</v>
      </c>
      <c r="G123" s="123">
        <f ca="1">IFERROR(IF((VLOOKUP($E123,'DTOC Backsheet'!$D$5:$AF$183,G$9,FALSE))="","",(VLOOKUP($E123,'DTOC Backsheet'!$D$5:$AF$183,G$9,FALSE))),"")</f>
        <v>1688</v>
      </c>
      <c r="H123" s="124">
        <f ca="1">IFERROR(IF((VLOOKUP($E123,'DTOC Backsheet'!$D$5:$AF$183,H$9,FALSE))="","",(VLOOKUP($E123,'DTOC Backsheet'!$D$5:$AF$183,H$9,FALSE))),"")</f>
        <v>1121</v>
      </c>
      <c r="I123" s="124">
        <f ca="1">IFERROR(IF((VLOOKUP($E123,'DTOC Backsheet'!$D$5:$AF$183,I$9,FALSE))="","",(VLOOKUP($E123,'DTOC Backsheet'!$D$5:$AF$183,I$9,FALSE))),"")</f>
        <v>1120</v>
      </c>
      <c r="J123" s="125">
        <f ca="1">IFERROR(IF((VLOOKUP($E123,'DTOC Backsheet'!$D$5:$AF$183,J$9,FALSE))="","",(VLOOKUP($E123,'DTOC Backsheet'!$D$5:$AF$183,J$9,FALSE))),"")</f>
        <v>1294</v>
      </c>
      <c r="K123" s="184">
        <f ca="1">IFERROR(IF((VLOOKUP($E123,'DTOC Backsheet'!$D$5:$AF$183,K$9,FALSE))="","",(VLOOKUP($E123,'DTOC Backsheet'!$D$5:$AF$183,K$9,FALSE))),"")</f>
        <v>1048</v>
      </c>
      <c r="L123" s="126">
        <f ca="1">IFERROR(IF((VLOOKUP($E123,'DTOC Backsheet'!$D$5:$AF$183,L$9,FALSE))="","",(VLOOKUP($E123,'DTOC Backsheet'!$D$5:$AF$183,L$9,FALSE))),"")</f>
        <v>1019</v>
      </c>
      <c r="M123" s="127" t="str">
        <f ca="1">IFERROR(IF((VLOOKUP($E123,'DTOC Backsheet'!$D$5:$AF$183,M$9,FALSE))="","",(VLOOKUP($E123,'DTOC Backsheet'!$D$5:$AF$183,M$9,FALSE))),"")</f>
        <v/>
      </c>
      <c r="N123" s="126" t="str">
        <f ca="1">IFERROR(IF((VLOOKUP($E123,'DTOC Backsheet'!$D$5:$AF$183,N$9,FALSE))="","",(VLOOKUP($E123,'DTOC Backsheet'!$D$5:$AF$183,N$9,FALSE))),"")</f>
        <v/>
      </c>
    </row>
    <row r="124" spans="1:14" ht="15" customHeight="1" x14ac:dyDescent="0.3">
      <c r="A124" s="56">
        <v>110</v>
      </c>
      <c r="B124" s="97" t="str">
        <f ca="1">IFERROR(IF((VLOOKUP($E124,'Org List'!$AJ$10:$AL$188,3,FALSE))="","",(VLOOKUP($E124,'Org List'!$AJ$10:$AL$188,3,FALSE))),"")</f>
        <v>London Commissioning Region</v>
      </c>
      <c r="C124" s="98" t="str">
        <f ca="1">IFERROR(IF((VLOOKUP($E124,'Org List'!$AO$10:$AQ$188,3,FALSE))="","",(VLOOKUP($E124,'Org List'!$AO$10:$AQ$188,3,FALSE))),"")</f>
        <v>London Region</v>
      </c>
      <c r="D124" s="116" t="str">
        <f ca="1">IFERROR(IF((VLOOKUP($E124,'Org List'!$AT$10:$AV$188,3,FALSE))="","",(VLOOKUP($E124,'Org List'!$AT$10:$AV$188,3,FALSE))),"")</f>
        <v>NHS England London</v>
      </c>
      <c r="E124" s="97" t="str">
        <f t="shared" ca="1" si="3"/>
        <v>E09000025</v>
      </c>
      <c r="F124" s="99" t="str">
        <f ca="1">IF(E124="","",VLOOKUP(E124,'Org List'!$J$9:$K$488,2,0))</f>
        <v>Newham</v>
      </c>
      <c r="G124" s="123">
        <f ca="1">IFERROR(IF((VLOOKUP($E124,'DTOC Backsheet'!$D$5:$AF$183,G$9,FALSE))="","",(VLOOKUP($E124,'DTOC Backsheet'!$D$5:$AF$183,G$9,FALSE))),"")</f>
        <v>707</v>
      </c>
      <c r="H124" s="124">
        <f ca="1">IFERROR(IF((VLOOKUP($E124,'DTOC Backsheet'!$D$5:$AF$183,H$9,FALSE))="","",(VLOOKUP($E124,'DTOC Backsheet'!$D$5:$AF$183,H$9,FALSE))),"")</f>
        <v>1030</v>
      </c>
      <c r="I124" s="124">
        <f ca="1">IFERROR(IF((VLOOKUP($E124,'DTOC Backsheet'!$D$5:$AF$183,I$9,FALSE))="","",(VLOOKUP($E124,'DTOC Backsheet'!$D$5:$AF$183,I$9,FALSE))),"")</f>
        <v>910</v>
      </c>
      <c r="J124" s="125">
        <f ca="1">IFERROR(IF((VLOOKUP($E124,'DTOC Backsheet'!$D$5:$AF$183,J$9,FALSE))="","",(VLOOKUP($E124,'DTOC Backsheet'!$D$5:$AF$183,J$9,FALSE))),"")</f>
        <v>747</v>
      </c>
      <c r="K124" s="184">
        <f ca="1">IFERROR(IF((VLOOKUP($E124,'DTOC Backsheet'!$D$5:$AF$183,K$9,FALSE))="","",(VLOOKUP($E124,'DTOC Backsheet'!$D$5:$AF$183,K$9,FALSE))),"")</f>
        <v>860</v>
      </c>
      <c r="L124" s="126">
        <f ca="1">IFERROR(IF((VLOOKUP($E124,'DTOC Backsheet'!$D$5:$AF$183,L$9,FALSE))="","",(VLOOKUP($E124,'DTOC Backsheet'!$D$5:$AF$183,L$9,FALSE))),"")</f>
        <v>1314</v>
      </c>
      <c r="M124" s="127" t="str">
        <f ca="1">IFERROR(IF((VLOOKUP($E124,'DTOC Backsheet'!$D$5:$AF$183,M$9,FALSE))="","",(VLOOKUP($E124,'DTOC Backsheet'!$D$5:$AF$183,M$9,FALSE))),"")</f>
        <v/>
      </c>
      <c r="N124" s="126" t="str">
        <f ca="1">IFERROR(IF((VLOOKUP($E124,'DTOC Backsheet'!$D$5:$AF$183,N$9,FALSE))="","",(VLOOKUP($E124,'DTOC Backsheet'!$D$5:$AF$183,N$9,FALSE))),"")</f>
        <v/>
      </c>
    </row>
    <row r="125" spans="1:14" ht="15" customHeight="1" x14ac:dyDescent="0.3">
      <c r="A125" s="56">
        <v>111</v>
      </c>
      <c r="B125" s="97" t="str">
        <f ca="1">IFERROR(IF((VLOOKUP($E125,'Org List'!$AJ$10:$AL$188,3,FALSE))="","",(VLOOKUP($E125,'Org List'!$AJ$10:$AL$188,3,FALSE))),"")</f>
        <v>Midlands and East of England Commissioning Region</v>
      </c>
      <c r="C125" s="98" t="str">
        <f ca="1">IFERROR(IF((VLOOKUP($E125,'Org List'!$AO$10:$AQ$188,3,FALSE))="","",(VLOOKUP($E125,'Org List'!$AO$10:$AQ$188,3,FALSE))),"")</f>
        <v>East Region</v>
      </c>
      <c r="D125" s="116" t="str">
        <f ca="1">IFERROR(IF((VLOOKUP($E125,'Org List'!$AT$10:$AV$188,3,FALSE))="","",(VLOOKUP($E125,'Org List'!$AT$10:$AV$188,3,FALSE))),"")</f>
        <v>NHS England Midlands And East (East)</v>
      </c>
      <c r="E125" s="97" t="str">
        <f t="shared" ca="1" si="3"/>
        <v>E10000020</v>
      </c>
      <c r="F125" s="99" t="str">
        <f ca="1">IF(E125="","",VLOOKUP(E125,'Org List'!$J$9:$K$488,2,0))</f>
        <v>Norfolk</v>
      </c>
      <c r="G125" s="123">
        <f ca="1">IFERROR(IF((VLOOKUP($E125,'DTOC Backsheet'!$D$5:$AF$183,G$9,FALSE))="","",(VLOOKUP($E125,'DTOC Backsheet'!$D$5:$AF$183,G$9,FALSE))),"")</f>
        <v>7477</v>
      </c>
      <c r="H125" s="124">
        <f ca="1">IFERROR(IF((VLOOKUP($E125,'DTOC Backsheet'!$D$5:$AF$183,H$9,FALSE))="","",(VLOOKUP($E125,'DTOC Backsheet'!$D$5:$AF$183,H$9,FALSE))),"")</f>
        <v>7197</v>
      </c>
      <c r="I125" s="124">
        <f ca="1">IFERROR(IF((VLOOKUP($E125,'DTOC Backsheet'!$D$5:$AF$183,I$9,FALSE))="","",(VLOOKUP($E125,'DTOC Backsheet'!$D$5:$AF$183,I$9,FALSE))),"")</f>
        <v>8513</v>
      </c>
      <c r="J125" s="125">
        <f ca="1">IFERROR(IF((VLOOKUP($E125,'DTOC Backsheet'!$D$5:$AF$183,J$9,FALSE))="","",(VLOOKUP($E125,'DTOC Backsheet'!$D$5:$AF$183,J$9,FALSE))),"")</f>
        <v>7871</v>
      </c>
      <c r="K125" s="184">
        <f ca="1">IFERROR(IF((VLOOKUP($E125,'DTOC Backsheet'!$D$5:$AF$183,K$9,FALSE))="","",(VLOOKUP($E125,'DTOC Backsheet'!$D$5:$AF$183,K$9,FALSE))),"")</f>
        <v>6543</v>
      </c>
      <c r="L125" s="126">
        <f ca="1">IFERROR(IF((VLOOKUP($E125,'DTOC Backsheet'!$D$5:$AF$183,L$9,FALSE))="","",(VLOOKUP($E125,'DTOC Backsheet'!$D$5:$AF$183,L$9,FALSE))),"")</f>
        <v>6763</v>
      </c>
      <c r="M125" s="127" t="str">
        <f ca="1">IFERROR(IF((VLOOKUP($E125,'DTOC Backsheet'!$D$5:$AF$183,M$9,FALSE))="","",(VLOOKUP($E125,'DTOC Backsheet'!$D$5:$AF$183,M$9,FALSE))),"")</f>
        <v/>
      </c>
      <c r="N125" s="126" t="str">
        <f ca="1">IFERROR(IF((VLOOKUP($E125,'DTOC Backsheet'!$D$5:$AF$183,N$9,FALSE))="","",(VLOOKUP($E125,'DTOC Backsheet'!$D$5:$AF$183,N$9,FALSE))),"")</f>
        <v/>
      </c>
    </row>
    <row r="126" spans="1:14" ht="15" customHeight="1" x14ac:dyDescent="0.3">
      <c r="A126" s="56">
        <v>112</v>
      </c>
      <c r="B126" s="97" t="str">
        <f ca="1">IFERROR(IF((VLOOKUP($E126,'Org List'!$AJ$10:$AL$188,3,FALSE))="","",(VLOOKUP($E126,'Org List'!$AJ$10:$AL$188,3,FALSE))),"")</f>
        <v>North of England Commissioning Region</v>
      </c>
      <c r="C126" s="98" t="str">
        <f ca="1">IFERROR(IF((VLOOKUP($E126,'Org List'!$AO$10:$AQ$188,3,FALSE))="","",(VLOOKUP($E126,'Org List'!$AO$10:$AQ$188,3,FALSE))),"")</f>
        <v>Yorkshire and The Humber Region</v>
      </c>
      <c r="D126" s="116" t="str">
        <f ca="1">IFERROR(IF((VLOOKUP($E126,'Org List'!$AT$10:$AV$188,3,FALSE))="","",(VLOOKUP($E126,'Org List'!$AT$10:$AV$188,3,FALSE))),"")</f>
        <v>NHS England North (Yorkshire And Humber)</v>
      </c>
      <c r="E126" s="97" t="str">
        <f t="shared" ca="1" si="3"/>
        <v>E06000012</v>
      </c>
      <c r="F126" s="99" t="str">
        <f ca="1">IF(E126="","",VLOOKUP(E126,'Org List'!$J$9:$K$488,2,0))</f>
        <v>North East Lincolnshire</v>
      </c>
      <c r="G126" s="123">
        <f ca="1">IFERROR(IF((VLOOKUP($E126,'DTOC Backsheet'!$D$5:$AF$183,G$9,FALSE))="","",(VLOOKUP($E126,'DTOC Backsheet'!$D$5:$AF$183,G$9,FALSE))),"")</f>
        <v>1048</v>
      </c>
      <c r="H126" s="124">
        <f ca="1">IFERROR(IF((VLOOKUP($E126,'DTOC Backsheet'!$D$5:$AF$183,H$9,FALSE))="","",(VLOOKUP($E126,'DTOC Backsheet'!$D$5:$AF$183,H$9,FALSE))),"")</f>
        <v>703</v>
      </c>
      <c r="I126" s="124">
        <f ca="1">IFERROR(IF((VLOOKUP($E126,'DTOC Backsheet'!$D$5:$AF$183,I$9,FALSE))="","",(VLOOKUP($E126,'DTOC Backsheet'!$D$5:$AF$183,I$9,FALSE))),"")</f>
        <v>679</v>
      </c>
      <c r="J126" s="125">
        <f ca="1">IFERROR(IF((VLOOKUP($E126,'DTOC Backsheet'!$D$5:$AF$183,J$9,FALSE))="","",(VLOOKUP($E126,'DTOC Backsheet'!$D$5:$AF$183,J$9,FALSE))),"")</f>
        <v>547</v>
      </c>
      <c r="K126" s="184">
        <f ca="1">IFERROR(IF((VLOOKUP($E126,'DTOC Backsheet'!$D$5:$AF$183,K$9,FALSE))="","",(VLOOKUP($E126,'DTOC Backsheet'!$D$5:$AF$183,K$9,FALSE))),"")</f>
        <v>637</v>
      </c>
      <c r="L126" s="126">
        <f ca="1">IFERROR(IF((VLOOKUP($E126,'DTOC Backsheet'!$D$5:$AF$183,L$9,FALSE))="","",(VLOOKUP($E126,'DTOC Backsheet'!$D$5:$AF$183,L$9,FALSE))),"")</f>
        <v>782</v>
      </c>
      <c r="M126" s="127" t="str">
        <f ca="1">IFERROR(IF((VLOOKUP($E126,'DTOC Backsheet'!$D$5:$AF$183,M$9,FALSE))="","",(VLOOKUP($E126,'DTOC Backsheet'!$D$5:$AF$183,M$9,FALSE))),"")</f>
        <v/>
      </c>
      <c r="N126" s="126" t="str">
        <f ca="1">IFERROR(IF((VLOOKUP($E126,'DTOC Backsheet'!$D$5:$AF$183,N$9,FALSE))="","",(VLOOKUP($E126,'DTOC Backsheet'!$D$5:$AF$183,N$9,FALSE))),"")</f>
        <v/>
      </c>
    </row>
    <row r="127" spans="1:14" ht="15" customHeight="1" x14ac:dyDescent="0.3">
      <c r="A127" s="56">
        <v>113</v>
      </c>
      <c r="B127" s="97" t="str">
        <f ca="1">IFERROR(IF((VLOOKUP($E127,'Org List'!$AJ$10:$AL$188,3,FALSE))="","",(VLOOKUP($E127,'Org List'!$AJ$10:$AL$188,3,FALSE))),"")</f>
        <v>North of England Commissioning Region</v>
      </c>
      <c r="C127" s="98" t="str">
        <f ca="1">IFERROR(IF((VLOOKUP($E127,'Org List'!$AO$10:$AQ$188,3,FALSE))="","",(VLOOKUP($E127,'Org List'!$AO$10:$AQ$188,3,FALSE))),"")</f>
        <v>Yorkshire and The Humber Region</v>
      </c>
      <c r="D127" s="116" t="str">
        <f ca="1">IFERROR(IF((VLOOKUP($E127,'Org List'!$AT$10:$AV$188,3,FALSE))="","",(VLOOKUP($E127,'Org List'!$AT$10:$AV$188,3,FALSE))),"")</f>
        <v>NHS England North (Yorkshire And Humber)</v>
      </c>
      <c r="E127" s="97" t="str">
        <f t="shared" ca="1" si="3"/>
        <v>E06000013</v>
      </c>
      <c r="F127" s="99" t="str">
        <f ca="1">IF(E127="","",VLOOKUP(E127,'Org List'!$J$9:$K$488,2,0))</f>
        <v>North Lincolnshire</v>
      </c>
      <c r="G127" s="123">
        <f ca="1">IFERROR(IF((VLOOKUP($E127,'DTOC Backsheet'!$D$5:$AF$183,G$9,FALSE))="","",(VLOOKUP($E127,'DTOC Backsheet'!$D$5:$AF$183,G$9,FALSE))),"")</f>
        <v>743</v>
      </c>
      <c r="H127" s="124">
        <f ca="1">IFERROR(IF((VLOOKUP($E127,'DTOC Backsheet'!$D$5:$AF$183,H$9,FALSE))="","",(VLOOKUP($E127,'DTOC Backsheet'!$D$5:$AF$183,H$9,FALSE))),"")</f>
        <v>710</v>
      </c>
      <c r="I127" s="124">
        <f ca="1">IFERROR(IF((VLOOKUP($E127,'DTOC Backsheet'!$D$5:$AF$183,I$9,FALSE))="","",(VLOOKUP($E127,'DTOC Backsheet'!$D$5:$AF$183,I$9,FALSE))),"")</f>
        <v>465</v>
      </c>
      <c r="J127" s="125">
        <f ca="1">IFERROR(IF((VLOOKUP($E127,'DTOC Backsheet'!$D$5:$AF$183,J$9,FALSE))="","",(VLOOKUP($E127,'DTOC Backsheet'!$D$5:$AF$183,J$9,FALSE))),"")</f>
        <v>505</v>
      </c>
      <c r="K127" s="184">
        <f ca="1">IFERROR(IF((VLOOKUP($E127,'DTOC Backsheet'!$D$5:$AF$183,K$9,FALSE))="","",(VLOOKUP($E127,'DTOC Backsheet'!$D$5:$AF$183,K$9,FALSE))),"")</f>
        <v>861</v>
      </c>
      <c r="L127" s="126">
        <f ca="1">IFERROR(IF((VLOOKUP($E127,'DTOC Backsheet'!$D$5:$AF$183,L$9,FALSE))="","",(VLOOKUP($E127,'DTOC Backsheet'!$D$5:$AF$183,L$9,FALSE))),"")</f>
        <v>977</v>
      </c>
      <c r="M127" s="127" t="str">
        <f ca="1">IFERROR(IF((VLOOKUP($E127,'DTOC Backsheet'!$D$5:$AF$183,M$9,FALSE))="","",(VLOOKUP($E127,'DTOC Backsheet'!$D$5:$AF$183,M$9,FALSE))),"")</f>
        <v/>
      </c>
      <c r="N127" s="126" t="str">
        <f ca="1">IFERROR(IF((VLOOKUP($E127,'DTOC Backsheet'!$D$5:$AF$183,N$9,FALSE))="","",(VLOOKUP($E127,'DTOC Backsheet'!$D$5:$AF$183,N$9,FALSE))),"")</f>
        <v/>
      </c>
    </row>
    <row r="128" spans="1:14" ht="15" customHeight="1" x14ac:dyDescent="0.3">
      <c r="A128" s="56">
        <v>114</v>
      </c>
      <c r="B128" s="97" t="str">
        <f ca="1">IFERROR(IF((VLOOKUP($E128,'Org List'!$AJ$10:$AL$188,3,FALSE))="","",(VLOOKUP($E128,'Org List'!$AJ$10:$AL$188,3,FALSE))),"")</f>
        <v>South West England Commissioning Region</v>
      </c>
      <c r="C128" s="98" t="str">
        <f ca="1">IFERROR(IF((VLOOKUP($E128,'Org List'!$AO$10:$AQ$188,3,FALSE))="","",(VLOOKUP($E128,'Org List'!$AO$10:$AQ$188,3,FALSE))),"")</f>
        <v>South West Region</v>
      </c>
      <c r="D128" s="116" t="str">
        <f ca="1">IFERROR(IF((VLOOKUP($E128,'Org List'!$AT$10:$AV$188,3,FALSE))="","",(VLOOKUP($E128,'Org List'!$AT$10:$AV$188,3,FALSE))),"")</f>
        <v>NHS England South West (South West North)</v>
      </c>
      <c r="E128" s="97" t="str">
        <f t="shared" ca="1" si="3"/>
        <v>E06000024</v>
      </c>
      <c r="F128" s="99" t="str">
        <f ca="1">IF(E128="","",VLOOKUP(E128,'Org List'!$J$9:$K$488,2,0))</f>
        <v>North Somerset</v>
      </c>
      <c r="G128" s="123">
        <f ca="1">IFERROR(IF((VLOOKUP($E128,'DTOC Backsheet'!$D$5:$AF$183,G$9,FALSE))="","",(VLOOKUP($E128,'DTOC Backsheet'!$D$5:$AF$183,G$9,FALSE))),"")</f>
        <v>1811</v>
      </c>
      <c r="H128" s="124">
        <f ca="1">IFERROR(IF((VLOOKUP($E128,'DTOC Backsheet'!$D$5:$AF$183,H$9,FALSE))="","",(VLOOKUP($E128,'DTOC Backsheet'!$D$5:$AF$183,H$9,FALSE))),"")</f>
        <v>1333</v>
      </c>
      <c r="I128" s="124">
        <f ca="1">IFERROR(IF((VLOOKUP($E128,'DTOC Backsheet'!$D$5:$AF$183,I$9,FALSE))="","",(VLOOKUP($E128,'DTOC Backsheet'!$D$5:$AF$183,I$9,FALSE))),"")</f>
        <v>1181</v>
      </c>
      <c r="J128" s="125">
        <f ca="1">IFERROR(IF((VLOOKUP($E128,'DTOC Backsheet'!$D$5:$AF$183,J$9,FALSE))="","",(VLOOKUP($E128,'DTOC Backsheet'!$D$5:$AF$183,J$9,FALSE))),"")</f>
        <v>1804</v>
      </c>
      <c r="K128" s="184">
        <f ca="1">IFERROR(IF((VLOOKUP($E128,'DTOC Backsheet'!$D$5:$AF$183,K$9,FALSE))="","",(VLOOKUP($E128,'DTOC Backsheet'!$D$5:$AF$183,K$9,FALSE))),"")</f>
        <v>1323</v>
      </c>
      <c r="L128" s="126">
        <f ca="1">IFERROR(IF((VLOOKUP($E128,'DTOC Backsheet'!$D$5:$AF$183,L$9,FALSE))="","",(VLOOKUP($E128,'DTOC Backsheet'!$D$5:$AF$183,L$9,FALSE))),"")</f>
        <v>1969</v>
      </c>
      <c r="M128" s="127" t="str">
        <f ca="1">IFERROR(IF((VLOOKUP($E128,'DTOC Backsheet'!$D$5:$AF$183,M$9,FALSE))="","",(VLOOKUP($E128,'DTOC Backsheet'!$D$5:$AF$183,M$9,FALSE))),"")</f>
        <v/>
      </c>
      <c r="N128" s="126" t="str">
        <f ca="1">IFERROR(IF((VLOOKUP($E128,'DTOC Backsheet'!$D$5:$AF$183,N$9,FALSE))="","",(VLOOKUP($E128,'DTOC Backsheet'!$D$5:$AF$183,N$9,FALSE))),"")</f>
        <v/>
      </c>
    </row>
    <row r="129" spans="1:14" ht="15" customHeight="1" x14ac:dyDescent="0.3">
      <c r="A129" s="56">
        <v>115</v>
      </c>
      <c r="B129" s="97" t="str">
        <f ca="1">IFERROR(IF((VLOOKUP($E129,'Org List'!$AJ$10:$AL$188,3,FALSE))="","",(VLOOKUP($E129,'Org List'!$AJ$10:$AL$188,3,FALSE))),"")</f>
        <v>North of England Commissioning Region</v>
      </c>
      <c r="C129" s="98" t="str">
        <f ca="1">IFERROR(IF((VLOOKUP($E129,'Org List'!$AO$10:$AQ$188,3,FALSE))="","",(VLOOKUP($E129,'Org List'!$AO$10:$AQ$188,3,FALSE))),"")</f>
        <v>North East Region</v>
      </c>
      <c r="D129" s="116" t="str">
        <f ca="1">IFERROR(IF((VLOOKUP($E129,'Org List'!$AT$10:$AV$188,3,FALSE))="","",(VLOOKUP($E129,'Org List'!$AT$10:$AV$188,3,FALSE))),"")</f>
        <v>NHS England North (Cumbria And North East)</v>
      </c>
      <c r="E129" s="97" t="str">
        <f t="shared" ca="1" si="3"/>
        <v>E08000022</v>
      </c>
      <c r="F129" s="99" t="str">
        <f ca="1">IF(E129="","",VLOOKUP(E129,'Org List'!$J$9:$K$488,2,0))</f>
        <v>North Tyneside</v>
      </c>
      <c r="G129" s="123">
        <f ca="1">IFERROR(IF((VLOOKUP($E129,'DTOC Backsheet'!$D$5:$AF$183,G$9,FALSE))="","",(VLOOKUP($E129,'DTOC Backsheet'!$D$5:$AF$183,G$9,FALSE))),"")</f>
        <v>1023</v>
      </c>
      <c r="H129" s="124">
        <f ca="1">IFERROR(IF((VLOOKUP($E129,'DTOC Backsheet'!$D$5:$AF$183,H$9,FALSE))="","",(VLOOKUP($E129,'DTOC Backsheet'!$D$5:$AF$183,H$9,FALSE))),"")</f>
        <v>891</v>
      </c>
      <c r="I129" s="124">
        <f ca="1">IFERROR(IF((VLOOKUP($E129,'DTOC Backsheet'!$D$5:$AF$183,I$9,FALSE))="","",(VLOOKUP($E129,'DTOC Backsheet'!$D$5:$AF$183,I$9,FALSE))),"")</f>
        <v>688</v>
      </c>
      <c r="J129" s="125">
        <f ca="1">IFERROR(IF((VLOOKUP($E129,'DTOC Backsheet'!$D$5:$AF$183,J$9,FALSE))="","",(VLOOKUP($E129,'DTOC Backsheet'!$D$5:$AF$183,J$9,FALSE))),"")</f>
        <v>851</v>
      </c>
      <c r="K129" s="184">
        <f ca="1">IFERROR(IF((VLOOKUP($E129,'DTOC Backsheet'!$D$5:$AF$183,K$9,FALSE))="","",(VLOOKUP($E129,'DTOC Backsheet'!$D$5:$AF$183,K$9,FALSE))),"")</f>
        <v>647</v>
      </c>
      <c r="L129" s="126">
        <f ca="1">IFERROR(IF((VLOOKUP($E129,'DTOC Backsheet'!$D$5:$AF$183,L$9,FALSE))="","",(VLOOKUP($E129,'DTOC Backsheet'!$D$5:$AF$183,L$9,FALSE))),"")</f>
        <v>799</v>
      </c>
      <c r="M129" s="127" t="str">
        <f ca="1">IFERROR(IF((VLOOKUP($E129,'DTOC Backsheet'!$D$5:$AF$183,M$9,FALSE))="","",(VLOOKUP($E129,'DTOC Backsheet'!$D$5:$AF$183,M$9,FALSE))),"")</f>
        <v/>
      </c>
      <c r="N129" s="126" t="str">
        <f ca="1">IFERROR(IF((VLOOKUP($E129,'DTOC Backsheet'!$D$5:$AF$183,N$9,FALSE))="","",(VLOOKUP($E129,'DTOC Backsheet'!$D$5:$AF$183,N$9,FALSE))),"")</f>
        <v/>
      </c>
    </row>
    <row r="130" spans="1:14" ht="15" customHeight="1" x14ac:dyDescent="0.3">
      <c r="A130" s="56">
        <v>116</v>
      </c>
      <c r="B130" s="97" t="str">
        <f ca="1">IFERROR(IF((VLOOKUP($E130,'Org List'!$AJ$10:$AL$188,3,FALSE))="","",(VLOOKUP($E130,'Org List'!$AJ$10:$AL$188,3,FALSE))),"")</f>
        <v>North of England Commissioning Region</v>
      </c>
      <c r="C130" s="98" t="str">
        <f ca="1">IFERROR(IF((VLOOKUP($E130,'Org List'!$AO$10:$AQ$188,3,FALSE))="","",(VLOOKUP($E130,'Org List'!$AO$10:$AQ$188,3,FALSE))),"")</f>
        <v>Yorkshire and The Humber Region</v>
      </c>
      <c r="D130" s="116" t="str">
        <f ca="1">IFERROR(IF((VLOOKUP($E130,'Org List'!$AT$10:$AV$188,3,FALSE))="","",(VLOOKUP($E130,'Org List'!$AT$10:$AV$188,3,FALSE))),"")</f>
        <v>NHS England North (Yorkshire And Humber)</v>
      </c>
      <c r="E130" s="97" t="str">
        <f t="shared" ca="1" si="3"/>
        <v>E10000023</v>
      </c>
      <c r="F130" s="99" t="str">
        <f ca="1">IF(E130="","",VLOOKUP(E130,'Org List'!$J$9:$K$488,2,0))</f>
        <v>North Yorkshire</v>
      </c>
      <c r="G130" s="123">
        <f ca="1">IFERROR(IF((VLOOKUP($E130,'DTOC Backsheet'!$D$5:$AF$183,G$9,FALSE))="","",(VLOOKUP($E130,'DTOC Backsheet'!$D$5:$AF$183,G$9,FALSE))),"")</f>
        <v>6790</v>
      </c>
      <c r="H130" s="124">
        <f ca="1">IFERROR(IF((VLOOKUP($E130,'DTOC Backsheet'!$D$5:$AF$183,H$9,FALSE))="","",(VLOOKUP($E130,'DTOC Backsheet'!$D$5:$AF$183,H$9,FALSE))),"")</f>
        <v>5746</v>
      </c>
      <c r="I130" s="124">
        <f ca="1">IFERROR(IF((VLOOKUP($E130,'DTOC Backsheet'!$D$5:$AF$183,I$9,FALSE))="","",(VLOOKUP($E130,'DTOC Backsheet'!$D$5:$AF$183,I$9,FALSE))),"")</f>
        <v>5815</v>
      </c>
      <c r="J130" s="125">
        <f ca="1">IFERROR(IF((VLOOKUP($E130,'DTOC Backsheet'!$D$5:$AF$183,J$9,FALSE))="","",(VLOOKUP($E130,'DTOC Backsheet'!$D$5:$AF$183,J$9,FALSE))),"")</f>
        <v>6121</v>
      </c>
      <c r="K130" s="184">
        <f ca="1">IFERROR(IF((VLOOKUP($E130,'DTOC Backsheet'!$D$5:$AF$183,K$9,FALSE))="","",(VLOOKUP($E130,'DTOC Backsheet'!$D$5:$AF$183,K$9,FALSE))),"")</f>
        <v>6130</v>
      </c>
      <c r="L130" s="126">
        <f ca="1">IFERROR(IF((VLOOKUP($E130,'DTOC Backsheet'!$D$5:$AF$183,L$9,FALSE))="","",(VLOOKUP($E130,'DTOC Backsheet'!$D$5:$AF$183,L$9,FALSE))),"")</f>
        <v>6126</v>
      </c>
      <c r="M130" s="127" t="str">
        <f ca="1">IFERROR(IF((VLOOKUP($E130,'DTOC Backsheet'!$D$5:$AF$183,M$9,FALSE))="","",(VLOOKUP($E130,'DTOC Backsheet'!$D$5:$AF$183,M$9,FALSE))),"")</f>
        <v/>
      </c>
      <c r="N130" s="126" t="str">
        <f ca="1">IFERROR(IF((VLOOKUP($E130,'DTOC Backsheet'!$D$5:$AF$183,N$9,FALSE))="","",(VLOOKUP($E130,'DTOC Backsheet'!$D$5:$AF$183,N$9,FALSE))),"")</f>
        <v/>
      </c>
    </row>
    <row r="131" spans="1:14" ht="15" customHeight="1" x14ac:dyDescent="0.3">
      <c r="A131" s="56">
        <v>117</v>
      </c>
      <c r="B131" s="97" t="str">
        <f ca="1">IFERROR(IF((VLOOKUP($E131,'Org List'!$AJ$10:$AL$188,3,FALSE))="","",(VLOOKUP($E131,'Org List'!$AJ$10:$AL$188,3,FALSE))),"")</f>
        <v>Midlands and East of England Commissioning Region</v>
      </c>
      <c r="C131" s="98" t="str">
        <f ca="1">IFERROR(IF((VLOOKUP($E131,'Org List'!$AO$10:$AQ$188,3,FALSE))="","",(VLOOKUP($E131,'Org List'!$AO$10:$AQ$188,3,FALSE))),"")</f>
        <v>East Midlands Region</v>
      </c>
      <c r="D131" s="116" t="str">
        <f ca="1">IFERROR(IF((VLOOKUP($E131,'Org List'!$AT$10:$AV$188,3,FALSE))="","",(VLOOKUP($E131,'Org List'!$AT$10:$AV$188,3,FALSE))),"")</f>
        <v>NHS England Midlands And East (Central Midlands)</v>
      </c>
      <c r="E131" s="97" t="str">
        <f t="shared" ca="1" si="3"/>
        <v>E10000021</v>
      </c>
      <c r="F131" s="99" t="str">
        <f ca="1">IF(E131="","",VLOOKUP(E131,'Org List'!$J$9:$K$488,2,0))</f>
        <v>Northamptonshire</v>
      </c>
      <c r="G131" s="123">
        <f ca="1">IFERROR(IF((VLOOKUP($E131,'DTOC Backsheet'!$D$5:$AF$183,G$9,FALSE))="","",(VLOOKUP($E131,'DTOC Backsheet'!$D$5:$AF$183,G$9,FALSE))),"")</f>
        <v>14348</v>
      </c>
      <c r="H131" s="124">
        <f ca="1">IFERROR(IF((VLOOKUP($E131,'DTOC Backsheet'!$D$5:$AF$183,H$9,FALSE))="","",(VLOOKUP($E131,'DTOC Backsheet'!$D$5:$AF$183,H$9,FALSE))),"")</f>
        <v>15838</v>
      </c>
      <c r="I131" s="124">
        <f ca="1">IFERROR(IF((VLOOKUP($E131,'DTOC Backsheet'!$D$5:$AF$183,I$9,FALSE))="","",(VLOOKUP($E131,'DTOC Backsheet'!$D$5:$AF$183,I$9,FALSE))),"")</f>
        <v>11756</v>
      </c>
      <c r="J131" s="125">
        <f ca="1">IFERROR(IF((VLOOKUP($E131,'DTOC Backsheet'!$D$5:$AF$183,J$9,FALSE))="","",(VLOOKUP($E131,'DTOC Backsheet'!$D$5:$AF$183,J$9,FALSE))),"")</f>
        <v>8761</v>
      </c>
      <c r="K131" s="184">
        <f ca="1">IFERROR(IF((VLOOKUP($E131,'DTOC Backsheet'!$D$5:$AF$183,K$9,FALSE))="","",(VLOOKUP($E131,'DTOC Backsheet'!$D$5:$AF$183,K$9,FALSE))),"")</f>
        <v>8208</v>
      </c>
      <c r="L131" s="126">
        <f ca="1">IFERROR(IF((VLOOKUP($E131,'DTOC Backsheet'!$D$5:$AF$183,L$9,FALSE))="","",(VLOOKUP($E131,'DTOC Backsheet'!$D$5:$AF$183,L$9,FALSE))),"")</f>
        <v>9215</v>
      </c>
      <c r="M131" s="127" t="str">
        <f ca="1">IFERROR(IF((VLOOKUP($E131,'DTOC Backsheet'!$D$5:$AF$183,M$9,FALSE))="","",(VLOOKUP($E131,'DTOC Backsheet'!$D$5:$AF$183,M$9,FALSE))),"")</f>
        <v/>
      </c>
      <c r="N131" s="126" t="str">
        <f ca="1">IFERROR(IF((VLOOKUP($E131,'DTOC Backsheet'!$D$5:$AF$183,N$9,FALSE))="","",(VLOOKUP($E131,'DTOC Backsheet'!$D$5:$AF$183,N$9,FALSE))),"")</f>
        <v/>
      </c>
    </row>
    <row r="132" spans="1:14" ht="15" customHeight="1" x14ac:dyDescent="0.3">
      <c r="A132" s="56">
        <v>118</v>
      </c>
      <c r="B132" s="97" t="str">
        <f ca="1">IFERROR(IF((VLOOKUP($E132,'Org List'!$AJ$10:$AL$188,3,FALSE))="","",(VLOOKUP($E132,'Org List'!$AJ$10:$AL$188,3,FALSE))),"")</f>
        <v>North of England Commissioning Region</v>
      </c>
      <c r="C132" s="98" t="str">
        <f ca="1">IFERROR(IF((VLOOKUP($E132,'Org List'!$AO$10:$AQ$188,3,FALSE))="","",(VLOOKUP($E132,'Org List'!$AO$10:$AQ$188,3,FALSE))),"")</f>
        <v>North East Region</v>
      </c>
      <c r="D132" s="116" t="str">
        <f ca="1">IFERROR(IF((VLOOKUP($E132,'Org List'!$AT$10:$AV$188,3,FALSE))="","",(VLOOKUP($E132,'Org List'!$AT$10:$AV$188,3,FALSE))),"")</f>
        <v>NHS England North (Cumbria And North East)</v>
      </c>
      <c r="E132" s="97" t="str">
        <f t="shared" ca="1" si="3"/>
        <v>E06000057</v>
      </c>
      <c r="F132" s="99" t="str">
        <f ca="1">IF(E132="","",VLOOKUP(E132,'Org List'!$J$9:$K$488,2,0))</f>
        <v>Northumberland</v>
      </c>
      <c r="G132" s="123">
        <f ca="1">IFERROR(IF((VLOOKUP($E132,'DTOC Backsheet'!$D$5:$AF$183,G$9,FALSE))="","",(VLOOKUP($E132,'DTOC Backsheet'!$D$5:$AF$183,G$9,FALSE))),"")</f>
        <v>965</v>
      </c>
      <c r="H132" s="124">
        <f ca="1">IFERROR(IF((VLOOKUP($E132,'DTOC Backsheet'!$D$5:$AF$183,H$9,FALSE))="","",(VLOOKUP($E132,'DTOC Backsheet'!$D$5:$AF$183,H$9,FALSE))),"")</f>
        <v>780</v>
      </c>
      <c r="I132" s="124">
        <f ca="1">IFERROR(IF((VLOOKUP($E132,'DTOC Backsheet'!$D$5:$AF$183,I$9,FALSE))="","",(VLOOKUP($E132,'DTOC Backsheet'!$D$5:$AF$183,I$9,FALSE))),"")</f>
        <v>795</v>
      </c>
      <c r="J132" s="125">
        <f ca="1">IFERROR(IF((VLOOKUP($E132,'DTOC Backsheet'!$D$5:$AF$183,J$9,FALSE))="","",(VLOOKUP($E132,'DTOC Backsheet'!$D$5:$AF$183,J$9,FALSE))),"")</f>
        <v>1122</v>
      </c>
      <c r="K132" s="184">
        <f ca="1">IFERROR(IF((VLOOKUP($E132,'DTOC Backsheet'!$D$5:$AF$183,K$9,FALSE))="","",(VLOOKUP($E132,'DTOC Backsheet'!$D$5:$AF$183,K$9,FALSE))),"")</f>
        <v>817</v>
      </c>
      <c r="L132" s="126">
        <f ca="1">IFERROR(IF((VLOOKUP($E132,'DTOC Backsheet'!$D$5:$AF$183,L$9,FALSE))="","",(VLOOKUP($E132,'DTOC Backsheet'!$D$5:$AF$183,L$9,FALSE))),"")</f>
        <v>658</v>
      </c>
      <c r="M132" s="127" t="str">
        <f ca="1">IFERROR(IF((VLOOKUP($E132,'DTOC Backsheet'!$D$5:$AF$183,M$9,FALSE))="","",(VLOOKUP($E132,'DTOC Backsheet'!$D$5:$AF$183,M$9,FALSE))),"")</f>
        <v/>
      </c>
      <c r="N132" s="126" t="str">
        <f ca="1">IFERROR(IF((VLOOKUP($E132,'DTOC Backsheet'!$D$5:$AF$183,N$9,FALSE))="","",(VLOOKUP($E132,'DTOC Backsheet'!$D$5:$AF$183,N$9,FALSE))),"")</f>
        <v/>
      </c>
    </row>
    <row r="133" spans="1:14" ht="15" customHeight="1" x14ac:dyDescent="0.3">
      <c r="A133" s="56">
        <v>119</v>
      </c>
      <c r="B133" s="97" t="str">
        <f ca="1">IFERROR(IF((VLOOKUP($E133,'Org List'!$AJ$10:$AL$188,3,FALSE))="","",(VLOOKUP($E133,'Org List'!$AJ$10:$AL$188,3,FALSE))),"")</f>
        <v>Midlands and East of England Commissioning Region</v>
      </c>
      <c r="C133" s="98" t="str">
        <f ca="1">IFERROR(IF((VLOOKUP($E133,'Org List'!$AO$10:$AQ$188,3,FALSE))="","",(VLOOKUP($E133,'Org List'!$AO$10:$AQ$188,3,FALSE))),"")</f>
        <v>East Midlands Region</v>
      </c>
      <c r="D133" s="116" t="str">
        <f ca="1">IFERROR(IF((VLOOKUP($E133,'Org List'!$AT$10:$AV$188,3,FALSE))="","",(VLOOKUP($E133,'Org List'!$AT$10:$AV$188,3,FALSE))),"")</f>
        <v>NHS England Midlands And East (North Midlands)</v>
      </c>
      <c r="E133" s="97" t="str">
        <f t="shared" ca="1" si="3"/>
        <v>E06000018</v>
      </c>
      <c r="F133" s="99" t="str">
        <f ca="1">IF(E133="","",VLOOKUP(E133,'Org List'!$J$9:$K$488,2,0))</f>
        <v>Nottingham</v>
      </c>
      <c r="G133" s="123">
        <f ca="1">IFERROR(IF((VLOOKUP($E133,'DTOC Backsheet'!$D$5:$AF$183,G$9,FALSE))="","",(VLOOKUP($E133,'DTOC Backsheet'!$D$5:$AF$183,G$9,FALSE))),"")</f>
        <v>2913</v>
      </c>
      <c r="H133" s="124">
        <f ca="1">IFERROR(IF((VLOOKUP($E133,'DTOC Backsheet'!$D$5:$AF$183,H$9,FALSE))="","",(VLOOKUP($E133,'DTOC Backsheet'!$D$5:$AF$183,H$9,FALSE))),"")</f>
        <v>4134</v>
      </c>
      <c r="I133" s="124">
        <f ca="1">IFERROR(IF((VLOOKUP($E133,'DTOC Backsheet'!$D$5:$AF$183,I$9,FALSE))="","",(VLOOKUP($E133,'DTOC Backsheet'!$D$5:$AF$183,I$9,FALSE))),"")</f>
        <v>4503</v>
      </c>
      <c r="J133" s="125">
        <f ca="1">IFERROR(IF((VLOOKUP($E133,'DTOC Backsheet'!$D$5:$AF$183,J$9,FALSE))="","",(VLOOKUP($E133,'DTOC Backsheet'!$D$5:$AF$183,J$9,FALSE))),"")</f>
        <v>3792</v>
      </c>
      <c r="K133" s="184">
        <f ca="1">IFERROR(IF((VLOOKUP($E133,'DTOC Backsheet'!$D$5:$AF$183,K$9,FALSE))="","",(VLOOKUP($E133,'DTOC Backsheet'!$D$5:$AF$183,K$9,FALSE))),"")</f>
        <v>3317</v>
      </c>
      <c r="L133" s="126">
        <f ca="1">IFERROR(IF((VLOOKUP($E133,'DTOC Backsheet'!$D$5:$AF$183,L$9,FALSE))="","",(VLOOKUP($E133,'DTOC Backsheet'!$D$5:$AF$183,L$9,FALSE))),"")</f>
        <v>3101</v>
      </c>
      <c r="M133" s="127" t="str">
        <f ca="1">IFERROR(IF((VLOOKUP($E133,'DTOC Backsheet'!$D$5:$AF$183,M$9,FALSE))="","",(VLOOKUP($E133,'DTOC Backsheet'!$D$5:$AF$183,M$9,FALSE))),"")</f>
        <v/>
      </c>
      <c r="N133" s="126" t="str">
        <f ca="1">IFERROR(IF((VLOOKUP($E133,'DTOC Backsheet'!$D$5:$AF$183,N$9,FALSE))="","",(VLOOKUP($E133,'DTOC Backsheet'!$D$5:$AF$183,N$9,FALSE))),"")</f>
        <v/>
      </c>
    </row>
    <row r="134" spans="1:14" ht="15" customHeight="1" x14ac:dyDescent="0.3">
      <c r="A134" s="56">
        <v>120</v>
      </c>
      <c r="B134" s="97" t="str">
        <f ca="1">IFERROR(IF((VLOOKUP($E134,'Org List'!$AJ$10:$AL$188,3,FALSE))="","",(VLOOKUP($E134,'Org List'!$AJ$10:$AL$188,3,FALSE))),"")</f>
        <v>Midlands and East of England Commissioning Region</v>
      </c>
      <c r="C134" s="98" t="str">
        <f ca="1">IFERROR(IF((VLOOKUP($E134,'Org List'!$AO$10:$AQ$188,3,FALSE))="","",(VLOOKUP($E134,'Org List'!$AO$10:$AQ$188,3,FALSE))),"")</f>
        <v>East Midlands Region</v>
      </c>
      <c r="D134" s="116" t="str">
        <f ca="1">IFERROR(IF((VLOOKUP($E134,'Org List'!$AT$10:$AV$188,3,FALSE))="","",(VLOOKUP($E134,'Org List'!$AT$10:$AV$188,3,FALSE))),"")</f>
        <v>NHS England Midlands And East (North Midlands)</v>
      </c>
      <c r="E134" s="97" t="str">
        <f t="shared" ca="1" si="3"/>
        <v>E10000024</v>
      </c>
      <c r="F134" s="99" t="str">
        <f ca="1">IF(E134="","",VLOOKUP(E134,'Org List'!$J$9:$K$488,2,0))</f>
        <v>Nottinghamshire</v>
      </c>
      <c r="G134" s="123">
        <f ca="1">IFERROR(IF((VLOOKUP($E134,'DTOC Backsheet'!$D$5:$AF$183,G$9,FALSE))="","",(VLOOKUP($E134,'DTOC Backsheet'!$D$5:$AF$183,G$9,FALSE))),"")</f>
        <v>4136</v>
      </c>
      <c r="H134" s="124">
        <f ca="1">IFERROR(IF((VLOOKUP($E134,'DTOC Backsheet'!$D$5:$AF$183,H$9,FALSE))="","",(VLOOKUP($E134,'DTOC Backsheet'!$D$5:$AF$183,H$9,FALSE))),"")</f>
        <v>4183</v>
      </c>
      <c r="I134" s="124">
        <f ca="1">IFERROR(IF((VLOOKUP($E134,'DTOC Backsheet'!$D$5:$AF$183,I$9,FALSE))="","",(VLOOKUP($E134,'DTOC Backsheet'!$D$5:$AF$183,I$9,FALSE))),"")</f>
        <v>4544</v>
      </c>
      <c r="J134" s="125">
        <f ca="1">IFERROR(IF((VLOOKUP($E134,'DTOC Backsheet'!$D$5:$AF$183,J$9,FALSE))="","",(VLOOKUP($E134,'DTOC Backsheet'!$D$5:$AF$183,J$9,FALSE))),"")</f>
        <v>6390</v>
      </c>
      <c r="K134" s="184">
        <f ca="1">IFERROR(IF((VLOOKUP($E134,'DTOC Backsheet'!$D$5:$AF$183,K$9,FALSE))="","",(VLOOKUP($E134,'DTOC Backsheet'!$D$5:$AF$183,K$9,FALSE))),"")</f>
        <v>6324</v>
      </c>
      <c r="L134" s="126">
        <f ca="1">IFERROR(IF((VLOOKUP($E134,'DTOC Backsheet'!$D$5:$AF$183,L$9,FALSE))="","",(VLOOKUP($E134,'DTOC Backsheet'!$D$5:$AF$183,L$9,FALSE))),"")</f>
        <v>3801</v>
      </c>
      <c r="M134" s="127" t="str">
        <f ca="1">IFERROR(IF((VLOOKUP($E134,'DTOC Backsheet'!$D$5:$AF$183,M$9,FALSE))="","",(VLOOKUP($E134,'DTOC Backsheet'!$D$5:$AF$183,M$9,FALSE))),"")</f>
        <v/>
      </c>
      <c r="N134" s="126" t="str">
        <f ca="1">IFERROR(IF((VLOOKUP($E134,'DTOC Backsheet'!$D$5:$AF$183,N$9,FALSE))="","",(VLOOKUP($E134,'DTOC Backsheet'!$D$5:$AF$183,N$9,FALSE))),"")</f>
        <v/>
      </c>
    </row>
    <row r="135" spans="1:14" ht="15" customHeight="1" x14ac:dyDescent="0.3">
      <c r="A135" s="56">
        <v>121</v>
      </c>
      <c r="B135" s="97" t="str">
        <f ca="1">IFERROR(IF((VLOOKUP($E135,'Org List'!$AJ$10:$AL$188,3,FALSE))="","",(VLOOKUP($E135,'Org List'!$AJ$10:$AL$188,3,FALSE))),"")</f>
        <v>North of England Commissioning Region</v>
      </c>
      <c r="C135" s="98" t="str">
        <f ca="1">IFERROR(IF((VLOOKUP($E135,'Org List'!$AO$10:$AQ$188,3,FALSE))="","",(VLOOKUP($E135,'Org List'!$AO$10:$AQ$188,3,FALSE))),"")</f>
        <v>North West Region</v>
      </c>
      <c r="D135" s="116" t="str">
        <f ca="1">IFERROR(IF((VLOOKUP($E135,'Org List'!$AT$10:$AV$188,3,FALSE))="","",(VLOOKUP($E135,'Org List'!$AT$10:$AV$188,3,FALSE))),"")</f>
        <v>NHS England North (Greater Manchester)</v>
      </c>
      <c r="E135" s="97" t="str">
        <f t="shared" ca="1" si="3"/>
        <v>E08000004</v>
      </c>
      <c r="F135" s="99" t="str">
        <f ca="1">IF(E135="","",VLOOKUP(E135,'Org List'!$J$9:$K$488,2,0))</f>
        <v>Oldham</v>
      </c>
      <c r="G135" s="123">
        <f ca="1">IFERROR(IF((VLOOKUP($E135,'DTOC Backsheet'!$D$5:$AF$183,G$9,FALSE))="","",(VLOOKUP($E135,'DTOC Backsheet'!$D$5:$AF$183,G$9,FALSE))),"")</f>
        <v>1160</v>
      </c>
      <c r="H135" s="124">
        <f ca="1">IFERROR(IF((VLOOKUP($E135,'DTOC Backsheet'!$D$5:$AF$183,H$9,FALSE))="","",(VLOOKUP($E135,'DTOC Backsheet'!$D$5:$AF$183,H$9,FALSE))),"")</f>
        <v>845</v>
      </c>
      <c r="I135" s="124">
        <f ca="1">IFERROR(IF((VLOOKUP($E135,'DTOC Backsheet'!$D$5:$AF$183,I$9,FALSE))="","",(VLOOKUP($E135,'DTOC Backsheet'!$D$5:$AF$183,I$9,FALSE))),"")</f>
        <v>1082</v>
      </c>
      <c r="J135" s="125">
        <f ca="1">IFERROR(IF((VLOOKUP($E135,'DTOC Backsheet'!$D$5:$AF$183,J$9,FALSE))="","",(VLOOKUP($E135,'DTOC Backsheet'!$D$5:$AF$183,J$9,FALSE))),"")</f>
        <v>1126</v>
      </c>
      <c r="K135" s="184">
        <f ca="1">IFERROR(IF((VLOOKUP($E135,'DTOC Backsheet'!$D$5:$AF$183,K$9,FALSE))="","",(VLOOKUP($E135,'DTOC Backsheet'!$D$5:$AF$183,K$9,FALSE))),"")</f>
        <v>1192</v>
      </c>
      <c r="L135" s="126">
        <f ca="1">IFERROR(IF((VLOOKUP($E135,'DTOC Backsheet'!$D$5:$AF$183,L$9,FALSE))="","",(VLOOKUP($E135,'DTOC Backsheet'!$D$5:$AF$183,L$9,FALSE))),"")</f>
        <v>1591</v>
      </c>
      <c r="M135" s="127" t="str">
        <f ca="1">IFERROR(IF((VLOOKUP($E135,'DTOC Backsheet'!$D$5:$AF$183,M$9,FALSE))="","",(VLOOKUP($E135,'DTOC Backsheet'!$D$5:$AF$183,M$9,FALSE))),"")</f>
        <v/>
      </c>
      <c r="N135" s="126" t="str">
        <f ca="1">IFERROR(IF((VLOOKUP($E135,'DTOC Backsheet'!$D$5:$AF$183,N$9,FALSE))="","",(VLOOKUP($E135,'DTOC Backsheet'!$D$5:$AF$183,N$9,FALSE))),"")</f>
        <v/>
      </c>
    </row>
    <row r="136" spans="1:14" ht="15" customHeight="1" x14ac:dyDescent="0.3">
      <c r="A136" s="56">
        <v>122</v>
      </c>
      <c r="B136" s="97" t="str">
        <f ca="1">IFERROR(IF((VLOOKUP($E136,'Org List'!$AJ$10:$AL$188,3,FALSE))="","",(VLOOKUP($E136,'Org List'!$AJ$10:$AL$188,3,FALSE))),"")</f>
        <v>South East England Commissioning Region</v>
      </c>
      <c r="C136" s="98" t="str">
        <f ca="1">IFERROR(IF((VLOOKUP($E136,'Org List'!$AO$10:$AQ$188,3,FALSE))="","",(VLOOKUP($E136,'Org List'!$AO$10:$AQ$188,3,FALSE))),"")</f>
        <v>South East Region</v>
      </c>
      <c r="D136" s="116" t="str">
        <f ca="1">IFERROR(IF((VLOOKUP($E136,'Org List'!$AT$10:$AV$188,3,FALSE))="","",(VLOOKUP($E136,'Org List'!$AT$10:$AV$188,3,FALSE))),"")</f>
        <v>NHS England South East (Hampshire, Isle of Wight and Thames Valley)</v>
      </c>
      <c r="E136" s="97" t="str">
        <f t="shared" ca="1" si="3"/>
        <v>E10000025</v>
      </c>
      <c r="F136" s="99" t="str">
        <f ca="1">IF(E136="","",VLOOKUP(E136,'Org List'!$J$9:$K$488,2,0))</f>
        <v>Oxfordshire</v>
      </c>
      <c r="G136" s="123">
        <f ca="1">IFERROR(IF((VLOOKUP($E136,'DTOC Backsheet'!$D$5:$AF$183,G$9,FALSE))="","",(VLOOKUP($E136,'DTOC Backsheet'!$D$5:$AF$183,G$9,FALSE))),"")</f>
        <v>17598</v>
      </c>
      <c r="H136" s="124">
        <f ca="1">IFERROR(IF((VLOOKUP($E136,'DTOC Backsheet'!$D$5:$AF$183,H$9,FALSE))="","",(VLOOKUP($E136,'DTOC Backsheet'!$D$5:$AF$183,H$9,FALSE))),"")</f>
        <v>14180</v>
      </c>
      <c r="I136" s="124">
        <f ca="1">IFERROR(IF((VLOOKUP($E136,'DTOC Backsheet'!$D$5:$AF$183,I$9,FALSE))="","",(VLOOKUP($E136,'DTOC Backsheet'!$D$5:$AF$183,I$9,FALSE))),"")</f>
        <v>11282</v>
      </c>
      <c r="J136" s="125">
        <f ca="1">IFERROR(IF((VLOOKUP($E136,'DTOC Backsheet'!$D$5:$AF$183,J$9,FALSE))="","",(VLOOKUP($E136,'DTOC Backsheet'!$D$5:$AF$183,J$9,FALSE))),"")</f>
        <v>11566</v>
      </c>
      <c r="K136" s="184">
        <f ca="1">IFERROR(IF((VLOOKUP($E136,'DTOC Backsheet'!$D$5:$AF$183,K$9,FALSE))="","",(VLOOKUP($E136,'DTOC Backsheet'!$D$5:$AF$183,K$9,FALSE))),"")</f>
        <v>9284</v>
      </c>
      <c r="L136" s="126">
        <f ca="1">IFERROR(IF((VLOOKUP($E136,'DTOC Backsheet'!$D$5:$AF$183,L$9,FALSE))="","",(VLOOKUP($E136,'DTOC Backsheet'!$D$5:$AF$183,L$9,FALSE))),"")</f>
        <v>9988</v>
      </c>
      <c r="M136" s="127" t="str">
        <f ca="1">IFERROR(IF((VLOOKUP($E136,'DTOC Backsheet'!$D$5:$AF$183,M$9,FALSE))="","",(VLOOKUP($E136,'DTOC Backsheet'!$D$5:$AF$183,M$9,FALSE))),"")</f>
        <v/>
      </c>
      <c r="N136" s="126" t="str">
        <f ca="1">IFERROR(IF((VLOOKUP($E136,'DTOC Backsheet'!$D$5:$AF$183,N$9,FALSE))="","",(VLOOKUP($E136,'DTOC Backsheet'!$D$5:$AF$183,N$9,FALSE))),"")</f>
        <v/>
      </c>
    </row>
    <row r="137" spans="1:14" ht="15" customHeight="1" x14ac:dyDescent="0.3">
      <c r="A137" s="56">
        <v>123</v>
      </c>
      <c r="B137" s="97" t="str">
        <f ca="1">IFERROR(IF((VLOOKUP($E137,'Org List'!$AJ$10:$AL$188,3,FALSE))="","",(VLOOKUP($E137,'Org List'!$AJ$10:$AL$188,3,FALSE))),"")</f>
        <v>Midlands and East of England Commissioning Region</v>
      </c>
      <c r="C137" s="98" t="str">
        <f ca="1">IFERROR(IF((VLOOKUP($E137,'Org List'!$AO$10:$AQ$188,3,FALSE))="","",(VLOOKUP($E137,'Org List'!$AO$10:$AQ$188,3,FALSE))),"")</f>
        <v>East Region</v>
      </c>
      <c r="D137" s="116" t="str">
        <f ca="1">IFERROR(IF((VLOOKUP($E137,'Org List'!$AT$10:$AV$188,3,FALSE))="","",(VLOOKUP($E137,'Org List'!$AT$10:$AV$188,3,FALSE))),"")</f>
        <v>NHS England Midlands And East (East)</v>
      </c>
      <c r="E137" s="97" t="str">
        <f t="shared" ca="1" si="3"/>
        <v>E06000031</v>
      </c>
      <c r="F137" s="99" t="str">
        <f ca="1">IF(E137="","",VLOOKUP(E137,'Org List'!$J$9:$K$488,2,0))</f>
        <v>Peterborough</v>
      </c>
      <c r="G137" s="123">
        <f ca="1">IFERROR(IF((VLOOKUP($E137,'DTOC Backsheet'!$D$5:$AF$183,G$9,FALSE))="","",(VLOOKUP($E137,'DTOC Backsheet'!$D$5:$AF$183,G$9,FALSE))),"")</f>
        <v>1912</v>
      </c>
      <c r="H137" s="124">
        <f ca="1">IFERROR(IF((VLOOKUP($E137,'DTOC Backsheet'!$D$5:$AF$183,H$9,FALSE))="","",(VLOOKUP($E137,'DTOC Backsheet'!$D$5:$AF$183,H$9,FALSE))),"")</f>
        <v>1941</v>
      </c>
      <c r="I137" s="124">
        <f ca="1">IFERROR(IF((VLOOKUP($E137,'DTOC Backsheet'!$D$5:$AF$183,I$9,FALSE))="","",(VLOOKUP($E137,'DTOC Backsheet'!$D$5:$AF$183,I$9,FALSE))),"")</f>
        <v>1893</v>
      </c>
      <c r="J137" s="125">
        <f ca="1">IFERROR(IF((VLOOKUP($E137,'DTOC Backsheet'!$D$5:$AF$183,J$9,FALSE))="","",(VLOOKUP($E137,'DTOC Backsheet'!$D$5:$AF$183,J$9,FALSE))),"")</f>
        <v>1868</v>
      </c>
      <c r="K137" s="184">
        <f ca="1">IFERROR(IF((VLOOKUP($E137,'DTOC Backsheet'!$D$5:$AF$183,K$9,FALSE))="","",(VLOOKUP($E137,'DTOC Backsheet'!$D$5:$AF$183,K$9,FALSE))),"")</f>
        <v>2031</v>
      </c>
      <c r="L137" s="126">
        <f ca="1">IFERROR(IF((VLOOKUP($E137,'DTOC Backsheet'!$D$5:$AF$183,L$9,FALSE))="","",(VLOOKUP($E137,'DTOC Backsheet'!$D$5:$AF$183,L$9,FALSE))),"")</f>
        <v>2395</v>
      </c>
      <c r="M137" s="127" t="str">
        <f ca="1">IFERROR(IF((VLOOKUP($E137,'DTOC Backsheet'!$D$5:$AF$183,M$9,FALSE))="","",(VLOOKUP($E137,'DTOC Backsheet'!$D$5:$AF$183,M$9,FALSE))),"")</f>
        <v/>
      </c>
      <c r="N137" s="126" t="str">
        <f ca="1">IFERROR(IF((VLOOKUP($E137,'DTOC Backsheet'!$D$5:$AF$183,N$9,FALSE))="","",(VLOOKUP($E137,'DTOC Backsheet'!$D$5:$AF$183,N$9,FALSE))),"")</f>
        <v/>
      </c>
    </row>
    <row r="138" spans="1:14" ht="15" customHeight="1" x14ac:dyDescent="0.3">
      <c r="A138" s="56">
        <v>124</v>
      </c>
      <c r="B138" s="97" t="str">
        <f ca="1">IFERROR(IF((VLOOKUP($E138,'Org List'!$AJ$10:$AL$188,3,FALSE))="","",(VLOOKUP($E138,'Org List'!$AJ$10:$AL$188,3,FALSE))),"")</f>
        <v>South West England Commissioning Region</v>
      </c>
      <c r="C138" s="98" t="str">
        <f ca="1">IFERROR(IF((VLOOKUP($E138,'Org List'!$AO$10:$AQ$188,3,FALSE))="","",(VLOOKUP($E138,'Org List'!$AO$10:$AQ$188,3,FALSE))),"")</f>
        <v>South West Region</v>
      </c>
      <c r="D138" s="116" t="str">
        <f ca="1">IFERROR(IF((VLOOKUP($E138,'Org List'!$AT$10:$AV$188,3,FALSE))="","",(VLOOKUP($E138,'Org List'!$AT$10:$AV$188,3,FALSE))),"")</f>
        <v>NHS England South West (South West South)</v>
      </c>
      <c r="E138" s="97" t="str">
        <f t="shared" ca="1" si="3"/>
        <v>E06000026</v>
      </c>
      <c r="F138" s="99" t="str">
        <f ca="1">IF(E138="","",VLOOKUP(E138,'Org List'!$J$9:$K$488,2,0))</f>
        <v>Plymouth</v>
      </c>
      <c r="G138" s="123">
        <f ca="1">IFERROR(IF((VLOOKUP($E138,'DTOC Backsheet'!$D$5:$AF$183,G$9,FALSE))="","",(VLOOKUP($E138,'DTOC Backsheet'!$D$5:$AF$183,G$9,FALSE))),"")</f>
        <v>5632</v>
      </c>
      <c r="H138" s="124">
        <f ca="1">IFERROR(IF((VLOOKUP($E138,'DTOC Backsheet'!$D$5:$AF$183,H$9,FALSE))="","",(VLOOKUP($E138,'DTOC Backsheet'!$D$5:$AF$183,H$9,FALSE))),"")</f>
        <v>5073</v>
      </c>
      <c r="I138" s="124">
        <f ca="1">IFERROR(IF((VLOOKUP($E138,'DTOC Backsheet'!$D$5:$AF$183,I$9,FALSE))="","",(VLOOKUP($E138,'DTOC Backsheet'!$D$5:$AF$183,I$9,FALSE))),"")</f>
        <v>4454</v>
      </c>
      <c r="J138" s="125">
        <f ca="1">IFERROR(IF((VLOOKUP($E138,'DTOC Backsheet'!$D$5:$AF$183,J$9,FALSE))="","",(VLOOKUP($E138,'DTOC Backsheet'!$D$5:$AF$183,J$9,FALSE))),"")</f>
        <v>6276</v>
      </c>
      <c r="K138" s="184">
        <f ca="1">IFERROR(IF((VLOOKUP($E138,'DTOC Backsheet'!$D$5:$AF$183,K$9,FALSE))="","",(VLOOKUP($E138,'DTOC Backsheet'!$D$5:$AF$183,K$9,FALSE))),"")</f>
        <v>3632</v>
      </c>
      <c r="L138" s="126">
        <f ca="1">IFERROR(IF((VLOOKUP($E138,'DTOC Backsheet'!$D$5:$AF$183,L$9,FALSE))="","",(VLOOKUP($E138,'DTOC Backsheet'!$D$5:$AF$183,L$9,FALSE))),"")</f>
        <v>3259</v>
      </c>
      <c r="M138" s="127" t="str">
        <f ca="1">IFERROR(IF((VLOOKUP($E138,'DTOC Backsheet'!$D$5:$AF$183,M$9,FALSE))="","",(VLOOKUP($E138,'DTOC Backsheet'!$D$5:$AF$183,M$9,FALSE))),"")</f>
        <v/>
      </c>
      <c r="N138" s="126" t="str">
        <f ca="1">IFERROR(IF((VLOOKUP($E138,'DTOC Backsheet'!$D$5:$AF$183,N$9,FALSE))="","",(VLOOKUP($E138,'DTOC Backsheet'!$D$5:$AF$183,N$9,FALSE))),"")</f>
        <v/>
      </c>
    </row>
    <row r="139" spans="1:14" ht="15" customHeight="1" x14ac:dyDescent="0.3">
      <c r="A139" s="56">
        <v>125</v>
      </c>
      <c r="B139" s="97" t="str">
        <f ca="1">IFERROR(IF((VLOOKUP($E139,'Org List'!$AJ$10:$AL$188,3,FALSE))="","",(VLOOKUP($E139,'Org List'!$AJ$10:$AL$188,3,FALSE))),"")</f>
        <v>South East England Commissioning Region</v>
      </c>
      <c r="C139" s="98" t="str">
        <f ca="1">IFERROR(IF((VLOOKUP($E139,'Org List'!$AO$10:$AQ$188,3,FALSE))="","",(VLOOKUP($E139,'Org List'!$AO$10:$AQ$188,3,FALSE))),"")</f>
        <v>South East Region</v>
      </c>
      <c r="D139" s="116" t="str">
        <f ca="1">IFERROR(IF((VLOOKUP($E139,'Org List'!$AT$10:$AV$188,3,FALSE))="","",(VLOOKUP($E139,'Org List'!$AT$10:$AV$188,3,FALSE))),"")</f>
        <v>NHS England South East (Hampshire, Isle of Wight and Thames Valley)</v>
      </c>
      <c r="E139" s="97" t="str">
        <f t="shared" ca="1" si="3"/>
        <v>E06000044</v>
      </c>
      <c r="F139" s="99" t="str">
        <f ca="1">IF(E139="","",VLOOKUP(E139,'Org List'!$J$9:$K$488,2,0))</f>
        <v>Portsmouth</v>
      </c>
      <c r="G139" s="123">
        <f ca="1">IFERROR(IF((VLOOKUP($E139,'DTOC Backsheet'!$D$5:$AF$183,G$9,FALSE))="","",(VLOOKUP($E139,'DTOC Backsheet'!$D$5:$AF$183,G$9,FALSE))),"")</f>
        <v>2591</v>
      </c>
      <c r="H139" s="124">
        <f ca="1">IFERROR(IF((VLOOKUP($E139,'DTOC Backsheet'!$D$5:$AF$183,H$9,FALSE))="","",(VLOOKUP($E139,'DTOC Backsheet'!$D$5:$AF$183,H$9,FALSE))),"")</f>
        <v>2112</v>
      </c>
      <c r="I139" s="124">
        <f ca="1">IFERROR(IF((VLOOKUP($E139,'DTOC Backsheet'!$D$5:$AF$183,I$9,FALSE))="","",(VLOOKUP($E139,'DTOC Backsheet'!$D$5:$AF$183,I$9,FALSE))),"")</f>
        <v>1756</v>
      </c>
      <c r="J139" s="125">
        <f ca="1">IFERROR(IF((VLOOKUP($E139,'DTOC Backsheet'!$D$5:$AF$183,J$9,FALSE))="","",(VLOOKUP($E139,'DTOC Backsheet'!$D$5:$AF$183,J$9,FALSE))),"")</f>
        <v>1953</v>
      </c>
      <c r="K139" s="184">
        <f ca="1">IFERROR(IF((VLOOKUP($E139,'DTOC Backsheet'!$D$5:$AF$183,K$9,FALSE))="","",(VLOOKUP($E139,'DTOC Backsheet'!$D$5:$AF$183,K$9,FALSE))),"")</f>
        <v>1388</v>
      </c>
      <c r="L139" s="126">
        <f ca="1">IFERROR(IF((VLOOKUP($E139,'DTOC Backsheet'!$D$5:$AF$183,L$9,FALSE))="","",(VLOOKUP($E139,'DTOC Backsheet'!$D$5:$AF$183,L$9,FALSE))),"")</f>
        <v>873</v>
      </c>
      <c r="M139" s="127" t="str">
        <f ca="1">IFERROR(IF((VLOOKUP($E139,'DTOC Backsheet'!$D$5:$AF$183,M$9,FALSE))="","",(VLOOKUP($E139,'DTOC Backsheet'!$D$5:$AF$183,M$9,FALSE))),"")</f>
        <v/>
      </c>
      <c r="N139" s="126" t="str">
        <f ca="1">IFERROR(IF((VLOOKUP($E139,'DTOC Backsheet'!$D$5:$AF$183,N$9,FALSE))="","",(VLOOKUP($E139,'DTOC Backsheet'!$D$5:$AF$183,N$9,FALSE))),"")</f>
        <v/>
      </c>
    </row>
    <row r="140" spans="1:14" ht="15" customHeight="1" x14ac:dyDescent="0.3">
      <c r="A140" s="56">
        <v>126</v>
      </c>
      <c r="B140" s="97" t="str">
        <f ca="1">IFERROR(IF((VLOOKUP($E140,'Org List'!$AJ$10:$AL$188,3,FALSE))="","",(VLOOKUP($E140,'Org List'!$AJ$10:$AL$188,3,FALSE))),"")</f>
        <v>South East England Commissioning Region</v>
      </c>
      <c r="C140" s="98" t="str">
        <f ca="1">IFERROR(IF((VLOOKUP($E140,'Org List'!$AO$10:$AQ$188,3,FALSE))="","",(VLOOKUP($E140,'Org List'!$AO$10:$AQ$188,3,FALSE))),"")</f>
        <v>South East Region</v>
      </c>
      <c r="D140" s="116" t="str">
        <f ca="1">IFERROR(IF((VLOOKUP($E140,'Org List'!$AT$10:$AV$188,3,FALSE))="","",(VLOOKUP($E140,'Org List'!$AT$10:$AV$188,3,FALSE))),"")</f>
        <v>NHS England South East (Hampshire, Isle of Wight and Thames Valley)</v>
      </c>
      <c r="E140" s="97" t="str">
        <f t="shared" ca="1" si="3"/>
        <v>E06000038</v>
      </c>
      <c r="F140" s="99" t="str">
        <f ca="1">IF(E140="","",VLOOKUP(E140,'Org List'!$J$9:$K$488,2,0))</f>
        <v>Reading</v>
      </c>
      <c r="G140" s="123">
        <f ca="1">IFERROR(IF((VLOOKUP($E140,'DTOC Backsheet'!$D$5:$AF$183,G$9,FALSE))="","",(VLOOKUP($E140,'DTOC Backsheet'!$D$5:$AF$183,G$9,FALSE))),"")</f>
        <v>1562</v>
      </c>
      <c r="H140" s="124">
        <f ca="1">IFERROR(IF((VLOOKUP($E140,'DTOC Backsheet'!$D$5:$AF$183,H$9,FALSE))="","",(VLOOKUP($E140,'DTOC Backsheet'!$D$5:$AF$183,H$9,FALSE))),"")</f>
        <v>1931</v>
      </c>
      <c r="I140" s="124">
        <f ca="1">IFERROR(IF((VLOOKUP($E140,'DTOC Backsheet'!$D$5:$AF$183,I$9,FALSE))="","",(VLOOKUP($E140,'DTOC Backsheet'!$D$5:$AF$183,I$9,FALSE))),"")</f>
        <v>1864</v>
      </c>
      <c r="J140" s="125">
        <f ca="1">IFERROR(IF((VLOOKUP($E140,'DTOC Backsheet'!$D$5:$AF$183,J$9,FALSE))="","",(VLOOKUP($E140,'DTOC Backsheet'!$D$5:$AF$183,J$9,FALSE))),"")</f>
        <v>1222</v>
      </c>
      <c r="K140" s="184">
        <f ca="1">IFERROR(IF((VLOOKUP($E140,'DTOC Backsheet'!$D$5:$AF$183,K$9,FALSE))="","",(VLOOKUP($E140,'DTOC Backsheet'!$D$5:$AF$183,K$9,FALSE))),"")</f>
        <v>1015</v>
      </c>
      <c r="L140" s="126">
        <f ca="1">IFERROR(IF((VLOOKUP($E140,'DTOC Backsheet'!$D$5:$AF$183,L$9,FALSE))="","",(VLOOKUP($E140,'DTOC Backsheet'!$D$5:$AF$183,L$9,FALSE))),"")</f>
        <v>1231</v>
      </c>
      <c r="M140" s="127" t="str">
        <f ca="1">IFERROR(IF((VLOOKUP($E140,'DTOC Backsheet'!$D$5:$AF$183,M$9,FALSE))="","",(VLOOKUP($E140,'DTOC Backsheet'!$D$5:$AF$183,M$9,FALSE))),"")</f>
        <v/>
      </c>
      <c r="N140" s="126" t="str">
        <f ca="1">IFERROR(IF((VLOOKUP($E140,'DTOC Backsheet'!$D$5:$AF$183,N$9,FALSE))="","",(VLOOKUP($E140,'DTOC Backsheet'!$D$5:$AF$183,N$9,FALSE))),"")</f>
        <v/>
      </c>
    </row>
    <row r="141" spans="1:14" ht="15" customHeight="1" x14ac:dyDescent="0.3">
      <c r="A141" s="56">
        <v>127</v>
      </c>
      <c r="B141" s="97" t="str">
        <f ca="1">IFERROR(IF((VLOOKUP($E141,'Org List'!$AJ$10:$AL$188,3,FALSE))="","",(VLOOKUP($E141,'Org List'!$AJ$10:$AL$188,3,FALSE))),"")</f>
        <v>London Commissioning Region</v>
      </c>
      <c r="C141" s="98" t="str">
        <f ca="1">IFERROR(IF((VLOOKUP($E141,'Org List'!$AO$10:$AQ$188,3,FALSE))="","",(VLOOKUP($E141,'Org List'!$AO$10:$AQ$188,3,FALSE))),"")</f>
        <v>London Region</v>
      </c>
      <c r="D141" s="116" t="str">
        <f ca="1">IFERROR(IF((VLOOKUP($E141,'Org List'!$AT$10:$AV$188,3,FALSE))="","",(VLOOKUP($E141,'Org List'!$AT$10:$AV$188,3,FALSE))),"")</f>
        <v>NHS England London</v>
      </c>
      <c r="E141" s="97" t="str">
        <f t="shared" ca="1" si="3"/>
        <v>E09000026</v>
      </c>
      <c r="F141" s="99" t="str">
        <f ca="1">IF(E141="","",VLOOKUP(E141,'Org List'!$J$9:$K$488,2,0))</f>
        <v>Redbridge</v>
      </c>
      <c r="G141" s="123">
        <f ca="1">IFERROR(IF((VLOOKUP($E141,'DTOC Backsheet'!$D$5:$AF$183,G$9,FALSE))="","",(VLOOKUP($E141,'DTOC Backsheet'!$D$5:$AF$183,G$9,FALSE))),"")</f>
        <v>794</v>
      </c>
      <c r="H141" s="124">
        <f ca="1">IFERROR(IF((VLOOKUP($E141,'DTOC Backsheet'!$D$5:$AF$183,H$9,FALSE))="","",(VLOOKUP($E141,'DTOC Backsheet'!$D$5:$AF$183,H$9,FALSE))),"")</f>
        <v>531</v>
      </c>
      <c r="I141" s="124">
        <f ca="1">IFERROR(IF((VLOOKUP($E141,'DTOC Backsheet'!$D$5:$AF$183,I$9,FALSE))="","",(VLOOKUP($E141,'DTOC Backsheet'!$D$5:$AF$183,I$9,FALSE))),"")</f>
        <v>663</v>
      </c>
      <c r="J141" s="125">
        <f ca="1">IFERROR(IF((VLOOKUP($E141,'DTOC Backsheet'!$D$5:$AF$183,J$9,FALSE))="","",(VLOOKUP($E141,'DTOC Backsheet'!$D$5:$AF$183,J$9,FALSE))),"")</f>
        <v>830</v>
      </c>
      <c r="K141" s="184">
        <f ca="1">IFERROR(IF((VLOOKUP($E141,'DTOC Backsheet'!$D$5:$AF$183,K$9,FALSE))="","",(VLOOKUP($E141,'DTOC Backsheet'!$D$5:$AF$183,K$9,FALSE))),"")</f>
        <v>919</v>
      </c>
      <c r="L141" s="126">
        <f ca="1">IFERROR(IF((VLOOKUP($E141,'DTOC Backsheet'!$D$5:$AF$183,L$9,FALSE))="","",(VLOOKUP($E141,'DTOC Backsheet'!$D$5:$AF$183,L$9,FALSE))),"")</f>
        <v>1215</v>
      </c>
      <c r="M141" s="127" t="str">
        <f ca="1">IFERROR(IF((VLOOKUP($E141,'DTOC Backsheet'!$D$5:$AF$183,M$9,FALSE))="","",(VLOOKUP($E141,'DTOC Backsheet'!$D$5:$AF$183,M$9,FALSE))),"")</f>
        <v/>
      </c>
      <c r="N141" s="126" t="str">
        <f ca="1">IFERROR(IF((VLOOKUP($E141,'DTOC Backsheet'!$D$5:$AF$183,N$9,FALSE))="","",(VLOOKUP($E141,'DTOC Backsheet'!$D$5:$AF$183,N$9,FALSE))),"")</f>
        <v/>
      </c>
    </row>
    <row r="142" spans="1:14" ht="15" customHeight="1" x14ac:dyDescent="0.3">
      <c r="A142" s="56">
        <v>128</v>
      </c>
      <c r="B142" s="97" t="str">
        <f ca="1">IFERROR(IF((VLOOKUP($E142,'Org List'!$AJ$10:$AL$188,3,FALSE))="","",(VLOOKUP($E142,'Org List'!$AJ$10:$AL$188,3,FALSE))),"")</f>
        <v>North of England Commissioning Region</v>
      </c>
      <c r="C142" s="98" t="str">
        <f ca="1">IFERROR(IF((VLOOKUP($E142,'Org List'!$AO$10:$AQ$188,3,FALSE))="","",(VLOOKUP($E142,'Org List'!$AO$10:$AQ$188,3,FALSE))),"")</f>
        <v>North East Region</v>
      </c>
      <c r="D142" s="116" t="str">
        <f ca="1">IFERROR(IF((VLOOKUP($E142,'Org List'!$AT$10:$AV$188,3,FALSE))="","",(VLOOKUP($E142,'Org List'!$AT$10:$AV$188,3,FALSE))),"")</f>
        <v>NHS England North (Cumbria And North East)</v>
      </c>
      <c r="E142" s="97" t="str">
        <f t="shared" ref="E142:E173" ca="1" si="4">IF($A142&gt;$Q$5-1,"",INDIRECT("'Comms by AT'!D"&amp;$A142+$Q$4))</f>
        <v>E06000003</v>
      </c>
      <c r="F142" s="99" t="str">
        <f ca="1">IF(E142="","",VLOOKUP(E142,'Org List'!$J$9:$K$488,2,0))</f>
        <v>Redcar and Cleveland</v>
      </c>
      <c r="G142" s="123">
        <f ca="1">IFERROR(IF((VLOOKUP($E142,'DTOC Backsheet'!$D$5:$AF$183,G$9,FALSE))="","",(VLOOKUP($E142,'DTOC Backsheet'!$D$5:$AF$183,G$9,FALSE))),"")</f>
        <v>1377</v>
      </c>
      <c r="H142" s="124">
        <f ca="1">IFERROR(IF((VLOOKUP($E142,'DTOC Backsheet'!$D$5:$AF$183,H$9,FALSE))="","",(VLOOKUP($E142,'DTOC Backsheet'!$D$5:$AF$183,H$9,FALSE))),"")</f>
        <v>1619</v>
      </c>
      <c r="I142" s="124">
        <f ca="1">IFERROR(IF((VLOOKUP($E142,'DTOC Backsheet'!$D$5:$AF$183,I$9,FALSE))="","",(VLOOKUP($E142,'DTOC Backsheet'!$D$5:$AF$183,I$9,FALSE))),"")</f>
        <v>1359</v>
      </c>
      <c r="J142" s="125">
        <f ca="1">IFERROR(IF((VLOOKUP($E142,'DTOC Backsheet'!$D$5:$AF$183,J$9,FALSE))="","",(VLOOKUP($E142,'DTOC Backsheet'!$D$5:$AF$183,J$9,FALSE))),"")</f>
        <v>1768</v>
      </c>
      <c r="K142" s="184">
        <f ca="1">IFERROR(IF((VLOOKUP($E142,'DTOC Backsheet'!$D$5:$AF$183,K$9,FALSE))="","",(VLOOKUP($E142,'DTOC Backsheet'!$D$5:$AF$183,K$9,FALSE))),"")</f>
        <v>2011</v>
      </c>
      <c r="L142" s="126">
        <f ca="1">IFERROR(IF((VLOOKUP($E142,'DTOC Backsheet'!$D$5:$AF$183,L$9,FALSE))="","",(VLOOKUP($E142,'DTOC Backsheet'!$D$5:$AF$183,L$9,FALSE))),"")</f>
        <v>1761</v>
      </c>
      <c r="M142" s="127" t="str">
        <f ca="1">IFERROR(IF((VLOOKUP($E142,'DTOC Backsheet'!$D$5:$AF$183,M$9,FALSE))="","",(VLOOKUP($E142,'DTOC Backsheet'!$D$5:$AF$183,M$9,FALSE))),"")</f>
        <v/>
      </c>
      <c r="N142" s="126" t="str">
        <f ca="1">IFERROR(IF((VLOOKUP($E142,'DTOC Backsheet'!$D$5:$AF$183,N$9,FALSE))="","",(VLOOKUP($E142,'DTOC Backsheet'!$D$5:$AF$183,N$9,FALSE))),"")</f>
        <v/>
      </c>
    </row>
    <row r="143" spans="1:14" ht="15" customHeight="1" x14ac:dyDescent="0.3">
      <c r="A143" s="56">
        <v>129</v>
      </c>
      <c r="B143" s="97" t="str">
        <f ca="1">IFERROR(IF((VLOOKUP($E143,'Org List'!$AJ$10:$AL$188,3,FALSE))="","",(VLOOKUP($E143,'Org List'!$AJ$10:$AL$188,3,FALSE))),"")</f>
        <v>London Commissioning Region</v>
      </c>
      <c r="C143" s="98" t="str">
        <f ca="1">IFERROR(IF((VLOOKUP($E143,'Org List'!$AO$10:$AQ$188,3,FALSE))="","",(VLOOKUP($E143,'Org List'!$AO$10:$AQ$188,3,FALSE))),"")</f>
        <v>London Region</v>
      </c>
      <c r="D143" s="116" t="str">
        <f ca="1">IFERROR(IF((VLOOKUP($E143,'Org List'!$AT$10:$AV$188,3,FALSE))="","",(VLOOKUP($E143,'Org List'!$AT$10:$AV$188,3,FALSE))),"")</f>
        <v>NHS England London</v>
      </c>
      <c r="E143" s="97" t="str">
        <f t="shared" ca="1" si="4"/>
        <v>E09000027</v>
      </c>
      <c r="F143" s="99" t="str">
        <f ca="1">IF(E143="","",VLOOKUP(E143,'Org List'!$J$9:$K$488,2,0))</f>
        <v>Richmond upon Thames</v>
      </c>
      <c r="G143" s="123">
        <f ca="1">IFERROR(IF((VLOOKUP($E143,'DTOC Backsheet'!$D$5:$AF$183,G$9,FALSE))="","",(VLOOKUP($E143,'DTOC Backsheet'!$D$5:$AF$183,G$9,FALSE))),"")</f>
        <v>1438</v>
      </c>
      <c r="H143" s="124">
        <f ca="1">IFERROR(IF((VLOOKUP($E143,'DTOC Backsheet'!$D$5:$AF$183,H$9,FALSE))="","",(VLOOKUP($E143,'DTOC Backsheet'!$D$5:$AF$183,H$9,FALSE))),"")</f>
        <v>1351</v>
      </c>
      <c r="I143" s="124">
        <f ca="1">IFERROR(IF((VLOOKUP($E143,'DTOC Backsheet'!$D$5:$AF$183,I$9,FALSE))="","",(VLOOKUP($E143,'DTOC Backsheet'!$D$5:$AF$183,I$9,FALSE))),"")</f>
        <v>1194</v>
      </c>
      <c r="J143" s="125">
        <f ca="1">IFERROR(IF((VLOOKUP($E143,'DTOC Backsheet'!$D$5:$AF$183,J$9,FALSE))="","",(VLOOKUP($E143,'DTOC Backsheet'!$D$5:$AF$183,J$9,FALSE))),"")</f>
        <v>1252</v>
      </c>
      <c r="K143" s="184">
        <f ca="1">IFERROR(IF((VLOOKUP($E143,'DTOC Backsheet'!$D$5:$AF$183,K$9,FALSE))="","",(VLOOKUP($E143,'DTOC Backsheet'!$D$5:$AF$183,K$9,FALSE))),"")</f>
        <v>1202</v>
      </c>
      <c r="L143" s="126">
        <f ca="1">IFERROR(IF((VLOOKUP($E143,'DTOC Backsheet'!$D$5:$AF$183,L$9,FALSE))="","",(VLOOKUP($E143,'DTOC Backsheet'!$D$5:$AF$183,L$9,FALSE))),"")</f>
        <v>1243</v>
      </c>
      <c r="M143" s="127" t="str">
        <f ca="1">IFERROR(IF((VLOOKUP($E143,'DTOC Backsheet'!$D$5:$AF$183,M$9,FALSE))="","",(VLOOKUP($E143,'DTOC Backsheet'!$D$5:$AF$183,M$9,FALSE))),"")</f>
        <v/>
      </c>
      <c r="N143" s="126" t="str">
        <f ca="1">IFERROR(IF((VLOOKUP($E143,'DTOC Backsheet'!$D$5:$AF$183,N$9,FALSE))="","",(VLOOKUP($E143,'DTOC Backsheet'!$D$5:$AF$183,N$9,FALSE))),"")</f>
        <v/>
      </c>
    </row>
    <row r="144" spans="1:14" ht="15" customHeight="1" x14ac:dyDescent="0.3">
      <c r="A144" s="56">
        <v>130</v>
      </c>
      <c r="B144" s="97" t="str">
        <f ca="1">IFERROR(IF((VLOOKUP($E144,'Org List'!$AJ$10:$AL$188,3,FALSE))="","",(VLOOKUP($E144,'Org List'!$AJ$10:$AL$188,3,FALSE))),"")</f>
        <v>North of England Commissioning Region</v>
      </c>
      <c r="C144" s="98" t="str">
        <f ca="1">IFERROR(IF((VLOOKUP($E144,'Org List'!$AO$10:$AQ$188,3,FALSE))="","",(VLOOKUP($E144,'Org List'!$AO$10:$AQ$188,3,FALSE))),"")</f>
        <v>North West Region</v>
      </c>
      <c r="D144" s="116" t="str">
        <f ca="1">IFERROR(IF((VLOOKUP($E144,'Org List'!$AT$10:$AV$188,3,FALSE))="","",(VLOOKUP($E144,'Org List'!$AT$10:$AV$188,3,FALSE))),"")</f>
        <v>NHS England North (Greater Manchester)</v>
      </c>
      <c r="E144" s="97" t="str">
        <f t="shared" ca="1" si="4"/>
        <v>E08000005</v>
      </c>
      <c r="F144" s="99" t="str">
        <f ca="1">IF(E144="","",VLOOKUP(E144,'Org List'!$J$9:$K$488,2,0))</f>
        <v>Rochdale</v>
      </c>
      <c r="G144" s="123">
        <f ca="1">IFERROR(IF((VLOOKUP($E144,'DTOC Backsheet'!$D$5:$AF$183,G$9,FALSE))="","",(VLOOKUP($E144,'DTOC Backsheet'!$D$5:$AF$183,G$9,FALSE))),"")</f>
        <v>483</v>
      </c>
      <c r="H144" s="124">
        <f ca="1">IFERROR(IF((VLOOKUP($E144,'DTOC Backsheet'!$D$5:$AF$183,H$9,FALSE))="","",(VLOOKUP($E144,'DTOC Backsheet'!$D$5:$AF$183,H$9,FALSE))),"")</f>
        <v>740</v>
      </c>
      <c r="I144" s="124">
        <f ca="1">IFERROR(IF((VLOOKUP($E144,'DTOC Backsheet'!$D$5:$AF$183,I$9,FALSE))="","",(VLOOKUP($E144,'DTOC Backsheet'!$D$5:$AF$183,I$9,FALSE))),"")</f>
        <v>843</v>
      </c>
      <c r="J144" s="125">
        <f ca="1">IFERROR(IF((VLOOKUP($E144,'DTOC Backsheet'!$D$5:$AF$183,J$9,FALSE))="","",(VLOOKUP($E144,'DTOC Backsheet'!$D$5:$AF$183,J$9,FALSE))),"")</f>
        <v>1088</v>
      </c>
      <c r="K144" s="184">
        <f ca="1">IFERROR(IF((VLOOKUP($E144,'DTOC Backsheet'!$D$5:$AF$183,K$9,FALSE))="","",(VLOOKUP($E144,'DTOC Backsheet'!$D$5:$AF$183,K$9,FALSE))),"")</f>
        <v>1130</v>
      </c>
      <c r="L144" s="126">
        <f ca="1">IFERROR(IF((VLOOKUP($E144,'DTOC Backsheet'!$D$5:$AF$183,L$9,FALSE))="","",(VLOOKUP($E144,'DTOC Backsheet'!$D$5:$AF$183,L$9,FALSE))),"")</f>
        <v>1022</v>
      </c>
      <c r="M144" s="127" t="str">
        <f ca="1">IFERROR(IF((VLOOKUP($E144,'DTOC Backsheet'!$D$5:$AF$183,M$9,FALSE))="","",(VLOOKUP($E144,'DTOC Backsheet'!$D$5:$AF$183,M$9,FALSE))),"")</f>
        <v/>
      </c>
      <c r="N144" s="126" t="str">
        <f ca="1">IFERROR(IF((VLOOKUP($E144,'DTOC Backsheet'!$D$5:$AF$183,N$9,FALSE))="","",(VLOOKUP($E144,'DTOC Backsheet'!$D$5:$AF$183,N$9,FALSE))),"")</f>
        <v/>
      </c>
    </row>
    <row r="145" spans="1:14" ht="15" customHeight="1" x14ac:dyDescent="0.3">
      <c r="A145" s="56">
        <v>131</v>
      </c>
      <c r="B145" s="97" t="str">
        <f ca="1">IFERROR(IF((VLOOKUP($E145,'Org List'!$AJ$10:$AL$188,3,FALSE))="","",(VLOOKUP($E145,'Org List'!$AJ$10:$AL$188,3,FALSE))),"")</f>
        <v>North of England Commissioning Region</v>
      </c>
      <c r="C145" s="98" t="str">
        <f ca="1">IFERROR(IF((VLOOKUP($E145,'Org List'!$AO$10:$AQ$188,3,FALSE))="","",(VLOOKUP($E145,'Org List'!$AO$10:$AQ$188,3,FALSE))),"")</f>
        <v>Yorkshire and The Humber Region</v>
      </c>
      <c r="D145" s="116" t="str">
        <f ca="1">IFERROR(IF((VLOOKUP($E145,'Org List'!$AT$10:$AV$188,3,FALSE))="","",(VLOOKUP($E145,'Org List'!$AT$10:$AV$188,3,FALSE))),"")</f>
        <v>NHS England North (Yorkshire And Humber)</v>
      </c>
      <c r="E145" s="97" t="str">
        <f t="shared" ca="1" si="4"/>
        <v>E08000018</v>
      </c>
      <c r="F145" s="99" t="str">
        <f ca="1">IF(E145="","",VLOOKUP(E145,'Org List'!$J$9:$K$488,2,0))</f>
        <v>Rotherham</v>
      </c>
      <c r="G145" s="123">
        <f ca="1">IFERROR(IF((VLOOKUP($E145,'DTOC Backsheet'!$D$5:$AF$183,G$9,FALSE))="","",(VLOOKUP($E145,'DTOC Backsheet'!$D$5:$AF$183,G$9,FALSE))),"")</f>
        <v>2707</v>
      </c>
      <c r="H145" s="124">
        <f ca="1">IFERROR(IF((VLOOKUP($E145,'DTOC Backsheet'!$D$5:$AF$183,H$9,FALSE))="","",(VLOOKUP($E145,'DTOC Backsheet'!$D$5:$AF$183,H$9,FALSE))),"")</f>
        <v>2401</v>
      </c>
      <c r="I145" s="124">
        <f ca="1">IFERROR(IF((VLOOKUP($E145,'DTOC Backsheet'!$D$5:$AF$183,I$9,FALSE))="","",(VLOOKUP($E145,'DTOC Backsheet'!$D$5:$AF$183,I$9,FALSE))),"")</f>
        <v>1470</v>
      </c>
      <c r="J145" s="125">
        <f ca="1">IFERROR(IF((VLOOKUP($E145,'DTOC Backsheet'!$D$5:$AF$183,J$9,FALSE))="","",(VLOOKUP($E145,'DTOC Backsheet'!$D$5:$AF$183,J$9,FALSE))),"")</f>
        <v>1227</v>
      </c>
      <c r="K145" s="184">
        <f ca="1">IFERROR(IF((VLOOKUP($E145,'DTOC Backsheet'!$D$5:$AF$183,K$9,FALSE))="","",(VLOOKUP($E145,'DTOC Backsheet'!$D$5:$AF$183,K$9,FALSE))),"")</f>
        <v>1346</v>
      </c>
      <c r="L145" s="126">
        <f ca="1">IFERROR(IF((VLOOKUP($E145,'DTOC Backsheet'!$D$5:$AF$183,L$9,FALSE))="","",(VLOOKUP($E145,'DTOC Backsheet'!$D$5:$AF$183,L$9,FALSE))),"")</f>
        <v>2025</v>
      </c>
      <c r="M145" s="127" t="str">
        <f ca="1">IFERROR(IF((VLOOKUP($E145,'DTOC Backsheet'!$D$5:$AF$183,M$9,FALSE))="","",(VLOOKUP($E145,'DTOC Backsheet'!$D$5:$AF$183,M$9,FALSE))),"")</f>
        <v/>
      </c>
      <c r="N145" s="126" t="str">
        <f ca="1">IFERROR(IF((VLOOKUP($E145,'DTOC Backsheet'!$D$5:$AF$183,N$9,FALSE))="","",(VLOOKUP($E145,'DTOC Backsheet'!$D$5:$AF$183,N$9,FALSE))),"")</f>
        <v/>
      </c>
    </row>
    <row r="146" spans="1:14" ht="15" customHeight="1" x14ac:dyDescent="0.3">
      <c r="A146" s="56">
        <v>132</v>
      </c>
      <c r="B146" s="97" t="str">
        <f ca="1">IFERROR(IF((VLOOKUP($E146,'Org List'!$AJ$10:$AL$188,3,FALSE))="","",(VLOOKUP($E146,'Org List'!$AJ$10:$AL$188,3,FALSE))),"")</f>
        <v>Midlands and East of England Commissioning Region</v>
      </c>
      <c r="C146" s="98" t="str">
        <f ca="1">IFERROR(IF((VLOOKUP($E146,'Org List'!$AO$10:$AQ$188,3,FALSE))="","",(VLOOKUP($E146,'Org List'!$AO$10:$AQ$188,3,FALSE))),"")</f>
        <v>East Midlands Region</v>
      </c>
      <c r="D146" s="116" t="str">
        <f ca="1">IFERROR(IF((VLOOKUP($E146,'Org List'!$AT$10:$AV$188,3,FALSE))="","",(VLOOKUP($E146,'Org List'!$AT$10:$AV$188,3,FALSE))),"")</f>
        <v>NHS England Midlands And East (Central Midlands)</v>
      </c>
      <c r="E146" s="97" t="str">
        <f t="shared" ca="1" si="4"/>
        <v>E06000017</v>
      </c>
      <c r="F146" s="99" t="str">
        <f ca="1">IF(E146="","",VLOOKUP(E146,'Org List'!$J$9:$K$488,2,0))</f>
        <v>Rutland</v>
      </c>
      <c r="G146" s="123">
        <f ca="1">IFERROR(IF((VLOOKUP($E146,'DTOC Backsheet'!$D$5:$AF$183,G$9,FALSE))="","",(VLOOKUP($E146,'DTOC Backsheet'!$D$5:$AF$183,G$9,FALSE))),"")</f>
        <v>191</v>
      </c>
      <c r="H146" s="124">
        <f ca="1">IFERROR(IF((VLOOKUP($E146,'DTOC Backsheet'!$D$5:$AF$183,H$9,FALSE))="","",(VLOOKUP($E146,'DTOC Backsheet'!$D$5:$AF$183,H$9,FALSE))),"")</f>
        <v>162</v>
      </c>
      <c r="I146" s="124">
        <f ca="1">IFERROR(IF((VLOOKUP($E146,'DTOC Backsheet'!$D$5:$AF$183,I$9,FALSE))="","",(VLOOKUP($E146,'DTOC Backsheet'!$D$5:$AF$183,I$9,FALSE))),"")</f>
        <v>135</v>
      </c>
      <c r="J146" s="125">
        <f ca="1">IFERROR(IF((VLOOKUP($E146,'DTOC Backsheet'!$D$5:$AF$183,J$9,FALSE))="","",(VLOOKUP($E146,'DTOC Backsheet'!$D$5:$AF$183,J$9,FALSE))),"")</f>
        <v>151</v>
      </c>
      <c r="K146" s="184">
        <f ca="1">IFERROR(IF((VLOOKUP($E146,'DTOC Backsheet'!$D$5:$AF$183,K$9,FALSE))="","",(VLOOKUP($E146,'DTOC Backsheet'!$D$5:$AF$183,K$9,FALSE))),"")</f>
        <v>189</v>
      </c>
      <c r="L146" s="126">
        <f ca="1">IFERROR(IF((VLOOKUP($E146,'DTOC Backsheet'!$D$5:$AF$183,L$9,FALSE))="","",(VLOOKUP($E146,'DTOC Backsheet'!$D$5:$AF$183,L$9,FALSE))),"")</f>
        <v>152</v>
      </c>
      <c r="M146" s="127" t="str">
        <f ca="1">IFERROR(IF((VLOOKUP($E146,'DTOC Backsheet'!$D$5:$AF$183,M$9,FALSE))="","",(VLOOKUP($E146,'DTOC Backsheet'!$D$5:$AF$183,M$9,FALSE))),"")</f>
        <v/>
      </c>
      <c r="N146" s="126" t="str">
        <f ca="1">IFERROR(IF((VLOOKUP($E146,'DTOC Backsheet'!$D$5:$AF$183,N$9,FALSE))="","",(VLOOKUP($E146,'DTOC Backsheet'!$D$5:$AF$183,N$9,FALSE))),"")</f>
        <v/>
      </c>
    </row>
    <row r="147" spans="1:14" ht="15" customHeight="1" x14ac:dyDescent="0.3">
      <c r="A147" s="56">
        <v>133</v>
      </c>
      <c r="B147" s="97" t="str">
        <f ca="1">IFERROR(IF((VLOOKUP($E147,'Org List'!$AJ$10:$AL$188,3,FALSE))="","",(VLOOKUP($E147,'Org List'!$AJ$10:$AL$188,3,FALSE))),"")</f>
        <v>North of England Commissioning Region</v>
      </c>
      <c r="C147" s="98" t="str">
        <f ca="1">IFERROR(IF((VLOOKUP($E147,'Org List'!$AO$10:$AQ$188,3,FALSE))="","",(VLOOKUP($E147,'Org List'!$AO$10:$AQ$188,3,FALSE))),"")</f>
        <v>North West Region</v>
      </c>
      <c r="D147" s="116" t="str">
        <f ca="1">IFERROR(IF((VLOOKUP($E147,'Org List'!$AT$10:$AV$188,3,FALSE))="","",(VLOOKUP($E147,'Org List'!$AT$10:$AV$188,3,FALSE))),"")</f>
        <v>NHS England North (Greater Manchester)</v>
      </c>
      <c r="E147" s="97" t="str">
        <f t="shared" ca="1" si="4"/>
        <v>E08000006</v>
      </c>
      <c r="F147" s="99" t="str">
        <f ca="1">IF(E147="","",VLOOKUP(E147,'Org List'!$J$9:$K$488,2,0))</f>
        <v>Salford</v>
      </c>
      <c r="G147" s="123">
        <f ca="1">IFERROR(IF((VLOOKUP($E147,'DTOC Backsheet'!$D$5:$AF$183,G$9,FALSE))="","",(VLOOKUP($E147,'DTOC Backsheet'!$D$5:$AF$183,G$9,FALSE))),"")</f>
        <v>1864</v>
      </c>
      <c r="H147" s="124">
        <f ca="1">IFERROR(IF((VLOOKUP($E147,'DTOC Backsheet'!$D$5:$AF$183,H$9,FALSE))="","",(VLOOKUP($E147,'DTOC Backsheet'!$D$5:$AF$183,H$9,FALSE))),"")</f>
        <v>1745</v>
      </c>
      <c r="I147" s="124">
        <f ca="1">IFERROR(IF((VLOOKUP($E147,'DTOC Backsheet'!$D$5:$AF$183,I$9,FALSE))="","",(VLOOKUP($E147,'DTOC Backsheet'!$D$5:$AF$183,I$9,FALSE))),"")</f>
        <v>1334</v>
      </c>
      <c r="J147" s="125">
        <f ca="1">IFERROR(IF((VLOOKUP($E147,'DTOC Backsheet'!$D$5:$AF$183,J$9,FALSE))="","",(VLOOKUP($E147,'DTOC Backsheet'!$D$5:$AF$183,J$9,FALSE))),"")</f>
        <v>1396</v>
      </c>
      <c r="K147" s="184">
        <f ca="1">IFERROR(IF((VLOOKUP($E147,'DTOC Backsheet'!$D$5:$AF$183,K$9,FALSE))="","",(VLOOKUP($E147,'DTOC Backsheet'!$D$5:$AF$183,K$9,FALSE))),"")</f>
        <v>760</v>
      </c>
      <c r="L147" s="126">
        <f ca="1">IFERROR(IF((VLOOKUP($E147,'DTOC Backsheet'!$D$5:$AF$183,L$9,FALSE))="","",(VLOOKUP($E147,'DTOC Backsheet'!$D$5:$AF$183,L$9,FALSE))),"")</f>
        <v>919</v>
      </c>
      <c r="M147" s="127" t="str">
        <f ca="1">IFERROR(IF((VLOOKUP($E147,'DTOC Backsheet'!$D$5:$AF$183,M$9,FALSE))="","",(VLOOKUP($E147,'DTOC Backsheet'!$D$5:$AF$183,M$9,FALSE))),"")</f>
        <v/>
      </c>
      <c r="N147" s="126" t="str">
        <f ca="1">IFERROR(IF((VLOOKUP($E147,'DTOC Backsheet'!$D$5:$AF$183,N$9,FALSE))="","",(VLOOKUP($E147,'DTOC Backsheet'!$D$5:$AF$183,N$9,FALSE))),"")</f>
        <v/>
      </c>
    </row>
    <row r="148" spans="1:14" ht="15" customHeight="1" x14ac:dyDescent="0.3">
      <c r="A148" s="56">
        <v>134</v>
      </c>
      <c r="B148" s="97" t="str">
        <f ca="1">IFERROR(IF((VLOOKUP($E148,'Org List'!$AJ$10:$AL$188,3,FALSE))="","",(VLOOKUP($E148,'Org List'!$AJ$10:$AL$188,3,FALSE))),"")</f>
        <v>Midlands and East of England Commissioning Region</v>
      </c>
      <c r="C148" s="98" t="str">
        <f ca="1">IFERROR(IF((VLOOKUP($E148,'Org List'!$AO$10:$AQ$188,3,FALSE))="","",(VLOOKUP($E148,'Org List'!$AO$10:$AQ$188,3,FALSE))),"")</f>
        <v>West Midlands Region</v>
      </c>
      <c r="D148" s="116" t="str">
        <f ca="1">IFERROR(IF((VLOOKUP($E148,'Org List'!$AT$10:$AV$188,3,FALSE))="","",(VLOOKUP($E148,'Org List'!$AT$10:$AV$188,3,FALSE))),"")</f>
        <v>NHS England Midlands And East (West Midlands)</v>
      </c>
      <c r="E148" s="97" t="str">
        <f t="shared" ca="1" si="4"/>
        <v>E08000028</v>
      </c>
      <c r="F148" s="99" t="str">
        <f ca="1">IF(E148="","",VLOOKUP(E148,'Org List'!$J$9:$K$488,2,0))</f>
        <v>Sandwell</v>
      </c>
      <c r="G148" s="123">
        <f ca="1">IFERROR(IF((VLOOKUP($E148,'DTOC Backsheet'!$D$5:$AF$183,G$9,FALSE))="","",(VLOOKUP($E148,'DTOC Backsheet'!$D$5:$AF$183,G$9,FALSE))),"")</f>
        <v>1395</v>
      </c>
      <c r="H148" s="124">
        <f ca="1">IFERROR(IF((VLOOKUP($E148,'DTOC Backsheet'!$D$5:$AF$183,H$9,FALSE))="","",(VLOOKUP($E148,'DTOC Backsheet'!$D$5:$AF$183,H$9,FALSE))),"")</f>
        <v>1181</v>
      </c>
      <c r="I148" s="124">
        <f ca="1">IFERROR(IF((VLOOKUP($E148,'DTOC Backsheet'!$D$5:$AF$183,I$9,FALSE))="","",(VLOOKUP($E148,'DTOC Backsheet'!$D$5:$AF$183,I$9,FALSE))),"")</f>
        <v>851</v>
      </c>
      <c r="J148" s="125">
        <f ca="1">IFERROR(IF((VLOOKUP($E148,'DTOC Backsheet'!$D$5:$AF$183,J$9,FALSE))="","",(VLOOKUP($E148,'DTOC Backsheet'!$D$5:$AF$183,J$9,FALSE))),"")</f>
        <v>820</v>
      </c>
      <c r="K148" s="184">
        <f ca="1">IFERROR(IF((VLOOKUP($E148,'DTOC Backsheet'!$D$5:$AF$183,K$9,FALSE))="","",(VLOOKUP($E148,'DTOC Backsheet'!$D$5:$AF$183,K$9,FALSE))),"")</f>
        <v>927</v>
      </c>
      <c r="L148" s="126">
        <f ca="1">IFERROR(IF((VLOOKUP($E148,'DTOC Backsheet'!$D$5:$AF$183,L$9,FALSE))="","",(VLOOKUP($E148,'DTOC Backsheet'!$D$5:$AF$183,L$9,FALSE))),"")</f>
        <v>649</v>
      </c>
      <c r="M148" s="127" t="str">
        <f ca="1">IFERROR(IF((VLOOKUP($E148,'DTOC Backsheet'!$D$5:$AF$183,M$9,FALSE))="","",(VLOOKUP($E148,'DTOC Backsheet'!$D$5:$AF$183,M$9,FALSE))),"")</f>
        <v/>
      </c>
      <c r="N148" s="126" t="str">
        <f ca="1">IFERROR(IF((VLOOKUP($E148,'DTOC Backsheet'!$D$5:$AF$183,N$9,FALSE))="","",(VLOOKUP($E148,'DTOC Backsheet'!$D$5:$AF$183,N$9,FALSE))),"")</f>
        <v/>
      </c>
    </row>
    <row r="149" spans="1:14" ht="15" customHeight="1" x14ac:dyDescent="0.3">
      <c r="A149" s="56">
        <v>135</v>
      </c>
      <c r="B149" s="97" t="str">
        <f ca="1">IFERROR(IF((VLOOKUP($E149,'Org List'!$AJ$10:$AL$188,3,FALSE))="","",(VLOOKUP($E149,'Org List'!$AJ$10:$AL$188,3,FALSE))),"")</f>
        <v>North of England Commissioning Region</v>
      </c>
      <c r="C149" s="98" t="str">
        <f ca="1">IFERROR(IF((VLOOKUP($E149,'Org List'!$AO$10:$AQ$188,3,FALSE))="","",(VLOOKUP($E149,'Org List'!$AO$10:$AQ$188,3,FALSE))),"")</f>
        <v>North West Region</v>
      </c>
      <c r="D149" s="116" t="str">
        <f ca="1">IFERROR(IF((VLOOKUP($E149,'Org List'!$AT$10:$AV$188,3,FALSE))="","",(VLOOKUP($E149,'Org List'!$AT$10:$AV$188,3,FALSE))),"")</f>
        <v>NHS England North (Cheshire And Merseyside)</v>
      </c>
      <c r="E149" s="97" t="str">
        <f t="shared" ca="1" si="4"/>
        <v>E08000014</v>
      </c>
      <c r="F149" s="99" t="str">
        <f ca="1">IF(E149="","",VLOOKUP(E149,'Org List'!$J$9:$K$488,2,0))</f>
        <v>Sefton</v>
      </c>
      <c r="G149" s="123">
        <f ca="1">IFERROR(IF((VLOOKUP($E149,'DTOC Backsheet'!$D$5:$AF$183,G$9,FALSE))="","",(VLOOKUP($E149,'DTOC Backsheet'!$D$5:$AF$183,G$9,FALSE))),"")</f>
        <v>2881</v>
      </c>
      <c r="H149" s="124">
        <f ca="1">IFERROR(IF((VLOOKUP($E149,'DTOC Backsheet'!$D$5:$AF$183,H$9,FALSE))="","",(VLOOKUP($E149,'DTOC Backsheet'!$D$5:$AF$183,H$9,FALSE))),"")</f>
        <v>2715</v>
      </c>
      <c r="I149" s="124">
        <f ca="1">IFERROR(IF((VLOOKUP($E149,'DTOC Backsheet'!$D$5:$AF$183,I$9,FALSE))="","",(VLOOKUP($E149,'DTOC Backsheet'!$D$5:$AF$183,I$9,FALSE))),"")</f>
        <v>3459</v>
      </c>
      <c r="J149" s="125">
        <f ca="1">IFERROR(IF((VLOOKUP($E149,'DTOC Backsheet'!$D$5:$AF$183,J$9,FALSE))="","",(VLOOKUP($E149,'DTOC Backsheet'!$D$5:$AF$183,J$9,FALSE))),"")</f>
        <v>2916</v>
      </c>
      <c r="K149" s="184">
        <f ca="1">IFERROR(IF((VLOOKUP($E149,'DTOC Backsheet'!$D$5:$AF$183,K$9,FALSE))="","",(VLOOKUP($E149,'DTOC Backsheet'!$D$5:$AF$183,K$9,FALSE))),"")</f>
        <v>2591</v>
      </c>
      <c r="L149" s="126">
        <f ca="1">IFERROR(IF((VLOOKUP($E149,'DTOC Backsheet'!$D$5:$AF$183,L$9,FALSE))="","",(VLOOKUP($E149,'DTOC Backsheet'!$D$5:$AF$183,L$9,FALSE))),"")</f>
        <v>2878</v>
      </c>
      <c r="M149" s="127" t="str">
        <f ca="1">IFERROR(IF((VLOOKUP($E149,'DTOC Backsheet'!$D$5:$AF$183,M$9,FALSE))="","",(VLOOKUP($E149,'DTOC Backsheet'!$D$5:$AF$183,M$9,FALSE))),"")</f>
        <v/>
      </c>
      <c r="N149" s="126" t="str">
        <f ca="1">IFERROR(IF((VLOOKUP($E149,'DTOC Backsheet'!$D$5:$AF$183,N$9,FALSE))="","",(VLOOKUP($E149,'DTOC Backsheet'!$D$5:$AF$183,N$9,FALSE))),"")</f>
        <v/>
      </c>
    </row>
    <row r="150" spans="1:14" ht="15" customHeight="1" x14ac:dyDescent="0.3">
      <c r="A150" s="56">
        <v>136</v>
      </c>
      <c r="B150" s="97" t="str">
        <f ca="1">IFERROR(IF((VLOOKUP($E150,'Org List'!$AJ$10:$AL$188,3,FALSE))="","",(VLOOKUP($E150,'Org List'!$AJ$10:$AL$188,3,FALSE))),"")</f>
        <v>North of England Commissioning Region</v>
      </c>
      <c r="C150" s="98" t="str">
        <f ca="1">IFERROR(IF((VLOOKUP($E150,'Org List'!$AO$10:$AQ$188,3,FALSE))="","",(VLOOKUP($E150,'Org List'!$AO$10:$AQ$188,3,FALSE))),"")</f>
        <v>Yorkshire and The Humber Region</v>
      </c>
      <c r="D150" s="116" t="str">
        <f ca="1">IFERROR(IF((VLOOKUP($E150,'Org List'!$AT$10:$AV$188,3,FALSE))="","",(VLOOKUP($E150,'Org List'!$AT$10:$AV$188,3,FALSE))),"")</f>
        <v>NHS England North (Yorkshire And Humber)</v>
      </c>
      <c r="E150" s="97" t="str">
        <f t="shared" ca="1" si="4"/>
        <v>E08000019</v>
      </c>
      <c r="F150" s="99" t="str">
        <f ca="1">IF(E150="","",VLOOKUP(E150,'Org List'!$J$9:$K$488,2,0))</f>
        <v>Sheffield</v>
      </c>
      <c r="G150" s="123">
        <f ca="1">IFERROR(IF((VLOOKUP($E150,'DTOC Backsheet'!$D$5:$AF$183,G$9,FALSE))="","",(VLOOKUP($E150,'DTOC Backsheet'!$D$5:$AF$183,G$9,FALSE))),"")</f>
        <v>9566</v>
      </c>
      <c r="H150" s="124">
        <f ca="1">IFERROR(IF((VLOOKUP($E150,'DTOC Backsheet'!$D$5:$AF$183,H$9,FALSE))="","",(VLOOKUP($E150,'DTOC Backsheet'!$D$5:$AF$183,H$9,FALSE))),"")</f>
        <v>7543</v>
      </c>
      <c r="I150" s="124">
        <f ca="1">IFERROR(IF((VLOOKUP($E150,'DTOC Backsheet'!$D$5:$AF$183,I$9,FALSE))="","",(VLOOKUP($E150,'DTOC Backsheet'!$D$5:$AF$183,I$9,FALSE))),"")</f>
        <v>5689</v>
      </c>
      <c r="J150" s="125">
        <f ca="1">IFERROR(IF((VLOOKUP($E150,'DTOC Backsheet'!$D$5:$AF$183,J$9,FALSE))="","",(VLOOKUP($E150,'DTOC Backsheet'!$D$5:$AF$183,J$9,FALSE))),"")</f>
        <v>9366</v>
      </c>
      <c r="K150" s="184">
        <f ca="1">IFERROR(IF((VLOOKUP($E150,'DTOC Backsheet'!$D$5:$AF$183,K$9,FALSE))="","",(VLOOKUP($E150,'DTOC Backsheet'!$D$5:$AF$183,K$9,FALSE))),"")</f>
        <v>6670</v>
      </c>
      <c r="L150" s="126">
        <f ca="1">IFERROR(IF((VLOOKUP($E150,'DTOC Backsheet'!$D$5:$AF$183,L$9,FALSE))="","",(VLOOKUP($E150,'DTOC Backsheet'!$D$5:$AF$183,L$9,FALSE))),"")</f>
        <v>7419</v>
      </c>
      <c r="M150" s="127" t="str">
        <f ca="1">IFERROR(IF((VLOOKUP($E150,'DTOC Backsheet'!$D$5:$AF$183,M$9,FALSE))="","",(VLOOKUP($E150,'DTOC Backsheet'!$D$5:$AF$183,M$9,FALSE))),"")</f>
        <v/>
      </c>
      <c r="N150" s="126" t="str">
        <f ca="1">IFERROR(IF((VLOOKUP($E150,'DTOC Backsheet'!$D$5:$AF$183,N$9,FALSE))="","",(VLOOKUP($E150,'DTOC Backsheet'!$D$5:$AF$183,N$9,FALSE))),"")</f>
        <v/>
      </c>
    </row>
    <row r="151" spans="1:14" ht="15" customHeight="1" x14ac:dyDescent="0.3">
      <c r="A151" s="56">
        <v>137</v>
      </c>
      <c r="B151" s="97" t="str">
        <f ca="1">IFERROR(IF((VLOOKUP($E151,'Org List'!$AJ$10:$AL$188,3,FALSE))="","",(VLOOKUP($E151,'Org List'!$AJ$10:$AL$188,3,FALSE))),"")</f>
        <v>Midlands and East of England Commissioning Region</v>
      </c>
      <c r="C151" s="98" t="str">
        <f ca="1">IFERROR(IF((VLOOKUP($E151,'Org List'!$AO$10:$AQ$188,3,FALSE))="","",(VLOOKUP($E151,'Org List'!$AO$10:$AQ$188,3,FALSE))),"")</f>
        <v>West Midlands Region</v>
      </c>
      <c r="D151" s="116" t="str">
        <f ca="1">IFERROR(IF((VLOOKUP($E151,'Org List'!$AT$10:$AV$188,3,FALSE))="","",(VLOOKUP($E151,'Org List'!$AT$10:$AV$188,3,FALSE))),"")</f>
        <v>NHS England Midlands And East (North Midlands)</v>
      </c>
      <c r="E151" s="97" t="str">
        <f t="shared" ca="1" si="4"/>
        <v>E06000051</v>
      </c>
      <c r="F151" s="99" t="str">
        <f ca="1">IF(E151="","",VLOOKUP(E151,'Org List'!$J$9:$K$488,2,0))</f>
        <v>Shropshire</v>
      </c>
      <c r="G151" s="123">
        <f ca="1">IFERROR(IF((VLOOKUP($E151,'DTOC Backsheet'!$D$5:$AF$183,G$9,FALSE))="","",(VLOOKUP($E151,'DTOC Backsheet'!$D$5:$AF$183,G$9,FALSE))),"")</f>
        <v>2425</v>
      </c>
      <c r="H151" s="124">
        <f ca="1">IFERROR(IF((VLOOKUP($E151,'DTOC Backsheet'!$D$5:$AF$183,H$9,FALSE))="","",(VLOOKUP($E151,'DTOC Backsheet'!$D$5:$AF$183,H$9,FALSE))),"")</f>
        <v>2004</v>
      </c>
      <c r="I151" s="124">
        <f ca="1">IFERROR(IF((VLOOKUP($E151,'DTOC Backsheet'!$D$5:$AF$183,I$9,FALSE))="","",(VLOOKUP($E151,'DTOC Backsheet'!$D$5:$AF$183,I$9,FALSE))),"")</f>
        <v>1565</v>
      </c>
      <c r="J151" s="125">
        <f ca="1">IFERROR(IF((VLOOKUP($E151,'DTOC Backsheet'!$D$5:$AF$183,J$9,FALSE))="","",(VLOOKUP($E151,'DTOC Backsheet'!$D$5:$AF$183,J$9,FALSE))),"")</f>
        <v>1730</v>
      </c>
      <c r="K151" s="184">
        <f ca="1">IFERROR(IF((VLOOKUP($E151,'DTOC Backsheet'!$D$5:$AF$183,K$9,FALSE))="","",(VLOOKUP($E151,'DTOC Backsheet'!$D$5:$AF$183,K$9,FALSE))),"")</f>
        <v>1183</v>
      </c>
      <c r="L151" s="126">
        <f ca="1">IFERROR(IF((VLOOKUP($E151,'DTOC Backsheet'!$D$5:$AF$183,L$9,FALSE))="","",(VLOOKUP($E151,'DTOC Backsheet'!$D$5:$AF$183,L$9,FALSE))),"")</f>
        <v>857</v>
      </c>
      <c r="M151" s="127" t="str">
        <f ca="1">IFERROR(IF((VLOOKUP($E151,'DTOC Backsheet'!$D$5:$AF$183,M$9,FALSE))="","",(VLOOKUP($E151,'DTOC Backsheet'!$D$5:$AF$183,M$9,FALSE))),"")</f>
        <v/>
      </c>
      <c r="N151" s="126" t="str">
        <f ca="1">IFERROR(IF((VLOOKUP($E151,'DTOC Backsheet'!$D$5:$AF$183,N$9,FALSE))="","",(VLOOKUP($E151,'DTOC Backsheet'!$D$5:$AF$183,N$9,FALSE))),"")</f>
        <v/>
      </c>
    </row>
    <row r="152" spans="1:14" ht="15" customHeight="1" x14ac:dyDescent="0.3">
      <c r="A152" s="56">
        <v>138</v>
      </c>
      <c r="B152" s="97" t="str">
        <f ca="1">IFERROR(IF((VLOOKUP($E152,'Org List'!$AJ$10:$AL$188,3,FALSE))="","",(VLOOKUP($E152,'Org List'!$AJ$10:$AL$188,3,FALSE))),"")</f>
        <v>South East England Commissioning Region</v>
      </c>
      <c r="C152" s="98" t="str">
        <f ca="1">IFERROR(IF((VLOOKUP($E152,'Org List'!$AO$10:$AQ$188,3,FALSE))="","",(VLOOKUP($E152,'Org List'!$AO$10:$AQ$188,3,FALSE))),"")</f>
        <v>South East Region</v>
      </c>
      <c r="D152" s="116" t="str">
        <f ca="1">IFERROR(IF((VLOOKUP($E152,'Org List'!$AT$10:$AV$188,3,FALSE))="","",(VLOOKUP($E152,'Org List'!$AT$10:$AV$188,3,FALSE))),"")</f>
        <v>NHS England South East (Hampshire, Isle of Wight and Thames Valley)</v>
      </c>
      <c r="E152" s="97" t="str">
        <f t="shared" ca="1" si="4"/>
        <v>E06000039</v>
      </c>
      <c r="F152" s="99" t="str">
        <f ca="1">IF(E152="","",VLOOKUP(E152,'Org List'!$J$9:$K$488,2,0))</f>
        <v>Slough</v>
      </c>
      <c r="G152" s="123">
        <f ca="1">IFERROR(IF((VLOOKUP($E152,'DTOC Backsheet'!$D$5:$AF$183,G$9,FALSE))="","",(VLOOKUP($E152,'DTOC Backsheet'!$D$5:$AF$183,G$9,FALSE))),"")</f>
        <v>864</v>
      </c>
      <c r="H152" s="124">
        <f ca="1">IFERROR(IF((VLOOKUP($E152,'DTOC Backsheet'!$D$5:$AF$183,H$9,FALSE))="","",(VLOOKUP($E152,'DTOC Backsheet'!$D$5:$AF$183,H$9,FALSE))),"")</f>
        <v>798</v>
      </c>
      <c r="I152" s="124">
        <f ca="1">IFERROR(IF((VLOOKUP($E152,'DTOC Backsheet'!$D$5:$AF$183,I$9,FALSE))="","",(VLOOKUP($E152,'DTOC Backsheet'!$D$5:$AF$183,I$9,FALSE))),"")</f>
        <v>644</v>
      </c>
      <c r="J152" s="125">
        <f ca="1">IFERROR(IF((VLOOKUP($E152,'DTOC Backsheet'!$D$5:$AF$183,J$9,FALSE))="","",(VLOOKUP($E152,'DTOC Backsheet'!$D$5:$AF$183,J$9,FALSE))),"")</f>
        <v>765</v>
      </c>
      <c r="K152" s="184">
        <f ca="1">IFERROR(IF((VLOOKUP($E152,'DTOC Backsheet'!$D$5:$AF$183,K$9,FALSE))="","",(VLOOKUP($E152,'DTOC Backsheet'!$D$5:$AF$183,K$9,FALSE))),"")</f>
        <v>770</v>
      </c>
      <c r="L152" s="126">
        <f ca="1">IFERROR(IF((VLOOKUP($E152,'DTOC Backsheet'!$D$5:$AF$183,L$9,FALSE))="","",(VLOOKUP($E152,'DTOC Backsheet'!$D$5:$AF$183,L$9,FALSE))),"")</f>
        <v>1209</v>
      </c>
      <c r="M152" s="127" t="str">
        <f ca="1">IFERROR(IF((VLOOKUP($E152,'DTOC Backsheet'!$D$5:$AF$183,M$9,FALSE))="","",(VLOOKUP($E152,'DTOC Backsheet'!$D$5:$AF$183,M$9,FALSE))),"")</f>
        <v/>
      </c>
      <c r="N152" s="126" t="str">
        <f ca="1">IFERROR(IF((VLOOKUP($E152,'DTOC Backsheet'!$D$5:$AF$183,N$9,FALSE))="","",(VLOOKUP($E152,'DTOC Backsheet'!$D$5:$AF$183,N$9,FALSE))),"")</f>
        <v/>
      </c>
    </row>
    <row r="153" spans="1:14" ht="15" customHeight="1" x14ac:dyDescent="0.3">
      <c r="A153" s="56">
        <v>139</v>
      </c>
      <c r="B153" s="97" t="str">
        <f ca="1">IFERROR(IF((VLOOKUP($E153,'Org List'!$AJ$10:$AL$188,3,FALSE))="","",(VLOOKUP($E153,'Org List'!$AJ$10:$AL$188,3,FALSE))),"")</f>
        <v>Midlands and East of England Commissioning Region</v>
      </c>
      <c r="C153" s="98" t="str">
        <f ca="1">IFERROR(IF((VLOOKUP($E153,'Org List'!$AO$10:$AQ$188,3,FALSE))="","",(VLOOKUP($E153,'Org List'!$AO$10:$AQ$188,3,FALSE))),"")</f>
        <v>West Midlands Region</v>
      </c>
      <c r="D153" s="116" t="str">
        <f ca="1">IFERROR(IF((VLOOKUP($E153,'Org List'!$AT$10:$AV$188,3,FALSE))="","",(VLOOKUP($E153,'Org List'!$AT$10:$AV$188,3,FALSE))),"")</f>
        <v>NHS England Midlands And East (West Midlands)</v>
      </c>
      <c r="E153" s="97" t="str">
        <f t="shared" ca="1" si="4"/>
        <v>E08000029</v>
      </c>
      <c r="F153" s="99" t="str">
        <f ca="1">IF(E153="","",VLOOKUP(E153,'Org List'!$J$9:$K$488,2,0))</f>
        <v>Solihull</v>
      </c>
      <c r="G153" s="123">
        <f ca="1">IFERROR(IF((VLOOKUP($E153,'DTOC Backsheet'!$D$5:$AF$183,G$9,FALSE))="","",(VLOOKUP($E153,'DTOC Backsheet'!$D$5:$AF$183,G$9,FALSE))),"")</f>
        <v>2872</v>
      </c>
      <c r="H153" s="124">
        <f ca="1">IFERROR(IF((VLOOKUP($E153,'DTOC Backsheet'!$D$5:$AF$183,H$9,FALSE))="","",(VLOOKUP($E153,'DTOC Backsheet'!$D$5:$AF$183,H$9,FALSE))),"")</f>
        <v>1844</v>
      </c>
      <c r="I153" s="124">
        <f ca="1">IFERROR(IF((VLOOKUP($E153,'DTOC Backsheet'!$D$5:$AF$183,I$9,FALSE))="","",(VLOOKUP($E153,'DTOC Backsheet'!$D$5:$AF$183,I$9,FALSE))),"")</f>
        <v>1171</v>
      </c>
      <c r="J153" s="125">
        <f ca="1">IFERROR(IF((VLOOKUP($E153,'DTOC Backsheet'!$D$5:$AF$183,J$9,FALSE))="","",(VLOOKUP($E153,'DTOC Backsheet'!$D$5:$AF$183,J$9,FALSE))),"")</f>
        <v>1773</v>
      </c>
      <c r="K153" s="184">
        <f ca="1">IFERROR(IF((VLOOKUP($E153,'DTOC Backsheet'!$D$5:$AF$183,K$9,FALSE))="","",(VLOOKUP($E153,'DTOC Backsheet'!$D$5:$AF$183,K$9,FALSE))),"")</f>
        <v>2159</v>
      </c>
      <c r="L153" s="126">
        <f ca="1">IFERROR(IF((VLOOKUP($E153,'DTOC Backsheet'!$D$5:$AF$183,L$9,FALSE))="","",(VLOOKUP($E153,'DTOC Backsheet'!$D$5:$AF$183,L$9,FALSE))),"")</f>
        <v>2022</v>
      </c>
      <c r="M153" s="127" t="str">
        <f ca="1">IFERROR(IF((VLOOKUP($E153,'DTOC Backsheet'!$D$5:$AF$183,M$9,FALSE))="","",(VLOOKUP($E153,'DTOC Backsheet'!$D$5:$AF$183,M$9,FALSE))),"")</f>
        <v/>
      </c>
      <c r="N153" s="126" t="str">
        <f ca="1">IFERROR(IF((VLOOKUP($E153,'DTOC Backsheet'!$D$5:$AF$183,N$9,FALSE))="","",(VLOOKUP($E153,'DTOC Backsheet'!$D$5:$AF$183,N$9,FALSE))),"")</f>
        <v/>
      </c>
    </row>
    <row r="154" spans="1:14" ht="15" customHeight="1" x14ac:dyDescent="0.3">
      <c r="A154" s="56">
        <v>140</v>
      </c>
      <c r="B154" s="97" t="str">
        <f ca="1">IFERROR(IF((VLOOKUP($E154,'Org List'!$AJ$10:$AL$188,3,FALSE))="","",(VLOOKUP($E154,'Org List'!$AJ$10:$AL$188,3,FALSE))),"")</f>
        <v>South West England Commissioning Region</v>
      </c>
      <c r="C154" s="98" t="str">
        <f ca="1">IFERROR(IF((VLOOKUP($E154,'Org List'!$AO$10:$AQ$188,3,FALSE))="","",(VLOOKUP($E154,'Org List'!$AO$10:$AQ$188,3,FALSE))),"")</f>
        <v>South West Region</v>
      </c>
      <c r="D154" s="116" t="str">
        <f ca="1">IFERROR(IF((VLOOKUP($E154,'Org List'!$AT$10:$AV$188,3,FALSE))="","",(VLOOKUP($E154,'Org List'!$AT$10:$AV$188,3,FALSE))),"")</f>
        <v>NHS England South West (South West South)</v>
      </c>
      <c r="E154" s="97" t="str">
        <f t="shared" ca="1" si="4"/>
        <v>E10000027</v>
      </c>
      <c r="F154" s="99" t="str">
        <f ca="1">IF(E154="","",VLOOKUP(E154,'Org List'!$J$9:$K$488,2,0))</f>
        <v>Somerset</v>
      </c>
      <c r="G154" s="123">
        <f ca="1">IFERROR(IF((VLOOKUP($E154,'DTOC Backsheet'!$D$5:$AF$183,G$9,FALSE))="","",(VLOOKUP($E154,'DTOC Backsheet'!$D$5:$AF$183,G$9,FALSE))),"")</f>
        <v>6782</v>
      </c>
      <c r="H154" s="124">
        <f ca="1">IFERROR(IF((VLOOKUP($E154,'DTOC Backsheet'!$D$5:$AF$183,H$9,FALSE))="","",(VLOOKUP($E154,'DTOC Backsheet'!$D$5:$AF$183,H$9,FALSE))),"")</f>
        <v>5725</v>
      </c>
      <c r="I154" s="124">
        <f ca="1">IFERROR(IF((VLOOKUP($E154,'DTOC Backsheet'!$D$5:$AF$183,I$9,FALSE))="","",(VLOOKUP($E154,'DTOC Backsheet'!$D$5:$AF$183,I$9,FALSE))),"")</f>
        <v>4358</v>
      </c>
      <c r="J154" s="125">
        <f ca="1">IFERROR(IF((VLOOKUP($E154,'DTOC Backsheet'!$D$5:$AF$183,J$9,FALSE))="","",(VLOOKUP($E154,'DTOC Backsheet'!$D$5:$AF$183,J$9,FALSE))),"")</f>
        <v>3965</v>
      </c>
      <c r="K154" s="184">
        <f ca="1">IFERROR(IF((VLOOKUP($E154,'DTOC Backsheet'!$D$5:$AF$183,K$9,FALSE))="","",(VLOOKUP($E154,'DTOC Backsheet'!$D$5:$AF$183,K$9,FALSE))),"")</f>
        <v>3127</v>
      </c>
      <c r="L154" s="126">
        <f ca="1">IFERROR(IF((VLOOKUP($E154,'DTOC Backsheet'!$D$5:$AF$183,L$9,FALSE))="","",(VLOOKUP($E154,'DTOC Backsheet'!$D$5:$AF$183,L$9,FALSE))),"")</f>
        <v>3836</v>
      </c>
      <c r="M154" s="127" t="str">
        <f ca="1">IFERROR(IF((VLOOKUP($E154,'DTOC Backsheet'!$D$5:$AF$183,M$9,FALSE))="","",(VLOOKUP($E154,'DTOC Backsheet'!$D$5:$AF$183,M$9,FALSE))),"")</f>
        <v/>
      </c>
      <c r="N154" s="126" t="str">
        <f ca="1">IFERROR(IF((VLOOKUP($E154,'DTOC Backsheet'!$D$5:$AF$183,N$9,FALSE))="","",(VLOOKUP($E154,'DTOC Backsheet'!$D$5:$AF$183,N$9,FALSE))),"")</f>
        <v/>
      </c>
    </row>
    <row r="155" spans="1:14" ht="15" customHeight="1" x14ac:dyDescent="0.3">
      <c r="A155" s="56">
        <v>141</v>
      </c>
      <c r="B155" s="97" t="str">
        <f ca="1">IFERROR(IF((VLOOKUP($E155,'Org List'!$AJ$10:$AL$188,3,FALSE))="","",(VLOOKUP($E155,'Org List'!$AJ$10:$AL$188,3,FALSE))),"")</f>
        <v>South West England Commissioning Region</v>
      </c>
      <c r="C155" s="98" t="str">
        <f ca="1">IFERROR(IF((VLOOKUP($E155,'Org List'!$AO$10:$AQ$188,3,FALSE))="","",(VLOOKUP($E155,'Org List'!$AO$10:$AQ$188,3,FALSE))),"")</f>
        <v>South West Region</v>
      </c>
      <c r="D155" s="116" t="str">
        <f ca="1">IFERROR(IF((VLOOKUP($E155,'Org List'!$AT$10:$AV$188,3,FALSE))="","",(VLOOKUP($E155,'Org List'!$AT$10:$AV$188,3,FALSE))),"")</f>
        <v>NHS England South West (South West North)</v>
      </c>
      <c r="E155" s="97" t="str">
        <f t="shared" ca="1" si="4"/>
        <v>E06000025</v>
      </c>
      <c r="F155" s="99" t="str">
        <f ca="1">IF(E155="","",VLOOKUP(E155,'Org List'!$J$9:$K$488,2,0))</f>
        <v>South Gloucestershire</v>
      </c>
      <c r="G155" s="123">
        <f ca="1">IFERROR(IF((VLOOKUP($E155,'DTOC Backsheet'!$D$5:$AF$183,G$9,FALSE))="","",(VLOOKUP($E155,'DTOC Backsheet'!$D$5:$AF$183,G$9,FALSE))),"")</f>
        <v>1428</v>
      </c>
      <c r="H155" s="124">
        <f ca="1">IFERROR(IF((VLOOKUP($E155,'DTOC Backsheet'!$D$5:$AF$183,H$9,FALSE))="","",(VLOOKUP($E155,'DTOC Backsheet'!$D$5:$AF$183,H$9,FALSE))),"")</f>
        <v>2240</v>
      </c>
      <c r="I155" s="124">
        <f ca="1">IFERROR(IF((VLOOKUP($E155,'DTOC Backsheet'!$D$5:$AF$183,I$9,FALSE))="","",(VLOOKUP($E155,'DTOC Backsheet'!$D$5:$AF$183,I$9,FALSE))),"")</f>
        <v>1842</v>
      </c>
      <c r="J155" s="125">
        <f ca="1">IFERROR(IF((VLOOKUP($E155,'DTOC Backsheet'!$D$5:$AF$183,J$9,FALSE))="","",(VLOOKUP($E155,'DTOC Backsheet'!$D$5:$AF$183,J$9,FALSE))),"")</f>
        <v>2710</v>
      </c>
      <c r="K155" s="184">
        <f ca="1">IFERROR(IF((VLOOKUP($E155,'DTOC Backsheet'!$D$5:$AF$183,K$9,FALSE))="","",(VLOOKUP($E155,'DTOC Backsheet'!$D$5:$AF$183,K$9,FALSE))),"")</f>
        <v>2522</v>
      </c>
      <c r="L155" s="126">
        <f ca="1">IFERROR(IF((VLOOKUP($E155,'DTOC Backsheet'!$D$5:$AF$183,L$9,FALSE))="","",(VLOOKUP($E155,'DTOC Backsheet'!$D$5:$AF$183,L$9,FALSE))),"")</f>
        <v>2380</v>
      </c>
      <c r="M155" s="127" t="str">
        <f ca="1">IFERROR(IF((VLOOKUP($E155,'DTOC Backsheet'!$D$5:$AF$183,M$9,FALSE))="","",(VLOOKUP($E155,'DTOC Backsheet'!$D$5:$AF$183,M$9,FALSE))),"")</f>
        <v/>
      </c>
      <c r="N155" s="126" t="str">
        <f ca="1">IFERROR(IF((VLOOKUP($E155,'DTOC Backsheet'!$D$5:$AF$183,N$9,FALSE))="","",(VLOOKUP($E155,'DTOC Backsheet'!$D$5:$AF$183,N$9,FALSE))),"")</f>
        <v/>
      </c>
    </row>
    <row r="156" spans="1:14" ht="15" customHeight="1" x14ac:dyDescent="0.3">
      <c r="A156" s="56">
        <v>142</v>
      </c>
      <c r="B156" s="97" t="str">
        <f ca="1">IFERROR(IF((VLOOKUP($E156,'Org List'!$AJ$10:$AL$188,3,FALSE))="","",(VLOOKUP($E156,'Org List'!$AJ$10:$AL$188,3,FALSE))),"")</f>
        <v>North of England Commissioning Region</v>
      </c>
      <c r="C156" s="98" t="str">
        <f ca="1">IFERROR(IF((VLOOKUP($E156,'Org List'!$AO$10:$AQ$188,3,FALSE))="","",(VLOOKUP($E156,'Org List'!$AO$10:$AQ$188,3,FALSE))),"")</f>
        <v>North East Region</v>
      </c>
      <c r="D156" s="116" t="str">
        <f ca="1">IFERROR(IF((VLOOKUP($E156,'Org List'!$AT$10:$AV$188,3,FALSE))="","",(VLOOKUP($E156,'Org List'!$AT$10:$AV$188,3,FALSE))),"")</f>
        <v>NHS England North (Cumbria And North East)</v>
      </c>
      <c r="E156" s="97" t="str">
        <f t="shared" ca="1" si="4"/>
        <v>E08000023</v>
      </c>
      <c r="F156" s="99" t="str">
        <f ca="1">IF(E156="","",VLOOKUP(E156,'Org List'!$J$9:$K$488,2,0))</f>
        <v>South Tyneside</v>
      </c>
      <c r="G156" s="123">
        <f ca="1">IFERROR(IF((VLOOKUP($E156,'DTOC Backsheet'!$D$5:$AF$183,G$9,FALSE))="","",(VLOOKUP($E156,'DTOC Backsheet'!$D$5:$AF$183,G$9,FALSE))),"")</f>
        <v>693</v>
      </c>
      <c r="H156" s="124">
        <f ca="1">IFERROR(IF((VLOOKUP($E156,'DTOC Backsheet'!$D$5:$AF$183,H$9,FALSE))="","",(VLOOKUP($E156,'DTOC Backsheet'!$D$5:$AF$183,H$9,FALSE))),"")</f>
        <v>593</v>
      </c>
      <c r="I156" s="124">
        <f ca="1">IFERROR(IF((VLOOKUP($E156,'DTOC Backsheet'!$D$5:$AF$183,I$9,FALSE))="","",(VLOOKUP($E156,'DTOC Backsheet'!$D$5:$AF$183,I$9,FALSE))),"")</f>
        <v>625</v>
      </c>
      <c r="J156" s="125">
        <f ca="1">IFERROR(IF((VLOOKUP($E156,'DTOC Backsheet'!$D$5:$AF$183,J$9,FALSE))="","",(VLOOKUP($E156,'DTOC Backsheet'!$D$5:$AF$183,J$9,FALSE))),"")</f>
        <v>871</v>
      </c>
      <c r="K156" s="184">
        <f ca="1">IFERROR(IF((VLOOKUP($E156,'DTOC Backsheet'!$D$5:$AF$183,K$9,FALSE))="","",(VLOOKUP($E156,'DTOC Backsheet'!$D$5:$AF$183,K$9,FALSE))),"")</f>
        <v>587</v>
      </c>
      <c r="L156" s="126">
        <f ca="1">IFERROR(IF((VLOOKUP($E156,'DTOC Backsheet'!$D$5:$AF$183,L$9,FALSE))="","",(VLOOKUP($E156,'DTOC Backsheet'!$D$5:$AF$183,L$9,FALSE))),"")</f>
        <v>376</v>
      </c>
      <c r="M156" s="127" t="str">
        <f ca="1">IFERROR(IF((VLOOKUP($E156,'DTOC Backsheet'!$D$5:$AF$183,M$9,FALSE))="","",(VLOOKUP($E156,'DTOC Backsheet'!$D$5:$AF$183,M$9,FALSE))),"")</f>
        <v/>
      </c>
      <c r="N156" s="126" t="str">
        <f ca="1">IFERROR(IF((VLOOKUP($E156,'DTOC Backsheet'!$D$5:$AF$183,N$9,FALSE))="","",(VLOOKUP($E156,'DTOC Backsheet'!$D$5:$AF$183,N$9,FALSE))),"")</f>
        <v/>
      </c>
    </row>
    <row r="157" spans="1:14" ht="15" customHeight="1" x14ac:dyDescent="0.3">
      <c r="A157" s="56">
        <v>143</v>
      </c>
      <c r="B157" s="97" t="str">
        <f ca="1">IFERROR(IF((VLOOKUP($E157,'Org List'!$AJ$10:$AL$188,3,FALSE))="","",(VLOOKUP($E157,'Org List'!$AJ$10:$AL$188,3,FALSE))),"")</f>
        <v>South East England Commissioning Region</v>
      </c>
      <c r="C157" s="98" t="str">
        <f ca="1">IFERROR(IF((VLOOKUP($E157,'Org List'!$AO$10:$AQ$188,3,FALSE))="","",(VLOOKUP($E157,'Org List'!$AO$10:$AQ$188,3,FALSE))),"")</f>
        <v>South East Region</v>
      </c>
      <c r="D157" s="116" t="str">
        <f ca="1">IFERROR(IF((VLOOKUP($E157,'Org List'!$AT$10:$AV$188,3,FALSE))="","",(VLOOKUP($E157,'Org List'!$AT$10:$AV$188,3,FALSE))),"")</f>
        <v>NHS England South East (Hampshire, Isle of Wight and Thames Valley)</v>
      </c>
      <c r="E157" s="97" t="str">
        <f t="shared" ca="1" si="4"/>
        <v>E06000045</v>
      </c>
      <c r="F157" s="99" t="str">
        <f ca="1">IF(E157="","",VLOOKUP(E157,'Org List'!$J$9:$K$488,2,0))</f>
        <v>Southampton</v>
      </c>
      <c r="G157" s="123">
        <f ca="1">IFERROR(IF((VLOOKUP($E157,'DTOC Backsheet'!$D$5:$AF$183,G$9,FALSE))="","",(VLOOKUP($E157,'DTOC Backsheet'!$D$5:$AF$183,G$9,FALSE))),"")</f>
        <v>3610</v>
      </c>
      <c r="H157" s="124">
        <f ca="1">IFERROR(IF((VLOOKUP($E157,'DTOC Backsheet'!$D$5:$AF$183,H$9,FALSE))="","",(VLOOKUP($E157,'DTOC Backsheet'!$D$5:$AF$183,H$9,FALSE))),"")</f>
        <v>3832</v>
      </c>
      <c r="I157" s="124">
        <f ca="1">IFERROR(IF((VLOOKUP($E157,'DTOC Backsheet'!$D$5:$AF$183,I$9,FALSE))="","",(VLOOKUP($E157,'DTOC Backsheet'!$D$5:$AF$183,I$9,FALSE))),"")</f>
        <v>3569</v>
      </c>
      <c r="J157" s="125">
        <f ca="1">IFERROR(IF((VLOOKUP($E157,'DTOC Backsheet'!$D$5:$AF$183,J$9,FALSE))="","",(VLOOKUP($E157,'DTOC Backsheet'!$D$5:$AF$183,J$9,FALSE))),"")</f>
        <v>3080</v>
      </c>
      <c r="K157" s="184">
        <f ca="1">IFERROR(IF((VLOOKUP($E157,'DTOC Backsheet'!$D$5:$AF$183,K$9,FALSE))="","",(VLOOKUP($E157,'DTOC Backsheet'!$D$5:$AF$183,K$9,FALSE))),"")</f>
        <v>3599</v>
      </c>
      <c r="L157" s="126">
        <f ca="1">IFERROR(IF((VLOOKUP($E157,'DTOC Backsheet'!$D$5:$AF$183,L$9,FALSE))="","",(VLOOKUP($E157,'DTOC Backsheet'!$D$5:$AF$183,L$9,FALSE))),"")</f>
        <v>3912</v>
      </c>
      <c r="M157" s="127" t="str">
        <f ca="1">IFERROR(IF((VLOOKUP($E157,'DTOC Backsheet'!$D$5:$AF$183,M$9,FALSE))="","",(VLOOKUP($E157,'DTOC Backsheet'!$D$5:$AF$183,M$9,FALSE))),"")</f>
        <v/>
      </c>
      <c r="N157" s="126" t="str">
        <f ca="1">IFERROR(IF((VLOOKUP($E157,'DTOC Backsheet'!$D$5:$AF$183,N$9,FALSE))="","",(VLOOKUP($E157,'DTOC Backsheet'!$D$5:$AF$183,N$9,FALSE))),"")</f>
        <v/>
      </c>
    </row>
    <row r="158" spans="1:14" ht="15" customHeight="1" x14ac:dyDescent="0.3">
      <c r="A158" s="56">
        <v>144</v>
      </c>
      <c r="B158" s="97" t="str">
        <f ca="1">IFERROR(IF((VLOOKUP($E158,'Org List'!$AJ$10:$AL$188,3,FALSE))="","",(VLOOKUP($E158,'Org List'!$AJ$10:$AL$188,3,FALSE))),"")</f>
        <v>Midlands and East of England Commissioning Region</v>
      </c>
      <c r="C158" s="98" t="str">
        <f ca="1">IFERROR(IF((VLOOKUP($E158,'Org List'!$AO$10:$AQ$188,3,FALSE))="","",(VLOOKUP($E158,'Org List'!$AO$10:$AQ$188,3,FALSE))),"")</f>
        <v>East Region</v>
      </c>
      <c r="D158" s="116" t="str">
        <f ca="1">IFERROR(IF((VLOOKUP($E158,'Org List'!$AT$10:$AV$188,3,FALSE))="","",(VLOOKUP($E158,'Org List'!$AT$10:$AV$188,3,FALSE))),"")</f>
        <v>NHS England Midlands And East (East)</v>
      </c>
      <c r="E158" s="97" t="str">
        <f t="shared" ca="1" si="4"/>
        <v>E06000033</v>
      </c>
      <c r="F158" s="99" t="str">
        <f ca="1">IF(E158="","",VLOOKUP(E158,'Org List'!$J$9:$K$488,2,0))</f>
        <v>Southend-on-Sea</v>
      </c>
      <c r="G158" s="123">
        <f ca="1">IFERROR(IF((VLOOKUP($E158,'DTOC Backsheet'!$D$5:$AF$183,G$9,FALSE))="","",(VLOOKUP($E158,'DTOC Backsheet'!$D$5:$AF$183,G$9,FALSE))),"")</f>
        <v>1090</v>
      </c>
      <c r="H158" s="124">
        <f ca="1">IFERROR(IF((VLOOKUP($E158,'DTOC Backsheet'!$D$5:$AF$183,H$9,FALSE))="","",(VLOOKUP($E158,'DTOC Backsheet'!$D$5:$AF$183,H$9,FALSE))),"")</f>
        <v>1153</v>
      </c>
      <c r="I158" s="124">
        <f ca="1">IFERROR(IF((VLOOKUP($E158,'DTOC Backsheet'!$D$5:$AF$183,I$9,FALSE))="","",(VLOOKUP($E158,'DTOC Backsheet'!$D$5:$AF$183,I$9,FALSE))),"")</f>
        <v>1441</v>
      </c>
      <c r="J158" s="125">
        <f ca="1">IFERROR(IF((VLOOKUP($E158,'DTOC Backsheet'!$D$5:$AF$183,J$9,FALSE))="","",(VLOOKUP($E158,'DTOC Backsheet'!$D$5:$AF$183,J$9,FALSE))),"")</f>
        <v>1051</v>
      </c>
      <c r="K158" s="184">
        <f ca="1">IFERROR(IF((VLOOKUP($E158,'DTOC Backsheet'!$D$5:$AF$183,K$9,FALSE))="","",(VLOOKUP($E158,'DTOC Backsheet'!$D$5:$AF$183,K$9,FALSE))),"")</f>
        <v>702</v>
      </c>
      <c r="L158" s="126">
        <f ca="1">IFERROR(IF((VLOOKUP($E158,'DTOC Backsheet'!$D$5:$AF$183,L$9,FALSE))="","",(VLOOKUP($E158,'DTOC Backsheet'!$D$5:$AF$183,L$9,FALSE))),"")</f>
        <v>677</v>
      </c>
      <c r="M158" s="127" t="str">
        <f ca="1">IFERROR(IF((VLOOKUP($E158,'DTOC Backsheet'!$D$5:$AF$183,M$9,FALSE))="","",(VLOOKUP($E158,'DTOC Backsheet'!$D$5:$AF$183,M$9,FALSE))),"")</f>
        <v/>
      </c>
      <c r="N158" s="126" t="str">
        <f ca="1">IFERROR(IF((VLOOKUP($E158,'DTOC Backsheet'!$D$5:$AF$183,N$9,FALSE))="","",(VLOOKUP($E158,'DTOC Backsheet'!$D$5:$AF$183,N$9,FALSE))),"")</f>
        <v/>
      </c>
    </row>
    <row r="159" spans="1:14" ht="15" customHeight="1" x14ac:dyDescent="0.3">
      <c r="A159" s="56">
        <v>145</v>
      </c>
      <c r="B159" s="97" t="str">
        <f ca="1">IFERROR(IF((VLOOKUP($E159,'Org List'!$AJ$10:$AL$188,3,FALSE))="","",(VLOOKUP($E159,'Org List'!$AJ$10:$AL$188,3,FALSE))),"")</f>
        <v>London Commissioning Region</v>
      </c>
      <c r="C159" s="98" t="str">
        <f ca="1">IFERROR(IF((VLOOKUP($E159,'Org List'!$AO$10:$AQ$188,3,FALSE))="","",(VLOOKUP($E159,'Org List'!$AO$10:$AQ$188,3,FALSE))),"")</f>
        <v>London Region</v>
      </c>
      <c r="D159" s="116" t="str">
        <f ca="1">IFERROR(IF((VLOOKUP($E159,'Org List'!$AT$10:$AV$188,3,FALSE))="","",(VLOOKUP($E159,'Org List'!$AT$10:$AV$188,3,FALSE))),"")</f>
        <v>NHS England London</v>
      </c>
      <c r="E159" s="97" t="str">
        <f t="shared" ca="1" si="4"/>
        <v>E09000028</v>
      </c>
      <c r="F159" s="99" t="str">
        <f ca="1">IF(E159="","",VLOOKUP(E159,'Org List'!$J$9:$K$488,2,0))</f>
        <v>Southwark</v>
      </c>
      <c r="G159" s="123">
        <f ca="1">IFERROR(IF((VLOOKUP($E159,'DTOC Backsheet'!$D$5:$AF$183,G$9,FALSE))="","",(VLOOKUP($E159,'DTOC Backsheet'!$D$5:$AF$183,G$9,FALSE))),"")</f>
        <v>1290</v>
      </c>
      <c r="H159" s="124">
        <f ca="1">IFERROR(IF((VLOOKUP($E159,'DTOC Backsheet'!$D$5:$AF$183,H$9,FALSE))="","",(VLOOKUP($E159,'DTOC Backsheet'!$D$5:$AF$183,H$9,FALSE))),"")</f>
        <v>847</v>
      </c>
      <c r="I159" s="124">
        <f ca="1">IFERROR(IF((VLOOKUP($E159,'DTOC Backsheet'!$D$5:$AF$183,I$9,FALSE))="","",(VLOOKUP($E159,'DTOC Backsheet'!$D$5:$AF$183,I$9,FALSE))),"")</f>
        <v>1016</v>
      </c>
      <c r="J159" s="125">
        <f ca="1">IFERROR(IF((VLOOKUP($E159,'DTOC Backsheet'!$D$5:$AF$183,J$9,FALSE))="","",(VLOOKUP($E159,'DTOC Backsheet'!$D$5:$AF$183,J$9,FALSE))),"")</f>
        <v>948</v>
      </c>
      <c r="K159" s="184">
        <f ca="1">IFERROR(IF((VLOOKUP($E159,'DTOC Backsheet'!$D$5:$AF$183,K$9,FALSE))="","",(VLOOKUP($E159,'DTOC Backsheet'!$D$5:$AF$183,K$9,FALSE))),"")</f>
        <v>956</v>
      </c>
      <c r="L159" s="126">
        <f ca="1">IFERROR(IF((VLOOKUP($E159,'DTOC Backsheet'!$D$5:$AF$183,L$9,FALSE))="","",(VLOOKUP($E159,'DTOC Backsheet'!$D$5:$AF$183,L$9,FALSE))),"")</f>
        <v>993</v>
      </c>
      <c r="M159" s="127" t="str">
        <f ca="1">IFERROR(IF((VLOOKUP($E159,'DTOC Backsheet'!$D$5:$AF$183,M$9,FALSE))="","",(VLOOKUP($E159,'DTOC Backsheet'!$D$5:$AF$183,M$9,FALSE))),"")</f>
        <v/>
      </c>
      <c r="N159" s="126" t="str">
        <f ca="1">IFERROR(IF((VLOOKUP($E159,'DTOC Backsheet'!$D$5:$AF$183,N$9,FALSE))="","",(VLOOKUP($E159,'DTOC Backsheet'!$D$5:$AF$183,N$9,FALSE))),"")</f>
        <v/>
      </c>
    </row>
    <row r="160" spans="1:14" ht="15" customHeight="1" x14ac:dyDescent="0.3">
      <c r="A160" s="56">
        <v>146</v>
      </c>
      <c r="B160" s="97" t="str">
        <f ca="1">IFERROR(IF((VLOOKUP($E160,'Org List'!$AJ$10:$AL$188,3,FALSE))="","",(VLOOKUP($E160,'Org List'!$AJ$10:$AL$188,3,FALSE))),"")</f>
        <v>North of England Commissioning Region</v>
      </c>
      <c r="C160" s="98" t="str">
        <f ca="1">IFERROR(IF((VLOOKUP($E160,'Org List'!$AO$10:$AQ$188,3,FALSE))="","",(VLOOKUP($E160,'Org List'!$AO$10:$AQ$188,3,FALSE))),"")</f>
        <v>North West Region</v>
      </c>
      <c r="D160" s="116" t="str">
        <f ca="1">IFERROR(IF((VLOOKUP($E160,'Org List'!$AT$10:$AV$188,3,FALSE))="","",(VLOOKUP($E160,'Org List'!$AT$10:$AV$188,3,FALSE))),"")</f>
        <v>NHS England North (Cheshire And Merseyside)</v>
      </c>
      <c r="E160" s="97" t="str">
        <f t="shared" ca="1" si="4"/>
        <v>E08000013</v>
      </c>
      <c r="F160" s="99" t="str">
        <f ca="1">IF(E160="","",VLOOKUP(E160,'Org List'!$J$9:$K$488,2,0))</f>
        <v>St. Helens</v>
      </c>
      <c r="G160" s="123">
        <f ca="1">IFERROR(IF((VLOOKUP($E160,'DTOC Backsheet'!$D$5:$AF$183,G$9,FALSE))="","",(VLOOKUP($E160,'DTOC Backsheet'!$D$5:$AF$183,G$9,FALSE))),"")</f>
        <v>1073</v>
      </c>
      <c r="H160" s="124">
        <f ca="1">IFERROR(IF((VLOOKUP($E160,'DTOC Backsheet'!$D$5:$AF$183,H$9,FALSE))="","",(VLOOKUP($E160,'DTOC Backsheet'!$D$5:$AF$183,H$9,FALSE))),"")</f>
        <v>1498</v>
      </c>
      <c r="I160" s="124">
        <f ca="1">IFERROR(IF((VLOOKUP($E160,'DTOC Backsheet'!$D$5:$AF$183,I$9,FALSE))="","",(VLOOKUP($E160,'DTOC Backsheet'!$D$5:$AF$183,I$9,FALSE))),"")</f>
        <v>1006</v>
      </c>
      <c r="J160" s="125">
        <f ca="1">IFERROR(IF((VLOOKUP($E160,'DTOC Backsheet'!$D$5:$AF$183,J$9,FALSE))="","",(VLOOKUP($E160,'DTOC Backsheet'!$D$5:$AF$183,J$9,FALSE))),"")</f>
        <v>694</v>
      </c>
      <c r="K160" s="184">
        <f ca="1">IFERROR(IF((VLOOKUP($E160,'DTOC Backsheet'!$D$5:$AF$183,K$9,FALSE))="","",(VLOOKUP($E160,'DTOC Backsheet'!$D$5:$AF$183,K$9,FALSE))),"")</f>
        <v>797</v>
      </c>
      <c r="L160" s="126">
        <f ca="1">IFERROR(IF((VLOOKUP($E160,'DTOC Backsheet'!$D$5:$AF$183,L$9,FALSE))="","",(VLOOKUP($E160,'DTOC Backsheet'!$D$5:$AF$183,L$9,FALSE))),"")</f>
        <v>542</v>
      </c>
      <c r="M160" s="127" t="str">
        <f ca="1">IFERROR(IF((VLOOKUP($E160,'DTOC Backsheet'!$D$5:$AF$183,M$9,FALSE))="","",(VLOOKUP($E160,'DTOC Backsheet'!$D$5:$AF$183,M$9,FALSE))),"")</f>
        <v/>
      </c>
      <c r="N160" s="126" t="str">
        <f ca="1">IFERROR(IF((VLOOKUP($E160,'DTOC Backsheet'!$D$5:$AF$183,N$9,FALSE))="","",(VLOOKUP($E160,'DTOC Backsheet'!$D$5:$AF$183,N$9,FALSE))),"")</f>
        <v/>
      </c>
    </row>
    <row r="161" spans="1:14" ht="15" customHeight="1" x14ac:dyDescent="0.3">
      <c r="A161" s="56">
        <v>147</v>
      </c>
      <c r="B161" s="97" t="str">
        <f ca="1">IFERROR(IF((VLOOKUP($E161,'Org List'!$AJ$10:$AL$188,3,FALSE))="","",(VLOOKUP($E161,'Org List'!$AJ$10:$AL$188,3,FALSE))),"")</f>
        <v>Midlands and East of England Commissioning Region</v>
      </c>
      <c r="C161" s="98" t="str">
        <f ca="1">IFERROR(IF((VLOOKUP($E161,'Org List'!$AO$10:$AQ$188,3,FALSE))="","",(VLOOKUP($E161,'Org List'!$AO$10:$AQ$188,3,FALSE))),"")</f>
        <v>West Midlands Region</v>
      </c>
      <c r="D161" s="116" t="str">
        <f ca="1">IFERROR(IF((VLOOKUP($E161,'Org List'!$AT$10:$AV$188,3,FALSE))="","",(VLOOKUP($E161,'Org List'!$AT$10:$AV$188,3,FALSE))),"")</f>
        <v>NHS England Midlands And East (North Midlands)</v>
      </c>
      <c r="E161" s="97" t="str">
        <f t="shared" ca="1" si="4"/>
        <v>E10000028</v>
      </c>
      <c r="F161" s="99" t="str">
        <f ca="1">IF(E161="","",VLOOKUP(E161,'Org List'!$J$9:$K$488,2,0))</f>
        <v>Staffordshire</v>
      </c>
      <c r="G161" s="123">
        <f ca="1">IFERROR(IF((VLOOKUP($E161,'DTOC Backsheet'!$D$5:$AF$183,G$9,FALSE))="","",(VLOOKUP($E161,'DTOC Backsheet'!$D$5:$AF$183,G$9,FALSE))),"")</f>
        <v>11238</v>
      </c>
      <c r="H161" s="124">
        <f ca="1">IFERROR(IF((VLOOKUP($E161,'DTOC Backsheet'!$D$5:$AF$183,H$9,FALSE))="","",(VLOOKUP($E161,'DTOC Backsheet'!$D$5:$AF$183,H$9,FALSE))),"")</f>
        <v>11069</v>
      </c>
      <c r="I161" s="124">
        <f ca="1">IFERROR(IF((VLOOKUP($E161,'DTOC Backsheet'!$D$5:$AF$183,I$9,FALSE))="","",(VLOOKUP($E161,'DTOC Backsheet'!$D$5:$AF$183,I$9,FALSE))),"")</f>
        <v>10517</v>
      </c>
      <c r="J161" s="125">
        <f ca="1">IFERROR(IF((VLOOKUP($E161,'DTOC Backsheet'!$D$5:$AF$183,J$9,FALSE))="","",(VLOOKUP($E161,'DTOC Backsheet'!$D$5:$AF$183,J$9,FALSE))),"")</f>
        <v>10831</v>
      </c>
      <c r="K161" s="184">
        <f ca="1">IFERROR(IF((VLOOKUP($E161,'DTOC Backsheet'!$D$5:$AF$183,K$9,FALSE))="","",(VLOOKUP($E161,'DTOC Backsheet'!$D$5:$AF$183,K$9,FALSE))),"")</f>
        <v>10621</v>
      </c>
      <c r="L161" s="126">
        <f ca="1">IFERROR(IF((VLOOKUP($E161,'DTOC Backsheet'!$D$5:$AF$183,L$9,FALSE))="","",(VLOOKUP($E161,'DTOC Backsheet'!$D$5:$AF$183,L$9,FALSE))),"")</f>
        <v>9775</v>
      </c>
      <c r="M161" s="127" t="str">
        <f ca="1">IFERROR(IF((VLOOKUP($E161,'DTOC Backsheet'!$D$5:$AF$183,M$9,FALSE))="","",(VLOOKUP($E161,'DTOC Backsheet'!$D$5:$AF$183,M$9,FALSE))),"")</f>
        <v/>
      </c>
      <c r="N161" s="126" t="str">
        <f ca="1">IFERROR(IF((VLOOKUP($E161,'DTOC Backsheet'!$D$5:$AF$183,N$9,FALSE))="","",(VLOOKUP($E161,'DTOC Backsheet'!$D$5:$AF$183,N$9,FALSE))),"")</f>
        <v/>
      </c>
    </row>
    <row r="162" spans="1:14" ht="15" customHeight="1" x14ac:dyDescent="0.3">
      <c r="A162" s="56">
        <v>148</v>
      </c>
      <c r="B162" s="97" t="str">
        <f ca="1">IFERROR(IF((VLOOKUP($E162,'Org List'!$AJ$10:$AL$188,3,FALSE))="","",(VLOOKUP($E162,'Org List'!$AJ$10:$AL$188,3,FALSE))),"")</f>
        <v>North of England Commissioning Region</v>
      </c>
      <c r="C162" s="98" t="str">
        <f ca="1">IFERROR(IF((VLOOKUP($E162,'Org List'!$AO$10:$AQ$188,3,FALSE))="","",(VLOOKUP($E162,'Org List'!$AO$10:$AQ$188,3,FALSE))),"")</f>
        <v>North West Region</v>
      </c>
      <c r="D162" s="116" t="str">
        <f ca="1">IFERROR(IF((VLOOKUP($E162,'Org List'!$AT$10:$AV$188,3,FALSE))="","",(VLOOKUP($E162,'Org List'!$AT$10:$AV$188,3,FALSE))),"")</f>
        <v>NHS England North (Greater Manchester)</v>
      </c>
      <c r="E162" s="97" t="str">
        <f t="shared" ca="1" si="4"/>
        <v>E08000007</v>
      </c>
      <c r="F162" s="99" t="str">
        <f ca="1">IF(E162="","",VLOOKUP(E162,'Org List'!$J$9:$K$488,2,0))</f>
        <v>Stockport</v>
      </c>
      <c r="G162" s="123">
        <f ca="1">IFERROR(IF((VLOOKUP($E162,'DTOC Backsheet'!$D$5:$AF$183,G$9,FALSE))="","",(VLOOKUP($E162,'DTOC Backsheet'!$D$5:$AF$183,G$9,FALSE))),"")</f>
        <v>3003</v>
      </c>
      <c r="H162" s="124">
        <f ca="1">IFERROR(IF((VLOOKUP($E162,'DTOC Backsheet'!$D$5:$AF$183,H$9,FALSE))="","",(VLOOKUP($E162,'DTOC Backsheet'!$D$5:$AF$183,H$9,FALSE))),"")</f>
        <v>3527</v>
      </c>
      <c r="I162" s="124">
        <f ca="1">IFERROR(IF((VLOOKUP($E162,'DTOC Backsheet'!$D$5:$AF$183,I$9,FALSE))="","",(VLOOKUP($E162,'DTOC Backsheet'!$D$5:$AF$183,I$9,FALSE))),"")</f>
        <v>2820</v>
      </c>
      <c r="J162" s="125">
        <f ca="1">IFERROR(IF((VLOOKUP($E162,'DTOC Backsheet'!$D$5:$AF$183,J$9,FALSE))="","",(VLOOKUP($E162,'DTOC Backsheet'!$D$5:$AF$183,J$9,FALSE))),"")</f>
        <v>3232</v>
      </c>
      <c r="K162" s="184">
        <f ca="1">IFERROR(IF((VLOOKUP($E162,'DTOC Backsheet'!$D$5:$AF$183,K$9,FALSE))="","",(VLOOKUP($E162,'DTOC Backsheet'!$D$5:$AF$183,K$9,FALSE))),"")</f>
        <v>2727</v>
      </c>
      <c r="L162" s="126">
        <f ca="1">IFERROR(IF((VLOOKUP($E162,'DTOC Backsheet'!$D$5:$AF$183,L$9,FALSE))="","",(VLOOKUP($E162,'DTOC Backsheet'!$D$5:$AF$183,L$9,FALSE))),"")</f>
        <v>2575</v>
      </c>
      <c r="M162" s="127" t="str">
        <f ca="1">IFERROR(IF((VLOOKUP($E162,'DTOC Backsheet'!$D$5:$AF$183,M$9,FALSE))="","",(VLOOKUP($E162,'DTOC Backsheet'!$D$5:$AF$183,M$9,FALSE))),"")</f>
        <v/>
      </c>
      <c r="N162" s="126" t="str">
        <f ca="1">IFERROR(IF((VLOOKUP($E162,'DTOC Backsheet'!$D$5:$AF$183,N$9,FALSE))="","",(VLOOKUP($E162,'DTOC Backsheet'!$D$5:$AF$183,N$9,FALSE))),"")</f>
        <v/>
      </c>
    </row>
    <row r="163" spans="1:14" ht="15" customHeight="1" x14ac:dyDescent="0.3">
      <c r="A163" s="56">
        <v>149</v>
      </c>
      <c r="B163" s="97" t="str">
        <f ca="1">IFERROR(IF((VLOOKUP($E163,'Org List'!$AJ$10:$AL$188,3,FALSE))="","",(VLOOKUP($E163,'Org List'!$AJ$10:$AL$188,3,FALSE))),"")</f>
        <v>North of England Commissioning Region</v>
      </c>
      <c r="C163" s="98" t="str">
        <f ca="1">IFERROR(IF((VLOOKUP($E163,'Org List'!$AO$10:$AQ$188,3,FALSE))="","",(VLOOKUP($E163,'Org List'!$AO$10:$AQ$188,3,FALSE))),"")</f>
        <v>North East Region</v>
      </c>
      <c r="D163" s="116" t="str">
        <f ca="1">IFERROR(IF((VLOOKUP($E163,'Org List'!$AT$10:$AV$188,3,FALSE))="","",(VLOOKUP($E163,'Org List'!$AT$10:$AV$188,3,FALSE))),"")</f>
        <v>NHS England North (Cumbria And North East)</v>
      </c>
      <c r="E163" s="97" t="str">
        <f t="shared" ca="1" si="4"/>
        <v>E06000004</v>
      </c>
      <c r="F163" s="99" t="str">
        <f ca="1">IF(E163="","",VLOOKUP(E163,'Org List'!$J$9:$K$488,2,0))</f>
        <v>Stockton-on-Tees</v>
      </c>
      <c r="G163" s="123">
        <f ca="1">IFERROR(IF((VLOOKUP($E163,'DTOC Backsheet'!$D$5:$AF$183,G$9,FALSE))="","",(VLOOKUP($E163,'DTOC Backsheet'!$D$5:$AF$183,G$9,FALSE))),"")</f>
        <v>1173</v>
      </c>
      <c r="H163" s="124">
        <f ca="1">IFERROR(IF((VLOOKUP($E163,'DTOC Backsheet'!$D$5:$AF$183,H$9,FALSE))="","",(VLOOKUP($E163,'DTOC Backsheet'!$D$5:$AF$183,H$9,FALSE))),"")</f>
        <v>865</v>
      </c>
      <c r="I163" s="124">
        <f ca="1">IFERROR(IF((VLOOKUP($E163,'DTOC Backsheet'!$D$5:$AF$183,I$9,FALSE))="","",(VLOOKUP($E163,'DTOC Backsheet'!$D$5:$AF$183,I$9,FALSE))),"")</f>
        <v>959</v>
      </c>
      <c r="J163" s="125">
        <f ca="1">IFERROR(IF((VLOOKUP($E163,'DTOC Backsheet'!$D$5:$AF$183,J$9,FALSE))="","",(VLOOKUP($E163,'DTOC Backsheet'!$D$5:$AF$183,J$9,FALSE))),"")</f>
        <v>1116</v>
      </c>
      <c r="K163" s="184">
        <f ca="1">IFERROR(IF((VLOOKUP($E163,'DTOC Backsheet'!$D$5:$AF$183,K$9,FALSE))="","",(VLOOKUP($E163,'DTOC Backsheet'!$D$5:$AF$183,K$9,FALSE))),"")</f>
        <v>1211</v>
      </c>
      <c r="L163" s="126">
        <f ca="1">IFERROR(IF((VLOOKUP($E163,'DTOC Backsheet'!$D$5:$AF$183,L$9,FALSE))="","",(VLOOKUP($E163,'DTOC Backsheet'!$D$5:$AF$183,L$9,FALSE))),"")</f>
        <v>969</v>
      </c>
      <c r="M163" s="127" t="str">
        <f ca="1">IFERROR(IF((VLOOKUP($E163,'DTOC Backsheet'!$D$5:$AF$183,M$9,FALSE))="","",(VLOOKUP($E163,'DTOC Backsheet'!$D$5:$AF$183,M$9,FALSE))),"")</f>
        <v/>
      </c>
      <c r="N163" s="126" t="str">
        <f ca="1">IFERROR(IF((VLOOKUP($E163,'DTOC Backsheet'!$D$5:$AF$183,N$9,FALSE))="","",(VLOOKUP($E163,'DTOC Backsheet'!$D$5:$AF$183,N$9,FALSE))),"")</f>
        <v/>
      </c>
    </row>
    <row r="164" spans="1:14" ht="15" customHeight="1" x14ac:dyDescent="0.3">
      <c r="A164" s="56">
        <v>150</v>
      </c>
      <c r="B164" s="97" t="str">
        <f ca="1">IFERROR(IF((VLOOKUP($E164,'Org List'!$AJ$10:$AL$188,3,FALSE))="","",(VLOOKUP($E164,'Org List'!$AJ$10:$AL$188,3,FALSE))),"")</f>
        <v>Midlands and East of England Commissioning Region</v>
      </c>
      <c r="C164" s="98" t="str">
        <f ca="1">IFERROR(IF((VLOOKUP($E164,'Org List'!$AO$10:$AQ$188,3,FALSE))="","",(VLOOKUP($E164,'Org List'!$AO$10:$AQ$188,3,FALSE))),"")</f>
        <v>West Midlands Region</v>
      </c>
      <c r="D164" s="116" t="str">
        <f ca="1">IFERROR(IF((VLOOKUP($E164,'Org List'!$AT$10:$AV$188,3,FALSE))="","",(VLOOKUP($E164,'Org List'!$AT$10:$AV$188,3,FALSE))),"")</f>
        <v>NHS England Midlands And East (North Midlands)</v>
      </c>
      <c r="E164" s="97" t="str">
        <f t="shared" ca="1" si="4"/>
        <v>E06000021</v>
      </c>
      <c r="F164" s="99" t="str">
        <f ca="1">IF(E164="","",VLOOKUP(E164,'Org List'!$J$9:$K$488,2,0))</f>
        <v>Stoke-on-Trent</v>
      </c>
      <c r="G164" s="123">
        <f ca="1">IFERROR(IF((VLOOKUP($E164,'DTOC Backsheet'!$D$5:$AF$183,G$9,FALSE))="","",(VLOOKUP($E164,'DTOC Backsheet'!$D$5:$AF$183,G$9,FALSE))),"")</f>
        <v>5225</v>
      </c>
      <c r="H164" s="124">
        <f ca="1">IFERROR(IF((VLOOKUP($E164,'DTOC Backsheet'!$D$5:$AF$183,H$9,FALSE))="","",(VLOOKUP($E164,'DTOC Backsheet'!$D$5:$AF$183,H$9,FALSE))),"")</f>
        <v>5470</v>
      </c>
      <c r="I164" s="124">
        <f ca="1">IFERROR(IF((VLOOKUP($E164,'DTOC Backsheet'!$D$5:$AF$183,I$9,FALSE))="","",(VLOOKUP($E164,'DTOC Backsheet'!$D$5:$AF$183,I$9,FALSE))),"")</f>
        <v>4338</v>
      </c>
      <c r="J164" s="125">
        <f ca="1">IFERROR(IF((VLOOKUP($E164,'DTOC Backsheet'!$D$5:$AF$183,J$9,FALSE))="","",(VLOOKUP($E164,'DTOC Backsheet'!$D$5:$AF$183,J$9,FALSE))),"")</f>
        <v>3571</v>
      </c>
      <c r="K164" s="184">
        <f ca="1">IFERROR(IF((VLOOKUP($E164,'DTOC Backsheet'!$D$5:$AF$183,K$9,FALSE))="","",(VLOOKUP($E164,'DTOC Backsheet'!$D$5:$AF$183,K$9,FALSE))),"")</f>
        <v>3217</v>
      </c>
      <c r="L164" s="126">
        <f ca="1">IFERROR(IF((VLOOKUP($E164,'DTOC Backsheet'!$D$5:$AF$183,L$9,FALSE))="","",(VLOOKUP($E164,'DTOC Backsheet'!$D$5:$AF$183,L$9,FALSE))),"")</f>
        <v>3574</v>
      </c>
      <c r="M164" s="127" t="str">
        <f ca="1">IFERROR(IF((VLOOKUP($E164,'DTOC Backsheet'!$D$5:$AF$183,M$9,FALSE))="","",(VLOOKUP($E164,'DTOC Backsheet'!$D$5:$AF$183,M$9,FALSE))),"")</f>
        <v/>
      </c>
      <c r="N164" s="126" t="str">
        <f ca="1">IFERROR(IF((VLOOKUP($E164,'DTOC Backsheet'!$D$5:$AF$183,N$9,FALSE))="","",(VLOOKUP($E164,'DTOC Backsheet'!$D$5:$AF$183,N$9,FALSE))),"")</f>
        <v/>
      </c>
    </row>
    <row r="165" spans="1:14" ht="15" customHeight="1" x14ac:dyDescent="0.3">
      <c r="A165" s="56">
        <v>151</v>
      </c>
      <c r="B165" s="97" t="str">
        <f ca="1">IFERROR(IF((VLOOKUP($E165,'Org List'!$AJ$10:$AL$188,3,FALSE))="","",(VLOOKUP($E165,'Org List'!$AJ$10:$AL$188,3,FALSE))),"")</f>
        <v>Midlands and East of England Commissioning Region</v>
      </c>
      <c r="C165" s="98" t="str">
        <f ca="1">IFERROR(IF((VLOOKUP($E165,'Org List'!$AO$10:$AQ$188,3,FALSE))="","",(VLOOKUP($E165,'Org List'!$AO$10:$AQ$188,3,FALSE))),"")</f>
        <v>East Region</v>
      </c>
      <c r="D165" s="116" t="str">
        <f ca="1">IFERROR(IF((VLOOKUP($E165,'Org List'!$AT$10:$AV$188,3,FALSE))="","",(VLOOKUP($E165,'Org List'!$AT$10:$AV$188,3,FALSE))),"")</f>
        <v>NHS England Midlands And East (East)</v>
      </c>
      <c r="E165" s="97" t="str">
        <f t="shared" ca="1" si="4"/>
        <v>E10000029</v>
      </c>
      <c r="F165" s="99" t="str">
        <f ca="1">IF(E165="","",VLOOKUP(E165,'Org List'!$J$9:$K$488,2,0))</f>
        <v>Suffolk</v>
      </c>
      <c r="G165" s="123">
        <f ca="1">IFERROR(IF((VLOOKUP($E165,'DTOC Backsheet'!$D$5:$AF$183,G$9,FALSE))="","",(VLOOKUP($E165,'DTOC Backsheet'!$D$5:$AF$183,G$9,FALSE))),"")</f>
        <v>8275</v>
      </c>
      <c r="H165" s="124">
        <f ca="1">IFERROR(IF((VLOOKUP($E165,'DTOC Backsheet'!$D$5:$AF$183,H$9,FALSE))="","",(VLOOKUP($E165,'DTOC Backsheet'!$D$5:$AF$183,H$9,FALSE))),"")</f>
        <v>7839</v>
      </c>
      <c r="I165" s="124">
        <f ca="1">IFERROR(IF((VLOOKUP($E165,'DTOC Backsheet'!$D$5:$AF$183,I$9,FALSE))="","",(VLOOKUP($E165,'DTOC Backsheet'!$D$5:$AF$183,I$9,FALSE))),"")</f>
        <v>7013</v>
      </c>
      <c r="J165" s="125">
        <f ca="1">IFERROR(IF((VLOOKUP($E165,'DTOC Backsheet'!$D$5:$AF$183,J$9,FALSE))="","",(VLOOKUP($E165,'DTOC Backsheet'!$D$5:$AF$183,J$9,FALSE))),"")</f>
        <v>6373</v>
      </c>
      <c r="K165" s="184">
        <f ca="1">IFERROR(IF((VLOOKUP($E165,'DTOC Backsheet'!$D$5:$AF$183,K$9,FALSE))="","",(VLOOKUP($E165,'DTOC Backsheet'!$D$5:$AF$183,K$9,FALSE))),"")</f>
        <v>5817</v>
      </c>
      <c r="L165" s="126">
        <f ca="1">IFERROR(IF((VLOOKUP($E165,'DTOC Backsheet'!$D$5:$AF$183,L$9,FALSE))="","",(VLOOKUP($E165,'DTOC Backsheet'!$D$5:$AF$183,L$9,FALSE))),"")</f>
        <v>5604</v>
      </c>
      <c r="M165" s="127" t="str">
        <f ca="1">IFERROR(IF((VLOOKUP($E165,'DTOC Backsheet'!$D$5:$AF$183,M$9,FALSE))="","",(VLOOKUP($E165,'DTOC Backsheet'!$D$5:$AF$183,M$9,FALSE))),"")</f>
        <v/>
      </c>
      <c r="N165" s="126" t="str">
        <f ca="1">IFERROR(IF((VLOOKUP($E165,'DTOC Backsheet'!$D$5:$AF$183,N$9,FALSE))="","",(VLOOKUP($E165,'DTOC Backsheet'!$D$5:$AF$183,N$9,FALSE))),"")</f>
        <v/>
      </c>
    </row>
    <row r="166" spans="1:14" ht="15" customHeight="1" x14ac:dyDescent="0.3">
      <c r="A166" s="56">
        <v>152</v>
      </c>
      <c r="B166" s="97" t="str">
        <f ca="1">IFERROR(IF((VLOOKUP($E166,'Org List'!$AJ$10:$AL$188,3,FALSE))="","",(VLOOKUP($E166,'Org List'!$AJ$10:$AL$188,3,FALSE))),"")</f>
        <v>North of England Commissioning Region</v>
      </c>
      <c r="C166" s="98" t="str">
        <f ca="1">IFERROR(IF((VLOOKUP($E166,'Org List'!$AO$10:$AQ$188,3,FALSE))="","",(VLOOKUP($E166,'Org List'!$AO$10:$AQ$188,3,FALSE))),"")</f>
        <v>North East Region</v>
      </c>
      <c r="D166" s="116" t="str">
        <f ca="1">IFERROR(IF((VLOOKUP($E166,'Org List'!$AT$10:$AV$188,3,FALSE))="","",(VLOOKUP($E166,'Org List'!$AT$10:$AV$188,3,FALSE))),"")</f>
        <v>NHS England North (Cumbria And North East)</v>
      </c>
      <c r="E166" s="97" t="str">
        <f t="shared" ca="1" si="4"/>
        <v>E08000024</v>
      </c>
      <c r="F166" s="99" t="str">
        <f ca="1">IF(E166="","",VLOOKUP(E166,'Org List'!$J$9:$K$488,2,0))</f>
        <v>Sunderland</v>
      </c>
      <c r="G166" s="123">
        <f ca="1">IFERROR(IF((VLOOKUP($E166,'DTOC Backsheet'!$D$5:$AF$183,G$9,FALSE))="","",(VLOOKUP($E166,'DTOC Backsheet'!$D$5:$AF$183,G$9,FALSE))),"")</f>
        <v>494</v>
      </c>
      <c r="H166" s="124">
        <f ca="1">IFERROR(IF((VLOOKUP($E166,'DTOC Backsheet'!$D$5:$AF$183,H$9,FALSE))="","",(VLOOKUP($E166,'DTOC Backsheet'!$D$5:$AF$183,H$9,FALSE))),"")</f>
        <v>467</v>
      </c>
      <c r="I166" s="124">
        <f ca="1">IFERROR(IF((VLOOKUP($E166,'DTOC Backsheet'!$D$5:$AF$183,I$9,FALSE))="","",(VLOOKUP($E166,'DTOC Backsheet'!$D$5:$AF$183,I$9,FALSE))),"")</f>
        <v>541</v>
      </c>
      <c r="J166" s="125">
        <f ca="1">IFERROR(IF((VLOOKUP($E166,'DTOC Backsheet'!$D$5:$AF$183,J$9,FALSE))="","",(VLOOKUP($E166,'DTOC Backsheet'!$D$5:$AF$183,J$9,FALSE))),"")</f>
        <v>643</v>
      </c>
      <c r="K166" s="184">
        <f ca="1">IFERROR(IF((VLOOKUP($E166,'DTOC Backsheet'!$D$5:$AF$183,K$9,FALSE))="","",(VLOOKUP($E166,'DTOC Backsheet'!$D$5:$AF$183,K$9,FALSE))),"")</f>
        <v>543</v>
      </c>
      <c r="L166" s="126">
        <f ca="1">IFERROR(IF((VLOOKUP($E166,'DTOC Backsheet'!$D$5:$AF$183,L$9,FALSE))="","",(VLOOKUP($E166,'DTOC Backsheet'!$D$5:$AF$183,L$9,FALSE))),"")</f>
        <v>698</v>
      </c>
      <c r="M166" s="127" t="str">
        <f ca="1">IFERROR(IF((VLOOKUP($E166,'DTOC Backsheet'!$D$5:$AF$183,M$9,FALSE))="","",(VLOOKUP($E166,'DTOC Backsheet'!$D$5:$AF$183,M$9,FALSE))),"")</f>
        <v/>
      </c>
      <c r="N166" s="126" t="str">
        <f ca="1">IFERROR(IF((VLOOKUP($E166,'DTOC Backsheet'!$D$5:$AF$183,N$9,FALSE))="","",(VLOOKUP($E166,'DTOC Backsheet'!$D$5:$AF$183,N$9,FALSE))),"")</f>
        <v/>
      </c>
    </row>
    <row r="167" spans="1:14" ht="15" customHeight="1" x14ac:dyDescent="0.3">
      <c r="A167" s="56">
        <v>153</v>
      </c>
      <c r="B167" s="97" t="str">
        <f ca="1">IFERROR(IF((VLOOKUP($E167,'Org List'!$AJ$10:$AL$188,3,FALSE))="","",(VLOOKUP($E167,'Org List'!$AJ$10:$AL$188,3,FALSE))),"")</f>
        <v>South East England Commissioning Region</v>
      </c>
      <c r="C167" s="98" t="str">
        <f ca="1">IFERROR(IF((VLOOKUP($E167,'Org List'!$AO$10:$AQ$188,3,FALSE))="","",(VLOOKUP($E167,'Org List'!$AO$10:$AQ$188,3,FALSE))),"")</f>
        <v>South East Region</v>
      </c>
      <c r="D167" s="116" t="str">
        <f ca="1">IFERROR(IF((VLOOKUP($E167,'Org List'!$AT$10:$AV$188,3,FALSE))="","",(VLOOKUP($E167,'Org List'!$AT$10:$AV$188,3,FALSE))),"")</f>
        <v>NHS England South East (Kent, Surrey and Sussex)</v>
      </c>
      <c r="E167" s="97" t="str">
        <f t="shared" ca="1" si="4"/>
        <v>E10000030</v>
      </c>
      <c r="F167" s="99" t="str">
        <f ca="1">IF(E167="","",VLOOKUP(E167,'Org List'!$J$9:$K$488,2,0))</f>
        <v>Surrey</v>
      </c>
      <c r="G167" s="123">
        <f ca="1">IFERROR(IF((VLOOKUP($E167,'DTOC Backsheet'!$D$5:$AF$183,G$9,FALSE))="","",(VLOOKUP($E167,'DTOC Backsheet'!$D$5:$AF$183,G$9,FALSE))),"")</f>
        <v>8344</v>
      </c>
      <c r="H167" s="124">
        <f ca="1">IFERROR(IF((VLOOKUP($E167,'DTOC Backsheet'!$D$5:$AF$183,H$9,FALSE))="","",(VLOOKUP($E167,'DTOC Backsheet'!$D$5:$AF$183,H$9,FALSE))),"")</f>
        <v>9252</v>
      </c>
      <c r="I167" s="124">
        <f ca="1">IFERROR(IF((VLOOKUP($E167,'DTOC Backsheet'!$D$5:$AF$183,I$9,FALSE))="","",(VLOOKUP($E167,'DTOC Backsheet'!$D$5:$AF$183,I$9,FALSE))),"")</f>
        <v>7712</v>
      </c>
      <c r="J167" s="125">
        <f ca="1">IFERROR(IF((VLOOKUP($E167,'DTOC Backsheet'!$D$5:$AF$183,J$9,FALSE))="","",(VLOOKUP($E167,'DTOC Backsheet'!$D$5:$AF$183,J$9,FALSE))),"")</f>
        <v>6102</v>
      </c>
      <c r="K167" s="184">
        <f ca="1">IFERROR(IF((VLOOKUP($E167,'DTOC Backsheet'!$D$5:$AF$183,K$9,FALSE))="","",(VLOOKUP($E167,'DTOC Backsheet'!$D$5:$AF$183,K$9,FALSE))),"")</f>
        <v>7483</v>
      </c>
      <c r="L167" s="126">
        <f ca="1">IFERROR(IF((VLOOKUP($E167,'DTOC Backsheet'!$D$5:$AF$183,L$9,FALSE))="","",(VLOOKUP($E167,'DTOC Backsheet'!$D$5:$AF$183,L$9,FALSE))),"")</f>
        <v>7620</v>
      </c>
      <c r="M167" s="127" t="str">
        <f ca="1">IFERROR(IF((VLOOKUP($E167,'DTOC Backsheet'!$D$5:$AF$183,M$9,FALSE))="","",(VLOOKUP($E167,'DTOC Backsheet'!$D$5:$AF$183,M$9,FALSE))),"")</f>
        <v/>
      </c>
      <c r="N167" s="126" t="str">
        <f ca="1">IFERROR(IF((VLOOKUP($E167,'DTOC Backsheet'!$D$5:$AF$183,N$9,FALSE))="","",(VLOOKUP($E167,'DTOC Backsheet'!$D$5:$AF$183,N$9,FALSE))),"")</f>
        <v/>
      </c>
    </row>
    <row r="168" spans="1:14" ht="15" customHeight="1" x14ac:dyDescent="0.3">
      <c r="A168" s="56">
        <v>154</v>
      </c>
      <c r="B168" s="97" t="str">
        <f ca="1">IFERROR(IF((VLOOKUP($E168,'Org List'!$AJ$10:$AL$188,3,FALSE))="","",(VLOOKUP($E168,'Org List'!$AJ$10:$AL$188,3,FALSE))),"")</f>
        <v>London Commissioning Region</v>
      </c>
      <c r="C168" s="98" t="str">
        <f ca="1">IFERROR(IF((VLOOKUP($E168,'Org List'!$AO$10:$AQ$188,3,FALSE))="","",(VLOOKUP($E168,'Org List'!$AO$10:$AQ$188,3,FALSE))),"")</f>
        <v>London Region</v>
      </c>
      <c r="D168" s="116" t="str">
        <f ca="1">IFERROR(IF((VLOOKUP($E168,'Org List'!$AT$10:$AV$188,3,FALSE))="","",(VLOOKUP($E168,'Org List'!$AT$10:$AV$188,3,FALSE))),"")</f>
        <v>NHS England London</v>
      </c>
      <c r="E168" s="97" t="str">
        <f t="shared" ca="1" si="4"/>
        <v>E09000029</v>
      </c>
      <c r="F168" s="99" t="str">
        <f ca="1">IF(E168="","",VLOOKUP(E168,'Org List'!$J$9:$K$488,2,0))</f>
        <v>Sutton</v>
      </c>
      <c r="G168" s="123">
        <f ca="1">IFERROR(IF((VLOOKUP($E168,'DTOC Backsheet'!$D$5:$AF$183,G$9,FALSE))="","",(VLOOKUP($E168,'DTOC Backsheet'!$D$5:$AF$183,G$9,FALSE))),"")</f>
        <v>675</v>
      </c>
      <c r="H168" s="124">
        <f ca="1">IFERROR(IF((VLOOKUP($E168,'DTOC Backsheet'!$D$5:$AF$183,H$9,FALSE))="","",(VLOOKUP($E168,'DTOC Backsheet'!$D$5:$AF$183,H$9,FALSE))),"")</f>
        <v>911</v>
      </c>
      <c r="I168" s="124">
        <f ca="1">IFERROR(IF((VLOOKUP($E168,'DTOC Backsheet'!$D$5:$AF$183,I$9,FALSE))="","",(VLOOKUP($E168,'DTOC Backsheet'!$D$5:$AF$183,I$9,FALSE))),"")</f>
        <v>535</v>
      </c>
      <c r="J168" s="125">
        <f ca="1">IFERROR(IF((VLOOKUP($E168,'DTOC Backsheet'!$D$5:$AF$183,J$9,FALSE))="","",(VLOOKUP($E168,'DTOC Backsheet'!$D$5:$AF$183,J$9,FALSE))),"")</f>
        <v>652</v>
      </c>
      <c r="K168" s="184">
        <f ca="1">IFERROR(IF((VLOOKUP($E168,'DTOC Backsheet'!$D$5:$AF$183,K$9,FALSE))="","",(VLOOKUP($E168,'DTOC Backsheet'!$D$5:$AF$183,K$9,FALSE))),"")</f>
        <v>1109</v>
      </c>
      <c r="L168" s="126">
        <f ca="1">IFERROR(IF((VLOOKUP($E168,'DTOC Backsheet'!$D$5:$AF$183,L$9,FALSE))="","",(VLOOKUP($E168,'DTOC Backsheet'!$D$5:$AF$183,L$9,FALSE))),"")</f>
        <v>964</v>
      </c>
      <c r="M168" s="127" t="str">
        <f ca="1">IFERROR(IF((VLOOKUP($E168,'DTOC Backsheet'!$D$5:$AF$183,M$9,FALSE))="","",(VLOOKUP($E168,'DTOC Backsheet'!$D$5:$AF$183,M$9,FALSE))),"")</f>
        <v/>
      </c>
      <c r="N168" s="126" t="str">
        <f ca="1">IFERROR(IF((VLOOKUP($E168,'DTOC Backsheet'!$D$5:$AF$183,N$9,FALSE))="","",(VLOOKUP($E168,'DTOC Backsheet'!$D$5:$AF$183,N$9,FALSE))),"")</f>
        <v/>
      </c>
    </row>
    <row r="169" spans="1:14" ht="15" customHeight="1" x14ac:dyDescent="0.3">
      <c r="A169" s="56">
        <v>155</v>
      </c>
      <c r="B169" s="97" t="str">
        <f ca="1">IFERROR(IF((VLOOKUP($E169,'Org List'!$AJ$10:$AL$188,3,FALSE))="","",(VLOOKUP($E169,'Org List'!$AJ$10:$AL$188,3,FALSE))),"")</f>
        <v>South West England Commissioning Region</v>
      </c>
      <c r="C169" s="98" t="str">
        <f ca="1">IFERROR(IF((VLOOKUP($E169,'Org List'!$AO$10:$AQ$188,3,FALSE))="","",(VLOOKUP($E169,'Org List'!$AO$10:$AQ$188,3,FALSE))),"")</f>
        <v>South West Region</v>
      </c>
      <c r="D169" s="116" t="str">
        <f ca="1">IFERROR(IF((VLOOKUP($E169,'Org List'!$AT$10:$AV$188,3,FALSE))="","",(VLOOKUP($E169,'Org List'!$AT$10:$AV$188,3,FALSE))),"")</f>
        <v>NHS England South West (South West North)</v>
      </c>
      <c r="E169" s="97" t="str">
        <f t="shared" ca="1" si="4"/>
        <v>E06000030</v>
      </c>
      <c r="F169" s="99" t="str">
        <f ca="1">IF(E169="","",VLOOKUP(E169,'Org List'!$J$9:$K$488,2,0))</f>
        <v>Swindon</v>
      </c>
      <c r="G169" s="123">
        <f ca="1">IFERROR(IF((VLOOKUP($E169,'DTOC Backsheet'!$D$5:$AF$183,G$9,FALSE))="","",(VLOOKUP($E169,'DTOC Backsheet'!$D$5:$AF$183,G$9,FALSE))),"")</f>
        <v>2695</v>
      </c>
      <c r="H169" s="124">
        <f ca="1">IFERROR(IF((VLOOKUP($E169,'DTOC Backsheet'!$D$5:$AF$183,H$9,FALSE))="","",(VLOOKUP($E169,'DTOC Backsheet'!$D$5:$AF$183,H$9,FALSE))),"")</f>
        <v>2499</v>
      </c>
      <c r="I169" s="124">
        <f ca="1">IFERROR(IF((VLOOKUP($E169,'DTOC Backsheet'!$D$5:$AF$183,I$9,FALSE))="","",(VLOOKUP($E169,'DTOC Backsheet'!$D$5:$AF$183,I$9,FALSE))),"")</f>
        <v>1828</v>
      </c>
      <c r="J169" s="125">
        <f ca="1">IFERROR(IF((VLOOKUP($E169,'DTOC Backsheet'!$D$5:$AF$183,J$9,FALSE))="","",(VLOOKUP($E169,'DTOC Backsheet'!$D$5:$AF$183,J$9,FALSE))),"")</f>
        <v>1182</v>
      </c>
      <c r="K169" s="184">
        <f ca="1">IFERROR(IF((VLOOKUP($E169,'DTOC Backsheet'!$D$5:$AF$183,K$9,FALSE))="","",(VLOOKUP($E169,'DTOC Backsheet'!$D$5:$AF$183,K$9,FALSE))),"")</f>
        <v>910</v>
      </c>
      <c r="L169" s="126">
        <f ca="1">IFERROR(IF((VLOOKUP($E169,'DTOC Backsheet'!$D$5:$AF$183,L$9,FALSE))="","",(VLOOKUP($E169,'DTOC Backsheet'!$D$5:$AF$183,L$9,FALSE))),"")</f>
        <v>1204</v>
      </c>
      <c r="M169" s="127" t="str">
        <f ca="1">IFERROR(IF((VLOOKUP($E169,'DTOC Backsheet'!$D$5:$AF$183,M$9,FALSE))="","",(VLOOKUP($E169,'DTOC Backsheet'!$D$5:$AF$183,M$9,FALSE))),"")</f>
        <v/>
      </c>
      <c r="N169" s="126" t="str">
        <f ca="1">IFERROR(IF((VLOOKUP($E169,'DTOC Backsheet'!$D$5:$AF$183,N$9,FALSE))="","",(VLOOKUP($E169,'DTOC Backsheet'!$D$5:$AF$183,N$9,FALSE))),"")</f>
        <v/>
      </c>
    </row>
    <row r="170" spans="1:14" ht="15" customHeight="1" x14ac:dyDescent="0.3">
      <c r="A170" s="56">
        <v>156</v>
      </c>
      <c r="B170" s="97" t="str">
        <f ca="1">IFERROR(IF((VLOOKUP($E170,'Org List'!$AJ$10:$AL$188,3,FALSE))="","",(VLOOKUP($E170,'Org List'!$AJ$10:$AL$188,3,FALSE))),"")</f>
        <v>North of England Commissioning Region</v>
      </c>
      <c r="C170" s="98" t="str">
        <f ca="1">IFERROR(IF((VLOOKUP($E170,'Org List'!$AO$10:$AQ$188,3,FALSE))="","",(VLOOKUP($E170,'Org List'!$AO$10:$AQ$188,3,FALSE))),"")</f>
        <v>North West Region</v>
      </c>
      <c r="D170" s="116" t="str">
        <f ca="1">IFERROR(IF((VLOOKUP($E170,'Org List'!$AT$10:$AV$188,3,FALSE))="","",(VLOOKUP($E170,'Org List'!$AT$10:$AV$188,3,FALSE))),"")</f>
        <v>NHS England North (Greater Manchester)</v>
      </c>
      <c r="E170" s="97" t="str">
        <f t="shared" ca="1" si="4"/>
        <v>E08000008</v>
      </c>
      <c r="F170" s="99" t="str">
        <f ca="1">IF(E170="","",VLOOKUP(E170,'Org List'!$J$9:$K$488,2,0))</f>
        <v>Tameside</v>
      </c>
      <c r="G170" s="123">
        <f ca="1">IFERROR(IF((VLOOKUP($E170,'DTOC Backsheet'!$D$5:$AF$183,G$9,FALSE))="","",(VLOOKUP($E170,'DTOC Backsheet'!$D$5:$AF$183,G$9,FALSE))),"")</f>
        <v>2293</v>
      </c>
      <c r="H170" s="124">
        <f ca="1">IFERROR(IF((VLOOKUP($E170,'DTOC Backsheet'!$D$5:$AF$183,H$9,FALSE))="","",(VLOOKUP($E170,'DTOC Backsheet'!$D$5:$AF$183,H$9,FALSE))),"")</f>
        <v>2776</v>
      </c>
      <c r="I170" s="124">
        <f ca="1">IFERROR(IF((VLOOKUP($E170,'DTOC Backsheet'!$D$5:$AF$183,I$9,FALSE))="","",(VLOOKUP($E170,'DTOC Backsheet'!$D$5:$AF$183,I$9,FALSE))),"")</f>
        <v>2473</v>
      </c>
      <c r="J170" s="125">
        <f ca="1">IFERROR(IF((VLOOKUP($E170,'DTOC Backsheet'!$D$5:$AF$183,J$9,FALSE))="","",(VLOOKUP($E170,'DTOC Backsheet'!$D$5:$AF$183,J$9,FALSE))),"")</f>
        <v>2573</v>
      </c>
      <c r="K170" s="184">
        <f ca="1">IFERROR(IF((VLOOKUP($E170,'DTOC Backsheet'!$D$5:$AF$183,K$9,FALSE))="","",(VLOOKUP($E170,'DTOC Backsheet'!$D$5:$AF$183,K$9,FALSE))),"")</f>
        <v>2708</v>
      </c>
      <c r="L170" s="126">
        <f ca="1">IFERROR(IF((VLOOKUP($E170,'DTOC Backsheet'!$D$5:$AF$183,L$9,FALSE))="","",(VLOOKUP($E170,'DTOC Backsheet'!$D$5:$AF$183,L$9,FALSE))),"")</f>
        <v>2273</v>
      </c>
      <c r="M170" s="127" t="str">
        <f ca="1">IFERROR(IF((VLOOKUP($E170,'DTOC Backsheet'!$D$5:$AF$183,M$9,FALSE))="","",(VLOOKUP($E170,'DTOC Backsheet'!$D$5:$AF$183,M$9,FALSE))),"")</f>
        <v/>
      </c>
      <c r="N170" s="126" t="str">
        <f ca="1">IFERROR(IF((VLOOKUP($E170,'DTOC Backsheet'!$D$5:$AF$183,N$9,FALSE))="","",(VLOOKUP($E170,'DTOC Backsheet'!$D$5:$AF$183,N$9,FALSE))),"")</f>
        <v/>
      </c>
    </row>
    <row r="171" spans="1:14" ht="15" customHeight="1" x14ac:dyDescent="0.3">
      <c r="A171" s="56">
        <v>157</v>
      </c>
      <c r="B171" s="97" t="str">
        <f ca="1">IFERROR(IF((VLOOKUP($E171,'Org List'!$AJ$10:$AL$188,3,FALSE))="","",(VLOOKUP($E171,'Org List'!$AJ$10:$AL$188,3,FALSE))),"")</f>
        <v>Midlands and East of England Commissioning Region</v>
      </c>
      <c r="C171" s="98" t="str">
        <f ca="1">IFERROR(IF((VLOOKUP($E171,'Org List'!$AO$10:$AQ$188,3,FALSE))="","",(VLOOKUP($E171,'Org List'!$AO$10:$AQ$188,3,FALSE))),"")</f>
        <v>West Midlands Region</v>
      </c>
      <c r="D171" s="116" t="str">
        <f ca="1">IFERROR(IF((VLOOKUP($E171,'Org List'!$AT$10:$AV$188,3,FALSE))="","",(VLOOKUP($E171,'Org List'!$AT$10:$AV$188,3,FALSE))),"")</f>
        <v>NHS England Midlands And East (North Midlands)</v>
      </c>
      <c r="E171" s="97" t="str">
        <f t="shared" ca="1" si="4"/>
        <v>E06000020</v>
      </c>
      <c r="F171" s="99" t="str">
        <f ca="1">IF(E171="","",VLOOKUP(E171,'Org List'!$J$9:$K$488,2,0))</f>
        <v>Telford and Wrekin</v>
      </c>
      <c r="G171" s="123">
        <f ca="1">IFERROR(IF((VLOOKUP($E171,'DTOC Backsheet'!$D$5:$AF$183,G$9,FALSE))="","",(VLOOKUP($E171,'DTOC Backsheet'!$D$5:$AF$183,G$9,FALSE))),"")</f>
        <v>892</v>
      </c>
      <c r="H171" s="124">
        <f ca="1">IFERROR(IF((VLOOKUP($E171,'DTOC Backsheet'!$D$5:$AF$183,H$9,FALSE))="","",(VLOOKUP($E171,'DTOC Backsheet'!$D$5:$AF$183,H$9,FALSE))),"")</f>
        <v>856</v>
      </c>
      <c r="I171" s="124">
        <f ca="1">IFERROR(IF((VLOOKUP($E171,'DTOC Backsheet'!$D$5:$AF$183,I$9,FALSE))="","",(VLOOKUP($E171,'DTOC Backsheet'!$D$5:$AF$183,I$9,FALSE))),"")</f>
        <v>647</v>
      </c>
      <c r="J171" s="125">
        <f ca="1">IFERROR(IF((VLOOKUP($E171,'DTOC Backsheet'!$D$5:$AF$183,J$9,FALSE))="","",(VLOOKUP($E171,'DTOC Backsheet'!$D$5:$AF$183,J$9,FALSE))),"")</f>
        <v>584</v>
      </c>
      <c r="K171" s="184">
        <f ca="1">IFERROR(IF((VLOOKUP($E171,'DTOC Backsheet'!$D$5:$AF$183,K$9,FALSE))="","",(VLOOKUP($E171,'DTOC Backsheet'!$D$5:$AF$183,K$9,FALSE))),"")</f>
        <v>436</v>
      </c>
      <c r="L171" s="126">
        <f ca="1">IFERROR(IF((VLOOKUP($E171,'DTOC Backsheet'!$D$5:$AF$183,L$9,FALSE))="","",(VLOOKUP($E171,'DTOC Backsheet'!$D$5:$AF$183,L$9,FALSE))),"")</f>
        <v>727</v>
      </c>
      <c r="M171" s="127" t="str">
        <f ca="1">IFERROR(IF((VLOOKUP($E171,'DTOC Backsheet'!$D$5:$AF$183,M$9,FALSE))="","",(VLOOKUP($E171,'DTOC Backsheet'!$D$5:$AF$183,M$9,FALSE))),"")</f>
        <v/>
      </c>
      <c r="N171" s="126" t="str">
        <f ca="1">IFERROR(IF((VLOOKUP($E171,'DTOC Backsheet'!$D$5:$AF$183,N$9,FALSE))="","",(VLOOKUP($E171,'DTOC Backsheet'!$D$5:$AF$183,N$9,FALSE))),"")</f>
        <v/>
      </c>
    </row>
    <row r="172" spans="1:14" ht="15" customHeight="1" x14ac:dyDescent="0.3">
      <c r="A172" s="56">
        <v>158</v>
      </c>
      <c r="B172" s="97" t="str">
        <f ca="1">IFERROR(IF((VLOOKUP($E172,'Org List'!$AJ$10:$AL$188,3,FALSE))="","",(VLOOKUP($E172,'Org List'!$AJ$10:$AL$188,3,FALSE))),"")</f>
        <v>Midlands and East of England Commissioning Region</v>
      </c>
      <c r="C172" s="98" t="str">
        <f ca="1">IFERROR(IF((VLOOKUP($E172,'Org List'!$AO$10:$AQ$188,3,FALSE))="","",(VLOOKUP($E172,'Org List'!$AO$10:$AQ$188,3,FALSE))),"")</f>
        <v>East Region</v>
      </c>
      <c r="D172" s="116" t="str">
        <f ca="1">IFERROR(IF((VLOOKUP($E172,'Org List'!$AT$10:$AV$188,3,FALSE))="","",(VLOOKUP($E172,'Org List'!$AT$10:$AV$188,3,FALSE))),"")</f>
        <v>NHS England Midlands And East (East)</v>
      </c>
      <c r="E172" s="97" t="str">
        <f t="shared" ca="1" si="4"/>
        <v>E06000034</v>
      </c>
      <c r="F172" s="99" t="str">
        <f ca="1">IF(E172="","",VLOOKUP(E172,'Org List'!$J$9:$K$488,2,0))</f>
        <v>Thurrock</v>
      </c>
      <c r="G172" s="123">
        <f ca="1">IFERROR(IF((VLOOKUP($E172,'DTOC Backsheet'!$D$5:$AF$183,G$9,FALSE))="","",(VLOOKUP($E172,'DTOC Backsheet'!$D$5:$AF$183,G$9,FALSE))),"")</f>
        <v>960</v>
      </c>
      <c r="H172" s="124">
        <f ca="1">IFERROR(IF((VLOOKUP($E172,'DTOC Backsheet'!$D$5:$AF$183,H$9,FALSE))="","",(VLOOKUP($E172,'DTOC Backsheet'!$D$5:$AF$183,H$9,FALSE))),"")</f>
        <v>968</v>
      </c>
      <c r="I172" s="124">
        <f ca="1">IFERROR(IF((VLOOKUP($E172,'DTOC Backsheet'!$D$5:$AF$183,I$9,FALSE))="","",(VLOOKUP($E172,'DTOC Backsheet'!$D$5:$AF$183,I$9,FALSE))),"")</f>
        <v>766</v>
      </c>
      <c r="J172" s="125">
        <f ca="1">IFERROR(IF((VLOOKUP($E172,'DTOC Backsheet'!$D$5:$AF$183,J$9,FALSE))="","",(VLOOKUP($E172,'DTOC Backsheet'!$D$5:$AF$183,J$9,FALSE))),"")</f>
        <v>757</v>
      </c>
      <c r="K172" s="184">
        <f ca="1">IFERROR(IF((VLOOKUP($E172,'DTOC Backsheet'!$D$5:$AF$183,K$9,FALSE))="","",(VLOOKUP($E172,'DTOC Backsheet'!$D$5:$AF$183,K$9,FALSE))),"")</f>
        <v>385</v>
      </c>
      <c r="L172" s="126">
        <f ca="1">IFERROR(IF((VLOOKUP($E172,'DTOC Backsheet'!$D$5:$AF$183,L$9,FALSE))="","",(VLOOKUP($E172,'DTOC Backsheet'!$D$5:$AF$183,L$9,FALSE))),"")</f>
        <v>821</v>
      </c>
      <c r="M172" s="127" t="str">
        <f ca="1">IFERROR(IF((VLOOKUP($E172,'DTOC Backsheet'!$D$5:$AF$183,M$9,FALSE))="","",(VLOOKUP($E172,'DTOC Backsheet'!$D$5:$AF$183,M$9,FALSE))),"")</f>
        <v/>
      </c>
      <c r="N172" s="126" t="str">
        <f ca="1">IFERROR(IF((VLOOKUP($E172,'DTOC Backsheet'!$D$5:$AF$183,N$9,FALSE))="","",(VLOOKUP($E172,'DTOC Backsheet'!$D$5:$AF$183,N$9,FALSE))),"")</f>
        <v/>
      </c>
    </row>
    <row r="173" spans="1:14" ht="15" customHeight="1" x14ac:dyDescent="0.3">
      <c r="A173" s="56">
        <v>159</v>
      </c>
      <c r="B173" s="97" t="str">
        <f ca="1">IFERROR(IF((VLOOKUP($E173,'Org List'!$AJ$10:$AL$188,3,FALSE))="","",(VLOOKUP($E173,'Org List'!$AJ$10:$AL$188,3,FALSE))),"")</f>
        <v>South West England Commissioning Region</v>
      </c>
      <c r="C173" s="98" t="str">
        <f ca="1">IFERROR(IF((VLOOKUP($E173,'Org List'!$AO$10:$AQ$188,3,FALSE))="","",(VLOOKUP($E173,'Org List'!$AO$10:$AQ$188,3,FALSE))),"")</f>
        <v>South West Region</v>
      </c>
      <c r="D173" s="116" t="str">
        <f ca="1">IFERROR(IF((VLOOKUP($E173,'Org List'!$AT$10:$AV$188,3,FALSE))="","",(VLOOKUP($E173,'Org List'!$AT$10:$AV$188,3,FALSE))),"")</f>
        <v>NHS England South West (South West South)</v>
      </c>
      <c r="E173" s="97" t="str">
        <f t="shared" ca="1" si="4"/>
        <v>E06000027</v>
      </c>
      <c r="F173" s="99" t="str">
        <f ca="1">IF(E173="","",VLOOKUP(E173,'Org List'!$J$9:$K$488,2,0))</f>
        <v>Torbay</v>
      </c>
      <c r="G173" s="123">
        <f ca="1">IFERROR(IF((VLOOKUP($E173,'DTOC Backsheet'!$D$5:$AF$183,G$9,FALSE))="","",(VLOOKUP($E173,'DTOC Backsheet'!$D$5:$AF$183,G$9,FALSE))),"")</f>
        <v>612</v>
      </c>
      <c r="H173" s="124">
        <f ca="1">IFERROR(IF((VLOOKUP($E173,'DTOC Backsheet'!$D$5:$AF$183,H$9,FALSE))="","",(VLOOKUP($E173,'DTOC Backsheet'!$D$5:$AF$183,H$9,FALSE))),"")</f>
        <v>957</v>
      </c>
      <c r="I173" s="124">
        <f ca="1">IFERROR(IF((VLOOKUP($E173,'DTOC Backsheet'!$D$5:$AF$183,I$9,FALSE))="","",(VLOOKUP($E173,'DTOC Backsheet'!$D$5:$AF$183,I$9,FALSE))),"")</f>
        <v>881</v>
      </c>
      <c r="J173" s="125">
        <f ca="1">IFERROR(IF((VLOOKUP($E173,'DTOC Backsheet'!$D$5:$AF$183,J$9,FALSE))="","",(VLOOKUP($E173,'DTOC Backsheet'!$D$5:$AF$183,J$9,FALSE))),"")</f>
        <v>698</v>
      </c>
      <c r="K173" s="184">
        <f ca="1">IFERROR(IF((VLOOKUP($E173,'DTOC Backsheet'!$D$5:$AF$183,K$9,FALSE))="","",(VLOOKUP($E173,'DTOC Backsheet'!$D$5:$AF$183,K$9,FALSE))),"")</f>
        <v>1020</v>
      </c>
      <c r="L173" s="126">
        <f ca="1">IFERROR(IF((VLOOKUP($E173,'DTOC Backsheet'!$D$5:$AF$183,L$9,FALSE))="","",(VLOOKUP($E173,'DTOC Backsheet'!$D$5:$AF$183,L$9,FALSE))),"")</f>
        <v>746</v>
      </c>
      <c r="M173" s="127" t="str">
        <f ca="1">IFERROR(IF((VLOOKUP($E173,'DTOC Backsheet'!$D$5:$AF$183,M$9,FALSE))="","",(VLOOKUP($E173,'DTOC Backsheet'!$D$5:$AF$183,M$9,FALSE))),"")</f>
        <v/>
      </c>
      <c r="N173" s="126" t="str">
        <f ca="1">IFERROR(IF((VLOOKUP($E173,'DTOC Backsheet'!$D$5:$AF$183,N$9,FALSE))="","",(VLOOKUP($E173,'DTOC Backsheet'!$D$5:$AF$183,N$9,FALSE))),"")</f>
        <v/>
      </c>
    </row>
    <row r="174" spans="1:14" ht="15" customHeight="1" x14ac:dyDescent="0.3">
      <c r="A174" s="56">
        <v>160</v>
      </c>
      <c r="B174" s="97" t="str">
        <f ca="1">IFERROR(IF((VLOOKUP($E174,'Org List'!$AJ$10:$AL$188,3,FALSE))="","",(VLOOKUP($E174,'Org List'!$AJ$10:$AL$188,3,FALSE))),"")</f>
        <v>London Commissioning Region</v>
      </c>
      <c r="C174" s="98" t="str">
        <f ca="1">IFERROR(IF((VLOOKUP($E174,'Org List'!$AO$10:$AQ$188,3,FALSE))="","",(VLOOKUP($E174,'Org List'!$AO$10:$AQ$188,3,FALSE))),"")</f>
        <v>London Region</v>
      </c>
      <c r="D174" s="116" t="str">
        <f ca="1">IFERROR(IF((VLOOKUP($E174,'Org List'!$AT$10:$AV$188,3,FALSE))="","",(VLOOKUP($E174,'Org List'!$AT$10:$AV$188,3,FALSE))),"")</f>
        <v>NHS England London</v>
      </c>
      <c r="E174" s="97" t="str">
        <f t="shared" ref="E174:E192" ca="1" si="5">IF($A174&gt;$Q$5-1,"",INDIRECT("'Comms by AT'!D"&amp;$A174+$Q$4))</f>
        <v>E09000030</v>
      </c>
      <c r="F174" s="99" t="str">
        <f ca="1">IF(E174="","",VLOOKUP(E174,'Org List'!$J$9:$K$488,2,0))</f>
        <v>Tower Hamlets</v>
      </c>
      <c r="G174" s="123">
        <f ca="1">IFERROR(IF((VLOOKUP($E174,'DTOC Backsheet'!$D$5:$AF$183,G$9,FALSE))="","",(VLOOKUP($E174,'DTOC Backsheet'!$D$5:$AF$183,G$9,FALSE))),"")</f>
        <v>1277</v>
      </c>
      <c r="H174" s="124">
        <f ca="1">IFERROR(IF((VLOOKUP($E174,'DTOC Backsheet'!$D$5:$AF$183,H$9,FALSE))="","",(VLOOKUP($E174,'DTOC Backsheet'!$D$5:$AF$183,H$9,FALSE))),"")</f>
        <v>1705</v>
      </c>
      <c r="I174" s="124">
        <f ca="1">IFERROR(IF((VLOOKUP($E174,'DTOC Backsheet'!$D$5:$AF$183,I$9,FALSE))="","",(VLOOKUP($E174,'DTOC Backsheet'!$D$5:$AF$183,I$9,FALSE))),"")</f>
        <v>1226</v>
      </c>
      <c r="J174" s="125">
        <f ca="1">IFERROR(IF((VLOOKUP($E174,'DTOC Backsheet'!$D$5:$AF$183,J$9,FALSE))="","",(VLOOKUP($E174,'DTOC Backsheet'!$D$5:$AF$183,J$9,FALSE))),"")</f>
        <v>1145</v>
      </c>
      <c r="K174" s="184">
        <f ca="1">IFERROR(IF((VLOOKUP($E174,'DTOC Backsheet'!$D$5:$AF$183,K$9,FALSE))="","",(VLOOKUP($E174,'DTOC Backsheet'!$D$5:$AF$183,K$9,FALSE))),"")</f>
        <v>1551</v>
      </c>
      <c r="L174" s="126">
        <f ca="1">IFERROR(IF((VLOOKUP($E174,'DTOC Backsheet'!$D$5:$AF$183,L$9,FALSE))="","",(VLOOKUP($E174,'DTOC Backsheet'!$D$5:$AF$183,L$9,FALSE))),"")</f>
        <v>1227</v>
      </c>
      <c r="M174" s="127" t="str">
        <f ca="1">IFERROR(IF((VLOOKUP($E174,'DTOC Backsheet'!$D$5:$AF$183,M$9,FALSE))="","",(VLOOKUP($E174,'DTOC Backsheet'!$D$5:$AF$183,M$9,FALSE))),"")</f>
        <v/>
      </c>
      <c r="N174" s="126" t="str">
        <f ca="1">IFERROR(IF((VLOOKUP($E174,'DTOC Backsheet'!$D$5:$AF$183,N$9,FALSE))="","",(VLOOKUP($E174,'DTOC Backsheet'!$D$5:$AF$183,N$9,FALSE))),"")</f>
        <v/>
      </c>
    </row>
    <row r="175" spans="1:14" ht="15" customHeight="1" x14ac:dyDescent="0.3">
      <c r="A175" s="56">
        <v>161</v>
      </c>
      <c r="B175" s="97" t="str">
        <f ca="1">IFERROR(IF((VLOOKUP($E175,'Org List'!$AJ$10:$AL$188,3,FALSE))="","",(VLOOKUP($E175,'Org List'!$AJ$10:$AL$188,3,FALSE))),"")</f>
        <v>North of England Commissioning Region</v>
      </c>
      <c r="C175" s="98" t="str">
        <f ca="1">IFERROR(IF((VLOOKUP($E175,'Org List'!$AO$10:$AQ$188,3,FALSE))="","",(VLOOKUP($E175,'Org List'!$AO$10:$AQ$188,3,FALSE))),"")</f>
        <v>North West Region</v>
      </c>
      <c r="D175" s="116" t="str">
        <f ca="1">IFERROR(IF((VLOOKUP($E175,'Org List'!$AT$10:$AV$188,3,FALSE))="","",(VLOOKUP($E175,'Org List'!$AT$10:$AV$188,3,FALSE))),"")</f>
        <v>NHS England North (Greater Manchester)</v>
      </c>
      <c r="E175" s="97" t="str">
        <f t="shared" ca="1" si="5"/>
        <v>E08000009</v>
      </c>
      <c r="F175" s="99" t="str">
        <f ca="1">IF(E175="","",VLOOKUP(E175,'Org List'!$J$9:$K$488,2,0))</f>
        <v>Trafford</v>
      </c>
      <c r="G175" s="123">
        <f ca="1">IFERROR(IF((VLOOKUP($E175,'DTOC Backsheet'!$D$5:$AF$183,G$9,FALSE))="","",(VLOOKUP($E175,'DTOC Backsheet'!$D$5:$AF$183,G$9,FALSE))),"")</f>
        <v>4108</v>
      </c>
      <c r="H175" s="124">
        <f ca="1">IFERROR(IF((VLOOKUP($E175,'DTOC Backsheet'!$D$5:$AF$183,H$9,FALSE))="","",(VLOOKUP($E175,'DTOC Backsheet'!$D$5:$AF$183,H$9,FALSE))),"")</f>
        <v>4582</v>
      </c>
      <c r="I175" s="124">
        <f ca="1">IFERROR(IF((VLOOKUP($E175,'DTOC Backsheet'!$D$5:$AF$183,I$9,FALSE))="","",(VLOOKUP($E175,'DTOC Backsheet'!$D$5:$AF$183,I$9,FALSE))),"")</f>
        <v>4034</v>
      </c>
      <c r="J175" s="125">
        <f ca="1">IFERROR(IF((VLOOKUP($E175,'DTOC Backsheet'!$D$5:$AF$183,J$9,FALSE))="","",(VLOOKUP($E175,'DTOC Backsheet'!$D$5:$AF$183,J$9,FALSE))),"")</f>
        <v>2793</v>
      </c>
      <c r="K175" s="184">
        <f ca="1">IFERROR(IF((VLOOKUP($E175,'DTOC Backsheet'!$D$5:$AF$183,K$9,FALSE))="","",(VLOOKUP($E175,'DTOC Backsheet'!$D$5:$AF$183,K$9,FALSE))),"")</f>
        <v>2662</v>
      </c>
      <c r="L175" s="126">
        <f ca="1">IFERROR(IF((VLOOKUP($E175,'DTOC Backsheet'!$D$5:$AF$183,L$9,FALSE))="","",(VLOOKUP($E175,'DTOC Backsheet'!$D$5:$AF$183,L$9,FALSE))),"")</f>
        <v>2814</v>
      </c>
      <c r="M175" s="127" t="str">
        <f ca="1">IFERROR(IF((VLOOKUP($E175,'DTOC Backsheet'!$D$5:$AF$183,M$9,FALSE))="","",(VLOOKUP($E175,'DTOC Backsheet'!$D$5:$AF$183,M$9,FALSE))),"")</f>
        <v/>
      </c>
      <c r="N175" s="126" t="str">
        <f ca="1">IFERROR(IF((VLOOKUP($E175,'DTOC Backsheet'!$D$5:$AF$183,N$9,FALSE))="","",(VLOOKUP($E175,'DTOC Backsheet'!$D$5:$AF$183,N$9,FALSE))),"")</f>
        <v/>
      </c>
    </row>
    <row r="176" spans="1:14" ht="15" customHeight="1" x14ac:dyDescent="0.3">
      <c r="A176" s="56">
        <v>162</v>
      </c>
      <c r="B176" s="97" t="str">
        <f ca="1">IFERROR(IF((VLOOKUP($E176,'Org List'!$AJ$10:$AL$188,3,FALSE))="","",(VLOOKUP($E176,'Org List'!$AJ$10:$AL$188,3,FALSE))),"")</f>
        <v>North of England Commissioning Region</v>
      </c>
      <c r="C176" s="98" t="str">
        <f ca="1">IFERROR(IF((VLOOKUP($E176,'Org List'!$AO$10:$AQ$188,3,FALSE))="","",(VLOOKUP($E176,'Org List'!$AO$10:$AQ$188,3,FALSE))),"")</f>
        <v>Yorkshire and The Humber Region</v>
      </c>
      <c r="D176" s="116" t="str">
        <f ca="1">IFERROR(IF((VLOOKUP($E176,'Org List'!$AT$10:$AV$188,3,FALSE))="","",(VLOOKUP($E176,'Org List'!$AT$10:$AV$188,3,FALSE))),"")</f>
        <v>NHS England North (Yorkshire And Humber)</v>
      </c>
      <c r="E176" s="97" t="str">
        <f t="shared" ca="1" si="5"/>
        <v>E08000036</v>
      </c>
      <c r="F176" s="99" t="str">
        <f ca="1">IF(E176="","",VLOOKUP(E176,'Org List'!$J$9:$K$488,2,0))</f>
        <v>Wakefield</v>
      </c>
      <c r="G176" s="123">
        <f ca="1">IFERROR(IF((VLOOKUP($E176,'DTOC Backsheet'!$D$5:$AF$183,G$9,FALSE))="","",(VLOOKUP($E176,'DTOC Backsheet'!$D$5:$AF$183,G$9,FALSE))),"")</f>
        <v>2395</v>
      </c>
      <c r="H176" s="124">
        <f ca="1">IFERROR(IF((VLOOKUP($E176,'DTOC Backsheet'!$D$5:$AF$183,H$9,FALSE))="","",(VLOOKUP($E176,'DTOC Backsheet'!$D$5:$AF$183,H$9,FALSE))),"")</f>
        <v>2489</v>
      </c>
      <c r="I176" s="124">
        <f ca="1">IFERROR(IF((VLOOKUP($E176,'DTOC Backsheet'!$D$5:$AF$183,I$9,FALSE))="","",(VLOOKUP($E176,'DTOC Backsheet'!$D$5:$AF$183,I$9,FALSE))),"")</f>
        <v>2301</v>
      </c>
      <c r="J176" s="125">
        <f ca="1">IFERROR(IF((VLOOKUP($E176,'DTOC Backsheet'!$D$5:$AF$183,J$9,FALSE))="","",(VLOOKUP($E176,'DTOC Backsheet'!$D$5:$AF$183,J$9,FALSE))),"")</f>
        <v>2776</v>
      </c>
      <c r="K176" s="184">
        <f ca="1">IFERROR(IF((VLOOKUP($E176,'DTOC Backsheet'!$D$5:$AF$183,K$9,FALSE))="","",(VLOOKUP($E176,'DTOC Backsheet'!$D$5:$AF$183,K$9,FALSE))),"")</f>
        <v>2728</v>
      </c>
      <c r="L176" s="126">
        <f ca="1">IFERROR(IF((VLOOKUP($E176,'DTOC Backsheet'!$D$5:$AF$183,L$9,FALSE))="","",(VLOOKUP($E176,'DTOC Backsheet'!$D$5:$AF$183,L$9,FALSE))),"")</f>
        <v>2865</v>
      </c>
      <c r="M176" s="127" t="str">
        <f ca="1">IFERROR(IF((VLOOKUP($E176,'DTOC Backsheet'!$D$5:$AF$183,M$9,FALSE))="","",(VLOOKUP($E176,'DTOC Backsheet'!$D$5:$AF$183,M$9,FALSE))),"")</f>
        <v/>
      </c>
      <c r="N176" s="126" t="str">
        <f ca="1">IFERROR(IF((VLOOKUP($E176,'DTOC Backsheet'!$D$5:$AF$183,N$9,FALSE))="","",(VLOOKUP($E176,'DTOC Backsheet'!$D$5:$AF$183,N$9,FALSE))),"")</f>
        <v/>
      </c>
    </row>
    <row r="177" spans="1:14" ht="15" customHeight="1" x14ac:dyDescent="0.3">
      <c r="A177" s="56">
        <v>163</v>
      </c>
      <c r="B177" s="97" t="str">
        <f ca="1">IFERROR(IF((VLOOKUP($E177,'Org List'!$AJ$10:$AL$188,3,FALSE))="","",(VLOOKUP($E177,'Org List'!$AJ$10:$AL$188,3,FALSE))),"")</f>
        <v>Midlands and East of England Commissioning Region</v>
      </c>
      <c r="C177" s="98" t="str">
        <f ca="1">IFERROR(IF((VLOOKUP($E177,'Org List'!$AO$10:$AQ$188,3,FALSE))="","",(VLOOKUP($E177,'Org List'!$AO$10:$AQ$188,3,FALSE))),"")</f>
        <v>West Midlands Region</v>
      </c>
      <c r="D177" s="116" t="str">
        <f ca="1">IFERROR(IF((VLOOKUP($E177,'Org List'!$AT$10:$AV$188,3,FALSE))="","",(VLOOKUP($E177,'Org List'!$AT$10:$AV$188,3,FALSE))),"")</f>
        <v>NHS England Midlands And East (West Midlands)</v>
      </c>
      <c r="E177" s="97" t="str">
        <f t="shared" ca="1" si="5"/>
        <v>E08000030</v>
      </c>
      <c r="F177" s="99" t="str">
        <f ca="1">IF(E177="","",VLOOKUP(E177,'Org List'!$J$9:$K$488,2,0))</f>
        <v>Walsall</v>
      </c>
      <c r="G177" s="123">
        <f ca="1">IFERROR(IF((VLOOKUP($E177,'DTOC Backsheet'!$D$5:$AF$183,G$9,FALSE))="","",(VLOOKUP($E177,'DTOC Backsheet'!$D$5:$AF$183,G$9,FALSE))),"")</f>
        <v>1818</v>
      </c>
      <c r="H177" s="124">
        <f ca="1">IFERROR(IF((VLOOKUP($E177,'DTOC Backsheet'!$D$5:$AF$183,H$9,FALSE))="","",(VLOOKUP($E177,'DTOC Backsheet'!$D$5:$AF$183,H$9,FALSE))),"")</f>
        <v>1838</v>
      </c>
      <c r="I177" s="124">
        <f ca="1">IFERROR(IF((VLOOKUP($E177,'DTOC Backsheet'!$D$5:$AF$183,I$9,FALSE))="","",(VLOOKUP($E177,'DTOC Backsheet'!$D$5:$AF$183,I$9,FALSE))),"")</f>
        <v>1905</v>
      </c>
      <c r="J177" s="125">
        <f ca="1">IFERROR(IF((VLOOKUP($E177,'DTOC Backsheet'!$D$5:$AF$183,J$9,FALSE))="","",(VLOOKUP($E177,'DTOC Backsheet'!$D$5:$AF$183,J$9,FALSE))),"")</f>
        <v>1548</v>
      </c>
      <c r="K177" s="184">
        <f ca="1">IFERROR(IF((VLOOKUP($E177,'DTOC Backsheet'!$D$5:$AF$183,K$9,FALSE))="","",(VLOOKUP($E177,'DTOC Backsheet'!$D$5:$AF$183,K$9,FALSE))),"")</f>
        <v>2188</v>
      </c>
      <c r="L177" s="126">
        <f ca="1">IFERROR(IF((VLOOKUP($E177,'DTOC Backsheet'!$D$5:$AF$183,L$9,FALSE))="","",(VLOOKUP($E177,'DTOC Backsheet'!$D$5:$AF$183,L$9,FALSE))),"")</f>
        <v>2020</v>
      </c>
      <c r="M177" s="127" t="str">
        <f ca="1">IFERROR(IF((VLOOKUP($E177,'DTOC Backsheet'!$D$5:$AF$183,M$9,FALSE))="","",(VLOOKUP($E177,'DTOC Backsheet'!$D$5:$AF$183,M$9,FALSE))),"")</f>
        <v/>
      </c>
      <c r="N177" s="126" t="str">
        <f ca="1">IFERROR(IF((VLOOKUP($E177,'DTOC Backsheet'!$D$5:$AF$183,N$9,FALSE))="","",(VLOOKUP($E177,'DTOC Backsheet'!$D$5:$AF$183,N$9,FALSE))),"")</f>
        <v/>
      </c>
    </row>
    <row r="178" spans="1:14" ht="15" customHeight="1" x14ac:dyDescent="0.3">
      <c r="A178" s="56">
        <v>164</v>
      </c>
      <c r="B178" s="97" t="str">
        <f ca="1">IFERROR(IF((VLOOKUP($E178,'Org List'!$AJ$10:$AL$188,3,FALSE))="","",(VLOOKUP($E178,'Org List'!$AJ$10:$AL$188,3,FALSE))),"")</f>
        <v>London Commissioning Region</v>
      </c>
      <c r="C178" s="98" t="str">
        <f ca="1">IFERROR(IF((VLOOKUP($E178,'Org List'!$AO$10:$AQ$188,3,FALSE))="","",(VLOOKUP($E178,'Org List'!$AO$10:$AQ$188,3,FALSE))),"")</f>
        <v>London Region</v>
      </c>
      <c r="D178" s="116" t="str">
        <f ca="1">IFERROR(IF((VLOOKUP($E178,'Org List'!$AT$10:$AV$188,3,FALSE))="","",(VLOOKUP($E178,'Org List'!$AT$10:$AV$188,3,FALSE))),"")</f>
        <v>NHS England London</v>
      </c>
      <c r="E178" s="97" t="str">
        <f t="shared" ca="1" si="5"/>
        <v>E09000031</v>
      </c>
      <c r="F178" s="99" t="str">
        <f ca="1">IF(E178="","",VLOOKUP(E178,'Org List'!$J$9:$K$488,2,0))</f>
        <v>Waltham Forest</v>
      </c>
      <c r="G178" s="123">
        <f ca="1">IFERROR(IF((VLOOKUP($E178,'DTOC Backsheet'!$D$5:$AF$183,G$9,FALSE))="","",(VLOOKUP($E178,'DTOC Backsheet'!$D$5:$AF$183,G$9,FALSE))),"")</f>
        <v>1500</v>
      </c>
      <c r="H178" s="124">
        <f ca="1">IFERROR(IF((VLOOKUP($E178,'DTOC Backsheet'!$D$5:$AF$183,H$9,FALSE))="","",(VLOOKUP($E178,'DTOC Backsheet'!$D$5:$AF$183,H$9,FALSE))),"")</f>
        <v>1135</v>
      </c>
      <c r="I178" s="124">
        <f ca="1">IFERROR(IF((VLOOKUP($E178,'DTOC Backsheet'!$D$5:$AF$183,I$9,FALSE))="","",(VLOOKUP($E178,'DTOC Backsheet'!$D$5:$AF$183,I$9,FALSE))),"")</f>
        <v>693</v>
      </c>
      <c r="J178" s="125">
        <f ca="1">IFERROR(IF((VLOOKUP($E178,'DTOC Backsheet'!$D$5:$AF$183,J$9,FALSE))="","",(VLOOKUP($E178,'DTOC Backsheet'!$D$5:$AF$183,J$9,FALSE))),"")</f>
        <v>899</v>
      </c>
      <c r="K178" s="184">
        <f ca="1">IFERROR(IF((VLOOKUP($E178,'DTOC Backsheet'!$D$5:$AF$183,K$9,FALSE))="","",(VLOOKUP($E178,'DTOC Backsheet'!$D$5:$AF$183,K$9,FALSE))),"")</f>
        <v>1740</v>
      </c>
      <c r="L178" s="126">
        <f ca="1">IFERROR(IF((VLOOKUP($E178,'DTOC Backsheet'!$D$5:$AF$183,L$9,FALSE))="","",(VLOOKUP($E178,'DTOC Backsheet'!$D$5:$AF$183,L$9,FALSE))),"")</f>
        <v>2105</v>
      </c>
      <c r="M178" s="127" t="str">
        <f ca="1">IFERROR(IF((VLOOKUP($E178,'DTOC Backsheet'!$D$5:$AF$183,M$9,FALSE))="","",(VLOOKUP($E178,'DTOC Backsheet'!$D$5:$AF$183,M$9,FALSE))),"")</f>
        <v/>
      </c>
      <c r="N178" s="126" t="str">
        <f ca="1">IFERROR(IF((VLOOKUP($E178,'DTOC Backsheet'!$D$5:$AF$183,N$9,FALSE))="","",(VLOOKUP($E178,'DTOC Backsheet'!$D$5:$AF$183,N$9,FALSE))),"")</f>
        <v/>
      </c>
    </row>
    <row r="179" spans="1:14" ht="15" customHeight="1" x14ac:dyDescent="0.3">
      <c r="A179" s="56">
        <v>165</v>
      </c>
      <c r="B179" s="97" t="str">
        <f ca="1">IFERROR(IF((VLOOKUP($E179,'Org List'!$AJ$10:$AL$188,3,FALSE))="","",(VLOOKUP($E179,'Org List'!$AJ$10:$AL$188,3,FALSE))),"")</f>
        <v>London Commissioning Region</v>
      </c>
      <c r="C179" s="98" t="str">
        <f ca="1">IFERROR(IF((VLOOKUP($E179,'Org List'!$AO$10:$AQ$188,3,FALSE))="","",(VLOOKUP($E179,'Org List'!$AO$10:$AQ$188,3,FALSE))),"")</f>
        <v>London Region</v>
      </c>
      <c r="D179" s="116" t="str">
        <f ca="1">IFERROR(IF((VLOOKUP($E179,'Org List'!$AT$10:$AV$188,3,FALSE))="","",(VLOOKUP($E179,'Org List'!$AT$10:$AV$188,3,FALSE))),"")</f>
        <v>NHS England London</v>
      </c>
      <c r="E179" s="97" t="str">
        <f t="shared" ca="1" si="5"/>
        <v>E09000032</v>
      </c>
      <c r="F179" s="99" t="str">
        <f ca="1">IF(E179="","",VLOOKUP(E179,'Org List'!$J$9:$K$488,2,0))</f>
        <v>Wandsworth</v>
      </c>
      <c r="G179" s="123">
        <f ca="1">IFERROR(IF((VLOOKUP($E179,'DTOC Backsheet'!$D$5:$AF$183,G$9,FALSE))="","",(VLOOKUP($E179,'DTOC Backsheet'!$D$5:$AF$183,G$9,FALSE))),"")</f>
        <v>1134</v>
      </c>
      <c r="H179" s="124">
        <f ca="1">IFERROR(IF((VLOOKUP($E179,'DTOC Backsheet'!$D$5:$AF$183,H$9,FALSE))="","",(VLOOKUP($E179,'DTOC Backsheet'!$D$5:$AF$183,H$9,FALSE))),"")</f>
        <v>1201</v>
      </c>
      <c r="I179" s="124">
        <f ca="1">IFERROR(IF((VLOOKUP($E179,'DTOC Backsheet'!$D$5:$AF$183,I$9,FALSE))="","",(VLOOKUP($E179,'DTOC Backsheet'!$D$5:$AF$183,I$9,FALSE))),"")</f>
        <v>1202</v>
      </c>
      <c r="J179" s="125">
        <f ca="1">IFERROR(IF((VLOOKUP($E179,'DTOC Backsheet'!$D$5:$AF$183,J$9,FALSE))="","",(VLOOKUP($E179,'DTOC Backsheet'!$D$5:$AF$183,J$9,FALSE))),"")</f>
        <v>1035</v>
      </c>
      <c r="K179" s="184">
        <f ca="1">IFERROR(IF((VLOOKUP($E179,'DTOC Backsheet'!$D$5:$AF$183,K$9,FALSE))="","",(VLOOKUP($E179,'DTOC Backsheet'!$D$5:$AF$183,K$9,FALSE))),"")</f>
        <v>1304</v>
      </c>
      <c r="L179" s="126">
        <f ca="1">IFERROR(IF((VLOOKUP($E179,'DTOC Backsheet'!$D$5:$AF$183,L$9,FALSE))="","",(VLOOKUP($E179,'DTOC Backsheet'!$D$5:$AF$183,L$9,FALSE))),"")</f>
        <v>887</v>
      </c>
      <c r="M179" s="127" t="str">
        <f ca="1">IFERROR(IF((VLOOKUP($E179,'DTOC Backsheet'!$D$5:$AF$183,M$9,FALSE))="","",(VLOOKUP($E179,'DTOC Backsheet'!$D$5:$AF$183,M$9,FALSE))),"")</f>
        <v/>
      </c>
      <c r="N179" s="126" t="str">
        <f ca="1">IFERROR(IF((VLOOKUP($E179,'DTOC Backsheet'!$D$5:$AF$183,N$9,FALSE))="","",(VLOOKUP($E179,'DTOC Backsheet'!$D$5:$AF$183,N$9,FALSE))),"")</f>
        <v/>
      </c>
    </row>
    <row r="180" spans="1:14" ht="15" customHeight="1" x14ac:dyDescent="0.3">
      <c r="A180" s="56">
        <v>166</v>
      </c>
      <c r="B180" s="97" t="str">
        <f ca="1">IFERROR(IF((VLOOKUP($E180,'Org List'!$AJ$10:$AL$188,3,FALSE))="","",(VLOOKUP($E180,'Org List'!$AJ$10:$AL$188,3,FALSE))),"")</f>
        <v>North of England Commissioning Region</v>
      </c>
      <c r="C180" s="98" t="str">
        <f ca="1">IFERROR(IF((VLOOKUP($E180,'Org List'!$AO$10:$AQ$188,3,FALSE))="","",(VLOOKUP($E180,'Org List'!$AO$10:$AQ$188,3,FALSE))),"")</f>
        <v>North West Region</v>
      </c>
      <c r="D180" s="116" t="str">
        <f ca="1">IFERROR(IF((VLOOKUP($E180,'Org List'!$AT$10:$AV$188,3,FALSE))="","",(VLOOKUP($E180,'Org List'!$AT$10:$AV$188,3,FALSE))),"")</f>
        <v>NHS England North (Cheshire And Merseyside)</v>
      </c>
      <c r="E180" s="97" t="str">
        <f t="shared" ca="1" si="5"/>
        <v>E06000007</v>
      </c>
      <c r="F180" s="99" t="str">
        <f ca="1">IF(E180="","",VLOOKUP(E180,'Org List'!$J$9:$K$488,2,0))</f>
        <v>Warrington</v>
      </c>
      <c r="G180" s="123">
        <f ca="1">IFERROR(IF((VLOOKUP($E180,'DTOC Backsheet'!$D$5:$AF$183,G$9,FALSE))="","",(VLOOKUP($E180,'DTOC Backsheet'!$D$5:$AF$183,G$9,FALSE))),"")</f>
        <v>1833</v>
      </c>
      <c r="H180" s="124">
        <f ca="1">IFERROR(IF((VLOOKUP($E180,'DTOC Backsheet'!$D$5:$AF$183,H$9,FALSE))="","",(VLOOKUP($E180,'DTOC Backsheet'!$D$5:$AF$183,H$9,FALSE))),"")</f>
        <v>1865</v>
      </c>
      <c r="I180" s="124">
        <f ca="1">IFERROR(IF((VLOOKUP($E180,'DTOC Backsheet'!$D$5:$AF$183,I$9,FALSE))="","",(VLOOKUP($E180,'DTOC Backsheet'!$D$5:$AF$183,I$9,FALSE))),"")</f>
        <v>2586</v>
      </c>
      <c r="J180" s="125">
        <f ca="1">IFERROR(IF((VLOOKUP($E180,'DTOC Backsheet'!$D$5:$AF$183,J$9,FALSE))="","",(VLOOKUP($E180,'DTOC Backsheet'!$D$5:$AF$183,J$9,FALSE))),"")</f>
        <v>2083</v>
      </c>
      <c r="K180" s="184">
        <f ca="1">IFERROR(IF((VLOOKUP($E180,'DTOC Backsheet'!$D$5:$AF$183,K$9,FALSE))="","",(VLOOKUP($E180,'DTOC Backsheet'!$D$5:$AF$183,K$9,FALSE))),"")</f>
        <v>2053</v>
      </c>
      <c r="L180" s="126">
        <f ca="1">IFERROR(IF((VLOOKUP($E180,'DTOC Backsheet'!$D$5:$AF$183,L$9,FALSE))="","",(VLOOKUP($E180,'DTOC Backsheet'!$D$5:$AF$183,L$9,FALSE))),"")</f>
        <v>1523</v>
      </c>
      <c r="M180" s="127" t="str">
        <f ca="1">IFERROR(IF((VLOOKUP($E180,'DTOC Backsheet'!$D$5:$AF$183,M$9,FALSE))="","",(VLOOKUP($E180,'DTOC Backsheet'!$D$5:$AF$183,M$9,FALSE))),"")</f>
        <v/>
      </c>
      <c r="N180" s="126" t="str">
        <f ca="1">IFERROR(IF((VLOOKUP($E180,'DTOC Backsheet'!$D$5:$AF$183,N$9,FALSE))="","",(VLOOKUP($E180,'DTOC Backsheet'!$D$5:$AF$183,N$9,FALSE))),"")</f>
        <v/>
      </c>
    </row>
    <row r="181" spans="1:14" ht="15" customHeight="1" x14ac:dyDescent="0.3">
      <c r="A181" s="56">
        <v>167</v>
      </c>
      <c r="B181" s="97" t="str">
        <f ca="1">IFERROR(IF((VLOOKUP($E181,'Org List'!$AJ$10:$AL$188,3,FALSE))="","",(VLOOKUP($E181,'Org List'!$AJ$10:$AL$188,3,FALSE))),"")</f>
        <v>Midlands and East of England Commissioning Region</v>
      </c>
      <c r="C181" s="98" t="str">
        <f ca="1">IFERROR(IF((VLOOKUP($E181,'Org List'!$AO$10:$AQ$188,3,FALSE))="","",(VLOOKUP($E181,'Org List'!$AO$10:$AQ$188,3,FALSE))),"")</f>
        <v>West Midlands Region</v>
      </c>
      <c r="D181" s="116" t="str">
        <f ca="1">IFERROR(IF((VLOOKUP($E181,'Org List'!$AT$10:$AV$188,3,FALSE))="","",(VLOOKUP($E181,'Org List'!$AT$10:$AV$188,3,FALSE))),"")</f>
        <v>NHS England Midlands And East (West Midlands)</v>
      </c>
      <c r="E181" s="97" t="str">
        <f t="shared" ca="1" si="5"/>
        <v>E10000031</v>
      </c>
      <c r="F181" s="99" t="str">
        <f ca="1">IF(E181="","",VLOOKUP(E181,'Org List'!$J$9:$K$488,2,0))</f>
        <v>Warwickshire</v>
      </c>
      <c r="G181" s="123">
        <f ca="1">IFERROR(IF((VLOOKUP($E181,'DTOC Backsheet'!$D$5:$AF$183,G$9,FALSE))="","",(VLOOKUP($E181,'DTOC Backsheet'!$D$5:$AF$183,G$9,FALSE))),"")</f>
        <v>7373</v>
      </c>
      <c r="H181" s="124">
        <f ca="1">IFERROR(IF((VLOOKUP($E181,'DTOC Backsheet'!$D$5:$AF$183,H$9,FALSE))="","",(VLOOKUP($E181,'DTOC Backsheet'!$D$5:$AF$183,H$9,FALSE))),"")</f>
        <v>6446</v>
      </c>
      <c r="I181" s="124">
        <f ca="1">IFERROR(IF((VLOOKUP($E181,'DTOC Backsheet'!$D$5:$AF$183,I$9,FALSE))="","",(VLOOKUP($E181,'DTOC Backsheet'!$D$5:$AF$183,I$9,FALSE))),"")</f>
        <v>5133</v>
      </c>
      <c r="J181" s="125">
        <f ca="1">IFERROR(IF((VLOOKUP($E181,'DTOC Backsheet'!$D$5:$AF$183,J$9,FALSE))="","",(VLOOKUP($E181,'DTOC Backsheet'!$D$5:$AF$183,J$9,FALSE))),"")</f>
        <v>4841</v>
      </c>
      <c r="K181" s="184">
        <f ca="1">IFERROR(IF((VLOOKUP($E181,'DTOC Backsheet'!$D$5:$AF$183,K$9,FALSE))="","",(VLOOKUP($E181,'DTOC Backsheet'!$D$5:$AF$183,K$9,FALSE))),"")</f>
        <v>3747</v>
      </c>
      <c r="L181" s="126">
        <f ca="1">IFERROR(IF((VLOOKUP($E181,'DTOC Backsheet'!$D$5:$AF$183,L$9,FALSE))="","",(VLOOKUP($E181,'DTOC Backsheet'!$D$5:$AF$183,L$9,FALSE))),"")</f>
        <v>4083</v>
      </c>
      <c r="M181" s="127" t="str">
        <f ca="1">IFERROR(IF((VLOOKUP($E181,'DTOC Backsheet'!$D$5:$AF$183,M$9,FALSE))="","",(VLOOKUP($E181,'DTOC Backsheet'!$D$5:$AF$183,M$9,FALSE))),"")</f>
        <v/>
      </c>
      <c r="N181" s="126" t="str">
        <f ca="1">IFERROR(IF((VLOOKUP($E181,'DTOC Backsheet'!$D$5:$AF$183,N$9,FALSE))="","",(VLOOKUP($E181,'DTOC Backsheet'!$D$5:$AF$183,N$9,FALSE))),"")</f>
        <v/>
      </c>
    </row>
    <row r="182" spans="1:14" ht="15" customHeight="1" x14ac:dyDescent="0.3">
      <c r="A182" s="56">
        <v>168</v>
      </c>
      <c r="B182" s="97" t="str">
        <f ca="1">IFERROR(IF((VLOOKUP($E182,'Org List'!$AJ$10:$AL$188,3,FALSE))="","",(VLOOKUP($E182,'Org List'!$AJ$10:$AL$188,3,FALSE))),"")</f>
        <v>South East England Commissioning Region</v>
      </c>
      <c r="C182" s="98" t="str">
        <f ca="1">IFERROR(IF((VLOOKUP($E182,'Org List'!$AO$10:$AQ$188,3,FALSE))="","",(VLOOKUP($E182,'Org List'!$AO$10:$AQ$188,3,FALSE))),"")</f>
        <v>South East Region</v>
      </c>
      <c r="D182" s="116" t="str">
        <f ca="1">IFERROR(IF((VLOOKUP($E182,'Org List'!$AT$10:$AV$188,3,FALSE))="","",(VLOOKUP($E182,'Org List'!$AT$10:$AV$188,3,FALSE))),"")</f>
        <v>NHS England South East (Hampshire, Isle of Wight and Thames Valley)</v>
      </c>
      <c r="E182" s="97" t="str">
        <f t="shared" ca="1" si="5"/>
        <v>E06000037</v>
      </c>
      <c r="F182" s="99" t="str">
        <f ca="1">IF(E182="","",VLOOKUP(E182,'Org List'!$J$9:$K$488,2,0))</f>
        <v>West Berkshire</v>
      </c>
      <c r="G182" s="123">
        <f ca="1">IFERROR(IF((VLOOKUP($E182,'DTOC Backsheet'!$D$5:$AF$183,G$9,FALSE))="","",(VLOOKUP($E182,'DTOC Backsheet'!$D$5:$AF$183,G$9,FALSE))),"")</f>
        <v>2504</v>
      </c>
      <c r="H182" s="124">
        <f ca="1">IFERROR(IF((VLOOKUP($E182,'DTOC Backsheet'!$D$5:$AF$183,H$9,FALSE))="","",(VLOOKUP($E182,'DTOC Backsheet'!$D$5:$AF$183,H$9,FALSE))),"")</f>
        <v>2081</v>
      </c>
      <c r="I182" s="124">
        <f ca="1">IFERROR(IF((VLOOKUP($E182,'DTOC Backsheet'!$D$5:$AF$183,I$9,FALSE))="","",(VLOOKUP($E182,'DTOC Backsheet'!$D$5:$AF$183,I$9,FALSE))),"")</f>
        <v>1899</v>
      </c>
      <c r="J182" s="125">
        <f ca="1">IFERROR(IF((VLOOKUP($E182,'DTOC Backsheet'!$D$5:$AF$183,J$9,FALSE))="","",(VLOOKUP($E182,'DTOC Backsheet'!$D$5:$AF$183,J$9,FALSE))),"")</f>
        <v>1696</v>
      </c>
      <c r="K182" s="184">
        <f ca="1">IFERROR(IF((VLOOKUP($E182,'DTOC Backsheet'!$D$5:$AF$183,K$9,FALSE))="","",(VLOOKUP($E182,'DTOC Backsheet'!$D$5:$AF$183,K$9,FALSE))),"")</f>
        <v>1140</v>
      </c>
      <c r="L182" s="126">
        <f ca="1">IFERROR(IF((VLOOKUP($E182,'DTOC Backsheet'!$D$5:$AF$183,L$9,FALSE))="","",(VLOOKUP($E182,'DTOC Backsheet'!$D$5:$AF$183,L$9,FALSE))),"")</f>
        <v>1093</v>
      </c>
      <c r="M182" s="127" t="str">
        <f ca="1">IFERROR(IF((VLOOKUP($E182,'DTOC Backsheet'!$D$5:$AF$183,M$9,FALSE))="","",(VLOOKUP($E182,'DTOC Backsheet'!$D$5:$AF$183,M$9,FALSE))),"")</f>
        <v/>
      </c>
      <c r="N182" s="126" t="str">
        <f ca="1">IFERROR(IF((VLOOKUP($E182,'DTOC Backsheet'!$D$5:$AF$183,N$9,FALSE))="","",(VLOOKUP($E182,'DTOC Backsheet'!$D$5:$AF$183,N$9,FALSE))),"")</f>
        <v/>
      </c>
    </row>
    <row r="183" spans="1:14" ht="15" customHeight="1" x14ac:dyDescent="0.3">
      <c r="A183" s="56">
        <v>169</v>
      </c>
      <c r="B183" s="97" t="str">
        <f ca="1">IFERROR(IF((VLOOKUP($E183,'Org List'!$AJ$10:$AL$188,3,FALSE))="","",(VLOOKUP($E183,'Org List'!$AJ$10:$AL$188,3,FALSE))),"")</f>
        <v>South East England Commissioning Region</v>
      </c>
      <c r="C183" s="98" t="str">
        <f ca="1">IFERROR(IF((VLOOKUP($E183,'Org List'!$AO$10:$AQ$188,3,FALSE))="","",(VLOOKUP($E183,'Org List'!$AO$10:$AQ$188,3,FALSE))),"")</f>
        <v>South East Region</v>
      </c>
      <c r="D183" s="116" t="str">
        <f ca="1">IFERROR(IF((VLOOKUP($E183,'Org List'!$AT$10:$AV$188,3,FALSE))="","",(VLOOKUP($E183,'Org List'!$AT$10:$AV$188,3,FALSE))),"")</f>
        <v>NHS England South East (Kent, Surrey and Sussex)</v>
      </c>
      <c r="E183" s="97" t="str">
        <f t="shared" ca="1" si="5"/>
        <v>E10000032</v>
      </c>
      <c r="F183" s="99" t="str">
        <f ca="1">IF(E183="","",VLOOKUP(E183,'Org List'!$J$9:$K$488,2,0))</f>
        <v>West Sussex</v>
      </c>
      <c r="G183" s="123">
        <f ca="1">IFERROR(IF((VLOOKUP($E183,'DTOC Backsheet'!$D$5:$AF$183,G$9,FALSE))="","",(VLOOKUP($E183,'DTOC Backsheet'!$D$5:$AF$183,G$9,FALSE))),"")</f>
        <v>8827</v>
      </c>
      <c r="H183" s="124">
        <f ca="1">IFERROR(IF((VLOOKUP($E183,'DTOC Backsheet'!$D$5:$AF$183,H$9,FALSE))="","",(VLOOKUP($E183,'DTOC Backsheet'!$D$5:$AF$183,H$9,FALSE))),"")</f>
        <v>10675</v>
      </c>
      <c r="I183" s="124">
        <f ca="1">IFERROR(IF((VLOOKUP($E183,'DTOC Backsheet'!$D$5:$AF$183,I$9,FALSE))="","",(VLOOKUP($E183,'DTOC Backsheet'!$D$5:$AF$183,I$9,FALSE))),"")</f>
        <v>9260</v>
      </c>
      <c r="J183" s="125">
        <f ca="1">IFERROR(IF((VLOOKUP($E183,'DTOC Backsheet'!$D$5:$AF$183,J$9,FALSE))="","",(VLOOKUP($E183,'DTOC Backsheet'!$D$5:$AF$183,J$9,FALSE))),"")</f>
        <v>8281</v>
      </c>
      <c r="K183" s="184">
        <f ca="1">IFERROR(IF((VLOOKUP($E183,'DTOC Backsheet'!$D$5:$AF$183,K$9,FALSE))="","",(VLOOKUP($E183,'DTOC Backsheet'!$D$5:$AF$183,K$9,FALSE))),"")</f>
        <v>7555</v>
      </c>
      <c r="L183" s="126">
        <f ca="1">IFERROR(IF((VLOOKUP($E183,'DTOC Backsheet'!$D$5:$AF$183,L$9,FALSE))="","",(VLOOKUP($E183,'DTOC Backsheet'!$D$5:$AF$183,L$9,FALSE))),"")</f>
        <v>8145</v>
      </c>
      <c r="M183" s="127" t="str">
        <f ca="1">IFERROR(IF((VLOOKUP($E183,'DTOC Backsheet'!$D$5:$AF$183,M$9,FALSE))="","",(VLOOKUP($E183,'DTOC Backsheet'!$D$5:$AF$183,M$9,FALSE))),"")</f>
        <v/>
      </c>
      <c r="N183" s="126" t="str">
        <f ca="1">IFERROR(IF((VLOOKUP($E183,'DTOC Backsheet'!$D$5:$AF$183,N$9,FALSE))="","",(VLOOKUP($E183,'DTOC Backsheet'!$D$5:$AF$183,N$9,FALSE))),"")</f>
        <v/>
      </c>
    </row>
    <row r="184" spans="1:14" ht="15" customHeight="1" x14ac:dyDescent="0.3">
      <c r="A184" s="56">
        <v>170</v>
      </c>
      <c r="B184" s="97" t="str">
        <f ca="1">IFERROR(IF((VLOOKUP($E184,'Org List'!$AJ$10:$AL$188,3,FALSE))="","",(VLOOKUP($E184,'Org List'!$AJ$10:$AL$188,3,FALSE))),"")</f>
        <v>London Commissioning Region</v>
      </c>
      <c r="C184" s="98" t="str">
        <f ca="1">IFERROR(IF((VLOOKUP($E184,'Org List'!$AO$10:$AQ$188,3,FALSE))="","",(VLOOKUP($E184,'Org List'!$AO$10:$AQ$188,3,FALSE))),"")</f>
        <v>London Region</v>
      </c>
      <c r="D184" s="116" t="str">
        <f ca="1">IFERROR(IF((VLOOKUP($E184,'Org List'!$AT$10:$AV$188,3,FALSE))="","",(VLOOKUP($E184,'Org List'!$AT$10:$AV$188,3,FALSE))),"")</f>
        <v>NHS England London</v>
      </c>
      <c r="E184" s="97" t="str">
        <f t="shared" ca="1" si="5"/>
        <v>E09000033</v>
      </c>
      <c r="F184" s="99" t="str">
        <f ca="1">IF(E184="","",VLOOKUP(E184,'Org List'!$J$9:$K$488,2,0))</f>
        <v>Westminster</v>
      </c>
      <c r="G184" s="123">
        <f ca="1">IFERROR(IF((VLOOKUP($E184,'DTOC Backsheet'!$D$5:$AF$183,G$9,FALSE))="","",(VLOOKUP($E184,'DTOC Backsheet'!$D$5:$AF$183,G$9,FALSE))),"")</f>
        <v>553</v>
      </c>
      <c r="H184" s="124">
        <f ca="1">IFERROR(IF((VLOOKUP($E184,'DTOC Backsheet'!$D$5:$AF$183,H$9,FALSE))="","",(VLOOKUP($E184,'DTOC Backsheet'!$D$5:$AF$183,H$9,FALSE))),"")</f>
        <v>825</v>
      </c>
      <c r="I184" s="124">
        <f ca="1">IFERROR(IF((VLOOKUP($E184,'DTOC Backsheet'!$D$5:$AF$183,I$9,FALSE))="","",(VLOOKUP($E184,'DTOC Backsheet'!$D$5:$AF$183,I$9,FALSE))),"")</f>
        <v>987</v>
      </c>
      <c r="J184" s="125">
        <f ca="1">IFERROR(IF((VLOOKUP($E184,'DTOC Backsheet'!$D$5:$AF$183,J$9,FALSE))="","",(VLOOKUP($E184,'DTOC Backsheet'!$D$5:$AF$183,J$9,FALSE))),"")</f>
        <v>1348</v>
      </c>
      <c r="K184" s="184">
        <f ca="1">IFERROR(IF((VLOOKUP($E184,'DTOC Backsheet'!$D$5:$AF$183,K$9,FALSE))="","",(VLOOKUP($E184,'DTOC Backsheet'!$D$5:$AF$183,K$9,FALSE))),"")</f>
        <v>1619</v>
      </c>
      <c r="L184" s="126">
        <f ca="1">IFERROR(IF((VLOOKUP($E184,'DTOC Backsheet'!$D$5:$AF$183,L$9,FALSE))="","",(VLOOKUP($E184,'DTOC Backsheet'!$D$5:$AF$183,L$9,FALSE))),"")</f>
        <v>1254</v>
      </c>
      <c r="M184" s="127" t="str">
        <f ca="1">IFERROR(IF((VLOOKUP($E184,'DTOC Backsheet'!$D$5:$AF$183,M$9,FALSE))="","",(VLOOKUP($E184,'DTOC Backsheet'!$D$5:$AF$183,M$9,FALSE))),"")</f>
        <v/>
      </c>
      <c r="N184" s="126" t="str">
        <f ca="1">IFERROR(IF((VLOOKUP($E184,'DTOC Backsheet'!$D$5:$AF$183,N$9,FALSE))="","",(VLOOKUP($E184,'DTOC Backsheet'!$D$5:$AF$183,N$9,FALSE))),"")</f>
        <v/>
      </c>
    </row>
    <row r="185" spans="1:14" ht="15" customHeight="1" x14ac:dyDescent="0.3">
      <c r="A185" s="56">
        <v>171</v>
      </c>
      <c r="B185" s="97" t="str">
        <f ca="1">IFERROR(IF((VLOOKUP($E185,'Org List'!$AJ$10:$AL$188,3,FALSE))="","",(VLOOKUP($E185,'Org List'!$AJ$10:$AL$188,3,FALSE))),"")</f>
        <v>North of England Commissioning Region</v>
      </c>
      <c r="C185" s="98" t="str">
        <f ca="1">IFERROR(IF((VLOOKUP($E185,'Org List'!$AO$10:$AQ$188,3,FALSE))="","",(VLOOKUP($E185,'Org List'!$AO$10:$AQ$188,3,FALSE))),"")</f>
        <v>North West Region</v>
      </c>
      <c r="D185" s="116" t="str">
        <f ca="1">IFERROR(IF((VLOOKUP($E185,'Org List'!$AT$10:$AV$188,3,FALSE))="","",(VLOOKUP($E185,'Org List'!$AT$10:$AV$188,3,FALSE))),"")</f>
        <v>NHS England North (Greater Manchester)</v>
      </c>
      <c r="E185" s="97" t="str">
        <f t="shared" ca="1" si="5"/>
        <v>E08000010</v>
      </c>
      <c r="F185" s="99" t="str">
        <f ca="1">IF(E185="","",VLOOKUP(E185,'Org List'!$J$9:$K$488,2,0))</f>
        <v>Wigan</v>
      </c>
      <c r="G185" s="123">
        <f ca="1">IFERROR(IF((VLOOKUP($E185,'DTOC Backsheet'!$D$5:$AF$183,G$9,FALSE))="","",(VLOOKUP($E185,'DTOC Backsheet'!$D$5:$AF$183,G$9,FALSE))),"")</f>
        <v>1086</v>
      </c>
      <c r="H185" s="124">
        <f ca="1">IFERROR(IF((VLOOKUP($E185,'DTOC Backsheet'!$D$5:$AF$183,H$9,FALSE))="","",(VLOOKUP($E185,'DTOC Backsheet'!$D$5:$AF$183,H$9,FALSE))),"")</f>
        <v>1600</v>
      </c>
      <c r="I185" s="124">
        <f ca="1">IFERROR(IF((VLOOKUP($E185,'DTOC Backsheet'!$D$5:$AF$183,I$9,FALSE))="","",(VLOOKUP($E185,'DTOC Backsheet'!$D$5:$AF$183,I$9,FALSE))),"")</f>
        <v>1385</v>
      </c>
      <c r="J185" s="125">
        <f ca="1">IFERROR(IF((VLOOKUP($E185,'DTOC Backsheet'!$D$5:$AF$183,J$9,FALSE))="","",(VLOOKUP($E185,'DTOC Backsheet'!$D$5:$AF$183,J$9,FALSE))),"")</f>
        <v>1462</v>
      </c>
      <c r="K185" s="184">
        <f ca="1">IFERROR(IF((VLOOKUP($E185,'DTOC Backsheet'!$D$5:$AF$183,K$9,FALSE))="","",(VLOOKUP($E185,'DTOC Backsheet'!$D$5:$AF$183,K$9,FALSE))),"")</f>
        <v>983</v>
      </c>
      <c r="L185" s="126">
        <f ca="1">IFERROR(IF((VLOOKUP($E185,'DTOC Backsheet'!$D$5:$AF$183,L$9,FALSE))="","",(VLOOKUP($E185,'DTOC Backsheet'!$D$5:$AF$183,L$9,FALSE))),"")</f>
        <v>1015</v>
      </c>
      <c r="M185" s="127" t="str">
        <f ca="1">IFERROR(IF((VLOOKUP($E185,'DTOC Backsheet'!$D$5:$AF$183,M$9,FALSE))="","",(VLOOKUP($E185,'DTOC Backsheet'!$D$5:$AF$183,M$9,FALSE))),"")</f>
        <v/>
      </c>
      <c r="N185" s="126" t="str">
        <f ca="1">IFERROR(IF((VLOOKUP($E185,'DTOC Backsheet'!$D$5:$AF$183,N$9,FALSE))="","",(VLOOKUP($E185,'DTOC Backsheet'!$D$5:$AF$183,N$9,FALSE))),"")</f>
        <v/>
      </c>
    </row>
    <row r="186" spans="1:14" ht="15" customHeight="1" x14ac:dyDescent="0.3">
      <c r="A186" s="56">
        <v>172</v>
      </c>
      <c r="B186" s="97" t="str">
        <f ca="1">IFERROR(IF((VLOOKUP($E186,'Org List'!$AJ$10:$AL$188,3,FALSE))="","",(VLOOKUP($E186,'Org List'!$AJ$10:$AL$188,3,FALSE))),"")</f>
        <v>South West England Commissioning Region</v>
      </c>
      <c r="C186" s="98" t="str">
        <f ca="1">IFERROR(IF((VLOOKUP($E186,'Org List'!$AO$10:$AQ$188,3,FALSE))="","",(VLOOKUP($E186,'Org List'!$AO$10:$AQ$188,3,FALSE))),"")</f>
        <v>South West Region</v>
      </c>
      <c r="D186" s="116" t="str">
        <f ca="1">IFERROR(IF((VLOOKUP($E186,'Org List'!$AT$10:$AV$188,3,FALSE))="","",(VLOOKUP($E186,'Org List'!$AT$10:$AV$188,3,FALSE))),"")</f>
        <v>NHS England South West (South West North)</v>
      </c>
      <c r="E186" s="97" t="str">
        <f t="shared" ca="1" si="5"/>
        <v>E06000054</v>
      </c>
      <c r="F186" s="99" t="str">
        <f ca="1">IF(E186="","",VLOOKUP(E186,'Org List'!$J$9:$K$488,2,0))</f>
        <v>Wiltshire</v>
      </c>
      <c r="G186" s="123">
        <f ca="1">IFERROR(IF((VLOOKUP($E186,'DTOC Backsheet'!$D$5:$AF$183,G$9,FALSE))="","",(VLOOKUP($E186,'DTOC Backsheet'!$D$5:$AF$183,G$9,FALSE))),"")</f>
        <v>7748</v>
      </c>
      <c r="H186" s="124">
        <f ca="1">IFERROR(IF((VLOOKUP($E186,'DTOC Backsheet'!$D$5:$AF$183,H$9,FALSE))="","",(VLOOKUP($E186,'DTOC Backsheet'!$D$5:$AF$183,H$9,FALSE))),"")</f>
        <v>6747</v>
      </c>
      <c r="I186" s="124">
        <f ca="1">IFERROR(IF((VLOOKUP($E186,'DTOC Backsheet'!$D$5:$AF$183,I$9,FALSE))="","",(VLOOKUP($E186,'DTOC Backsheet'!$D$5:$AF$183,I$9,FALSE))),"")</f>
        <v>5520</v>
      </c>
      <c r="J186" s="125">
        <f ca="1">IFERROR(IF((VLOOKUP($E186,'DTOC Backsheet'!$D$5:$AF$183,J$9,FALSE))="","",(VLOOKUP($E186,'DTOC Backsheet'!$D$5:$AF$183,J$9,FALSE))),"")</f>
        <v>5309</v>
      </c>
      <c r="K186" s="184">
        <f ca="1">IFERROR(IF((VLOOKUP($E186,'DTOC Backsheet'!$D$5:$AF$183,K$9,FALSE))="","",(VLOOKUP($E186,'DTOC Backsheet'!$D$5:$AF$183,K$9,FALSE))),"")</f>
        <v>4556</v>
      </c>
      <c r="L186" s="126">
        <f ca="1">IFERROR(IF((VLOOKUP($E186,'DTOC Backsheet'!$D$5:$AF$183,L$9,FALSE))="","",(VLOOKUP($E186,'DTOC Backsheet'!$D$5:$AF$183,L$9,FALSE))),"")</f>
        <v>5466</v>
      </c>
      <c r="M186" s="127" t="str">
        <f ca="1">IFERROR(IF((VLOOKUP($E186,'DTOC Backsheet'!$D$5:$AF$183,M$9,FALSE))="","",(VLOOKUP($E186,'DTOC Backsheet'!$D$5:$AF$183,M$9,FALSE))),"")</f>
        <v/>
      </c>
      <c r="N186" s="126" t="str">
        <f ca="1">IFERROR(IF((VLOOKUP($E186,'DTOC Backsheet'!$D$5:$AF$183,N$9,FALSE))="","",(VLOOKUP($E186,'DTOC Backsheet'!$D$5:$AF$183,N$9,FALSE))),"")</f>
        <v/>
      </c>
    </row>
    <row r="187" spans="1:14" ht="15" customHeight="1" x14ac:dyDescent="0.3">
      <c r="A187" s="56">
        <v>173</v>
      </c>
      <c r="B187" s="97" t="str">
        <f ca="1">IFERROR(IF((VLOOKUP($E187,'Org List'!$AJ$10:$AL$188,3,FALSE))="","",(VLOOKUP($E187,'Org List'!$AJ$10:$AL$188,3,FALSE))),"")</f>
        <v>South East England Commissioning Region</v>
      </c>
      <c r="C187" s="98" t="str">
        <f ca="1">IFERROR(IF((VLOOKUP($E187,'Org List'!$AO$10:$AQ$188,3,FALSE))="","",(VLOOKUP($E187,'Org List'!$AO$10:$AQ$188,3,FALSE))),"")</f>
        <v>South East Region</v>
      </c>
      <c r="D187" s="116" t="str">
        <f ca="1">IFERROR(IF((VLOOKUP($E187,'Org List'!$AT$10:$AV$188,3,FALSE))="","",(VLOOKUP($E187,'Org List'!$AT$10:$AV$188,3,FALSE))),"")</f>
        <v>NHS England South East (Hampshire, Isle of Wight and Thames Valley)</v>
      </c>
      <c r="E187" s="97" t="str">
        <f t="shared" ca="1" si="5"/>
        <v>E06000040</v>
      </c>
      <c r="F187" s="99" t="str">
        <f ca="1">IF(E187="","",VLOOKUP(E187,'Org List'!$J$9:$K$488,2,0))</f>
        <v>Windsor and Maidenhead</v>
      </c>
      <c r="G187" s="123">
        <f ca="1">IFERROR(IF((VLOOKUP($E187,'DTOC Backsheet'!$D$5:$AF$183,G$9,FALSE))="","",(VLOOKUP($E187,'DTOC Backsheet'!$D$5:$AF$183,G$9,FALSE))),"")</f>
        <v>1060</v>
      </c>
      <c r="H187" s="124">
        <f ca="1">IFERROR(IF((VLOOKUP($E187,'DTOC Backsheet'!$D$5:$AF$183,H$9,FALSE))="","",(VLOOKUP($E187,'DTOC Backsheet'!$D$5:$AF$183,H$9,FALSE))),"")</f>
        <v>1435</v>
      </c>
      <c r="I187" s="124">
        <f ca="1">IFERROR(IF((VLOOKUP($E187,'DTOC Backsheet'!$D$5:$AF$183,I$9,FALSE))="","",(VLOOKUP($E187,'DTOC Backsheet'!$D$5:$AF$183,I$9,FALSE))),"")</f>
        <v>1440</v>
      </c>
      <c r="J187" s="125">
        <f ca="1">IFERROR(IF((VLOOKUP($E187,'DTOC Backsheet'!$D$5:$AF$183,J$9,FALSE))="","",(VLOOKUP($E187,'DTOC Backsheet'!$D$5:$AF$183,J$9,FALSE))),"")</f>
        <v>1047</v>
      </c>
      <c r="K187" s="184">
        <f ca="1">IFERROR(IF((VLOOKUP($E187,'DTOC Backsheet'!$D$5:$AF$183,K$9,FALSE))="","",(VLOOKUP($E187,'DTOC Backsheet'!$D$5:$AF$183,K$9,FALSE))),"")</f>
        <v>1219</v>
      </c>
      <c r="L187" s="126">
        <f ca="1">IFERROR(IF((VLOOKUP($E187,'DTOC Backsheet'!$D$5:$AF$183,L$9,FALSE))="","",(VLOOKUP($E187,'DTOC Backsheet'!$D$5:$AF$183,L$9,FALSE))),"")</f>
        <v>1526</v>
      </c>
      <c r="M187" s="127" t="str">
        <f ca="1">IFERROR(IF((VLOOKUP($E187,'DTOC Backsheet'!$D$5:$AF$183,M$9,FALSE))="","",(VLOOKUP($E187,'DTOC Backsheet'!$D$5:$AF$183,M$9,FALSE))),"")</f>
        <v/>
      </c>
      <c r="N187" s="126" t="str">
        <f ca="1">IFERROR(IF((VLOOKUP($E187,'DTOC Backsheet'!$D$5:$AF$183,N$9,FALSE))="","",(VLOOKUP($E187,'DTOC Backsheet'!$D$5:$AF$183,N$9,FALSE))),"")</f>
        <v/>
      </c>
    </row>
    <row r="188" spans="1:14" ht="15" customHeight="1" x14ac:dyDescent="0.3">
      <c r="A188" s="56">
        <v>174</v>
      </c>
      <c r="B188" s="97" t="str">
        <f ca="1">IFERROR(IF((VLOOKUP($E188,'Org List'!$AJ$10:$AL$188,3,FALSE))="","",(VLOOKUP($E188,'Org List'!$AJ$10:$AL$188,3,FALSE))),"")</f>
        <v>North of England Commissioning Region</v>
      </c>
      <c r="C188" s="98" t="str">
        <f ca="1">IFERROR(IF((VLOOKUP($E188,'Org List'!$AO$10:$AQ$188,3,FALSE))="","",(VLOOKUP($E188,'Org List'!$AO$10:$AQ$188,3,FALSE))),"")</f>
        <v>North West Region</v>
      </c>
      <c r="D188" s="116" t="str">
        <f ca="1">IFERROR(IF((VLOOKUP($E188,'Org List'!$AT$10:$AV$188,3,FALSE))="","",(VLOOKUP($E188,'Org List'!$AT$10:$AV$188,3,FALSE))),"")</f>
        <v>NHS England North (Cheshire And Merseyside)</v>
      </c>
      <c r="E188" s="97" t="str">
        <f t="shared" ca="1" si="5"/>
        <v>E08000015</v>
      </c>
      <c r="F188" s="99" t="str">
        <f ca="1">IF(E188="","",VLOOKUP(E188,'Org List'!$J$9:$K$488,2,0))</f>
        <v>Wirral</v>
      </c>
      <c r="G188" s="123">
        <f ca="1">IFERROR(IF((VLOOKUP($E188,'DTOC Backsheet'!$D$5:$AF$183,G$9,FALSE))="","",(VLOOKUP($E188,'DTOC Backsheet'!$D$5:$AF$183,G$9,FALSE))),"")</f>
        <v>3254</v>
      </c>
      <c r="H188" s="124">
        <f ca="1">IFERROR(IF((VLOOKUP($E188,'DTOC Backsheet'!$D$5:$AF$183,H$9,FALSE))="","",(VLOOKUP($E188,'DTOC Backsheet'!$D$5:$AF$183,H$9,FALSE))),"")</f>
        <v>2634</v>
      </c>
      <c r="I188" s="124">
        <f ca="1">IFERROR(IF((VLOOKUP($E188,'DTOC Backsheet'!$D$5:$AF$183,I$9,FALSE))="","",(VLOOKUP($E188,'DTOC Backsheet'!$D$5:$AF$183,I$9,FALSE))),"")</f>
        <v>1661</v>
      </c>
      <c r="J188" s="125">
        <f ca="1">IFERROR(IF((VLOOKUP($E188,'DTOC Backsheet'!$D$5:$AF$183,J$9,FALSE))="","",(VLOOKUP($E188,'DTOC Backsheet'!$D$5:$AF$183,J$9,FALSE))),"")</f>
        <v>1217</v>
      </c>
      <c r="K188" s="184">
        <f ca="1">IFERROR(IF((VLOOKUP($E188,'DTOC Backsheet'!$D$5:$AF$183,K$9,FALSE))="","",(VLOOKUP($E188,'DTOC Backsheet'!$D$5:$AF$183,K$9,FALSE))),"")</f>
        <v>1561</v>
      </c>
      <c r="L188" s="126">
        <f ca="1">IFERROR(IF((VLOOKUP($E188,'DTOC Backsheet'!$D$5:$AF$183,L$9,FALSE))="","",(VLOOKUP($E188,'DTOC Backsheet'!$D$5:$AF$183,L$9,FALSE))),"")</f>
        <v>1839</v>
      </c>
      <c r="M188" s="127" t="str">
        <f ca="1">IFERROR(IF((VLOOKUP($E188,'DTOC Backsheet'!$D$5:$AF$183,M$9,FALSE))="","",(VLOOKUP($E188,'DTOC Backsheet'!$D$5:$AF$183,M$9,FALSE))),"")</f>
        <v/>
      </c>
      <c r="N188" s="126" t="str">
        <f ca="1">IFERROR(IF((VLOOKUP($E188,'DTOC Backsheet'!$D$5:$AF$183,N$9,FALSE))="","",(VLOOKUP($E188,'DTOC Backsheet'!$D$5:$AF$183,N$9,FALSE))),"")</f>
        <v/>
      </c>
    </row>
    <row r="189" spans="1:14" ht="15" customHeight="1" x14ac:dyDescent="0.3">
      <c r="A189" s="56">
        <v>175</v>
      </c>
      <c r="B189" s="97" t="str">
        <f ca="1">IFERROR(IF((VLOOKUP($E189,'Org List'!$AJ$10:$AL$188,3,FALSE))="","",(VLOOKUP($E189,'Org List'!$AJ$10:$AL$188,3,FALSE))),"")</f>
        <v>South East England Commissioning Region</v>
      </c>
      <c r="C189" s="98" t="str">
        <f ca="1">IFERROR(IF((VLOOKUP($E189,'Org List'!$AO$10:$AQ$188,3,FALSE))="","",(VLOOKUP($E189,'Org List'!$AO$10:$AQ$188,3,FALSE))),"")</f>
        <v>South East Region</v>
      </c>
      <c r="D189" s="116" t="str">
        <f ca="1">IFERROR(IF((VLOOKUP($E189,'Org List'!$AT$10:$AV$188,3,FALSE))="","",(VLOOKUP($E189,'Org List'!$AT$10:$AV$188,3,FALSE))),"")</f>
        <v>NHS England South East (Hampshire, Isle of Wight and Thames Valley)</v>
      </c>
      <c r="E189" s="97" t="str">
        <f t="shared" ca="1" si="5"/>
        <v>E06000041</v>
      </c>
      <c r="F189" s="99" t="str">
        <f ca="1">IF(E189="","",VLOOKUP(E189,'Org List'!$J$9:$K$488,2,0))</f>
        <v>Wokingham</v>
      </c>
      <c r="G189" s="123">
        <f ca="1">IFERROR(IF((VLOOKUP($E189,'DTOC Backsheet'!$D$5:$AF$183,G$9,FALSE))="","",(VLOOKUP($E189,'DTOC Backsheet'!$D$5:$AF$183,G$9,FALSE))),"")</f>
        <v>744</v>
      </c>
      <c r="H189" s="124">
        <f ca="1">IFERROR(IF((VLOOKUP($E189,'DTOC Backsheet'!$D$5:$AF$183,H$9,FALSE))="","",(VLOOKUP($E189,'DTOC Backsheet'!$D$5:$AF$183,H$9,FALSE))),"")</f>
        <v>984</v>
      </c>
      <c r="I189" s="124">
        <f ca="1">IFERROR(IF((VLOOKUP($E189,'DTOC Backsheet'!$D$5:$AF$183,I$9,FALSE))="","",(VLOOKUP($E189,'DTOC Backsheet'!$D$5:$AF$183,I$9,FALSE))),"")</f>
        <v>838</v>
      </c>
      <c r="J189" s="125">
        <f ca="1">IFERROR(IF((VLOOKUP($E189,'DTOC Backsheet'!$D$5:$AF$183,J$9,FALSE))="","",(VLOOKUP($E189,'DTOC Backsheet'!$D$5:$AF$183,J$9,FALSE))),"")</f>
        <v>1123</v>
      </c>
      <c r="K189" s="184">
        <f ca="1">IFERROR(IF((VLOOKUP($E189,'DTOC Backsheet'!$D$5:$AF$183,K$9,FALSE))="","",(VLOOKUP($E189,'DTOC Backsheet'!$D$5:$AF$183,K$9,FALSE))),"")</f>
        <v>927</v>
      </c>
      <c r="L189" s="126">
        <f ca="1">IFERROR(IF((VLOOKUP($E189,'DTOC Backsheet'!$D$5:$AF$183,L$9,FALSE))="","",(VLOOKUP($E189,'DTOC Backsheet'!$D$5:$AF$183,L$9,FALSE))),"")</f>
        <v>591</v>
      </c>
      <c r="M189" s="127" t="str">
        <f ca="1">IFERROR(IF((VLOOKUP($E189,'DTOC Backsheet'!$D$5:$AF$183,M$9,FALSE))="","",(VLOOKUP($E189,'DTOC Backsheet'!$D$5:$AF$183,M$9,FALSE))),"")</f>
        <v/>
      </c>
      <c r="N189" s="126" t="str">
        <f ca="1">IFERROR(IF((VLOOKUP($E189,'DTOC Backsheet'!$D$5:$AF$183,N$9,FALSE))="","",(VLOOKUP($E189,'DTOC Backsheet'!$D$5:$AF$183,N$9,FALSE))),"")</f>
        <v/>
      </c>
    </row>
    <row r="190" spans="1:14" ht="15" customHeight="1" x14ac:dyDescent="0.3">
      <c r="A190" s="56">
        <v>176</v>
      </c>
      <c r="B190" s="97" t="str">
        <f ca="1">IFERROR(IF((VLOOKUP($E190,'Org List'!$AJ$10:$AL$188,3,FALSE))="","",(VLOOKUP($E190,'Org List'!$AJ$10:$AL$188,3,FALSE))),"")</f>
        <v>Midlands and East of England Commissioning Region</v>
      </c>
      <c r="C190" s="98" t="str">
        <f ca="1">IFERROR(IF((VLOOKUP($E190,'Org List'!$AO$10:$AQ$188,3,FALSE))="","",(VLOOKUP($E190,'Org List'!$AO$10:$AQ$188,3,FALSE))),"")</f>
        <v>West Midlands Region</v>
      </c>
      <c r="D190" s="116" t="str">
        <f ca="1">IFERROR(IF((VLOOKUP($E190,'Org List'!$AT$10:$AV$188,3,FALSE))="","",(VLOOKUP($E190,'Org List'!$AT$10:$AV$188,3,FALSE))),"")</f>
        <v>NHS England Midlands And East (West Midlands)</v>
      </c>
      <c r="E190" s="97" t="str">
        <f t="shared" ca="1" si="5"/>
        <v>E08000031</v>
      </c>
      <c r="F190" s="99" t="str">
        <f ca="1">IF(E190="","",VLOOKUP(E190,'Org List'!$J$9:$K$488,2,0))</f>
        <v>Wolverhampton</v>
      </c>
      <c r="G190" s="123">
        <f ca="1">IFERROR(IF((VLOOKUP($E190,'DTOC Backsheet'!$D$5:$AF$183,G$9,FALSE))="","",(VLOOKUP($E190,'DTOC Backsheet'!$D$5:$AF$183,G$9,FALSE))),"")</f>
        <v>2135</v>
      </c>
      <c r="H190" s="124">
        <f ca="1">IFERROR(IF((VLOOKUP($E190,'DTOC Backsheet'!$D$5:$AF$183,H$9,FALSE))="","",(VLOOKUP($E190,'DTOC Backsheet'!$D$5:$AF$183,H$9,FALSE))),"")</f>
        <v>2087</v>
      </c>
      <c r="I190" s="124">
        <f ca="1">IFERROR(IF((VLOOKUP($E190,'DTOC Backsheet'!$D$5:$AF$183,I$9,FALSE))="","",(VLOOKUP($E190,'DTOC Backsheet'!$D$5:$AF$183,I$9,FALSE))),"")</f>
        <v>1568</v>
      </c>
      <c r="J190" s="125">
        <f ca="1">IFERROR(IF((VLOOKUP($E190,'DTOC Backsheet'!$D$5:$AF$183,J$9,FALSE))="","",(VLOOKUP($E190,'DTOC Backsheet'!$D$5:$AF$183,J$9,FALSE))),"")</f>
        <v>1342</v>
      </c>
      <c r="K190" s="184">
        <f ca="1">IFERROR(IF((VLOOKUP($E190,'DTOC Backsheet'!$D$5:$AF$183,K$9,FALSE))="","",(VLOOKUP($E190,'DTOC Backsheet'!$D$5:$AF$183,K$9,FALSE))),"")</f>
        <v>1173</v>
      </c>
      <c r="L190" s="126">
        <f ca="1">IFERROR(IF((VLOOKUP($E190,'DTOC Backsheet'!$D$5:$AF$183,L$9,FALSE))="","",(VLOOKUP($E190,'DTOC Backsheet'!$D$5:$AF$183,L$9,FALSE))),"")</f>
        <v>1427</v>
      </c>
      <c r="M190" s="127" t="str">
        <f ca="1">IFERROR(IF((VLOOKUP($E190,'DTOC Backsheet'!$D$5:$AF$183,M$9,FALSE))="","",(VLOOKUP($E190,'DTOC Backsheet'!$D$5:$AF$183,M$9,FALSE))),"")</f>
        <v/>
      </c>
      <c r="N190" s="126" t="str">
        <f ca="1">IFERROR(IF((VLOOKUP($E190,'DTOC Backsheet'!$D$5:$AF$183,N$9,FALSE))="","",(VLOOKUP($E190,'DTOC Backsheet'!$D$5:$AF$183,N$9,FALSE))),"")</f>
        <v/>
      </c>
    </row>
    <row r="191" spans="1:14" ht="15" customHeight="1" x14ac:dyDescent="0.3">
      <c r="A191" s="56">
        <v>177</v>
      </c>
      <c r="B191" s="97" t="str">
        <f ca="1">IFERROR(IF((VLOOKUP($E191,'Org List'!$AJ$10:$AL$188,3,FALSE))="","",(VLOOKUP($E191,'Org List'!$AJ$10:$AL$188,3,FALSE))),"")</f>
        <v>Midlands and East of England Commissioning Region</v>
      </c>
      <c r="C191" s="98" t="str">
        <f ca="1">IFERROR(IF((VLOOKUP($E191,'Org List'!$AO$10:$AQ$188,3,FALSE))="","",(VLOOKUP($E191,'Org List'!$AO$10:$AQ$188,3,FALSE))),"")</f>
        <v>West Midlands Region</v>
      </c>
      <c r="D191" s="116" t="str">
        <f ca="1">IFERROR(IF((VLOOKUP($E191,'Org List'!$AT$10:$AV$188,3,FALSE))="","",(VLOOKUP($E191,'Org List'!$AT$10:$AV$188,3,FALSE))),"")</f>
        <v>NHS England Midlands And East (West Midlands)</v>
      </c>
      <c r="E191" s="97" t="str">
        <f t="shared" ca="1" si="5"/>
        <v>E10000034</v>
      </c>
      <c r="F191" s="99" t="str">
        <f ca="1">IF(E191="","",VLOOKUP(E191,'Org List'!$J$9:$K$488,2,0))</f>
        <v>Worcestershire</v>
      </c>
      <c r="G191" s="123">
        <f ca="1">IFERROR(IF((VLOOKUP($E191,'DTOC Backsheet'!$D$5:$AF$183,G$9,FALSE))="","",(VLOOKUP($E191,'DTOC Backsheet'!$D$5:$AF$183,G$9,FALSE))),"")</f>
        <v>7346</v>
      </c>
      <c r="H191" s="124">
        <f ca="1">IFERROR(IF((VLOOKUP($E191,'DTOC Backsheet'!$D$5:$AF$183,H$9,FALSE))="","",(VLOOKUP($E191,'DTOC Backsheet'!$D$5:$AF$183,H$9,FALSE))),"")</f>
        <v>7595</v>
      </c>
      <c r="I191" s="124">
        <f ca="1">IFERROR(IF((VLOOKUP($E191,'DTOC Backsheet'!$D$5:$AF$183,I$9,FALSE))="","",(VLOOKUP($E191,'DTOC Backsheet'!$D$5:$AF$183,I$9,FALSE))),"")</f>
        <v>6960</v>
      </c>
      <c r="J191" s="125">
        <f ca="1">IFERROR(IF((VLOOKUP($E191,'DTOC Backsheet'!$D$5:$AF$183,J$9,FALSE))="","",(VLOOKUP($E191,'DTOC Backsheet'!$D$5:$AF$183,J$9,FALSE))),"")</f>
        <v>6925</v>
      </c>
      <c r="K191" s="184">
        <f ca="1">IFERROR(IF((VLOOKUP($E191,'DTOC Backsheet'!$D$5:$AF$183,K$9,FALSE))="","",(VLOOKUP($E191,'DTOC Backsheet'!$D$5:$AF$183,K$9,FALSE))),"")</f>
        <v>5906</v>
      </c>
      <c r="L191" s="126">
        <f ca="1">IFERROR(IF((VLOOKUP($E191,'DTOC Backsheet'!$D$5:$AF$183,L$9,FALSE))="","",(VLOOKUP($E191,'DTOC Backsheet'!$D$5:$AF$183,L$9,FALSE))),"")</f>
        <v>5545</v>
      </c>
      <c r="M191" s="127" t="str">
        <f ca="1">IFERROR(IF((VLOOKUP($E191,'DTOC Backsheet'!$D$5:$AF$183,M$9,FALSE))="","",(VLOOKUP($E191,'DTOC Backsheet'!$D$5:$AF$183,M$9,FALSE))),"")</f>
        <v/>
      </c>
      <c r="N191" s="126" t="str">
        <f ca="1">IFERROR(IF((VLOOKUP($E191,'DTOC Backsheet'!$D$5:$AF$183,N$9,FALSE))="","",(VLOOKUP($E191,'DTOC Backsheet'!$D$5:$AF$183,N$9,FALSE))),"")</f>
        <v/>
      </c>
    </row>
    <row r="192" spans="1:14" ht="15" customHeight="1" thickBot="1" x14ac:dyDescent="0.35">
      <c r="A192" s="56">
        <v>178</v>
      </c>
      <c r="B192" s="100" t="str">
        <f ca="1">IFERROR(IF((VLOOKUP($E192,'Org List'!$AJ$10:$AL$188,3,FALSE))="","",(VLOOKUP($E192,'Org List'!$AJ$10:$AL$188,3,FALSE))),"")</f>
        <v>North of England Commissioning Region</v>
      </c>
      <c r="C192" s="101" t="str">
        <f ca="1">IFERROR(IF((VLOOKUP($E192,'Org List'!$AO$10:$AQ$188,3,FALSE))="","",(VLOOKUP($E192,'Org List'!$AO$10:$AQ$188,3,FALSE))),"")</f>
        <v>Yorkshire and The Humber Region</v>
      </c>
      <c r="D192" s="117" t="str">
        <f ca="1">IFERROR(IF((VLOOKUP($E192,'Org List'!$AT$10:$AV$188,3,FALSE))="","",(VLOOKUP($E192,'Org List'!$AT$10:$AV$188,3,FALSE))),"")</f>
        <v>NHS England North (Yorkshire And Humber)</v>
      </c>
      <c r="E192" s="100" t="str">
        <f t="shared" ca="1" si="5"/>
        <v>E06000014</v>
      </c>
      <c r="F192" s="102" t="str">
        <f ca="1">IF(E192="","",VLOOKUP(E192,'Org List'!$J$9:$K$488,2,0))</f>
        <v>York</v>
      </c>
      <c r="G192" s="128">
        <f ca="1">IFERROR(IF((VLOOKUP($E192,'DTOC Backsheet'!$D$5:$AF$183,G$9,FALSE))="","",(VLOOKUP($E192,'DTOC Backsheet'!$D$5:$AF$183,G$9,FALSE))),"")</f>
        <v>1895</v>
      </c>
      <c r="H192" s="129">
        <f ca="1">IFERROR(IF((VLOOKUP($E192,'DTOC Backsheet'!$D$5:$AF$183,H$9,FALSE))="","",(VLOOKUP($E192,'DTOC Backsheet'!$D$5:$AF$183,H$9,FALSE))),"")</f>
        <v>1840</v>
      </c>
      <c r="I192" s="129">
        <f ca="1">IFERROR(IF((VLOOKUP($E192,'DTOC Backsheet'!$D$5:$AF$183,I$9,FALSE))="","",(VLOOKUP($E192,'DTOC Backsheet'!$D$5:$AF$183,I$9,FALSE))),"")</f>
        <v>2445</v>
      </c>
      <c r="J192" s="130">
        <f ca="1">IFERROR(IF((VLOOKUP($E192,'DTOC Backsheet'!$D$5:$AF$183,J$9,FALSE))="","",(VLOOKUP($E192,'DTOC Backsheet'!$D$5:$AF$183,J$9,FALSE))),"")</f>
        <v>2263</v>
      </c>
      <c r="K192" s="185">
        <f ca="1">IFERROR(IF((VLOOKUP($E192,'DTOC Backsheet'!$D$5:$AF$183,K$9,FALSE))="","",(VLOOKUP($E192,'DTOC Backsheet'!$D$5:$AF$183,K$9,FALSE))),"")</f>
        <v>2784</v>
      </c>
      <c r="L192" s="131">
        <f ca="1">IFERROR(IF((VLOOKUP($E192,'DTOC Backsheet'!$D$5:$AF$183,L$9,FALSE))="","",(VLOOKUP($E192,'DTOC Backsheet'!$D$5:$AF$183,L$9,FALSE))),"")</f>
        <v>2587</v>
      </c>
      <c r="M192" s="132" t="str">
        <f ca="1">IFERROR(IF((VLOOKUP($E192,'DTOC Backsheet'!$D$5:$AF$183,M$9,FALSE))="","",(VLOOKUP($E192,'DTOC Backsheet'!$D$5:$AF$183,M$9,FALSE))),"")</f>
        <v/>
      </c>
      <c r="N192" s="131" t="str">
        <f ca="1">IFERROR(IF((VLOOKUP($E192,'DTOC Backsheet'!$D$5:$AF$183,N$9,FALSE))="","",(VLOOKUP($E192,'DTOC Backsheet'!$D$5:$AF$183,N$9,FALSE))),"")</f>
        <v/>
      </c>
    </row>
  </sheetData>
  <sheetProtection algorithmName="SHA-512" hashValue="hVMr24dyZ0jG1XOpcW9EMf8Q0mvUOI5MY9VqLXUERB6auoMz9ek//7BgTTLorTi52YbO7oh9ZbKkY/CxdoXpvA==" saltValue="IWK3arNQYiJNm7FdWLFHuA==" spinCount="100000" sheet="1" objects="1" scenarios="1"/>
  <autoFilter ref="B13:N192"/>
  <mergeCells count="4">
    <mergeCell ref="B1:K1"/>
    <mergeCell ref="B2:K2"/>
    <mergeCell ref="K11:N12"/>
    <mergeCell ref="G11:J12"/>
  </mergeCells>
  <hyperlinks>
    <hyperlink ref="E6" location="Contents!A1" display="&lt;&lt; Contents"/>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7"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DB159"/>
  <sheetViews>
    <sheetView zoomScale="80" zoomScaleNormal="80" workbookViewId="0">
      <selection activeCell="C1" sqref="C1"/>
    </sheetView>
  </sheetViews>
  <sheetFormatPr defaultRowHeight="14.4" x14ac:dyDescent="0.3"/>
  <cols>
    <col min="23" max="23" width="11.44140625" customWidth="1"/>
  </cols>
  <sheetData>
    <row r="1" spans="1:106" x14ac:dyDescent="0.3">
      <c r="A1" s="1" t="s">
        <v>0</v>
      </c>
    </row>
    <row r="2" spans="1:106" x14ac:dyDescent="0.3">
      <c r="A2" s="2" t="s">
        <v>6226</v>
      </c>
      <c r="B2" s="2"/>
      <c r="C2" s="2"/>
      <c r="D2" s="2"/>
    </row>
    <row r="3" spans="1:106" x14ac:dyDescent="0.3">
      <c r="A3">
        <v>1</v>
      </c>
      <c r="B3">
        <v>2</v>
      </c>
      <c r="C3">
        <v>3</v>
      </c>
      <c r="D3">
        <v>4</v>
      </c>
      <c r="E3">
        <v>5</v>
      </c>
      <c r="F3">
        <v>6</v>
      </c>
      <c r="G3">
        <v>7</v>
      </c>
      <c r="H3">
        <v>8</v>
      </c>
      <c r="I3">
        <v>9</v>
      </c>
      <c r="J3">
        <v>10</v>
      </c>
      <c r="K3">
        <v>11</v>
      </c>
      <c r="L3">
        <v>12</v>
      </c>
      <c r="M3" s="177">
        <v>13</v>
      </c>
      <c r="N3" s="177">
        <v>14</v>
      </c>
      <c r="O3" s="177">
        <v>15</v>
      </c>
      <c r="P3" s="177">
        <v>16</v>
      </c>
      <c r="Q3" s="177">
        <v>17</v>
      </c>
      <c r="R3" s="177">
        <v>18</v>
      </c>
      <c r="S3" s="177">
        <v>19</v>
      </c>
      <c r="T3" s="177">
        <v>20</v>
      </c>
      <c r="U3" s="177">
        <v>21</v>
      </c>
      <c r="V3" s="177">
        <v>22</v>
      </c>
      <c r="W3" s="177">
        <v>23</v>
      </c>
      <c r="X3" s="177">
        <v>24</v>
      </c>
      <c r="Y3" s="177">
        <v>25</v>
      </c>
      <c r="Z3" s="177">
        <v>26</v>
      </c>
      <c r="AA3" s="177">
        <v>27</v>
      </c>
      <c r="AB3" s="177">
        <v>28</v>
      </c>
      <c r="AC3" s="177">
        <v>29</v>
      </c>
      <c r="AD3" s="177">
        <v>30</v>
      </c>
      <c r="AE3" s="177">
        <v>31</v>
      </c>
      <c r="AF3" s="177">
        <v>32</v>
      </c>
      <c r="AG3" s="177">
        <v>33</v>
      </c>
      <c r="AH3" s="177">
        <v>34</v>
      </c>
      <c r="AI3" s="177">
        <v>35</v>
      </c>
      <c r="AJ3" s="177">
        <v>36</v>
      </c>
      <c r="AK3" s="177">
        <v>37</v>
      </c>
      <c r="AL3" s="177">
        <v>38</v>
      </c>
      <c r="AM3" s="177">
        <v>39</v>
      </c>
      <c r="AN3" s="177">
        <v>40</v>
      </c>
      <c r="AO3" s="177">
        <v>41</v>
      </c>
      <c r="AP3" s="177">
        <v>42</v>
      </c>
      <c r="AQ3" s="177">
        <v>43</v>
      </c>
      <c r="AR3" s="177">
        <v>44</v>
      </c>
      <c r="AS3" s="177">
        <v>45</v>
      </c>
      <c r="AT3" s="177">
        <v>46</v>
      </c>
      <c r="AU3" s="177">
        <v>47</v>
      </c>
      <c r="AV3" s="177">
        <v>48</v>
      </c>
      <c r="AW3" s="177">
        <v>49</v>
      </c>
      <c r="AX3" s="177">
        <v>50</v>
      </c>
      <c r="AY3" s="177">
        <v>51</v>
      </c>
      <c r="AZ3" s="177">
        <v>52</v>
      </c>
      <c r="BA3" s="177">
        <v>53</v>
      </c>
      <c r="BB3" s="177">
        <v>54</v>
      </c>
      <c r="BC3" s="177">
        <v>55</v>
      </c>
      <c r="BD3" s="177">
        <v>56</v>
      </c>
      <c r="BE3" s="177">
        <v>57</v>
      </c>
      <c r="BF3" s="177">
        <v>58</v>
      </c>
      <c r="BG3" s="177">
        <v>59</v>
      </c>
      <c r="BH3" s="177">
        <v>60</v>
      </c>
      <c r="BI3" s="177">
        <v>61</v>
      </c>
      <c r="BJ3" s="177">
        <v>62</v>
      </c>
      <c r="BK3" s="177">
        <v>63</v>
      </c>
      <c r="BL3" s="177">
        <v>64</v>
      </c>
      <c r="BM3" s="177">
        <v>65</v>
      </c>
      <c r="BN3" s="177">
        <v>66</v>
      </c>
      <c r="BO3" s="177">
        <v>67</v>
      </c>
      <c r="BP3" s="177">
        <v>68</v>
      </c>
      <c r="BQ3" s="177">
        <v>69</v>
      </c>
      <c r="BR3" s="177">
        <v>70</v>
      </c>
      <c r="BS3" s="177">
        <v>71</v>
      </c>
      <c r="BT3" s="177">
        <v>72</v>
      </c>
      <c r="BU3" s="177">
        <v>73</v>
      </c>
      <c r="BV3" s="177">
        <v>74</v>
      </c>
      <c r="BW3" s="177">
        <v>75</v>
      </c>
      <c r="BX3" s="177">
        <v>76</v>
      </c>
      <c r="BY3" s="177">
        <v>77</v>
      </c>
      <c r="BZ3" s="177">
        <v>78</v>
      </c>
      <c r="CA3" s="177">
        <v>79</v>
      </c>
      <c r="CB3" s="177">
        <v>80</v>
      </c>
      <c r="CC3" s="177">
        <v>81</v>
      </c>
      <c r="CD3" s="177">
        <v>82</v>
      </c>
      <c r="CE3" s="177">
        <v>83</v>
      </c>
      <c r="CF3" s="177">
        <v>84</v>
      </c>
      <c r="CG3" s="177">
        <v>85</v>
      </c>
      <c r="CH3" s="177">
        <v>86</v>
      </c>
      <c r="CI3" s="177">
        <v>87</v>
      </c>
      <c r="CJ3" s="177">
        <v>88</v>
      </c>
      <c r="CK3" s="177">
        <v>89</v>
      </c>
      <c r="CL3" s="177">
        <v>90</v>
      </c>
      <c r="CM3" s="177">
        <v>91</v>
      </c>
      <c r="CN3" s="177">
        <v>92</v>
      </c>
      <c r="CO3" s="177">
        <v>93</v>
      </c>
      <c r="CP3" s="177">
        <v>94</v>
      </c>
      <c r="CQ3" s="177">
        <v>95</v>
      </c>
      <c r="CR3" s="177">
        <v>96</v>
      </c>
      <c r="CS3" s="177">
        <v>97</v>
      </c>
      <c r="CT3" s="177">
        <v>98</v>
      </c>
      <c r="CU3" s="177">
        <v>99</v>
      </c>
      <c r="CV3" s="177">
        <v>100</v>
      </c>
      <c r="CW3" s="177">
        <v>101</v>
      </c>
      <c r="CX3" s="177">
        <v>102</v>
      </c>
      <c r="CY3" s="177">
        <v>103</v>
      </c>
      <c r="CZ3" s="177">
        <v>104</v>
      </c>
      <c r="DA3" s="177">
        <v>105</v>
      </c>
    </row>
    <row r="5" spans="1:106" x14ac:dyDescent="0.3">
      <c r="B5" t="s">
        <v>190</v>
      </c>
      <c r="M5" t="s">
        <v>191</v>
      </c>
      <c r="X5" t="s">
        <v>192</v>
      </c>
      <c r="AN5" t="s">
        <v>193</v>
      </c>
      <c r="CY5" t="s">
        <v>194</v>
      </c>
      <c r="DA5" t="s">
        <v>190</v>
      </c>
    </row>
    <row r="6" spans="1:106" x14ac:dyDescent="0.3">
      <c r="B6" t="s">
        <v>190</v>
      </c>
      <c r="C6" t="s">
        <v>190</v>
      </c>
      <c r="D6" t="s">
        <v>190</v>
      </c>
      <c r="E6" t="s">
        <v>190</v>
      </c>
      <c r="F6" t="s">
        <v>190</v>
      </c>
      <c r="G6" t="s">
        <v>190</v>
      </c>
      <c r="H6" t="s">
        <v>190</v>
      </c>
      <c r="I6" t="s">
        <v>190</v>
      </c>
      <c r="J6" t="s">
        <v>190</v>
      </c>
      <c r="K6" t="s">
        <v>190</v>
      </c>
      <c r="L6" t="s">
        <v>190</v>
      </c>
      <c r="M6" t="s">
        <v>191</v>
      </c>
      <c r="N6" t="s">
        <v>191</v>
      </c>
      <c r="O6" t="s">
        <v>191</v>
      </c>
      <c r="P6" t="s">
        <v>191</v>
      </c>
      <c r="Q6" t="s">
        <v>191</v>
      </c>
      <c r="R6" t="s">
        <v>191</v>
      </c>
      <c r="S6" t="s">
        <v>191</v>
      </c>
      <c r="T6" t="s">
        <v>191</v>
      </c>
      <c r="U6" t="s">
        <v>191</v>
      </c>
      <c r="V6" t="s">
        <v>191</v>
      </c>
      <c r="W6" t="s">
        <v>191</v>
      </c>
      <c r="X6" t="s">
        <v>192</v>
      </c>
      <c r="Y6" t="s">
        <v>192</v>
      </c>
      <c r="Z6" t="s">
        <v>192</v>
      </c>
      <c r="AA6" t="s">
        <v>192</v>
      </c>
      <c r="AB6" t="s">
        <v>192</v>
      </c>
      <c r="AC6" t="s">
        <v>192</v>
      </c>
      <c r="AD6" t="s">
        <v>192</v>
      </c>
      <c r="AE6" t="s">
        <v>192</v>
      </c>
      <c r="AF6" t="s">
        <v>192</v>
      </c>
      <c r="AG6" t="s">
        <v>192</v>
      </c>
      <c r="AH6" t="s">
        <v>192</v>
      </c>
      <c r="AI6" t="s">
        <v>192</v>
      </c>
      <c r="AJ6" t="s">
        <v>192</v>
      </c>
      <c r="AK6" t="s">
        <v>192</v>
      </c>
      <c r="AL6" t="s">
        <v>192</v>
      </c>
      <c r="AM6" t="s">
        <v>192</v>
      </c>
      <c r="AN6" t="s">
        <v>193</v>
      </c>
      <c r="AO6" t="s">
        <v>193</v>
      </c>
      <c r="AP6" t="s">
        <v>193</v>
      </c>
      <c r="AQ6" t="s">
        <v>193</v>
      </c>
      <c r="AR6" t="s">
        <v>193</v>
      </c>
      <c r="AS6" t="s">
        <v>193</v>
      </c>
      <c r="AT6" t="s">
        <v>193</v>
      </c>
      <c r="AU6" t="s">
        <v>193</v>
      </c>
      <c r="AV6" t="s">
        <v>193</v>
      </c>
      <c r="AW6" t="s">
        <v>193</v>
      </c>
      <c r="AX6" t="s">
        <v>193</v>
      </c>
      <c r="AY6" t="s">
        <v>193</v>
      </c>
      <c r="AZ6" t="s">
        <v>193</v>
      </c>
      <c r="BA6" t="s">
        <v>193</v>
      </c>
      <c r="BB6" t="s">
        <v>193</v>
      </c>
      <c r="BC6" t="s">
        <v>193</v>
      </c>
      <c r="BD6" t="s">
        <v>193</v>
      </c>
      <c r="BE6" t="s">
        <v>193</v>
      </c>
      <c r="BF6" t="s">
        <v>193</v>
      </c>
      <c r="BG6" t="s">
        <v>193</v>
      </c>
      <c r="BH6" t="s">
        <v>193</v>
      </c>
      <c r="BI6" t="s">
        <v>193</v>
      </c>
      <c r="BJ6" t="s">
        <v>193</v>
      </c>
      <c r="BK6" t="s">
        <v>193</v>
      </c>
      <c r="BL6" t="s">
        <v>193</v>
      </c>
      <c r="BM6" t="s">
        <v>193</v>
      </c>
      <c r="BN6" t="s">
        <v>193</v>
      </c>
      <c r="BO6" t="s">
        <v>193</v>
      </c>
      <c r="BP6" t="s">
        <v>193</v>
      </c>
      <c r="BQ6" t="s">
        <v>193</v>
      </c>
      <c r="BR6" t="s">
        <v>193</v>
      </c>
      <c r="BS6" t="s">
        <v>193</v>
      </c>
      <c r="BT6" t="s">
        <v>193</v>
      </c>
      <c r="BU6" t="s">
        <v>193</v>
      </c>
      <c r="BV6" t="s">
        <v>193</v>
      </c>
      <c r="BW6" t="s">
        <v>193</v>
      </c>
      <c r="BX6" t="s">
        <v>193</v>
      </c>
      <c r="BY6" t="s">
        <v>193</v>
      </c>
      <c r="BZ6" t="s">
        <v>193</v>
      </c>
      <c r="CA6" t="s">
        <v>193</v>
      </c>
      <c r="CB6" t="s">
        <v>193</v>
      </c>
      <c r="CC6" t="s">
        <v>193</v>
      </c>
      <c r="CD6" t="s">
        <v>193</v>
      </c>
      <c r="CE6" t="s">
        <v>193</v>
      </c>
      <c r="CF6" t="s">
        <v>193</v>
      </c>
      <c r="CG6" t="s">
        <v>193</v>
      </c>
      <c r="CH6" t="s">
        <v>193</v>
      </c>
      <c r="CI6" t="s">
        <v>193</v>
      </c>
      <c r="CJ6" t="s">
        <v>193</v>
      </c>
      <c r="CK6" t="s">
        <v>193</v>
      </c>
      <c r="CL6" t="s">
        <v>193</v>
      </c>
      <c r="CM6" t="s">
        <v>193</v>
      </c>
      <c r="CN6" t="s">
        <v>193</v>
      </c>
      <c r="CO6" t="s">
        <v>193</v>
      </c>
      <c r="CP6" t="s">
        <v>193</v>
      </c>
      <c r="CQ6" t="s">
        <v>193</v>
      </c>
      <c r="CR6" t="s">
        <v>193</v>
      </c>
      <c r="CS6" t="s">
        <v>193</v>
      </c>
      <c r="CT6" t="s">
        <v>193</v>
      </c>
      <c r="CU6" t="s">
        <v>193</v>
      </c>
      <c r="CV6" t="s">
        <v>193</v>
      </c>
      <c r="CW6" t="s">
        <v>193</v>
      </c>
      <c r="CX6" t="s">
        <v>193</v>
      </c>
      <c r="CY6" t="s">
        <v>194</v>
      </c>
      <c r="CZ6" t="s">
        <v>194</v>
      </c>
      <c r="DA6" t="s">
        <v>190</v>
      </c>
    </row>
    <row r="7" spans="1:106" x14ac:dyDescent="0.3">
      <c r="B7" t="s">
        <v>95</v>
      </c>
      <c r="C7" t="s">
        <v>96</v>
      </c>
      <c r="D7" t="s">
        <v>97</v>
      </c>
      <c r="E7" t="s">
        <v>98</v>
      </c>
      <c r="F7" t="s">
        <v>99</v>
      </c>
      <c r="G7" t="s">
        <v>100</v>
      </c>
      <c r="H7" t="s">
        <v>101</v>
      </c>
      <c r="I7" t="s">
        <v>102</v>
      </c>
      <c r="J7" t="s">
        <v>103</v>
      </c>
      <c r="K7" t="s">
        <v>104</v>
      </c>
      <c r="L7" t="s">
        <v>105</v>
      </c>
      <c r="M7" t="s">
        <v>95</v>
      </c>
      <c r="N7" t="s">
        <v>106</v>
      </c>
      <c r="O7" t="s">
        <v>96</v>
      </c>
      <c r="P7" t="s">
        <v>107</v>
      </c>
      <c r="Q7" t="s">
        <v>108</v>
      </c>
      <c r="R7" t="s">
        <v>109</v>
      </c>
      <c r="S7" t="s">
        <v>110</v>
      </c>
      <c r="T7" t="s">
        <v>111</v>
      </c>
      <c r="U7" t="s">
        <v>112</v>
      </c>
      <c r="V7" t="s">
        <v>113</v>
      </c>
      <c r="W7" t="s">
        <v>114</v>
      </c>
      <c r="X7" t="s">
        <v>111</v>
      </c>
      <c r="Y7" t="s">
        <v>115</v>
      </c>
      <c r="Z7" t="s">
        <v>116</v>
      </c>
      <c r="AA7" t="s">
        <v>117</v>
      </c>
      <c r="AB7" t="s">
        <v>118</v>
      </c>
      <c r="AC7" t="s">
        <v>119</v>
      </c>
      <c r="AD7" t="s">
        <v>120</v>
      </c>
      <c r="AE7" t="s">
        <v>121</v>
      </c>
      <c r="AF7" t="s">
        <v>122</v>
      </c>
      <c r="AG7" t="s">
        <v>123</v>
      </c>
      <c r="AH7" t="s">
        <v>124</v>
      </c>
      <c r="AI7" t="s">
        <v>125</v>
      </c>
      <c r="AJ7" t="s">
        <v>126</v>
      </c>
      <c r="AK7" t="s">
        <v>127</v>
      </c>
      <c r="AL7" t="s">
        <v>128</v>
      </c>
      <c r="AM7" t="s">
        <v>129</v>
      </c>
      <c r="AN7" t="s">
        <v>123</v>
      </c>
      <c r="AO7" t="s">
        <v>124</v>
      </c>
      <c r="AP7" t="s">
        <v>125</v>
      </c>
      <c r="AQ7" t="s">
        <v>130</v>
      </c>
      <c r="AR7" t="s">
        <v>131</v>
      </c>
      <c r="AS7" t="s">
        <v>132</v>
      </c>
      <c r="AT7" t="s">
        <v>133</v>
      </c>
      <c r="AU7" t="s">
        <v>134</v>
      </c>
      <c r="AV7" t="s">
        <v>135</v>
      </c>
      <c r="AW7" t="s">
        <v>127</v>
      </c>
      <c r="AX7" t="s">
        <v>128</v>
      </c>
      <c r="AY7" t="s">
        <v>129</v>
      </c>
      <c r="AZ7" t="s">
        <v>136</v>
      </c>
      <c r="BA7" t="s">
        <v>137</v>
      </c>
      <c r="BB7" t="s">
        <v>138</v>
      </c>
      <c r="BC7" t="s">
        <v>139</v>
      </c>
      <c r="BD7" t="s">
        <v>140</v>
      </c>
      <c r="BE7" t="s">
        <v>141</v>
      </c>
      <c r="BF7" t="s">
        <v>142</v>
      </c>
      <c r="BG7" t="s">
        <v>143</v>
      </c>
      <c r="BH7" t="s">
        <v>144</v>
      </c>
      <c r="BI7" t="s">
        <v>145</v>
      </c>
      <c r="BJ7" t="s">
        <v>146</v>
      </c>
      <c r="BK7" t="s">
        <v>147</v>
      </c>
      <c r="BL7" t="s">
        <v>148</v>
      </c>
      <c r="BM7" t="s">
        <v>149</v>
      </c>
      <c r="BN7" t="s">
        <v>150</v>
      </c>
      <c r="BO7" t="s">
        <v>151</v>
      </c>
      <c r="BP7" t="s">
        <v>152</v>
      </c>
      <c r="BQ7" t="s">
        <v>153</v>
      </c>
      <c r="BR7" t="s">
        <v>154</v>
      </c>
      <c r="BS7" t="s">
        <v>155</v>
      </c>
      <c r="BT7" t="s">
        <v>156</v>
      </c>
      <c r="BU7" t="s">
        <v>157</v>
      </c>
      <c r="BV7" t="s">
        <v>158</v>
      </c>
      <c r="BW7" t="s">
        <v>159</v>
      </c>
      <c r="BX7" t="s">
        <v>160</v>
      </c>
      <c r="BY7" t="s">
        <v>161</v>
      </c>
      <c r="BZ7" t="s">
        <v>162</v>
      </c>
      <c r="CA7" t="s">
        <v>163</v>
      </c>
      <c r="CB7" t="s">
        <v>164</v>
      </c>
      <c r="CC7" t="s">
        <v>165</v>
      </c>
      <c r="CD7" t="s">
        <v>166</v>
      </c>
      <c r="CE7" t="s">
        <v>167</v>
      </c>
      <c r="CF7" t="s">
        <v>168</v>
      </c>
      <c r="CG7" t="s">
        <v>169</v>
      </c>
      <c r="CH7" t="s">
        <v>170</v>
      </c>
      <c r="CI7" t="s">
        <v>171</v>
      </c>
      <c r="CJ7" t="s">
        <v>172</v>
      </c>
      <c r="CK7" t="s">
        <v>173</v>
      </c>
      <c r="CL7" t="s">
        <v>174</v>
      </c>
      <c r="CM7" t="s">
        <v>175</v>
      </c>
      <c r="CN7" t="s">
        <v>176</v>
      </c>
      <c r="CO7" t="s">
        <v>177</v>
      </c>
      <c r="CP7" t="s">
        <v>178</v>
      </c>
      <c r="CQ7" t="s">
        <v>179</v>
      </c>
      <c r="CR7" t="s">
        <v>180</v>
      </c>
      <c r="CS7" t="s">
        <v>181</v>
      </c>
      <c r="CT7" t="s">
        <v>182</v>
      </c>
      <c r="CU7" t="s">
        <v>183</v>
      </c>
      <c r="CV7" t="s">
        <v>184</v>
      </c>
      <c r="CW7" t="s">
        <v>185</v>
      </c>
      <c r="CX7" t="s">
        <v>186</v>
      </c>
      <c r="CY7" t="s">
        <v>187</v>
      </c>
      <c r="CZ7" t="s">
        <v>188</v>
      </c>
      <c r="DA7" t="s">
        <v>189</v>
      </c>
    </row>
    <row r="8" spans="1:106" x14ac:dyDescent="0.3">
      <c r="A8" t="s">
        <v>1145</v>
      </c>
      <c r="B8" t="s">
        <v>1</v>
      </c>
      <c r="C8" t="s">
        <v>2</v>
      </c>
      <c r="D8" t="s">
        <v>3</v>
      </c>
      <c r="E8" t="s">
        <v>4</v>
      </c>
      <c r="F8" t="s">
        <v>5</v>
      </c>
      <c r="G8" t="s">
        <v>6</v>
      </c>
      <c r="H8" t="s">
        <v>7</v>
      </c>
      <c r="I8" t="s">
        <v>8</v>
      </c>
      <c r="J8" t="s">
        <v>9</v>
      </c>
      <c r="K8" t="s">
        <v>10</v>
      </c>
      <c r="L8" t="s">
        <v>11</v>
      </c>
      <c r="M8" t="s">
        <v>12</v>
      </c>
      <c r="N8" t="s">
        <v>13</v>
      </c>
      <c r="O8" t="s">
        <v>14</v>
      </c>
      <c r="P8" t="s">
        <v>15</v>
      </c>
      <c r="Q8" t="s">
        <v>16</v>
      </c>
      <c r="R8" t="s">
        <v>17</v>
      </c>
      <c r="S8" t="s">
        <v>18</v>
      </c>
      <c r="T8" t="s">
        <v>19</v>
      </c>
      <c r="U8" t="s">
        <v>20</v>
      </c>
      <c r="V8" t="s">
        <v>21</v>
      </c>
      <c r="W8" t="s">
        <v>22</v>
      </c>
      <c r="X8" t="s">
        <v>23</v>
      </c>
      <c r="Y8" t="s">
        <v>24</v>
      </c>
      <c r="Z8" t="s">
        <v>25</v>
      </c>
      <c r="AA8" t="s">
        <v>26</v>
      </c>
      <c r="AB8" t="s">
        <v>27</v>
      </c>
      <c r="AC8" t="s">
        <v>28</v>
      </c>
      <c r="AD8" t="s">
        <v>29</v>
      </c>
      <c r="AE8" t="s">
        <v>30</v>
      </c>
      <c r="AF8" t="s">
        <v>31</v>
      </c>
      <c r="AG8" t="s">
        <v>32</v>
      </c>
      <c r="AH8" t="s">
        <v>33</v>
      </c>
      <c r="AI8" t="s">
        <v>34</v>
      </c>
      <c r="AJ8" t="s">
        <v>35</v>
      </c>
      <c r="AK8" t="s">
        <v>36</v>
      </c>
      <c r="AL8" t="s">
        <v>37</v>
      </c>
      <c r="AM8" t="s">
        <v>38</v>
      </c>
      <c r="AN8" t="s">
        <v>1146</v>
      </c>
      <c r="AO8" t="s">
        <v>1147</v>
      </c>
      <c r="AP8" t="s">
        <v>1148</v>
      </c>
      <c r="AQ8" t="s">
        <v>1149</v>
      </c>
      <c r="AR8" t="s">
        <v>1150</v>
      </c>
      <c r="AS8" t="s">
        <v>1151</v>
      </c>
      <c r="AT8" t="s">
        <v>1152</v>
      </c>
      <c r="AU8" t="s">
        <v>1153</v>
      </c>
      <c r="AV8" t="s">
        <v>1154</v>
      </c>
      <c r="AW8" t="s">
        <v>39</v>
      </c>
      <c r="AX8" t="s">
        <v>40</v>
      </c>
      <c r="AY8" t="s">
        <v>41</v>
      </c>
      <c r="AZ8" t="s">
        <v>42</v>
      </c>
      <c r="BA8" t="s">
        <v>43</v>
      </c>
      <c r="BB8" t="s">
        <v>44</v>
      </c>
      <c r="BC8" t="s">
        <v>45</v>
      </c>
      <c r="BD8" t="s">
        <v>46</v>
      </c>
      <c r="BE8" t="s">
        <v>47</v>
      </c>
      <c r="BF8" t="s">
        <v>48</v>
      </c>
      <c r="BG8" t="s">
        <v>49</v>
      </c>
      <c r="BH8" t="s">
        <v>50</v>
      </c>
      <c r="BI8" t="s">
        <v>51</v>
      </c>
      <c r="BJ8" t="s">
        <v>52</v>
      </c>
      <c r="BK8" t="s">
        <v>53</v>
      </c>
      <c r="BL8" t="s">
        <v>54</v>
      </c>
      <c r="BM8" t="s">
        <v>55</v>
      </c>
      <c r="BN8" t="s">
        <v>56</v>
      </c>
      <c r="BO8" t="s">
        <v>57</v>
      </c>
      <c r="BP8" t="s">
        <v>58</v>
      </c>
      <c r="BQ8" t="s">
        <v>59</v>
      </c>
      <c r="BR8" t="s">
        <v>60</v>
      </c>
      <c r="BS8" t="s">
        <v>61</v>
      </c>
      <c r="BT8" t="s">
        <v>62</v>
      </c>
      <c r="BU8" t="s">
        <v>63</v>
      </c>
      <c r="BV8" t="s">
        <v>64</v>
      </c>
      <c r="BW8" t="s">
        <v>65</v>
      </c>
      <c r="BX8" t="s">
        <v>66</v>
      </c>
      <c r="BY8" t="s">
        <v>67</v>
      </c>
      <c r="BZ8" t="s">
        <v>68</v>
      </c>
      <c r="CA8" t="s">
        <v>69</v>
      </c>
      <c r="CB8" t="s">
        <v>70</v>
      </c>
      <c r="CC8" t="s">
        <v>71</v>
      </c>
      <c r="CD8" t="s">
        <v>72</v>
      </c>
      <c r="CE8" t="s">
        <v>73</v>
      </c>
      <c r="CF8" t="s">
        <v>74</v>
      </c>
      <c r="CG8" t="s">
        <v>75</v>
      </c>
      <c r="CH8" t="s">
        <v>76</v>
      </c>
      <c r="CI8" t="s">
        <v>77</v>
      </c>
      <c r="CJ8" t="s">
        <v>78</v>
      </c>
      <c r="CK8" t="s">
        <v>79</v>
      </c>
      <c r="CL8" t="s">
        <v>80</v>
      </c>
      <c r="CM8" t="s">
        <v>81</v>
      </c>
      <c r="CN8" t="s">
        <v>82</v>
      </c>
      <c r="CO8" t="s">
        <v>83</v>
      </c>
      <c r="CP8" t="s">
        <v>84</v>
      </c>
      <c r="CQ8" t="s">
        <v>85</v>
      </c>
      <c r="CR8" t="s">
        <v>86</v>
      </c>
      <c r="CS8" t="s">
        <v>87</v>
      </c>
      <c r="CT8" t="s">
        <v>88</v>
      </c>
      <c r="CU8" t="s">
        <v>89</v>
      </c>
      <c r="CV8" t="s">
        <v>90</v>
      </c>
      <c r="CW8" t="s">
        <v>91</v>
      </c>
      <c r="CX8" t="s">
        <v>92</v>
      </c>
      <c r="CY8" t="s">
        <v>93</v>
      </c>
      <c r="CZ8" t="s">
        <v>94</v>
      </c>
      <c r="DA8" t="s">
        <v>1155</v>
      </c>
    </row>
    <row r="9" spans="1:106" x14ac:dyDescent="0.3">
      <c r="A9" s="1" t="s">
        <v>218</v>
      </c>
      <c r="B9" t="s">
        <v>214</v>
      </c>
      <c r="C9" t="s">
        <v>1159</v>
      </c>
      <c r="D9" t="s">
        <v>1160</v>
      </c>
      <c r="E9">
        <v>2082272370</v>
      </c>
      <c r="F9" t="s">
        <v>1161</v>
      </c>
      <c r="G9">
        <v>0</v>
      </c>
      <c r="H9">
        <v>0</v>
      </c>
      <c r="I9">
        <v>0</v>
      </c>
      <c r="J9">
        <v>0</v>
      </c>
      <c r="K9">
        <v>0</v>
      </c>
      <c r="L9">
        <v>0</v>
      </c>
      <c r="M9" t="s">
        <v>1020</v>
      </c>
      <c r="N9" t="s">
        <v>1020</v>
      </c>
      <c r="O9" t="s">
        <v>1020</v>
      </c>
      <c r="P9" t="s">
        <v>1020</v>
      </c>
      <c r="Q9" t="s">
        <v>1162</v>
      </c>
      <c r="R9" t="s">
        <v>1162</v>
      </c>
      <c r="S9" t="s">
        <v>1162</v>
      </c>
      <c r="T9" t="s">
        <v>1162</v>
      </c>
      <c r="U9" t="s">
        <v>1020</v>
      </c>
      <c r="V9" t="s">
        <v>1162</v>
      </c>
      <c r="W9" s="169" t="s">
        <v>1162</v>
      </c>
      <c r="X9" t="s">
        <v>1053</v>
      </c>
      <c r="Y9" t="s">
        <v>1051</v>
      </c>
      <c r="Z9" t="s">
        <v>1051</v>
      </c>
      <c r="AA9" t="s">
        <v>1051</v>
      </c>
      <c r="AB9" t="s">
        <v>2016</v>
      </c>
      <c r="AC9" t="s">
        <v>2017</v>
      </c>
      <c r="AD9" t="s">
        <v>2018</v>
      </c>
      <c r="AE9" t="s">
        <v>2019</v>
      </c>
      <c r="AF9" t="s">
        <v>2020</v>
      </c>
      <c r="AG9" t="s">
        <v>2021</v>
      </c>
      <c r="AH9" t="s">
        <v>2022</v>
      </c>
      <c r="AI9" t="s">
        <v>2023</v>
      </c>
      <c r="AJ9" t="s">
        <v>2024</v>
      </c>
      <c r="AK9" t="s">
        <v>2025</v>
      </c>
      <c r="AL9" t="s">
        <v>2025</v>
      </c>
      <c r="AM9" t="s">
        <v>2026</v>
      </c>
      <c r="AN9" t="s">
        <v>1074</v>
      </c>
      <c r="AO9" t="s">
        <v>1074</v>
      </c>
      <c r="AP9" t="s">
        <v>1076</v>
      </c>
      <c r="AQ9" t="s">
        <v>1076</v>
      </c>
      <c r="AR9" t="s">
        <v>1076</v>
      </c>
      <c r="AS9" t="s">
        <v>1076</v>
      </c>
      <c r="AT9" t="s">
        <v>1076</v>
      </c>
      <c r="AU9" t="s">
        <v>1074</v>
      </c>
      <c r="AV9" t="s">
        <v>1074</v>
      </c>
      <c r="AW9" t="s">
        <v>1076</v>
      </c>
      <c r="AX9" t="s">
        <v>1074</v>
      </c>
      <c r="AY9" t="s">
        <v>1078</v>
      </c>
      <c r="AZ9" t="s">
        <v>1076</v>
      </c>
      <c r="BA9" t="s">
        <v>1076</v>
      </c>
      <c r="BB9" t="s">
        <v>1076</v>
      </c>
      <c r="BC9" t="s">
        <v>1076</v>
      </c>
      <c r="BD9" t="s">
        <v>1076</v>
      </c>
      <c r="BE9" t="s">
        <v>1074</v>
      </c>
      <c r="BF9" t="s">
        <v>1078</v>
      </c>
      <c r="BG9" t="s">
        <v>1076</v>
      </c>
      <c r="BH9" t="s">
        <v>1078</v>
      </c>
      <c r="BI9" t="s">
        <v>1078</v>
      </c>
      <c r="BJ9" t="s">
        <v>1078</v>
      </c>
      <c r="BK9" t="s">
        <v>1076</v>
      </c>
      <c r="BL9" t="s">
        <v>1076</v>
      </c>
      <c r="BM9" t="s">
        <v>1076</v>
      </c>
      <c r="BN9" t="s">
        <v>1076</v>
      </c>
      <c r="BO9" t="s">
        <v>1162</v>
      </c>
      <c r="BP9" t="s">
        <v>1162</v>
      </c>
      <c r="BQ9" t="s">
        <v>3318</v>
      </c>
      <c r="BR9" t="s">
        <v>3319</v>
      </c>
      <c r="BS9" t="s">
        <v>3320</v>
      </c>
      <c r="BT9" t="s">
        <v>3321</v>
      </c>
      <c r="BU9" t="s">
        <v>3322</v>
      </c>
      <c r="BV9" t="s">
        <v>1162</v>
      </c>
      <c r="BW9" t="s">
        <v>1162</v>
      </c>
      <c r="BX9" t="s">
        <v>3323</v>
      </c>
      <c r="BY9" t="s">
        <v>3324</v>
      </c>
      <c r="BZ9" t="s">
        <v>3325</v>
      </c>
      <c r="CA9" t="s">
        <v>3326</v>
      </c>
      <c r="CB9" t="s">
        <v>3327</v>
      </c>
      <c r="CC9" t="s">
        <v>3328</v>
      </c>
      <c r="CD9" t="s">
        <v>3329</v>
      </c>
      <c r="CE9" t="s">
        <v>3330</v>
      </c>
      <c r="CF9" t="s">
        <v>3331</v>
      </c>
      <c r="CG9" t="s">
        <v>3332</v>
      </c>
      <c r="CH9" t="s">
        <v>3333</v>
      </c>
      <c r="CI9" t="s">
        <v>3334</v>
      </c>
      <c r="CJ9" t="s">
        <v>3335</v>
      </c>
      <c r="CK9" t="s">
        <v>3336</v>
      </c>
      <c r="CL9" t="s">
        <v>3337</v>
      </c>
      <c r="CM9" t="s">
        <v>3338</v>
      </c>
      <c r="CN9" t="s">
        <v>3339</v>
      </c>
      <c r="CO9" t="s">
        <v>3340</v>
      </c>
      <c r="CP9" t="s">
        <v>3341</v>
      </c>
      <c r="CQ9" t="s">
        <v>3342</v>
      </c>
      <c r="CR9" t="s">
        <v>3343</v>
      </c>
      <c r="CS9" t="s">
        <v>3344</v>
      </c>
      <c r="CT9" t="s">
        <v>3345</v>
      </c>
      <c r="CU9" t="s">
        <v>3346</v>
      </c>
      <c r="CV9" t="s">
        <v>3347</v>
      </c>
      <c r="CW9" t="s">
        <v>3346</v>
      </c>
      <c r="CX9" t="s">
        <v>3348</v>
      </c>
      <c r="DA9" t="s">
        <v>1288</v>
      </c>
      <c r="DB9" t="s">
        <v>1162</v>
      </c>
    </row>
    <row r="10" spans="1:106" x14ac:dyDescent="0.3">
      <c r="A10" t="s">
        <v>230</v>
      </c>
      <c r="B10" t="s">
        <v>231</v>
      </c>
      <c r="C10" t="s">
        <v>1403</v>
      </c>
      <c r="D10" t="s">
        <v>1404</v>
      </c>
      <c r="E10" t="s">
        <v>1405</v>
      </c>
      <c r="F10" t="s">
        <v>1406</v>
      </c>
      <c r="G10">
        <v>0</v>
      </c>
      <c r="H10">
        <v>0</v>
      </c>
      <c r="I10">
        <v>0</v>
      </c>
      <c r="J10">
        <v>0</v>
      </c>
      <c r="K10">
        <v>0</v>
      </c>
      <c r="L10">
        <v>0</v>
      </c>
      <c r="M10" t="s">
        <v>1020</v>
      </c>
      <c r="N10" t="s">
        <v>1020</v>
      </c>
      <c r="O10" t="s">
        <v>1020</v>
      </c>
      <c r="P10" t="s">
        <v>1020</v>
      </c>
      <c r="Q10" t="s">
        <v>1162</v>
      </c>
      <c r="R10" t="s">
        <v>1162</v>
      </c>
      <c r="S10" t="s">
        <v>1162</v>
      </c>
      <c r="T10" t="s">
        <v>1162</v>
      </c>
      <c r="U10" t="s">
        <v>1020</v>
      </c>
      <c r="V10" t="s">
        <v>1162</v>
      </c>
      <c r="W10" s="169" t="s">
        <v>1162</v>
      </c>
      <c r="X10" t="s">
        <v>1053</v>
      </c>
      <c r="Y10" t="s">
        <v>1051</v>
      </c>
      <c r="Z10" t="s">
        <v>1055</v>
      </c>
      <c r="AA10" t="s">
        <v>1051</v>
      </c>
      <c r="AB10" t="s">
        <v>2027</v>
      </c>
      <c r="AC10" t="s">
        <v>2028</v>
      </c>
      <c r="AD10" t="s">
        <v>2029</v>
      </c>
      <c r="AE10" t="s">
        <v>2030</v>
      </c>
      <c r="AF10" t="s">
        <v>2031</v>
      </c>
      <c r="AG10" t="s">
        <v>2032</v>
      </c>
      <c r="AH10" t="s">
        <v>2033</v>
      </c>
      <c r="AI10" t="s">
        <v>2034</v>
      </c>
      <c r="AJ10" t="s">
        <v>2035</v>
      </c>
      <c r="AK10" t="s">
        <v>2035</v>
      </c>
      <c r="AL10" t="s">
        <v>2036</v>
      </c>
      <c r="AM10" t="s">
        <v>2036</v>
      </c>
      <c r="AN10" t="s">
        <v>1072</v>
      </c>
      <c r="AO10" t="s">
        <v>1074</v>
      </c>
      <c r="AP10" t="s">
        <v>1076</v>
      </c>
      <c r="AQ10" t="s">
        <v>1074</v>
      </c>
      <c r="AR10" t="s">
        <v>1072</v>
      </c>
      <c r="AS10" t="s">
        <v>1076</v>
      </c>
      <c r="AT10" t="s">
        <v>1074</v>
      </c>
      <c r="AU10" t="s">
        <v>1074</v>
      </c>
      <c r="AV10" t="s">
        <v>1074</v>
      </c>
      <c r="AW10" t="s">
        <v>1074</v>
      </c>
      <c r="AX10" t="s">
        <v>1074</v>
      </c>
      <c r="AY10" t="s">
        <v>1076</v>
      </c>
      <c r="AZ10" t="s">
        <v>1074</v>
      </c>
      <c r="BA10" t="s">
        <v>1072</v>
      </c>
      <c r="BB10" t="s">
        <v>1076</v>
      </c>
      <c r="BC10" t="s">
        <v>1074</v>
      </c>
      <c r="BD10" t="s">
        <v>1074</v>
      </c>
      <c r="BE10" t="s">
        <v>1076</v>
      </c>
      <c r="BF10" t="s">
        <v>1074</v>
      </c>
      <c r="BG10" t="s">
        <v>1074</v>
      </c>
      <c r="BH10" t="s">
        <v>1076</v>
      </c>
      <c r="BI10" t="s">
        <v>1074</v>
      </c>
      <c r="BJ10" t="s">
        <v>1074</v>
      </c>
      <c r="BK10" t="s">
        <v>1076</v>
      </c>
      <c r="BL10" t="s">
        <v>1076</v>
      </c>
      <c r="BM10" t="s">
        <v>1074</v>
      </c>
      <c r="BN10" t="s">
        <v>1076</v>
      </c>
      <c r="BO10" t="s">
        <v>1162</v>
      </c>
      <c r="BP10" t="s">
        <v>1162</v>
      </c>
      <c r="BQ10" t="s">
        <v>3349</v>
      </c>
      <c r="BR10" t="s">
        <v>1162</v>
      </c>
      <c r="BS10" t="s">
        <v>1162</v>
      </c>
      <c r="BT10" t="s">
        <v>3350</v>
      </c>
      <c r="BU10" t="s">
        <v>1162</v>
      </c>
      <c r="BV10" t="s">
        <v>1162</v>
      </c>
      <c r="BW10" t="s">
        <v>1162</v>
      </c>
      <c r="BX10" t="s">
        <v>3351</v>
      </c>
      <c r="BY10" t="s">
        <v>3352</v>
      </c>
      <c r="BZ10" t="s">
        <v>3353</v>
      </c>
      <c r="CA10" t="s">
        <v>3354</v>
      </c>
      <c r="CB10" t="s">
        <v>3355</v>
      </c>
      <c r="CC10" t="s">
        <v>3356</v>
      </c>
      <c r="CD10" t="s">
        <v>3357</v>
      </c>
      <c r="CE10" t="s">
        <v>3358</v>
      </c>
      <c r="CF10" t="s">
        <v>3359</v>
      </c>
      <c r="CG10" t="s">
        <v>3360</v>
      </c>
      <c r="CH10" t="s">
        <v>3361</v>
      </c>
      <c r="CI10" t="s">
        <v>3362</v>
      </c>
      <c r="CJ10" t="s">
        <v>3363</v>
      </c>
      <c r="CK10" t="s">
        <v>3364</v>
      </c>
      <c r="CL10" t="s">
        <v>3365</v>
      </c>
      <c r="CM10" t="s">
        <v>3366</v>
      </c>
      <c r="CN10" t="s">
        <v>3367</v>
      </c>
      <c r="CO10" t="s">
        <v>3368</v>
      </c>
      <c r="CP10" t="s">
        <v>3369</v>
      </c>
      <c r="CQ10" t="s">
        <v>3369</v>
      </c>
      <c r="CR10" t="s">
        <v>3369</v>
      </c>
      <c r="CS10" t="s">
        <v>3369</v>
      </c>
      <c r="CT10" t="s">
        <v>3369</v>
      </c>
      <c r="CU10" t="s">
        <v>2036</v>
      </c>
      <c r="CV10" t="s">
        <v>3369</v>
      </c>
      <c r="CW10" t="s">
        <v>3369</v>
      </c>
      <c r="CX10" t="s">
        <v>2035</v>
      </c>
      <c r="DA10" t="s">
        <v>1288</v>
      </c>
      <c r="DB10" t="s">
        <v>1162</v>
      </c>
    </row>
    <row r="11" spans="1:106" x14ac:dyDescent="0.3">
      <c r="A11" t="s">
        <v>239</v>
      </c>
      <c r="B11" t="s">
        <v>240</v>
      </c>
      <c r="C11" t="s">
        <v>1407</v>
      </c>
      <c r="D11" t="s">
        <v>1408</v>
      </c>
      <c r="E11" t="s">
        <v>1409</v>
      </c>
      <c r="F11" t="s">
        <v>1410</v>
      </c>
      <c r="G11">
        <v>0</v>
      </c>
      <c r="H11">
        <v>0</v>
      </c>
      <c r="I11">
        <v>0</v>
      </c>
      <c r="J11">
        <v>0</v>
      </c>
      <c r="K11">
        <v>0</v>
      </c>
      <c r="L11">
        <v>0</v>
      </c>
      <c r="M11" t="s">
        <v>1020</v>
      </c>
      <c r="N11" t="s">
        <v>1020</v>
      </c>
      <c r="O11" t="s">
        <v>1020</v>
      </c>
      <c r="P11" t="s">
        <v>1020</v>
      </c>
      <c r="Q11" t="s">
        <v>1162</v>
      </c>
      <c r="R11" t="s">
        <v>1162</v>
      </c>
      <c r="S11" t="s">
        <v>1162</v>
      </c>
      <c r="T11" t="s">
        <v>1162</v>
      </c>
      <c r="U11" t="s">
        <v>1020</v>
      </c>
      <c r="V11" t="s">
        <v>1162</v>
      </c>
      <c r="W11" s="169" t="s">
        <v>1162</v>
      </c>
      <c r="X11" t="s">
        <v>1051</v>
      </c>
      <c r="Y11" t="s">
        <v>1051</v>
      </c>
      <c r="Z11" t="s">
        <v>1051</v>
      </c>
      <c r="AA11" t="s">
        <v>1051</v>
      </c>
      <c r="AB11" t="s">
        <v>2037</v>
      </c>
      <c r="AC11" t="s">
        <v>2038</v>
      </c>
      <c r="AD11" t="s">
        <v>2038</v>
      </c>
      <c r="AE11" t="s">
        <v>2038</v>
      </c>
      <c r="AF11" t="s">
        <v>2039</v>
      </c>
      <c r="AG11" t="s">
        <v>2040</v>
      </c>
      <c r="AH11" t="s">
        <v>2038</v>
      </c>
      <c r="AI11" t="s">
        <v>2041</v>
      </c>
      <c r="AJ11" t="s">
        <v>2038</v>
      </c>
      <c r="AK11" t="s">
        <v>2038</v>
      </c>
      <c r="AL11" t="s">
        <v>2038</v>
      </c>
      <c r="AM11" t="s">
        <v>2038</v>
      </c>
      <c r="AN11" t="s">
        <v>1074</v>
      </c>
      <c r="AO11" t="s">
        <v>1072</v>
      </c>
      <c r="AP11" t="s">
        <v>1074</v>
      </c>
      <c r="AQ11" t="s">
        <v>1072</v>
      </c>
      <c r="AR11" t="s">
        <v>1076</v>
      </c>
      <c r="AS11" t="s">
        <v>1074</v>
      </c>
      <c r="AT11" t="s">
        <v>1074</v>
      </c>
      <c r="AU11" t="s">
        <v>1074</v>
      </c>
      <c r="AV11" t="s">
        <v>1074</v>
      </c>
      <c r="AW11" t="s">
        <v>1074</v>
      </c>
      <c r="AX11" t="s">
        <v>1074</v>
      </c>
      <c r="AY11" t="s">
        <v>1074</v>
      </c>
      <c r="AZ11" t="s">
        <v>1074</v>
      </c>
      <c r="BA11" t="s">
        <v>1076</v>
      </c>
      <c r="BB11" t="s">
        <v>1074</v>
      </c>
      <c r="BC11" t="s">
        <v>1074</v>
      </c>
      <c r="BD11" t="s">
        <v>1074</v>
      </c>
      <c r="BE11" t="s">
        <v>1074</v>
      </c>
      <c r="BF11" t="s">
        <v>1076</v>
      </c>
      <c r="BG11" t="s">
        <v>1074</v>
      </c>
      <c r="BH11" t="s">
        <v>1076</v>
      </c>
      <c r="BI11" t="s">
        <v>1074</v>
      </c>
      <c r="BJ11" t="s">
        <v>1076</v>
      </c>
      <c r="BK11" t="s">
        <v>1076</v>
      </c>
      <c r="BL11" t="s">
        <v>1074</v>
      </c>
      <c r="BM11" t="s">
        <v>1076</v>
      </c>
      <c r="BN11" t="s">
        <v>1076</v>
      </c>
      <c r="BO11" t="s">
        <v>1162</v>
      </c>
      <c r="BP11" t="s">
        <v>1162</v>
      </c>
      <c r="BQ11" t="s">
        <v>1162</v>
      </c>
      <c r="BR11" t="s">
        <v>1162</v>
      </c>
      <c r="BS11" t="s">
        <v>3370</v>
      </c>
      <c r="BT11" t="s">
        <v>1162</v>
      </c>
      <c r="BU11" t="s">
        <v>1162</v>
      </c>
      <c r="BV11" t="s">
        <v>1162</v>
      </c>
      <c r="BW11" t="s">
        <v>1162</v>
      </c>
      <c r="BX11" t="s">
        <v>3371</v>
      </c>
      <c r="BY11" t="s">
        <v>2038</v>
      </c>
      <c r="BZ11" t="s">
        <v>2038</v>
      </c>
      <c r="CA11" t="s">
        <v>2038</v>
      </c>
      <c r="CB11" t="s">
        <v>2038</v>
      </c>
      <c r="CC11" t="s">
        <v>2038</v>
      </c>
      <c r="CD11" t="s">
        <v>2038</v>
      </c>
      <c r="CE11" t="s">
        <v>3372</v>
      </c>
      <c r="CF11" t="s">
        <v>2038</v>
      </c>
      <c r="CG11" t="s">
        <v>3373</v>
      </c>
      <c r="CH11" t="s">
        <v>3374</v>
      </c>
      <c r="CI11" t="s">
        <v>2038</v>
      </c>
      <c r="CJ11" t="s">
        <v>2038</v>
      </c>
      <c r="CK11" t="s">
        <v>2038</v>
      </c>
      <c r="CL11" t="s">
        <v>2038</v>
      </c>
      <c r="CM11" t="s">
        <v>3375</v>
      </c>
      <c r="CN11" t="s">
        <v>3376</v>
      </c>
      <c r="CO11" t="s">
        <v>2038</v>
      </c>
      <c r="CP11" t="s">
        <v>2038</v>
      </c>
      <c r="CQ11" t="s">
        <v>2038</v>
      </c>
      <c r="CR11" t="s">
        <v>2038</v>
      </c>
      <c r="CS11" t="s">
        <v>2038</v>
      </c>
      <c r="CT11" t="s">
        <v>2038</v>
      </c>
      <c r="CU11" t="s">
        <v>2038</v>
      </c>
      <c r="CV11" t="s">
        <v>2038</v>
      </c>
      <c r="CW11" t="s">
        <v>2038</v>
      </c>
      <c r="CX11" t="s">
        <v>2038</v>
      </c>
      <c r="DA11" t="s">
        <v>1288</v>
      </c>
      <c r="DB11" t="s">
        <v>1162</v>
      </c>
    </row>
    <row r="12" spans="1:106" x14ac:dyDescent="0.3">
      <c r="A12" t="s">
        <v>248</v>
      </c>
      <c r="B12" t="s">
        <v>249</v>
      </c>
      <c r="C12" t="s">
        <v>1411</v>
      </c>
      <c r="D12" t="s">
        <v>1412</v>
      </c>
      <c r="E12" t="s">
        <v>1413</v>
      </c>
      <c r="F12" t="s">
        <v>1414</v>
      </c>
      <c r="G12">
        <v>0</v>
      </c>
      <c r="H12">
        <v>0</v>
      </c>
      <c r="I12">
        <v>0</v>
      </c>
      <c r="J12">
        <v>0</v>
      </c>
      <c r="K12">
        <v>0</v>
      </c>
      <c r="L12">
        <v>0</v>
      </c>
      <c r="M12" t="s">
        <v>1020</v>
      </c>
      <c r="N12" t="s">
        <v>1020</v>
      </c>
      <c r="O12" t="s">
        <v>1020</v>
      </c>
      <c r="P12" t="s">
        <v>1020</v>
      </c>
      <c r="Q12" t="s">
        <v>1162</v>
      </c>
      <c r="R12" t="s">
        <v>1162</v>
      </c>
      <c r="S12" t="s">
        <v>1162</v>
      </c>
      <c r="T12" t="s">
        <v>1162</v>
      </c>
      <c r="U12" t="s">
        <v>1020</v>
      </c>
      <c r="V12" t="s">
        <v>1162</v>
      </c>
      <c r="W12" s="169" t="s">
        <v>1162</v>
      </c>
      <c r="X12" t="s">
        <v>1053</v>
      </c>
      <c r="Y12" t="s">
        <v>1053</v>
      </c>
      <c r="Z12" t="s">
        <v>1055</v>
      </c>
      <c r="AA12" t="s">
        <v>1053</v>
      </c>
      <c r="AB12" t="s">
        <v>2042</v>
      </c>
      <c r="AC12" t="s">
        <v>2043</v>
      </c>
      <c r="AD12" t="s">
        <v>2044</v>
      </c>
      <c r="AE12" t="s">
        <v>2045</v>
      </c>
      <c r="AF12" t="s">
        <v>2046</v>
      </c>
      <c r="AG12" t="s">
        <v>2047</v>
      </c>
      <c r="AH12" t="s">
        <v>2048</v>
      </c>
      <c r="AI12" t="s">
        <v>2049</v>
      </c>
      <c r="AJ12" t="s">
        <v>2050</v>
      </c>
      <c r="AK12" t="s">
        <v>2050</v>
      </c>
      <c r="AL12" t="s">
        <v>2050</v>
      </c>
      <c r="AM12" t="s">
        <v>2051</v>
      </c>
      <c r="AN12" t="s">
        <v>1074</v>
      </c>
      <c r="AO12" t="s">
        <v>1074</v>
      </c>
      <c r="AP12" t="s">
        <v>1074</v>
      </c>
      <c r="AQ12" t="s">
        <v>1074</v>
      </c>
      <c r="AR12" t="s">
        <v>1074</v>
      </c>
      <c r="AS12" t="s">
        <v>1072</v>
      </c>
      <c r="AT12" t="s">
        <v>1074</v>
      </c>
      <c r="AU12" t="s">
        <v>1074</v>
      </c>
      <c r="AV12" t="s">
        <v>1074</v>
      </c>
      <c r="AW12" t="s">
        <v>1074</v>
      </c>
      <c r="AX12" t="s">
        <v>1074</v>
      </c>
      <c r="AY12" t="s">
        <v>1074</v>
      </c>
      <c r="AZ12" t="s">
        <v>1074</v>
      </c>
      <c r="BA12" t="s">
        <v>1074</v>
      </c>
      <c r="BB12" t="s">
        <v>1074</v>
      </c>
      <c r="BC12" t="s">
        <v>1074</v>
      </c>
      <c r="BD12" t="s">
        <v>1074</v>
      </c>
      <c r="BE12" t="s">
        <v>1074</v>
      </c>
      <c r="BF12" t="s">
        <v>1074</v>
      </c>
      <c r="BG12" t="s">
        <v>1074</v>
      </c>
      <c r="BH12" t="s">
        <v>1074</v>
      </c>
      <c r="BI12" t="s">
        <v>1074</v>
      </c>
      <c r="BJ12" t="s">
        <v>1074</v>
      </c>
      <c r="BK12" t="s">
        <v>1074</v>
      </c>
      <c r="BL12" t="s">
        <v>1074</v>
      </c>
      <c r="BM12" t="s">
        <v>1074</v>
      </c>
      <c r="BN12" t="s">
        <v>1074</v>
      </c>
      <c r="BO12" t="s">
        <v>1162</v>
      </c>
      <c r="BP12" t="s">
        <v>1162</v>
      </c>
      <c r="BQ12" t="s">
        <v>1162</v>
      </c>
      <c r="BR12" t="s">
        <v>1162</v>
      </c>
      <c r="BS12" t="s">
        <v>1162</v>
      </c>
      <c r="BT12" t="s">
        <v>1162</v>
      </c>
      <c r="BU12" t="s">
        <v>1162</v>
      </c>
      <c r="BV12" t="s">
        <v>1162</v>
      </c>
      <c r="BW12" t="s">
        <v>1162</v>
      </c>
      <c r="BX12" t="s">
        <v>3377</v>
      </c>
      <c r="BY12" t="s">
        <v>3378</v>
      </c>
      <c r="BZ12" t="s">
        <v>3379</v>
      </c>
      <c r="CA12" t="s">
        <v>3380</v>
      </c>
      <c r="CB12" t="s">
        <v>3381</v>
      </c>
      <c r="CC12" t="s">
        <v>3382</v>
      </c>
      <c r="CD12" t="s">
        <v>3383</v>
      </c>
      <c r="CE12" t="s">
        <v>3384</v>
      </c>
      <c r="CF12" t="s">
        <v>3385</v>
      </c>
      <c r="CG12" t="s">
        <v>3386</v>
      </c>
      <c r="CH12" t="s">
        <v>3387</v>
      </c>
      <c r="CI12" t="s">
        <v>3388</v>
      </c>
      <c r="CJ12" t="s">
        <v>3389</v>
      </c>
      <c r="CK12" t="s">
        <v>3390</v>
      </c>
      <c r="CL12" t="s">
        <v>3391</v>
      </c>
      <c r="CM12" t="s">
        <v>3392</v>
      </c>
      <c r="CN12" t="s">
        <v>3393</v>
      </c>
      <c r="CO12" t="s">
        <v>3394</v>
      </c>
      <c r="CP12" t="s">
        <v>2050</v>
      </c>
      <c r="CQ12" t="s">
        <v>2050</v>
      </c>
      <c r="CR12" t="s">
        <v>2050</v>
      </c>
      <c r="CS12" t="s">
        <v>2050</v>
      </c>
      <c r="CT12" t="s">
        <v>2050</v>
      </c>
      <c r="CU12" t="s">
        <v>2050</v>
      </c>
      <c r="CV12" t="s">
        <v>2050</v>
      </c>
      <c r="CW12" t="s">
        <v>2050</v>
      </c>
      <c r="CX12" t="s">
        <v>2050</v>
      </c>
      <c r="DA12" t="s">
        <v>1288</v>
      </c>
      <c r="DB12" t="s">
        <v>1162</v>
      </c>
    </row>
    <row r="13" spans="1:106" x14ac:dyDescent="0.3">
      <c r="A13" t="s">
        <v>257</v>
      </c>
      <c r="B13" t="s">
        <v>258</v>
      </c>
      <c r="C13" t="s">
        <v>1365</v>
      </c>
      <c r="D13" t="s">
        <v>1366</v>
      </c>
      <c r="E13">
        <v>7787697752</v>
      </c>
      <c r="F13" t="s">
        <v>1367</v>
      </c>
      <c r="G13">
        <v>0</v>
      </c>
      <c r="H13">
        <v>0</v>
      </c>
      <c r="I13">
        <v>0</v>
      </c>
      <c r="J13">
        <v>0</v>
      </c>
      <c r="K13">
        <v>0</v>
      </c>
      <c r="L13">
        <v>0</v>
      </c>
      <c r="M13" t="s">
        <v>1020</v>
      </c>
      <c r="N13" t="s">
        <v>1020</v>
      </c>
      <c r="O13" t="s">
        <v>1020</v>
      </c>
      <c r="P13" t="s">
        <v>1020</v>
      </c>
      <c r="Q13" t="s">
        <v>1162</v>
      </c>
      <c r="R13" t="s">
        <v>1162</v>
      </c>
      <c r="S13" t="s">
        <v>1162</v>
      </c>
      <c r="T13" t="s">
        <v>1162</v>
      </c>
      <c r="U13" t="s">
        <v>1020</v>
      </c>
      <c r="V13" t="s">
        <v>1162</v>
      </c>
      <c r="W13" s="169" t="s">
        <v>1162</v>
      </c>
      <c r="X13" t="s">
        <v>1053</v>
      </c>
      <c r="Y13" t="s">
        <v>1051</v>
      </c>
      <c r="Z13" t="s">
        <v>1051</v>
      </c>
      <c r="AA13" t="s">
        <v>1053</v>
      </c>
      <c r="AB13" t="s">
        <v>2052</v>
      </c>
      <c r="AC13" t="s">
        <v>2053</v>
      </c>
      <c r="AD13" t="s">
        <v>2054</v>
      </c>
      <c r="AE13" t="s">
        <v>2055</v>
      </c>
      <c r="AF13" t="s">
        <v>2056</v>
      </c>
      <c r="AG13" t="s">
        <v>2057</v>
      </c>
      <c r="AH13" t="s">
        <v>2058</v>
      </c>
      <c r="AI13" t="s">
        <v>2059</v>
      </c>
      <c r="AJ13" t="s">
        <v>2060</v>
      </c>
      <c r="AK13" t="s">
        <v>2061</v>
      </c>
      <c r="AL13" t="s">
        <v>2062</v>
      </c>
      <c r="AM13" t="s">
        <v>2063</v>
      </c>
      <c r="AN13" t="s">
        <v>1074</v>
      </c>
      <c r="AO13" t="s">
        <v>1076</v>
      </c>
      <c r="AP13" t="s">
        <v>1074</v>
      </c>
      <c r="AQ13" t="s">
        <v>1074</v>
      </c>
      <c r="AR13" t="s">
        <v>1072</v>
      </c>
      <c r="AS13" t="s">
        <v>1074</v>
      </c>
      <c r="AT13" t="s">
        <v>1072</v>
      </c>
      <c r="AU13" t="s">
        <v>1074</v>
      </c>
      <c r="AV13" t="s">
        <v>1074</v>
      </c>
      <c r="AW13" t="s">
        <v>1074</v>
      </c>
      <c r="AX13" t="s">
        <v>1076</v>
      </c>
      <c r="AY13" t="s">
        <v>1074</v>
      </c>
      <c r="AZ13" t="s">
        <v>1074</v>
      </c>
      <c r="BA13" t="s">
        <v>1072</v>
      </c>
      <c r="BB13" t="s">
        <v>1074</v>
      </c>
      <c r="BC13" t="s">
        <v>1072</v>
      </c>
      <c r="BD13" t="s">
        <v>1074</v>
      </c>
      <c r="BE13" t="s">
        <v>1074</v>
      </c>
      <c r="BF13" t="s">
        <v>1074</v>
      </c>
      <c r="BG13" t="s">
        <v>1076</v>
      </c>
      <c r="BH13" t="s">
        <v>1074</v>
      </c>
      <c r="BI13" t="s">
        <v>1074</v>
      </c>
      <c r="BJ13" t="s">
        <v>1072</v>
      </c>
      <c r="BK13" t="s">
        <v>1074</v>
      </c>
      <c r="BL13" t="s">
        <v>1072</v>
      </c>
      <c r="BM13" t="s">
        <v>1074</v>
      </c>
      <c r="BN13" t="s">
        <v>1076</v>
      </c>
      <c r="BO13" t="s">
        <v>1162</v>
      </c>
      <c r="BP13" t="s">
        <v>3395</v>
      </c>
      <c r="BQ13" t="s">
        <v>1162</v>
      </c>
      <c r="BR13" t="s">
        <v>1162</v>
      </c>
      <c r="BS13" t="s">
        <v>1162</v>
      </c>
      <c r="BT13" t="s">
        <v>1162</v>
      </c>
      <c r="BU13" t="s">
        <v>1162</v>
      </c>
      <c r="BV13" t="s">
        <v>1162</v>
      </c>
      <c r="BW13" t="s">
        <v>1162</v>
      </c>
      <c r="BX13" t="s">
        <v>3396</v>
      </c>
      <c r="BY13" t="s">
        <v>3397</v>
      </c>
      <c r="BZ13" t="s">
        <v>3398</v>
      </c>
      <c r="CA13" t="s">
        <v>3399</v>
      </c>
      <c r="CB13" t="s">
        <v>3400</v>
      </c>
      <c r="CC13" t="s">
        <v>3401</v>
      </c>
      <c r="CD13" t="s">
        <v>3402</v>
      </c>
      <c r="CE13" t="s">
        <v>3403</v>
      </c>
      <c r="CF13" t="s">
        <v>3404</v>
      </c>
      <c r="CG13" t="s">
        <v>3405</v>
      </c>
      <c r="CH13" t="s">
        <v>3406</v>
      </c>
      <c r="CI13" t="s">
        <v>3407</v>
      </c>
      <c r="CJ13" t="s">
        <v>3408</v>
      </c>
      <c r="CK13" t="s">
        <v>3409</v>
      </c>
      <c r="CL13" t="s">
        <v>3410</v>
      </c>
      <c r="CM13" t="s">
        <v>3411</v>
      </c>
      <c r="CN13" t="s">
        <v>3412</v>
      </c>
      <c r="CO13" t="s">
        <v>3413</v>
      </c>
      <c r="CP13" t="s">
        <v>3414</v>
      </c>
      <c r="CQ13" t="s">
        <v>3414</v>
      </c>
      <c r="CR13" t="s">
        <v>3415</v>
      </c>
      <c r="CS13" t="s">
        <v>3416</v>
      </c>
      <c r="CT13" t="s">
        <v>3414</v>
      </c>
      <c r="CU13" t="s">
        <v>3414</v>
      </c>
      <c r="CV13" t="s">
        <v>3414</v>
      </c>
      <c r="CW13" t="s">
        <v>3414</v>
      </c>
      <c r="CX13" t="s">
        <v>3417</v>
      </c>
      <c r="DA13" t="s">
        <v>1288</v>
      </c>
      <c r="DB13" t="s">
        <v>1162</v>
      </c>
    </row>
    <row r="14" spans="1:106" x14ac:dyDescent="0.3">
      <c r="A14" t="s">
        <v>266</v>
      </c>
      <c r="B14" t="s">
        <v>267</v>
      </c>
      <c r="C14" t="s">
        <v>1624</v>
      </c>
      <c r="D14" t="s">
        <v>1625</v>
      </c>
      <c r="E14" t="s">
        <v>1626</v>
      </c>
      <c r="F14" t="s">
        <v>1627</v>
      </c>
      <c r="G14">
        <v>0</v>
      </c>
      <c r="H14">
        <v>0</v>
      </c>
      <c r="I14">
        <v>0</v>
      </c>
      <c r="J14">
        <v>0</v>
      </c>
      <c r="K14">
        <v>0</v>
      </c>
      <c r="L14">
        <v>0</v>
      </c>
      <c r="M14" t="s">
        <v>1020</v>
      </c>
      <c r="N14" t="s">
        <v>1020</v>
      </c>
      <c r="O14" t="s">
        <v>1020</v>
      </c>
      <c r="P14" t="s">
        <v>1020</v>
      </c>
      <c r="Q14" t="s">
        <v>1162</v>
      </c>
      <c r="R14" t="s">
        <v>1162</v>
      </c>
      <c r="S14" t="s">
        <v>1162</v>
      </c>
      <c r="T14" t="s">
        <v>1162</v>
      </c>
      <c r="U14" t="s">
        <v>1020</v>
      </c>
      <c r="V14" t="s">
        <v>1162</v>
      </c>
      <c r="W14" s="169" t="s">
        <v>1162</v>
      </c>
      <c r="X14" t="s">
        <v>1051</v>
      </c>
      <c r="Y14" t="s">
        <v>1051</v>
      </c>
      <c r="Z14" t="s">
        <v>1051</v>
      </c>
      <c r="AA14" t="s">
        <v>1051</v>
      </c>
      <c r="AB14" t="s">
        <v>2064</v>
      </c>
      <c r="AC14" t="s">
        <v>2065</v>
      </c>
      <c r="AD14" t="s">
        <v>2066</v>
      </c>
      <c r="AE14" t="s">
        <v>2067</v>
      </c>
      <c r="AF14" t="s">
        <v>2068</v>
      </c>
      <c r="AG14" t="s">
        <v>2069</v>
      </c>
      <c r="AH14" t="s">
        <v>2070</v>
      </c>
      <c r="AI14" t="s">
        <v>2071</v>
      </c>
      <c r="AJ14" t="s">
        <v>2072</v>
      </c>
      <c r="AK14" t="s">
        <v>2073</v>
      </c>
      <c r="AL14" t="s">
        <v>2074</v>
      </c>
      <c r="AM14" t="s">
        <v>2075</v>
      </c>
      <c r="AN14" t="s">
        <v>1072</v>
      </c>
      <c r="AO14" t="s">
        <v>1076</v>
      </c>
      <c r="AP14" t="s">
        <v>1074</v>
      </c>
      <c r="AQ14" t="s">
        <v>1078</v>
      </c>
      <c r="AR14" t="s">
        <v>1076</v>
      </c>
      <c r="AS14" t="s">
        <v>1072</v>
      </c>
      <c r="AT14" t="s">
        <v>1076</v>
      </c>
      <c r="AU14" t="s">
        <v>1074</v>
      </c>
      <c r="AV14" t="s">
        <v>1074</v>
      </c>
      <c r="AW14" t="s">
        <v>1072</v>
      </c>
      <c r="AX14" t="s">
        <v>1076</v>
      </c>
      <c r="AY14" t="s">
        <v>1074</v>
      </c>
      <c r="AZ14" t="s">
        <v>1078</v>
      </c>
      <c r="BA14" t="s">
        <v>1076</v>
      </c>
      <c r="BB14" t="s">
        <v>1072</v>
      </c>
      <c r="BC14" t="s">
        <v>1076</v>
      </c>
      <c r="BD14" t="s">
        <v>1074</v>
      </c>
      <c r="BE14" t="s">
        <v>1074</v>
      </c>
      <c r="BF14" t="s">
        <v>1074</v>
      </c>
      <c r="BG14" t="s">
        <v>1076</v>
      </c>
      <c r="BH14" t="s">
        <v>1074</v>
      </c>
      <c r="BI14" t="s">
        <v>1078</v>
      </c>
      <c r="BJ14" t="s">
        <v>1076</v>
      </c>
      <c r="BK14" t="s">
        <v>1074</v>
      </c>
      <c r="BL14" t="s">
        <v>1076</v>
      </c>
      <c r="BM14" t="s">
        <v>1074</v>
      </c>
      <c r="BN14" t="s">
        <v>1074</v>
      </c>
      <c r="BO14" t="s">
        <v>1162</v>
      </c>
      <c r="BP14" t="s">
        <v>3418</v>
      </c>
      <c r="BQ14" t="s">
        <v>1162</v>
      </c>
      <c r="BR14" t="s">
        <v>3419</v>
      </c>
      <c r="BS14" t="s">
        <v>3420</v>
      </c>
      <c r="BT14" t="s">
        <v>1162</v>
      </c>
      <c r="BU14" t="s">
        <v>3421</v>
      </c>
      <c r="BV14" t="s">
        <v>1162</v>
      </c>
      <c r="BW14" t="s">
        <v>1162</v>
      </c>
      <c r="BX14" t="s">
        <v>3422</v>
      </c>
      <c r="BY14" t="s">
        <v>3423</v>
      </c>
      <c r="BZ14" t="s">
        <v>3424</v>
      </c>
      <c r="CA14" t="s">
        <v>3425</v>
      </c>
      <c r="CB14" t="s">
        <v>3426</v>
      </c>
      <c r="CC14" t="s">
        <v>3427</v>
      </c>
      <c r="CD14" t="s">
        <v>3428</v>
      </c>
      <c r="CE14" t="s">
        <v>3429</v>
      </c>
      <c r="CF14" t="s">
        <v>3430</v>
      </c>
      <c r="CG14" t="s">
        <v>3431</v>
      </c>
      <c r="CH14" t="s">
        <v>3432</v>
      </c>
      <c r="CI14" t="s">
        <v>3433</v>
      </c>
      <c r="CJ14" t="s">
        <v>3434</v>
      </c>
      <c r="CK14" t="s">
        <v>3435</v>
      </c>
      <c r="CL14" t="s">
        <v>3436</v>
      </c>
      <c r="CM14" t="s">
        <v>3437</v>
      </c>
      <c r="CN14" t="s">
        <v>3438</v>
      </c>
      <c r="CO14" t="s">
        <v>3439</v>
      </c>
      <c r="CP14" t="s">
        <v>3440</v>
      </c>
      <c r="CQ14" t="s">
        <v>3441</v>
      </c>
      <c r="CR14" t="s">
        <v>3442</v>
      </c>
      <c r="CS14" t="s">
        <v>3443</v>
      </c>
      <c r="CT14" t="s">
        <v>3444</v>
      </c>
      <c r="CU14" t="s">
        <v>3445</v>
      </c>
      <c r="CV14" t="s">
        <v>3446</v>
      </c>
      <c r="CW14" t="s">
        <v>3447</v>
      </c>
      <c r="CX14" t="s">
        <v>3448</v>
      </c>
      <c r="DA14" t="s">
        <v>1288</v>
      </c>
      <c r="DB14" t="s">
        <v>1162</v>
      </c>
    </row>
    <row r="15" spans="1:106" x14ac:dyDescent="0.3">
      <c r="A15" t="s">
        <v>272</v>
      </c>
      <c r="B15" t="s">
        <v>273</v>
      </c>
      <c r="C15" t="s">
        <v>1415</v>
      </c>
      <c r="D15" t="s">
        <v>1416</v>
      </c>
      <c r="E15" t="s">
        <v>1417</v>
      </c>
      <c r="F15" t="s">
        <v>1418</v>
      </c>
      <c r="G15">
        <v>0</v>
      </c>
      <c r="H15">
        <v>0</v>
      </c>
      <c r="I15">
        <v>0</v>
      </c>
      <c r="J15">
        <v>0</v>
      </c>
      <c r="K15">
        <v>0</v>
      </c>
      <c r="L15">
        <v>0</v>
      </c>
      <c r="M15" t="s">
        <v>1020</v>
      </c>
      <c r="N15" t="s">
        <v>1020</v>
      </c>
      <c r="O15" t="s">
        <v>1020</v>
      </c>
      <c r="P15" t="s">
        <v>1020</v>
      </c>
      <c r="Q15" t="s">
        <v>1162</v>
      </c>
      <c r="R15" t="s">
        <v>1162</v>
      </c>
      <c r="S15" t="s">
        <v>1162</v>
      </c>
      <c r="T15" t="s">
        <v>1162</v>
      </c>
      <c r="U15" t="s">
        <v>1020</v>
      </c>
      <c r="V15" t="s">
        <v>1162</v>
      </c>
      <c r="W15" s="169" t="s">
        <v>1162</v>
      </c>
      <c r="X15" t="s">
        <v>1053</v>
      </c>
      <c r="Y15" t="s">
        <v>1051</v>
      </c>
      <c r="Z15" t="s">
        <v>1055</v>
      </c>
      <c r="AA15" t="s">
        <v>1053</v>
      </c>
      <c r="AB15" t="s">
        <v>2076</v>
      </c>
      <c r="AC15" t="s">
        <v>2077</v>
      </c>
      <c r="AD15" t="s">
        <v>2078</v>
      </c>
      <c r="AE15" t="s">
        <v>2079</v>
      </c>
      <c r="AF15" t="s">
        <v>2080</v>
      </c>
      <c r="AG15" t="s">
        <v>2081</v>
      </c>
      <c r="AH15" t="s">
        <v>2082</v>
      </c>
      <c r="AI15" t="s">
        <v>2083</v>
      </c>
      <c r="AJ15" t="s">
        <v>2084</v>
      </c>
      <c r="AK15" t="s">
        <v>2085</v>
      </c>
      <c r="AL15" t="s">
        <v>2086</v>
      </c>
      <c r="AM15" t="s">
        <v>2087</v>
      </c>
      <c r="AN15" t="s">
        <v>1072</v>
      </c>
      <c r="AO15" t="s">
        <v>1074</v>
      </c>
      <c r="AP15" t="s">
        <v>1074</v>
      </c>
      <c r="AQ15" t="s">
        <v>1074</v>
      </c>
      <c r="AR15" t="s">
        <v>1074</v>
      </c>
      <c r="AS15" t="s">
        <v>1074</v>
      </c>
      <c r="AT15" t="s">
        <v>1074</v>
      </c>
      <c r="AU15" t="s">
        <v>1072</v>
      </c>
      <c r="AV15" t="s">
        <v>1070</v>
      </c>
      <c r="AW15" t="s">
        <v>1074</v>
      </c>
      <c r="AX15" t="s">
        <v>1074</v>
      </c>
      <c r="AY15" t="s">
        <v>1076</v>
      </c>
      <c r="AZ15" t="s">
        <v>1074</v>
      </c>
      <c r="BA15" t="s">
        <v>1074</v>
      </c>
      <c r="BB15" t="s">
        <v>1076</v>
      </c>
      <c r="BC15" t="s">
        <v>1074</v>
      </c>
      <c r="BD15" t="s">
        <v>1074</v>
      </c>
      <c r="BE15" t="s">
        <v>1070</v>
      </c>
      <c r="BF15" t="s">
        <v>1076</v>
      </c>
      <c r="BG15" t="s">
        <v>1074</v>
      </c>
      <c r="BH15" t="s">
        <v>1076</v>
      </c>
      <c r="BI15" t="s">
        <v>1076</v>
      </c>
      <c r="BJ15" t="s">
        <v>1076</v>
      </c>
      <c r="BK15" t="s">
        <v>1076</v>
      </c>
      <c r="BL15" t="s">
        <v>1076</v>
      </c>
      <c r="BM15" t="s">
        <v>1074</v>
      </c>
      <c r="BN15" t="s">
        <v>1072</v>
      </c>
      <c r="BO15" t="s">
        <v>1162</v>
      </c>
      <c r="BP15" t="s">
        <v>1162</v>
      </c>
      <c r="BQ15" t="s">
        <v>1162</v>
      </c>
      <c r="BR15" t="s">
        <v>1162</v>
      </c>
      <c r="BS15" t="s">
        <v>1162</v>
      </c>
      <c r="BT15" t="s">
        <v>1162</v>
      </c>
      <c r="BU15" t="s">
        <v>1162</v>
      </c>
      <c r="BV15" t="s">
        <v>1162</v>
      </c>
      <c r="BW15" t="s">
        <v>3449</v>
      </c>
      <c r="BX15" t="s">
        <v>3450</v>
      </c>
      <c r="BY15" t="s">
        <v>3451</v>
      </c>
      <c r="BZ15" t="s">
        <v>3452</v>
      </c>
      <c r="CA15" t="s">
        <v>3453</v>
      </c>
      <c r="CB15" t="s">
        <v>2038</v>
      </c>
      <c r="CC15" t="s">
        <v>2038</v>
      </c>
      <c r="CD15" t="s">
        <v>3454</v>
      </c>
      <c r="CE15" t="s">
        <v>3455</v>
      </c>
      <c r="CF15" t="s">
        <v>3456</v>
      </c>
      <c r="CG15" t="s">
        <v>2038</v>
      </c>
      <c r="CH15" t="s">
        <v>2038</v>
      </c>
      <c r="CI15" t="s">
        <v>3457</v>
      </c>
      <c r="CJ15" t="s">
        <v>2038</v>
      </c>
      <c r="CK15" t="s">
        <v>2038</v>
      </c>
      <c r="CL15" t="s">
        <v>2038</v>
      </c>
      <c r="CM15" t="s">
        <v>2038</v>
      </c>
      <c r="CN15" t="s">
        <v>2038</v>
      </c>
      <c r="CO15" t="s">
        <v>3458</v>
      </c>
      <c r="CP15" t="s">
        <v>2038</v>
      </c>
      <c r="CQ15" t="s">
        <v>2038</v>
      </c>
      <c r="CR15" t="s">
        <v>2038</v>
      </c>
      <c r="CS15" t="s">
        <v>2038</v>
      </c>
      <c r="CT15" t="s">
        <v>2038</v>
      </c>
      <c r="CU15" t="s">
        <v>2038</v>
      </c>
      <c r="CV15" t="s">
        <v>2038</v>
      </c>
      <c r="CW15" t="s">
        <v>2038</v>
      </c>
      <c r="CX15" t="s">
        <v>3459</v>
      </c>
      <c r="DA15" t="s">
        <v>1288</v>
      </c>
      <c r="DB15" t="s">
        <v>1162</v>
      </c>
    </row>
    <row r="16" spans="1:106" x14ac:dyDescent="0.3">
      <c r="A16" t="s">
        <v>279</v>
      </c>
      <c r="B16" t="s">
        <v>280</v>
      </c>
      <c r="C16" t="s">
        <v>1163</v>
      </c>
      <c r="D16" t="s">
        <v>1164</v>
      </c>
      <c r="E16">
        <v>7885656259</v>
      </c>
      <c r="F16" t="s">
        <v>1165</v>
      </c>
      <c r="G16">
        <v>0</v>
      </c>
      <c r="H16">
        <v>0</v>
      </c>
      <c r="I16">
        <v>0</v>
      </c>
      <c r="J16">
        <v>0</v>
      </c>
      <c r="K16">
        <v>0</v>
      </c>
      <c r="L16">
        <v>0</v>
      </c>
      <c r="M16" t="s">
        <v>1020</v>
      </c>
      <c r="N16" t="s">
        <v>1020</v>
      </c>
      <c r="O16" t="s">
        <v>1020</v>
      </c>
      <c r="P16" t="s">
        <v>1020</v>
      </c>
      <c r="Q16" t="s">
        <v>1162</v>
      </c>
      <c r="R16" t="s">
        <v>1162</v>
      </c>
      <c r="S16" t="s">
        <v>1162</v>
      </c>
      <c r="T16" t="s">
        <v>1162</v>
      </c>
      <c r="U16" t="s">
        <v>1020</v>
      </c>
      <c r="V16" t="s">
        <v>1162</v>
      </c>
      <c r="W16" s="169" t="s">
        <v>1162</v>
      </c>
      <c r="X16" t="s">
        <v>1051</v>
      </c>
      <c r="Y16" t="s">
        <v>1053</v>
      </c>
      <c r="Z16" t="s">
        <v>1051</v>
      </c>
      <c r="AA16" t="s">
        <v>1053</v>
      </c>
      <c r="AB16" t="s">
        <v>2088</v>
      </c>
      <c r="AC16" t="s">
        <v>2089</v>
      </c>
      <c r="AD16" t="s">
        <v>2090</v>
      </c>
      <c r="AE16" t="s">
        <v>2091</v>
      </c>
      <c r="AF16" t="s">
        <v>2092</v>
      </c>
      <c r="AG16" t="s">
        <v>2093</v>
      </c>
      <c r="AH16" t="s">
        <v>2094</v>
      </c>
      <c r="AI16" t="s">
        <v>2095</v>
      </c>
      <c r="AJ16" t="s">
        <v>2096</v>
      </c>
      <c r="AK16" t="s">
        <v>2097</v>
      </c>
      <c r="AL16" t="s">
        <v>2098</v>
      </c>
      <c r="AM16" t="s">
        <v>2099</v>
      </c>
      <c r="AN16" t="s">
        <v>1076</v>
      </c>
      <c r="AO16" t="s">
        <v>1074</v>
      </c>
      <c r="AP16" t="s">
        <v>1074</v>
      </c>
      <c r="AQ16" t="s">
        <v>1074</v>
      </c>
      <c r="AR16" t="s">
        <v>1074</v>
      </c>
      <c r="AS16" t="s">
        <v>1076</v>
      </c>
      <c r="AT16" t="s">
        <v>1072</v>
      </c>
      <c r="AU16" t="s">
        <v>1072</v>
      </c>
      <c r="AV16" t="s">
        <v>1074</v>
      </c>
      <c r="AW16" t="s">
        <v>1074</v>
      </c>
      <c r="AX16" t="s">
        <v>1074</v>
      </c>
      <c r="AY16" t="s">
        <v>1074</v>
      </c>
      <c r="AZ16" t="s">
        <v>1074</v>
      </c>
      <c r="BA16" t="s">
        <v>1074</v>
      </c>
      <c r="BB16" t="s">
        <v>1076</v>
      </c>
      <c r="BC16" t="s">
        <v>1072</v>
      </c>
      <c r="BD16" t="s">
        <v>1074</v>
      </c>
      <c r="BE16" t="s">
        <v>1074</v>
      </c>
      <c r="BF16" t="s">
        <v>1076</v>
      </c>
      <c r="BG16" t="s">
        <v>1074</v>
      </c>
      <c r="BH16" t="s">
        <v>1076</v>
      </c>
      <c r="BI16" t="s">
        <v>1076</v>
      </c>
      <c r="BJ16" t="s">
        <v>1076</v>
      </c>
      <c r="BK16" t="s">
        <v>1076</v>
      </c>
      <c r="BL16" t="s">
        <v>1074</v>
      </c>
      <c r="BM16" t="s">
        <v>1074</v>
      </c>
      <c r="BN16" t="s">
        <v>1076</v>
      </c>
      <c r="BO16" t="s">
        <v>3460</v>
      </c>
      <c r="BP16" t="s">
        <v>1162</v>
      </c>
      <c r="BQ16" t="s">
        <v>1162</v>
      </c>
      <c r="BR16" t="s">
        <v>1162</v>
      </c>
      <c r="BS16" t="s">
        <v>1162</v>
      </c>
      <c r="BT16" t="s">
        <v>3461</v>
      </c>
      <c r="BU16" t="s">
        <v>1162</v>
      </c>
      <c r="BV16" t="s">
        <v>1162</v>
      </c>
      <c r="BW16" t="s">
        <v>1162</v>
      </c>
      <c r="BX16" t="s">
        <v>3462</v>
      </c>
      <c r="BY16" t="s">
        <v>3463</v>
      </c>
      <c r="BZ16" t="s">
        <v>3464</v>
      </c>
      <c r="CA16" t="s">
        <v>3465</v>
      </c>
      <c r="CB16" t="s">
        <v>3466</v>
      </c>
      <c r="CC16" t="s">
        <v>3467</v>
      </c>
      <c r="CD16" t="s">
        <v>3468</v>
      </c>
      <c r="CE16" t="s">
        <v>3469</v>
      </c>
      <c r="CF16" t="s">
        <v>3470</v>
      </c>
      <c r="CG16" t="s">
        <v>3471</v>
      </c>
      <c r="CH16" t="s">
        <v>3472</v>
      </c>
      <c r="CI16" t="s">
        <v>3473</v>
      </c>
      <c r="CJ16" t="s">
        <v>3474</v>
      </c>
      <c r="CK16" t="s">
        <v>3475</v>
      </c>
      <c r="CL16" t="s">
        <v>3476</v>
      </c>
      <c r="CM16" t="s">
        <v>3477</v>
      </c>
      <c r="CN16" t="s">
        <v>3478</v>
      </c>
      <c r="CO16" t="s">
        <v>3479</v>
      </c>
      <c r="CP16" t="s">
        <v>3480</v>
      </c>
      <c r="CQ16" t="s">
        <v>3481</v>
      </c>
      <c r="CR16" t="s">
        <v>3482</v>
      </c>
      <c r="CS16" t="s">
        <v>3483</v>
      </c>
      <c r="CT16" t="s">
        <v>3484</v>
      </c>
      <c r="CU16" t="s">
        <v>3485</v>
      </c>
      <c r="CV16" t="s">
        <v>3486</v>
      </c>
      <c r="CW16" t="s">
        <v>3487</v>
      </c>
      <c r="CX16" t="s">
        <v>3488</v>
      </c>
      <c r="DA16" t="s">
        <v>1288</v>
      </c>
      <c r="DB16" t="s">
        <v>1162</v>
      </c>
    </row>
    <row r="17" spans="1:106" x14ac:dyDescent="0.3">
      <c r="A17" t="s">
        <v>287</v>
      </c>
      <c r="B17" t="s">
        <v>288</v>
      </c>
      <c r="C17" t="s">
        <v>1368</v>
      </c>
      <c r="D17" t="s">
        <v>1369</v>
      </c>
      <c r="E17" t="s">
        <v>1370</v>
      </c>
      <c r="F17" t="s">
        <v>1371</v>
      </c>
      <c r="G17">
        <v>0</v>
      </c>
      <c r="H17">
        <v>0</v>
      </c>
      <c r="I17">
        <v>0</v>
      </c>
      <c r="J17">
        <v>0</v>
      </c>
      <c r="K17">
        <v>0</v>
      </c>
      <c r="L17">
        <v>0</v>
      </c>
      <c r="M17" t="s">
        <v>1020</v>
      </c>
      <c r="N17" t="s">
        <v>1020</v>
      </c>
      <c r="O17" t="s">
        <v>1020</v>
      </c>
      <c r="P17" t="s">
        <v>1020</v>
      </c>
      <c r="Q17" t="s">
        <v>1162</v>
      </c>
      <c r="R17" t="s">
        <v>1162</v>
      </c>
      <c r="S17" t="s">
        <v>1162</v>
      </c>
      <c r="T17" t="s">
        <v>1162</v>
      </c>
      <c r="U17" t="s">
        <v>1020</v>
      </c>
      <c r="V17" t="s">
        <v>1162</v>
      </c>
      <c r="W17" s="169" t="s">
        <v>1162</v>
      </c>
      <c r="X17" t="s">
        <v>1051</v>
      </c>
      <c r="Y17" t="s">
        <v>1051</v>
      </c>
      <c r="Z17" t="s">
        <v>1055</v>
      </c>
      <c r="AA17" t="s">
        <v>1053</v>
      </c>
      <c r="AB17" t="s">
        <v>2100</v>
      </c>
      <c r="AC17" t="s">
        <v>2101</v>
      </c>
      <c r="AD17" t="s">
        <v>2102</v>
      </c>
      <c r="AE17" t="s">
        <v>2103</v>
      </c>
      <c r="AF17" t="s">
        <v>2104</v>
      </c>
      <c r="AG17" t="s">
        <v>2105</v>
      </c>
      <c r="AH17" t="s">
        <v>2102</v>
      </c>
      <c r="AI17" t="s">
        <v>2106</v>
      </c>
      <c r="AJ17" t="s">
        <v>2102</v>
      </c>
      <c r="AK17" t="s">
        <v>2102</v>
      </c>
      <c r="AL17" t="s">
        <v>2102</v>
      </c>
      <c r="AM17" t="s">
        <v>2107</v>
      </c>
      <c r="AN17" t="s">
        <v>1076</v>
      </c>
      <c r="AO17" t="s">
        <v>1074</v>
      </c>
      <c r="AP17" t="s">
        <v>1074</v>
      </c>
      <c r="AQ17" t="s">
        <v>1074</v>
      </c>
      <c r="AR17" t="s">
        <v>1076</v>
      </c>
      <c r="AS17" t="s">
        <v>1072</v>
      </c>
      <c r="AT17" t="s">
        <v>1074</v>
      </c>
      <c r="AU17" t="s">
        <v>1076</v>
      </c>
      <c r="AV17" t="s">
        <v>1074</v>
      </c>
      <c r="AW17" t="s">
        <v>1076</v>
      </c>
      <c r="AX17" t="s">
        <v>1074</v>
      </c>
      <c r="AY17" t="s">
        <v>1074</v>
      </c>
      <c r="AZ17" t="s">
        <v>1074</v>
      </c>
      <c r="BA17" t="s">
        <v>1076</v>
      </c>
      <c r="BB17" t="s">
        <v>1072</v>
      </c>
      <c r="BC17" t="s">
        <v>1074</v>
      </c>
      <c r="BD17" t="s">
        <v>1076</v>
      </c>
      <c r="BE17" t="s">
        <v>1074</v>
      </c>
      <c r="BF17" t="s">
        <v>1076</v>
      </c>
      <c r="BG17" t="s">
        <v>1074</v>
      </c>
      <c r="BH17" t="s">
        <v>1074</v>
      </c>
      <c r="BI17" t="s">
        <v>1074</v>
      </c>
      <c r="BJ17" t="s">
        <v>1076</v>
      </c>
      <c r="BK17" t="s">
        <v>1072</v>
      </c>
      <c r="BL17" t="s">
        <v>1074</v>
      </c>
      <c r="BM17" t="s">
        <v>1076</v>
      </c>
      <c r="BN17" t="s">
        <v>1074</v>
      </c>
      <c r="BO17" t="s">
        <v>3489</v>
      </c>
      <c r="BP17" t="s">
        <v>1162</v>
      </c>
      <c r="BQ17" t="s">
        <v>1162</v>
      </c>
      <c r="BR17" t="s">
        <v>1162</v>
      </c>
      <c r="BS17" t="s">
        <v>3490</v>
      </c>
      <c r="BT17" t="s">
        <v>1162</v>
      </c>
      <c r="BU17" t="s">
        <v>1162</v>
      </c>
      <c r="BV17" t="s">
        <v>3491</v>
      </c>
      <c r="BW17" t="s">
        <v>1162</v>
      </c>
      <c r="BX17" t="s">
        <v>3492</v>
      </c>
      <c r="BY17" t="s">
        <v>3493</v>
      </c>
      <c r="BZ17" t="s">
        <v>2102</v>
      </c>
      <c r="CA17" t="s">
        <v>3494</v>
      </c>
      <c r="CB17" t="s">
        <v>3495</v>
      </c>
      <c r="CC17" t="s">
        <v>3496</v>
      </c>
      <c r="CD17" t="s">
        <v>2102</v>
      </c>
      <c r="CE17" t="s">
        <v>3497</v>
      </c>
      <c r="CF17" t="s">
        <v>3498</v>
      </c>
      <c r="CG17" t="s">
        <v>3499</v>
      </c>
      <c r="CH17" t="s">
        <v>3500</v>
      </c>
      <c r="CI17" t="s">
        <v>3501</v>
      </c>
      <c r="CJ17" t="s">
        <v>3502</v>
      </c>
      <c r="CK17" t="s">
        <v>3503</v>
      </c>
      <c r="CL17" t="s">
        <v>3504</v>
      </c>
      <c r="CM17" t="s">
        <v>3505</v>
      </c>
      <c r="CN17" t="s">
        <v>3506</v>
      </c>
      <c r="CO17" t="s">
        <v>2102</v>
      </c>
      <c r="CP17" t="s">
        <v>3507</v>
      </c>
      <c r="CQ17" t="s">
        <v>3507</v>
      </c>
      <c r="CR17" t="s">
        <v>2102</v>
      </c>
      <c r="CS17" t="s">
        <v>2102</v>
      </c>
      <c r="CT17" t="s">
        <v>2102</v>
      </c>
      <c r="CU17" t="s">
        <v>2102</v>
      </c>
      <c r="CV17" t="s">
        <v>2102</v>
      </c>
      <c r="CW17" t="s">
        <v>3508</v>
      </c>
      <c r="CX17" t="s">
        <v>2102</v>
      </c>
      <c r="DA17" t="s">
        <v>1288</v>
      </c>
      <c r="DB17" t="s">
        <v>1162</v>
      </c>
    </row>
    <row r="18" spans="1:106" x14ac:dyDescent="0.3">
      <c r="A18" t="s">
        <v>294</v>
      </c>
      <c r="B18" t="s">
        <v>295</v>
      </c>
      <c r="C18" t="s">
        <v>1659</v>
      </c>
      <c r="D18" t="s">
        <v>1660</v>
      </c>
      <c r="E18" t="s">
        <v>1661</v>
      </c>
      <c r="F18" t="s">
        <v>1662</v>
      </c>
      <c r="G18">
        <v>0</v>
      </c>
      <c r="H18">
        <v>0</v>
      </c>
      <c r="I18">
        <v>0</v>
      </c>
      <c r="J18">
        <v>0</v>
      </c>
      <c r="K18">
        <v>0</v>
      </c>
      <c r="L18">
        <v>0</v>
      </c>
      <c r="M18" t="s">
        <v>1020</v>
      </c>
      <c r="N18" t="s">
        <v>1020</v>
      </c>
      <c r="O18" t="s">
        <v>1020</v>
      </c>
      <c r="P18" t="s">
        <v>1020</v>
      </c>
      <c r="Q18" t="s">
        <v>1162</v>
      </c>
      <c r="R18" t="s">
        <v>1162</v>
      </c>
      <c r="S18" t="s">
        <v>1162</v>
      </c>
      <c r="T18" t="s">
        <v>1162</v>
      </c>
      <c r="U18" t="s">
        <v>1020</v>
      </c>
      <c r="V18" t="s">
        <v>1162</v>
      </c>
      <c r="W18" s="169" t="s">
        <v>1162</v>
      </c>
      <c r="X18" t="s">
        <v>1053</v>
      </c>
      <c r="Y18" t="s">
        <v>1053</v>
      </c>
      <c r="Z18" t="s">
        <v>1051</v>
      </c>
      <c r="AA18" t="s">
        <v>1051</v>
      </c>
      <c r="AB18" t="s">
        <v>2108</v>
      </c>
      <c r="AC18" t="s">
        <v>2109</v>
      </c>
      <c r="AD18" t="s">
        <v>2110</v>
      </c>
      <c r="AE18" t="s">
        <v>2111</v>
      </c>
      <c r="AF18" t="s">
        <v>2112</v>
      </c>
      <c r="AG18" t="s">
        <v>2113</v>
      </c>
      <c r="AH18" t="s">
        <v>2114</v>
      </c>
      <c r="AI18" t="s">
        <v>2115</v>
      </c>
      <c r="AJ18" t="s">
        <v>2102</v>
      </c>
      <c r="AK18" t="s">
        <v>2102</v>
      </c>
      <c r="AL18" t="s">
        <v>2102</v>
      </c>
      <c r="AM18" t="s">
        <v>2102</v>
      </c>
      <c r="AN18" t="s">
        <v>1074</v>
      </c>
      <c r="AO18" t="s">
        <v>1076</v>
      </c>
      <c r="AP18" t="s">
        <v>1074</v>
      </c>
      <c r="AQ18" t="s">
        <v>1074</v>
      </c>
      <c r="AR18" t="s">
        <v>1072</v>
      </c>
      <c r="AS18" t="s">
        <v>1074</v>
      </c>
      <c r="AT18" t="s">
        <v>1074</v>
      </c>
      <c r="AU18" t="s">
        <v>1074</v>
      </c>
      <c r="AV18" t="s">
        <v>1074</v>
      </c>
      <c r="AW18" t="s">
        <v>1074</v>
      </c>
      <c r="AX18" t="s">
        <v>1076</v>
      </c>
      <c r="AY18" t="s">
        <v>1074</v>
      </c>
      <c r="AZ18" t="s">
        <v>1074</v>
      </c>
      <c r="BA18" t="s">
        <v>1074</v>
      </c>
      <c r="BB18" t="s">
        <v>1076</v>
      </c>
      <c r="BC18" t="s">
        <v>1074</v>
      </c>
      <c r="BD18" t="s">
        <v>1076</v>
      </c>
      <c r="BE18" t="s">
        <v>1074</v>
      </c>
      <c r="BF18" t="s">
        <v>1074</v>
      </c>
      <c r="BG18" t="s">
        <v>1076</v>
      </c>
      <c r="BH18" t="s">
        <v>1074</v>
      </c>
      <c r="BI18" t="s">
        <v>1074</v>
      </c>
      <c r="BJ18" t="s">
        <v>1074</v>
      </c>
      <c r="BK18" t="s">
        <v>1076</v>
      </c>
      <c r="BL18" t="s">
        <v>1074</v>
      </c>
      <c r="BM18" t="s">
        <v>1076</v>
      </c>
      <c r="BN18" t="s">
        <v>1076</v>
      </c>
      <c r="BO18" t="s">
        <v>1162</v>
      </c>
      <c r="BP18" t="s">
        <v>3509</v>
      </c>
      <c r="BQ18" t="s">
        <v>1162</v>
      </c>
      <c r="BR18" t="s">
        <v>1162</v>
      </c>
      <c r="BS18" t="s">
        <v>1162</v>
      </c>
      <c r="BT18" t="s">
        <v>1162</v>
      </c>
      <c r="BU18" t="s">
        <v>1162</v>
      </c>
      <c r="BV18" t="s">
        <v>1162</v>
      </c>
      <c r="BW18" t="s">
        <v>1162</v>
      </c>
      <c r="BX18" t="s">
        <v>3510</v>
      </c>
      <c r="BY18" t="s">
        <v>3511</v>
      </c>
      <c r="BZ18" t="s">
        <v>3512</v>
      </c>
      <c r="CA18" t="s">
        <v>3513</v>
      </c>
      <c r="CB18" t="s">
        <v>3514</v>
      </c>
      <c r="CC18" t="s">
        <v>3515</v>
      </c>
      <c r="CD18" t="s">
        <v>3516</v>
      </c>
      <c r="CE18" t="s">
        <v>3517</v>
      </c>
      <c r="CF18" t="s">
        <v>3518</v>
      </c>
      <c r="CG18" t="s">
        <v>3519</v>
      </c>
      <c r="CH18" t="s">
        <v>3520</v>
      </c>
      <c r="CI18" t="s">
        <v>3521</v>
      </c>
      <c r="CJ18" t="s">
        <v>3522</v>
      </c>
      <c r="CK18" t="s">
        <v>3523</v>
      </c>
      <c r="CL18" t="s">
        <v>3524</v>
      </c>
      <c r="CM18" t="s">
        <v>3525</v>
      </c>
      <c r="CN18" t="s">
        <v>3526</v>
      </c>
      <c r="CO18" t="s">
        <v>3527</v>
      </c>
      <c r="CP18" t="s">
        <v>2050</v>
      </c>
      <c r="CQ18" t="s">
        <v>2050</v>
      </c>
      <c r="CR18" t="s">
        <v>2050</v>
      </c>
      <c r="CS18" t="s">
        <v>2050</v>
      </c>
      <c r="CT18" t="s">
        <v>2050</v>
      </c>
      <c r="CU18" t="s">
        <v>2050</v>
      </c>
      <c r="CV18" t="s">
        <v>2050</v>
      </c>
      <c r="CW18" t="s">
        <v>2050</v>
      </c>
      <c r="CX18" t="s">
        <v>3528</v>
      </c>
      <c r="DA18" t="s">
        <v>1288</v>
      </c>
      <c r="DB18" t="s">
        <v>1162</v>
      </c>
    </row>
    <row r="19" spans="1:106" x14ac:dyDescent="0.3">
      <c r="A19" t="s">
        <v>300</v>
      </c>
      <c r="B19" t="s">
        <v>301</v>
      </c>
      <c r="C19" t="s">
        <v>1166</v>
      </c>
      <c r="D19" t="s">
        <v>1167</v>
      </c>
      <c r="E19">
        <v>7779454669</v>
      </c>
      <c r="F19" t="s">
        <v>1168</v>
      </c>
      <c r="G19">
        <v>0</v>
      </c>
      <c r="H19">
        <v>0</v>
      </c>
      <c r="I19">
        <v>0</v>
      </c>
      <c r="J19">
        <v>0</v>
      </c>
      <c r="K19">
        <v>0</v>
      </c>
      <c r="L19">
        <v>0</v>
      </c>
      <c r="M19" t="s">
        <v>1020</v>
      </c>
      <c r="N19" t="s">
        <v>1020</v>
      </c>
      <c r="O19" t="s">
        <v>1020</v>
      </c>
      <c r="P19" t="s">
        <v>1020</v>
      </c>
      <c r="Q19" t="s">
        <v>1162</v>
      </c>
      <c r="R19" t="s">
        <v>1162</v>
      </c>
      <c r="S19" t="s">
        <v>1162</v>
      </c>
      <c r="T19" t="s">
        <v>1162</v>
      </c>
      <c r="U19" t="s">
        <v>1020</v>
      </c>
      <c r="V19" t="s">
        <v>1162</v>
      </c>
      <c r="W19" s="169" t="s">
        <v>1162</v>
      </c>
      <c r="X19" t="s">
        <v>1053</v>
      </c>
      <c r="Y19" t="s">
        <v>1053</v>
      </c>
      <c r="Z19" t="s">
        <v>1055</v>
      </c>
      <c r="AA19" t="s">
        <v>1051</v>
      </c>
      <c r="AB19" t="s">
        <v>2116</v>
      </c>
      <c r="AC19" t="s">
        <v>2117</v>
      </c>
      <c r="AD19" t="s">
        <v>2118</v>
      </c>
      <c r="AE19" t="s">
        <v>2119</v>
      </c>
      <c r="AF19" t="s">
        <v>2120</v>
      </c>
      <c r="AG19" t="s">
        <v>2121</v>
      </c>
      <c r="AH19" t="s">
        <v>2122</v>
      </c>
      <c r="AI19" t="s">
        <v>2123</v>
      </c>
      <c r="AJ19" t="s">
        <v>2124</v>
      </c>
      <c r="AK19" t="s">
        <v>2124</v>
      </c>
      <c r="AL19" t="s">
        <v>2124</v>
      </c>
      <c r="AM19" t="s">
        <v>2124</v>
      </c>
      <c r="AN19" t="s">
        <v>1074</v>
      </c>
      <c r="AO19" t="s">
        <v>1074</v>
      </c>
      <c r="AP19" t="s">
        <v>1074</v>
      </c>
      <c r="AQ19" t="s">
        <v>1074</v>
      </c>
      <c r="AR19" t="s">
        <v>1072</v>
      </c>
      <c r="AS19" t="s">
        <v>1074</v>
      </c>
      <c r="AT19" t="s">
        <v>1074</v>
      </c>
      <c r="AU19" t="s">
        <v>1074</v>
      </c>
      <c r="AV19" t="s">
        <v>1074</v>
      </c>
      <c r="AW19" t="s">
        <v>1074</v>
      </c>
      <c r="AX19" t="s">
        <v>1074</v>
      </c>
      <c r="AY19" t="s">
        <v>1074</v>
      </c>
      <c r="AZ19" t="s">
        <v>1074</v>
      </c>
      <c r="BA19" t="s">
        <v>1072</v>
      </c>
      <c r="BB19" t="s">
        <v>1074</v>
      </c>
      <c r="BC19" t="s">
        <v>1074</v>
      </c>
      <c r="BD19" t="s">
        <v>1074</v>
      </c>
      <c r="BE19" t="s">
        <v>1074</v>
      </c>
      <c r="BF19" t="s">
        <v>1074</v>
      </c>
      <c r="BG19" t="s">
        <v>1076</v>
      </c>
      <c r="BH19" t="s">
        <v>1076</v>
      </c>
      <c r="BI19" t="s">
        <v>1074</v>
      </c>
      <c r="BJ19" t="s">
        <v>1074</v>
      </c>
      <c r="BK19" t="s">
        <v>1074</v>
      </c>
      <c r="BL19" t="s">
        <v>1074</v>
      </c>
      <c r="BM19" t="s">
        <v>1074</v>
      </c>
      <c r="BN19" t="s">
        <v>1074</v>
      </c>
      <c r="BO19" t="s">
        <v>1162</v>
      </c>
      <c r="BP19" t="s">
        <v>1162</v>
      </c>
      <c r="BQ19" t="s">
        <v>1162</v>
      </c>
      <c r="BR19" t="s">
        <v>1162</v>
      </c>
      <c r="BS19" t="s">
        <v>1162</v>
      </c>
      <c r="BT19" t="s">
        <v>1162</v>
      </c>
      <c r="BU19" t="s">
        <v>1162</v>
      </c>
      <c r="BV19" t="s">
        <v>1162</v>
      </c>
      <c r="BW19" t="s">
        <v>1162</v>
      </c>
      <c r="BX19" t="s">
        <v>3529</v>
      </c>
      <c r="BY19" t="s">
        <v>3530</v>
      </c>
      <c r="BZ19" t="s">
        <v>3531</v>
      </c>
      <c r="CA19" t="s">
        <v>3532</v>
      </c>
      <c r="CB19" t="s">
        <v>3533</v>
      </c>
      <c r="CC19" t="s">
        <v>3534</v>
      </c>
      <c r="CD19" t="s">
        <v>3535</v>
      </c>
      <c r="CE19" t="s">
        <v>3536</v>
      </c>
      <c r="CF19" t="s">
        <v>3537</v>
      </c>
      <c r="CG19" t="s">
        <v>3538</v>
      </c>
      <c r="CH19" t="s">
        <v>3539</v>
      </c>
      <c r="CI19" t="s">
        <v>3540</v>
      </c>
      <c r="CJ19" t="s">
        <v>3541</v>
      </c>
      <c r="CK19" t="s">
        <v>3542</v>
      </c>
      <c r="CL19" t="s">
        <v>3543</v>
      </c>
      <c r="CM19" t="s">
        <v>3544</v>
      </c>
      <c r="CN19" t="s">
        <v>3545</v>
      </c>
      <c r="CO19" t="s">
        <v>3546</v>
      </c>
      <c r="CP19" t="s">
        <v>2102</v>
      </c>
      <c r="CQ19" t="s">
        <v>2102</v>
      </c>
      <c r="CR19" t="s">
        <v>2102</v>
      </c>
      <c r="CS19" t="s">
        <v>2102</v>
      </c>
      <c r="CT19" t="s">
        <v>2102</v>
      </c>
      <c r="CU19" t="s">
        <v>2102</v>
      </c>
      <c r="CV19" t="s">
        <v>2102</v>
      </c>
      <c r="CW19" t="s">
        <v>2102</v>
      </c>
      <c r="CX19" t="s">
        <v>3547</v>
      </c>
      <c r="DA19" t="s">
        <v>1288</v>
      </c>
      <c r="DB19" t="s">
        <v>1162</v>
      </c>
    </row>
    <row r="20" spans="1:106" x14ac:dyDescent="0.3">
      <c r="A20" t="s">
        <v>305</v>
      </c>
      <c r="B20" t="s">
        <v>306</v>
      </c>
      <c r="C20" t="s">
        <v>1260</v>
      </c>
      <c r="D20" t="s">
        <v>1261</v>
      </c>
      <c r="E20" t="s">
        <v>1262</v>
      </c>
      <c r="F20" t="s">
        <v>1263</v>
      </c>
      <c r="G20">
        <v>0</v>
      </c>
      <c r="H20">
        <v>0</v>
      </c>
      <c r="I20">
        <v>0</v>
      </c>
      <c r="J20">
        <v>0</v>
      </c>
      <c r="K20">
        <v>0</v>
      </c>
      <c r="L20">
        <v>0</v>
      </c>
      <c r="M20" t="s">
        <v>1020</v>
      </c>
      <c r="N20" t="s">
        <v>1020</v>
      </c>
      <c r="O20" t="s">
        <v>1020</v>
      </c>
      <c r="P20" t="s">
        <v>1020</v>
      </c>
      <c r="Q20" t="s">
        <v>1162</v>
      </c>
      <c r="R20" t="s">
        <v>1162</v>
      </c>
      <c r="S20" t="s">
        <v>1162</v>
      </c>
      <c r="T20" t="s">
        <v>1162</v>
      </c>
      <c r="U20" t="s">
        <v>1020</v>
      </c>
      <c r="V20" t="s">
        <v>1162</v>
      </c>
      <c r="W20" s="169" t="s">
        <v>1162</v>
      </c>
      <c r="X20" t="s">
        <v>1051</v>
      </c>
      <c r="Y20" t="s">
        <v>1051</v>
      </c>
      <c r="Z20" t="s">
        <v>1055</v>
      </c>
      <c r="AA20" t="s">
        <v>1051</v>
      </c>
      <c r="AB20" t="s">
        <v>2125</v>
      </c>
      <c r="AC20" t="s">
        <v>2126</v>
      </c>
      <c r="AD20" t="s">
        <v>2127</v>
      </c>
      <c r="AE20" t="s">
        <v>2128</v>
      </c>
      <c r="AF20" t="s">
        <v>2129</v>
      </c>
      <c r="AG20" t="s">
        <v>2130</v>
      </c>
      <c r="AH20" t="s">
        <v>2131</v>
      </c>
      <c r="AI20" t="s">
        <v>2132</v>
      </c>
      <c r="AJ20" t="s">
        <v>2133</v>
      </c>
      <c r="AK20" t="s">
        <v>2133</v>
      </c>
      <c r="AL20" t="s">
        <v>2133</v>
      </c>
      <c r="AM20" t="s">
        <v>2133</v>
      </c>
      <c r="AN20" t="s">
        <v>1074</v>
      </c>
      <c r="AO20" t="s">
        <v>1074</v>
      </c>
      <c r="AP20" t="s">
        <v>1074</v>
      </c>
      <c r="AQ20" t="s">
        <v>1074</v>
      </c>
      <c r="AR20" t="s">
        <v>1074</v>
      </c>
      <c r="AS20" t="s">
        <v>1074</v>
      </c>
      <c r="AT20" t="s">
        <v>1074</v>
      </c>
      <c r="AU20" t="s">
        <v>1074</v>
      </c>
      <c r="AV20" t="s">
        <v>1074</v>
      </c>
      <c r="AW20" t="s">
        <v>1074</v>
      </c>
      <c r="AX20" t="s">
        <v>1074</v>
      </c>
      <c r="AY20" t="s">
        <v>1074</v>
      </c>
      <c r="AZ20" t="s">
        <v>1074</v>
      </c>
      <c r="BA20" t="s">
        <v>1074</v>
      </c>
      <c r="BB20" t="s">
        <v>1074</v>
      </c>
      <c r="BC20" t="s">
        <v>1074</v>
      </c>
      <c r="BD20" t="s">
        <v>1074</v>
      </c>
      <c r="BE20" t="s">
        <v>1074</v>
      </c>
      <c r="BF20" t="s">
        <v>1076</v>
      </c>
      <c r="BG20" t="s">
        <v>1076</v>
      </c>
      <c r="BH20" t="s">
        <v>1076</v>
      </c>
      <c r="BI20" t="s">
        <v>1076</v>
      </c>
      <c r="BJ20" t="s">
        <v>1074</v>
      </c>
      <c r="BK20" t="s">
        <v>1074</v>
      </c>
      <c r="BL20" t="s">
        <v>1074</v>
      </c>
      <c r="BM20" t="s">
        <v>1076</v>
      </c>
      <c r="BN20" t="s">
        <v>1076</v>
      </c>
      <c r="BO20" t="s">
        <v>1162</v>
      </c>
      <c r="BP20" t="s">
        <v>1162</v>
      </c>
      <c r="BQ20" t="s">
        <v>1162</v>
      </c>
      <c r="BR20" t="s">
        <v>1162</v>
      </c>
      <c r="BS20" t="s">
        <v>1162</v>
      </c>
      <c r="BT20" t="s">
        <v>1162</v>
      </c>
      <c r="BU20" t="s">
        <v>1162</v>
      </c>
      <c r="BV20" t="s">
        <v>1162</v>
      </c>
      <c r="BW20" t="s">
        <v>1162</v>
      </c>
      <c r="BX20" t="s">
        <v>3548</v>
      </c>
      <c r="BY20" t="s">
        <v>3549</v>
      </c>
      <c r="BZ20" t="s">
        <v>3550</v>
      </c>
      <c r="CA20" t="s">
        <v>3551</v>
      </c>
      <c r="CB20" t="s">
        <v>3552</v>
      </c>
      <c r="CC20" t="s">
        <v>3553</v>
      </c>
      <c r="CD20" t="s">
        <v>3554</v>
      </c>
      <c r="CE20" t="s">
        <v>3555</v>
      </c>
      <c r="CF20" t="s">
        <v>3556</v>
      </c>
      <c r="CG20" t="s">
        <v>3557</v>
      </c>
      <c r="CH20" t="s">
        <v>3558</v>
      </c>
      <c r="CI20" t="s">
        <v>3559</v>
      </c>
      <c r="CJ20" t="s">
        <v>3560</v>
      </c>
      <c r="CK20" t="s">
        <v>3561</v>
      </c>
      <c r="CL20" t="s">
        <v>3562</v>
      </c>
      <c r="CM20" t="s">
        <v>3563</v>
      </c>
      <c r="CN20" t="s">
        <v>3564</v>
      </c>
      <c r="CO20" t="s">
        <v>3565</v>
      </c>
      <c r="CP20" t="s">
        <v>2138</v>
      </c>
      <c r="CQ20" t="s">
        <v>2138</v>
      </c>
      <c r="CR20" t="s">
        <v>2138</v>
      </c>
      <c r="CS20" t="s">
        <v>2138</v>
      </c>
      <c r="CT20" t="s">
        <v>2138</v>
      </c>
      <c r="CU20" t="s">
        <v>2138</v>
      </c>
      <c r="CV20" t="s">
        <v>2138</v>
      </c>
      <c r="CW20" t="s">
        <v>2138</v>
      </c>
      <c r="CX20" t="s">
        <v>2133</v>
      </c>
      <c r="DA20" t="s">
        <v>1288</v>
      </c>
      <c r="DB20" t="s">
        <v>1162</v>
      </c>
    </row>
    <row r="21" spans="1:106" x14ac:dyDescent="0.3">
      <c r="A21" t="s">
        <v>311</v>
      </c>
      <c r="B21" t="s">
        <v>312</v>
      </c>
      <c r="C21" t="s">
        <v>1419</v>
      </c>
      <c r="D21" t="s">
        <v>1420</v>
      </c>
      <c r="E21" t="s">
        <v>1421</v>
      </c>
      <c r="F21" t="s">
        <v>1422</v>
      </c>
      <c r="G21">
        <v>0</v>
      </c>
      <c r="H21">
        <v>0</v>
      </c>
      <c r="I21">
        <v>0</v>
      </c>
      <c r="J21">
        <v>0</v>
      </c>
      <c r="K21">
        <v>0</v>
      </c>
      <c r="L21">
        <v>0</v>
      </c>
      <c r="M21" t="s">
        <v>1020</v>
      </c>
      <c r="N21" t="s">
        <v>1020</v>
      </c>
      <c r="O21" t="s">
        <v>1020</v>
      </c>
      <c r="P21" t="s">
        <v>1020</v>
      </c>
      <c r="Q21" t="s">
        <v>1162</v>
      </c>
      <c r="R21" t="s">
        <v>1162</v>
      </c>
      <c r="S21" t="s">
        <v>1162</v>
      </c>
      <c r="T21" t="s">
        <v>1162</v>
      </c>
      <c r="U21" t="s">
        <v>1020</v>
      </c>
      <c r="V21" t="s">
        <v>1162</v>
      </c>
      <c r="W21" s="169" t="s">
        <v>1162</v>
      </c>
      <c r="X21" t="s">
        <v>1055</v>
      </c>
      <c r="Y21" t="s">
        <v>1051</v>
      </c>
      <c r="Z21" t="s">
        <v>1051</v>
      </c>
      <c r="AA21" t="s">
        <v>1051</v>
      </c>
      <c r="AB21" t="s">
        <v>2134</v>
      </c>
      <c r="AC21" t="s">
        <v>2135</v>
      </c>
      <c r="AD21" t="s">
        <v>2135</v>
      </c>
      <c r="AE21" t="s">
        <v>2135</v>
      </c>
      <c r="AF21" t="s">
        <v>2038</v>
      </c>
      <c r="AG21" t="s">
        <v>2136</v>
      </c>
      <c r="AH21" t="s">
        <v>2050</v>
      </c>
      <c r="AI21" t="s">
        <v>2137</v>
      </c>
      <c r="AJ21" t="s">
        <v>2138</v>
      </c>
      <c r="AK21" t="s">
        <v>2135</v>
      </c>
      <c r="AL21" t="s">
        <v>2135</v>
      </c>
      <c r="AM21" t="s">
        <v>2135</v>
      </c>
      <c r="AN21" t="s">
        <v>1074</v>
      </c>
      <c r="AO21" t="s">
        <v>1074</v>
      </c>
      <c r="AP21" t="s">
        <v>1076</v>
      </c>
      <c r="AQ21" t="s">
        <v>1074</v>
      </c>
      <c r="AR21" t="s">
        <v>1074</v>
      </c>
      <c r="AS21" t="s">
        <v>1074</v>
      </c>
      <c r="AT21" t="s">
        <v>1074</v>
      </c>
      <c r="AU21" t="s">
        <v>1074</v>
      </c>
      <c r="AV21" t="s">
        <v>1072</v>
      </c>
      <c r="AW21" t="s">
        <v>1074</v>
      </c>
      <c r="AX21" t="s">
        <v>1074</v>
      </c>
      <c r="AY21" t="s">
        <v>1076</v>
      </c>
      <c r="AZ21" t="s">
        <v>1074</v>
      </c>
      <c r="BA21" t="s">
        <v>1074</v>
      </c>
      <c r="BB21" t="s">
        <v>1074</v>
      </c>
      <c r="BC21" t="s">
        <v>1074</v>
      </c>
      <c r="BD21" t="s">
        <v>1074</v>
      </c>
      <c r="BE21" t="s">
        <v>1072</v>
      </c>
      <c r="BF21" t="s">
        <v>1074</v>
      </c>
      <c r="BG21" t="s">
        <v>1074</v>
      </c>
      <c r="BH21" t="s">
        <v>1076</v>
      </c>
      <c r="BI21" t="s">
        <v>1074</v>
      </c>
      <c r="BJ21" t="s">
        <v>1074</v>
      </c>
      <c r="BK21" t="s">
        <v>1074</v>
      </c>
      <c r="BL21" t="s">
        <v>1074</v>
      </c>
      <c r="BM21" t="s">
        <v>1074</v>
      </c>
      <c r="BN21" t="s">
        <v>1074</v>
      </c>
      <c r="BO21" t="s">
        <v>1162</v>
      </c>
      <c r="BP21" t="s">
        <v>1162</v>
      </c>
      <c r="BQ21" t="s">
        <v>3566</v>
      </c>
      <c r="BR21" t="s">
        <v>1162</v>
      </c>
      <c r="BS21" t="s">
        <v>1162</v>
      </c>
      <c r="BT21" t="s">
        <v>1162</v>
      </c>
      <c r="BU21" t="s">
        <v>1162</v>
      </c>
      <c r="BV21" t="s">
        <v>1162</v>
      </c>
      <c r="BW21" t="s">
        <v>1162</v>
      </c>
      <c r="BX21" t="s">
        <v>3567</v>
      </c>
      <c r="BY21" t="s">
        <v>2138</v>
      </c>
      <c r="BZ21" t="s">
        <v>2138</v>
      </c>
      <c r="CA21" t="s">
        <v>3568</v>
      </c>
      <c r="CB21" t="s">
        <v>2138</v>
      </c>
      <c r="CC21" t="s">
        <v>2138</v>
      </c>
      <c r="CD21" t="s">
        <v>2138</v>
      </c>
      <c r="CE21" t="s">
        <v>2138</v>
      </c>
      <c r="CF21" t="s">
        <v>3569</v>
      </c>
      <c r="CG21" t="s">
        <v>3570</v>
      </c>
      <c r="CH21" t="s">
        <v>3570</v>
      </c>
      <c r="CI21" t="s">
        <v>3570</v>
      </c>
      <c r="CJ21" t="s">
        <v>3571</v>
      </c>
      <c r="CK21" t="s">
        <v>3572</v>
      </c>
      <c r="CL21" t="s">
        <v>3573</v>
      </c>
      <c r="CM21" t="s">
        <v>3574</v>
      </c>
      <c r="CN21" t="s">
        <v>3570</v>
      </c>
      <c r="CO21" t="s">
        <v>3575</v>
      </c>
      <c r="CP21" t="s">
        <v>2138</v>
      </c>
      <c r="CQ21" t="s">
        <v>2138</v>
      </c>
      <c r="CR21" t="s">
        <v>2138</v>
      </c>
      <c r="CS21" t="s">
        <v>2138</v>
      </c>
      <c r="CT21" t="s">
        <v>2138</v>
      </c>
      <c r="CU21" t="s">
        <v>2138</v>
      </c>
      <c r="CV21" t="s">
        <v>2138</v>
      </c>
      <c r="CW21" t="s">
        <v>2138</v>
      </c>
      <c r="CX21" t="s">
        <v>3576</v>
      </c>
      <c r="DA21" t="s">
        <v>1288</v>
      </c>
      <c r="DB21" t="s">
        <v>1162</v>
      </c>
    </row>
    <row r="22" spans="1:106" x14ac:dyDescent="0.3">
      <c r="A22" t="s">
        <v>315</v>
      </c>
      <c r="B22" t="s">
        <v>316</v>
      </c>
      <c r="C22" t="s">
        <v>1717</v>
      </c>
      <c r="D22" t="s">
        <v>1718</v>
      </c>
      <c r="E22" t="s">
        <v>1719</v>
      </c>
      <c r="F22" t="s">
        <v>1720</v>
      </c>
      <c r="G22">
        <v>0</v>
      </c>
      <c r="H22">
        <v>0</v>
      </c>
      <c r="I22">
        <v>0</v>
      </c>
      <c r="J22">
        <v>0</v>
      </c>
      <c r="K22">
        <v>0</v>
      </c>
      <c r="L22">
        <v>0</v>
      </c>
      <c r="M22" t="s">
        <v>1020</v>
      </c>
      <c r="N22" t="s">
        <v>1020</v>
      </c>
      <c r="O22" t="s">
        <v>1020</v>
      </c>
      <c r="P22" t="s">
        <v>1020</v>
      </c>
      <c r="Q22" t="s">
        <v>1162</v>
      </c>
      <c r="R22" t="s">
        <v>1162</v>
      </c>
      <c r="S22" t="s">
        <v>1162</v>
      </c>
      <c r="T22" t="s">
        <v>1162</v>
      </c>
      <c r="U22" t="s">
        <v>1020</v>
      </c>
      <c r="V22" t="s">
        <v>1162</v>
      </c>
      <c r="W22" s="169" t="s">
        <v>1162</v>
      </c>
      <c r="X22" t="s">
        <v>1051</v>
      </c>
      <c r="Y22" t="s">
        <v>1051</v>
      </c>
      <c r="Z22" t="s">
        <v>1051</v>
      </c>
      <c r="AA22" t="s">
        <v>1051</v>
      </c>
      <c r="AB22" t="s">
        <v>2139</v>
      </c>
      <c r="AC22" t="s">
        <v>2140</v>
      </c>
      <c r="AD22" t="s">
        <v>2141</v>
      </c>
      <c r="AE22" t="s">
        <v>2142</v>
      </c>
      <c r="AF22" t="s">
        <v>2143</v>
      </c>
      <c r="AG22" t="s">
        <v>2144</v>
      </c>
      <c r="AH22" t="s">
        <v>2145</v>
      </c>
      <c r="AI22" t="s">
        <v>2146</v>
      </c>
      <c r="AJ22" t="s">
        <v>2147</v>
      </c>
      <c r="AK22" t="s">
        <v>2148</v>
      </c>
      <c r="AL22" t="s">
        <v>2149</v>
      </c>
      <c r="AM22" t="s">
        <v>2150</v>
      </c>
      <c r="AN22" t="s">
        <v>1074</v>
      </c>
      <c r="AO22" t="s">
        <v>1074</v>
      </c>
      <c r="AP22" t="s">
        <v>1074</v>
      </c>
      <c r="AQ22" t="s">
        <v>1074</v>
      </c>
      <c r="AR22" t="s">
        <v>1074</v>
      </c>
      <c r="AS22" t="s">
        <v>1072</v>
      </c>
      <c r="AT22" t="s">
        <v>1074</v>
      </c>
      <c r="AU22" t="s">
        <v>1072</v>
      </c>
      <c r="AV22" t="s">
        <v>1074</v>
      </c>
      <c r="AW22" t="s">
        <v>1074</v>
      </c>
      <c r="AX22" t="s">
        <v>1074</v>
      </c>
      <c r="AY22" t="s">
        <v>1074</v>
      </c>
      <c r="AZ22" t="s">
        <v>1074</v>
      </c>
      <c r="BA22" t="s">
        <v>1074</v>
      </c>
      <c r="BB22" t="s">
        <v>1072</v>
      </c>
      <c r="BC22" t="s">
        <v>1074</v>
      </c>
      <c r="BD22" t="s">
        <v>1074</v>
      </c>
      <c r="BE22" t="s">
        <v>1074</v>
      </c>
      <c r="BF22" t="s">
        <v>1074</v>
      </c>
      <c r="BG22" t="s">
        <v>1074</v>
      </c>
      <c r="BH22" t="s">
        <v>1074</v>
      </c>
      <c r="BI22" t="s">
        <v>1074</v>
      </c>
      <c r="BJ22" t="s">
        <v>1074</v>
      </c>
      <c r="BK22" t="s">
        <v>1074</v>
      </c>
      <c r="BL22" t="s">
        <v>1074</v>
      </c>
      <c r="BM22" t="s">
        <v>1074</v>
      </c>
      <c r="BN22" t="s">
        <v>1074</v>
      </c>
      <c r="BO22" t="s">
        <v>1162</v>
      </c>
      <c r="BP22" t="s">
        <v>1162</v>
      </c>
      <c r="BQ22" t="s">
        <v>3577</v>
      </c>
      <c r="BR22" t="s">
        <v>3578</v>
      </c>
      <c r="BS22" t="s">
        <v>3579</v>
      </c>
      <c r="BT22" t="s">
        <v>1162</v>
      </c>
      <c r="BU22" t="s">
        <v>3580</v>
      </c>
      <c r="BV22" t="s">
        <v>1162</v>
      </c>
      <c r="BW22" t="s">
        <v>1162</v>
      </c>
      <c r="BX22" t="s">
        <v>3581</v>
      </c>
      <c r="BY22" t="s">
        <v>3582</v>
      </c>
      <c r="BZ22" t="s">
        <v>3583</v>
      </c>
      <c r="CA22" t="s">
        <v>3584</v>
      </c>
      <c r="CB22" t="s">
        <v>3585</v>
      </c>
      <c r="CC22" t="s">
        <v>3586</v>
      </c>
      <c r="CD22" t="s">
        <v>3587</v>
      </c>
      <c r="CE22" t="s">
        <v>3588</v>
      </c>
      <c r="CF22" t="s">
        <v>3589</v>
      </c>
      <c r="CG22" t="s">
        <v>3590</v>
      </c>
      <c r="CH22" t="s">
        <v>3591</v>
      </c>
      <c r="CI22" t="s">
        <v>3592</v>
      </c>
      <c r="CJ22" t="s">
        <v>3593</v>
      </c>
      <c r="CK22" t="s">
        <v>3594</v>
      </c>
      <c r="CL22" t="s">
        <v>3595</v>
      </c>
      <c r="CM22" t="s">
        <v>3596</v>
      </c>
      <c r="CN22" t="s">
        <v>3597</v>
      </c>
      <c r="CO22" t="s">
        <v>3598</v>
      </c>
      <c r="CP22" t="s">
        <v>3599</v>
      </c>
      <c r="CQ22" t="s">
        <v>3600</v>
      </c>
      <c r="CR22" t="s">
        <v>3601</v>
      </c>
      <c r="CS22" t="s">
        <v>3602</v>
      </c>
      <c r="CT22" t="s">
        <v>3603</v>
      </c>
      <c r="CU22" t="s">
        <v>3604</v>
      </c>
      <c r="CV22" t="s">
        <v>3605</v>
      </c>
      <c r="CW22" t="s">
        <v>3606</v>
      </c>
      <c r="CX22" t="s">
        <v>3607</v>
      </c>
      <c r="DA22" t="s">
        <v>1288</v>
      </c>
    </row>
    <row r="23" spans="1:106" x14ac:dyDescent="0.3">
      <c r="A23" t="s">
        <v>321</v>
      </c>
      <c r="B23" t="s">
        <v>322</v>
      </c>
      <c r="C23" t="s">
        <v>1628</v>
      </c>
      <c r="D23" t="s">
        <v>1629</v>
      </c>
      <c r="E23">
        <v>7702962175</v>
      </c>
      <c r="F23" t="s">
        <v>1630</v>
      </c>
      <c r="G23">
        <v>0</v>
      </c>
      <c r="H23">
        <v>0</v>
      </c>
      <c r="I23">
        <v>0</v>
      </c>
      <c r="J23">
        <v>0</v>
      </c>
      <c r="K23">
        <v>0</v>
      </c>
      <c r="L23">
        <v>0</v>
      </c>
      <c r="M23" t="s">
        <v>1020</v>
      </c>
      <c r="N23" t="s">
        <v>1020</v>
      </c>
      <c r="O23" t="s">
        <v>1020</v>
      </c>
      <c r="P23" t="s">
        <v>1020</v>
      </c>
      <c r="Q23" t="s">
        <v>1162</v>
      </c>
      <c r="R23" t="s">
        <v>1162</v>
      </c>
      <c r="S23" t="s">
        <v>1162</v>
      </c>
      <c r="T23" t="s">
        <v>1162</v>
      </c>
      <c r="U23" t="s">
        <v>1020</v>
      </c>
      <c r="V23" t="s">
        <v>1162</v>
      </c>
      <c r="W23" s="169" t="s">
        <v>1162</v>
      </c>
      <c r="X23" t="s">
        <v>1051</v>
      </c>
      <c r="Y23" t="s">
        <v>1053</v>
      </c>
      <c r="Z23" t="s">
        <v>1055</v>
      </c>
      <c r="AA23" t="s">
        <v>1053</v>
      </c>
      <c r="AB23" t="s">
        <v>2151</v>
      </c>
      <c r="AC23" t="s">
        <v>2152</v>
      </c>
      <c r="AD23" t="s">
        <v>2153</v>
      </c>
      <c r="AE23" t="s">
        <v>2154</v>
      </c>
      <c r="AF23" t="s">
        <v>2155</v>
      </c>
      <c r="AG23" t="s">
        <v>2156</v>
      </c>
      <c r="AH23" t="s">
        <v>2157</v>
      </c>
      <c r="AI23" t="s">
        <v>2158</v>
      </c>
      <c r="AJ23" t="s">
        <v>2159</v>
      </c>
      <c r="AK23" t="s">
        <v>2159</v>
      </c>
      <c r="AL23" t="s">
        <v>2159</v>
      </c>
      <c r="AM23" t="s">
        <v>2159</v>
      </c>
      <c r="AN23" t="s">
        <v>1074</v>
      </c>
      <c r="AO23" t="s">
        <v>1074</v>
      </c>
      <c r="AP23" t="s">
        <v>1074</v>
      </c>
      <c r="AQ23" t="s">
        <v>1074</v>
      </c>
      <c r="AR23" t="s">
        <v>1074</v>
      </c>
      <c r="AS23" t="s">
        <v>1074</v>
      </c>
      <c r="AT23" t="s">
        <v>1074</v>
      </c>
      <c r="AU23" t="s">
        <v>1074</v>
      </c>
      <c r="AV23" t="s">
        <v>1074</v>
      </c>
      <c r="AW23" t="s">
        <v>1074</v>
      </c>
      <c r="AX23" t="s">
        <v>1074</v>
      </c>
      <c r="AY23" t="s">
        <v>1074</v>
      </c>
      <c r="AZ23" t="s">
        <v>1074</v>
      </c>
      <c r="BA23" t="s">
        <v>1074</v>
      </c>
      <c r="BB23" t="s">
        <v>1074</v>
      </c>
      <c r="BC23" t="s">
        <v>1074</v>
      </c>
      <c r="BD23" t="s">
        <v>1074</v>
      </c>
      <c r="BE23" t="s">
        <v>1074</v>
      </c>
      <c r="BF23" t="s">
        <v>1074</v>
      </c>
      <c r="BG23" t="s">
        <v>1074</v>
      </c>
      <c r="BH23" t="s">
        <v>1074</v>
      </c>
      <c r="BI23" t="s">
        <v>1074</v>
      </c>
      <c r="BJ23" t="s">
        <v>1074</v>
      </c>
      <c r="BK23" t="s">
        <v>1074</v>
      </c>
      <c r="BL23" t="s">
        <v>1074</v>
      </c>
      <c r="BM23" t="s">
        <v>1074</v>
      </c>
      <c r="BN23" t="s">
        <v>1074</v>
      </c>
      <c r="BO23" t="s">
        <v>1162</v>
      </c>
      <c r="BP23" t="s">
        <v>1162</v>
      </c>
      <c r="BQ23" t="s">
        <v>1162</v>
      </c>
      <c r="BR23" t="s">
        <v>1162</v>
      </c>
      <c r="BS23" t="s">
        <v>1162</v>
      </c>
      <c r="BT23" t="s">
        <v>1162</v>
      </c>
      <c r="BU23" t="s">
        <v>1162</v>
      </c>
      <c r="BV23" t="s">
        <v>1162</v>
      </c>
      <c r="BW23" t="s">
        <v>1162</v>
      </c>
      <c r="BX23" t="s">
        <v>3608</v>
      </c>
      <c r="BY23" t="s">
        <v>3609</v>
      </c>
      <c r="BZ23" t="s">
        <v>3610</v>
      </c>
      <c r="CA23" t="s">
        <v>3611</v>
      </c>
      <c r="CB23" t="s">
        <v>3612</v>
      </c>
      <c r="CC23" t="s">
        <v>3613</v>
      </c>
      <c r="CD23" t="s">
        <v>3614</v>
      </c>
      <c r="CE23" t="s">
        <v>3615</v>
      </c>
      <c r="CF23" t="s">
        <v>3616</v>
      </c>
      <c r="CG23" t="s">
        <v>3617</v>
      </c>
      <c r="CH23" t="s">
        <v>3618</v>
      </c>
      <c r="CI23" t="s">
        <v>3619</v>
      </c>
      <c r="CJ23" t="s">
        <v>3620</v>
      </c>
      <c r="CK23" t="s">
        <v>3621</v>
      </c>
      <c r="CL23" t="s">
        <v>3622</v>
      </c>
      <c r="CM23" t="s">
        <v>3623</v>
      </c>
      <c r="CN23" t="s">
        <v>3624</v>
      </c>
      <c r="CO23" t="s">
        <v>3625</v>
      </c>
      <c r="CP23" t="s">
        <v>2304</v>
      </c>
      <c r="CQ23" t="s">
        <v>2304</v>
      </c>
      <c r="CR23" t="s">
        <v>2304</v>
      </c>
      <c r="CS23" t="s">
        <v>2304</v>
      </c>
      <c r="CT23" t="s">
        <v>3626</v>
      </c>
      <c r="CU23" t="s">
        <v>2304</v>
      </c>
      <c r="CV23" t="s">
        <v>2304</v>
      </c>
      <c r="CW23" t="s">
        <v>3627</v>
      </c>
      <c r="CX23" t="s">
        <v>3628</v>
      </c>
      <c r="DA23" t="s">
        <v>1288</v>
      </c>
      <c r="DB23" t="s">
        <v>1162</v>
      </c>
    </row>
    <row r="24" spans="1:106" x14ac:dyDescent="0.3">
      <c r="A24" t="s">
        <v>324</v>
      </c>
      <c r="B24" t="s">
        <v>325</v>
      </c>
      <c r="C24" t="s">
        <v>1289</v>
      </c>
      <c r="D24" t="s">
        <v>1290</v>
      </c>
      <c r="E24" t="s">
        <v>1291</v>
      </c>
      <c r="F24" t="s">
        <v>1292</v>
      </c>
      <c r="G24">
        <v>0</v>
      </c>
      <c r="H24">
        <v>0</v>
      </c>
      <c r="I24">
        <v>0</v>
      </c>
      <c r="J24">
        <v>0</v>
      </c>
      <c r="K24">
        <v>0</v>
      </c>
      <c r="L24">
        <v>0</v>
      </c>
      <c r="M24" t="s">
        <v>1020</v>
      </c>
      <c r="N24" t="s">
        <v>1020</v>
      </c>
      <c r="O24" t="s">
        <v>1020</v>
      </c>
      <c r="P24" t="s">
        <v>1020</v>
      </c>
      <c r="Q24" t="s">
        <v>1162</v>
      </c>
      <c r="R24" t="s">
        <v>1162</v>
      </c>
      <c r="S24" t="s">
        <v>1162</v>
      </c>
      <c r="T24" t="s">
        <v>1162</v>
      </c>
      <c r="U24" t="s">
        <v>1022</v>
      </c>
      <c r="V24" t="s">
        <v>2009</v>
      </c>
      <c r="W24" s="169">
        <v>43435</v>
      </c>
      <c r="X24" t="s">
        <v>1053</v>
      </c>
      <c r="Y24" t="s">
        <v>1051</v>
      </c>
      <c r="Z24" t="s">
        <v>1051</v>
      </c>
      <c r="AA24" t="s">
        <v>1053</v>
      </c>
      <c r="AB24" t="s">
        <v>2160</v>
      </c>
      <c r="AC24" t="s">
        <v>2161</v>
      </c>
      <c r="AD24" t="s">
        <v>2162</v>
      </c>
      <c r="AE24" t="s">
        <v>2163</v>
      </c>
      <c r="AF24" t="s">
        <v>2164</v>
      </c>
      <c r="AG24" t="s">
        <v>2165</v>
      </c>
      <c r="AH24" t="s">
        <v>2166</v>
      </c>
      <c r="AI24" t="s">
        <v>2167</v>
      </c>
      <c r="AJ24" t="s">
        <v>2162</v>
      </c>
      <c r="AK24" t="s">
        <v>2168</v>
      </c>
      <c r="AL24" t="s">
        <v>2169</v>
      </c>
      <c r="AM24" t="s">
        <v>2162</v>
      </c>
      <c r="AN24" t="s">
        <v>1074</v>
      </c>
      <c r="AO24" t="s">
        <v>1074</v>
      </c>
      <c r="AP24" t="s">
        <v>1074</v>
      </c>
      <c r="AQ24" t="s">
        <v>1074</v>
      </c>
      <c r="AR24" t="s">
        <v>1072</v>
      </c>
      <c r="AS24" t="s">
        <v>1072</v>
      </c>
      <c r="AT24" t="s">
        <v>1074</v>
      </c>
      <c r="AU24" t="s">
        <v>1072</v>
      </c>
      <c r="AV24" t="s">
        <v>1074</v>
      </c>
      <c r="AW24" t="s">
        <v>1076</v>
      </c>
      <c r="AX24" t="s">
        <v>1076</v>
      </c>
      <c r="AY24" t="s">
        <v>1076</v>
      </c>
      <c r="AZ24" t="s">
        <v>1074</v>
      </c>
      <c r="BA24" t="s">
        <v>1072</v>
      </c>
      <c r="BB24" t="s">
        <v>1072</v>
      </c>
      <c r="BC24" t="s">
        <v>1074</v>
      </c>
      <c r="BD24" t="s">
        <v>1072</v>
      </c>
      <c r="BE24" t="s">
        <v>1074</v>
      </c>
      <c r="BF24" t="s">
        <v>1076</v>
      </c>
      <c r="BG24" t="s">
        <v>1076</v>
      </c>
      <c r="BH24" t="s">
        <v>1076</v>
      </c>
      <c r="BI24" t="s">
        <v>1074</v>
      </c>
      <c r="BJ24" t="s">
        <v>1072</v>
      </c>
      <c r="BK24" t="s">
        <v>1072</v>
      </c>
      <c r="BL24" t="s">
        <v>1074</v>
      </c>
      <c r="BM24" t="s">
        <v>1072</v>
      </c>
      <c r="BN24" t="s">
        <v>1074</v>
      </c>
      <c r="BO24" t="s">
        <v>1162</v>
      </c>
      <c r="BP24" t="s">
        <v>1162</v>
      </c>
      <c r="BQ24" t="s">
        <v>1162</v>
      </c>
      <c r="BR24" t="s">
        <v>1162</v>
      </c>
      <c r="BS24" t="s">
        <v>1162</v>
      </c>
      <c r="BT24" t="s">
        <v>1162</v>
      </c>
      <c r="BU24" t="s">
        <v>1162</v>
      </c>
      <c r="BV24" t="s">
        <v>1162</v>
      </c>
      <c r="BW24" t="s">
        <v>1162</v>
      </c>
      <c r="BX24" t="s">
        <v>3629</v>
      </c>
      <c r="BY24" t="s">
        <v>3630</v>
      </c>
      <c r="BZ24" t="s">
        <v>2162</v>
      </c>
      <c r="CA24" t="s">
        <v>3631</v>
      </c>
      <c r="CB24" t="s">
        <v>3632</v>
      </c>
      <c r="CC24" t="s">
        <v>3633</v>
      </c>
      <c r="CD24" t="s">
        <v>3634</v>
      </c>
      <c r="CE24" t="s">
        <v>3635</v>
      </c>
      <c r="CF24" t="s">
        <v>3636</v>
      </c>
      <c r="CG24" t="s">
        <v>3637</v>
      </c>
      <c r="CH24" t="s">
        <v>3638</v>
      </c>
      <c r="CI24" t="s">
        <v>3639</v>
      </c>
      <c r="CJ24" t="s">
        <v>3640</v>
      </c>
      <c r="CK24" t="s">
        <v>3641</v>
      </c>
      <c r="CL24" t="s">
        <v>3642</v>
      </c>
      <c r="CM24" t="s">
        <v>3643</v>
      </c>
      <c r="CN24" t="s">
        <v>3644</v>
      </c>
      <c r="CO24" t="s">
        <v>3645</v>
      </c>
      <c r="CP24" t="s">
        <v>2162</v>
      </c>
      <c r="CQ24" t="s">
        <v>2162</v>
      </c>
      <c r="CR24" t="s">
        <v>2162</v>
      </c>
      <c r="CS24" t="s">
        <v>2162</v>
      </c>
      <c r="CT24" t="s">
        <v>2162</v>
      </c>
      <c r="CU24" t="s">
        <v>2162</v>
      </c>
      <c r="CV24" t="s">
        <v>2162</v>
      </c>
      <c r="CW24" t="s">
        <v>2162</v>
      </c>
      <c r="CX24" t="s">
        <v>3646</v>
      </c>
      <c r="DA24" t="s">
        <v>1288</v>
      </c>
      <c r="DB24" t="s">
        <v>1162</v>
      </c>
    </row>
    <row r="25" spans="1:106" x14ac:dyDescent="0.3">
      <c r="A25" t="s">
        <v>326</v>
      </c>
      <c r="B25" t="s">
        <v>327</v>
      </c>
      <c r="C25" t="s">
        <v>1631</v>
      </c>
      <c r="D25" t="s">
        <v>1632</v>
      </c>
      <c r="E25" t="s">
        <v>1633</v>
      </c>
      <c r="F25" t="s">
        <v>1634</v>
      </c>
      <c r="G25">
        <v>0</v>
      </c>
      <c r="H25">
        <v>0</v>
      </c>
      <c r="I25">
        <v>0</v>
      </c>
      <c r="J25">
        <v>0</v>
      </c>
      <c r="K25">
        <v>0</v>
      </c>
      <c r="L25">
        <v>0</v>
      </c>
      <c r="M25" t="s">
        <v>1020</v>
      </c>
      <c r="N25" t="s">
        <v>1020</v>
      </c>
      <c r="O25" t="s">
        <v>1020</v>
      </c>
      <c r="P25" t="s">
        <v>1020</v>
      </c>
      <c r="Q25" t="s">
        <v>1162</v>
      </c>
      <c r="R25" t="s">
        <v>1162</v>
      </c>
      <c r="S25" t="s">
        <v>1162</v>
      </c>
      <c r="T25" t="s">
        <v>1162</v>
      </c>
      <c r="U25" t="s">
        <v>1020</v>
      </c>
      <c r="V25" t="s">
        <v>1162</v>
      </c>
      <c r="W25" s="169" t="s">
        <v>1162</v>
      </c>
      <c r="X25" t="s">
        <v>1051</v>
      </c>
      <c r="Y25" t="s">
        <v>1053</v>
      </c>
      <c r="Z25" t="s">
        <v>1051</v>
      </c>
      <c r="AA25" t="s">
        <v>1051</v>
      </c>
      <c r="AB25" t="s">
        <v>2170</v>
      </c>
      <c r="AC25" t="s">
        <v>2171</v>
      </c>
      <c r="AD25" t="s">
        <v>2172</v>
      </c>
      <c r="AE25" t="s">
        <v>2173</v>
      </c>
      <c r="AF25" t="s">
        <v>2174</v>
      </c>
      <c r="AG25" t="s">
        <v>2175</v>
      </c>
      <c r="AH25" t="s">
        <v>2176</v>
      </c>
      <c r="AI25" t="s">
        <v>2177</v>
      </c>
      <c r="AJ25" t="s">
        <v>2178</v>
      </c>
      <c r="AK25" t="s">
        <v>2178</v>
      </c>
      <c r="AL25" t="s">
        <v>2178</v>
      </c>
      <c r="AM25" t="s">
        <v>2179</v>
      </c>
      <c r="AN25" t="s">
        <v>1074</v>
      </c>
      <c r="AO25" t="s">
        <v>1076</v>
      </c>
      <c r="AP25" t="s">
        <v>1078</v>
      </c>
      <c r="AQ25" t="s">
        <v>1078</v>
      </c>
      <c r="AR25" t="s">
        <v>1076</v>
      </c>
      <c r="AS25" t="s">
        <v>1074</v>
      </c>
      <c r="AT25" t="s">
        <v>1078</v>
      </c>
      <c r="AU25" t="s">
        <v>1074</v>
      </c>
      <c r="AV25" t="s">
        <v>1074</v>
      </c>
      <c r="AW25" t="s">
        <v>1076</v>
      </c>
      <c r="AX25" t="s">
        <v>1076</v>
      </c>
      <c r="AY25" t="s">
        <v>1078</v>
      </c>
      <c r="AZ25" t="s">
        <v>1078</v>
      </c>
      <c r="BA25" t="s">
        <v>1076</v>
      </c>
      <c r="BB25" t="s">
        <v>1076</v>
      </c>
      <c r="BC25" t="s">
        <v>1076</v>
      </c>
      <c r="BD25" t="s">
        <v>1074</v>
      </c>
      <c r="BE25" t="s">
        <v>1074</v>
      </c>
      <c r="BF25" t="s">
        <v>1076</v>
      </c>
      <c r="BG25" t="s">
        <v>1076</v>
      </c>
      <c r="BH25" t="s">
        <v>1078</v>
      </c>
      <c r="BI25" t="s">
        <v>1078</v>
      </c>
      <c r="BJ25" t="s">
        <v>1076</v>
      </c>
      <c r="BK25" t="s">
        <v>1076</v>
      </c>
      <c r="BL25" t="s">
        <v>1078</v>
      </c>
      <c r="BM25" t="s">
        <v>1074</v>
      </c>
      <c r="BN25" t="s">
        <v>1074</v>
      </c>
      <c r="BO25" t="s">
        <v>1162</v>
      </c>
      <c r="BP25" t="s">
        <v>3647</v>
      </c>
      <c r="BQ25" t="s">
        <v>3648</v>
      </c>
      <c r="BR25" t="s">
        <v>3649</v>
      </c>
      <c r="BS25" t="s">
        <v>3650</v>
      </c>
      <c r="BT25" t="s">
        <v>1162</v>
      </c>
      <c r="BU25" t="s">
        <v>3651</v>
      </c>
      <c r="BV25" t="s">
        <v>1162</v>
      </c>
      <c r="BW25" t="s">
        <v>2102</v>
      </c>
      <c r="BX25" t="s">
        <v>3652</v>
      </c>
      <c r="BY25" t="s">
        <v>3653</v>
      </c>
      <c r="BZ25" t="s">
        <v>2102</v>
      </c>
      <c r="CA25" t="s">
        <v>3654</v>
      </c>
      <c r="CB25" t="s">
        <v>3655</v>
      </c>
      <c r="CC25" t="s">
        <v>3656</v>
      </c>
      <c r="CD25" t="s">
        <v>2102</v>
      </c>
      <c r="CE25" t="s">
        <v>2102</v>
      </c>
      <c r="CF25" t="s">
        <v>3657</v>
      </c>
      <c r="CG25" t="s">
        <v>3658</v>
      </c>
      <c r="CH25" t="s">
        <v>3659</v>
      </c>
      <c r="CI25" t="s">
        <v>3660</v>
      </c>
      <c r="CJ25" t="s">
        <v>3661</v>
      </c>
      <c r="CK25" t="s">
        <v>3662</v>
      </c>
      <c r="CL25" t="s">
        <v>3663</v>
      </c>
      <c r="CM25" t="s">
        <v>3664</v>
      </c>
      <c r="CN25" t="s">
        <v>3665</v>
      </c>
      <c r="CO25" t="s">
        <v>3666</v>
      </c>
      <c r="CP25" t="s">
        <v>3667</v>
      </c>
      <c r="CQ25" t="s">
        <v>3667</v>
      </c>
      <c r="CR25" t="s">
        <v>3667</v>
      </c>
      <c r="CS25" t="s">
        <v>3667</v>
      </c>
      <c r="CT25" t="s">
        <v>3667</v>
      </c>
      <c r="CU25" t="s">
        <v>3668</v>
      </c>
      <c r="CV25" t="s">
        <v>3667</v>
      </c>
      <c r="CW25" t="s">
        <v>3668</v>
      </c>
      <c r="CX25" t="s">
        <v>3669</v>
      </c>
      <c r="DA25" t="s">
        <v>1288</v>
      </c>
      <c r="DB25" t="s">
        <v>1162</v>
      </c>
    </row>
    <row r="26" spans="1:106" x14ac:dyDescent="0.3">
      <c r="A26" t="s">
        <v>329</v>
      </c>
      <c r="B26" t="s">
        <v>330</v>
      </c>
      <c r="C26" t="s">
        <v>1317</v>
      </c>
      <c r="D26" t="s">
        <v>1318</v>
      </c>
      <c r="E26">
        <v>7739531268</v>
      </c>
      <c r="F26" t="s">
        <v>1319</v>
      </c>
      <c r="G26">
        <v>0</v>
      </c>
      <c r="H26">
        <v>0</v>
      </c>
      <c r="I26">
        <v>0</v>
      </c>
      <c r="J26">
        <v>0</v>
      </c>
      <c r="K26">
        <v>0</v>
      </c>
      <c r="L26">
        <v>0</v>
      </c>
      <c r="M26" t="s">
        <v>1020</v>
      </c>
      <c r="N26" t="s">
        <v>1020</v>
      </c>
      <c r="O26" t="s">
        <v>1020</v>
      </c>
      <c r="P26" t="s">
        <v>1020</v>
      </c>
      <c r="Q26" t="s">
        <v>1162</v>
      </c>
      <c r="R26" t="s">
        <v>1162</v>
      </c>
      <c r="S26" t="s">
        <v>1162</v>
      </c>
      <c r="T26" t="s">
        <v>1162</v>
      </c>
      <c r="U26" t="s">
        <v>1020</v>
      </c>
      <c r="V26" t="s">
        <v>1162</v>
      </c>
      <c r="W26" s="169" t="s">
        <v>1162</v>
      </c>
      <c r="X26" t="s">
        <v>1053</v>
      </c>
      <c r="Y26" t="s">
        <v>1051</v>
      </c>
      <c r="Z26" t="s">
        <v>1055</v>
      </c>
      <c r="AA26" t="s">
        <v>1053</v>
      </c>
      <c r="AB26" t="s">
        <v>2180</v>
      </c>
      <c r="AC26" t="s">
        <v>2181</v>
      </c>
      <c r="AD26" t="s">
        <v>2182</v>
      </c>
      <c r="AE26" t="s">
        <v>2183</v>
      </c>
      <c r="AF26" t="s">
        <v>2184</v>
      </c>
      <c r="AG26" t="s">
        <v>2185</v>
      </c>
      <c r="AH26" t="s">
        <v>2186</v>
      </c>
      <c r="AI26" t="s">
        <v>2187</v>
      </c>
      <c r="AJ26" t="s">
        <v>2188</v>
      </c>
      <c r="AK26" t="s">
        <v>2189</v>
      </c>
      <c r="AL26" t="s">
        <v>2190</v>
      </c>
      <c r="AM26" t="s">
        <v>2191</v>
      </c>
      <c r="AN26" t="s">
        <v>1074</v>
      </c>
      <c r="AO26" t="s">
        <v>1074</v>
      </c>
      <c r="AP26" t="s">
        <v>1072</v>
      </c>
      <c r="AQ26" t="s">
        <v>1072</v>
      </c>
      <c r="AR26" t="s">
        <v>1072</v>
      </c>
      <c r="AS26" t="s">
        <v>1072</v>
      </c>
      <c r="AT26" t="s">
        <v>1072</v>
      </c>
      <c r="AU26" t="s">
        <v>1074</v>
      </c>
      <c r="AV26" t="s">
        <v>1072</v>
      </c>
      <c r="AW26" t="s">
        <v>1074</v>
      </c>
      <c r="AX26" t="s">
        <v>1074</v>
      </c>
      <c r="AY26" t="s">
        <v>1074</v>
      </c>
      <c r="AZ26" t="s">
        <v>1074</v>
      </c>
      <c r="BA26" t="s">
        <v>1072</v>
      </c>
      <c r="BB26" t="s">
        <v>1074</v>
      </c>
      <c r="BC26" t="s">
        <v>1074</v>
      </c>
      <c r="BD26" t="s">
        <v>1074</v>
      </c>
      <c r="BE26" t="s">
        <v>1074</v>
      </c>
      <c r="BF26" t="s">
        <v>1074</v>
      </c>
      <c r="BG26" t="s">
        <v>1074</v>
      </c>
      <c r="BH26" t="s">
        <v>1074</v>
      </c>
      <c r="BI26" t="s">
        <v>1074</v>
      </c>
      <c r="BJ26" t="s">
        <v>1074</v>
      </c>
      <c r="BK26" t="s">
        <v>1074</v>
      </c>
      <c r="BL26" t="s">
        <v>1074</v>
      </c>
      <c r="BM26" t="s">
        <v>1074</v>
      </c>
      <c r="BN26" t="s">
        <v>1074</v>
      </c>
      <c r="BO26" t="s">
        <v>1162</v>
      </c>
      <c r="BP26" t="s">
        <v>1162</v>
      </c>
      <c r="BQ26" t="s">
        <v>1162</v>
      </c>
      <c r="BR26" t="s">
        <v>1162</v>
      </c>
      <c r="BS26" t="s">
        <v>1162</v>
      </c>
      <c r="BT26" t="s">
        <v>1162</v>
      </c>
      <c r="BU26" t="s">
        <v>1162</v>
      </c>
      <c r="BV26" t="s">
        <v>1162</v>
      </c>
      <c r="BW26" t="s">
        <v>1162</v>
      </c>
      <c r="BX26" t="s">
        <v>3670</v>
      </c>
      <c r="BY26" t="s">
        <v>3671</v>
      </c>
      <c r="BZ26" t="s">
        <v>3672</v>
      </c>
      <c r="CA26" t="s">
        <v>3673</v>
      </c>
      <c r="CB26" t="s">
        <v>3674</v>
      </c>
      <c r="CC26" t="s">
        <v>3675</v>
      </c>
      <c r="CD26" t="s">
        <v>3676</v>
      </c>
      <c r="CE26" t="s">
        <v>3677</v>
      </c>
      <c r="CF26" t="s">
        <v>3678</v>
      </c>
      <c r="CG26" t="s">
        <v>3679</v>
      </c>
      <c r="CH26" t="s">
        <v>3680</v>
      </c>
      <c r="CI26" t="s">
        <v>3681</v>
      </c>
      <c r="CJ26" t="s">
        <v>3682</v>
      </c>
      <c r="CK26" t="s">
        <v>3683</v>
      </c>
      <c r="CL26" t="s">
        <v>3684</v>
      </c>
      <c r="CM26" t="s">
        <v>3685</v>
      </c>
      <c r="CN26" t="s">
        <v>3686</v>
      </c>
      <c r="CO26" t="s">
        <v>3687</v>
      </c>
      <c r="CP26" t="s">
        <v>3688</v>
      </c>
      <c r="CQ26" t="s">
        <v>3689</v>
      </c>
      <c r="CR26" t="s">
        <v>3690</v>
      </c>
      <c r="CS26" t="s">
        <v>3691</v>
      </c>
      <c r="CT26" t="s">
        <v>3692</v>
      </c>
      <c r="CU26" t="s">
        <v>3693</v>
      </c>
      <c r="CV26" t="s">
        <v>3694</v>
      </c>
      <c r="CW26" t="s">
        <v>3695</v>
      </c>
      <c r="CX26" t="s">
        <v>3696</v>
      </c>
      <c r="DA26" t="s">
        <v>1288</v>
      </c>
      <c r="DB26" t="s">
        <v>1162</v>
      </c>
    </row>
    <row r="27" spans="1:106" x14ac:dyDescent="0.3">
      <c r="A27" t="s">
        <v>331</v>
      </c>
      <c r="B27" t="s">
        <v>332</v>
      </c>
      <c r="C27" t="s">
        <v>1423</v>
      </c>
      <c r="D27" t="s">
        <v>1424</v>
      </c>
      <c r="E27" t="s">
        <v>1425</v>
      </c>
      <c r="F27" t="s">
        <v>1426</v>
      </c>
      <c r="G27">
        <v>0</v>
      </c>
      <c r="H27">
        <v>0</v>
      </c>
      <c r="I27">
        <v>0</v>
      </c>
      <c r="J27">
        <v>0</v>
      </c>
      <c r="K27">
        <v>0</v>
      </c>
      <c r="L27">
        <v>0</v>
      </c>
      <c r="M27" t="s">
        <v>1020</v>
      </c>
      <c r="N27" t="s">
        <v>1020</v>
      </c>
      <c r="O27" t="s">
        <v>1020</v>
      </c>
      <c r="P27" t="s">
        <v>1020</v>
      </c>
      <c r="Q27" t="s">
        <v>1162</v>
      </c>
      <c r="R27" t="s">
        <v>1162</v>
      </c>
      <c r="S27" t="s">
        <v>1162</v>
      </c>
      <c r="T27" t="s">
        <v>1162</v>
      </c>
      <c r="U27" t="s">
        <v>1020</v>
      </c>
      <c r="V27" t="s">
        <v>1162</v>
      </c>
      <c r="W27" s="169" t="s">
        <v>1162</v>
      </c>
      <c r="X27" t="s">
        <v>1053</v>
      </c>
      <c r="Y27" t="s">
        <v>1051</v>
      </c>
      <c r="Z27" t="s">
        <v>1051</v>
      </c>
      <c r="AA27" t="s">
        <v>1053</v>
      </c>
      <c r="AB27" t="s">
        <v>2192</v>
      </c>
      <c r="AC27" t="s">
        <v>2193</v>
      </c>
      <c r="AD27" t="s">
        <v>2194</v>
      </c>
      <c r="AE27" t="s">
        <v>2195</v>
      </c>
      <c r="AF27" t="s">
        <v>2196</v>
      </c>
      <c r="AG27" t="s">
        <v>2197</v>
      </c>
      <c r="AH27" t="s">
        <v>2198</v>
      </c>
      <c r="AI27" t="s">
        <v>2199</v>
      </c>
      <c r="AJ27" t="s">
        <v>2159</v>
      </c>
      <c r="AK27" t="s">
        <v>2159</v>
      </c>
      <c r="AL27" t="s">
        <v>2159</v>
      </c>
      <c r="AM27" t="s">
        <v>2159</v>
      </c>
      <c r="AN27" t="s">
        <v>1074</v>
      </c>
      <c r="AO27" t="s">
        <v>1074</v>
      </c>
      <c r="AP27" t="s">
        <v>1076</v>
      </c>
      <c r="AQ27" t="s">
        <v>1072</v>
      </c>
      <c r="AR27" t="s">
        <v>1074</v>
      </c>
      <c r="AS27" t="s">
        <v>1074</v>
      </c>
      <c r="AT27" t="s">
        <v>1074</v>
      </c>
      <c r="AU27" t="s">
        <v>1074</v>
      </c>
      <c r="AV27" t="s">
        <v>1072</v>
      </c>
      <c r="AW27" t="s">
        <v>1074</v>
      </c>
      <c r="AX27" t="s">
        <v>1074</v>
      </c>
      <c r="AY27" t="s">
        <v>1076</v>
      </c>
      <c r="AZ27" t="s">
        <v>1072</v>
      </c>
      <c r="BA27" t="s">
        <v>1074</v>
      </c>
      <c r="BB27" t="s">
        <v>1074</v>
      </c>
      <c r="BC27" t="s">
        <v>1074</v>
      </c>
      <c r="BD27" t="s">
        <v>1074</v>
      </c>
      <c r="BE27" t="s">
        <v>1074</v>
      </c>
      <c r="BF27" t="s">
        <v>1074</v>
      </c>
      <c r="BG27" t="s">
        <v>1074</v>
      </c>
      <c r="BH27" t="s">
        <v>1076</v>
      </c>
      <c r="BI27" t="s">
        <v>1074</v>
      </c>
      <c r="BJ27" t="s">
        <v>1074</v>
      </c>
      <c r="BK27" t="s">
        <v>1074</v>
      </c>
      <c r="BL27" t="s">
        <v>1074</v>
      </c>
      <c r="BM27" t="s">
        <v>1074</v>
      </c>
      <c r="BN27" t="s">
        <v>1074</v>
      </c>
      <c r="BO27" t="s">
        <v>1162</v>
      </c>
      <c r="BP27" t="s">
        <v>1162</v>
      </c>
      <c r="BQ27" t="s">
        <v>3697</v>
      </c>
      <c r="BR27" t="s">
        <v>1162</v>
      </c>
      <c r="BS27" t="s">
        <v>1162</v>
      </c>
      <c r="BT27" t="s">
        <v>1162</v>
      </c>
      <c r="BU27" t="s">
        <v>1162</v>
      </c>
      <c r="BV27" t="s">
        <v>1162</v>
      </c>
      <c r="BW27" t="s">
        <v>1162</v>
      </c>
      <c r="BX27" t="s">
        <v>3698</v>
      </c>
      <c r="BY27" t="s">
        <v>3699</v>
      </c>
      <c r="BZ27" t="s">
        <v>3700</v>
      </c>
      <c r="CA27" t="s">
        <v>3701</v>
      </c>
      <c r="CB27" t="s">
        <v>3702</v>
      </c>
      <c r="CC27" t="s">
        <v>3703</v>
      </c>
      <c r="CD27" t="s">
        <v>3704</v>
      </c>
      <c r="CE27" t="s">
        <v>3705</v>
      </c>
      <c r="CF27" t="s">
        <v>2159</v>
      </c>
      <c r="CG27" t="s">
        <v>3706</v>
      </c>
      <c r="CH27" t="s">
        <v>3707</v>
      </c>
      <c r="CI27" t="s">
        <v>3708</v>
      </c>
      <c r="CJ27" t="s">
        <v>3709</v>
      </c>
      <c r="CK27" t="s">
        <v>3710</v>
      </c>
      <c r="CL27" t="s">
        <v>3711</v>
      </c>
      <c r="CM27" t="s">
        <v>3712</v>
      </c>
      <c r="CN27" t="s">
        <v>3713</v>
      </c>
      <c r="CO27" t="s">
        <v>3714</v>
      </c>
      <c r="CP27" t="s">
        <v>2159</v>
      </c>
      <c r="CQ27" t="s">
        <v>2159</v>
      </c>
      <c r="CR27" t="s">
        <v>2159</v>
      </c>
      <c r="CS27" t="s">
        <v>2159</v>
      </c>
      <c r="CT27" t="s">
        <v>2159</v>
      </c>
      <c r="CU27" t="s">
        <v>2159</v>
      </c>
      <c r="CV27" t="s">
        <v>2159</v>
      </c>
      <c r="CW27" t="s">
        <v>2159</v>
      </c>
      <c r="CX27" t="s">
        <v>2159</v>
      </c>
      <c r="DA27" t="s">
        <v>1288</v>
      </c>
      <c r="DB27" t="s">
        <v>1162</v>
      </c>
    </row>
    <row r="28" spans="1:106" x14ac:dyDescent="0.3">
      <c r="A28" t="s">
        <v>335</v>
      </c>
      <c r="B28" t="s">
        <v>336</v>
      </c>
      <c r="C28" t="s">
        <v>1169</v>
      </c>
      <c r="D28" t="s">
        <v>1170</v>
      </c>
      <c r="E28" t="s">
        <v>1171</v>
      </c>
      <c r="F28" t="s">
        <v>1172</v>
      </c>
      <c r="G28">
        <v>0</v>
      </c>
      <c r="H28">
        <v>0</v>
      </c>
      <c r="I28">
        <v>0</v>
      </c>
      <c r="J28">
        <v>0</v>
      </c>
      <c r="K28">
        <v>0</v>
      </c>
      <c r="L28">
        <v>0</v>
      </c>
      <c r="M28" t="s">
        <v>1020</v>
      </c>
      <c r="N28" t="s">
        <v>1020</v>
      </c>
      <c r="O28" t="s">
        <v>1020</v>
      </c>
      <c r="P28" t="s">
        <v>1020</v>
      </c>
      <c r="Q28" t="s">
        <v>1162</v>
      </c>
      <c r="R28" t="s">
        <v>1162</v>
      </c>
      <c r="S28" t="s">
        <v>1162</v>
      </c>
      <c r="T28" t="s">
        <v>1162</v>
      </c>
      <c r="U28" t="s">
        <v>1020</v>
      </c>
      <c r="V28" t="s">
        <v>1162</v>
      </c>
      <c r="W28" s="169" t="s">
        <v>1162</v>
      </c>
      <c r="X28" t="s">
        <v>1053</v>
      </c>
      <c r="Y28" t="s">
        <v>1051</v>
      </c>
      <c r="Z28" t="s">
        <v>1051</v>
      </c>
      <c r="AA28" t="s">
        <v>1051</v>
      </c>
      <c r="AB28" t="s">
        <v>2200</v>
      </c>
      <c r="AC28" t="s">
        <v>2201</v>
      </c>
      <c r="AD28" t="s">
        <v>2202</v>
      </c>
      <c r="AE28" t="s">
        <v>2203</v>
      </c>
      <c r="AF28" t="s">
        <v>2204</v>
      </c>
      <c r="AG28" t="s">
        <v>2205</v>
      </c>
      <c r="AH28" t="s">
        <v>2206</v>
      </c>
      <c r="AI28" t="s">
        <v>2207</v>
      </c>
      <c r="AJ28" t="s">
        <v>2208</v>
      </c>
      <c r="AK28" t="s">
        <v>2208</v>
      </c>
      <c r="AL28" t="s">
        <v>2208</v>
      </c>
      <c r="AM28" t="s">
        <v>2208</v>
      </c>
      <c r="AN28" t="s">
        <v>1074</v>
      </c>
      <c r="AO28" t="s">
        <v>1074</v>
      </c>
      <c r="AP28" t="s">
        <v>1076</v>
      </c>
      <c r="AQ28" t="s">
        <v>1074</v>
      </c>
      <c r="AR28" t="s">
        <v>1074</v>
      </c>
      <c r="AS28" t="s">
        <v>1074</v>
      </c>
      <c r="AT28" t="s">
        <v>1076</v>
      </c>
      <c r="AU28" t="s">
        <v>1076</v>
      </c>
      <c r="AV28" t="s">
        <v>1074</v>
      </c>
      <c r="AW28" t="s">
        <v>1074</v>
      </c>
      <c r="AX28" t="s">
        <v>1074</v>
      </c>
      <c r="AY28" t="s">
        <v>1076</v>
      </c>
      <c r="AZ28" t="s">
        <v>1074</v>
      </c>
      <c r="BA28" t="s">
        <v>1074</v>
      </c>
      <c r="BB28" t="s">
        <v>1074</v>
      </c>
      <c r="BC28" t="s">
        <v>1076</v>
      </c>
      <c r="BD28" t="s">
        <v>1076</v>
      </c>
      <c r="BE28" t="s">
        <v>1076</v>
      </c>
      <c r="BF28" t="s">
        <v>1074</v>
      </c>
      <c r="BG28" t="s">
        <v>1074</v>
      </c>
      <c r="BH28" t="s">
        <v>1076</v>
      </c>
      <c r="BI28" t="s">
        <v>1074</v>
      </c>
      <c r="BJ28" t="s">
        <v>1074</v>
      </c>
      <c r="BK28" t="s">
        <v>1074</v>
      </c>
      <c r="BL28" t="s">
        <v>1076</v>
      </c>
      <c r="BM28" t="s">
        <v>1076</v>
      </c>
      <c r="BN28" t="s">
        <v>1076</v>
      </c>
      <c r="BO28" t="s">
        <v>1162</v>
      </c>
      <c r="BP28" t="s">
        <v>1162</v>
      </c>
      <c r="BQ28" t="s">
        <v>3715</v>
      </c>
      <c r="BR28" t="s">
        <v>1162</v>
      </c>
      <c r="BS28" t="s">
        <v>1162</v>
      </c>
      <c r="BT28" t="s">
        <v>1162</v>
      </c>
      <c r="BU28" t="s">
        <v>3716</v>
      </c>
      <c r="BV28" t="s">
        <v>3717</v>
      </c>
      <c r="BW28" t="s">
        <v>1162</v>
      </c>
      <c r="BX28" t="s">
        <v>3718</v>
      </c>
      <c r="BY28" t="s">
        <v>3719</v>
      </c>
      <c r="BZ28" t="s">
        <v>3720</v>
      </c>
      <c r="CA28" t="s">
        <v>3721</v>
      </c>
      <c r="CB28" t="s">
        <v>3722</v>
      </c>
      <c r="CC28" t="s">
        <v>3723</v>
      </c>
      <c r="CD28" t="s">
        <v>3724</v>
      </c>
      <c r="CE28" t="s">
        <v>3725</v>
      </c>
      <c r="CF28" t="s">
        <v>3726</v>
      </c>
      <c r="CG28" t="s">
        <v>3727</v>
      </c>
      <c r="CH28" t="s">
        <v>3728</v>
      </c>
      <c r="CI28" t="s">
        <v>3729</v>
      </c>
      <c r="CJ28" t="s">
        <v>3730</v>
      </c>
      <c r="CK28" t="s">
        <v>3731</v>
      </c>
      <c r="CL28" t="s">
        <v>3732</v>
      </c>
      <c r="CM28" t="s">
        <v>3733</v>
      </c>
      <c r="CN28" t="s">
        <v>3734</v>
      </c>
      <c r="CO28" t="s">
        <v>3735</v>
      </c>
      <c r="CP28" t="s">
        <v>3736</v>
      </c>
      <c r="CQ28" t="s">
        <v>3737</v>
      </c>
      <c r="CR28" t="s">
        <v>3737</v>
      </c>
      <c r="CS28" t="s">
        <v>3736</v>
      </c>
      <c r="CT28" t="s">
        <v>3737</v>
      </c>
      <c r="CU28" t="s">
        <v>3736</v>
      </c>
      <c r="CV28" t="s">
        <v>3736</v>
      </c>
      <c r="CW28" t="s">
        <v>3736</v>
      </c>
      <c r="CX28" t="s">
        <v>3736</v>
      </c>
      <c r="DA28" t="s">
        <v>1288</v>
      </c>
      <c r="DB28" t="s">
        <v>1162</v>
      </c>
    </row>
    <row r="29" spans="1:106" x14ac:dyDescent="0.3">
      <c r="A29" t="s">
        <v>337</v>
      </c>
      <c r="B29" t="s">
        <v>338</v>
      </c>
      <c r="C29" t="s">
        <v>1173</v>
      </c>
      <c r="D29" t="s">
        <v>1174</v>
      </c>
      <c r="E29" t="s">
        <v>1175</v>
      </c>
      <c r="F29" t="s">
        <v>1176</v>
      </c>
      <c r="G29">
        <v>0</v>
      </c>
      <c r="H29">
        <v>0</v>
      </c>
      <c r="I29">
        <v>0</v>
      </c>
      <c r="J29">
        <v>0</v>
      </c>
      <c r="K29">
        <v>0</v>
      </c>
      <c r="L29">
        <v>0</v>
      </c>
      <c r="M29" t="s">
        <v>1020</v>
      </c>
      <c r="N29" t="s">
        <v>1020</v>
      </c>
      <c r="O29" t="s">
        <v>1020</v>
      </c>
      <c r="P29" t="s">
        <v>1020</v>
      </c>
      <c r="Q29" t="s">
        <v>1162</v>
      </c>
      <c r="R29" t="s">
        <v>1162</v>
      </c>
      <c r="S29" t="s">
        <v>1162</v>
      </c>
      <c r="T29" t="s">
        <v>1162</v>
      </c>
      <c r="U29" t="s">
        <v>1020</v>
      </c>
      <c r="V29" t="s">
        <v>1162</v>
      </c>
      <c r="W29" s="169" t="s">
        <v>1162</v>
      </c>
      <c r="X29" t="s">
        <v>1051</v>
      </c>
      <c r="Y29" t="s">
        <v>1051</v>
      </c>
      <c r="Z29" t="s">
        <v>1053</v>
      </c>
      <c r="AA29" t="s">
        <v>1053</v>
      </c>
      <c r="AB29" t="s">
        <v>2209</v>
      </c>
      <c r="AC29" t="s">
        <v>2210</v>
      </c>
      <c r="AD29" t="s">
        <v>2211</v>
      </c>
      <c r="AE29" t="s">
        <v>2212</v>
      </c>
      <c r="AF29" t="s">
        <v>2213</v>
      </c>
      <c r="AG29" t="s">
        <v>2214</v>
      </c>
      <c r="AH29" t="s">
        <v>2215</v>
      </c>
      <c r="AI29" t="s">
        <v>2216</v>
      </c>
      <c r="AJ29" t="s">
        <v>2138</v>
      </c>
      <c r="AK29" t="s">
        <v>2138</v>
      </c>
      <c r="AL29" t="s">
        <v>2138</v>
      </c>
      <c r="AM29" t="s">
        <v>2138</v>
      </c>
      <c r="AN29" t="s">
        <v>1076</v>
      </c>
      <c r="AO29" t="s">
        <v>1074</v>
      </c>
      <c r="AP29" t="s">
        <v>1072</v>
      </c>
      <c r="AQ29" t="s">
        <v>1072</v>
      </c>
      <c r="AR29" t="s">
        <v>1074</v>
      </c>
      <c r="AS29" t="s">
        <v>1074</v>
      </c>
      <c r="AT29" t="s">
        <v>1074</v>
      </c>
      <c r="AU29" t="s">
        <v>1074</v>
      </c>
      <c r="AV29" t="s">
        <v>1076</v>
      </c>
      <c r="AW29" t="s">
        <v>1074</v>
      </c>
      <c r="AX29" t="s">
        <v>1074</v>
      </c>
      <c r="AY29" t="s">
        <v>1074</v>
      </c>
      <c r="AZ29" t="s">
        <v>1072</v>
      </c>
      <c r="BA29" t="s">
        <v>1074</v>
      </c>
      <c r="BB29" t="s">
        <v>1074</v>
      </c>
      <c r="BC29" t="s">
        <v>1074</v>
      </c>
      <c r="BD29" t="s">
        <v>1074</v>
      </c>
      <c r="BE29" t="s">
        <v>1076</v>
      </c>
      <c r="BF29" t="s">
        <v>1074</v>
      </c>
      <c r="BG29" t="s">
        <v>1074</v>
      </c>
      <c r="BH29" t="s">
        <v>1074</v>
      </c>
      <c r="BI29" t="s">
        <v>1074</v>
      </c>
      <c r="BJ29" t="s">
        <v>1074</v>
      </c>
      <c r="BK29" t="s">
        <v>1074</v>
      </c>
      <c r="BL29" t="s">
        <v>1074</v>
      </c>
      <c r="BM29" t="s">
        <v>1074</v>
      </c>
      <c r="BN29" t="s">
        <v>1076</v>
      </c>
      <c r="BO29" t="s">
        <v>3738</v>
      </c>
      <c r="BP29" t="s">
        <v>1162</v>
      </c>
      <c r="BQ29" t="s">
        <v>1162</v>
      </c>
      <c r="BR29" t="s">
        <v>1162</v>
      </c>
      <c r="BS29" t="s">
        <v>1162</v>
      </c>
      <c r="BT29" t="s">
        <v>1162</v>
      </c>
      <c r="BU29" t="s">
        <v>1162</v>
      </c>
      <c r="BV29" t="s">
        <v>1162</v>
      </c>
      <c r="BW29" t="s">
        <v>1162</v>
      </c>
      <c r="BX29" t="s">
        <v>3739</v>
      </c>
      <c r="BY29" t="s">
        <v>3740</v>
      </c>
      <c r="BZ29" t="s">
        <v>3741</v>
      </c>
      <c r="CA29" t="s">
        <v>3742</v>
      </c>
      <c r="CB29" t="s">
        <v>3743</v>
      </c>
      <c r="CC29" t="s">
        <v>3744</v>
      </c>
      <c r="CD29" t="s">
        <v>3745</v>
      </c>
      <c r="CE29" t="s">
        <v>3746</v>
      </c>
      <c r="CF29" t="s">
        <v>3747</v>
      </c>
      <c r="CG29" t="s">
        <v>3748</v>
      </c>
      <c r="CH29" t="s">
        <v>3749</v>
      </c>
      <c r="CI29" t="s">
        <v>3750</v>
      </c>
      <c r="CJ29" t="s">
        <v>3751</v>
      </c>
      <c r="CK29" t="s">
        <v>3752</v>
      </c>
      <c r="CL29" t="s">
        <v>3753</v>
      </c>
      <c r="CM29" t="s">
        <v>3754</v>
      </c>
      <c r="CN29" t="s">
        <v>3755</v>
      </c>
      <c r="CO29" t="s">
        <v>3756</v>
      </c>
      <c r="CP29" t="s">
        <v>3757</v>
      </c>
      <c r="CQ29" t="s">
        <v>3757</v>
      </c>
      <c r="CR29" t="s">
        <v>3757</v>
      </c>
      <c r="CS29" t="s">
        <v>3757</v>
      </c>
      <c r="CT29" t="s">
        <v>3757</v>
      </c>
      <c r="CU29" t="s">
        <v>3757</v>
      </c>
      <c r="CV29" t="s">
        <v>3757</v>
      </c>
      <c r="CW29" t="s">
        <v>3757</v>
      </c>
      <c r="CX29" t="s">
        <v>3757</v>
      </c>
      <c r="DA29" t="s">
        <v>1288</v>
      </c>
      <c r="DB29" t="s">
        <v>1162</v>
      </c>
    </row>
    <row r="30" spans="1:106" x14ac:dyDescent="0.3">
      <c r="A30" t="s">
        <v>339</v>
      </c>
      <c r="B30" t="s">
        <v>340</v>
      </c>
      <c r="C30" t="s">
        <v>1704</v>
      </c>
      <c r="D30" t="s">
        <v>1705</v>
      </c>
      <c r="E30" t="s">
        <v>1706</v>
      </c>
      <c r="F30" t="s">
        <v>1707</v>
      </c>
      <c r="G30">
        <v>0</v>
      </c>
      <c r="H30">
        <v>0</v>
      </c>
      <c r="I30">
        <v>0</v>
      </c>
      <c r="J30">
        <v>0</v>
      </c>
      <c r="K30">
        <v>0</v>
      </c>
      <c r="L30">
        <v>0</v>
      </c>
      <c r="M30" t="s">
        <v>1020</v>
      </c>
      <c r="N30" t="s">
        <v>1020</v>
      </c>
      <c r="O30" t="s">
        <v>1020</v>
      </c>
      <c r="P30" t="s">
        <v>1020</v>
      </c>
      <c r="Q30" t="s">
        <v>1162</v>
      </c>
      <c r="R30" t="s">
        <v>1162</v>
      </c>
      <c r="S30" t="s">
        <v>1162</v>
      </c>
      <c r="T30" t="s">
        <v>1162</v>
      </c>
      <c r="U30" t="s">
        <v>1020</v>
      </c>
      <c r="V30" t="s">
        <v>1162</v>
      </c>
      <c r="W30" s="169" t="s">
        <v>1162</v>
      </c>
      <c r="X30" t="s">
        <v>1053</v>
      </c>
      <c r="Y30" t="s">
        <v>1051</v>
      </c>
      <c r="Z30" t="s">
        <v>1055</v>
      </c>
      <c r="AA30" t="s">
        <v>1051</v>
      </c>
      <c r="AB30" t="s">
        <v>2217</v>
      </c>
      <c r="AC30" t="s">
        <v>2218</v>
      </c>
      <c r="AD30" t="s">
        <v>2219</v>
      </c>
      <c r="AE30" t="s">
        <v>2220</v>
      </c>
      <c r="AF30" t="s">
        <v>2221</v>
      </c>
      <c r="AG30" t="s">
        <v>2222</v>
      </c>
      <c r="AH30" t="s">
        <v>2223</v>
      </c>
      <c r="AI30" t="s">
        <v>2224</v>
      </c>
      <c r="AJ30" t="s">
        <v>2225</v>
      </c>
      <c r="AK30" t="s">
        <v>2138</v>
      </c>
      <c r="AL30" t="s">
        <v>2138</v>
      </c>
      <c r="AM30" t="s">
        <v>2138</v>
      </c>
      <c r="AN30" t="s">
        <v>1076</v>
      </c>
      <c r="AO30" t="s">
        <v>1076</v>
      </c>
      <c r="AP30" t="s">
        <v>1074</v>
      </c>
      <c r="AQ30" t="s">
        <v>1074</v>
      </c>
      <c r="AR30" t="s">
        <v>1074</v>
      </c>
      <c r="AS30" t="s">
        <v>1074</v>
      </c>
      <c r="AT30" t="s">
        <v>1072</v>
      </c>
      <c r="AU30" t="s">
        <v>1074</v>
      </c>
      <c r="AV30" t="s">
        <v>1070</v>
      </c>
      <c r="AW30" t="s">
        <v>1076</v>
      </c>
      <c r="AX30" t="s">
        <v>1076</v>
      </c>
      <c r="AY30" t="s">
        <v>1074</v>
      </c>
      <c r="AZ30" t="s">
        <v>1074</v>
      </c>
      <c r="BA30" t="s">
        <v>1074</v>
      </c>
      <c r="BB30" t="s">
        <v>1074</v>
      </c>
      <c r="BC30" t="s">
        <v>1074</v>
      </c>
      <c r="BD30" t="s">
        <v>1074</v>
      </c>
      <c r="BE30" t="s">
        <v>1070</v>
      </c>
      <c r="BF30" t="s">
        <v>1076</v>
      </c>
      <c r="BG30" t="s">
        <v>1076</v>
      </c>
      <c r="BH30" t="s">
        <v>1074</v>
      </c>
      <c r="BI30" t="s">
        <v>1074</v>
      </c>
      <c r="BJ30" t="s">
        <v>1074</v>
      </c>
      <c r="BK30" t="s">
        <v>1074</v>
      </c>
      <c r="BL30" t="s">
        <v>1074</v>
      </c>
      <c r="BM30" t="s">
        <v>1074</v>
      </c>
      <c r="BN30" t="s">
        <v>1070</v>
      </c>
      <c r="BO30" t="s">
        <v>3758</v>
      </c>
      <c r="BP30" t="s">
        <v>3759</v>
      </c>
      <c r="BQ30" t="s">
        <v>1162</v>
      </c>
      <c r="BR30" t="s">
        <v>1162</v>
      </c>
      <c r="BS30" t="s">
        <v>1162</v>
      </c>
      <c r="BT30" t="s">
        <v>1162</v>
      </c>
      <c r="BU30" t="s">
        <v>1162</v>
      </c>
      <c r="BV30" t="s">
        <v>1162</v>
      </c>
      <c r="BW30" t="s">
        <v>3760</v>
      </c>
      <c r="BX30" t="s">
        <v>3761</v>
      </c>
      <c r="BY30" t="s">
        <v>3762</v>
      </c>
      <c r="BZ30" t="s">
        <v>3763</v>
      </c>
      <c r="CA30" t="s">
        <v>2418</v>
      </c>
      <c r="CB30" t="s">
        <v>3764</v>
      </c>
      <c r="CC30" t="s">
        <v>3765</v>
      </c>
      <c r="CD30" t="s">
        <v>2418</v>
      </c>
      <c r="CE30" t="s">
        <v>3766</v>
      </c>
      <c r="CF30" t="s">
        <v>2050</v>
      </c>
      <c r="CG30" t="s">
        <v>3767</v>
      </c>
      <c r="CH30" t="s">
        <v>3768</v>
      </c>
      <c r="CI30" t="s">
        <v>3769</v>
      </c>
      <c r="CJ30" t="s">
        <v>3770</v>
      </c>
      <c r="CK30" t="s">
        <v>3771</v>
      </c>
      <c r="CL30" t="s">
        <v>3772</v>
      </c>
      <c r="CM30" t="s">
        <v>3773</v>
      </c>
      <c r="CN30" t="s">
        <v>3774</v>
      </c>
      <c r="CO30" t="s">
        <v>2050</v>
      </c>
      <c r="CP30" t="s">
        <v>3039</v>
      </c>
      <c r="CQ30" t="s">
        <v>3039</v>
      </c>
      <c r="CR30" t="s">
        <v>3039</v>
      </c>
      <c r="CS30" t="s">
        <v>3039</v>
      </c>
      <c r="CT30" t="s">
        <v>3039</v>
      </c>
      <c r="CU30" t="s">
        <v>3039</v>
      </c>
      <c r="CV30" t="s">
        <v>3039</v>
      </c>
      <c r="CW30" t="s">
        <v>3039</v>
      </c>
      <c r="CX30" t="s">
        <v>2050</v>
      </c>
      <c r="DA30" t="s">
        <v>1288</v>
      </c>
      <c r="DB30" t="s">
        <v>1162</v>
      </c>
    </row>
    <row r="31" spans="1:106" x14ac:dyDescent="0.3">
      <c r="A31" t="s">
        <v>341</v>
      </c>
      <c r="B31" t="s">
        <v>342</v>
      </c>
      <c r="C31" t="s">
        <v>1427</v>
      </c>
      <c r="D31" t="s">
        <v>1428</v>
      </c>
      <c r="E31" t="s">
        <v>1429</v>
      </c>
      <c r="F31" t="s">
        <v>1430</v>
      </c>
      <c r="G31">
        <v>0</v>
      </c>
      <c r="H31">
        <v>0</v>
      </c>
      <c r="I31">
        <v>0</v>
      </c>
      <c r="J31">
        <v>0</v>
      </c>
      <c r="K31">
        <v>0</v>
      </c>
      <c r="L31">
        <v>0</v>
      </c>
      <c r="M31" t="s">
        <v>1020</v>
      </c>
      <c r="N31" t="s">
        <v>1020</v>
      </c>
      <c r="O31" t="s">
        <v>1020</v>
      </c>
      <c r="P31" t="s">
        <v>1020</v>
      </c>
      <c r="Q31" t="s">
        <v>1162</v>
      </c>
      <c r="R31" t="s">
        <v>1162</v>
      </c>
      <c r="S31" t="s">
        <v>1162</v>
      </c>
      <c r="T31" t="s">
        <v>1162</v>
      </c>
      <c r="U31" t="s">
        <v>1020</v>
      </c>
      <c r="V31" t="s">
        <v>1162</v>
      </c>
      <c r="W31" s="169" t="s">
        <v>1162</v>
      </c>
      <c r="X31" t="s">
        <v>1053</v>
      </c>
      <c r="Y31" t="s">
        <v>1051</v>
      </c>
      <c r="Z31" t="s">
        <v>1055</v>
      </c>
      <c r="AA31" t="s">
        <v>1051</v>
      </c>
      <c r="AB31" t="s">
        <v>2226</v>
      </c>
      <c r="AC31" t="s">
        <v>2227</v>
      </c>
      <c r="AD31" t="s">
        <v>2228</v>
      </c>
      <c r="AE31" t="s">
        <v>2229</v>
      </c>
      <c r="AF31" t="s">
        <v>2230</v>
      </c>
      <c r="AG31" t="s">
        <v>2231</v>
      </c>
      <c r="AH31" t="s">
        <v>2232</v>
      </c>
      <c r="AI31" t="s">
        <v>2233</v>
      </c>
      <c r="AJ31" t="s">
        <v>2234</v>
      </c>
      <c r="AK31" t="s">
        <v>2234</v>
      </c>
      <c r="AL31" t="s">
        <v>2234</v>
      </c>
      <c r="AM31" t="s">
        <v>2234</v>
      </c>
      <c r="AN31" t="s">
        <v>1074</v>
      </c>
      <c r="AO31" t="s">
        <v>1074</v>
      </c>
      <c r="AP31" t="s">
        <v>1076</v>
      </c>
      <c r="AQ31" t="s">
        <v>1072</v>
      </c>
      <c r="AR31" t="s">
        <v>1074</v>
      </c>
      <c r="AS31" t="s">
        <v>1074</v>
      </c>
      <c r="AT31" t="s">
        <v>1076</v>
      </c>
      <c r="AU31" t="s">
        <v>1076</v>
      </c>
      <c r="AV31" t="s">
        <v>1074</v>
      </c>
      <c r="AW31" t="s">
        <v>1076</v>
      </c>
      <c r="AX31" t="s">
        <v>1076</v>
      </c>
      <c r="AY31" t="s">
        <v>1076</v>
      </c>
      <c r="AZ31" t="s">
        <v>1074</v>
      </c>
      <c r="BA31" t="s">
        <v>1074</v>
      </c>
      <c r="BB31" t="s">
        <v>1076</v>
      </c>
      <c r="BC31" t="s">
        <v>1076</v>
      </c>
      <c r="BD31" t="s">
        <v>1076</v>
      </c>
      <c r="BE31" t="s">
        <v>1076</v>
      </c>
      <c r="BF31" t="s">
        <v>1076</v>
      </c>
      <c r="BG31" t="s">
        <v>1076</v>
      </c>
      <c r="BH31" t="s">
        <v>1076</v>
      </c>
      <c r="BI31" t="s">
        <v>1074</v>
      </c>
      <c r="BJ31" t="s">
        <v>1074</v>
      </c>
      <c r="BK31" t="s">
        <v>1076</v>
      </c>
      <c r="BL31" t="s">
        <v>1076</v>
      </c>
      <c r="BM31" t="s">
        <v>1076</v>
      </c>
      <c r="BN31" t="s">
        <v>1076</v>
      </c>
      <c r="BO31" t="s">
        <v>1162</v>
      </c>
      <c r="BP31" t="s">
        <v>1162</v>
      </c>
      <c r="BQ31" t="s">
        <v>3775</v>
      </c>
      <c r="BR31" t="s">
        <v>1162</v>
      </c>
      <c r="BS31" t="s">
        <v>1162</v>
      </c>
      <c r="BT31" t="s">
        <v>1162</v>
      </c>
      <c r="BU31" t="s">
        <v>3776</v>
      </c>
      <c r="BV31" t="s">
        <v>3777</v>
      </c>
      <c r="BW31" t="s">
        <v>1162</v>
      </c>
      <c r="BX31" t="s">
        <v>3778</v>
      </c>
      <c r="BY31" t="s">
        <v>3779</v>
      </c>
      <c r="BZ31" t="s">
        <v>3780</v>
      </c>
      <c r="CA31" t="s">
        <v>3781</v>
      </c>
      <c r="CB31" t="s">
        <v>3782</v>
      </c>
      <c r="CC31" t="s">
        <v>3783</v>
      </c>
      <c r="CD31" t="s">
        <v>3784</v>
      </c>
      <c r="CE31" t="s">
        <v>3785</v>
      </c>
      <c r="CF31" t="s">
        <v>3786</v>
      </c>
      <c r="CG31" t="s">
        <v>3787</v>
      </c>
      <c r="CH31" t="s">
        <v>3788</v>
      </c>
      <c r="CI31" t="s">
        <v>3789</v>
      </c>
      <c r="CJ31" t="s">
        <v>3790</v>
      </c>
      <c r="CK31" t="s">
        <v>3791</v>
      </c>
      <c r="CL31" t="s">
        <v>3792</v>
      </c>
      <c r="CM31" t="s">
        <v>3793</v>
      </c>
      <c r="CN31" t="s">
        <v>3794</v>
      </c>
      <c r="CO31" t="s">
        <v>3795</v>
      </c>
      <c r="CP31" t="s">
        <v>2234</v>
      </c>
      <c r="CQ31" t="s">
        <v>2234</v>
      </c>
      <c r="CR31" t="s">
        <v>2234</v>
      </c>
      <c r="CS31" t="s">
        <v>2234</v>
      </c>
      <c r="CT31" t="s">
        <v>2234</v>
      </c>
      <c r="CU31" t="s">
        <v>2234</v>
      </c>
      <c r="CV31" t="s">
        <v>2234</v>
      </c>
      <c r="CW31" t="s">
        <v>2234</v>
      </c>
      <c r="CX31" t="s">
        <v>2159</v>
      </c>
      <c r="DA31" t="s">
        <v>1288</v>
      </c>
      <c r="DB31" t="s">
        <v>1162</v>
      </c>
    </row>
    <row r="32" spans="1:106" x14ac:dyDescent="0.3">
      <c r="A32" t="s">
        <v>345</v>
      </c>
      <c r="B32" t="s">
        <v>346</v>
      </c>
      <c r="C32" t="s">
        <v>1372</v>
      </c>
      <c r="D32" t="s">
        <v>1373</v>
      </c>
      <c r="E32">
        <v>7896268470</v>
      </c>
      <c r="F32" t="s">
        <v>1374</v>
      </c>
      <c r="G32">
        <v>0</v>
      </c>
      <c r="H32">
        <v>0</v>
      </c>
      <c r="I32">
        <v>0</v>
      </c>
      <c r="J32">
        <v>0</v>
      </c>
      <c r="K32">
        <v>0</v>
      </c>
      <c r="L32">
        <v>0</v>
      </c>
      <c r="M32" t="s">
        <v>1020</v>
      </c>
      <c r="N32" t="s">
        <v>1020</v>
      </c>
      <c r="O32" t="s">
        <v>1020</v>
      </c>
      <c r="P32" t="s">
        <v>1020</v>
      </c>
      <c r="Q32" t="s">
        <v>1162</v>
      </c>
      <c r="R32" t="s">
        <v>1162</v>
      </c>
      <c r="S32" t="s">
        <v>1162</v>
      </c>
      <c r="T32" t="s">
        <v>1162</v>
      </c>
      <c r="U32" t="s">
        <v>1020</v>
      </c>
      <c r="V32" t="s">
        <v>1162</v>
      </c>
      <c r="W32" s="169" t="s">
        <v>1162</v>
      </c>
      <c r="X32" t="s">
        <v>1053</v>
      </c>
      <c r="Y32" t="s">
        <v>1051</v>
      </c>
      <c r="Z32" t="s">
        <v>1053</v>
      </c>
      <c r="AA32" t="s">
        <v>1053</v>
      </c>
      <c r="AB32" t="s">
        <v>2235</v>
      </c>
      <c r="AC32" t="s">
        <v>2102</v>
      </c>
      <c r="AD32" t="s">
        <v>2236</v>
      </c>
      <c r="AE32" t="s">
        <v>2237</v>
      </c>
      <c r="AF32" t="s">
        <v>2238</v>
      </c>
      <c r="AG32" t="s">
        <v>2239</v>
      </c>
      <c r="AH32" t="s">
        <v>2240</v>
      </c>
      <c r="AI32" t="s">
        <v>2241</v>
      </c>
      <c r="AJ32" t="s">
        <v>2242</v>
      </c>
      <c r="AK32" t="s">
        <v>2242</v>
      </c>
      <c r="AL32" t="s">
        <v>2242</v>
      </c>
      <c r="AM32" t="s">
        <v>2242</v>
      </c>
      <c r="AN32" t="s">
        <v>1076</v>
      </c>
      <c r="AO32" t="s">
        <v>1076</v>
      </c>
      <c r="AP32" t="s">
        <v>1076</v>
      </c>
      <c r="AQ32" t="s">
        <v>1076</v>
      </c>
      <c r="AR32" t="s">
        <v>1076</v>
      </c>
      <c r="AS32" t="s">
        <v>1074</v>
      </c>
      <c r="AT32" t="s">
        <v>1076</v>
      </c>
      <c r="AU32" t="s">
        <v>1074</v>
      </c>
      <c r="AV32" t="s">
        <v>1076</v>
      </c>
      <c r="AW32" t="s">
        <v>1076</v>
      </c>
      <c r="AX32" t="s">
        <v>1076</v>
      </c>
      <c r="AY32" t="s">
        <v>1076</v>
      </c>
      <c r="AZ32" t="s">
        <v>1076</v>
      </c>
      <c r="BA32" t="s">
        <v>1076</v>
      </c>
      <c r="BB32" t="s">
        <v>1074</v>
      </c>
      <c r="BC32" t="s">
        <v>1076</v>
      </c>
      <c r="BD32" t="s">
        <v>1074</v>
      </c>
      <c r="BE32" t="s">
        <v>1076</v>
      </c>
      <c r="BF32" t="s">
        <v>1076</v>
      </c>
      <c r="BG32" t="s">
        <v>1076</v>
      </c>
      <c r="BH32" t="s">
        <v>1076</v>
      </c>
      <c r="BI32" t="s">
        <v>1076</v>
      </c>
      <c r="BJ32" t="s">
        <v>1076</v>
      </c>
      <c r="BK32" t="s">
        <v>1076</v>
      </c>
      <c r="BL32" t="s">
        <v>1076</v>
      </c>
      <c r="BM32" t="s">
        <v>1076</v>
      </c>
      <c r="BN32" t="s">
        <v>1076</v>
      </c>
      <c r="BO32" t="s">
        <v>3796</v>
      </c>
      <c r="BP32" t="s">
        <v>3797</v>
      </c>
      <c r="BQ32" t="s">
        <v>3798</v>
      </c>
      <c r="BR32" t="s">
        <v>3799</v>
      </c>
      <c r="BS32" t="s">
        <v>3800</v>
      </c>
      <c r="BT32" t="s">
        <v>1162</v>
      </c>
      <c r="BU32" t="s">
        <v>3801</v>
      </c>
      <c r="BV32" t="s">
        <v>1162</v>
      </c>
      <c r="BW32" t="s">
        <v>1162</v>
      </c>
      <c r="BX32" t="s">
        <v>3802</v>
      </c>
      <c r="BY32" t="s">
        <v>3803</v>
      </c>
      <c r="BZ32" t="s">
        <v>3804</v>
      </c>
      <c r="CA32" t="s">
        <v>3805</v>
      </c>
      <c r="CB32" t="s">
        <v>3806</v>
      </c>
      <c r="CC32" t="s">
        <v>3807</v>
      </c>
      <c r="CD32" t="s">
        <v>3808</v>
      </c>
      <c r="CE32" t="s">
        <v>3809</v>
      </c>
      <c r="CF32" t="s">
        <v>3810</v>
      </c>
      <c r="CG32" t="s">
        <v>3811</v>
      </c>
      <c r="CH32" t="s">
        <v>3812</v>
      </c>
      <c r="CI32" t="s">
        <v>3813</v>
      </c>
      <c r="CJ32" t="s">
        <v>3814</v>
      </c>
      <c r="CK32" t="s">
        <v>3815</v>
      </c>
      <c r="CL32" t="s">
        <v>3816</v>
      </c>
      <c r="CM32" t="s">
        <v>3817</v>
      </c>
      <c r="CN32" t="s">
        <v>3818</v>
      </c>
      <c r="CO32" t="s">
        <v>3819</v>
      </c>
      <c r="CP32" t="s">
        <v>3820</v>
      </c>
      <c r="CQ32" t="s">
        <v>3820</v>
      </c>
      <c r="CR32" t="s">
        <v>3820</v>
      </c>
      <c r="CS32" t="s">
        <v>3820</v>
      </c>
      <c r="CT32" t="s">
        <v>3820</v>
      </c>
      <c r="CU32" t="s">
        <v>3820</v>
      </c>
      <c r="CV32" t="s">
        <v>3820</v>
      </c>
      <c r="CW32" t="s">
        <v>3820</v>
      </c>
      <c r="CX32" t="s">
        <v>3820</v>
      </c>
      <c r="DA32" t="s">
        <v>1288</v>
      </c>
      <c r="DB32" t="s">
        <v>1162</v>
      </c>
    </row>
    <row r="33" spans="1:106" x14ac:dyDescent="0.3">
      <c r="A33" t="s">
        <v>347</v>
      </c>
      <c r="B33" t="s">
        <v>348</v>
      </c>
      <c r="C33" t="s">
        <v>1431</v>
      </c>
      <c r="D33" t="s">
        <v>1432</v>
      </c>
      <c r="E33" t="s">
        <v>1433</v>
      </c>
      <c r="F33" t="s">
        <v>1434</v>
      </c>
      <c r="G33">
        <v>0</v>
      </c>
      <c r="H33">
        <v>0</v>
      </c>
      <c r="I33">
        <v>0</v>
      </c>
      <c r="J33">
        <v>0</v>
      </c>
      <c r="K33">
        <v>0</v>
      </c>
      <c r="L33">
        <v>0</v>
      </c>
      <c r="M33" t="s">
        <v>1020</v>
      </c>
      <c r="N33" t="s">
        <v>1020</v>
      </c>
      <c r="O33" t="s">
        <v>1020</v>
      </c>
      <c r="P33" t="s">
        <v>1020</v>
      </c>
      <c r="Q33" t="s">
        <v>1162</v>
      </c>
      <c r="R33" t="s">
        <v>1162</v>
      </c>
      <c r="S33" t="s">
        <v>1162</v>
      </c>
      <c r="T33" t="s">
        <v>1162</v>
      </c>
      <c r="U33" t="s">
        <v>1020</v>
      </c>
      <c r="V33" t="s">
        <v>1162</v>
      </c>
      <c r="W33" s="169" t="s">
        <v>1162</v>
      </c>
      <c r="X33" t="s">
        <v>1051</v>
      </c>
      <c r="Y33" t="s">
        <v>1053</v>
      </c>
      <c r="Z33" t="s">
        <v>1053</v>
      </c>
      <c r="AA33" t="s">
        <v>1055</v>
      </c>
      <c r="AB33" t="s">
        <v>2243</v>
      </c>
      <c r="AC33" t="s">
        <v>2244</v>
      </c>
      <c r="AD33" t="s">
        <v>2245</v>
      </c>
      <c r="AE33" t="s">
        <v>2246</v>
      </c>
      <c r="AF33" t="s">
        <v>2247</v>
      </c>
      <c r="AG33" t="s">
        <v>2248</v>
      </c>
      <c r="AH33" t="s">
        <v>2249</v>
      </c>
      <c r="AI33" t="s">
        <v>2250</v>
      </c>
      <c r="AJ33" t="s">
        <v>2251</v>
      </c>
      <c r="AK33" t="s">
        <v>2251</v>
      </c>
      <c r="AL33" t="s">
        <v>2251</v>
      </c>
      <c r="AM33" t="s">
        <v>2252</v>
      </c>
      <c r="AN33" t="s">
        <v>1076</v>
      </c>
      <c r="AO33" t="s">
        <v>1076</v>
      </c>
      <c r="AP33" t="s">
        <v>1076</v>
      </c>
      <c r="AQ33" t="s">
        <v>1076</v>
      </c>
      <c r="AR33" t="s">
        <v>1072</v>
      </c>
      <c r="AS33" t="s">
        <v>1074</v>
      </c>
      <c r="AT33" t="s">
        <v>1076</v>
      </c>
      <c r="AU33" t="s">
        <v>1076</v>
      </c>
      <c r="AV33" t="s">
        <v>1076</v>
      </c>
      <c r="AW33" t="s">
        <v>1076</v>
      </c>
      <c r="AX33" t="s">
        <v>1076</v>
      </c>
      <c r="AY33" t="s">
        <v>1076</v>
      </c>
      <c r="AZ33" t="s">
        <v>1076</v>
      </c>
      <c r="BA33" t="s">
        <v>1072</v>
      </c>
      <c r="BB33" t="s">
        <v>1074</v>
      </c>
      <c r="BC33" t="s">
        <v>1076</v>
      </c>
      <c r="BD33" t="s">
        <v>1076</v>
      </c>
      <c r="BE33" t="s">
        <v>1076</v>
      </c>
      <c r="BF33" t="s">
        <v>1076</v>
      </c>
      <c r="BG33" t="s">
        <v>1076</v>
      </c>
      <c r="BH33" t="s">
        <v>1076</v>
      </c>
      <c r="BI33" t="s">
        <v>1074</v>
      </c>
      <c r="BJ33" t="s">
        <v>1072</v>
      </c>
      <c r="BK33" t="s">
        <v>1072</v>
      </c>
      <c r="BL33" t="s">
        <v>1076</v>
      </c>
      <c r="BM33" t="s">
        <v>1074</v>
      </c>
      <c r="BN33" t="s">
        <v>1076</v>
      </c>
      <c r="BO33" t="s">
        <v>3821</v>
      </c>
      <c r="BP33" t="s">
        <v>3822</v>
      </c>
      <c r="BQ33" t="s">
        <v>3823</v>
      </c>
      <c r="BR33" t="s">
        <v>3824</v>
      </c>
      <c r="BS33" t="s">
        <v>1162</v>
      </c>
      <c r="BT33" t="s">
        <v>1162</v>
      </c>
      <c r="BU33" t="s">
        <v>3825</v>
      </c>
      <c r="BV33" t="s">
        <v>3826</v>
      </c>
      <c r="BW33" t="s">
        <v>1162</v>
      </c>
      <c r="BX33" t="s">
        <v>3827</v>
      </c>
      <c r="BY33" t="s">
        <v>3828</v>
      </c>
      <c r="BZ33" t="s">
        <v>3829</v>
      </c>
      <c r="CA33" t="s">
        <v>3830</v>
      </c>
      <c r="CB33" t="s">
        <v>3831</v>
      </c>
      <c r="CC33" t="s">
        <v>3832</v>
      </c>
      <c r="CD33" t="s">
        <v>3833</v>
      </c>
      <c r="CE33" t="s">
        <v>3834</v>
      </c>
      <c r="CF33" t="s">
        <v>3835</v>
      </c>
      <c r="CG33" t="s">
        <v>3836</v>
      </c>
      <c r="CH33" t="s">
        <v>3837</v>
      </c>
      <c r="CI33" t="s">
        <v>3838</v>
      </c>
      <c r="CJ33" t="s">
        <v>3839</v>
      </c>
      <c r="CK33" t="s">
        <v>3840</v>
      </c>
      <c r="CL33" t="s">
        <v>3841</v>
      </c>
      <c r="CM33" t="s">
        <v>3842</v>
      </c>
      <c r="CN33" t="s">
        <v>3843</v>
      </c>
      <c r="CO33" t="s">
        <v>3844</v>
      </c>
      <c r="CP33" t="s">
        <v>3845</v>
      </c>
      <c r="CQ33" t="s">
        <v>3845</v>
      </c>
      <c r="CR33" t="s">
        <v>3845</v>
      </c>
      <c r="CS33" t="s">
        <v>3846</v>
      </c>
      <c r="CT33" t="s">
        <v>3847</v>
      </c>
      <c r="CU33" t="s">
        <v>3845</v>
      </c>
      <c r="CV33" t="s">
        <v>3845</v>
      </c>
      <c r="CW33" t="s">
        <v>3845</v>
      </c>
      <c r="CX33" t="s">
        <v>3845</v>
      </c>
      <c r="DA33" t="s">
        <v>1288</v>
      </c>
      <c r="DB33" t="s">
        <v>1162</v>
      </c>
    </row>
    <row r="34" spans="1:106" x14ac:dyDescent="0.3">
      <c r="A34" t="s">
        <v>351</v>
      </c>
      <c r="B34" t="s">
        <v>352</v>
      </c>
      <c r="C34" t="s">
        <v>1435</v>
      </c>
      <c r="D34" t="s">
        <v>1436</v>
      </c>
      <c r="E34" t="s">
        <v>1437</v>
      </c>
      <c r="F34" t="s">
        <v>1438</v>
      </c>
      <c r="G34">
        <v>0</v>
      </c>
      <c r="H34">
        <v>0</v>
      </c>
      <c r="I34">
        <v>0</v>
      </c>
      <c r="J34">
        <v>0</v>
      </c>
      <c r="K34">
        <v>0</v>
      </c>
      <c r="L34">
        <v>0</v>
      </c>
      <c r="M34" t="s">
        <v>1020</v>
      </c>
      <c r="N34" t="s">
        <v>1020</v>
      </c>
      <c r="O34" t="s">
        <v>1020</v>
      </c>
      <c r="P34" t="s">
        <v>1020</v>
      </c>
      <c r="Q34" t="s">
        <v>1162</v>
      </c>
      <c r="R34" t="s">
        <v>1162</v>
      </c>
      <c r="S34" t="s">
        <v>1162</v>
      </c>
      <c r="T34" t="s">
        <v>1162</v>
      </c>
      <c r="U34" t="s">
        <v>1020</v>
      </c>
      <c r="V34" t="s">
        <v>1162</v>
      </c>
      <c r="W34" s="169" t="s">
        <v>1162</v>
      </c>
      <c r="X34" t="s">
        <v>1051</v>
      </c>
      <c r="Y34" t="s">
        <v>1051</v>
      </c>
      <c r="Z34" t="s">
        <v>1051</v>
      </c>
      <c r="AA34" t="s">
        <v>1053</v>
      </c>
      <c r="AB34" t="s">
        <v>2253</v>
      </c>
      <c r="AC34" t="s">
        <v>2254</v>
      </c>
      <c r="AD34" t="s">
        <v>2159</v>
      </c>
      <c r="AE34" t="s">
        <v>2159</v>
      </c>
      <c r="AF34" t="s">
        <v>2255</v>
      </c>
      <c r="AG34" t="s">
        <v>2256</v>
      </c>
      <c r="AH34" t="s">
        <v>2257</v>
      </c>
      <c r="AI34" t="s">
        <v>2258</v>
      </c>
      <c r="AJ34" t="s">
        <v>2159</v>
      </c>
      <c r="AK34" t="s">
        <v>2159</v>
      </c>
      <c r="AL34" t="s">
        <v>2159</v>
      </c>
      <c r="AM34" t="s">
        <v>2159</v>
      </c>
      <c r="AN34" t="s">
        <v>1076</v>
      </c>
      <c r="AO34" t="s">
        <v>1076</v>
      </c>
      <c r="AP34" t="s">
        <v>1076</v>
      </c>
      <c r="AQ34" t="s">
        <v>1076</v>
      </c>
      <c r="AR34" t="s">
        <v>1074</v>
      </c>
      <c r="AS34" t="s">
        <v>1072</v>
      </c>
      <c r="AT34" t="s">
        <v>1074</v>
      </c>
      <c r="AU34" t="s">
        <v>1074</v>
      </c>
      <c r="AV34" t="s">
        <v>1070</v>
      </c>
      <c r="AW34" t="s">
        <v>1076</v>
      </c>
      <c r="AX34" t="s">
        <v>1076</v>
      </c>
      <c r="AY34" t="s">
        <v>1076</v>
      </c>
      <c r="AZ34" t="s">
        <v>1076</v>
      </c>
      <c r="BA34" t="s">
        <v>1074</v>
      </c>
      <c r="BB34" t="s">
        <v>1072</v>
      </c>
      <c r="BC34" t="s">
        <v>1074</v>
      </c>
      <c r="BD34" t="s">
        <v>1074</v>
      </c>
      <c r="BE34" t="s">
        <v>1070</v>
      </c>
      <c r="BF34" t="s">
        <v>1076</v>
      </c>
      <c r="BG34" t="s">
        <v>1076</v>
      </c>
      <c r="BH34" t="s">
        <v>1076</v>
      </c>
      <c r="BI34" t="s">
        <v>1076</v>
      </c>
      <c r="BJ34" t="s">
        <v>1074</v>
      </c>
      <c r="BK34" t="s">
        <v>1074</v>
      </c>
      <c r="BL34" t="s">
        <v>1076</v>
      </c>
      <c r="BM34" t="s">
        <v>1074</v>
      </c>
      <c r="BN34" t="s">
        <v>1070</v>
      </c>
      <c r="BO34" t="s">
        <v>3848</v>
      </c>
      <c r="BP34" t="s">
        <v>3849</v>
      </c>
      <c r="BQ34" t="s">
        <v>3850</v>
      </c>
      <c r="BR34" t="s">
        <v>3851</v>
      </c>
      <c r="BS34" t="s">
        <v>1162</v>
      </c>
      <c r="BT34" t="s">
        <v>1162</v>
      </c>
      <c r="BU34" t="s">
        <v>1162</v>
      </c>
      <c r="BV34" t="s">
        <v>1162</v>
      </c>
      <c r="BW34" t="s">
        <v>3852</v>
      </c>
      <c r="BX34" t="s">
        <v>3853</v>
      </c>
      <c r="BY34" t="s">
        <v>2138</v>
      </c>
      <c r="BZ34" t="s">
        <v>3854</v>
      </c>
      <c r="CA34" t="s">
        <v>2138</v>
      </c>
      <c r="CB34" t="s">
        <v>2138</v>
      </c>
      <c r="CC34" t="s">
        <v>3855</v>
      </c>
      <c r="CD34" t="s">
        <v>3856</v>
      </c>
      <c r="CE34" t="s">
        <v>3857</v>
      </c>
      <c r="CF34" t="s">
        <v>3858</v>
      </c>
      <c r="CG34" t="s">
        <v>3859</v>
      </c>
      <c r="CH34" t="s">
        <v>2159</v>
      </c>
      <c r="CI34" t="s">
        <v>3860</v>
      </c>
      <c r="CJ34" t="s">
        <v>3861</v>
      </c>
      <c r="CK34" t="s">
        <v>2159</v>
      </c>
      <c r="CL34" t="s">
        <v>2159</v>
      </c>
      <c r="CM34" t="s">
        <v>2159</v>
      </c>
      <c r="CN34" t="s">
        <v>2159</v>
      </c>
      <c r="CO34" t="s">
        <v>3667</v>
      </c>
      <c r="CP34" t="s">
        <v>2159</v>
      </c>
      <c r="CQ34" t="s">
        <v>2159</v>
      </c>
      <c r="CR34" t="s">
        <v>2159</v>
      </c>
      <c r="CS34" t="s">
        <v>2159</v>
      </c>
      <c r="CT34" t="s">
        <v>2159</v>
      </c>
      <c r="CU34" t="s">
        <v>2159</v>
      </c>
      <c r="CV34" t="s">
        <v>2159</v>
      </c>
      <c r="CW34" t="s">
        <v>2159</v>
      </c>
      <c r="CX34" t="s">
        <v>2159</v>
      </c>
      <c r="DA34" t="s">
        <v>1288</v>
      </c>
      <c r="DB34" t="s">
        <v>1162</v>
      </c>
    </row>
    <row r="35" spans="1:106" x14ac:dyDescent="0.3">
      <c r="A35" t="s">
        <v>355</v>
      </c>
      <c r="B35" t="s">
        <v>356</v>
      </c>
      <c r="C35" t="s">
        <v>1708</v>
      </c>
      <c r="D35" t="s">
        <v>1709</v>
      </c>
      <c r="E35" t="s">
        <v>1710</v>
      </c>
      <c r="F35" t="s">
        <v>1711</v>
      </c>
      <c r="G35">
        <v>0</v>
      </c>
      <c r="H35">
        <v>0</v>
      </c>
      <c r="I35">
        <v>0</v>
      </c>
      <c r="J35">
        <v>0</v>
      </c>
      <c r="K35">
        <v>0</v>
      </c>
      <c r="L35">
        <v>0</v>
      </c>
      <c r="M35" t="s">
        <v>1020</v>
      </c>
      <c r="N35" t="s">
        <v>1020</v>
      </c>
      <c r="O35" t="s">
        <v>1020</v>
      </c>
      <c r="P35" t="s">
        <v>1020</v>
      </c>
      <c r="Q35" t="s">
        <v>1162</v>
      </c>
      <c r="R35" t="s">
        <v>1162</v>
      </c>
      <c r="S35" t="s">
        <v>1162</v>
      </c>
      <c r="T35" t="s">
        <v>1162</v>
      </c>
      <c r="U35" t="s">
        <v>1020</v>
      </c>
      <c r="V35" t="s">
        <v>1162</v>
      </c>
      <c r="W35" s="169" t="s">
        <v>1162</v>
      </c>
      <c r="X35" t="s">
        <v>1053</v>
      </c>
      <c r="Y35" t="s">
        <v>1053</v>
      </c>
      <c r="Z35" t="s">
        <v>1051</v>
      </c>
      <c r="AA35" t="s">
        <v>1053</v>
      </c>
      <c r="AB35" t="s">
        <v>2259</v>
      </c>
      <c r="AC35" t="s">
        <v>2260</v>
      </c>
      <c r="AD35" t="s">
        <v>2261</v>
      </c>
      <c r="AE35" t="s">
        <v>2262</v>
      </c>
      <c r="AF35" t="s">
        <v>2263</v>
      </c>
      <c r="AG35" t="s">
        <v>2264</v>
      </c>
      <c r="AH35" t="s">
        <v>2265</v>
      </c>
      <c r="AI35" t="s">
        <v>2266</v>
      </c>
      <c r="AJ35" t="s">
        <v>2102</v>
      </c>
      <c r="AK35" t="s">
        <v>2102</v>
      </c>
      <c r="AL35" t="s">
        <v>2102</v>
      </c>
      <c r="AM35" t="s">
        <v>2102</v>
      </c>
      <c r="AN35" t="s">
        <v>1074</v>
      </c>
      <c r="AO35" t="s">
        <v>1074</v>
      </c>
      <c r="AP35" t="s">
        <v>1074</v>
      </c>
      <c r="AQ35" t="s">
        <v>1074</v>
      </c>
      <c r="AR35" t="s">
        <v>1074</v>
      </c>
      <c r="AS35" t="s">
        <v>1074</v>
      </c>
      <c r="AT35" t="s">
        <v>1074</v>
      </c>
      <c r="AU35" t="s">
        <v>1072</v>
      </c>
      <c r="AV35" t="s">
        <v>1072</v>
      </c>
      <c r="AW35" t="s">
        <v>1074</v>
      </c>
      <c r="AX35" t="s">
        <v>1074</v>
      </c>
      <c r="AY35" t="s">
        <v>1074</v>
      </c>
      <c r="AZ35" t="s">
        <v>1074</v>
      </c>
      <c r="BA35" t="s">
        <v>1074</v>
      </c>
      <c r="BB35" t="s">
        <v>1074</v>
      </c>
      <c r="BC35" t="s">
        <v>1074</v>
      </c>
      <c r="BD35" t="s">
        <v>1074</v>
      </c>
      <c r="BE35" t="s">
        <v>1074</v>
      </c>
      <c r="BF35" t="s">
        <v>1074</v>
      </c>
      <c r="BG35" t="s">
        <v>1074</v>
      </c>
      <c r="BH35" t="s">
        <v>1074</v>
      </c>
      <c r="BI35" t="s">
        <v>1074</v>
      </c>
      <c r="BJ35" t="s">
        <v>1074</v>
      </c>
      <c r="BK35" t="s">
        <v>1074</v>
      </c>
      <c r="BL35" t="s">
        <v>1074</v>
      </c>
      <c r="BM35" t="s">
        <v>1074</v>
      </c>
      <c r="BN35" t="s">
        <v>1074</v>
      </c>
      <c r="BO35" t="s">
        <v>1162</v>
      </c>
      <c r="BP35" t="s">
        <v>1162</v>
      </c>
      <c r="BQ35" t="s">
        <v>1162</v>
      </c>
      <c r="BR35" t="s">
        <v>1162</v>
      </c>
      <c r="BS35" t="s">
        <v>1162</v>
      </c>
      <c r="BT35" t="s">
        <v>1162</v>
      </c>
      <c r="BU35" t="s">
        <v>1162</v>
      </c>
      <c r="BV35" t="s">
        <v>1162</v>
      </c>
      <c r="BW35" t="s">
        <v>1162</v>
      </c>
      <c r="BX35" t="s">
        <v>3862</v>
      </c>
      <c r="BY35" t="s">
        <v>3863</v>
      </c>
      <c r="BZ35" t="s">
        <v>3864</v>
      </c>
      <c r="CA35" t="s">
        <v>3865</v>
      </c>
      <c r="CB35" t="s">
        <v>3866</v>
      </c>
      <c r="CC35" t="s">
        <v>3867</v>
      </c>
      <c r="CD35" t="s">
        <v>3868</v>
      </c>
      <c r="CE35" t="s">
        <v>3869</v>
      </c>
      <c r="CF35" t="s">
        <v>3870</v>
      </c>
      <c r="CG35" t="s">
        <v>3871</v>
      </c>
      <c r="CH35" t="s">
        <v>3872</v>
      </c>
      <c r="CI35" t="s">
        <v>3873</v>
      </c>
      <c r="CJ35" t="s">
        <v>3874</v>
      </c>
      <c r="CK35" t="s">
        <v>3875</v>
      </c>
      <c r="CL35" t="s">
        <v>3876</v>
      </c>
      <c r="CM35" t="s">
        <v>3877</v>
      </c>
      <c r="CN35" t="s">
        <v>3878</v>
      </c>
      <c r="CO35" t="s">
        <v>3879</v>
      </c>
      <c r="CP35" t="s">
        <v>2050</v>
      </c>
      <c r="CQ35" t="s">
        <v>3880</v>
      </c>
      <c r="CR35" t="s">
        <v>2050</v>
      </c>
      <c r="CS35" t="s">
        <v>2050</v>
      </c>
      <c r="CT35" t="s">
        <v>2050</v>
      </c>
      <c r="CU35" t="s">
        <v>2050</v>
      </c>
      <c r="CV35" t="s">
        <v>3881</v>
      </c>
      <c r="CW35" t="s">
        <v>2050</v>
      </c>
      <c r="CX35" t="s">
        <v>2050</v>
      </c>
      <c r="DA35" t="s">
        <v>1288</v>
      </c>
      <c r="DB35" t="s">
        <v>1162</v>
      </c>
    </row>
    <row r="36" spans="1:106" x14ac:dyDescent="0.3">
      <c r="A36" t="s">
        <v>359</v>
      </c>
      <c r="B36" t="s">
        <v>360</v>
      </c>
      <c r="C36" t="s">
        <v>1439</v>
      </c>
      <c r="D36" t="s">
        <v>1440</v>
      </c>
      <c r="E36" t="s">
        <v>1441</v>
      </c>
      <c r="F36" t="s">
        <v>1442</v>
      </c>
      <c r="G36">
        <v>0</v>
      </c>
      <c r="H36">
        <v>0</v>
      </c>
      <c r="I36">
        <v>0</v>
      </c>
      <c r="J36">
        <v>0</v>
      </c>
      <c r="K36">
        <v>0</v>
      </c>
      <c r="L36">
        <v>0</v>
      </c>
      <c r="M36" t="s">
        <v>1020</v>
      </c>
      <c r="N36" t="s">
        <v>1020</v>
      </c>
      <c r="O36" t="s">
        <v>1020</v>
      </c>
      <c r="P36" t="s">
        <v>1020</v>
      </c>
      <c r="Q36" t="s">
        <v>1162</v>
      </c>
      <c r="R36" t="s">
        <v>1162</v>
      </c>
      <c r="S36" t="s">
        <v>1162</v>
      </c>
      <c r="T36" t="s">
        <v>1162</v>
      </c>
      <c r="U36" t="s">
        <v>1020</v>
      </c>
      <c r="V36" t="s">
        <v>1162</v>
      </c>
      <c r="W36" s="169" t="s">
        <v>1162</v>
      </c>
      <c r="X36" t="s">
        <v>1053</v>
      </c>
      <c r="Y36" t="s">
        <v>1053</v>
      </c>
      <c r="Z36" t="s">
        <v>1051</v>
      </c>
      <c r="AA36" t="s">
        <v>1051</v>
      </c>
      <c r="AB36" t="s">
        <v>2267</v>
      </c>
      <c r="AC36" t="s">
        <v>2268</v>
      </c>
      <c r="AD36" t="s">
        <v>2269</v>
      </c>
      <c r="AE36" t="s">
        <v>2270</v>
      </c>
      <c r="AF36" t="s">
        <v>2271</v>
      </c>
      <c r="AG36" t="s">
        <v>2272</v>
      </c>
      <c r="AH36" t="s">
        <v>2273</v>
      </c>
      <c r="AI36" t="s">
        <v>2274</v>
      </c>
      <c r="AJ36" t="s">
        <v>2159</v>
      </c>
      <c r="AK36" t="s">
        <v>2159</v>
      </c>
      <c r="AL36" t="s">
        <v>2159</v>
      </c>
      <c r="AM36" t="s">
        <v>2159</v>
      </c>
      <c r="AN36" t="s">
        <v>1072</v>
      </c>
      <c r="AO36" t="s">
        <v>1074</v>
      </c>
      <c r="AP36" t="s">
        <v>1074</v>
      </c>
      <c r="AQ36" t="s">
        <v>1074</v>
      </c>
      <c r="AR36" t="s">
        <v>1072</v>
      </c>
      <c r="AS36" t="s">
        <v>1074</v>
      </c>
      <c r="AT36" t="s">
        <v>1074</v>
      </c>
      <c r="AU36" t="s">
        <v>1074</v>
      </c>
      <c r="AV36" t="s">
        <v>1074</v>
      </c>
      <c r="AW36" t="s">
        <v>1074</v>
      </c>
      <c r="AX36" t="s">
        <v>1074</v>
      </c>
      <c r="AY36" t="s">
        <v>1074</v>
      </c>
      <c r="AZ36" t="s">
        <v>1074</v>
      </c>
      <c r="BA36" t="s">
        <v>1072</v>
      </c>
      <c r="BB36" t="s">
        <v>1074</v>
      </c>
      <c r="BC36" t="s">
        <v>1074</v>
      </c>
      <c r="BD36" t="s">
        <v>1074</v>
      </c>
      <c r="BE36" t="s">
        <v>1074</v>
      </c>
      <c r="BF36" t="s">
        <v>1074</v>
      </c>
      <c r="BG36" t="s">
        <v>1074</v>
      </c>
      <c r="BH36" t="s">
        <v>1074</v>
      </c>
      <c r="BI36" t="s">
        <v>1074</v>
      </c>
      <c r="BJ36" t="s">
        <v>1074</v>
      </c>
      <c r="BK36" t="s">
        <v>1074</v>
      </c>
      <c r="BL36" t="s">
        <v>1074</v>
      </c>
      <c r="BM36" t="s">
        <v>1074</v>
      </c>
      <c r="BN36" t="s">
        <v>1074</v>
      </c>
      <c r="BO36" t="s">
        <v>1162</v>
      </c>
      <c r="BP36" t="s">
        <v>1162</v>
      </c>
      <c r="BQ36" t="s">
        <v>1162</v>
      </c>
      <c r="BR36" t="s">
        <v>1162</v>
      </c>
      <c r="BS36" t="s">
        <v>1162</v>
      </c>
      <c r="BT36" t="s">
        <v>1162</v>
      </c>
      <c r="BU36" t="s">
        <v>1162</v>
      </c>
      <c r="BV36" t="s">
        <v>1162</v>
      </c>
      <c r="BW36" t="s">
        <v>1162</v>
      </c>
      <c r="BX36" t="s">
        <v>3882</v>
      </c>
      <c r="BY36" t="s">
        <v>3883</v>
      </c>
      <c r="BZ36" t="s">
        <v>3884</v>
      </c>
      <c r="CA36" t="s">
        <v>3885</v>
      </c>
      <c r="CB36" t="s">
        <v>3886</v>
      </c>
      <c r="CC36" t="s">
        <v>3887</v>
      </c>
      <c r="CD36" t="s">
        <v>3888</v>
      </c>
      <c r="CE36" t="s">
        <v>3889</v>
      </c>
      <c r="CF36" t="s">
        <v>3890</v>
      </c>
      <c r="CG36" t="s">
        <v>3891</v>
      </c>
      <c r="CH36" t="s">
        <v>3892</v>
      </c>
      <c r="CI36" t="s">
        <v>3893</v>
      </c>
      <c r="CJ36" t="s">
        <v>3894</v>
      </c>
      <c r="CK36" t="s">
        <v>3895</v>
      </c>
      <c r="CL36" t="s">
        <v>3896</v>
      </c>
      <c r="CM36" t="s">
        <v>3897</v>
      </c>
      <c r="CN36" t="s">
        <v>3898</v>
      </c>
      <c r="CO36" t="s">
        <v>3899</v>
      </c>
      <c r="CP36" t="s">
        <v>2159</v>
      </c>
      <c r="CQ36" t="s">
        <v>2159</v>
      </c>
      <c r="CR36" t="s">
        <v>2159</v>
      </c>
      <c r="CS36" t="s">
        <v>2159</v>
      </c>
      <c r="CT36" t="s">
        <v>2159</v>
      </c>
      <c r="CU36" t="s">
        <v>2159</v>
      </c>
      <c r="CV36" t="s">
        <v>2159</v>
      </c>
      <c r="CW36" t="s">
        <v>2159</v>
      </c>
      <c r="CX36" t="s">
        <v>2159</v>
      </c>
      <c r="DA36" t="s">
        <v>1288</v>
      </c>
      <c r="DB36" t="s">
        <v>1162</v>
      </c>
    </row>
    <row r="37" spans="1:106" x14ac:dyDescent="0.3">
      <c r="A37" t="s">
        <v>363</v>
      </c>
      <c r="B37" t="s">
        <v>364</v>
      </c>
      <c r="C37" t="s">
        <v>1443</v>
      </c>
      <c r="D37" t="s">
        <v>1444</v>
      </c>
      <c r="E37">
        <v>7930328813</v>
      </c>
      <c r="F37" t="s">
        <v>1445</v>
      </c>
      <c r="G37">
        <v>0</v>
      </c>
      <c r="H37">
        <v>0</v>
      </c>
      <c r="I37">
        <v>0</v>
      </c>
      <c r="J37">
        <v>0</v>
      </c>
      <c r="K37">
        <v>0</v>
      </c>
      <c r="L37">
        <v>0</v>
      </c>
      <c r="M37" t="s">
        <v>1020</v>
      </c>
      <c r="N37" t="s">
        <v>1020</v>
      </c>
      <c r="O37" t="s">
        <v>1020</v>
      </c>
      <c r="P37" t="s">
        <v>1020</v>
      </c>
      <c r="Q37" t="s">
        <v>1162</v>
      </c>
      <c r="R37" t="s">
        <v>1162</v>
      </c>
      <c r="S37" t="s">
        <v>1162</v>
      </c>
      <c r="T37" t="s">
        <v>1162</v>
      </c>
      <c r="U37" t="s">
        <v>1020</v>
      </c>
      <c r="V37" t="s">
        <v>1162</v>
      </c>
      <c r="W37" s="169" t="s">
        <v>1162</v>
      </c>
      <c r="X37" t="s">
        <v>1053</v>
      </c>
      <c r="Y37" t="s">
        <v>1053</v>
      </c>
      <c r="Z37" t="s">
        <v>1055</v>
      </c>
      <c r="AA37" t="s">
        <v>1053</v>
      </c>
      <c r="AB37" t="s">
        <v>2275</v>
      </c>
      <c r="AC37" t="s">
        <v>2276</v>
      </c>
      <c r="AD37" t="s">
        <v>2277</v>
      </c>
      <c r="AE37" t="s">
        <v>2278</v>
      </c>
      <c r="AF37" t="s">
        <v>2279</v>
      </c>
      <c r="AG37" t="s">
        <v>2280</v>
      </c>
      <c r="AH37" t="s">
        <v>2281</v>
      </c>
      <c r="AI37" t="s">
        <v>2282</v>
      </c>
      <c r="AJ37" t="s">
        <v>2283</v>
      </c>
      <c r="AK37" t="s">
        <v>2283</v>
      </c>
      <c r="AL37" t="s">
        <v>2283</v>
      </c>
      <c r="AM37" t="s">
        <v>2283</v>
      </c>
      <c r="AN37" t="s">
        <v>1074</v>
      </c>
      <c r="AO37" t="s">
        <v>1074</v>
      </c>
      <c r="AP37" t="s">
        <v>1076</v>
      </c>
      <c r="AQ37" t="s">
        <v>1076</v>
      </c>
      <c r="AR37" t="s">
        <v>1072</v>
      </c>
      <c r="AS37" t="s">
        <v>1072</v>
      </c>
      <c r="AT37" t="s">
        <v>1072</v>
      </c>
      <c r="AU37" t="s">
        <v>1074</v>
      </c>
      <c r="AV37" t="s">
        <v>1074</v>
      </c>
      <c r="AW37" t="s">
        <v>1074</v>
      </c>
      <c r="AX37" t="s">
        <v>1076</v>
      </c>
      <c r="AY37" t="s">
        <v>1076</v>
      </c>
      <c r="AZ37" t="s">
        <v>1076</v>
      </c>
      <c r="BA37" t="s">
        <v>1072</v>
      </c>
      <c r="BB37" t="s">
        <v>1074</v>
      </c>
      <c r="BC37" t="s">
        <v>1074</v>
      </c>
      <c r="BD37" t="s">
        <v>1074</v>
      </c>
      <c r="BE37" t="s">
        <v>1074</v>
      </c>
      <c r="BF37" t="s">
        <v>1076</v>
      </c>
      <c r="BG37" t="s">
        <v>1076</v>
      </c>
      <c r="BH37" t="s">
        <v>1076</v>
      </c>
      <c r="BI37" t="s">
        <v>1076</v>
      </c>
      <c r="BJ37" t="s">
        <v>1074</v>
      </c>
      <c r="BK37" t="s">
        <v>1076</v>
      </c>
      <c r="BL37" t="s">
        <v>1076</v>
      </c>
      <c r="BM37" t="s">
        <v>1076</v>
      </c>
      <c r="BN37" t="s">
        <v>1074</v>
      </c>
      <c r="BO37" t="s">
        <v>1162</v>
      </c>
      <c r="BP37" t="s">
        <v>1162</v>
      </c>
      <c r="BQ37" t="s">
        <v>3900</v>
      </c>
      <c r="BR37" t="s">
        <v>3901</v>
      </c>
      <c r="BS37" t="s">
        <v>1162</v>
      </c>
      <c r="BT37" t="s">
        <v>1162</v>
      </c>
      <c r="BU37" t="s">
        <v>1162</v>
      </c>
      <c r="BV37" t="s">
        <v>1162</v>
      </c>
      <c r="BW37" t="s">
        <v>1162</v>
      </c>
      <c r="BX37" t="s">
        <v>3902</v>
      </c>
      <c r="BY37" t="s">
        <v>3903</v>
      </c>
      <c r="BZ37" t="s">
        <v>3904</v>
      </c>
      <c r="CA37" t="s">
        <v>3905</v>
      </c>
      <c r="CB37" t="s">
        <v>3906</v>
      </c>
      <c r="CC37" t="s">
        <v>3907</v>
      </c>
      <c r="CD37" t="s">
        <v>3908</v>
      </c>
      <c r="CE37" t="s">
        <v>3909</v>
      </c>
      <c r="CF37" t="s">
        <v>3910</v>
      </c>
      <c r="CG37" t="s">
        <v>3911</v>
      </c>
      <c r="CH37" t="s">
        <v>3912</v>
      </c>
      <c r="CI37" t="s">
        <v>3913</v>
      </c>
      <c r="CJ37" t="s">
        <v>3914</v>
      </c>
      <c r="CK37" t="s">
        <v>3915</v>
      </c>
      <c r="CL37" t="s">
        <v>3916</v>
      </c>
      <c r="CM37" t="s">
        <v>3917</v>
      </c>
      <c r="CN37" t="s">
        <v>3918</v>
      </c>
      <c r="CO37" t="s">
        <v>3919</v>
      </c>
      <c r="CP37" t="s">
        <v>3920</v>
      </c>
      <c r="CQ37" t="s">
        <v>3920</v>
      </c>
      <c r="CR37" t="s">
        <v>3920</v>
      </c>
      <c r="CS37" t="s">
        <v>3920</v>
      </c>
      <c r="CT37" t="s">
        <v>3920</v>
      </c>
      <c r="CU37" t="s">
        <v>3920</v>
      </c>
      <c r="CV37" t="s">
        <v>3920</v>
      </c>
      <c r="CW37" t="s">
        <v>3920</v>
      </c>
      <c r="CX37" t="s">
        <v>3920</v>
      </c>
      <c r="DA37" t="s">
        <v>1288</v>
      </c>
      <c r="DB37" t="s">
        <v>1162</v>
      </c>
    </row>
    <row r="38" spans="1:106" x14ac:dyDescent="0.3">
      <c r="A38" t="s">
        <v>367</v>
      </c>
      <c r="B38" t="s">
        <v>368</v>
      </c>
      <c r="C38" t="s">
        <v>1446</v>
      </c>
      <c r="D38" t="s">
        <v>1447</v>
      </c>
      <c r="E38" t="s">
        <v>1448</v>
      </c>
      <c r="F38" t="s">
        <v>1449</v>
      </c>
      <c r="G38">
        <v>0</v>
      </c>
      <c r="H38">
        <v>0</v>
      </c>
      <c r="I38">
        <v>0</v>
      </c>
      <c r="J38">
        <v>0</v>
      </c>
      <c r="K38">
        <v>0</v>
      </c>
      <c r="L38">
        <v>0</v>
      </c>
      <c r="M38" t="s">
        <v>1020</v>
      </c>
      <c r="N38" t="s">
        <v>1020</v>
      </c>
      <c r="O38" t="s">
        <v>1020</v>
      </c>
      <c r="P38" t="s">
        <v>1020</v>
      </c>
      <c r="Q38" t="s">
        <v>1162</v>
      </c>
      <c r="R38" t="s">
        <v>1162</v>
      </c>
      <c r="S38" t="s">
        <v>1162</v>
      </c>
      <c r="T38" t="s">
        <v>1162</v>
      </c>
      <c r="U38" t="s">
        <v>1020</v>
      </c>
      <c r="V38" t="s">
        <v>1162</v>
      </c>
      <c r="W38" s="169" t="s">
        <v>1162</v>
      </c>
      <c r="X38" t="s">
        <v>1051</v>
      </c>
      <c r="Y38" t="s">
        <v>1051</v>
      </c>
      <c r="Z38" t="s">
        <v>1051</v>
      </c>
      <c r="AA38" t="s">
        <v>1053</v>
      </c>
      <c r="AB38" t="s">
        <v>2284</v>
      </c>
      <c r="AC38" t="s">
        <v>2285</v>
      </c>
      <c r="AD38" t="s">
        <v>2286</v>
      </c>
      <c r="AE38" t="s">
        <v>2287</v>
      </c>
      <c r="AF38" t="s">
        <v>2288</v>
      </c>
      <c r="AG38" t="s">
        <v>2289</v>
      </c>
      <c r="AH38" t="s">
        <v>2290</v>
      </c>
      <c r="AI38" t="s">
        <v>2291</v>
      </c>
      <c r="AJ38" t="s">
        <v>2292</v>
      </c>
      <c r="AK38" t="s">
        <v>2293</v>
      </c>
      <c r="AL38" t="s">
        <v>2294</v>
      </c>
      <c r="AM38" t="s">
        <v>2295</v>
      </c>
      <c r="AN38" t="s">
        <v>1074</v>
      </c>
      <c r="AO38" t="s">
        <v>1074</v>
      </c>
      <c r="AP38" t="s">
        <v>1074</v>
      </c>
      <c r="AQ38" t="s">
        <v>1076</v>
      </c>
      <c r="AR38" t="s">
        <v>1074</v>
      </c>
      <c r="AS38" t="s">
        <v>1074</v>
      </c>
      <c r="AT38" t="s">
        <v>1074</v>
      </c>
      <c r="AU38" t="s">
        <v>1074</v>
      </c>
      <c r="AV38" t="s">
        <v>1072</v>
      </c>
      <c r="AW38" t="s">
        <v>1074</v>
      </c>
      <c r="AX38" t="s">
        <v>1074</v>
      </c>
      <c r="AY38" t="s">
        <v>1074</v>
      </c>
      <c r="AZ38" t="s">
        <v>1076</v>
      </c>
      <c r="BA38" t="s">
        <v>1076</v>
      </c>
      <c r="BB38" t="s">
        <v>1074</v>
      </c>
      <c r="BC38" t="s">
        <v>1074</v>
      </c>
      <c r="BD38" t="s">
        <v>1074</v>
      </c>
      <c r="BE38" t="s">
        <v>1074</v>
      </c>
      <c r="BF38" t="s">
        <v>1074</v>
      </c>
      <c r="BG38" t="s">
        <v>1074</v>
      </c>
      <c r="BH38" t="s">
        <v>1076</v>
      </c>
      <c r="BI38" t="s">
        <v>1076</v>
      </c>
      <c r="BJ38" t="s">
        <v>1076</v>
      </c>
      <c r="BK38" t="s">
        <v>1074</v>
      </c>
      <c r="BL38" t="s">
        <v>1074</v>
      </c>
      <c r="BM38" t="s">
        <v>1076</v>
      </c>
      <c r="BN38" t="s">
        <v>1074</v>
      </c>
      <c r="BO38" t="s">
        <v>1162</v>
      </c>
      <c r="BP38" t="s">
        <v>1162</v>
      </c>
      <c r="BQ38" t="s">
        <v>1162</v>
      </c>
      <c r="BR38" t="s">
        <v>3921</v>
      </c>
      <c r="BS38" t="s">
        <v>1162</v>
      </c>
      <c r="BT38" t="s">
        <v>1162</v>
      </c>
      <c r="BU38" t="s">
        <v>1162</v>
      </c>
      <c r="BV38" t="s">
        <v>1162</v>
      </c>
      <c r="BW38" t="s">
        <v>1162</v>
      </c>
      <c r="BX38" t="s">
        <v>3922</v>
      </c>
      <c r="BY38" t="s">
        <v>3923</v>
      </c>
      <c r="BZ38" t="s">
        <v>3924</v>
      </c>
      <c r="CA38" t="s">
        <v>3925</v>
      </c>
      <c r="CB38" t="s">
        <v>3926</v>
      </c>
      <c r="CC38" t="s">
        <v>3927</v>
      </c>
      <c r="CD38" t="s">
        <v>3928</v>
      </c>
      <c r="CE38" t="s">
        <v>3929</v>
      </c>
      <c r="CF38" t="s">
        <v>3930</v>
      </c>
      <c r="CG38" t="s">
        <v>3931</v>
      </c>
      <c r="CH38" t="s">
        <v>3932</v>
      </c>
      <c r="CI38" t="s">
        <v>3933</v>
      </c>
      <c r="CJ38" t="s">
        <v>3934</v>
      </c>
      <c r="CK38" t="s">
        <v>3935</v>
      </c>
      <c r="CL38" t="s">
        <v>3936</v>
      </c>
      <c r="CM38" t="s">
        <v>3937</v>
      </c>
      <c r="CN38" t="s">
        <v>3938</v>
      </c>
      <c r="CO38" t="s">
        <v>3939</v>
      </c>
      <c r="CP38" t="s">
        <v>3940</v>
      </c>
      <c r="CQ38" t="s">
        <v>3941</v>
      </c>
      <c r="CR38" t="s">
        <v>3941</v>
      </c>
      <c r="CS38" t="s">
        <v>3942</v>
      </c>
      <c r="CT38" t="s">
        <v>3943</v>
      </c>
      <c r="CU38" t="s">
        <v>3944</v>
      </c>
      <c r="CV38" t="s">
        <v>3941</v>
      </c>
      <c r="CW38" t="s">
        <v>3941</v>
      </c>
      <c r="CX38" t="s">
        <v>3945</v>
      </c>
      <c r="DA38" t="s">
        <v>1288</v>
      </c>
      <c r="DB38" t="s">
        <v>1162</v>
      </c>
    </row>
    <row r="39" spans="1:106" x14ac:dyDescent="0.3">
      <c r="A39" t="s">
        <v>371</v>
      </c>
      <c r="B39" t="s">
        <v>372</v>
      </c>
      <c r="C39" t="s">
        <v>1635</v>
      </c>
      <c r="D39" t="s">
        <v>1636</v>
      </c>
      <c r="E39" t="s">
        <v>1637</v>
      </c>
      <c r="F39" t="s">
        <v>1638</v>
      </c>
      <c r="G39">
        <v>0</v>
      </c>
      <c r="H39">
        <v>0</v>
      </c>
      <c r="I39">
        <v>0</v>
      </c>
      <c r="J39">
        <v>0</v>
      </c>
      <c r="K39">
        <v>0</v>
      </c>
      <c r="L39">
        <v>0</v>
      </c>
      <c r="M39" t="s">
        <v>1020</v>
      </c>
      <c r="N39" t="s">
        <v>1020</v>
      </c>
      <c r="O39" t="s">
        <v>1020</v>
      </c>
      <c r="P39" t="s">
        <v>1020</v>
      </c>
      <c r="Q39" t="s">
        <v>1162</v>
      </c>
      <c r="R39" t="s">
        <v>1162</v>
      </c>
      <c r="S39" t="s">
        <v>1162</v>
      </c>
      <c r="T39" t="s">
        <v>1162</v>
      </c>
      <c r="U39" t="s">
        <v>1020</v>
      </c>
      <c r="V39" t="s">
        <v>1162</v>
      </c>
      <c r="W39" s="169" t="s">
        <v>1162</v>
      </c>
      <c r="X39" t="s">
        <v>1051</v>
      </c>
      <c r="Y39" t="s">
        <v>1051</v>
      </c>
      <c r="Z39" t="s">
        <v>1053</v>
      </c>
      <c r="AA39" t="s">
        <v>1055</v>
      </c>
      <c r="AB39" t="s">
        <v>2296</v>
      </c>
      <c r="AC39" t="s">
        <v>2297</v>
      </c>
      <c r="AD39" t="s">
        <v>2298</v>
      </c>
      <c r="AE39" t="s">
        <v>2299</v>
      </c>
      <c r="AF39" t="s">
        <v>2300</v>
      </c>
      <c r="AG39" t="s">
        <v>2301</v>
      </c>
      <c r="AH39" t="s">
        <v>2302</v>
      </c>
      <c r="AI39" t="s">
        <v>2303</v>
      </c>
      <c r="AJ39" t="s">
        <v>2304</v>
      </c>
      <c r="AK39" t="s">
        <v>2304</v>
      </c>
      <c r="AL39" t="s">
        <v>2304</v>
      </c>
      <c r="AM39" t="s">
        <v>2304</v>
      </c>
      <c r="AN39" t="s">
        <v>1074</v>
      </c>
      <c r="AO39" t="s">
        <v>1074</v>
      </c>
      <c r="AP39" t="s">
        <v>1074</v>
      </c>
      <c r="AQ39" t="s">
        <v>1074</v>
      </c>
      <c r="AR39" t="s">
        <v>1074</v>
      </c>
      <c r="AS39" t="s">
        <v>1072</v>
      </c>
      <c r="AT39" t="s">
        <v>1074</v>
      </c>
      <c r="AU39" t="s">
        <v>1072</v>
      </c>
      <c r="AV39" t="s">
        <v>1072</v>
      </c>
      <c r="AW39" t="s">
        <v>1074</v>
      </c>
      <c r="AX39" t="s">
        <v>1074</v>
      </c>
      <c r="AY39" t="s">
        <v>1074</v>
      </c>
      <c r="AZ39" t="s">
        <v>1074</v>
      </c>
      <c r="BA39" t="s">
        <v>1074</v>
      </c>
      <c r="BB39" t="s">
        <v>1074</v>
      </c>
      <c r="BC39" t="s">
        <v>1074</v>
      </c>
      <c r="BD39" t="s">
        <v>1072</v>
      </c>
      <c r="BE39" t="s">
        <v>1072</v>
      </c>
      <c r="BF39" t="s">
        <v>1074</v>
      </c>
      <c r="BG39" t="s">
        <v>1074</v>
      </c>
      <c r="BH39" t="s">
        <v>1074</v>
      </c>
      <c r="BI39" t="s">
        <v>1074</v>
      </c>
      <c r="BJ39" t="s">
        <v>1074</v>
      </c>
      <c r="BK39" t="s">
        <v>1074</v>
      </c>
      <c r="BL39" t="s">
        <v>1074</v>
      </c>
      <c r="BM39" t="s">
        <v>1072</v>
      </c>
      <c r="BN39" t="s">
        <v>1072</v>
      </c>
      <c r="BO39" t="s">
        <v>1162</v>
      </c>
      <c r="BP39" t="s">
        <v>3946</v>
      </c>
      <c r="BQ39" t="s">
        <v>1162</v>
      </c>
      <c r="BR39" t="s">
        <v>1162</v>
      </c>
      <c r="BS39" t="s">
        <v>1162</v>
      </c>
      <c r="BT39" t="s">
        <v>1162</v>
      </c>
      <c r="BU39" t="s">
        <v>1162</v>
      </c>
      <c r="BV39" t="s">
        <v>1162</v>
      </c>
      <c r="BW39" t="s">
        <v>3947</v>
      </c>
      <c r="BX39" t="s">
        <v>3948</v>
      </c>
      <c r="BY39" t="s">
        <v>3949</v>
      </c>
      <c r="BZ39" t="s">
        <v>3950</v>
      </c>
      <c r="CA39" t="s">
        <v>3951</v>
      </c>
      <c r="CB39" t="s">
        <v>3952</v>
      </c>
      <c r="CC39" t="s">
        <v>3953</v>
      </c>
      <c r="CD39" t="s">
        <v>3954</v>
      </c>
      <c r="CE39" t="s">
        <v>3955</v>
      </c>
      <c r="CF39" t="s">
        <v>3956</v>
      </c>
      <c r="CG39" t="s">
        <v>3957</v>
      </c>
      <c r="CH39" t="s">
        <v>3958</v>
      </c>
      <c r="CI39" t="s">
        <v>3959</v>
      </c>
      <c r="CJ39" t="s">
        <v>3960</v>
      </c>
      <c r="CK39" t="s">
        <v>3961</v>
      </c>
      <c r="CL39" t="s">
        <v>3962</v>
      </c>
      <c r="CM39" t="s">
        <v>3963</v>
      </c>
      <c r="CN39" t="s">
        <v>3964</v>
      </c>
      <c r="CO39" t="s">
        <v>3965</v>
      </c>
      <c r="CP39" t="s">
        <v>3966</v>
      </c>
      <c r="CQ39" t="s">
        <v>3967</v>
      </c>
      <c r="CR39" t="s">
        <v>3968</v>
      </c>
      <c r="CS39" t="s">
        <v>2304</v>
      </c>
      <c r="CT39" t="s">
        <v>3969</v>
      </c>
      <c r="CU39" t="s">
        <v>3970</v>
      </c>
      <c r="CV39" t="s">
        <v>2304</v>
      </c>
      <c r="CW39" t="s">
        <v>3971</v>
      </c>
      <c r="CX39" t="s">
        <v>3972</v>
      </c>
      <c r="DA39" t="s">
        <v>1288</v>
      </c>
      <c r="DB39" t="s">
        <v>1162</v>
      </c>
    </row>
    <row r="40" spans="1:106" x14ac:dyDescent="0.3">
      <c r="A40" t="s">
        <v>375</v>
      </c>
      <c r="B40" t="s">
        <v>376</v>
      </c>
      <c r="C40" t="s">
        <v>1177</v>
      </c>
      <c r="D40" t="s">
        <v>1178</v>
      </c>
      <c r="E40" t="s">
        <v>1179</v>
      </c>
      <c r="F40" t="s">
        <v>1180</v>
      </c>
      <c r="G40">
        <v>0</v>
      </c>
      <c r="H40">
        <v>0</v>
      </c>
      <c r="I40">
        <v>0</v>
      </c>
      <c r="J40">
        <v>0</v>
      </c>
      <c r="K40">
        <v>0</v>
      </c>
      <c r="L40">
        <v>0</v>
      </c>
      <c r="M40" t="s">
        <v>1020</v>
      </c>
      <c r="N40" t="s">
        <v>1020</v>
      </c>
      <c r="O40" t="s">
        <v>1020</v>
      </c>
      <c r="P40" t="s">
        <v>1020</v>
      </c>
      <c r="Q40" t="s">
        <v>1162</v>
      </c>
      <c r="R40" t="s">
        <v>1162</v>
      </c>
      <c r="S40" t="s">
        <v>1162</v>
      </c>
      <c r="T40" t="s">
        <v>1162</v>
      </c>
      <c r="U40" t="s">
        <v>1020</v>
      </c>
      <c r="V40" t="s">
        <v>1162</v>
      </c>
      <c r="W40" s="169" t="s">
        <v>1162</v>
      </c>
      <c r="X40" t="s">
        <v>1053</v>
      </c>
      <c r="Y40" t="s">
        <v>1051</v>
      </c>
      <c r="Z40" t="s">
        <v>1053</v>
      </c>
      <c r="AA40" t="s">
        <v>1053</v>
      </c>
      <c r="AB40" t="s">
        <v>2305</v>
      </c>
      <c r="AC40" t="s">
        <v>2304</v>
      </c>
      <c r="AD40" t="s">
        <v>2306</v>
      </c>
      <c r="AE40" t="s">
        <v>2307</v>
      </c>
      <c r="AF40" t="s">
        <v>2308</v>
      </c>
      <c r="AG40" t="s">
        <v>2309</v>
      </c>
      <c r="AH40" t="s">
        <v>2310</v>
      </c>
      <c r="AI40" t="s">
        <v>2311</v>
      </c>
      <c r="AJ40" t="s">
        <v>2304</v>
      </c>
      <c r="AK40" t="s">
        <v>2304</v>
      </c>
      <c r="AL40" t="s">
        <v>2304</v>
      </c>
      <c r="AM40" t="s">
        <v>2312</v>
      </c>
      <c r="AN40" t="s">
        <v>1074</v>
      </c>
      <c r="AO40" t="s">
        <v>1074</v>
      </c>
      <c r="AP40" t="s">
        <v>1076</v>
      </c>
      <c r="AQ40" t="s">
        <v>1072</v>
      </c>
      <c r="AR40" t="s">
        <v>1074</v>
      </c>
      <c r="AS40" t="s">
        <v>1072</v>
      </c>
      <c r="AT40" t="s">
        <v>1074</v>
      </c>
      <c r="AU40" t="s">
        <v>1074</v>
      </c>
      <c r="AV40" t="s">
        <v>1072</v>
      </c>
      <c r="AW40" t="s">
        <v>1074</v>
      </c>
      <c r="AX40" t="s">
        <v>1074</v>
      </c>
      <c r="AY40" t="s">
        <v>1076</v>
      </c>
      <c r="AZ40" t="s">
        <v>1072</v>
      </c>
      <c r="BA40" t="s">
        <v>1074</v>
      </c>
      <c r="BB40" t="s">
        <v>1072</v>
      </c>
      <c r="BC40" t="s">
        <v>1074</v>
      </c>
      <c r="BD40" t="s">
        <v>1074</v>
      </c>
      <c r="BE40" t="s">
        <v>1074</v>
      </c>
      <c r="BF40" t="s">
        <v>1074</v>
      </c>
      <c r="BG40" t="s">
        <v>1074</v>
      </c>
      <c r="BH40" t="s">
        <v>1076</v>
      </c>
      <c r="BI40" t="s">
        <v>1074</v>
      </c>
      <c r="BJ40" t="s">
        <v>1074</v>
      </c>
      <c r="BK40" t="s">
        <v>1074</v>
      </c>
      <c r="BL40" t="s">
        <v>1074</v>
      </c>
      <c r="BM40" t="s">
        <v>1074</v>
      </c>
      <c r="BN40" t="s">
        <v>1074</v>
      </c>
      <c r="BO40" t="s">
        <v>1162</v>
      </c>
      <c r="BP40" t="s">
        <v>1162</v>
      </c>
      <c r="BQ40" t="s">
        <v>3973</v>
      </c>
      <c r="BR40" t="s">
        <v>1162</v>
      </c>
      <c r="BS40" t="s">
        <v>1162</v>
      </c>
      <c r="BT40" t="s">
        <v>1162</v>
      </c>
      <c r="BU40" t="s">
        <v>1162</v>
      </c>
      <c r="BV40" t="s">
        <v>1162</v>
      </c>
      <c r="BW40" t="s">
        <v>1162</v>
      </c>
      <c r="BX40" t="s">
        <v>3974</v>
      </c>
      <c r="BY40" t="s">
        <v>3975</v>
      </c>
      <c r="BZ40" t="s">
        <v>3976</v>
      </c>
      <c r="CA40" t="s">
        <v>3977</v>
      </c>
      <c r="CB40" t="s">
        <v>3978</v>
      </c>
      <c r="CC40" t="s">
        <v>3979</v>
      </c>
      <c r="CD40" t="s">
        <v>3980</v>
      </c>
      <c r="CE40" t="s">
        <v>3981</v>
      </c>
      <c r="CF40" t="s">
        <v>2304</v>
      </c>
      <c r="CG40" t="s">
        <v>3982</v>
      </c>
      <c r="CH40" t="s">
        <v>3983</v>
      </c>
      <c r="CI40" t="s">
        <v>3984</v>
      </c>
      <c r="CJ40" t="s">
        <v>3982</v>
      </c>
      <c r="CK40" t="s">
        <v>2038</v>
      </c>
      <c r="CL40" t="s">
        <v>3985</v>
      </c>
      <c r="CM40" t="s">
        <v>3986</v>
      </c>
      <c r="CN40" t="s">
        <v>3987</v>
      </c>
      <c r="CO40" t="s">
        <v>3988</v>
      </c>
      <c r="CP40" t="s">
        <v>2038</v>
      </c>
      <c r="CQ40" t="s">
        <v>2038</v>
      </c>
      <c r="CR40" t="s">
        <v>2038</v>
      </c>
      <c r="CS40" t="s">
        <v>2038</v>
      </c>
      <c r="CT40" t="s">
        <v>2038</v>
      </c>
      <c r="CU40" t="s">
        <v>2038</v>
      </c>
      <c r="CV40" t="s">
        <v>2038</v>
      </c>
      <c r="CW40" t="s">
        <v>2038</v>
      </c>
      <c r="CX40" t="s">
        <v>2304</v>
      </c>
      <c r="DA40" t="s">
        <v>1288</v>
      </c>
      <c r="DB40" t="s">
        <v>1162</v>
      </c>
    </row>
    <row r="41" spans="1:106" x14ac:dyDescent="0.3">
      <c r="A41" t="s">
        <v>379</v>
      </c>
      <c r="B41" t="s">
        <v>380</v>
      </c>
      <c r="C41" t="s">
        <v>1639</v>
      </c>
      <c r="D41" t="s">
        <v>1640</v>
      </c>
      <c r="E41">
        <v>1332642743</v>
      </c>
      <c r="F41" t="s">
        <v>1641</v>
      </c>
      <c r="G41">
        <v>0</v>
      </c>
      <c r="H41">
        <v>0</v>
      </c>
      <c r="I41">
        <v>0</v>
      </c>
      <c r="J41">
        <v>0</v>
      </c>
      <c r="K41">
        <v>0</v>
      </c>
      <c r="L41">
        <v>0</v>
      </c>
      <c r="M41" t="s">
        <v>1020</v>
      </c>
      <c r="N41" t="s">
        <v>1020</v>
      </c>
      <c r="O41" t="s">
        <v>1020</v>
      </c>
      <c r="P41" t="s">
        <v>1020</v>
      </c>
      <c r="Q41" t="s">
        <v>1162</v>
      </c>
      <c r="R41" t="s">
        <v>1162</v>
      </c>
      <c r="S41" t="s">
        <v>1162</v>
      </c>
      <c r="T41" t="s">
        <v>1162</v>
      </c>
      <c r="U41" t="s">
        <v>1020</v>
      </c>
      <c r="V41" t="s">
        <v>1162</v>
      </c>
      <c r="W41" s="169" t="s">
        <v>1162</v>
      </c>
      <c r="X41" t="s">
        <v>1051</v>
      </c>
      <c r="Y41" t="s">
        <v>1051</v>
      </c>
      <c r="Z41" t="s">
        <v>1053</v>
      </c>
      <c r="AA41" t="s">
        <v>1051</v>
      </c>
      <c r="AB41" t="s">
        <v>2313</v>
      </c>
      <c r="AC41" t="s">
        <v>2314</v>
      </c>
      <c r="AD41" t="s">
        <v>2315</v>
      </c>
      <c r="AE41" t="s">
        <v>2316</v>
      </c>
      <c r="AF41" t="s">
        <v>2317</v>
      </c>
      <c r="AG41" t="s">
        <v>2318</v>
      </c>
      <c r="AH41" t="s">
        <v>2319</v>
      </c>
      <c r="AI41" t="s">
        <v>2320</v>
      </c>
      <c r="AJ41" t="s">
        <v>2321</v>
      </c>
      <c r="AK41" t="s">
        <v>2321</v>
      </c>
      <c r="AL41" t="s">
        <v>2321</v>
      </c>
      <c r="AM41" t="s">
        <v>2321</v>
      </c>
      <c r="AN41" t="s">
        <v>1074</v>
      </c>
      <c r="AO41" t="s">
        <v>1072</v>
      </c>
      <c r="AP41" t="s">
        <v>1074</v>
      </c>
      <c r="AQ41" t="s">
        <v>1074</v>
      </c>
      <c r="AR41" t="s">
        <v>1072</v>
      </c>
      <c r="AS41" t="s">
        <v>1074</v>
      </c>
      <c r="AT41" t="s">
        <v>1074</v>
      </c>
      <c r="AU41" t="s">
        <v>1074</v>
      </c>
      <c r="AV41" t="s">
        <v>1074</v>
      </c>
      <c r="AW41" t="s">
        <v>1074</v>
      </c>
      <c r="AX41" t="s">
        <v>1074</v>
      </c>
      <c r="AY41" t="s">
        <v>1074</v>
      </c>
      <c r="AZ41" t="s">
        <v>1074</v>
      </c>
      <c r="BA41" t="s">
        <v>1072</v>
      </c>
      <c r="BB41" t="s">
        <v>1074</v>
      </c>
      <c r="BC41" t="s">
        <v>1074</v>
      </c>
      <c r="BD41" t="s">
        <v>1074</v>
      </c>
      <c r="BE41" t="s">
        <v>1076</v>
      </c>
      <c r="BF41" t="s">
        <v>1076</v>
      </c>
      <c r="BG41" t="s">
        <v>1074</v>
      </c>
      <c r="BH41" t="s">
        <v>1076</v>
      </c>
      <c r="BI41" t="s">
        <v>1076</v>
      </c>
      <c r="BJ41" t="s">
        <v>1074</v>
      </c>
      <c r="BK41" t="s">
        <v>1074</v>
      </c>
      <c r="BL41" t="s">
        <v>1076</v>
      </c>
      <c r="BM41" t="s">
        <v>1076</v>
      </c>
      <c r="BN41" t="s">
        <v>1076</v>
      </c>
      <c r="BO41" t="s">
        <v>1162</v>
      </c>
      <c r="BP41" t="s">
        <v>1162</v>
      </c>
      <c r="BQ41" t="s">
        <v>1162</v>
      </c>
      <c r="BR41" t="s">
        <v>1162</v>
      </c>
      <c r="BS41" t="s">
        <v>1162</v>
      </c>
      <c r="BT41" t="s">
        <v>1162</v>
      </c>
      <c r="BU41" t="s">
        <v>1162</v>
      </c>
      <c r="BV41" t="s">
        <v>1162</v>
      </c>
      <c r="BW41" t="s">
        <v>1162</v>
      </c>
      <c r="BX41" t="s">
        <v>3989</v>
      </c>
      <c r="BY41" t="s">
        <v>3990</v>
      </c>
      <c r="BZ41" t="s">
        <v>3991</v>
      </c>
      <c r="CA41" t="s">
        <v>3992</v>
      </c>
      <c r="CB41" t="s">
        <v>3993</v>
      </c>
      <c r="CC41" t="s">
        <v>3994</v>
      </c>
      <c r="CD41" t="s">
        <v>3995</v>
      </c>
      <c r="CE41" t="s">
        <v>3996</v>
      </c>
      <c r="CF41" t="s">
        <v>3997</v>
      </c>
      <c r="CG41" t="s">
        <v>3998</v>
      </c>
      <c r="CH41" t="s">
        <v>3999</v>
      </c>
      <c r="CI41" t="s">
        <v>4000</v>
      </c>
      <c r="CJ41" t="s">
        <v>4001</v>
      </c>
      <c r="CK41" t="s">
        <v>4000</v>
      </c>
      <c r="CL41" t="s">
        <v>4002</v>
      </c>
      <c r="CM41" t="s">
        <v>4003</v>
      </c>
      <c r="CN41" t="s">
        <v>4004</v>
      </c>
      <c r="CO41" t="s">
        <v>4005</v>
      </c>
      <c r="CP41" t="s">
        <v>2159</v>
      </c>
      <c r="CQ41" t="s">
        <v>2159</v>
      </c>
      <c r="CR41" t="s">
        <v>2159</v>
      </c>
      <c r="CS41" t="s">
        <v>2159</v>
      </c>
      <c r="CT41" t="s">
        <v>2159</v>
      </c>
      <c r="CU41" t="s">
        <v>2159</v>
      </c>
      <c r="CV41" t="s">
        <v>2159</v>
      </c>
      <c r="CW41" t="s">
        <v>2159</v>
      </c>
      <c r="CX41" t="s">
        <v>2304</v>
      </c>
      <c r="DA41" t="s">
        <v>1288</v>
      </c>
      <c r="DB41" t="s">
        <v>1162</v>
      </c>
    </row>
    <row r="42" spans="1:106" x14ac:dyDescent="0.3">
      <c r="A42" t="s">
        <v>383</v>
      </c>
      <c r="B42" t="s">
        <v>384</v>
      </c>
      <c r="C42" t="s">
        <v>1181</v>
      </c>
      <c r="D42" t="s">
        <v>1182</v>
      </c>
      <c r="E42" t="s">
        <v>1183</v>
      </c>
      <c r="F42" t="s">
        <v>1184</v>
      </c>
      <c r="G42">
        <v>0</v>
      </c>
      <c r="H42">
        <v>0</v>
      </c>
      <c r="I42">
        <v>0</v>
      </c>
      <c r="J42">
        <v>0</v>
      </c>
      <c r="K42">
        <v>0</v>
      </c>
      <c r="L42">
        <v>0</v>
      </c>
      <c r="M42" t="s">
        <v>1020</v>
      </c>
      <c r="N42" t="s">
        <v>1020</v>
      </c>
      <c r="O42" t="s">
        <v>1020</v>
      </c>
      <c r="P42" t="s">
        <v>1020</v>
      </c>
      <c r="Q42" t="s">
        <v>1162</v>
      </c>
      <c r="R42" t="s">
        <v>1162</v>
      </c>
      <c r="S42" t="s">
        <v>1162</v>
      </c>
      <c r="T42" t="s">
        <v>1162</v>
      </c>
      <c r="U42" t="s">
        <v>1020</v>
      </c>
      <c r="V42" t="s">
        <v>1162</v>
      </c>
      <c r="W42" s="169" t="s">
        <v>1162</v>
      </c>
      <c r="X42" t="s">
        <v>1053</v>
      </c>
      <c r="Y42" t="s">
        <v>1051</v>
      </c>
      <c r="Z42" t="s">
        <v>1053</v>
      </c>
      <c r="AA42" t="s">
        <v>1051</v>
      </c>
      <c r="AB42" t="s">
        <v>2322</v>
      </c>
      <c r="AC42" t="s">
        <v>2323</v>
      </c>
      <c r="AD42" t="s">
        <v>2324</v>
      </c>
      <c r="AE42" t="s">
        <v>2325</v>
      </c>
      <c r="AF42" t="s">
        <v>2326</v>
      </c>
      <c r="AG42" t="s">
        <v>2327</v>
      </c>
      <c r="AH42" t="s">
        <v>2328</v>
      </c>
      <c r="AI42" t="s">
        <v>2329</v>
      </c>
      <c r="AJ42" t="s">
        <v>2159</v>
      </c>
      <c r="AK42" t="s">
        <v>2159</v>
      </c>
      <c r="AL42" t="s">
        <v>2159</v>
      </c>
      <c r="AM42" t="s">
        <v>2159</v>
      </c>
      <c r="AN42" t="s">
        <v>1074</v>
      </c>
      <c r="AO42" t="s">
        <v>1072</v>
      </c>
      <c r="AP42" t="s">
        <v>1074</v>
      </c>
      <c r="AQ42" t="s">
        <v>1074</v>
      </c>
      <c r="AR42" t="s">
        <v>1072</v>
      </c>
      <c r="AS42" t="s">
        <v>1074</v>
      </c>
      <c r="AT42" t="s">
        <v>1074</v>
      </c>
      <c r="AU42" t="s">
        <v>1074</v>
      </c>
      <c r="AV42" t="s">
        <v>1074</v>
      </c>
      <c r="AW42" t="s">
        <v>1074</v>
      </c>
      <c r="AX42" t="s">
        <v>1074</v>
      </c>
      <c r="AY42" t="s">
        <v>1074</v>
      </c>
      <c r="AZ42" t="s">
        <v>1074</v>
      </c>
      <c r="BA42" t="s">
        <v>1072</v>
      </c>
      <c r="BB42" t="s">
        <v>1074</v>
      </c>
      <c r="BC42" t="s">
        <v>1074</v>
      </c>
      <c r="BD42" t="s">
        <v>1074</v>
      </c>
      <c r="BE42" t="s">
        <v>1076</v>
      </c>
      <c r="BF42" t="s">
        <v>1076</v>
      </c>
      <c r="BG42" t="s">
        <v>1074</v>
      </c>
      <c r="BH42" t="s">
        <v>1076</v>
      </c>
      <c r="BI42" t="s">
        <v>1076</v>
      </c>
      <c r="BJ42" t="s">
        <v>1074</v>
      </c>
      <c r="BK42" t="s">
        <v>1074</v>
      </c>
      <c r="BL42" t="s">
        <v>1076</v>
      </c>
      <c r="BM42" t="s">
        <v>1076</v>
      </c>
      <c r="BN42" t="s">
        <v>1076</v>
      </c>
      <c r="BO42" t="s">
        <v>1162</v>
      </c>
      <c r="BP42" t="s">
        <v>1162</v>
      </c>
      <c r="BQ42" t="s">
        <v>1162</v>
      </c>
      <c r="BR42" t="s">
        <v>1162</v>
      </c>
      <c r="BS42" t="s">
        <v>1162</v>
      </c>
      <c r="BT42" t="s">
        <v>1162</v>
      </c>
      <c r="BU42" t="s">
        <v>1162</v>
      </c>
      <c r="BV42" t="s">
        <v>1162</v>
      </c>
      <c r="BW42" t="s">
        <v>1162</v>
      </c>
      <c r="BX42" t="s">
        <v>4006</v>
      </c>
      <c r="BY42" t="s">
        <v>3990</v>
      </c>
      <c r="BZ42" t="s">
        <v>4007</v>
      </c>
      <c r="CA42" t="s">
        <v>4008</v>
      </c>
      <c r="CB42" t="s">
        <v>3993</v>
      </c>
      <c r="CC42" t="s">
        <v>3994</v>
      </c>
      <c r="CD42" t="s">
        <v>3995</v>
      </c>
      <c r="CE42" t="s">
        <v>3996</v>
      </c>
      <c r="CF42" t="s">
        <v>3997</v>
      </c>
      <c r="CG42" t="s">
        <v>4009</v>
      </c>
      <c r="CH42" t="s">
        <v>3999</v>
      </c>
      <c r="CI42" t="s">
        <v>4000</v>
      </c>
      <c r="CJ42" t="s">
        <v>4010</v>
      </c>
      <c r="CK42" t="s">
        <v>4000</v>
      </c>
      <c r="CL42" t="s">
        <v>4002</v>
      </c>
      <c r="CM42" t="s">
        <v>4003</v>
      </c>
      <c r="CN42" t="s">
        <v>4004</v>
      </c>
      <c r="CO42" t="s">
        <v>4011</v>
      </c>
      <c r="CP42" t="s">
        <v>2159</v>
      </c>
      <c r="CQ42" t="s">
        <v>2159</v>
      </c>
      <c r="CR42" t="s">
        <v>2159</v>
      </c>
      <c r="CS42" t="s">
        <v>2159</v>
      </c>
      <c r="CT42" t="s">
        <v>2159</v>
      </c>
      <c r="CU42" t="s">
        <v>2159</v>
      </c>
      <c r="CV42" t="s">
        <v>2159</v>
      </c>
      <c r="CW42" t="s">
        <v>2159</v>
      </c>
      <c r="CX42" t="s">
        <v>2159</v>
      </c>
      <c r="DA42" t="s">
        <v>1288</v>
      </c>
      <c r="DB42" t="s">
        <v>1162</v>
      </c>
    </row>
    <row r="43" spans="1:106" x14ac:dyDescent="0.3">
      <c r="A43" t="s">
        <v>385</v>
      </c>
      <c r="B43" t="s">
        <v>386</v>
      </c>
      <c r="C43" t="s">
        <v>1185</v>
      </c>
      <c r="D43" t="s">
        <v>1186</v>
      </c>
      <c r="E43" t="s">
        <v>1187</v>
      </c>
      <c r="F43" t="s">
        <v>1188</v>
      </c>
      <c r="G43">
        <v>0</v>
      </c>
      <c r="H43">
        <v>0</v>
      </c>
      <c r="I43">
        <v>0</v>
      </c>
      <c r="J43">
        <v>0</v>
      </c>
      <c r="K43">
        <v>0</v>
      </c>
      <c r="L43">
        <v>0</v>
      </c>
      <c r="M43" t="s">
        <v>1020</v>
      </c>
      <c r="N43" t="s">
        <v>1020</v>
      </c>
      <c r="O43" t="s">
        <v>1020</v>
      </c>
      <c r="P43" t="s">
        <v>1020</v>
      </c>
      <c r="Q43" t="s">
        <v>1162</v>
      </c>
      <c r="R43" t="s">
        <v>1162</v>
      </c>
      <c r="S43" t="s">
        <v>1162</v>
      </c>
      <c r="T43" t="s">
        <v>1162</v>
      </c>
      <c r="U43" t="s">
        <v>1020</v>
      </c>
      <c r="V43" t="s">
        <v>1162</v>
      </c>
      <c r="W43" s="169" t="s">
        <v>1162</v>
      </c>
      <c r="X43" t="s">
        <v>1051</v>
      </c>
      <c r="Y43" t="s">
        <v>1051</v>
      </c>
      <c r="Z43" t="s">
        <v>1051</v>
      </c>
      <c r="AA43" t="s">
        <v>1053</v>
      </c>
      <c r="AB43" t="s">
        <v>2330</v>
      </c>
      <c r="AC43" t="s">
        <v>2331</v>
      </c>
      <c r="AD43" t="s">
        <v>2332</v>
      </c>
      <c r="AE43" t="s">
        <v>2333</v>
      </c>
      <c r="AF43" t="s">
        <v>2334</v>
      </c>
      <c r="AG43" t="s">
        <v>2335</v>
      </c>
      <c r="AH43" t="s">
        <v>2336</v>
      </c>
      <c r="AI43" t="s">
        <v>2337</v>
      </c>
      <c r="AJ43" t="s">
        <v>2338</v>
      </c>
      <c r="AK43" t="s">
        <v>2339</v>
      </c>
      <c r="AL43" t="s">
        <v>2340</v>
      </c>
      <c r="AM43" t="s">
        <v>2341</v>
      </c>
      <c r="AN43" t="s">
        <v>1076</v>
      </c>
      <c r="AO43" t="s">
        <v>1076</v>
      </c>
      <c r="AP43" t="s">
        <v>1078</v>
      </c>
      <c r="AQ43" t="s">
        <v>1074</v>
      </c>
      <c r="AR43" t="s">
        <v>1074</v>
      </c>
      <c r="AS43" t="s">
        <v>1074</v>
      </c>
      <c r="AT43" t="s">
        <v>1076</v>
      </c>
      <c r="AU43" t="s">
        <v>1074</v>
      </c>
      <c r="AV43" t="s">
        <v>1076</v>
      </c>
      <c r="AW43" t="s">
        <v>1076</v>
      </c>
      <c r="AX43" t="s">
        <v>1076</v>
      </c>
      <c r="AY43" t="s">
        <v>1078</v>
      </c>
      <c r="AZ43" t="s">
        <v>1076</v>
      </c>
      <c r="BA43" t="s">
        <v>1076</v>
      </c>
      <c r="BB43" t="s">
        <v>1074</v>
      </c>
      <c r="BC43" t="s">
        <v>1076</v>
      </c>
      <c r="BD43" t="s">
        <v>1074</v>
      </c>
      <c r="BE43" t="s">
        <v>1076</v>
      </c>
      <c r="BF43" t="s">
        <v>1078</v>
      </c>
      <c r="BG43" t="s">
        <v>1078</v>
      </c>
      <c r="BH43" t="s">
        <v>1078</v>
      </c>
      <c r="BI43" t="s">
        <v>1078</v>
      </c>
      <c r="BJ43" t="s">
        <v>1076</v>
      </c>
      <c r="BK43" t="s">
        <v>1074</v>
      </c>
      <c r="BL43" t="s">
        <v>1078</v>
      </c>
      <c r="BM43" t="s">
        <v>1076</v>
      </c>
      <c r="BN43" t="s">
        <v>1078</v>
      </c>
      <c r="BO43" t="s">
        <v>4012</v>
      </c>
      <c r="BP43" t="s">
        <v>4013</v>
      </c>
      <c r="BQ43" t="s">
        <v>4014</v>
      </c>
      <c r="BR43" t="s">
        <v>1162</v>
      </c>
      <c r="BS43" t="s">
        <v>1162</v>
      </c>
      <c r="BT43" t="s">
        <v>1162</v>
      </c>
      <c r="BU43" t="s">
        <v>4015</v>
      </c>
      <c r="BV43" t="s">
        <v>1162</v>
      </c>
      <c r="BW43" t="s">
        <v>1162</v>
      </c>
      <c r="BX43" t="s">
        <v>4016</v>
      </c>
      <c r="BY43" t="s">
        <v>4017</v>
      </c>
      <c r="BZ43" t="s">
        <v>4018</v>
      </c>
      <c r="CA43" t="s">
        <v>4019</v>
      </c>
      <c r="CB43" t="s">
        <v>4020</v>
      </c>
      <c r="CC43" t="s">
        <v>4021</v>
      </c>
      <c r="CD43" t="s">
        <v>4022</v>
      </c>
      <c r="CE43" t="s">
        <v>4023</v>
      </c>
      <c r="CF43" t="s">
        <v>4024</v>
      </c>
      <c r="CG43" t="s">
        <v>4012</v>
      </c>
      <c r="CH43" t="s">
        <v>4025</v>
      </c>
      <c r="CI43" t="s">
        <v>4026</v>
      </c>
      <c r="CJ43" t="s">
        <v>4027</v>
      </c>
      <c r="CK43" t="s">
        <v>4028</v>
      </c>
      <c r="CL43" t="s">
        <v>4029</v>
      </c>
      <c r="CM43" t="s">
        <v>4030</v>
      </c>
      <c r="CN43" t="s">
        <v>4031</v>
      </c>
      <c r="CO43" t="s">
        <v>4032</v>
      </c>
      <c r="CP43" t="s">
        <v>4033</v>
      </c>
      <c r="CQ43" t="s">
        <v>4034</v>
      </c>
      <c r="CR43" t="s">
        <v>4035</v>
      </c>
      <c r="CS43" t="s">
        <v>4036</v>
      </c>
      <c r="CT43" t="s">
        <v>4037</v>
      </c>
      <c r="CU43" t="s">
        <v>4038</v>
      </c>
      <c r="CV43" t="s">
        <v>4039</v>
      </c>
      <c r="CW43" t="s">
        <v>4040</v>
      </c>
      <c r="CX43" t="s">
        <v>4041</v>
      </c>
      <c r="DA43" t="s">
        <v>1288</v>
      </c>
      <c r="DB43" t="s">
        <v>1162</v>
      </c>
    </row>
    <row r="44" spans="1:106" x14ac:dyDescent="0.3">
      <c r="A44" t="s">
        <v>387</v>
      </c>
      <c r="B44" t="s">
        <v>388</v>
      </c>
      <c r="C44" t="s">
        <v>1189</v>
      </c>
      <c r="D44" t="s">
        <v>1190</v>
      </c>
      <c r="E44" t="s">
        <v>1191</v>
      </c>
      <c r="F44" t="s">
        <v>1192</v>
      </c>
      <c r="G44">
        <v>0</v>
      </c>
      <c r="H44">
        <v>0</v>
      </c>
      <c r="I44">
        <v>0</v>
      </c>
      <c r="J44">
        <v>0</v>
      </c>
      <c r="K44">
        <v>0</v>
      </c>
      <c r="L44">
        <v>0</v>
      </c>
      <c r="M44" t="s">
        <v>1020</v>
      </c>
      <c r="N44" t="s">
        <v>1020</v>
      </c>
      <c r="O44" t="s">
        <v>1020</v>
      </c>
      <c r="P44" t="s">
        <v>1020</v>
      </c>
      <c r="Q44" t="s">
        <v>1162</v>
      </c>
      <c r="R44" t="s">
        <v>1162</v>
      </c>
      <c r="S44" t="s">
        <v>1162</v>
      </c>
      <c r="T44" t="s">
        <v>1162</v>
      </c>
      <c r="U44" t="s">
        <v>1020</v>
      </c>
      <c r="V44" t="s">
        <v>1162</v>
      </c>
      <c r="W44" s="169" t="s">
        <v>1162</v>
      </c>
      <c r="X44" t="s">
        <v>1051</v>
      </c>
      <c r="Y44" t="s">
        <v>1051</v>
      </c>
      <c r="Z44" t="s">
        <v>1051</v>
      </c>
      <c r="AA44" t="s">
        <v>1051</v>
      </c>
      <c r="AB44" t="s">
        <v>2342</v>
      </c>
      <c r="AC44" t="s">
        <v>2343</v>
      </c>
      <c r="AD44" t="s">
        <v>2344</v>
      </c>
      <c r="AE44" t="s">
        <v>2345</v>
      </c>
      <c r="AF44" t="s">
        <v>2346</v>
      </c>
      <c r="AG44" t="s">
        <v>2347</v>
      </c>
      <c r="AH44" t="s">
        <v>2348</v>
      </c>
      <c r="AI44" t="s">
        <v>2349</v>
      </c>
      <c r="AJ44" t="s">
        <v>2350</v>
      </c>
      <c r="AK44" t="s">
        <v>2351</v>
      </c>
      <c r="AL44" t="s">
        <v>2352</v>
      </c>
      <c r="AM44" t="s">
        <v>2353</v>
      </c>
      <c r="AN44" t="s">
        <v>1074</v>
      </c>
      <c r="AO44" t="s">
        <v>1074</v>
      </c>
      <c r="AP44" t="s">
        <v>1074</v>
      </c>
      <c r="AQ44" t="s">
        <v>1074</v>
      </c>
      <c r="AR44" t="s">
        <v>1074</v>
      </c>
      <c r="AS44" t="s">
        <v>1072</v>
      </c>
      <c r="AT44" t="s">
        <v>1074</v>
      </c>
      <c r="AU44" t="s">
        <v>1074</v>
      </c>
      <c r="AV44" t="s">
        <v>1072</v>
      </c>
      <c r="AW44" t="s">
        <v>1076</v>
      </c>
      <c r="AX44" t="s">
        <v>1076</v>
      </c>
      <c r="AY44" t="s">
        <v>1074</v>
      </c>
      <c r="AZ44" t="s">
        <v>1074</v>
      </c>
      <c r="BA44" t="s">
        <v>1074</v>
      </c>
      <c r="BB44" t="s">
        <v>1074</v>
      </c>
      <c r="BC44" t="s">
        <v>1074</v>
      </c>
      <c r="BD44" t="s">
        <v>1074</v>
      </c>
      <c r="BE44" t="s">
        <v>1072</v>
      </c>
      <c r="BF44" t="s">
        <v>1076</v>
      </c>
      <c r="BG44" t="s">
        <v>1076</v>
      </c>
      <c r="BH44" t="s">
        <v>1076</v>
      </c>
      <c r="BI44" t="s">
        <v>1074</v>
      </c>
      <c r="BJ44" t="s">
        <v>1074</v>
      </c>
      <c r="BK44" t="s">
        <v>1074</v>
      </c>
      <c r="BL44" t="s">
        <v>1074</v>
      </c>
      <c r="BM44" t="s">
        <v>1074</v>
      </c>
      <c r="BN44" t="s">
        <v>1074</v>
      </c>
      <c r="BO44" t="s">
        <v>1162</v>
      </c>
      <c r="BP44" t="s">
        <v>1162</v>
      </c>
      <c r="BQ44" t="s">
        <v>1162</v>
      </c>
      <c r="BR44" t="s">
        <v>1162</v>
      </c>
      <c r="BS44" t="s">
        <v>1162</v>
      </c>
      <c r="BT44" t="s">
        <v>1162</v>
      </c>
      <c r="BU44" t="s">
        <v>1162</v>
      </c>
      <c r="BV44" t="s">
        <v>1162</v>
      </c>
      <c r="BW44" t="s">
        <v>1162</v>
      </c>
      <c r="BX44" t="s">
        <v>4042</v>
      </c>
      <c r="BY44" t="s">
        <v>4043</v>
      </c>
      <c r="BZ44" t="s">
        <v>4044</v>
      </c>
      <c r="CA44" t="s">
        <v>4045</v>
      </c>
      <c r="CB44" t="s">
        <v>4046</v>
      </c>
      <c r="CC44" t="s">
        <v>4047</v>
      </c>
      <c r="CD44" t="s">
        <v>4048</v>
      </c>
      <c r="CE44" t="s">
        <v>4049</v>
      </c>
      <c r="CF44" t="s">
        <v>4050</v>
      </c>
      <c r="CG44" t="s">
        <v>4051</v>
      </c>
      <c r="CH44" t="s">
        <v>4052</v>
      </c>
      <c r="CI44" t="s">
        <v>4053</v>
      </c>
      <c r="CJ44" t="s">
        <v>4054</v>
      </c>
      <c r="CK44" t="s">
        <v>4055</v>
      </c>
      <c r="CL44" t="s">
        <v>4056</v>
      </c>
      <c r="CM44" t="s">
        <v>4057</v>
      </c>
      <c r="CN44" t="s">
        <v>4058</v>
      </c>
      <c r="CO44" t="s">
        <v>4059</v>
      </c>
      <c r="CP44" t="s">
        <v>4060</v>
      </c>
      <c r="CQ44" t="s">
        <v>2124</v>
      </c>
      <c r="CR44" t="s">
        <v>2050</v>
      </c>
      <c r="CS44" t="s">
        <v>4061</v>
      </c>
      <c r="CT44" t="s">
        <v>4062</v>
      </c>
      <c r="CU44" t="s">
        <v>4062</v>
      </c>
      <c r="CV44" t="s">
        <v>2050</v>
      </c>
      <c r="CW44" t="s">
        <v>4062</v>
      </c>
      <c r="CX44" t="s">
        <v>2050</v>
      </c>
      <c r="DA44" t="s">
        <v>1288</v>
      </c>
      <c r="DB44" t="s">
        <v>1162</v>
      </c>
    </row>
    <row r="45" spans="1:106" x14ac:dyDescent="0.3">
      <c r="A45" t="s">
        <v>389</v>
      </c>
      <c r="B45" t="s">
        <v>390</v>
      </c>
      <c r="C45" t="s">
        <v>1450</v>
      </c>
      <c r="D45" t="s">
        <v>1451</v>
      </c>
      <c r="E45">
        <v>7824823004</v>
      </c>
      <c r="F45" t="s">
        <v>1452</v>
      </c>
      <c r="G45">
        <v>0</v>
      </c>
      <c r="H45">
        <v>0</v>
      </c>
      <c r="I45">
        <v>0</v>
      </c>
      <c r="J45">
        <v>0</v>
      </c>
      <c r="K45">
        <v>0</v>
      </c>
      <c r="L45">
        <v>0</v>
      </c>
      <c r="M45" t="s">
        <v>1020</v>
      </c>
      <c r="N45" t="s">
        <v>1020</v>
      </c>
      <c r="O45" t="s">
        <v>1020</v>
      </c>
      <c r="P45" t="s">
        <v>1020</v>
      </c>
      <c r="Q45" t="s">
        <v>1162</v>
      </c>
      <c r="R45" t="s">
        <v>1162</v>
      </c>
      <c r="S45" t="s">
        <v>1162</v>
      </c>
      <c r="T45" t="s">
        <v>1162</v>
      </c>
      <c r="U45" t="s">
        <v>1020</v>
      </c>
      <c r="V45" t="s">
        <v>1162</v>
      </c>
      <c r="W45" s="169" t="s">
        <v>1162</v>
      </c>
      <c r="X45" t="s">
        <v>1053</v>
      </c>
      <c r="Y45" t="s">
        <v>1053</v>
      </c>
      <c r="Z45" t="s">
        <v>1051</v>
      </c>
      <c r="AA45" t="s">
        <v>1053</v>
      </c>
      <c r="AB45" t="s">
        <v>2354</v>
      </c>
      <c r="AC45" t="s">
        <v>2355</v>
      </c>
      <c r="AD45" t="s">
        <v>2356</v>
      </c>
      <c r="AE45" t="s">
        <v>2357</v>
      </c>
      <c r="AF45" t="s">
        <v>2358</v>
      </c>
      <c r="AG45" t="s">
        <v>2359</v>
      </c>
      <c r="AH45" t="s">
        <v>2360</v>
      </c>
      <c r="AI45" t="s">
        <v>2361</v>
      </c>
      <c r="AJ45" t="s">
        <v>2102</v>
      </c>
      <c r="AK45" t="s">
        <v>2362</v>
      </c>
      <c r="AL45" t="s">
        <v>2363</v>
      </c>
      <c r="AM45" t="s">
        <v>2364</v>
      </c>
      <c r="AN45" t="s">
        <v>1074</v>
      </c>
      <c r="AO45" t="s">
        <v>1074</v>
      </c>
      <c r="AP45" t="s">
        <v>1074</v>
      </c>
      <c r="AQ45" t="s">
        <v>1074</v>
      </c>
      <c r="AR45" t="s">
        <v>1072</v>
      </c>
      <c r="AS45" t="s">
        <v>1074</v>
      </c>
      <c r="AT45" t="s">
        <v>1074</v>
      </c>
      <c r="AU45" t="s">
        <v>1074</v>
      </c>
      <c r="AV45" t="s">
        <v>1074</v>
      </c>
      <c r="AW45" t="s">
        <v>1074</v>
      </c>
      <c r="AX45" t="s">
        <v>1074</v>
      </c>
      <c r="AY45" t="s">
        <v>1074</v>
      </c>
      <c r="AZ45" t="s">
        <v>1074</v>
      </c>
      <c r="BA45" t="s">
        <v>1072</v>
      </c>
      <c r="BB45" t="s">
        <v>1074</v>
      </c>
      <c r="BC45" t="s">
        <v>1074</v>
      </c>
      <c r="BD45" t="s">
        <v>1074</v>
      </c>
      <c r="BE45" t="s">
        <v>1074</v>
      </c>
      <c r="BF45" t="s">
        <v>1074</v>
      </c>
      <c r="BG45" t="s">
        <v>1074</v>
      </c>
      <c r="BH45" t="s">
        <v>1074</v>
      </c>
      <c r="BI45" t="s">
        <v>1074</v>
      </c>
      <c r="BJ45" t="s">
        <v>1072</v>
      </c>
      <c r="BK45" t="s">
        <v>1074</v>
      </c>
      <c r="BL45" t="s">
        <v>1074</v>
      </c>
      <c r="BM45" t="s">
        <v>1074</v>
      </c>
      <c r="BN45" t="s">
        <v>1074</v>
      </c>
      <c r="BO45" t="s">
        <v>1162</v>
      </c>
      <c r="BP45" t="s">
        <v>1162</v>
      </c>
      <c r="BQ45" t="s">
        <v>1162</v>
      </c>
      <c r="BR45" t="s">
        <v>1162</v>
      </c>
      <c r="BS45" t="s">
        <v>1162</v>
      </c>
      <c r="BT45" t="s">
        <v>1162</v>
      </c>
      <c r="BU45" t="s">
        <v>1162</v>
      </c>
      <c r="BV45" t="s">
        <v>1162</v>
      </c>
      <c r="BW45" t="s">
        <v>1162</v>
      </c>
      <c r="BX45" t="s">
        <v>4063</v>
      </c>
      <c r="BY45" t="s">
        <v>3530</v>
      </c>
      <c r="BZ45" t="s">
        <v>3531</v>
      </c>
      <c r="CA45" t="s">
        <v>3532</v>
      </c>
      <c r="CB45" t="s">
        <v>3533</v>
      </c>
      <c r="CC45" t="s">
        <v>3534</v>
      </c>
      <c r="CD45" t="s">
        <v>4064</v>
      </c>
      <c r="CE45" t="s">
        <v>4065</v>
      </c>
      <c r="CF45" t="s">
        <v>3537</v>
      </c>
      <c r="CG45" t="s">
        <v>4066</v>
      </c>
      <c r="CH45" t="s">
        <v>4067</v>
      </c>
      <c r="CI45" t="s">
        <v>3540</v>
      </c>
      <c r="CJ45" t="s">
        <v>4068</v>
      </c>
      <c r="CK45" t="s">
        <v>4069</v>
      </c>
      <c r="CL45" t="s">
        <v>4070</v>
      </c>
      <c r="CM45" t="s">
        <v>3544</v>
      </c>
      <c r="CN45" t="s">
        <v>4071</v>
      </c>
      <c r="CO45" t="s">
        <v>3546</v>
      </c>
      <c r="CP45" t="s">
        <v>2102</v>
      </c>
      <c r="CQ45" t="s">
        <v>2102</v>
      </c>
      <c r="CR45" t="s">
        <v>2102</v>
      </c>
      <c r="CS45" t="s">
        <v>2102</v>
      </c>
      <c r="CT45" t="s">
        <v>2102</v>
      </c>
      <c r="CU45" t="s">
        <v>2102</v>
      </c>
      <c r="CV45" t="s">
        <v>2102</v>
      </c>
      <c r="CW45" t="s">
        <v>2102</v>
      </c>
      <c r="CX45" t="s">
        <v>3547</v>
      </c>
      <c r="DA45" t="s">
        <v>1288</v>
      </c>
      <c r="DB45" t="s">
        <v>1162</v>
      </c>
    </row>
    <row r="46" spans="1:106" x14ac:dyDescent="0.3">
      <c r="A46" t="s">
        <v>391</v>
      </c>
      <c r="B46" t="s">
        <v>392</v>
      </c>
      <c r="C46" t="s">
        <v>1453</v>
      </c>
      <c r="D46" t="s">
        <v>1454</v>
      </c>
      <c r="E46" t="s">
        <v>1455</v>
      </c>
      <c r="F46" t="s">
        <v>1456</v>
      </c>
      <c r="G46">
        <v>0</v>
      </c>
      <c r="H46">
        <v>0</v>
      </c>
      <c r="I46">
        <v>0</v>
      </c>
      <c r="J46">
        <v>0</v>
      </c>
      <c r="K46">
        <v>0</v>
      </c>
      <c r="L46">
        <v>0</v>
      </c>
      <c r="M46" t="s">
        <v>1020</v>
      </c>
      <c r="N46" t="s">
        <v>1020</v>
      </c>
      <c r="O46" t="s">
        <v>1020</v>
      </c>
      <c r="P46" t="s">
        <v>1020</v>
      </c>
      <c r="Q46" t="s">
        <v>1162</v>
      </c>
      <c r="R46" t="s">
        <v>1162</v>
      </c>
      <c r="S46" t="s">
        <v>1162</v>
      </c>
      <c r="T46" t="s">
        <v>1162</v>
      </c>
      <c r="U46" t="s">
        <v>1020</v>
      </c>
      <c r="V46" t="s">
        <v>1162</v>
      </c>
      <c r="W46" s="169" t="s">
        <v>1162</v>
      </c>
      <c r="X46" t="s">
        <v>1051</v>
      </c>
      <c r="Y46" t="s">
        <v>1051</v>
      </c>
      <c r="Z46" t="s">
        <v>1051</v>
      </c>
      <c r="AA46" t="s">
        <v>1051</v>
      </c>
      <c r="AB46" t="s">
        <v>2365</v>
      </c>
      <c r="AC46" t="s">
        <v>2366</v>
      </c>
      <c r="AD46" t="s">
        <v>2367</v>
      </c>
      <c r="AE46" t="s">
        <v>2368</v>
      </c>
      <c r="AF46" t="s">
        <v>2369</v>
      </c>
      <c r="AG46" t="s">
        <v>2370</v>
      </c>
      <c r="AH46" t="s">
        <v>2371</v>
      </c>
      <c r="AI46" t="s">
        <v>2372</v>
      </c>
      <c r="AJ46" t="s">
        <v>2159</v>
      </c>
      <c r="AK46" t="s">
        <v>2159</v>
      </c>
      <c r="AL46" t="s">
        <v>2159</v>
      </c>
      <c r="AM46" t="s">
        <v>2159</v>
      </c>
      <c r="AN46" t="s">
        <v>1076</v>
      </c>
      <c r="AO46" t="s">
        <v>1074</v>
      </c>
      <c r="AP46" t="s">
        <v>1076</v>
      </c>
      <c r="AQ46" t="s">
        <v>1078</v>
      </c>
      <c r="AR46" t="s">
        <v>1076</v>
      </c>
      <c r="AS46" t="s">
        <v>1074</v>
      </c>
      <c r="AT46" t="s">
        <v>1074</v>
      </c>
      <c r="AU46" t="s">
        <v>1076</v>
      </c>
      <c r="AV46" t="s">
        <v>1074</v>
      </c>
      <c r="AW46" t="s">
        <v>1076</v>
      </c>
      <c r="AX46" t="s">
        <v>1074</v>
      </c>
      <c r="AY46" t="s">
        <v>1076</v>
      </c>
      <c r="AZ46" t="s">
        <v>1078</v>
      </c>
      <c r="BA46" t="s">
        <v>1076</v>
      </c>
      <c r="BB46" t="s">
        <v>1076</v>
      </c>
      <c r="BC46" t="s">
        <v>1074</v>
      </c>
      <c r="BD46" t="s">
        <v>1076</v>
      </c>
      <c r="BE46" t="s">
        <v>1074</v>
      </c>
      <c r="BF46" t="s">
        <v>1076</v>
      </c>
      <c r="BG46" t="s">
        <v>1074</v>
      </c>
      <c r="BH46" t="s">
        <v>1076</v>
      </c>
      <c r="BI46" t="s">
        <v>1078</v>
      </c>
      <c r="BJ46" t="s">
        <v>1076</v>
      </c>
      <c r="BK46" t="s">
        <v>1076</v>
      </c>
      <c r="BL46" t="s">
        <v>1076</v>
      </c>
      <c r="BM46" t="s">
        <v>1076</v>
      </c>
      <c r="BN46" t="s">
        <v>1074</v>
      </c>
      <c r="BO46" t="s">
        <v>4072</v>
      </c>
      <c r="BP46" t="s">
        <v>1162</v>
      </c>
      <c r="BQ46" t="s">
        <v>4073</v>
      </c>
      <c r="BR46" t="s">
        <v>4074</v>
      </c>
      <c r="BS46" t="s">
        <v>4075</v>
      </c>
      <c r="BT46" t="s">
        <v>1162</v>
      </c>
      <c r="BU46" t="s">
        <v>1162</v>
      </c>
      <c r="BV46" t="s">
        <v>4076</v>
      </c>
      <c r="BW46" t="s">
        <v>1162</v>
      </c>
      <c r="BX46" t="s">
        <v>4077</v>
      </c>
      <c r="BY46" t="s">
        <v>4078</v>
      </c>
      <c r="BZ46" t="s">
        <v>4079</v>
      </c>
      <c r="CA46" t="s">
        <v>4080</v>
      </c>
      <c r="CB46" t="s">
        <v>4081</v>
      </c>
      <c r="CC46" t="s">
        <v>4082</v>
      </c>
      <c r="CD46" t="s">
        <v>4083</v>
      </c>
      <c r="CE46" t="s">
        <v>4084</v>
      </c>
      <c r="CF46" t="s">
        <v>4085</v>
      </c>
      <c r="CG46" t="s">
        <v>4086</v>
      </c>
      <c r="CH46" t="s">
        <v>4087</v>
      </c>
      <c r="CI46" t="s">
        <v>4088</v>
      </c>
      <c r="CJ46" t="s">
        <v>4089</v>
      </c>
      <c r="CK46" t="s">
        <v>4090</v>
      </c>
      <c r="CL46" t="s">
        <v>4091</v>
      </c>
      <c r="CM46" t="s">
        <v>4092</v>
      </c>
      <c r="CN46" t="s">
        <v>4093</v>
      </c>
      <c r="CO46" t="s">
        <v>4094</v>
      </c>
      <c r="CP46" t="s">
        <v>4095</v>
      </c>
      <c r="CQ46" t="s">
        <v>4096</v>
      </c>
      <c r="CR46" t="s">
        <v>2159</v>
      </c>
      <c r="CS46" t="s">
        <v>2159</v>
      </c>
      <c r="CT46" t="s">
        <v>4097</v>
      </c>
      <c r="CU46" t="s">
        <v>2159</v>
      </c>
      <c r="CV46" t="s">
        <v>2159</v>
      </c>
      <c r="CW46" t="s">
        <v>2159</v>
      </c>
      <c r="CX46" t="s">
        <v>2159</v>
      </c>
      <c r="DA46" t="s">
        <v>1288</v>
      </c>
      <c r="DB46" t="s">
        <v>1162</v>
      </c>
    </row>
    <row r="47" spans="1:106" x14ac:dyDescent="0.3">
      <c r="A47" t="s">
        <v>395</v>
      </c>
      <c r="B47" t="s">
        <v>396</v>
      </c>
      <c r="C47" t="s">
        <v>1375</v>
      </c>
      <c r="D47" t="s">
        <v>1376</v>
      </c>
      <c r="E47" t="s">
        <v>1377</v>
      </c>
      <c r="F47" t="s">
        <v>1378</v>
      </c>
      <c r="G47">
        <v>0</v>
      </c>
      <c r="H47">
        <v>0</v>
      </c>
      <c r="I47">
        <v>0</v>
      </c>
      <c r="J47">
        <v>0</v>
      </c>
      <c r="K47">
        <v>0</v>
      </c>
      <c r="L47">
        <v>0</v>
      </c>
      <c r="M47" t="s">
        <v>1020</v>
      </c>
      <c r="N47" t="s">
        <v>1020</v>
      </c>
      <c r="O47" t="s">
        <v>1020</v>
      </c>
      <c r="P47" t="s">
        <v>1020</v>
      </c>
      <c r="Q47" t="s">
        <v>1162</v>
      </c>
      <c r="R47" t="s">
        <v>1162</v>
      </c>
      <c r="S47" t="s">
        <v>1162</v>
      </c>
      <c r="T47" t="s">
        <v>1162</v>
      </c>
      <c r="U47" t="s">
        <v>1020</v>
      </c>
      <c r="V47" t="s">
        <v>1162</v>
      </c>
      <c r="W47" s="169" t="s">
        <v>1162</v>
      </c>
      <c r="X47" t="s">
        <v>1051</v>
      </c>
      <c r="Y47" t="s">
        <v>1051</v>
      </c>
      <c r="Z47" t="s">
        <v>1055</v>
      </c>
      <c r="AA47" t="s">
        <v>1051</v>
      </c>
      <c r="AB47" t="s">
        <v>2373</v>
      </c>
      <c r="AC47" t="s">
        <v>2374</v>
      </c>
      <c r="AD47" t="s">
        <v>2375</v>
      </c>
      <c r="AE47" t="s">
        <v>2376</v>
      </c>
      <c r="AF47" t="s">
        <v>2377</v>
      </c>
      <c r="AG47" t="s">
        <v>2378</v>
      </c>
      <c r="AH47" t="s">
        <v>2379</v>
      </c>
      <c r="AI47" t="s">
        <v>2380</v>
      </c>
      <c r="AJ47" t="s">
        <v>2381</v>
      </c>
      <c r="AK47" t="s">
        <v>2381</v>
      </c>
      <c r="AL47" t="s">
        <v>2381</v>
      </c>
      <c r="AM47" t="s">
        <v>2381</v>
      </c>
      <c r="AN47" t="s">
        <v>1074</v>
      </c>
      <c r="AO47" t="s">
        <v>1074</v>
      </c>
      <c r="AP47" t="s">
        <v>1074</v>
      </c>
      <c r="AQ47" t="s">
        <v>1074</v>
      </c>
      <c r="AR47" t="s">
        <v>1074</v>
      </c>
      <c r="AS47" t="s">
        <v>1074</v>
      </c>
      <c r="AT47" t="s">
        <v>1074</v>
      </c>
      <c r="AU47" t="s">
        <v>1074</v>
      </c>
      <c r="AV47" t="s">
        <v>1072</v>
      </c>
      <c r="AW47" t="s">
        <v>1074</v>
      </c>
      <c r="AX47" t="s">
        <v>1076</v>
      </c>
      <c r="AY47" t="s">
        <v>1076</v>
      </c>
      <c r="AZ47" t="s">
        <v>1076</v>
      </c>
      <c r="BA47" t="s">
        <v>1074</v>
      </c>
      <c r="BB47" t="s">
        <v>1074</v>
      </c>
      <c r="BC47" t="s">
        <v>1074</v>
      </c>
      <c r="BD47" t="s">
        <v>1076</v>
      </c>
      <c r="BE47" t="s">
        <v>1072</v>
      </c>
      <c r="BF47" t="s">
        <v>1076</v>
      </c>
      <c r="BG47" t="s">
        <v>1076</v>
      </c>
      <c r="BH47" t="s">
        <v>1076</v>
      </c>
      <c r="BI47" t="s">
        <v>1076</v>
      </c>
      <c r="BJ47" t="s">
        <v>1076</v>
      </c>
      <c r="BK47" t="s">
        <v>1074</v>
      </c>
      <c r="BL47" t="s">
        <v>1074</v>
      </c>
      <c r="BM47" t="s">
        <v>1076</v>
      </c>
      <c r="BN47" t="s">
        <v>1072</v>
      </c>
      <c r="BO47" t="s">
        <v>1162</v>
      </c>
      <c r="BP47" t="s">
        <v>1162</v>
      </c>
      <c r="BQ47" t="s">
        <v>1162</v>
      </c>
      <c r="BR47" t="s">
        <v>1162</v>
      </c>
      <c r="BS47" t="s">
        <v>1162</v>
      </c>
      <c r="BT47" t="s">
        <v>1162</v>
      </c>
      <c r="BU47" t="s">
        <v>1162</v>
      </c>
      <c r="BV47" t="s">
        <v>1162</v>
      </c>
      <c r="BW47" t="s">
        <v>1162</v>
      </c>
      <c r="BX47" t="s">
        <v>4098</v>
      </c>
      <c r="BY47" t="s">
        <v>4099</v>
      </c>
      <c r="BZ47" t="s">
        <v>4100</v>
      </c>
      <c r="CA47" t="s">
        <v>4101</v>
      </c>
      <c r="CB47" t="s">
        <v>4102</v>
      </c>
      <c r="CC47" t="s">
        <v>4103</v>
      </c>
      <c r="CD47" t="s">
        <v>4104</v>
      </c>
      <c r="CE47" t="s">
        <v>4105</v>
      </c>
      <c r="CF47" t="s">
        <v>4106</v>
      </c>
      <c r="CG47" t="s">
        <v>4107</v>
      </c>
      <c r="CH47" t="s">
        <v>4108</v>
      </c>
      <c r="CI47" t="s">
        <v>4109</v>
      </c>
      <c r="CJ47" t="s">
        <v>4110</v>
      </c>
      <c r="CK47" t="s">
        <v>4111</v>
      </c>
      <c r="CL47" t="s">
        <v>4112</v>
      </c>
      <c r="CM47" t="s">
        <v>4113</v>
      </c>
      <c r="CN47" t="s">
        <v>4114</v>
      </c>
      <c r="CO47" t="s">
        <v>4115</v>
      </c>
      <c r="CP47" t="s">
        <v>2381</v>
      </c>
      <c r="CQ47" t="s">
        <v>2381</v>
      </c>
      <c r="CR47" t="s">
        <v>2381</v>
      </c>
      <c r="CS47" t="s">
        <v>2381</v>
      </c>
      <c r="CT47" t="s">
        <v>2381</v>
      </c>
      <c r="CU47" t="s">
        <v>2381</v>
      </c>
      <c r="CV47" t="s">
        <v>2381</v>
      </c>
      <c r="CW47" t="s">
        <v>4116</v>
      </c>
      <c r="CX47" t="s">
        <v>4116</v>
      </c>
      <c r="DA47" t="s">
        <v>1288</v>
      </c>
      <c r="DB47" t="s">
        <v>1162</v>
      </c>
    </row>
    <row r="48" spans="1:106" x14ac:dyDescent="0.3">
      <c r="A48" t="s">
        <v>399</v>
      </c>
      <c r="B48" t="s">
        <v>400</v>
      </c>
      <c r="C48" t="s">
        <v>1457</v>
      </c>
      <c r="D48" t="s">
        <v>1458</v>
      </c>
      <c r="E48" t="s">
        <v>1459</v>
      </c>
      <c r="F48" t="s">
        <v>1460</v>
      </c>
      <c r="G48">
        <v>0</v>
      </c>
      <c r="H48">
        <v>0</v>
      </c>
      <c r="I48">
        <v>0</v>
      </c>
      <c r="J48">
        <v>0</v>
      </c>
      <c r="K48">
        <v>0</v>
      </c>
      <c r="L48">
        <v>0</v>
      </c>
      <c r="M48" t="s">
        <v>1020</v>
      </c>
      <c r="N48" t="s">
        <v>1020</v>
      </c>
      <c r="O48" t="s">
        <v>1020</v>
      </c>
      <c r="P48" t="s">
        <v>1020</v>
      </c>
      <c r="Q48" t="s">
        <v>1162</v>
      </c>
      <c r="R48" t="s">
        <v>1162</v>
      </c>
      <c r="S48" t="s">
        <v>1162</v>
      </c>
      <c r="T48" t="s">
        <v>1162</v>
      </c>
      <c r="U48" t="s">
        <v>1020</v>
      </c>
      <c r="V48" t="s">
        <v>1162</v>
      </c>
      <c r="W48" s="169" t="s">
        <v>1162</v>
      </c>
      <c r="X48" t="s">
        <v>1053</v>
      </c>
      <c r="Y48" t="s">
        <v>1051</v>
      </c>
      <c r="Z48" t="s">
        <v>1051</v>
      </c>
      <c r="AA48" t="s">
        <v>1051</v>
      </c>
      <c r="AB48" t="s">
        <v>2382</v>
      </c>
      <c r="AC48" t="s">
        <v>2383</v>
      </c>
      <c r="AD48" t="s">
        <v>2384</v>
      </c>
      <c r="AE48" t="s">
        <v>2385</v>
      </c>
      <c r="AF48" t="s">
        <v>2386</v>
      </c>
      <c r="AG48" t="s">
        <v>2387</v>
      </c>
      <c r="AH48" t="s">
        <v>2388</v>
      </c>
      <c r="AI48" t="s">
        <v>2389</v>
      </c>
      <c r="AJ48" t="s">
        <v>2390</v>
      </c>
      <c r="AK48" t="s">
        <v>2159</v>
      </c>
      <c r="AL48" t="s">
        <v>2159</v>
      </c>
      <c r="AM48" t="s">
        <v>2391</v>
      </c>
      <c r="AN48" t="s">
        <v>1072</v>
      </c>
      <c r="AO48" t="s">
        <v>1074</v>
      </c>
      <c r="AP48" t="s">
        <v>1074</v>
      </c>
      <c r="AQ48" t="s">
        <v>1072</v>
      </c>
      <c r="AR48" t="s">
        <v>1074</v>
      </c>
      <c r="AS48" t="s">
        <v>1072</v>
      </c>
      <c r="AT48" t="s">
        <v>1074</v>
      </c>
      <c r="AU48" t="s">
        <v>1074</v>
      </c>
      <c r="AV48" t="s">
        <v>1072</v>
      </c>
      <c r="AW48" t="s">
        <v>1072</v>
      </c>
      <c r="AX48" t="s">
        <v>1074</v>
      </c>
      <c r="AY48" t="s">
        <v>1074</v>
      </c>
      <c r="AZ48" t="s">
        <v>1072</v>
      </c>
      <c r="BA48" t="s">
        <v>1074</v>
      </c>
      <c r="BB48" t="s">
        <v>1072</v>
      </c>
      <c r="BC48" t="s">
        <v>1074</v>
      </c>
      <c r="BD48" t="s">
        <v>1074</v>
      </c>
      <c r="BE48" t="s">
        <v>1072</v>
      </c>
      <c r="BF48" t="s">
        <v>1074</v>
      </c>
      <c r="BG48" t="s">
        <v>1074</v>
      </c>
      <c r="BH48" t="s">
        <v>1074</v>
      </c>
      <c r="BI48" t="s">
        <v>1074</v>
      </c>
      <c r="BJ48" t="s">
        <v>1074</v>
      </c>
      <c r="BK48" t="s">
        <v>1072</v>
      </c>
      <c r="BL48" t="s">
        <v>1074</v>
      </c>
      <c r="BM48" t="s">
        <v>1074</v>
      </c>
      <c r="BN48" t="s">
        <v>1074</v>
      </c>
      <c r="BO48" t="s">
        <v>1162</v>
      </c>
      <c r="BP48" t="s">
        <v>1162</v>
      </c>
      <c r="BQ48" t="s">
        <v>1162</v>
      </c>
      <c r="BR48" t="s">
        <v>1162</v>
      </c>
      <c r="BS48" t="s">
        <v>1162</v>
      </c>
      <c r="BT48" t="s">
        <v>1162</v>
      </c>
      <c r="BU48" t="s">
        <v>1162</v>
      </c>
      <c r="BV48" t="s">
        <v>1162</v>
      </c>
      <c r="BW48" t="s">
        <v>1162</v>
      </c>
      <c r="BX48" t="s">
        <v>4117</v>
      </c>
      <c r="BY48" t="s">
        <v>4118</v>
      </c>
      <c r="BZ48" t="s">
        <v>4119</v>
      </c>
      <c r="CA48" t="s">
        <v>4120</v>
      </c>
      <c r="CB48" t="s">
        <v>4121</v>
      </c>
      <c r="CC48" t="s">
        <v>4122</v>
      </c>
      <c r="CD48" t="s">
        <v>4123</v>
      </c>
      <c r="CE48" t="s">
        <v>4124</v>
      </c>
      <c r="CF48" t="s">
        <v>4125</v>
      </c>
      <c r="CG48" t="s">
        <v>4126</v>
      </c>
      <c r="CH48" t="s">
        <v>4127</v>
      </c>
      <c r="CI48" t="s">
        <v>4128</v>
      </c>
      <c r="CJ48" t="s">
        <v>4129</v>
      </c>
      <c r="CK48" t="s">
        <v>4130</v>
      </c>
      <c r="CL48" t="s">
        <v>4131</v>
      </c>
      <c r="CM48" t="s">
        <v>4132</v>
      </c>
      <c r="CN48" t="s">
        <v>4133</v>
      </c>
      <c r="CO48" t="s">
        <v>4134</v>
      </c>
      <c r="CP48" t="s">
        <v>2159</v>
      </c>
      <c r="CQ48" t="s">
        <v>2159</v>
      </c>
      <c r="CR48" t="s">
        <v>2159</v>
      </c>
      <c r="CS48" t="s">
        <v>2159</v>
      </c>
      <c r="CT48" t="s">
        <v>2159</v>
      </c>
      <c r="CU48" t="s">
        <v>2159</v>
      </c>
      <c r="CV48" t="s">
        <v>2159</v>
      </c>
      <c r="CW48" t="s">
        <v>2159</v>
      </c>
      <c r="CX48" t="s">
        <v>2159</v>
      </c>
      <c r="DA48" t="s">
        <v>1288</v>
      </c>
      <c r="DB48" t="s">
        <v>1162</v>
      </c>
    </row>
    <row r="49" spans="1:106" x14ac:dyDescent="0.3">
      <c r="A49" t="s">
        <v>401</v>
      </c>
      <c r="B49" t="s">
        <v>402</v>
      </c>
      <c r="C49" t="s">
        <v>1461</v>
      </c>
      <c r="D49" t="s">
        <v>1462</v>
      </c>
      <c r="E49" t="s">
        <v>1463</v>
      </c>
      <c r="F49" t="s">
        <v>1464</v>
      </c>
      <c r="G49">
        <v>0</v>
      </c>
      <c r="H49">
        <v>0</v>
      </c>
      <c r="I49">
        <v>0</v>
      </c>
      <c r="J49">
        <v>0</v>
      </c>
      <c r="K49">
        <v>0</v>
      </c>
      <c r="L49">
        <v>0</v>
      </c>
      <c r="M49" t="s">
        <v>1020</v>
      </c>
      <c r="N49" t="s">
        <v>1020</v>
      </c>
      <c r="O49" t="s">
        <v>1020</v>
      </c>
      <c r="P49" t="s">
        <v>1020</v>
      </c>
      <c r="Q49" t="s">
        <v>1162</v>
      </c>
      <c r="R49" t="s">
        <v>1162</v>
      </c>
      <c r="S49" t="s">
        <v>1162</v>
      </c>
      <c r="T49" t="s">
        <v>1162</v>
      </c>
      <c r="U49" t="s">
        <v>1022</v>
      </c>
      <c r="V49" t="s">
        <v>2010</v>
      </c>
      <c r="W49" s="169">
        <v>43496</v>
      </c>
      <c r="X49" t="s">
        <v>1055</v>
      </c>
      <c r="Y49" t="s">
        <v>1051</v>
      </c>
      <c r="Z49" t="s">
        <v>1051</v>
      </c>
      <c r="AA49" t="s">
        <v>1051</v>
      </c>
      <c r="AB49" t="s">
        <v>2392</v>
      </c>
      <c r="AC49" t="s">
        <v>2393</v>
      </c>
      <c r="AD49" t="s">
        <v>2393</v>
      </c>
      <c r="AE49" t="s">
        <v>2394</v>
      </c>
      <c r="AF49" t="s">
        <v>2395</v>
      </c>
      <c r="AG49" t="s">
        <v>2396</v>
      </c>
      <c r="AH49" t="s">
        <v>2397</v>
      </c>
      <c r="AI49" t="s">
        <v>2398</v>
      </c>
      <c r="AJ49" t="s">
        <v>2399</v>
      </c>
      <c r="AK49" t="s">
        <v>2399</v>
      </c>
      <c r="AL49" t="s">
        <v>2399</v>
      </c>
      <c r="AM49" t="s">
        <v>2399</v>
      </c>
      <c r="AN49" t="s">
        <v>1074</v>
      </c>
      <c r="AO49" t="s">
        <v>1074</v>
      </c>
      <c r="AP49" t="s">
        <v>1074</v>
      </c>
      <c r="AQ49" t="s">
        <v>1072</v>
      </c>
      <c r="AR49" t="s">
        <v>1074</v>
      </c>
      <c r="AS49" t="s">
        <v>1074</v>
      </c>
      <c r="AT49" t="s">
        <v>1074</v>
      </c>
      <c r="AU49" t="s">
        <v>1074</v>
      </c>
      <c r="AV49" t="s">
        <v>1070</v>
      </c>
      <c r="AW49" t="s">
        <v>1074</v>
      </c>
      <c r="AX49" t="s">
        <v>1074</v>
      </c>
      <c r="AY49" t="s">
        <v>1074</v>
      </c>
      <c r="AZ49" t="s">
        <v>1074</v>
      </c>
      <c r="BA49" t="s">
        <v>1074</v>
      </c>
      <c r="BB49" t="s">
        <v>1074</v>
      </c>
      <c r="BC49" t="s">
        <v>1074</v>
      </c>
      <c r="BD49" t="s">
        <v>1074</v>
      </c>
      <c r="BE49" t="s">
        <v>1072</v>
      </c>
      <c r="BF49" t="s">
        <v>1074</v>
      </c>
      <c r="BG49" t="s">
        <v>1074</v>
      </c>
      <c r="BH49" t="s">
        <v>1074</v>
      </c>
      <c r="BI49" t="s">
        <v>1074</v>
      </c>
      <c r="BJ49" t="s">
        <v>1074</v>
      </c>
      <c r="BK49" t="s">
        <v>1074</v>
      </c>
      <c r="BL49" t="s">
        <v>1074</v>
      </c>
      <c r="BM49" t="s">
        <v>1074</v>
      </c>
      <c r="BN49" t="s">
        <v>1072</v>
      </c>
      <c r="BO49" t="s">
        <v>1162</v>
      </c>
      <c r="BP49" t="s">
        <v>1162</v>
      </c>
      <c r="BQ49" t="s">
        <v>1162</v>
      </c>
      <c r="BR49" t="s">
        <v>1162</v>
      </c>
      <c r="BS49" t="s">
        <v>1162</v>
      </c>
      <c r="BT49" t="s">
        <v>1162</v>
      </c>
      <c r="BU49" t="s">
        <v>1162</v>
      </c>
      <c r="BV49" t="s">
        <v>1162</v>
      </c>
      <c r="BW49" t="s">
        <v>4135</v>
      </c>
      <c r="BX49" t="s">
        <v>4136</v>
      </c>
      <c r="BY49" t="s">
        <v>4137</v>
      </c>
      <c r="BZ49" t="s">
        <v>4138</v>
      </c>
      <c r="CA49" t="s">
        <v>4139</v>
      </c>
      <c r="CB49" t="s">
        <v>4140</v>
      </c>
      <c r="CC49" t="s">
        <v>4141</v>
      </c>
      <c r="CD49" t="s">
        <v>4142</v>
      </c>
      <c r="CE49" t="s">
        <v>4143</v>
      </c>
      <c r="CF49" t="s">
        <v>4144</v>
      </c>
      <c r="CG49" t="s">
        <v>4145</v>
      </c>
      <c r="CH49" t="s">
        <v>4146</v>
      </c>
      <c r="CI49" t="s">
        <v>4147</v>
      </c>
      <c r="CJ49" t="s">
        <v>4148</v>
      </c>
      <c r="CK49" t="s">
        <v>4149</v>
      </c>
      <c r="CL49" t="s">
        <v>4150</v>
      </c>
      <c r="CM49" t="s">
        <v>4151</v>
      </c>
      <c r="CN49" t="s">
        <v>4152</v>
      </c>
      <c r="CO49" t="s">
        <v>4153</v>
      </c>
      <c r="CP49" t="s">
        <v>4154</v>
      </c>
      <c r="CQ49" t="s">
        <v>4154</v>
      </c>
      <c r="CR49" t="s">
        <v>4154</v>
      </c>
      <c r="CS49" t="s">
        <v>4154</v>
      </c>
      <c r="CT49" t="s">
        <v>4154</v>
      </c>
      <c r="CU49" t="s">
        <v>4154</v>
      </c>
      <c r="CV49" t="s">
        <v>4154</v>
      </c>
      <c r="CW49" t="s">
        <v>4154</v>
      </c>
      <c r="CX49" t="s">
        <v>4144</v>
      </c>
      <c r="DA49" t="s">
        <v>1288</v>
      </c>
      <c r="DB49" t="s">
        <v>1162</v>
      </c>
    </row>
    <row r="50" spans="1:106" x14ac:dyDescent="0.3">
      <c r="A50" t="s">
        <v>403</v>
      </c>
      <c r="B50" t="s">
        <v>404</v>
      </c>
      <c r="C50" t="s">
        <v>1193</v>
      </c>
      <c r="D50" t="s">
        <v>1194</v>
      </c>
      <c r="E50" t="s">
        <v>1195</v>
      </c>
      <c r="F50" t="s">
        <v>1196</v>
      </c>
      <c r="G50">
        <v>0</v>
      </c>
      <c r="H50">
        <v>0</v>
      </c>
      <c r="I50">
        <v>0</v>
      </c>
      <c r="J50">
        <v>0</v>
      </c>
      <c r="K50">
        <v>0</v>
      </c>
      <c r="L50">
        <v>0</v>
      </c>
      <c r="M50" t="s">
        <v>1020</v>
      </c>
      <c r="N50" t="s">
        <v>1020</v>
      </c>
      <c r="O50" t="s">
        <v>1020</v>
      </c>
      <c r="P50" t="s">
        <v>1020</v>
      </c>
      <c r="Q50" t="s">
        <v>1162</v>
      </c>
      <c r="R50" t="s">
        <v>1162</v>
      </c>
      <c r="S50" t="s">
        <v>1162</v>
      </c>
      <c r="T50" t="s">
        <v>1162</v>
      </c>
      <c r="U50" t="s">
        <v>1020</v>
      </c>
      <c r="V50" t="s">
        <v>1162</v>
      </c>
      <c r="W50" s="169" t="s">
        <v>1162</v>
      </c>
      <c r="X50" t="s">
        <v>1051</v>
      </c>
      <c r="Y50" t="s">
        <v>1051</v>
      </c>
      <c r="Z50" t="s">
        <v>1051</v>
      </c>
      <c r="AA50" t="s">
        <v>1051</v>
      </c>
      <c r="AB50" t="s">
        <v>2400</v>
      </c>
      <c r="AC50" t="s">
        <v>2401</v>
      </c>
      <c r="AD50" t="s">
        <v>2402</v>
      </c>
      <c r="AE50" t="s">
        <v>2403</v>
      </c>
      <c r="AF50" t="s">
        <v>2404</v>
      </c>
      <c r="AG50" t="s">
        <v>2405</v>
      </c>
      <c r="AH50" t="s">
        <v>2406</v>
      </c>
      <c r="AI50" t="s">
        <v>2407</v>
      </c>
      <c r="AJ50" t="s">
        <v>2408</v>
      </c>
      <c r="AK50" t="s">
        <v>2409</v>
      </c>
      <c r="AL50" t="s">
        <v>2409</v>
      </c>
      <c r="AM50" t="s">
        <v>2409</v>
      </c>
      <c r="AN50" t="s">
        <v>1072</v>
      </c>
      <c r="AO50" t="s">
        <v>1074</v>
      </c>
      <c r="AP50" t="s">
        <v>1072</v>
      </c>
      <c r="AQ50" t="s">
        <v>1074</v>
      </c>
      <c r="AR50" t="s">
        <v>1072</v>
      </c>
      <c r="AS50" t="s">
        <v>1072</v>
      </c>
      <c r="AT50" t="s">
        <v>1074</v>
      </c>
      <c r="AU50" t="s">
        <v>1076</v>
      </c>
      <c r="AV50" t="s">
        <v>1072</v>
      </c>
      <c r="AW50" t="s">
        <v>1072</v>
      </c>
      <c r="AX50" t="s">
        <v>1074</v>
      </c>
      <c r="AY50" t="s">
        <v>1072</v>
      </c>
      <c r="AZ50" t="s">
        <v>1074</v>
      </c>
      <c r="BA50" t="s">
        <v>1072</v>
      </c>
      <c r="BB50" t="s">
        <v>1074</v>
      </c>
      <c r="BC50" t="s">
        <v>1074</v>
      </c>
      <c r="BD50" t="s">
        <v>1076</v>
      </c>
      <c r="BE50" t="s">
        <v>1072</v>
      </c>
      <c r="BF50" t="s">
        <v>1074</v>
      </c>
      <c r="BG50" t="s">
        <v>1074</v>
      </c>
      <c r="BH50" t="s">
        <v>1074</v>
      </c>
      <c r="BI50" t="s">
        <v>1074</v>
      </c>
      <c r="BJ50" t="s">
        <v>1074</v>
      </c>
      <c r="BK50" t="s">
        <v>1074</v>
      </c>
      <c r="BL50" t="s">
        <v>1074</v>
      </c>
      <c r="BM50" t="s">
        <v>1076</v>
      </c>
      <c r="BN50" t="s">
        <v>1074</v>
      </c>
      <c r="BO50" t="s">
        <v>1162</v>
      </c>
      <c r="BP50" t="s">
        <v>1162</v>
      </c>
      <c r="BQ50" t="s">
        <v>1162</v>
      </c>
      <c r="BR50" t="s">
        <v>1162</v>
      </c>
      <c r="BS50" t="s">
        <v>1162</v>
      </c>
      <c r="BT50" t="s">
        <v>1162</v>
      </c>
      <c r="BU50" t="s">
        <v>1162</v>
      </c>
      <c r="BV50" t="s">
        <v>4155</v>
      </c>
      <c r="BW50" t="s">
        <v>1162</v>
      </c>
      <c r="BX50" t="s">
        <v>4156</v>
      </c>
      <c r="BY50" t="s">
        <v>4157</v>
      </c>
      <c r="BZ50" t="s">
        <v>4158</v>
      </c>
      <c r="CA50" t="s">
        <v>4159</v>
      </c>
      <c r="CB50" t="s">
        <v>4160</v>
      </c>
      <c r="CC50" t="s">
        <v>4161</v>
      </c>
      <c r="CD50" t="s">
        <v>4162</v>
      </c>
      <c r="CE50" t="s">
        <v>4163</v>
      </c>
      <c r="CF50" t="s">
        <v>4164</v>
      </c>
      <c r="CG50" t="s">
        <v>4165</v>
      </c>
      <c r="CH50" t="s">
        <v>4166</v>
      </c>
      <c r="CI50" t="s">
        <v>4167</v>
      </c>
      <c r="CJ50" t="s">
        <v>4168</v>
      </c>
      <c r="CK50" t="s">
        <v>4169</v>
      </c>
      <c r="CL50" t="s">
        <v>4170</v>
      </c>
      <c r="CM50" t="s">
        <v>4171</v>
      </c>
      <c r="CN50" t="s">
        <v>4172</v>
      </c>
      <c r="CO50" t="s">
        <v>4173</v>
      </c>
      <c r="CP50" t="s">
        <v>4174</v>
      </c>
      <c r="CQ50" t="s">
        <v>4174</v>
      </c>
      <c r="CR50" t="s">
        <v>4174</v>
      </c>
      <c r="CS50" t="s">
        <v>4175</v>
      </c>
      <c r="CT50" t="s">
        <v>4176</v>
      </c>
      <c r="CU50" t="s">
        <v>4177</v>
      </c>
      <c r="CV50" t="s">
        <v>4174</v>
      </c>
      <c r="CW50" t="s">
        <v>4174</v>
      </c>
      <c r="CX50" t="s">
        <v>4178</v>
      </c>
      <c r="DA50" t="s">
        <v>1288</v>
      </c>
      <c r="DB50" t="s">
        <v>1162</v>
      </c>
    </row>
    <row r="51" spans="1:106" x14ac:dyDescent="0.3">
      <c r="A51" t="s">
        <v>407</v>
      </c>
      <c r="B51" t="s">
        <v>408</v>
      </c>
      <c r="C51" t="s">
        <v>1465</v>
      </c>
      <c r="D51" t="s">
        <v>1466</v>
      </c>
      <c r="E51">
        <v>7989726279</v>
      </c>
      <c r="F51" t="s">
        <v>1467</v>
      </c>
      <c r="G51">
        <v>0</v>
      </c>
      <c r="H51">
        <v>0</v>
      </c>
      <c r="I51">
        <v>0</v>
      </c>
      <c r="J51">
        <v>0</v>
      </c>
      <c r="K51">
        <v>0</v>
      </c>
      <c r="L51">
        <v>0</v>
      </c>
      <c r="M51" t="s">
        <v>1020</v>
      </c>
      <c r="N51" t="s">
        <v>1020</v>
      </c>
      <c r="O51" t="s">
        <v>1020</v>
      </c>
      <c r="P51" t="s">
        <v>1020</v>
      </c>
      <c r="Q51" t="s">
        <v>1162</v>
      </c>
      <c r="R51" t="s">
        <v>1162</v>
      </c>
      <c r="S51" t="s">
        <v>1162</v>
      </c>
      <c r="T51" t="s">
        <v>1162</v>
      </c>
      <c r="U51" t="s">
        <v>1020</v>
      </c>
      <c r="V51" t="s">
        <v>1162</v>
      </c>
      <c r="W51" s="169" t="s">
        <v>1162</v>
      </c>
      <c r="X51" t="s">
        <v>1055</v>
      </c>
      <c r="Y51" t="s">
        <v>1051</v>
      </c>
      <c r="Z51" t="s">
        <v>1051</v>
      </c>
      <c r="AA51" t="s">
        <v>1051</v>
      </c>
      <c r="AB51" t="s">
        <v>2410</v>
      </c>
      <c r="AC51" t="s">
        <v>2411</v>
      </c>
      <c r="AD51" t="s">
        <v>2412</v>
      </c>
      <c r="AE51" t="s">
        <v>2413</v>
      </c>
      <c r="AF51" t="s">
        <v>2414</v>
      </c>
      <c r="AG51" t="s">
        <v>2415</v>
      </c>
      <c r="AH51" t="s">
        <v>2416</v>
      </c>
      <c r="AI51" t="s">
        <v>2417</v>
      </c>
      <c r="AJ51" t="s">
        <v>2418</v>
      </c>
      <c r="AK51" t="s">
        <v>2418</v>
      </c>
      <c r="AL51" t="s">
        <v>2418</v>
      </c>
      <c r="AM51" t="s">
        <v>2418</v>
      </c>
      <c r="AN51" t="s">
        <v>1074</v>
      </c>
      <c r="AO51" t="s">
        <v>1074</v>
      </c>
      <c r="AP51" t="s">
        <v>1074</v>
      </c>
      <c r="AQ51" t="s">
        <v>1074</v>
      </c>
      <c r="AR51" t="s">
        <v>1074</v>
      </c>
      <c r="AS51" t="s">
        <v>1072</v>
      </c>
      <c r="AT51" t="s">
        <v>1074</v>
      </c>
      <c r="AU51" t="s">
        <v>1074</v>
      </c>
      <c r="AV51" t="s">
        <v>1072</v>
      </c>
      <c r="AW51" t="s">
        <v>1074</v>
      </c>
      <c r="AX51" t="s">
        <v>1074</v>
      </c>
      <c r="AY51" t="s">
        <v>1074</v>
      </c>
      <c r="AZ51" t="s">
        <v>1074</v>
      </c>
      <c r="BA51" t="s">
        <v>1074</v>
      </c>
      <c r="BB51" t="s">
        <v>1074</v>
      </c>
      <c r="BC51" t="s">
        <v>1074</v>
      </c>
      <c r="BD51" t="s">
        <v>1074</v>
      </c>
      <c r="BE51" t="s">
        <v>1074</v>
      </c>
      <c r="BF51" t="s">
        <v>1074</v>
      </c>
      <c r="BG51" t="s">
        <v>1074</v>
      </c>
      <c r="BH51" t="s">
        <v>1076</v>
      </c>
      <c r="BI51" t="s">
        <v>1074</v>
      </c>
      <c r="BJ51" t="s">
        <v>1074</v>
      </c>
      <c r="BK51" t="s">
        <v>1074</v>
      </c>
      <c r="BL51" t="s">
        <v>1074</v>
      </c>
      <c r="BM51" t="s">
        <v>1074</v>
      </c>
      <c r="BN51" t="s">
        <v>1074</v>
      </c>
      <c r="BO51" t="s">
        <v>1162</v>
      </c>
      <c r="BP51" t="s">
        <v>1162</v>
      </c>
      <c r="BQ51" t="s">
        <v>1162</v>
      </c>
      <c r="BR51" t="s">
        <v>1162</v>
      </c>
      <c r="BS51" t="s">
        <v>1162</v>
      </c>
      <c r="BT51" t="s">
        <v>1162</v>
      </c>
      <c r="BU51" t="s">
        <v>1162</v>
      </c>
      <c r="BV51" t="s">
        <v>1162</v>
      </c>
      <c r="BW51" t="s">
        <v>1162</v>
      </c>
      <c r="BX51" t="s">
        <v>4179</v>
      </c>
      <c r="BY51" t="s">
        <v>4180</v>
      </c>
      <c r="BZ51" t="s">
        <v>4181</v>
      </c>
      <c r="CA51" t="s">
        <v>4182</v>
      </c>
      <c r="CB51" t="s">
        <v>4183</v>
      </c>
      <c r="CC51" t="s">
        <v>4184</v>
      </c>
      <c r="CD51" t="s">
        <v>4185</v>
      </c>
      <c r="CE51" t="s">
        <v>4186</v>
      </c>
      <c r="CF51" t="s">
        <v>4187</v>
      </c>
      <c r="CG51" t="s">
        <v>4188</v>
      </c>
      <c r="CH51" t="s">
        <v>4189</v>
      </c>
      <c r="CI51" t="s">
        <v>4190</v>
      </c>
      <c r="CJ51" t="s">
        <v>4191</v>
      </c>
      <c r="CK51" t="s">
        <v>4192</v>
      </c>
      <c r="CL51" t="s">
        <v>4193</v>
      </c>
      <c r="CM51" t="s">
        <v>4194</v>
      </c>
      <c r="CN51" t="s">
        <v>4195</v>
      </c>
      <c r="CO51" t="s">
        <v>4196</v>
      </c>
      <c r="CP51" t="s">
        <v>4197</v>
      </c>
      <c r="CQ51" t="s">
        <v>4198</v>
      </c>
      <c r="CR51" t="s">
        <v>4197</v>
      </c>
      <c r="CS51" t="s">
        <v>4197</v>
      </c>
      <c r="CT51" t="s">
        <v>4197</v>
      </c>
      <c r="CU51" t="s">
        <v>4199</v>
      </c>
      <c r="CV51" t="s">
        <v>4197</v>
      </c>
      <c r="CW51" t="s">
        <v>4197</v>
      </c>
      <c r="CX51" t="s">
        <v>4197</v>
      </c>
      <c r="DA51" t="s">
        <v>1288</v>
      </c>
      <c r="DB51" t="s">
        <v>1162</v>
      </c>
    </row>
    <row r="52" spans="1:106" x14ac:dyDescent="0.3">
      <c r="A52" t="s">
        <v>410</v>
      </c>
      <c r="B52" t="s">
        <v>411</v>
      </c>
      <c r="C52" t="s">
        <v>1468</v>
      </c>
      <c r="D52" t="s">
        <v>1469</v>
      </c>
      <c r="E52" t="s">
        <v>1470</v>
      </c>
      <c r="F52" t="s">
        <v>1471</v>
      </c>
      <c r="G52">
        <v>0</v>
      </c>
      <c r="H52">
        <v>0</v>
      </c>
      <c r="I52">
        <v>0</v>
      </c>
      <c r="J52">
        <v>0</v>
      </c>
      <c r="K52">
        <v>0</v>
      </c>
      <c r="L52">
        <v>0</v>
      </c>
      <c r="M52" t="s">
        <v>1020</v>
      </c>
      <c r="N52" t="s">
        <v>1020</v>
      </c>
      <c r="O52" t="s">
        <v>1020</v>
      </c>
      <c r="P52" t="s">
        <v>1020</v>
      </c>
      <c r="Q52" t="s">
        <v>1162</v>
      </c>
      <c r="R52" t="s">
        <v>1162</v>
      </c>
      <c r="S52" t="s">
        <v>1162</v>
      </c>
      <c r="T52" t="s">
        <v>1162</v>
      </c>
      <c r="U52" t="s">
        <v>1020</v>
      </c>
      <c r="V52" t="s">
        <v>1162</v>
      </c>
      <c r="W52" s="169" t="s">
        <v>1162</v>
      </c>
      <c r="X52" t="s">
        <v>1051</v>
      </c>
      <c r="Y52" t="s">
        <v>1051</v>
      </c>
      <c r="Z52" t="s">
        <v>1051</v>
      </c>
      <c r="AA52" t="s">
        <v>1053</v>
      </c>
      <c r="AB52" t="s">
        <v>2419</v>
      </c>
      <c r="AC52" t="s">
        <v>2420</v>
      </c>
      <c r="AD52" t="s">
        <v>2421</v>
      </c>
      <c r="AE52" t="s">
        <v>2422</v>
      </c>
      <c r="AF52" t="s">
        <v>2423</v>
      </c>
      <c r="AG52" t="s">
        <v>2424</v>
      </c>
      <c r="AH52" t="s">
        <v>2425</v>
      </c>
      <c r="AI52" t="s">
        <v>2426</v>
      </c>
      <c r="AJ52" t="s">
        <v>2138</v>
      </c>
      <c r="AK52" t="s">
        <v>2138</v>
      </c>
      <c r="AL52" t="s">
        <v>2138</v>
      </c>
      <c r="AM52" t="s">
        <v>2427</v>
      </c>
      <c r="AN52" t="s">
        <v>1076</v>
      </c>
      <c r="AO52" t="s">
        <v>1076</v>
      </c>
      <c r="AP52" t="s">
        <v>1074</v>
      </c>
      <c r="AQ52" t="s">
        <v>1072</v>
      </c>
      <c r="AR52" t="s">
        <v>1072</v>
      </c>
      <c r="AS52" t="s">
        <v>1074</v>
      </c>
      <c r="AT52" t="s">
        <v>1076</v>
      </c>
      <c r="AU52" t="s">
        <v>1078</v>
      </c>
      <c r="AV52" t="s">
        <v>1078</v>
      </c>
      <c r="AW52" t="s">
        <v>1076</v>
      </c>
      <c r="AX52" t="s">
        <v>1076</v>
      </c>
      <c r="AY52" t="s">
        <v>1074</v>
      </c>
      <c r="AZ52" t="s">
        <v>1074</v>
      </c>
      <c r="BA52" t="s">
        <v>1072</v>
      </c>
      <c r="BB52" t="s">
        <v>1074</v>
      </c>
      <c r="BC52" t="s">
        <v>1076</v>
      </c>
      <c r="BD52" t="s">
        <v>1078</v>
      </c>
      <c r="BE52" t="s">
        <v>1078</v>
      </c>
      <c r="BF52" t="s">
        <v>1076</v>
      </c>
      <c r="BG52" t="s">
        <v>1076</v>
      </c>
      <c r="BH52" t="s">
        <v>1076</v>
      </c>
      <c r="BI52" t="s">
        <v>1074</v>
      </c>
      <c r="BJ52" t="s">
        <v>1074</v>
      </c>
      <c r="BK52" t="s">
        <v>1074</v>
      </c>
      <c r="BL52" t="s">
        <v>1076</v>
      </c>
      <c r="BM52" t="s">
        <v>1078</v>
      </c>
      <c r="BN52" t="s">
        <v>1078</v>
      </c>
      <c r="BO52" t="s">
        <v>4200</v>
      </c>
      <c r="BP52" t="s">
        <v>4201</v>
      </c>
      <c r="BQ52" t="s">
        <v>1162</v>
      </c>
      <c r="BR52" t="s">
        <v>1162</v>
      </c>
      <c r="BS52" t="s">
        <v>1162</v>
      </c>
      <c r="BT52" t="s">
        <v>1162</v>
      </c>
      <c r="BU52" t="s">
        <v>4202</v>
      </c>
      <c r="BV52" t="s">
        <v>4203</v>
      </c>
      <c r="BW52" t="s">
        <v>4204</v>
      </c>
      <c r="BX52" t="s">
        <v>4205</v>
      </c>
      <c r="BY52" t="s">
        <v>4206</v>
      </c>
      <c r="BZ52" t="s">
        <v>4207</v>
      </c>
      <c r="CA52" t="s">
        <v>4208</v>
      </c>
      <c r="CB52" t="s">
        <v>4209</v>
      </c>
      <c r="CC52" t="s">
        <v>4210</v>
      </c>
      <c r="CD52" t="s">
        <v>4211</v>
      </c>
      <c r="CE52" t="s">
        <v>4212</v>
      </c>
      <c r="CF52" t="s">
        <v>4213</v>
      </c>
      <c r="CG52" t="s">
        <v>4214</v>
      </c>
      <c r="CH52" t="s">
        <v>4215</v>
      </c>
      <c r="CI52" t="s">
        <v>4216</v>
      </c>
      <c r="CJ52" t="s">
        <v>4217</v>
      </c>
      <c r="CK52" t="s">
        <v>4218</v>
      </c>
      <c r="CL52" t="s">
        <v>4219</v>
      </c>
      <c r="CM52" t="s">
        <v>4220</v>
      </c>
      <c r="CN52" t="s">
        <v>4221</v>
      </c>
      <c r="CO52" t="s">
        <v>4213</v>
      </c>
      <c r="CP52" t="s">
        <v>4222</v>
      </c>
      <c r="CQ52" t="s">
        <v>4223</v>
      </c>
      <c r="CR52" t="s">
        <v>4223</v>
      </c>
      <c r="CS52" t="s">
        <v>4223</v>
      </c>
      <c r="CT52" t="s">
        <v>4224</v>
      </c>
      <c r="CU52" t="s">
        <v>4223</v>
      </c>
      <c r="CV52" t="s">
        <v>4225</v>
      </c>
      <c r="CW52" t="s">
        <v>4226</v>
      </c>
      <c r="CX52" t="s">
        <v>4223</v>
      </c>
      <c r="DA52" t="s">
        <v>1288</v>
      </c>
      <c r="DB52" t="s">
        <v>1162</v>
      </c>
    </row>
    <row r="53" spans="1:106" x14ac:dyDescent="0.3">
      <c r="A53" t="s">
        <v>414</v>
      </c>
      <c r="B53" t="s">
        <v>415</v>
      </c>
      <c r="C53" t="s">
        <v>1472</v>
      </c>
      <c r="D53" t="s">
        <v>1473</v>
      </c>
      <c r="E53" t="s">
        <v>1474</v>
      </c>
      <c r="F53" t="s">
        <v>1475</v>
      </c>
      <c r="G53">
        <v>0</v>
      </c>
      <c r="H53">
        <v>0</v>
      </c>
      <c r="I53">
        <v>0</v>
      </c>
      <c r="J53">
        <v>0</v>
      </c>
      <c r="K53">
        <v>0</v>
      </c>
      <c r="L53">
        <v>0</v>
      </c>
      <c r="M53" t="s">
        <v>1020</v>
      </c>
      <c r="N53" t="s">
        <v>1020</v>
      </c>
      <c r="O53" t="s">
        <v>1020</v>
      </c>
      <c r="P53" t="s">
        <v>1020</v>
      </c>
      <c r="Q53" t="s">
        <v>1162</v>
      </c>
      <c r="R53" t="s">
        <v>1162</v>
      </c>
      <c r="S53" t="s">
        <v>1162</v>
      </c>
      <c r="T53" t="s">
        <v>1162</v>
      </c>
      <c r="U53" t="s">
        <v>1020</v>
      </c>
      <c r="V53" t="s">
        <v>1162</v>
      </c>
      <c r="W53" s="169" t="s">
        <v>1162</v>
      </c>
      <c r="X53" t="s">
        <v>1051</v>
      </c>
      <c r="Y53" t="s">
        <v>1051</v>
      </c>
      <c r="Z53" t="s">
        <v>1055</v>
      </c>
      <c r="AA53" t="s">
        <v>1055</v>
      </c>
      <c r="AB53" t="s">
        <v>2428</v>
      </c>
      <c r="AC53" t="s">
        <v>1051</v>
      </c>
      <c r="AD53" t="s">
        <v>2050</v>
      </c>
      <c r="AE53" t="s">
        <v>2050</v>
      </c>
      <c r="AF53" t="s">
        <v>2429</v>
      </c>
      <c r="AG53" t="s">
        <v>2430</v>
      </c>
      <c r="AH53" t="s">
        <v>2431</v>
      </c>
      <c r="AI53" t="s">
        <v>2432</v>
      </c>
      <c r="AJ53" t="s">
        <v>2433</v>
      </c>
      <c r="AK53" t="s">
        <v>2433</v>
      </c>
      <c r="AL53" t="s">
        <v>2433</v>
      </c>
      <c r="AM53" t="s">
        <v>2433</v>
      </c>
      <c r="AN53" t="s">
        <v>1074</v>
      </c>
      <c r="AO53" t="s">
        <v>1074</v>
      </c>
      <c r="AP53" t="s">
        <v>1074</v>
      </c>
      <c r="AQ53" t="s">
        <v>1074</v>
      </c>
      <c r="AR53" t="s">
        <v>1074</v>
      </c>
      <c r="AS53" t="s">
        <v>1074</v>
      </c>
      <c r="AT53" t="s">
        <v>1074</v>
      </c>
      <c r="AU53" t="s">
        <v>1076</v>
      </c>
      <c r="AV53" t="s">
        <v>1074</v>
      </c>
      <c r="AW53" t="s">
        <v>1074</v>
      </c>
      <c r="AX53" t="s">
        <v>1074</v>
      </c>
      <c r="AY53" t="s">
        <v>1074</v>
      </c>
      <c r="AZ53" t="s">
        <v>1074</v>
      </c>
      <c r="BA53" t="s">
        <v>1074</v>
      </c>
      <c r="BB53" t="s">
        <v>1074</v>
      </c>
      <c r="BC53" t="s">
        <v>1074</v>
      </c>
      <c r="BD53" t="s">
        <v>1076</v>
      </c>
      <c r="BE53" t="s">
        <v>1074</v>
      </c>
      <c r="BF53" t="s">
        <v>1074</v>
      </c>
      <c r="BG53" t="s">
        <v>1074</v>
      </c>
      <c r="BH53" t="s">
        <v>1074</v>
      </c>
      <c r="BI53" t="s">
        <v>1074</v>
      </c>
      <c r="BJ53" t="s">
        <v>1074</v>
      </c>
      <c r="BK53" t="s">
        <v>1074</v>
      </c>
      <c r="BL53" t="s">
        <v>1074</v>
      </c>
      <c r="BM53" t="s">
        <v>1076</v>
      </c>
      <c r="BN53" t="s">
        <v>1074</v>
      </c>
      <c r="BO53" t="s">
        <v>1162</v>
      </c>
      <c r="BP53" t="s">
        <v>1162</v>
      </c>
      <c r="BQ53" t="s">
        <v>1162</v>
      </c>
      <c r="BR53" t="s">
        <v>1162</v>
      </c>
      <c r="BS53" t="s">
        <v>1162</v>
      </c>
      <c r="BT53" t="s">
        <v>1162</v>
      </c>
      <c r="BU53" t="s">
        <v>1162</v>
      </c>
      <c r="BV53" t="s">
        <v>4227</v>
      </c>
      <c r="BW53" t="s">
        <v>1162</v>
      </c>
      <c r="BX53" t="s">
        <v>4228</v>
      </c>
      <c r="BY53" t="s">
        <v>4229</v>
      </c>
      <c r="BZ53" t="s">
        <v>4230</v>
      </c>
      <c r="CA53" t="s">
        <v>4231</v>
      </c>
      <c r="CB53" t="s">
        <v>4232</v>
      </c>
      <c r="CC53" t="s">
        <v>4233</v>
      </c>
      <c r="CD53" t="s">
        <v>4234</v>
      </c>
      <c r="CE53" t="s">
        <v>4235</v>
      </c>
      <c r="CF53" t="s">
        <v>4236</v>
      </c>
      <c r="CG53" t="s">
        <v>4237</v>
      </c>
      <c r="CH53" t="s">
        <v>4238</v>
      </c>
      <c r="CI53" t="s">
        <v>4239</v>
      </c>
      <c r="CJ53" t="s">
        <v>4240</v>
      </c>
      <c r="CK53" t="s">
        <v>4241</v>
      </c>
      <c r="CL53" t="s">
        <v>4242</v>
      </c>
      <c r="CM53" t="s">
        <v>4243</v>
      </c>
      <c r="CN53" t="s">
        <v>4244</v>
      </c>
      <c r="CO53" t="s">
        <v>4245</v>
      </c>
      <c r="CP53" t="s">
        <v>4246</v>
      </c>
      <c r="CQ53" t="s">
        <v>4246</v>
      </c>
      <c r="CR53" t="s">
        <v>4246</v>
      </c>
      <c r="CS53" t="s">
        <v>4246</v>
      </c>
      <c r="CT53" t="s">
        <v>4246</v>
      </c>
      <c r="CU53" t="s">
        <v>4246</v>
      </c>
      <c r="CV53" t="s">
        <v>4246</v>
      </c>
      <c r="CW53" t="s">
        <v>4246</v>
      </c>
      <c r="CX53" t="s">
        <v>4247</v>
      </c>
      <c r="DA53" t="s">
        <v>1288</v>
      </c>
      <c r="DB53" t="s">
        <v>1162</v>
      </c>
    </row>
    <row r="54" spans="1:106" x14ac:dyDescent="0.3">
      <c r="A54" t="s">
        <v>416</v>
      </c>
      <c r="B54" t="s">
        <v>417</v>
      </c>
      <c r="C54" t="s">
        <v>1642</v>
      </c>
      <c r="D54" t="s">
        <v>1643</v>
      </c>
      <c r="E54" t="s">
        <v>1644</v>
      </c>
      <c r="F54" t="s">
        <v>1642</v>
      </c>
      <c r="G54">
        <v>0</v>
      </c>
      <c r="H54">
        <v>0</v>
      </c>
      <c r="I54">
        <v>0</v>
      </c>
      <c r="J54">
        <v>0</v>
      </c>
      <c r="K54">
        <v>0</v>
      </c>
      <c r="L54">
        <v>0</v>
      </c>
      <c r="M54" t="s">
        <v>1020</v>
      </c>
      <c r="N54" t="s">
        <v>1020</v>
      </c>
      <c r="O54" t="s">
        <v>1020</v>
      </c>
      <c r="P54" t="s">
        <v>1020</v>
      </c>
      <c r="Q54" t="s">
        <v>1162</v>
      </c>
      <c r="R54" t="s">
        <v>1162</v>
      </c>
      <c r="S54" t="s">
        <v>1162</v>
      </c>
      <c r="T54" t="s">
        <v>1162</v>
      </c>
      <c r="U54" t="s">
        <v>1020</v>
      </c>
      <c r="V54" t="s">
        <v>1162</v>
      </c>
      <c r="W54" s="169" t="s">
        <v>1162</v>
      </c>
      <c r="X54" t="s">
        <v>1051</v>
      </c>
      <c r="Y54" t="s">
        <v>1051</v>
      </c>
      <c r="Z54" t="s">
        <v>1051</v>
      </c>
      <c r="AA54" t="s">
        <v>1051</v>
      </c>
      <c r="AB54" t="s">
        <v>2434</v>
      </c>
      <c r="AC54" t="s">
        <v>2435</v>
      </c>
      <c r="AD54" t="s">
        <v>2436</v>
      </c>
      <c r="AE54" t="s">
        <v>2437</v>
      </c>
      <c r="AF54" t="s">
        <v>2438</v>
      </c>
      <c r="AG54" t="s">
        <v>2439</v>
      </c>
      <c r="AH54" t="s">
        <v>2440</v>
      </c>
      <c r="AI54" t="s">
        <v>2441</v>
      </c>
      <c r="AJ54" t="s">
        <v>2159</v>
      </c>
      <c r="AK54" t="s">
        <v>2159</v>
      </c>
      <c r="AL54" t="s">
        <v>2159</v>
      </c>
      <c r="AM54" t="s">
        <v>2159</v>
      </c>
      <c r="AN54" t="s">
        <v>1074</v>
      </c>
      <c r="AO54" t="s">
        <v>1074</v>
      </c>
      <c r="AP54" t="s">
        <v>1074</v>
      </c>
      <c r="AQ54" t="s">
        <v>1074</v>
      </c>
      <c r="AR54" t="s">
        <v>1074</v>
      </c>
      <c r="AS54" t="s">
        <v>1074</v>
      </c>
      <c r="AT54" t="s">
        <v>1074</v>
      </c>
      <c r="AU54" t="s">
        <v>1074</v>
      </c>
      <c r="AV54" t="s">
        <v>1074</v>
      </c>
      <c r="AW54" t="s">
        <v>1074</v>
      </c>
      <c r="AX54" t="s">
        <v>1074</v>
      </c>
      <c r="AY54" t="s">
        <v>1074</v>
      </c>
      <c r="AZ54" t="s">
        <v>1074</v>
      </c>
      <c r="BA54" t="s">
        <v>1074</v>
      </c>
      <c r="BB54" t="s">
        <v>1074</v>
      </c>
      <c r="BC54" t="s">
        <v>1074</v>
      </c>
      <c r="BD54" t="s">
        <v>1074</v>
      </c>
      <c r="BE54" t="s">
        <v>1074</v>
      </c>
      <c r="BF54" t="s">
        <v>1074</v>
      </c>
      <c r="BG54" t="s">
        <v>1074</v>
      </c>
      <c r="BH54" t="s">
        <v>1074</v>
      </c>
      <c r="BI54" t="s">
        <v>1074</v>
      </c>
      <c r="BJ54" t="s">
        <v>1074</v>
      </c>
      <c r="BK54" t="s">
        <v>1074</v>
      </c>
      <c r="BL54" t="s">
        <v>1074</v>
      </c>
      <c r="BM54" t="s">
        <v>1076</v>
      </c>
      <c r="BN54" t="s">
        <v>1074</v>
      </c>
      <c r="BO54" t="s">
        <v>1162</v>
      </c>
      <c r="BP54" t="s">
        <v>1162</v>
      </c>
      <c r="BQ54" t="s">
        <v>1162</v>
      </c>
      <c r="BR54" t="s">
        <v>1162</v>
      </c>
      <c r="BS54" t="s">
        <v>1162</v>
      </c>
      <c r="BT54" t="s">
        <v>1162</v>
      </c>
      <c r="BU54" t="s">
        <v>1162</v>
      </c>
      <c r="BV54" t="s">
        <v>1162</v>
      </c>
      <c r="BW54" t="s">
        <v>1162</v>
      </c>
      <c r="BX54" t="s">
        <v>4248</v>
      </c>
      <c r="BY54" t="s">
        <v>4249</v>
      </c>
      <c r="BZ54" t="s">
        <v>4250</v>
      </c>
      <c r="CA54" t="s">
        <v>4251</v>
      </c>
      <c r="CB54" t="s">
        <v>4252</v>
      </c>
      <c r="CC54" t="s">
        <v>4253</v>
      </c>
      <c r="CD54" t="s">
        <v>4254</v>
      </c>
      <c r="CE54" t="s">
        <v>4255</v>
      </c>
      <c r="CF54" t="s">
        <v>4256</v>
      </c>
      <c r="CG54" t="s">
        <v>4257</v>
      </c>
      <c r="CH54" t="s">
        <v>4258</v>
      </c>
      <c r="CI54" t="s">
        <v>4259</v>
      </c>
      <c r="CJ54" t="s">
        <v>4260</v>
      </c>
      <c r="CK54" t="s">
        <v>4261</v>
      </c>
      <c r="CL54" t="s">
        <v>4262</v>
      </c>
      <c r="CM54" t="s">
        <v>4263</v>
      </c>
      <c r="CN54" t="s">
        <v>4264</v>
      </c>
      <c r="CO54" t="s">
        <v>4265</v>
      </c>
      <c r="CP54" t="s">
        <v>2159</v>
      </c>
      <c r="CQ54" t="s">
        <v>2159</v>
      </c>
      <c r="CR54" t="s">
        <v>2159</v>
      </c>
      <c r="CS54" t="s">
        <v>2159</v>
      </c>
      <c r="CT54" t="s">
        <v>2159</v>
      </c>
      <c r="CU54" t="s">
        <v>2159</v>
      </c>
      <c r="CV54" t="s">
        <v>2159</v>
      </c>
      <c r="CW54" t="s">
        <v>2159</v>
      </c>
      <c r="CX54" t="s">
        <v>2159</v>
      </c>
      <c r="DA54" t="s">
        <v>1288</v>
      </c>
      <c r="DB54" t="s">
        <v>1162</v>
      </c>
    </row>
    <row r="55" spans="1:106" x14ac:dyDescent="0.3">
      <c r="A55" t="s">
        <v>418</v>
      </c>
      <c r="B55" t="s">
        <v>419</v>
      </c>
      <c r="C55" t="s">
        <v>1476</v>
      </c>
      <c r="D55" t="s">
        <v>1477</v>
      </c>
      <c r="E55">
        <v>7595288950</v>
      </c>
      <c r="F55" t="s">
        <v>1478</v>
      </c>
      <c r="G55">
        <v>0</v>
      </c>
      <c r="H55">
        <v>0</v>
      </c>
      <c r="I55">
        <v>0</v>
      </c>
      <c r="J55">
        <v>0</v>
      </c>
      <c r="K55">
        <v>0</v>
      </c>
      <c r="L55">
        <v>0</v>
      </c>
      <c r="M55" t="s">
        <v>1020</v>
      </c>
      <c r="N55" t="s">
        <v>1020</v>
      </c>
      <c r="O55" t="s">
        <v>1020</v>
      </c>
      <c r="P55" t="s">
        <v>1020</v>
      </c>
      <c r="Q55" t="s">
        <v>1162</v>
      </c>
      <c r="R55" t="s">
        <v>1162</v>
      </c>
      <c r="S55" t="s">
        <v>1162</v>
      </c>
      <c r="T55" t="s">
        <v>1162</v>
      </c>
      <c r="U55" t="s">
        <v>1020</v>
      </c>
      <c r="V55" t="s">
        <v>1162</v>
      </c>
      <c r="W55" s="169" t="s">
        <v>1162</v>
      </c>
      <c r="X55" t="s">
        <v>1053</v>
      </c>
      <c r="Y55" t="s">
        <v>1053</v>
      </c>
      <c r="Z55" t="s">
        <v>1051</v>
      </c>
      <c r="AA55" t="s">
        <v>1051</v>
      </c>
      <c r="AB55" t="s">
        <v>2442</v>
      </c>
      <c r="AC55" t="s">
        <v>2443</v>
      </c>
      <c r="AD55" t="s">
        <v>2444</v>
      </c>
      <c r="AE55" t="s">
        <v>2445</v>
      </c>
      <c r="AF55" t="s">
        <v>2102</v>
      </c>
      <c r="AG55" t="s">
        <v>2102</v>
      </c>
      <c r="AH55" t="s">
        <v>2446</v>
      </c>
      <c r="AI55" t="s">
        <v>2447</v>
      </c>
      <c r="AJ55" t="s">
        <v>2102</v>
      </c>
      <c r="AK55" t="s">
        <v>2102</v>
      </c>
      <c r="AL55" t="s">
        <v>2102</v>
      </c>
      <c r="AM55" t="s">
        <v>2102</v>
      </c>
      <c r="AN55" t="s">
        <v>1076</v>
      </c>
      <c r="AO55" t="s">
        <v>1074</v>
      </c>
      <c r="AP55" t="s">
        <v>1076</v>
      </c>
      <c r="AQ55" t="s">
        <v>1074</v>
      </c>
      <c r="AR55" t="s">
        <v>1074</v>
      </c>
      <c r="AS55" t="s">
        <v>1074</v>
      </c>
      <c r="AT55" t="s">
        <v>1076</v>
      </c>
      <c r="AU55" t="s">
        <v>1074</v>
      </c>
      <c r="AV55" t="s">
        <v>1070</v>
      </c>
      <c r="AW55" t="s">
        <v>1076</v>
      </c>
      <c r="AX55" t="s">
        <v>1076</v>
      </c>
      <c r="AY55" t="s">
        <v>1076</v>
      </c>
      <c r="AZ55" t="s">
        <v>1074</v>
      </c>
      <c r="BA55" t="s">
        <v>1074</v>
      </c>
      <c r="BB55" t="s">
        <v>1074</v>
      </c>
      <c r="BC55" t="s">
        <v>1076</v>
      </c>
      <c r="BD55" t="s">
        <v>1074</v>
      </c>
      <c r="BE55" t="s">
        <v>1070</v>
      </c>
      <c r="BF55" t="s">
        <v>1076</v>
      </c>
      <c r="BG55" t="s">
        <v>1074</v>
      </c>
      <c r="BH55" t="s">
        <v>1078</v>
      </c>
      <c r="BI55" t="s">
        <v>1074</v>
      </c>
      <c r="BJ55" t="s">
        <v>1074</v>
      </c>
      <c r="BK55" t="s">
        <v>1074</v>
      </c>
      <c r="BL55" t="s">
        <v>1076</v>
      </c>
      <c r="BM55" t="s">
        <v>1074</v>
      </c>
      <c r="BN55" t="s">
        <v>1070</v>
      </c>
      <c r="BO55" t="s">
        <v>4266</v>
      </c>
      <c r="BP55" t="s">
        <v>1162</v>
      </c>
      <c r="BQ55" t="s">
        <v>4267</v>
      </c>
      <c r="BR55" t="s">
        <v>1162</v>
      </c>
      <c r="BS55" t="s">
        <v>1162</v>
      </c>
      <c r="BT55" t="s">
        <v>1162</v>
      </c>
      <c r="BU55" t="s">
        <v>4268</v>
      </c>
      <c r="BV55" t="s">
        <v>1162</v>
      </c>
      <c r="BW55" t="s">
        <v>4269</v>
      </c>
      <c r="BX55" t="s">
        <v>4270</v>
      </c>
      <c r="BY55" t="s">
        <v>4271</v>
      </c>
      <c r="BZ55" t="s">
        <v>4272</v>
      </c>
      <c r="CA55" t="s">
        <v>4273</v>
      </c>
      <c r="CB55" t="s">
        <v>4274</v>
      </c>
      <c r="CC55" t="s">
        <v>4275</v>
      </c>
      <c r="CD55" t="s">
        <v>4276</v>
      </c>
      <c r="CE55" t="s">
        <v>4277</v>
      </c>
      <c r="CF55" t="s">
        <v>2102</v>
      </c>
      <c r="CG55" t="s">
        <v>2102</v>
      </c>
      <c r="CH55" t="s">
        <v>2102</v>
      </c>
      <c r="CI55" t="s">
        <v>4278</v>
      </c>
      <c r="CJ55" t="s">
        <v>4279</v>
      </c>
      <c r="CK55" t="s">
        <v>2102</v>
      </c>
      <c r="CL55" t="s">
        <v>2102</v>
      </c>
      <c r="CM55" t="s">
        <v>4280</v>
      </c>
      <c r="CN55" t="s">
        <v>4281</v>
      </c>
      <c r="CO55" t="s">
        <v>2102</v>
      </c>
      <c r="CP55" t="s">
        <v>2102</v>
      </c>
      <c r="CQ55" t="s">
        <v>2102</v>
      </c>
      <c r="CR55" t="s">
        <v>2102</v>
      </c>
      <c r="CS55" t="s">
        <v>2102</v>
      </c>
      <c r="CT55" t="s">
        <v>2102</v>
      </c>
      <c r="CU55" t="s">
        <v>4282</v>
      </c>
      <c r="CV55" t="s">
        <v>2102</v>
      </c>
      <c r="CW55" t="s">
        <v>2102</v>
      </c>
      <c r="CX55" t="s">
        <v>2102</v>
      </c>
      <c r="DA55" t="s">
        <v>1288</v>
      </c>
      <c r="DB55" t="s">
        <v>1162</v>
      </c>
    </row>
    <row r="56" spans="1:106" x14ac:dyDescent="0.3">
      <c r="A56" t="s">
        <v>422</v>
      </c>
      <c r="B56" t="s">
        <v>423</v>
      </c>
      <c r="C56" t="s">
        <v>1338</v>
      </c>
      <c r="D56" t="s">
        <v>1339</v>
      </c>
      <c r="E56" t="s">
        <v>1340</v>
      </c>
      <c r="F56" t="s">
        <v>1341</v>
      </c>
      <c r="G56">
        <v>0</v>
      </c>
      <c r="H56">
        <v>0</v>
      </c>
      <c r="I56">
        <v>0</v>
      </c>
      <c r="J56">
        <v>0</v>
      </c>
      <c r="K56">
        <v>0</v>
      </c>
      <c r="L56">
        <v>0</v>
      </c>
      <c r="M56" t="s">
        <v>1020</v>
      </c>
      <c r="N56" t="s">
        <v>1020</v>
      </c>
      <c r="O56" t="s">
        <v>1020</v>
      </c>
      <c r="P56" t="s">
        <v>1020</v>
      </c>
      <c r="Q56" t="s">
        <v>1162</v>
      </c>
      <c r="R56" t="s">
        <v>1162</v>
      </c>
      <c r="S56" t="s">
        <v>1162</v>
      </c>
      <c r="T56" t="s">
        <v>1162</v>
      </c>
      <c r="U56" t="s">
        <v>1020</v>
      </c>
      <c r="V56" t="s">
        <v>1162</v>
      </c>
      <c r="W56" s="169" t="s">
        <v>1162</v>
      </c>
      <c r="X56" t="s">
        <v>1053</v>
      </c>
      <c r="Y56" t="s">
        <v>1051</v>
      </c>
      <c r="Z56" t="s">
        <v>1055</v>
      </c>
      <c r="AA56" t="s">
        <v>1055</v>
      </c>
      <c r="AB56" t="s">
        <v>2448</v>
      </c>
      <c r="AC56" t="s">
        <v>2449</v>
      </c>
      <c r="AD56" t="s">
        <v>2450</v>
      </c>
      <c r="AE56" t="s">
        <v>2451</v>
      </c>
      <c r="AF56" t="s">
        <v>2452</v>
      </c>
      <c r="AG56" t="s">
        <v>2453</v>
      </c>
      <c r="AH56" t="s">
        <v>2450</v>
      </c>
      <c r="AI56" t="s">
        <v>2454</v>
      </c>
      <c r="AJ56" t="s">
        <v>2455</v>
      </c>
      <c r="AK56" t="s">
        <v>2456</v>
      </c>
      <c r="AL56" t="s">
        <v>2050</v>
      </c>
      <c r="AM56" t="s">
        <v>2050</v>
      </c>
      <c r="AN56" t="s">
        <v>1076</v>
      </c>
      <c r="AO56" t="s">
        <v>1074</v>
      </c>
      <c r="AP56" t="s">
        <v>1076</v>
      </c>
      <c r="AQ56" t="s">
        <v>1074</v>
      </c>
      <c r="AR56" t="s">
        <v>1076</v>
      </c>
      <c r="AS56" t="s">
        <v>1072</v>
      </c>
      <c r="AT56" t="s">
        <v>1076</v>
      </c>
      <c r="AU56" t="s">
        <v>1074</v>
      </c>
      <c r="AV56" t="s">
        <v>1074</v>
      </c>
      <c r="AW56" t="s">
        <v>1076</v>
      </c>
      <c r="AX56" t="s">
        <v>1074</v>
      </c>
      <c r="AY56" t="s">
        <v>1076</v>
      </c>
      <c r="AZ56" t="s">
        <v>1074</v>
      </c>
      <c r="BA56" t="s">
        <v>1076</v>
      </c>
      <c r="BB56" t="s">
        <v>1074</v>
      </c>
      <c r="BC56" t="s">
        <v>1076</v>
      </c>
      <c r="BD56" t="s">
        <v>1074</v>
      </c>
      <c r="BE56" t="s">
        <v>1074</v>
      </c>
      <c r="BF56" t="s">
        <v>1076</v>
      </c>
      <c r="BG56" t="s">
        <v>1074</v>
      </c>
      <c r="BH56" t="s">
        <v>1076</v>
      </c>
      <c r="BI56" t="s">
        <v>1074</v>
      </c>
      <c r="BJ56" t="s">
        <v>1076</v>
      </c>
      <c r="BK56" t="s">
        <v>1074</v>
      </c>
      <c r="BL56" t="s">
        <v>1076</v>
      </c>
      <c r="BM56" t="s">
        <v>1074</v>
      </c>
      <c r="BN56" t="s">
        <v>1074</v>
      </c>
      <c r="BO56" t="s">
        <v>4283</v>
      </c>
      <c r="BP56" t="s">
        <v>1162</v>
      </c>
      <c r="BQ56" t="s">
        <v>4284</v>
      </c>
      <c r="BR56" t="s">
        <v>1162</v>
      </c>
      <c r="BS56" t="s">
        <v>4285</v>
      </c>
      <c r="BT56" t="s">
        <v>1162</v>
      </c>
      <c r="BU56" t="s">
        <v>4286</v>
      </c>
      <c r="BV56" t="s">
        <v>1162</v>
      </c>
      <c r="BW56" t="s">
        <v>1162</v>
      </c>
      <c r="BX56" t="s">
        <v>4287</v>
      </c>
      <c r="BY56" t="s">
        <v>4288</v>
      </c>
      <c r="BZ56" t="s">
        <v>4289</v>
      </c>
      <c r="CA56" t="s">
        <v>4290</v>
      </c>
      <c r="CB56" t="s">
        <v>2138</v>
      </c>
      <c r="CC56" t="s">
        <v>4291</v>
      </c>
      <c r="CD56" t="s">
        <v>4292</v>
      </c>
      <c r="CE56" t="s">
        <v>4293</v>
      </c>
      <c r="CF56" t="s">
        <v>4294</v>
      </c>
      <c r="CG56" t="s">
        <v>2050</v>
      </c>
      <c r="CH56" t="s">
        <v>4295</v>
      </c>
      <c r="CI56" t="s">
        <v>2050</v>
      </c>
      <c r="CJ56" t="s">
        <v>4296</v>
      </c>
      <c r="CK56" t="s">
        <v>4297</v>
      </c>
      <c r="CL56" t="s">
        <v>4298</v>
      </c>
      <c r="CM56" t="s">
        <v>4299</v>
      </c>
      <c r="CN56" t="s">
        <v>2050</v>
      </c>
      <c r="CO56" t="s">
        <v>4300</v>
      </c>
      <c r="CP56" t="s">
        <v>2050</v>
      </c>
      <c r="CQ56" t="s">
        <v>2050</v>
      </c>
      <c r="CR56" t="s">
        <v>2050</v>
      </c>
      <c r="CS56" t="s">
        <v>2050</v>
      </c>
      <c r="CT56" t="s">
        <v>2050</v>
      </c>
      <c r="CU56" t="s">
        <v>2050</v>
      </c>
      <c r="CV56" t="s">
        <v>2050</v>
      </c>
      <c r="CW56" t="s">
        <v>2050</v>
      </c>
      <c r="CX56" t="s">
        <v>4301</v>
      </c>
      <c r="DA56" t="s">
        <v>1288</v>
      </c>
      <c r="DB56" t="s">
        <v>1162</v>
      </c>
    </row>
    <row r="57" spans="1:106" x14ac:dyDescent="0.3">
      <c r="A57" t="s">
        <v>424</v>
      </c>
      <c r="B57" t="s">
        <v>425</v>
      </c>
      <c r="C57" t="s">
        <v>1320</v>
      </c>
      <c r="D57" t="s">
        <v>1321</v>
      </c>
      <c r="E57">
        <v>7971625133</v>
      </c>
      <c r="F57" t="s">
        <v>1322</v>
      </c>
      <c r="G57">
        <v>0</v>
      </c>
      <c r="H57">
        <v>0</v>
      </c>
      <c r="I57">
        <v>0</v>
      </c>
      <c r="J57">
        <v>0</v>
      </c>
      <c r="K57">
        <v>0</v>
      </c>
      <c r="L57">
        <v>0</v>
      </c>
      <c r="M57" t="s">
        <v>1020</v>
      </c>
      <c r="N57" t="s">
        <v>1020</v>
      </c>
      <c r="O57" t="s">
        <v>1020</v>
      </c>
      <c r="P57" t="s">
        <v>1020</v>
      </c>
      <c r="Q57" t="s">
        <v>1162</v>
      </c>
      <c r="R57" t="s">
        <v>1162</v>
      </c>
      <c r="S57" t="s">
        <v>1162</v>
      </c>
      <c r="T57" t="s">
        <v>1162</v>
      </c>
      <c r="U57" t="s">
        <v>1020</v>
      </c>
      <c r="V57" t="s">
        <v>1162</v>
      </c>
      <c r="W57" s="169" t="s">
        <v>1162</v>
      </c>
      <c r="X57" t="s">
        <v>1053</v>
      </c>
      <c r="Y57" t="s">
        <v>1051</v>
      </c>
      <c r="Z57" t="s">
        <v>1055</v>
      </c>
      <c r="AA57" t="s">
        <v>1053</v>
      </c>
      <c r="AB57" t="s">
        <v>2457</v>
      </c>
      <c r="AC57" t="s">
        <v>2458</v>
      </c>
      <c r="AD57" t="s">
        <v>2459</v>
      </c>
      <c r="AE57" t="s">
        <v>2460</v>
      </c>
      <c r="AF57" t="s">
        <v>2461</v>
      </c>
      <c r="AG57" t="s">
        <v>2462</v>
      </c>
      <c r="AH57" t="s">
        <v>2463</v>
      </c>
      <c r="AI57" t="s">
        <v>2464</v>
      </c>
      <c r="AJ57" t="s">
        <v>2465</v>
      </c>
      <c r="AK57" t="s">
        <v>2466</v>
      </c>
      <c r="AL57" t="s">
        <v>2466</v>
      </c>
      <c r="AM57" t="s">
        <v>2467</v>
      </c>
      <c r="AN57" t="s">
        <v>1074</v>
      </c>
      <c r="AO57" t="s">
        <v>1074</v>
      </c>
      <c r="AP57" t="s">
        <v>1074</v>
      </c>
      <c r="AQ57" t="s">
        <v>1074</v>
      </c>
      <c r="AR57" t="s">
        <v>1076</v>
      </c>
      <c r="AS57" t="s">
        <v>1072</v>
      </c>
      <c r="AT57" t="s">
        <v>1074</v>
      </c>
      <c r="AU57" t="s">
        <v>1074</v>
      </c>
      <c r="AV57" t="s">
        <v>1074</v>
      </c>
      <c r="AW57" t="s">
        <v>1074</v>
      </c>
      <c r="AX57" t="s">
        <v>1074</v>
      </c>
      <c r="AY57" t="s">
        <v>1074</v>
      </c>
      <c r="AZ57" t="s">
        <v>1074</v>
      </c>
      <c r="BA57" t="s">
        <v>1076</v>
      </c>
      <c r="BB57" t="s">
        <v>1074</v>
      </c>
      <c r="BC57" t="s">
        <v>1074</v>
      </c>
      <c r="BD57" t="s">
        <v>1074</v>
      </c>
      <c r="BE57" t="s">
        <v>1074</v>
      </c>
      <c r="BF57" t="s">
        <v>1074</v>
      </c>
      <c r="BG57" t="s">
        <v>1074</v>
      </c>
      <c r="BH57" t="s">
        <v>1074</v>
      </c>
      <c r="BI57" t="s">
        <v>1074</v>
      </c>
      <c r="BJ57" t="s">
        <v>1076</v>
      </c>
      <c r="BK57" t="s">
        <v>1074</v>
      </c>
      <c r="BL57" t="s">
        <v>1076</v>
      </c>
      <c r="BM57" t="s">
        <v>1074</v>
      </c>
      <c r="BN57" t="s">
        <v>1074</v>
      </c>
      <c r="BO57" t="s">
        <v>1162</v>
      </c>
      <c r="BP57" t="s">
        <v>1162</v>
      </c>
      <c r="BQ57" t="s">
        <v>1162</v>
      </c>
      <c r="BR57" t="s">
        <v>1162</v>
      </c>
      <c r="BS57" t="s">
        <v>4302</v>
      </c>
      <c r="BT57" t="s">
        <v>1162</v>
      </c>
      <c r="BU57" t="s">
        <v>4303</v>
      </c>
      <c r="BV57" t="s">
        <v>1162</v>
      </c>
      <c r="BW57" t="s">
        <v>1162</v>
      </c>
      <c r="BX57" t="s">
        <v>4304</v>
      </c>
      <c r="BY57" t="s">
        <v>4305</v>
      </c>
      <c r="BZ57" t="s">
        <v>4306</v>
      </c>
      <c r="CA57" t="s">
        <v>4307</v>
      </c>
      <c r="CB57" t="s">
        <v>4308</v>
      </c>
      <c r="CC57" t="s">
        <v>4309</v>
      </c>
      <c r="CD57" t="s">
        <v>4310</v>
      </c>
      <c r="CE57" t="s">
        <v>4311</v>
      </c>
      <c r="CF57" t="s">
        <v>4312</v>
      </c>
      <c r="CG57" t="s">
        <v>4313</v>
      </c>
      <c r="CH57" t="s">
        <v>4314</v>
      </c>
      <c r="CI57" t="s">
        <v>4315</v>
      </c>
      <c r="CJ57" t="s">
        <v>4316</v>
      </c>
      <c r="CK57" t="s">
        <v>4317</v>
      </c>
      <c r="CL57" t="s">
        <v>4318</v>
      </c>
      <c r="CM57" t="s">
        <v>4319</v>
      </c>
      <c r="CN57" t="s">
        <v>4320</v>
      </c>
      <c r="CO57" t="s">
        <v>4321</v>
      </c>
      <c r="CP57" t="s">
        <v>4322</v>
      </c>
      <c r="CQ57" t="s">
        <v>4323</v>
      </c>
      <c r="CR57" t="s">
        <v>4324</v>
      </c>
      <c r="CS57" t="s">
        <v>4325</v>
      </c>
      <c r="CT57" t="s">
        <v>4326</v>
      </c>
      <c r="CU57" t="s">
        <v>4327</v>
      </c>
      <c r="CV57" t="s">
        <v>4328</v>
      </c>
      <c r="CW57" t="s">
        <v>4329</v>
      </c>
      <c r="CX57" t="s">
        <v>4330</v>
      </c>
      <c r="DA57" t="s">
        <v>1288</v>
      </c>
      <c r="DB57" t="s">
        <v>1162</v>
      </c>
    </row>
    <row r="58" spans="1:106" x14ac:dyDescent="0.3">
      <c r="A58" t="s">
        <v>426</v>
      </c>
      <c r="B58" t="s">
        <v>427</v>
      </c>
      <c r="C58" t="s">
        <v>1197</v>
      </c>
      <c r="D58" t="s">
        <v>1198</v>
      </c>
      <c r="E58" t="s">
        <v>1199</v>
      </c>
      <c r="F58" t="s">
        <v>1200</v>
      </c>
      <c r="G58">
        <v>0</v>
      </c>
      <c r="H58">
        <v>0</v>
      </c>
      <c r="I58">
        <v>0</v>
      </c>
      <c r="J58">
        <v>0</v>
      </c>
      <c r="K58">
        <v>0</v>
      </c>
      <c r="L58">
        <v>0</v>
      </c>
      <c r="M58" t="s">
        <v>1020</v>
      </c>
      <c r="N58" t="s">
        <v>1020</v>
      </c>
      <c r="O58" t="s">
        <v>1020</v>
      </c>
      <c r="P58" t="s">
        <v>1020</v>
      </c>
      <c r="Q58" t="s">
        <v>1162</v>
      </c>
      <c r="R58" t="s">
        <v>1162</v>
      </c>
      <c r="S58" t="s">
        <v>1162</v>
      </c>
      <c r="T58" t="s">
        <v>1162</v>
      </c>
      <c r="U58" t="s">
        <v>1020</v>
      </c>
      <c r="V58" t="s">
        <v>1162</v>
      </c>
      <c r="W58" s="169" t="s">
        <v>1162</v>
      </c>
      <c r="X58" t="s">
        <v>1053</v>
      </c>
      <c r="Y58" t="s">
        <v>1051</v>
      </c>
      <c r="Z58" t="s">
        <v>1051</v>
      </c>
      <c r="AA58" t="s">
        <v>1053</v>
      </c>
      <c r="AB58" t="s">
        <v>2468</v>
      </c>
      <c r="AC58" t="s">
        <v>2469</v>
      </c>
      <c r="AD58" t="s">
        <v>2470</v>
      </c>
      <c r="AE58" t="s">
        <v>2471</v>
      </c>
      <c r="AF58" t="s">
        <v>2472</v>
      </c>
      <c r="AG58" t="s">
        <v>2473</v>
      </c>
      <c r="AH58" t="s">
        <v>2474</v>
      </c>
      <c r="AI58" t="s">
        <v>2475</v>
      </c>
      <c r="AJ58" t="s">
        <v>2476</v>
      </c>
      <c r="AK58" t="s">
        <v>2477</v>
      </c>
      <c r="AL58" t="s">
        <v>2478</v>
      </c>
      <c r="AM58" t="s">
        <v>2477</v>
      </c>
      <c r="AN58" t="s">
        <v>1074</v>
      </c>
      <c r="AO58" t="s">
        <v>1072</v>
      </c>
      <c r="AP58" t="s">
        <v>1074</v>
      </c>
      <c r="AQ58" t="s">
        <v>1074</v>
      </c>
      <c r="AR58" t="s">
        <v>1072</v>
      </c>
      <c r="AS58" t="s">
        <v>1074</v>
      </c>
      <c r="AT58" t="s">
        <v>1074</v>
      </c>
      <c r="AU58" t="s">
        <v>1074</v>
      </c>
      <c r="AV58" t="s">
        <v>1072</v>
      </c>
      <c r="AW58" t="s">
        <v>1074</v>
      </c>
      <c r="AX58" t="s">
        <v>1074</v>
      </c>
      <c r="AY58" t="s">
        <v>1074</v>
      </c>
      <c r="AZ58" t="s">
        <v>1074</v>
      </c>
      <c r="BA58" t="s">
        <v>1074</v>
      </c>
      <c r="BB58" t="s">
        <v>1074</v>
      </c>
      <c r="BC58" t="s">
        <v>1074</v>
      </c>
      <c r="BD58" t="s">
        <v>1074</v>
      </c>
      <c r="BE58" t="s">
        <v>1074</v>
      </c>
      <c r="BF58" t="s">
        <v>1074</v>
      </c>
      <c r="BG58" t="s">
        <v>1074</v>
      </c>
      <c r="BH58" t="s">
        <v>1074</v>
      </c>
      <c r="BI58" t="s">
        <v>1074</v>
      </c>
      <c r="BJ58" t="s">
        <v>1074</v>
      </c>
      <c r="BK58" t="s">
        <v>1074</v>
      </c>
      <c r="BL58" t="s">
        <v>1074</v>
      </c>
      <c r="BM58" t="s">
        <v>1074</v>
      </c>
      <c r="BN58" t="s">
        <v>1074</v>
      </c>
      <c r="BO58" t="s">
        <v>1162</v>
      </c>
      <c r="BP58" t="s">
        <v>1162</v>
      </c>
      <c r="BQ58" t="s">
        <v>1162</v>
      </c>
      <c r="BR58" t="s">
        <v>1162</v>
      </c>
      <c r="BS58" t="s">
        <v>1162</v>
      </c>
      <c r="BT58" t="s">
        <v>1162</v>
      </c>
      <c r="BU58" t="s">
        <v>1162</v>
      </c>
      <c r="BV58" t="s">
        <v>1162</v>
      </c>
      <c r="BW58" t="s">
        <v>1162</v>
      </c>
      <c r="BX58" t="s">
        <v>4331</v>
      </c>
      <c r="BY58" t="s">
        <v>4332</v>
      </c>
      <c r="BZ58" t="s">
        <v>4333</v>
      </c>
      <c r="CA58" t="s">
        <v>4334</v>
      </c>
      <c r="CB58" t="s">
        <v>4335</v>
      </c>
      <c r="CC58" t="s">
        <v>4336</v>
      </c>
      <c r="CD58" t="s">
        <v>4337</v>
      </c>
      <c r="CE58" t="s">
        <v>4338</v>
      </c>
      <c r="CF58" t="s">
        <v>4339</v>
      </c>
      <c r="CG58" t="s">
        <v>4340</v>
      </c>
      <c r="CH58" t="s">
        <v>4341</v>
      </c>
      <c r="CI58" t="s">
        <v>4342</v>
      </c>
      <c r="CJ58" t="s">
        <v>4343</v>
      </c>
      <c r="CK58" t="s">
        <v>4344</v>
      </c>
      <c r="CL58" t="s">
        <v>4345</v>
      </c>
      <c r="CM58" t="s">
        <v>4346</v>
      </c>
      <c r="CN58" t="s">
        <v>4347</v>
      </c>
      <c r="CO58" t="s">
        <v>4348</v>
      </c>
      <c r="CP58" t="s">
        <v>4349</v>
      </c>
      <c r="CQ58" t="s">
        <v>4350</v>
      </c>
      <c r="CR58" t="s">
        <v>4351</v>
      </c>
      <c r="CS58" t="s">
        <v>4352</v>
      </c>
      <c r="CT58" t="s">
        <v>4353</v>
      </c>
      <c r="CU58" t="s">
        <v>4354</v>
      </c>
      <c r="CV58" t="s">
        <v>4355</v>
      </c>
      <c r="CW58" t="s">
        <v>4356</v>
      </c>
      <c r="CX58" t="s">
        <v>4357</v>
      </c>
      <c r="DA58" t="s">
        <v>1288</v>
      </c>
      <c r="DB58" t="s">
        <v>1162</v>
      </c>
    </row>
    <row r="59" spans="1:106" x14ac:dyDescent="0.3">
      <c r="A59" t="s">
        <v>428</v>
      </c>
      <c r="B59" t="s">
        <v>429</v>
      </c>
      <c r="C59" t="s">
        <v>1479</v>
      </c>
      <c r="D59" t="s">
        <v>1480</v>
      </c>
      <c r="E59" t="s">
        <v>1481</v>
      </c>
      <c r="F59" t="s">
        <v>1482</v>
      </c>
      <c r="G59">
        <v>0</v>
      </c>
      <c r="H59">
        <v>0</v>
      </c>
      <c r="I59">
        <v>0</v>
      </c>
      <c r="J59">
        <v>0</v>
      </c>
      <c r="K59">
        <v>0</v>
      </c>
      <c r="L59">
        <v>0</v>
      </c>
      <c r="M59" t="s">
        <v>1020</v>
      </c>
      <c r="N59" t="s">
        <v>1020</v>
      </c>
      <c r="O59" t="s">
        <v>1020</v>
      </c>
      <c r="P59" t="s">
        <v>1020</v>
      </c>
      <c r="Q59" t="s">
        <v>1162</v>
      </c>
      <c r="R59" t="s">
        <v>1162</v>
      </c>
      <c r="S59" t="s">
        <v>1162</v>
      </c>
      <c r="T59" t="s">
        <v>1162</v>
      </c>
      <c r="U59" t="s">
        <v>1020</v>
      </c>
      <c r="V59" t="s">
        <v>1162</v>
      </c>
      <c r="W59" s="169" t="s">
        <v>1162</v>
      </c>
      <c r="X59" t="s">
        <v>1053</v>
      </c>
      <c r="Y59" t="s">
        <v>1053</v>
      </c>
      <c r="Z59" t="s">
        <v>1055</v>
      </c>
      <c r="AA59" t="s">
        <v>1051</v>
      </c>
      <c r="AB59" t="s">
        <v>2479</v>
      </c>
      <c r="AC59" t="s">
        <v>2480</v>
      </c>
      <c r="AD59" t="s">
        <v>2481</v>
      </c>
      <c r="AE59" t="s">
        <v>2482</v>
      </c>
      <c r="AF59" t="s">
        <v>2483</v>
      </c>
      <c r="AG59" t="s">
        <v>2484</v>
      </c>
      <c r="AH59" t="s">
        <v>2485</v>
      </c>
      <c r="AI59" t="s">
        <v>2486</v>
      </c>
      <c r="AJ59" t="s">
        <v>2487</v>
      </c>
      <c r="AK59" t="s">
        <v>2488</v>
      </c>
      <c r="AL59" t="s">
        <v>2418</v>
      </c>
      <c r="AM59" t="s">
        <v>2418</v>
      </c>
      <c r="AN59" t="s">
        <v>1072</v>
      </c>
      <c r="AO59" t="s">
        <v>1072</v>
      </c>
      <c r="AP59" t="s">
        <v>1074</v>
      </c>
      <c r="AQ59" t="s">
        <v>1074</v>
      </c>
      <c r="AR59" t="s">
        <v>1072</v>
      </c>
      <c r="AS59" t="s">
        <v>1072</v>
      </c>
      <c r="AT59" t="s">
        <v>1074</v>
      </c>
      <c r="AU59" t="s">
        <v>1072</v>
      </c>
      <c r="AV59" t="s">
        <v>1072</v>
      </c>
      <c r="AW59" t="s">
        <v>1072</v>
      </c>
      <c r="AX59" t="s">
        <v>1072</v>
      </c>
      <c r="AY59" t="s">
        <v>1074</v>
      </c>
      <c r="AZ59" t="s">
        <v>1074</v>
      </c>
      <c r="BA59" t="s">
        <v>1072</v>
      </c>
      <c r="BB59" t="s">
        <v>1072</v>
      </c>
      <c r="BC59" t="s">
        <v>1074</v>
      </c>
      <c r="BD59" t="s">
        <v>1072</v>
      </c>
      <c r="BE59" t="s">
        <v>1072</v>
      </c>
      <c r="BF59" t="s">
        <v>1074</v>
      </c>
      <c r="BG59" t="s">
        <v>1074</v>
      </c>
      <c r="BH59" t="s">
        <v>1074</v>
      </c>
      <c r="BI59" t="s">
        <v>1074</v>
      </c>
      <c r="BJ59" t="s">
        <v>1072</v>
      </c>
      <c r="BK59" t="s">
        <v>1072</v>
      </c>
      <c r="BL59" t="s">
        <v>1074</v>
      </c>
      <c r="BM59" t="s">
        <v>1072</v>
      </c>
      <c r="BN59" t="s">
        <v>1072</v>
      </c>
      <c r="BO59" t="s">
        <v>1162</v>
      </c>
      <c r="BP59" t="s">
        <v>1162</v>
      </c>
      <c r="BQ59" t="s">
        <v>1162</v>
      </c>
      <c r="BR59" t="s">
        <v>1162</v>
      </c>
      <c r="BS59" t="s">
        <v>1162</v>
      </c>
      <c r="BT59" t="s">
        <v>1162</v>
      </c>
      <c r="BU59" t="s">
        <v>1162</v>
      </c>
      <c r="BV59" t="s">
        <v>1162</v>
      </c>
      <c r="BW59" t="s">
        <v>1162</v>
      </c>
      <c r="BX59" t="s">
        <v>4358</v>
      </c>
      <c r="BY59" t="s">
        <v>4359</v>
      </c>
      <c r="BZ59" t="s">
        <v>4360</v>
      </c>
      <c r="CA59" t="s">
        <v>4361</v>
      </c>
      <c r="CB59" t="s">
        <v>4362</v>
      </c>
      <c r="CC59" t="s">
        <v>4363</v>
      </c>
      <c r="CD59" t="s">
        <v>4364</v>
      </c>
      <c r="CE59" t="s">
        <v>4365</v>
      </c>
      <c r="CF59" t="s">
        <v>4366</v>
      </c>
      <c r="CG59" t="s">
        <v>4367</v>
      </c>
      <c r="CH59" t="s">
        <v>4368</v>
      </c>
      <c r="CI59" t="s">
        <v>4369</v>
      </c>
      <c r="CJ59" t="s">
        <v>4370</v>
      </c>
      <c r="CK59" t="s">
        <v>4371</v>
      </c>
      <c r="CL59" t="s">
        <v>4372</v>
      </c>
      <c r="CM59" t="s">
        <v>4373</v>
      </c>
      <c r="CN59" t="s">
        <v>4374</v>
      </c>
      <c r="CO59" t="s">
        <v>4375</v>
      </c>
      <c r="CP59" t="s">
        <v>4376</v>
      </c>
      <c r="CQ59" t="s">
        <v>4377</v>
      </c>
      <c r="CR59" t="s">
        <v>4378</v>
      </c>
      <c r="CS59" t="s">
        <v>4378</v>
      </c>
      <c r="CT59" t="s">
        <v>4379</v>
      </c>
      <c r="CU59" t="s">
        <v>4380</v>
      </c>
      <c r="CV59" t="s">
        <v>4381</v>
      </c>
      <c r="CW59" t="s">
        <v>4382</v>
      </c>
      <c r="CX59" t="s">
        <v>4383</v>
      </c>
      <c r="DA59" t="s">
        <v>1288</v>
      </c>
      <c r="DB59" t="s">
        <v>1162</v>
      </c>
    </row>
    <row r="60" spans="1:106" x14ac:dyDescent="0.3">
      <c r="A60" t="s">
        <v>430</v>
      </c>
      <c r="B60" t="s">
        <v>431</v>
      </c>
      <c r="C60" t="s">
        <v>1714</v>
      </c>
      <c r="D60" t="s">
        <v>1715</v>
      </c>
      <c r="E60">
        <v>2089661160</v>
      </c>
      <c r="F60" t="s">
        <v>1716</v>
      </c>
      <c r="G60">
        <v>0</v>
      </c>
      <c r="H60">
        <v>0</v>
      </c>
      <c r="I60">
        <v>0</v>
      </c>
      <c r="J60">
        <v>0</v>
      </c>
      <c r="K60">
        <v>0</v>
      </c>
      <c r="L60">
        <v>0</v>
      </c>
      <c r="M60" t="s">
        <v>1020</v>
      </c>
      <c r="N60" t="s">
        <v>1020</v>
      </c>
      <c r="O60" t="s">
        <v>1020</v>
      </c>
      <c r="P60" t="s">
        <v>1020</v>
      </c>
      <c r="Q60" t="s">
        <v>1162</v>
      </c>
      <c r="R60" t="s">
        <v>1162</v>
      </c>
      <c r="S60" t="s">
        <v>1162</v>
      </c>
      <c r="T60" t="s">
        <v>1162</v>
      </c>
      <c r="U60" t="s">
        <v>1020</v>
      </c>
      <c r="V60" t="s">
        <v>1162</v>
      </c>
      <c r="W60" s="169" t="s">
        <v>1162</v>
      </c>
      <c r="X60" t="s">
        <v>1051</v>
      </c>
      <c r="Y60" t="s">
        <v>1051</v>
      </c>
      <c r="Z60" t="s">
        <v>1055</v>
      </c>
      <c r="AA60" t="s">
        <v>1053</v>
      </c>
      <c r="AB60" t="s">
        <v>2489</v>
      </c>
      <c r="AC60" t="s">
        <v>2490</v>
      </c>
      <c r="AD60" t="s">
        <v>2491</v>
      </c>
      <c r="AE60" t="s">
        <v>2492</v>
      </c>
      <c r="AF60" t="s">
        <v>2493</v>
      </c>
      <c r="AG60" t="s">
        <v>2494</v>
      </c>
      <c r="AH60" t="s">
        <v>2495</v>
      </c>
      <c r="AI60" t="s">
        <v>2496</v>
      </c>
      <c r="AJ60" t="s">
        <v>2497</v>
      </c>
      <c r="AK60" t="s">
        <v>2498</v>
      </c>
      <c r="AL60" t="s">
        <v>2495</v>
      </c>
      <c r="AM60" t="s">
        <v>2495</v>
      </c>
      <c r="AN60" t="s">
        <v>1074</v>
      </c>
      <c r="AO60" t="s">
        <v>1074</v>
      </c>
      <c r="AP60" t="s">
        <v>1074</v>
      </c>
      <c r="AQ60" t="s">
        <v>1074</v>
      </c>
      <c r="AR60" t="s">
        <v>1074</v>
      </c>
      <c r="AS60" t="s">
        <v>1074</v>
      </c>
      <c r="AT60" t="s">
        <v>1074</v>
      </c>
      <c r="AU60" t="s">
        <v>1074</v>
      </c>
      <c r="AV60" t="s">
        <v>1074</v>
      </c>
      <c r="AW60" t="s">
        <v>1074</v>
      </c>
      <c r="AX60" t="s">
        <v>1074</v>
      </c>
      <c r="AY60" t="s">
        <v>1074</v>
      </c>
      <c r="AZ60" t="s">
        <v>1074</v>
      </c>
      <c r="BA60" t="s">
        <v>1074</v>
      </c>
      <c r="BB60" t="s">
        <v>1074</v>
      </c>
      <c r="BC60" t="s">
        <v>1074</v>
      </c>
      <c r="BD60" t="s">
        <v>1074</v>
      </c>
      <c r="BE60" t="s">
        <v>1074</v>
      </c>
      <c r="BF60" t="s">
        <v>1074</v>
      </c>
      <c r="BG60" t="s">
        <v>1074</v>
      </c>
      <c r="BH60" t="s">
        <v>1074</v>
      </c>
      <c r="BI60" t="s">
        <v>1074</v>
      </c>
      <c r="BJ60" t="s">
        <v>1074</v>
      </c>
      <c r="BK60" t="s">
        <v>1074</v>
      </c>
      <c r="BL60" t="s">
        <v>1074</v>
      </c>
      <c r="BM60" t="s">
        <v>1074</v>
      </c>
      <c r="BN60" t="s">
        <v>1074</v>
      </c>
      <c r="BO60" t="s">
        <v>1162</v>
      </c>
      <c r="BP60" t="s">
        <v>1162</v>
      </c>
      <c r="BQ60" t="s">
        <v>1162</v>
      </c>
      <c r="BR60" t="s">
        <v>1162</v>
      </c>
      <c r="BS60" t="s">
        <v>1162</v>
      </c>
      <c r="BT60" t="s">
        <v>1162</v>
      </c>
      <c r="BU60" t="s">
        <v>1162</v>
      </c>
      <c r="BV60" t="s">
        <v>1162</v>
      </c>
      <c r="BW60" t="s">
        <v>1162</v>
      </c>
      <c r="BX60" t="s">
        <v>4384</v>
      </c>
      <c r="BY60" t="s">
        <v>4385</v>
      </c>
      <c r="BZ60" t="s">
        <v>4386</v>
      </c>
      <c r="CA60" t="s">
        <v>4387</v>
      </c>
      <c r="CB60" t="s">
        <v>4388</v>
      </c>
      <c r="CC60" t="s">
        <v>4389</v>
      </c>
      <c r="CD60" t="s">
        <v>4390</v>
      </c>
      <c r="CE60" t="s">
        <v>4391</v>
      </c>
      <c r="CF60" t="s">
        <v>4392</v>
      </c>
      <c r="CG60" t="s">
        <v>4393</v>
      </c>
      <c r="CH60" t="s">
        <v>4394</v>
      </c>
      <c r="CI60" t="s">
        <v>4395</v>
      </c>
      <c r="CJ60" t="s">
        <v>4396</v>
      </c>
      <c r="CK60" t="s">
        <v>4397</v>
      </c>
      <c r="CL60" t="s">
        <v>4398</v>
      </c>
      <c r="CM60" t="s">
        <v>4399</v>
      </c>
      <c r="CN60" t="s">
        <v>4400</v>
      </c>
      <c r="CO60" t="s">
        <v>4401</v>
      </c>
      <c r="CP60" t="s">
        <v>4402</v>
      </c>
      <c r="CQ60" t="s">
        <v>4402</v>
      </c>
      <c r="CR60" t="s">
        <v>4402</v>
      </c>
      <c r="CS60" t="s">
        <v>4402</v>
      </c>
      <c r="CT60" t="s">
        <v>4402</v>
      </c>
      <c r="CU60" t="s">
        <v>4402</v>
      </c>
      <c r="CV60" t="s">
        <v>4402</v>
      </c>
      <c r="CW60" t="s">
        <v>4402</v>
      </c>
      <c r="CX60" t="s">
        <v>4402</v>
      </c>
      <c r="DA60" t="s">
        <v>1288</v>
      </c>
      <c r="DB60" t="s">
        <v>1162</v>
      </c>
    </row>
    <row r="61" spans="1:106" x14ac:dyDescent="0.3">
      <c r="A61" t="s">
        <v>432</v>
      </c>
      <c r="B61" t="s">
        <v>433</v>
      </c>
      <c r="C61" t="s">
        <v>1264</v>
      </c>
      <c r="D61" t="s">
        <v>1265</v>
      </c>
      <c r="E61" t="s">
        <v>1266</v>
      </c>
      <c r="F61" t="s">
        <v>1267</v>
      </c>
      <c r="G61">
        <v>0</v>
      </c>
      <c r="H61">
        <v>0</v>
      </c>
      <c r="I61">
        <v>0</v>
      </c>
      <c r="J61">
        <v>0</v>
      </c>
      <c r="K61">
        <v>0</v>
      </c>
      <c r="L61">
        <v>0</v>
      </c>
      <c r="M61" t="s">
        <v>1020</v>
      </c>
      <c r="N61" t="s">
        <v>1020</v>
      </c>
      <c r="O61" t="s">
        <v>1020</v>
      </c>
      <c r="P61" t="s">
        <v>1020</v>
      </c>
      <c r="Q61" t="s">
        <v>1162</v>
      </c>
      <c r="R61" t="s">
        <v>1162</v>
      </c>
      <c r="S61" t="s">
        <v>1162</v>
      </c>
      <c r="T61" t="s">
        <v>1162</v>
      </c>
      <c r="U61" t="s">
        <v>1020</v>
      </c>
      <c r="V61" t="s">
        <v>1162</v>
      </c>
      <c r="W61" s="169" t="s">
        <v>1162</v>
      </c>
      <c r="X61" t="s">
        <v>1053</v>
      </c>
      <c r="Y61" t="s">
        <v>1051</v>
      </c>
      <c r="Z61" t="s">
        <v>1051</v>
      </c>
      <c r="AA61" t="s">
        <v>1053</v>
      </c>
      <c r="AB61" t="s">
        <v>2499</v>
      </c>
      <c r="AC61" t="s">
        <v>2500</v>
      </c>
      <c r="AD61" t="s">
        <v>2501</v>
      </c>
      <c r="AE61" t="s">
        <v>2502</v>
      </c>
      <c r="AF61" t="s">
        <v>2503</v>
      </c>
      <c r="AG61" t="s">
        <v>2504</v>
      </c>
      <c r="AH61" t="s">
        <v>2505</v>
      </c>
      <c r="AI61" t="s">
        <v>2506</v>
      </c>
      <c r="AJ61" t="s">
        <v>2133</v>
      </c>
      <c r="AK61" t="s">
        <v>2133</v>
      </c>
      <c r="AL61" t="s">
        <v>2133</v>
      </c>
      <c r="AM61" t="s">
        <v>2133</v>
      </c>
      <c r="AN61" t="s">
        <v>1074</v>
      </c>
      <c r="AO61" t="s">
        <v>1076</v>
      </c>
      <c r="AP61" t="s">
        <v>1076</v>
      </c>
      <c r="AQ61" t="s">
        <v>1074</v>
      </c>
      <c r="AR61" t="s">
        <v>1072</v>
      </c>
      <c r="AS61" t="s">
        <v>1074</v>
      </c>
      <c r="AT61" t="s">
        <v>1076</v>
      </c>
      <c r="AU61" t="s">
        <v>1076</v>
      </c>
      <c r="AV61" t="s">
        <v>1074</v>
      </c>
      <c r="AW61" t="s">
        <v>1074</v>
      </c>
      <c r="AX61" t="s">
        <v>1076</v>
      </c>
      <c r="AY61" t="s">
        <v>1076</v>
      </c>
      <c r="AZ61" t="s">
        <v>1074</v>
      </c>
      <c r="BA61" t="s">
        <v>1074</v>
      </c>
      <c r="BB61" t="s">
        <v>1074</v>
      </c>
      <c r="BC61" t="s">
        <v>1076</v>
      </c>
      <c r="BD61" t="s">
        <v>1076</v>
      </c>
      <c r="BE61" t="s">
        <v>1074</v>
      </c>
      <c r="BF61" t="s">
        <v>1076</v>
      </c>
      <c r="BG61" t="s">
        <v>1076</v>
      </c>
      <c r="BH61" t="s">
        <v>1078</v>
      </c>
      <c r="BI61" t="s">
        <v>1076</v>
      </c>
      <c r="BJ61" t="s">
        <v>1074</v>
      </c>
      <c r="BK61" t="s">
        <v>1076</v>
      </c>
      <c r="BL61" t="s">
        <v>1076</v>
      </c>
      <c r="BM61" t="s">
        <v>1076</v>
      </c>
      <c r="BN61" t="s">
        <v>1074</v>
      </c>
      <c r="BO61" t="s">
        <v>1162</v>
      </c>
      <c r="BP61" t="s">
        <v>4403</v>
      </c>
      <c r="BQ61" t="s">
        <v>4404</v>
      </c>
      <c r="BR61" t="s">
        <v>1162</v>
      </c>
      <c r="BS61" t="s">
        <v>1162</v>
      </c>
      <c r="BT61" t="s">
        <v>1162</v>
      </c>
      <c r="BU61" t="s">
        <v>4405</v>
      </c>
      <c r="BV61" t="s">
        <v>4406</v>
      </c>
      <c r="BW61" t="s">
        <v>1162</v>
      </c>
      <c r="BX61" t="s">
        <v>4407</v>
      </c>
      <c r="BY61" t="s">
        <v>4408</v>
      </c>
      <c r="BZ61" t="s">
        <v>4409</v>
      </c>
      <c r="CA61" t="s">
        <v>4410</v>
      </c>
      <c r="CB61" t="s">
        <v>4411</v>
      </c>
      <c r="CC61" t="s">
        <v>4412</v>
      </c>
      <c r="CD61" t="s">
        <v>4413</v>
      </c>
      <c r="CE61" t="s">
        <v>4414</v>
      </c>
      <c r="CF61" t="s">
        <v>4415</v>
      </c>
      <c r="CG61" t="s">
        <v>4416</v>
      </c>
      <c r="CH61" t="s">
        <v>4417</v>
      </c>
      <c r="CI61" t="s">
        <v>4418</v>
      </c>
      <c r="CJ61" t="s">
        <v>4419</v>
      </c>
      <c r="CK61" t="s">
        <v>4420</v>
      </c>
      <c r="CL61" t="s">
        <v>4421</v>
      </c>
      <c r="CM61" t="s">
        <v>4405</v>
      </c>
      <c r="CN61" t="s">
        <v>4422</v>
      </c>
      <c r="CO61" t="s">
        <v>4423</v>
      </c>
      <c r="CP61" t="s">
        <v>3296</v>
      </c>
      <c r="CQ61" t="s">
        <v>3296</v>
      </c>
      <c r="CR61" t="s">
        <v>3296</v>
      </c>
      <c r="CS61" t="s">
        <v>3296</v>
      </c>
      <c r="CT61" t="s">
        <v>3296</v>
      </c>
      <c r="CU61" t="s">
        <v>3296</v>
      </c>
      <c r="CV61" t="s">
        <v>3296</v>
      </c>
      <c r="CW61" t="s">
        <v>3296</v>
      </c>
      <c r="CX61" t="s">
        <v>3296</v>
      </c>
      <c r="DA61" t="s">
        <v>1288</v>
      </c>
      <c r="DB61" t="s">
        <v>1162</v>
      </c>
    </row>
    <row r="62" spans="1:106" x14ac:dyDescent="0.3">
      <c r="A62" t="s">
        <v>434</v>
      </c>
      <c r="B62" t="s">
        <v>435</v>
      </c>
      <c r="C62" t="s">
        <v>1483</v>
      </c>
      <c r="D62" t="s">
        <v>1484</v>
      </c>
      <c r="E62" t="s">
        <v>1485</v>
      </c>
      <c r="F62" t="s">
        <v>1486</v>
      </c>
      <c r="G62">
        <v>0</v>
      </c>
      <c r="H62">
        <v>0</v>
      </c>
      <c r="I62">
        <v>0</v>
      </c>
      <c r="J62">
        <v>0</v>
      </c>
      <c r="K62">
        <v>0</v>
      </c>
      <c r="L62">
        <v>0</v>
      </c>
      <c r="M62" t="s">
        <v>1020</v>
      </c>
      <c r="N62" t="s">
        <v>1020</v>
      </c>
      <c r="O62" t="s">
        <v>1020</v>
      </c>
      <c r="P62" t="s">
        <v>1020</v>
      </c>
      <c r="Q62" t="s">
        <v>1162</v>
      </c>
      <c r="R62" t="s">
        <v>1162</v>
      </c>
      <c r="S62" t="s">
        <v>1162</v>
      </c>
      <c r="T62" t="s">
        <v>1162</v>
      </c>
      <c r="U62" t="s">
        <v>1020</v>
      </c>
      <c r="V62" t="s">
        <v>2011</v>
      </c>
      <c r="W62" s="169" t="s">
        <v>1162</v>
      </c>
      <c r="X62" t="s">
        <v>1051</v>
      </c>
      <c r="Y62" t="s">
        <v>1051</v>
      </c>
      <c r="Z62" t="s">
        <v>1055</v>
      </c>
      <c r="AA62" t="s">
        <v>1053</v>
      </c>
      <c r="AB62" t="s">
        <v>2507</v>
      </c>
      <c r="AC62" t="s">
        <v>2050</v>
      </c>
      <c r="AD62" t="s">
        <v>2508</v>
      </c>
      <c r="AE62" t="s">
        <v>2509</v>
      </c>
      <c r="AF62" t="s">
        <v>2510</v>
      </c>
      <c r="AG62" t="s">
        <v>2511</v>
      </c>
      <c r="AH62" t="s">
        <v>2050</v>
      </c>
      <c r="AI62" t="s">
        <v>2050</v>
      </c>
      <c r="AJ62" t="s">
        <v>2050</v>
      </c>
      <c r="AK62" t="s">
        <v>2050</v>
      </c>
      <c r="AL62" t="s">
        <v>2050</v>
      </c>
      <c r="AM62" t="s">
        <v>2050</v>
      </c>
      <c r="AN62" t="s">
        <v>1074</v>
      </c>
      <c r="AO62" t="s">
        <v>1074</v>
      </c>
      <c r="AP62" t="s">
        <v>1074</v>
      </c>
      <c r="AQ62" t="s">
        <v>1074</v>
      </c>
      <c r="AR62" t="s">
        <v>1074</v>
      </c>
      <c r="AS62" t="s">
        <v>1074</v>
      </c>
      <c r="AT62" t="s">
        <v>1074</v>
      </c>
      <c r="AU62" t="s">
        <v>1074</v>
      </c>
      <c r="AV62" t="s">
        <v>1072</v>
      </c>
      <c r="AW62" t="s">
        <v>1074</v>
      </c>
      <c r="AX62" t="s">
        <v>1074</v>
      </c>
      <c r="AY62" t="s">
        <v>1074</v>
      </c>
      <c r="AZ62" t="s">
        <v>1074</v>
      </c>
      <c r="BA62" t="s">
        <v>1074</v>
      </c>
      <c r="BB62" t="s">
        <v>1074</v>
      </c>
      <c r="BC62" t="s">
        <v>1074</v>
      </c>
      <c r="BD62" t="s">
        <v>1074</v>
      </c>
      <c r="BE62" t="s">
        <v>1074</v>
      </c>
      <c r="BF62" t="s">
        <v>1074</v>
      </c>
      <c r="BG62" t="s">
        <v>1074</v>
      </c>
      <c r="BH62" t="s">
        <v>1074</v>
      </c>
      <c r="BI62" t="s">
        <v>1074</v>
      </c>
      <c r="BJ62" t="s">
        <v>1074</v>
      </c>
      <c r="BK62" t="s">
        <v>1074</v>
      </c>
      <c r="BL62" t="s">
        <v>1074</v>
      </c>
      <c r="BM62" t="s">
        <v>1074</v>
      </c>
      <c r="BN62" t="s">
        <v>1074</v>
      </c>
      <c r="BO62" t="s">
        <v>1162</v>
      </c>
      <c r="BP62" t="s">
        <v>1162</v>
      </c>
      <c r="BQ62" t="s">
        <v>1162</v>
      </c>
      <c r="BR62" t="s">
        <v>1162</v>
      </c>
      <c r="BS62" t="s">
        <v>1162</v>
      </c>
      <c r="BT62" t="s">
        <v>1162</v>
      </c>
      <c r="BU62" t="s">
        <v>1162</v>
      </c>
      <c r="BV62" t="s">
        <v>1162</v>
      </c>
      <c r="BW62" t="s">
        <v>1162</v>
      </c>
      <c r="BX62" t="s">
        <v>4424</v>
      </c>
      <c r="BY62" t="s">
        <v>4425</v>
      </c>
      <c r="BZ62" t="s">
        <v>4426</v>
      </c>
      <c r="CA62" t="s">
        <v>4427</v>
      </c>
      <c r="CB62" t="s">
        <v>4428</v>
      </c>
      <c r="CC62" t="s">
        <v>4429</v>
      </c>
      <c r="CD62" t="s">
        <v>2138</v>
      </c>
      <c r="CE62" t="s">
        <v>4430</v>
      </c>
      <c r="CF62" t="s">
        <v>4431</v>
      </c>
      <c r="CG62" t="s">
        <v>4432</v>
      </c>
      <c r="CH62" t="s">
        <v>4433</v>
      </c>
      <c r="CI62" t="s">
        <v>4434</v>
      </c>
      <c r="CJ62" t="s">
        <v>4435</v>
      </c>
      <c r="CK62" t="s">
        <v>4436</v>
      </c>
      <c r="CL62" t="s">
        <v>4437</v>
      </c>
      <c r="CM62" t="s">
        <v>4438</v>
      </c>
      <c r="CN62" t="s">
        <v>4439</v>
      </c>
      <c r="CO62" t="s">
        <v>4440</v>
      </c>
      <c r="CP62" t="s">
        <v>3039</v>
      </c>
      <c r="CQ62" t="s">
        <v>3757</v>
      </c>
      <c r="CR62" t="s">
        <v>3757</v>
      </c>
      <c r="CS62" t="s">
        <v>3757</v>
      </c>
      <c r="CT62" t="s">
        <v>3757</v>
      </c>
      <c r="CU62" t="s">
        <v>3757</v>
      </c>
      <c r="CV62" t="s">
        <v>3757</v>
      </c>
      <c r="CW62" t="s">
        <v>3757</v>
      </c>
      <c r="CX62" t="s">
        <v>3039</v>
      </c>
      <c r="DA62" t="s">
        <v>1288</v>
      </c>
      <c r="DB62" t="s">
        <v>1162</v>
      </c>
    </row>
    <row r="63" spans="1:106" x14ac:dyDescent="0.3">
      <c r="A63" t="s">
        <v>436</v>
      </c>
      <c r="B63" t="s">
        <v>437</v>
      </c>
      <c r="C63" t="s">
        <v>1268</v>
      </c>
      <c r="D63" t="s">
        <v>1269</v>
      </c>
      <c r="E63" t="s">
        <v>1270</v>
      </c>
      <c r="F63" t="s">
        <v>1271</v>
      </c>
      <c r="G63">
        <v>0</v>
      </c>
      <c r="H63">
        <v>0</v>
      </c>
      <c r="I63">
        <v>0</v>
      </c>
      <c r="J63">
        <v>0</v>
      </c>
      <c r="K63">
        <v>0</v>
      </c>
      <c r="L63">
        <v>0</v>
      </c>
      <c r="M63" t="s">
        <v>1020</v>
      </c>
      <c r="N63" t="s">
        <v>1020</v>
      </c>
      <c r="O63" t="s">
        <v>1020</v>
      </c>
      <c r="P63" t="s">
        <v>1020</v>
      </c>
      <c r="Q63" t="s">
        <v>1162</v>
      </c>
      <c r="R63" t="s">
        <v>1162</v>
      </c>
      <c r="S63" t="s">
        <v>1162</v>
      </c>
      <c r="T63" t="s">
        <v>1162</v>
      </c>
      <c r="U63" t="s">
        <v>1020</v>
      </c>
      <c r="V63" t="s">
        <v>1162</v>
      </c>
      <c r="W63" s="169" t="s">
        <v>1162</v>
      </c>
      <c r="X63" t="s">
        <v>1051</v>
      </c>
      <c r="Y63" t="s">
        <v>1053</v>
      </c>
      <c r="Z63" t="s">
        <v>1053</v>
      </c>
      <c r="AA63" t="s">
        <v>1053</v>
      </c>
      <c r="AB63" t="s">
        <v>2512</v>
      </c>
      <c r="AC63" t="s">
        <v>2513</v>
      </c>
      <c r="AD63" t="s">
        <v>2514</v>
      </c>
      <c r="AE63" t="s">
        <v>2515</v>
      </c>
      <c r="AF63" t="s">
        <v>2516</v>
      </c>
      <c r="AG63" t="s">
        <v>2517</v>
      </c>
      <c r="AH63" t="s">
        <v>2518</v>
      </c>
      <c r="AI63" t="s">
        <v>2519</v>
      </c>
      <c r="AJ63" t="s">
        <v>2520</v>
      </c>
      <c r="AK63" t="s">
        <v>2520</v>
      </c>
      <c r="AL63" t="s">
        <v>2520</v>
      </c>
      <c r="AM63" t="s">
        <v>2521</v>
      </c>
      <c r="AN63" t="s">
        <v>1072</v>
      </c>
      <c r="AO63" t="s">
        <v>1070</v>
      </c>
      <c r="AP63" t="s">
        <v>1072</v>
      </c>
      <c r="AQ63" t="s">
        <v>1072</v>
      </c>
      <c r="AR63" t="s">
        <v>1070</v>
      </c>
      <c r="AS63" t="s">
        <v>1072</v>
      </c>
      <c r="AT63" t="s">
        <v>1072</v>
      </c>
      <c r="AU63" t="s">
        <v>1072</v>
      </c>
      <c r="AV63" t="s">
        <v>1074</v>
      </c>
      <c r="AW63" t="s">
        <v>1074</v>
      </c>
      <c r="AX63" t="s">
        <v>1072</v>
      </c>
      <c r="AY63" t="s">
        <v>1074</v>
      </c>
      <c r="AZ63" t="s">
        <v>1074</v>
      </c>
      <c r="BA63" t="s">
        <v>1072</v>
      </c>
      <c r="BB63" t="s">
        <v>1072</v>
      </c>
      <c r="BC63" t="s">
        <v>1074</v>
      </c>
      <c r="BD63" t="s">
        <v>1074</v>
      </c>
      <c r="BE63" t="s">
        <v>1074</v>
      </c>
      <c r="BF63" t="s">
        <v>1074</v>
      </c>
      <c r="BG63" t="s">
        <v>1074</v>
      </c>
      <c r="BH63" t="s">
        <v>1076</v>
      </c>
      <c r="BI63" t="s">
        <v>1076</v>
      </c>
      <c r="BJ63" t="s">
        <v>1074</v>
      </c>
      <c r="BK63" t="s">
        <v>1074</v>
      </c>
      <c r="BL63" t="s">
        <v>1076</v>
      </c>
      <c r="BM63" t="s">
        <v>1076</v>
      </c>
      <c r="BN63" t="s">
        <v>1076</v>
      </c>
      <c r="BO63" t="s">
        <v>1162</v>
      </c>
      <c r="BP63" t="s">
        <v>1162</v>
      </c>
      <c r="BQ63" t="s">
        <v>1162</v>
      </c>
      <c r="BR63" t="s">
        <v>1162</v>
      </c>
      <c r="BS63" t="s">
        <v>1162</v>
      </c>
      <c r="BT63" t="s">
        <v>1162</v>
      </c>
      <c r="BU63" t="s">
        <v>1162</v>
      </c>
      <c r="BV63" t="s">
        <v>1162</v>
      </c>
      <c r="BW63" t="s">
        <v>1162</v>
      </c>
      <c r="BX63" t="s">
        <v>4441</v>
      </c>
      <c r="BY63" t="s">
        <v>4442</v>
      </c>
      <c r="BZ63" t="s">
        <v>4443</v>
      </c>
      <c r="CA63" t="s">
        <v>4444</v>
      </c>
      <c r="CB63" t="s">
        <v>4445</v>
      </c>
      <c r="CC63" t="s">
        <v>4446</v>
      </c>
      <c r="CD63" t="s">
        <v>4447</v>
      </c>
      <c r="CE63" t="s">
        <v>4448</v>
      </c>
      <c r="CF63" t="s">
        <v>4449</v>
      </c>
      <c r="CG63" t="s">
        <v>4450</v>
      </c>
      <c r="CH63" t="s">
        <v>4451</v>
      </c>
      <c r="CI63" t="s">
        <v>4452</v>
      </c>
      <c r="CJ63" t="s">
        <v>4453</v>
      </c>
      <c r="CK63" t="s">
        <v>4454</v>
      </c>
      <c r="CL63" t="s">
        <v>4455</v>
      </c>
      <c r="CM63" t="s">
        <v>4456</v>
      </c>
      <c r="CN63" t="s">
        <v>4457</v>
      </c>
      <c r="CO63" t="s">
        <v>4458</v>
      </c>
      <c r="CP63" t="s">
        <v>2520</v>
      </c>
      <c r="CQ63" t="s">
        <v>2520</v>
      </c>
      <c r="CR63" t="s">
        <v>2520</v>
      </c>
      <c r="CS63" t="s">
        <v>2520</v>
      </c>
      <c r="CT63" t="s">
        <v>2520</v>
      </c>
      <c r="CU63" t="s">
        <v>2520</v>
      </c>
      <c r="CV63" t="s">
        <v>2520</v>
      </c>
      <c r="CW63" t="s">
        <v>2520</v>
      </c>
      <c r="CX63" t="s">
        <v>2520</v>
      </c>
      <c r="DA63" t="s">
        <v>1288</v>
      </c>
      <c r="DB63" t="s">
        <v>1162</v>
      </c>
    </row>
    <row r="64" spans="1:106" x14ac:dyDescent="0.3">
      <c r="A64" t="s">
        <v>438</v>
      </c>
      <c r="B64" t="s">
        <v>439</v>
      </c>
      <c r="C64" t="s">
        <v>1487</v>
      </c>
      <c r="D64" t="s">
        <v>1488</v>
      </c>
      <c r="E64" t="s">
        <v>1489</v>
      </c>
      <c r="F64" t="s">
        <v>1490</v>
      </c>
      <c r="G64">
        <v>0</v>
      </c>
      <c r="H64">
        <v>0</v>
      </c>
      <c r="I64">
        <v>0</v>
      </c>
      <c r="J64">
        <v>0</v>
      </c>
      <c r="K64">
        <v>0</v>
      </c>
      <c r="L64">
        <v>0</v>
      </c>
      <c r="M64" t="s">
        <v>1020</v>
      </c>
      <c r="N64" t="s">
        <v>1020</v>
      </c>
      <c r="O64" t="s">
        <v>1020</v>
      </c>
      <c r="P64" t="s">
        <v>1020</v>
      </c>
      <c r="Q64" t="s">
        <v>1162</v>
      </c>
      <c r="R64" t="s">
        <v>1162</v>
      </c>
      <c r="S64" t="s">
        <v>1162</v>
      </c>
      <c r="T64" t="s">
        <v>1162</v>
      </c>
      <c r="U64" t="s">
        <v>1020</v>
      </c>
      <c r="V64" t="s">
        <v>1162</v>
      </c>
      <c r="W64" s="169" t="s">
        <v>1162</v>
      </c>
      <c r="X64" t="s">
        <v>1051</v>
      </c>
      <c r="Y64" t="s">
        <v>1051</v>
      </c>
      <c r="Z64" t="s">
        <v>1051</v>
      </c>
      <c r="AA64" t="s">
        <v>1053</v>
      </c>
      <c r="AB64" t="s">
        <v>2522</v>
      </c>
      <c r="AC64" t="s">
        <v>2523</v>
      </c>
      <c r="AD64" t="s">
        <v>2523</v>
      </c>
      <c r="AE64" t="s">
        <v>2524</v>
      </c>
      <c r="AF64" t="s">
        <v>2525</v>
      </c>
      <c r="AG64" t="s">
        <v>2526</v>
      </c>
      <c r="AH64" t="s">
        <v>2527</v>
      </c>
      <c r="AI64" t="s">
        <v>2528</v>
      </c>
      <c r="AJ64" t="s">
        <v>1024</v>
      </c>
      <c r="AK64" t="s">
        <v>1024</v>
      </c>
      <c r="AL64" t="s">
        <v>1024</v>
      </c>
      <c r="AM64" t="s">
        <v>1024</v>
      </c>
      <c r="AN64" t="s">
        <v>1074</v>
      </c>
      <c r="AO64" t="s">
        <v>1074</v>
      </c>
      <c r="AP64" t="s">
        <v>1076</v>
      </c>
      <c r="AQ64" t="s">
        <v>1074</v>
      </c>
      <c r="AR64" t="s">
        <v>1074</v>
      </c>
      <c r="AS64" t="s">
        <v>1076</v>
      </c>
      <c r="AT64" t="s">
        <v>1074</v>
      </c>
      <c r="AU64" t="s">
        <v>1076</v>
      </c>
      <c r="AV64" t="s">
        <v>1074</v>
      </c>
      <c r="AW64" t="s">
        <v>1076</v>
      </c>
      <c r="AX64" t="s">
        <v>1074</v>
      </c>
      <c r="AY64" t="s">
        <v>1076</v>
      </c>
      <c r="AZ64" t="s">
        <v>1076</v>
      </c>
      <c r="BA64" t="s">
        <v>1076</v>
      </c>
      <c r="BB64" t="s">
        <v>1076</v>
      </c>
      <c r="BC64" t="s">
        <v>1076</v>
      </c>
      <c r="BD64" t="s">
        <v>1076</v>
      </c>
      <c r="BE64" t="s">
        <v>1076</v>
      </c>
      <c r="BF64" t="s">
        <v>1076</v>
      </c>
      <c r="BG64" t="s">
        <v>1076</v>
      </c>
      <c r="BH64" t="s">
        <v>1076</v>
      </c>
      <c r="BI64" t="s">
        <v>1076</v>
      </c>
      <c r="BJ64" t="s">
        <v>1076</v>
      </c>
      <c r="BK64" t="s">
        <v>1076</v>
      </c>
      <c r="BL64" t="s">
        <v>1076</v>
      </c>
      <c r="BM64" t="s">
        <v>1078</v>
      </c>
      <c r="BN64" t="s">
        <v>1076</v>
      </c>
      <c r="BO64" t="s">
        <v>1162</v>
      </c>
      <c r="BP64" t="s">
        <v>1162</v>
      </c>
      <c r="BQ64" t="s">
        <v>4459</v>
      </c>
      <c r="BR64" t="s">
        <v>1162</v>
      </c>
      <c r="BS64" t="s">
        <v>1162</v>
      </c>
      <c r="BT64" t="s">
        <v>4460</v>
      </c>
      <c r="BU64" t="s">
        <v>1162</v>
      </c>
      <c r="BV64" t="s">
        <v>4461</v>
      </c>
      <c r="BW64" t="s">
        <v>1162</v>
      </c>
      <c r="BX64" t="s">
        <v>4462</v>
      </c>
      <c r="BY64" t="s">
        <v>4463</v>
      </c>
      <c r="BZ64" t="s">
        <v>4464</v>
      </c>
      <c r="CA64" t="s">
        <v>4465</v>
      </c>
      <c r="CB64" t="s">
        <v>4466</v>
      </c>
      <c r="CC64" t="s">
        <v>4467</v>
      </c>
      <c r="CD64" t="s">
        <v>4468</v>
      </c>
      <c r="CE64" t="s">
        <v>4469</v>
      </c>
      <c r="CF64" t="s">
        <v>4470</v>
      </c>
      <c r="CG64" t="s">
        <v>4471</v>
      </c>
      <c r="CH64" t="s">
        <v>4472</v>
      </c>
      <c r="CI64" t="s">
        <v>4473</v>
      </c>
      <c r="CJ64" t="s">
        <v>4474</v>
      </c>
      <c r="CK64" t="s">
        <v>4475</v>
      </c>
      <c r="CL64" t="s">
        <v>4476</v>
      </c>
      <c r="CM64" t="s">
        <v>4477</v>
      </c>
      <c r="CN64" t="s">
        <v>4478</v>
      </c>
      <c r="CO64" t="s">
        <v>4479</v>
      </c>
      <c r="CP64" t="s">
        <v>4480</v>
      </c>
      <c r="CQ64" t="s">
        <v>4481</v>
      </c>
      <c r="CR64" t="s">
        <v>4482</v>
      </c>
      <c r="CS64" t="s">
        <v>2102</v>
      </c>
      <c r="CT64" t="s">
        <v>4483</v>
      </c>
      <c r="CU64" t="s">
        <v>2102</v>
      </c>
      <c r="CV64" t="s">
        <v>4484</v>
      </c>
      <c r="CW64" t="s">
        <v>4485</v>
      </c>
      <c r="CX64" t="s">
        <v>4486</v>
      </c>
      <c r="DA64" t="s">
        <v>1288</v>
      </c>
      <c r="DB64" t="s">
        <v>1162</v>
      </c>
    </row>
    <row r="65" spans="1:106" x14ac:dyDescent="0.3">
      <c r="A65" t="s">
        <v>441</v>
      </c>
      <c r="B65" t="s">
        <v>442</v>
      </c>
      <c r="C65" t="s">
        <v>1685</v>
      </c>
      <c r="D65" t="s">
        <v>1686</v>
      </c>
      <c r="E65" t="s">
        <v>1687</v>
      </c>
      <c r="F65" t="s">
        <v>1688</v>
      </c>
      <c r="G65">
        <v>0</v>
      </c>
      <c r="H65">
        <v>0</v>
      </c>
      <c r="I65">
        <v>0</v>
      </c>
      <c r="J65">
        <v>0</v>
      </c>
      <c r="K65">
        <v>0</v>
      </c>
      <c r="L65">
        <v>0</v>
      </c>
      <c r="M65" t="s">
        <v>1020</v>
      </c>
      <c r="N65" t="s">
        <v>1020</v>
      </c>
      <c r="O65" t="s">
        <v>1020</v>
      </c>
      <c r="P65" t="s">
        <v>1020</v>
      </c>
      <c r="Q65" t="s">
        <v>1162</v>
      </c>
      <c r="R65" t="s">
        <v>1162</v>
      </c>
      <c r="S65" t="s">
        <v>1162</v>
      </c>
      <c r="T65" t="s">
        <v>1162</v>
      </c>
      <c r="U65" t="s">
        <v>1020</v>
      </c>
      <c r="V65" t="s">
        <v>1162</v>
      </c>
      <c r="W65" s="169" t="s">
        <v>1162</v>
      </c>
      <c r="X65" t="s">
        <v>1055</v>
      </c>
      <c r="Y65" t="s">
        <v>1053</v>
      </c>
      <c r="Z65" t="s">
        <v>1051</v>
      </c>
      <c r="AA65" t="s">
        <v>1053</v>
      </c>
      <c r="AB65" t="s">
        <v>2529</v>
      </c>
      <c r="AC65" t="s">
        <v>2530</v>
      </c>
      <c r="AD65" t="s">
        <v>2531</v>
      </c>
      <c r="AE65" t="s">
        <v>2532</v>
      </c>
      <c r="AF65" t="s">
        <v>2533</v>
      </c>
      <c r="AG65" t="s">
        <v>2534</v>
      </c>
      <c r="AH65" t="s">
        <v>2535</v>
      </c>
      <c r="AI65" t="s">
        <v>2536</v>
      </c>
      <c r="AJ65" t="s">
        <v>2537</v>
      </c>
      <c r="AK65" t="s">
        <v>2537</v>
      </c>
      <c r="AL65" t="s">
        <v>2537</v>
      </c>
      <c r="AM65" t="s">
        <v>2537</v>
      </c>
      <c r="AN65" t="s">
        <v>1074</v>
      </c>
      <c r="AO65" t="s">
        <v>1074</v>
      </c>
      <c r="AP65" t="s">
        <v>1074</v>
      </c>
      <c r="AQ65" t="s">
        <v>1074</v>
      </c>
      <c r="AR65" t="s">
        <v>1072</v>
      </c>
      <c r="AS65" t="s">
        <v>1072</v>
      </c>
      <c r="AT65" t="s">
        <v>1072</v>
      </c>
      <c r="AU65" t="s">
        <v>1072</v>
      </c>
      <c r="AV65" t="s">
        <v>1076</v>
      </c>
      <c r="AW65" t="s">
        <v>1074</v>
      </c>
      <c r="AX65" t="s">
        <v>1074</v>
      </c>
      <c r="AY65" t="s">
        <v>1074</v>
      </c>
      <c r="AZ65" t="s">
        <v>1076</v>
      </c>
      <c r="BA65" t="s">
        <v>1072</v>
      </c>
      <c r="BB65" t="s">
        <v>1072</v>
      </c>
      <c r="BC65" t="s">
        <v>1072</v>
      </c>
      <c r="BD65" t="s">
        <v>1072</v>
      </c>
      <c r="BE65" t="s">
        <v>1076</v>
      </c>
      <c r="BF65" t="s">
        <v>1074</v>
      </c>
      <c r="BG65" t="s">
        <v>1076</v>
      </c>
      <c r="BH65" t="s">
        <v>1076</v>
      </c>
      <c r="BI65" t="s">
        <v>1078</v>
      </c>
      <c r="BJ65" t="s">
        <v>1074</v>
      </c>
      <c r="BK65" t="s">
        <v>1074</v>
      </c>
      <c r="BL65" t="s">
        <v>1074</v>
      </c>
      <c r="BM65" t="s">
        <v>1074</v>
      </c>
      <c r="BN65" t="s">
        <v>1076</v>
      </c>
      <c r="BO65" t="s">
        <v>1162</v>
      </c>
      <c r="BP65" t="s">
        <v>1162</v>
      </c>
      <c r="BQ65" t="s">
        <v>1162</v>
      </c>
      <c r="BR65" t="s">
        <v>1162</v>
      </c>
      <c r="BS65" t="s">
        <v>1162</v>
      </c>
      <c r="BT65" t="s">
        <v>1162</v>
      </c>
      <c r="BU65" t="s">
        <v>1162</v>
      </c>
      <c r="BV65" t="s">
        <v>1162</v>
      </c>
      <c r="BW65" t="s">
        <v>1162</v>
      </c>
      <c r="BX65" t="s">
        <v>4487</v>
      </c>
      <c r="BY65" t="s">
        <v>4488</v>
      </c>
      <c r="BZ65" t="s">
        <v>4489</v>
      </c>
      <c r="CA65" t="s">
        <v>4490</v>
      </c>
      <c r="CB65" t="s">
        <v>4491</v>
      </c>
      <c r="CC65" t="s">
        <v>4492</v>
      </c>
      <c r="CD65" t="s">
        <v>4493</v>
      </c>
      <c r="CE65" t="s">
        <v>4494</v>
      </c>
      <c r="CF65" t="s">
        <v>4495</v>
      </c>
      <c r="CG65" t="s">
        <v>4496</v>
      </c>
      <c r="CH65" t="s">
        <v>4497</v>
      </c>
      <c r="CI65" t="s">
        <v>4498</v>
      </c>
      <c r="CJ65" t="s">
        <v>4499</v>
      </c>
      <c r="CK65" t="s">
        <v>4499</v>
      </c>
      <c r="CL65" t="s">
        <v>4499</v>
      </c>
      <c r="CM65" t="s">
        <v>4499</v>
      </c>
      <c r="CN65" t="s">
        <v>4500</v>
      </c>
      <c r="CO65" t="s">
        <v>4501</v>
      </c>
      <c r="CP65" t="s">
        <v>2537</v>
      </c>
      <c r="CQ65" t="s">
        <v>2537</v>
      </c>
      <c r="CR65" t="s">
        <v>2537</v>
      </c>
      <c r="CS65" t="s">
        <v>2537</v>
      </c>
      <c r="CT65" t="s">
        <v>2537</v>
      </c>
      <c r="CU65" t="s">
        <v>2537</v>
      </c>
      <c r="CV65" t="s">
        <v>2537</v>
      </c>
      <c r="CW65" t="s">
        <v>2537</v>
      </c>
      <c r="CX65" t="s">
        <v>2537</v>
      </c>
      <c r="DA65" t="s">
        <v>1288</v>
      </c>
      <c r="DB65" t="s">
        <v>1162</v>
      </c>
    </row>
    <row r="66" spans="1:106" x14ac:dyDescent="0.3">
      <c r="A66" t="s">
        <v>445</v>
      </c>
      <c r="B66" t="s">
        <v>446</v>
      </c>
      <c r="C66" t="s">
        <v>1201</v>
      </c>
      <c r="D66" t="s">
        <v>1202</v>
      </c>
      <c r="E66">
        <v>2085833453</v>
      </c>
      <c r="F66" t="s">
        <v>1203</v>
      </c>
      <c r="G66">
        <v>0</v>
      </c>
      <c r="H66">
        <v>0</v>
      </c>
      <c r="I66">
        <v>0</v>
      </c>
      <c r="J66">
        <v>0</v>
      </c>
      <c r="K66">
        <v>0</v>
      </c>
      <c r="L66">
        <v>0</v>
      </c>
      <c r="M66" t="s">
        <v>1020</v>
      </c>
      <c r="N66" t="s">
        <v>1020</v>
      </c>
      <c r="O66" t="s">
        <v>1020</v>
      </c>
      <c r="P66" t="s">
        <v>1020</v>
      </c>
      <c r="Q66" t="s">
        <v>1162</v>
      </c>
      <c r="R66" t="s">
        <v>1162</v>
      </c>
      <c r="S66" t="s">
        <v>1162</v>
      </c>
      <c r="T66" t="s">
        <v>1162</v>
      </c>
      <c r="U66" t="s">
        <v>1020</v>
      </c>
      <c r="V66" t="s">
        <v>1162</v>
      </c>
      <c r="W66" s="169" t="s">
        <v>1162</v>
      </c>
      <c r="X66" t="s">
        <v>1053</v>
      </c>
      <c r="Y66" t="s">
        <v>1051</v>
      </c>
      <c r="Z66" t="s">
        <v>1051</v>
      </c>
      <c r="AA66" t="s">
        <v>1053</v>
      </c>
      <c r="AB66" t="s">
        <v>2538</v>
      </c>
      <c r="AC66" t="s">
        <v>2038</v>
      </c>
      <c r="AD66" t="s">
        <v>2539</v>
      </c>
      <c r="AE66" t="s">
        <v>2540</v>
      </c>
      <c r="AF66" t="s">
        <v>2541</v>
      </c>
      <c r="AG66" t="s">
        <v>2542</v>
      </c>
      <c r="AH66" t="s">
        <v>2543</v>
      </c>
      <c r="AI66" t="s">
        <v>2544</v>
      </c>
      <c r="AJ66" t="s">
        <v>2124</v>
      </c>
      <c r="AK66" t="s">
        <v>2124</v>
      </c>
      <c r="AL66" t="s">
        <v>2124</v>
      </c>
      <c r="AM66" t="s">
        <v>2124</v>
      </c>
      <c r="AN66" t="s">
        <v>1076</v>
      </c>
      <c r="AO66" t="s">
        <v>1074</v>
      </c>
      <c r="AP66" t="s">
        <v>1074</v>
      </c>
      <c r="AQ66" t="s">
        <v>1074</v>
      </c>
      <c r="AR66" t="s">
        <v>1076</v>
      </c>
      <c r="AS66" t="s">
        <v>1074</v>
      </c>
      <c r="AT66" t="s">
        <v>1074</v>
      </c>
      <c r="AU66" t="s">
        <v>1074</v>
      </c>
      <c r="AV66" t="s">
        <v>1074</v>
      </c>
      <c r="AW66" t="s">
        <v>1076</v>
      </c>
      <c r="AX66" t="s">
        <v>1074</v>
      </c>
      <c r="AY66" t="s">
        <v>1074</v>
      </c>
      <c r="AZ66" t="s">
        <v>1074</v>
      </c>
      <c r="BA66" t="s">
        <v>1076</v>
      </c>
      <c r="BB66" t="s">
        <v>1074</v>
      </c>
      <c r="BC66" t="s">
        <v>1074</v>
      </c>
      <c r="BD66" t="s">
        <v>1074</v>
      </c>
      <c r="BE66" t="s">
        <v>1074</v>
      </c>
      <c r="BF66" t="s">
        <v>1076</v>
      </c>
      <c r="BG66" t="s">
        <v>1074</v>
      </c>
      <c r="BH66" t="s">
        <v>1074</v>
      </c>
      <c r="BI66" t="s">
        <v>1074</v>
      </c>
      <c r="BJ66" t="s">
        <v>1076</v>
      </c>
      <c r="BK66" t="s">
        <v>1074</v>
      </c>
      <c r="BL66" t="s">
        <v>1074</v>
      </c>
      <c r="BM66" t="s">
        <v>1074</v>
      </c>
      <c r="BN66" t="s">
        <v>1074</v>
      </c>
      <c r="BO66" t="s">
        <v>4502</v>
      </c>
      <c r="BP66" t="s">
        <v>1162</v>
      </c>
      <c r="BQ66" t="s">
        <v>1162</v>
      </c>
      <c r="BR66" t="s">
        <v>1162</v>
      </c>
      <c r="BS66" t="s">
        <v>4503</v>
      </c>
      <c r="BT66" t="s">
        <v>1162</v>
      </c>
      <c r="BU66" t="s">
        <v>1162</v>
      </c>
      <c r="BV66" t="s">
        <v>1162</v>
      </c>
      <c r="BW66" t="s">
        <v>1162</v>
      </c>
      <c r="BX66" t="s">
        <v>4504</v>
      </c>
      <c r="BY66" t="s">
        <v>4505</v>
      </c>
      <c r="BZ66" t="s">
        <v>4506</v>
      </c>
      <c r="CA66" t="s">
        <v>4507</v>
      </c>
      <c r="CB66" t="s">
        <v>4508</v>
      </c>
      <c r="CC66" t="s">
        <v>4509</v>
      </c>
      <c r="CD66" t="s">
        <v>4510</v>
      </c>
      <c r="CE66" t="s">
        <v>4511</v>
      </c>
      <c r="CF66" t="s">
        <v>2124</v>
      </c>
      <c r="CG66" t="s">
        <v>4512</v>
      </c>
      <c r="CH66" t="s">
        <v>4513</v>
      </c>
      <c r="CI66" t="s">
        <v>4514</v>
      </c>
      <c r="CJ66" t="s">
        <v>4515</v>
      </c>
      <c r="CK66" t="s">
        <v>4516</v>
      </c>
      <c r="CL66" t="s">
        <v>4517</v>
      </c>
      <c r="CM66" t="s">
        <v>4518</v>
      </c>
      <c r="CN66" t="s">
        <v>4519</v>
      </c>
      <c r="CO66" t="s">
        <v>4520</v>
      </c>
      <c r="CP66" t="s">
        <v>4521</v>
      </c>
      <c r="CQ66" t="s">
        <v>2124</v>
      </c>
      <c r="CR66" t="s">
        <v>2124</v>
      </c>
      <c r="CS66" t="s">
        <v>2124</v>
      </c>
      <c r="CT66" t="s">
        <v>2124</v>
      </c>
      <c r="CU66" t="s">
        <v>2124</v>
      </c>
      <c r="CV66" t="s">
        <v>4522</v>
      </c>
      <c r="CW66" t="s">
        <v>4522</v>
      </c>
      <c r="CX66" t="s">
        <v>2124</v>
      </c>
      <c r="DA66" t="s">
        <v>1288</v>
      </c>
      <c r="DB66" t="s">
        <v>1162</v>
      </c>
    </row>
    <row r="67" spans="1:106" x14ac:dyDescent="0.3">
      <c r="A67" t="s">
        <v>449</v>
      </c>
      <c r="B67" t="s">
        <v>450</v>
      </c>
      <c r="C67" t="s">
        <v>1379</v>
      </c>
      <c r="D67" t="s">
        <v>1380</v>
      </c>
      <c r="E67" t="s">
        <v>1381</v>
      </c>
      <c r="F67" t="s">
        <v>1382</v>
      </c>
      <c r="G67">
        <v>0</v>
      </c>
      <c r="H67">
        <v>0</v>
      </c>
      <c r="I67">
        <v>0</v>
      </c>
      <c r="J67">
        <v>0</v>
      </c>
      <c r="K67">
        <v>0</v>
      </c>
      <c r="L67">
        <v>0</v>
      </c>
      <c r="M67" t="s">
        <v>1020</v>
      </c>
      <c r="N67" t="s">
        <v>1020</v>
      </c>
      <c r="O67" t="s">
        <v>1020</v>
      </c>
      <c r="P67" t="s">
        <v>1020</v>
      </c>
      <c r="Q67" t="s">
        <v>1162</v>
      </c>
      <c r="R67" t="s">
        <v>1162</v>
      </c>
      <c r="S67" t="s">
        <v>1162</v>
      </c>
      <c r="T67" t="s">
        <v>1162</v>
      </c>
      <c r="U67" t="s">
        <v>1020</v>
      </c>
      <c r="V67" t="s">
        <v>1162</v>
      </c>
      <c r="W67" s="169" t="s">
        <v>1162</v>
      </c>
      <c r="X67" t="s">
        <v>1053</v>
      </c>
      <c r="Y67" t="s">
        <v>1051</v>
      </c>
      <c r="Z67" t="s">
        <v>1053</v>
      </c>
      <c r="AA67" t="s">
        <v>1051</v>
      </c>
      <c r="AB67" t="s">
        <v>2545</v>
      </c>
      <c r="AC67" t="s">
        <v>2546</v>
      </c>
      <c r="AD67" t="s">
        <v>2547</v>
      </c>
      <c r="AE67" t="s">
        <v>2548</v>
      </c>
      <c r="AF67" t="s">
        <v>2549</v>
      </c>
      <c r="AG67" t="s">
        <v>2550</v>
      </c>
      <c r="AH67" t="s">
        <v>2551</v>
      </c>
      <c r="AI67" t="s">
        <v>2552</v>
      </c>
      <c r="AJ67" t="s">
        <v>2553</v>
      </c>
      <c r="AK67" t="s">
        <v>2546</v>
      </c>
      <c r="AL67" t="s">
        <v>2546</v>
      </c>
      <c r="AM67" t="s">
        <v>2554</v>
      </c>
      <c r="AN67" t="s">
        <v>1072</v>
      </c>
      <c r="AO67" t="s">
        <v>1072</v>
      </c>
      <c r="AP67" t="s">
        <v>1072</v>
      </c>
      <c r="AQ67" t="s">
        <v>1072</v>
      </c>
      <c r="AR67" t="s">
        <v>1072</v>
      </c>
      <c r="AS67" t="s">
        <v>1072</v>
      </c>
      <c r="AT67" t="s">
        <v>1072</v>
      </c>
      <c r="AU67" t="s">
        <v>1072</v>
      </c>
      <c r="AV67" t="s">
        <v>1074</v>
      </c>
      <c r="AW67" t="s">
        <v>1074</v>
      </c>
      <c r="AX67" t="s">
        <v>1074</v>
      </c>
      <c r="AY67" t="s">
        <v>1074</v>
      </c>
      <c r="AZ67" t="s">
        <v>1074</v>
      </c>
      <c r="BA67" t="s">
        <v>1074</v>
      </c>
      <c r="BB67" t="s">
        <v>1074</v>
      </c>
      <c r="BC67" t="s">
        <v>1074</v>
      </c>
      <c r="BD67" t="s">
        <v>1074</v>
      </c>
      <c r="BE67" t="s">
        <v>1076</v>
      </c>
      <c r="BF67" t="s">
        <v>1074</v>
      </c>
      <c r="BG67" t="s">
        <v>1074</v>
      </c>
      <c r="BH67" t="s">
        <v>1074</v>
      </c>
      <c r="BI67" t="s">
        <v>1074</v>
      </c>
      <c r="BJ67" t="s">
        <v>1074</v>
      </c>
      <c r="BK67" t="s">
        <v>1074</v>
      </c>
      <c r="BL67" t="s">
        <v>1074</v>
      </c>
      <c r="BM67" t="s">
        <v>1074</v>
      </c>
      <c r="BN67" t="s">
        <v>1076</v>
      </c>
      <c r="BO67" t="s">
        <v>1162</v>
      </c>
      <c r="BP67" t="s">
        <v>1162</v>
      </c>
      <c r="BQ67" t="s">
        <v>1162</v>
      </c>
      <c r="BR67" t="s">
        <v>1162</v>
      </c>
      <c r="BS67" t="s">
        <v>1162</v>
      </c>
      <c r="BT67" t="s">
        <v>1162</v>
      </c>
      <c r="BU67" t="s">
        <v>1162</v>
      </c>
      <c r="BV67" t="s">
        <v>1162</v>
      </c>
      <c r="BW67" t="s">
        <v>1162</v>
      </c>
      <c r="BX67" t="s">
        <v>4523</v>
      </c>
      <c r="BY67" t="s">
        <v>4524</v>
      </c>
      <c r="BZ67" t="s">
        <v>4525</v>
      </c>
      <c r="CA67" t="s">
        <v>4526</v>
      </c>
      <c r="CB67" t="s">
        <v>4527</v>
      </c>
      <c r="CC67" t="s">
        <v>4528</v>
      </c>
      <c r="CD67" t="s">
        <v>4529</v>
      </c>
      <c r="CE67" t="s">
        <v>4530</v>
      </c>
      <c r="CF67" t="s">
        <v>4531</v>
      </c>
      <c r="CG67" t="s">
        <v>4532</v>
      </c>
      <c r="CH67" t="s">
        <v>4533</v>
      </c>
      <c r="CI67" t="s">
        <v>4534</v>
      </c>
      <c r="CJ67" t="s">
        <v>4535</v>
      </c>
      <c r="CK67" t="s">
        <v>4536</v>
      </c>
      <c r="CL67" t="s">
        <v>4537</v>
      </c>
      <c r="CM67" t="s">
        <v>4538</v>
      </c>
      <c r="CN67" t="s">
        <v>4539</v>
      </c>
      <c r="CO67" t="s">
        <v>4540</v>
      </c>
      <c r="CP67" t="s">
        <v>4541</v>
      </c>
      <c r="CQ67" t="s">
        <v>4542</v>
      </c>
      <c r="CR67" t="s">
        <v>4543</v>
      </c>
      <c r="CS67" t="s">
        <v>4544</v>
      </c>
      <c r="CT67" t="s">
        <v>4545</v>
      </c>
      <c r="CU67" t="s">
        <v>4546</v>
      </c>
      <c r="CV67" t="s">
        <v>4547</v>
      </c>
      <c r="CW67" t="s">
        <v>4548</v>
      </c>
      <c r="CX67" t="s">
        <v>4549</v>
      </c>
      <c r="DA67" t="s">
        <v>1288</v>
      </c>
      <c r="DB67" t="s">
        <v>1162</v>
      </c>
    </row>
    <row r="68" spans="1:106" x14ac:dyDescent="0.3">
      <c r="A68" t="s">
        <v>451</v>
      </c>
      <c r="B68" t="s">
        <v>452</v>
      </c>
      <c r="C68" t="s">
        <v>1663</v>
      </c>
      <c r="D68" t="s">
        <v>1664</v>
      </c>
      <c r="E68">
        <v>2036882928</v>
      </c>
      <c r="F68" t="s">
        <v>1665</v>
      </c>
      <c r="G68">
        <v>0</v>
      </c>
      <c r="H68">
        <v>0</v>
      </c>
      <c r="I68">
        <v>0</v>
      </c>
      <c r="J68">
        <v>0</v>
      </c>
      <c r="K68">
        <v>0</v>
      </c>
      <c r="L68">
        <v>0</v>
      </c>
      <c r="M68" t="s">
        <v>1020</v>
      </c>
      <c r="N68" t="s">
        <v>1020</v>
      </c>
      <c r="O68" t="s">
        <v>1020</v>
      </c>
      <c r="P68" t="s">
        <v>1020</v>
      </c>
      <c r="Q68" t="s">
        <v>1162</v>
      </c>
      <c r="R68" t="s">
        <v>1162</v>
      </c>
      <c r="S68" t="s">
        <v>1162</v>
      </c>
      <c r="T68" t="s">
        <v>1162</v>
      </c>
      <c r="U68" t="s">
        <v>1020</v>
      </c>
      <c r="V68" t="s">
        <v>1162</v>
      </c>
      <c r="W68" s="169" t="s">
        <v>1162</v>
      </c>
      <c r="X68" t="s">
        <v>1051</v>
      </c>
      <c r="Y68" t="s">
        <v>1051</v>
      </c>
      <c r="Z68" t="s">
        <v>1051</v>
      </c>
      <c r="AA68" t="s">
        <v>1053</v>
      </c>
      <c r="AB68" t="s">
        <v>2555</v>
      </c>
      <c r="AC68" t="s">
        <v>2556</v>
      </c>
      <c r="AD68" t="s">
        <v>2557</v>
      </c>
      <c r="AE68" t="s">
        <v>2558</v>
      </c>
      <c r="AF68" t="s">
        <v>2559</v>
      </c>
      <c r="AG68" t="s">
        <v>2560</v>
      </c>
      <c r="AH68" t="s">
        <v>2561</v>
      </c>
      <c r="AI68" t="s">
        <v>2562</v>
      </c>
      <c r="AJ68" t="s">
        <v>2159</v>
      </c>
      <c r="AK68" t="s">
        <v>2159</v>
      </c>
      <c r="AL68" t="s">
        <v>2159</v>
      </c>
      <c r="AM68" t="s">
        <v>2159</v>
      </c>
      <c r="AN68" t="s">
        <v>1072</v>
      </c>
      <c r="AO68" t="s">
        <v>1074</v>
      </c>
      <c r="AP68" t="s">
        <v>1076</v>
      </c>
      <c r="AQ68" t="s">
        <v>1074</v>
      </c>
      <c r="AR68" t="s">
        <v>1072</v>
      </c>
      <c r="AS68" t="s">
        <v>1072</v>
      </c>
      <c r="AT68" t="s">
        <v>1072</v>
      </c>
      <c r="AU68" t="s">
        <v>1074</v>
      </c>
      <c r="AV68" t="s">
        <v>1076</v>
      </c>
      <c r="AW68" t="s">
        <v>1072</v>
      </c>
      <c r="AX68" t="s">
        <v>1074</v>
      </c>
      <c r="AY68" t="s">
        <v>1076</v>
      </c>
      <c r="AZ68" t="s">
        <v>1074</v>
      </c>
      <c r="BA68" t="s">
        <v>1074</v>
      </c>
      <c r="BB68" t="s">
        <v>1074</v>
      </c>
      <c r="BC68" t="s">
        <v>1074</v>
      </c>
      <c r="BD68" t="s">
        <v>1074</v>
      </c>
      <c r="BE68" t="s">
        <v>1076</v>
      </c>
      <c r="BF68" t="s">
        <v>1074</v>
      </c>
      <c r="BG68" t="s">
        <v>1074</v>
      </c>
      <c r="BH68" t="s">
        <v>1076</v>
      </c>
      <c r="BI68" t="s">
        <v>1074</v>
      </c>
      <c r="BJ68" t="s">
        <v>1074</v>
      </c>
      <c r="BK68" t="s">
        <v>1074</v>
      </c>
      <c r="BL68" t="s">
        <v>1074</v>
      </c>
      <c r="BM68" t="s">
        <v>1074</v>
      </c>
      <c r="BN68" t="s">
        <v>1076</v>
      </c>
      <c r="BO68" t="s">
        <v>1162</v>
      </c>
      <c r="BP68" t="s">
        <v>1162</v>
      </c>
      <c r="BQ68" t="s">
        <v>4550</v>
      </c>
      <c r="BR68" t="s">
        <v>1162</v>
      </c>
      <c r="BS68" t="s">
        <v>1162</v>
      </c>
      <c r="BT68" t="s">
        <v>1162</v>
      </c>
      <c r="BU68" t="s">
        <v>1162</v>
      </c>
      <c r="BV68" t="s">
        <v>1162</v>
      </c>
      <c r="BW68" t="s">
        <v>1162</v>
      </c>
      <c r="BX68" t="s">
        <v>4551</v>
      </c>
      <c r="BY68" t="s">
        <v>4552</v>
      </c>
      <c r="BZ68" t="s">
        <v>4553</v>
      </c>
      <c r="CA68" t="s">
        <v>4554</v>
      </c>
      <c r="CB68" t="s">
        <v>4555</v>
      </c>
      <c r="CC68" t="s">
        <v>4556</v>
      </c>
      <c r="CD68" t="s">
        <v>4557</v>
      </c>
      <c r="CE68" t="s">
        <v>4558</v>
      </c>
      <c r="CF68" t="s">
        <v>4559</v>
      </c>
      <c r="CG68" t="s">
        <v>4560</v>
      </c>
      <c r="CH68" t="s">
        <v>4561</v>
      </c>
      <c r="CI68" t="s">
        <v>4562</v>
      </c>
      <c r="CJ68" t="s">
        <v>4563</v>
      </c>
      <c r="CK68" t="s">
        <v>4564</v>
      </c>
      <c r="CL68" t="s">
        <v>4565</v>
      </c>
      <c r="CM68" t="s">
        <v>4566</v>
      </c>
      <c r="CN68" t="s">
        <v>4567</v>
      </c>
      <c r="CO68" t="s">
        <v>4568</v>
      </c>
      <c r="CP68" t="s">
        <v>2159</v>
      </c>
      <c r="CQ68" t="s">
        <v>2159</v>
      </c>
      <c r="CR68" t="s">
        <v>2159</v>
      </c>
      <c r="CS68" t="s">
        <v>2159</v>
      </c>
      <c r="CT68" t="s">
        <v>2159</v>
      </c>
      <c r="CU68" t="s">
        <v>2159</v>
      </c>
      <c r="CV68" t="s">
        <v>2159</v>
      </c>
      <c r="CW68" t="s">
        <v>2159</v>
      </c>
      <c r="CX68" t="s">
        <v>2159</v>
      </c>
      <c r="DA68" t="s">
        <v>1288</v>
      </c>
      <c r="DB68" t="s">
        <v>1162</v>
      </c>
    </row>
    <row r="69" spans="1:106" x14ac:dyDescent="0.3">
      <c r="A69" t="s">
        <v>453</v>
      </c>
      <c r="B69" t="s">
        <v>454</v>
      </c>
      <c r="C69" t="s">
        <v>1320</v>
      </c>
      <c r="D69" t="s">
        <v>1321</v>
      </c>
      <c r="E69">
        <v>7971625133</v>
      </c>
      <c r="F69" t="s">
        <v>1322</v>
      </c>
      <c r="G69">
        <v>0</v>
      </c>
      <c r="H69">
        <v>0</v>
      </c>
      <c r="I69">
        <v>0</v>
      </c>
      <c r="J69">
        <v>0</v>
      </c>
      <c r="K69">
        <v>0</v>
      </c>
      <c r="L69">
        <v>0</v>
      </c>
      <c r="M69" t="s">
        <v>1020</v>
      </c>
      <c r="N69" t="s">
        <v>1020</v>
      </c>
      <c r="O69" t="s">
        <v>1020</v>
      </c>
      <c r="P69" t="s">
        <v>1020</v>
      </c>
      <c r="Q69" t="s">
        <v>1162</v>
      </c>
      <c r="R69" t="s">
        <v>1162</v>
      </c>
      <c r="S69" t="s">
        <v>1162</v>
      </c>
      <c r="T69" t="s">
        <v>1162</v>
      </c>
      <c r="U69" t="s">
        <v>1020</v>
      </c>
      <c r="V69" t="s">
        <v>1162</v>
      </c>
      <c r="W69" s="169" t="s">
        <v>1162</v>
      </c>
      <c r="X69" t="s">
        <v>1053</v>
      </c>
      <c r="Y69" t="s">
        <v>1051</v>
      </c>
      <c r="Z69" t="s">
        <v>1051</v>
      </c>
      <c r="AA69" t="s">
        <v>1051</v>
      </c>
      <c r="AB69" t="s">
        <v>2563</v>
      </c>
      <c r="AC69" t="s">
        <v>2564</v>
      </c>
      <c r="AD69" t="s">
        <v>2565</v>
      </c>
      <c r="AE69" t="s">
        <v>2566</v>
      </c>
      <c r="AF69" t="s">
        <v>2567</v>
      </c>
      <c r="AG69" t="s">
        <v>2568</v>
      </c>
      <c r="AH69" t="s">
        <v>2569</v>
      </c>
      <c r="AI69" t="s">
        <v>2570</v>
      </c>
      <c r="AJ69" t="s">
        <v>2571</v>
      </c>
      <c r="AK69" t="s">
        <v>2571</v>
      </c>
      <c r="AL69" t="s">
        <v>2571</v>
      </c>
      <c r="AM69" t="s">
        <v>2572</v>
      </c>
      <c r="AN69" t="s">
        <v>1074</v>
      </c>
      <c r="AO69" t="s">
        <v>1074</v>
      </c>
      <c r="AP69" t="s">
        <v>1074</v>
      </c>
      <c r="AQ69" t="s">
        <v>1074</v>
      </c>
      <c r="AR69" t="s">
        <v>1076</v>
      </c>
      <c r="AS69" t="s">
        <v>1072</v>
      </c>
      <c r="AT69" t="s">
        <v>1074</v>
      </c>
      <c r="AU69" t="s">
        <v>1074</v>
      </c>
      <c r="AV69" t="s">
        <v>1074</v>
      </c>
      <c r="AW69" t="s">
        <v>1074</v>
      </c>
      <c r="AX69" t="s">
        <v>1074</v>
      </c>
      <c r="AY69" t="s">
        <v>1074</v>
      </c>
      <c r="AZ69" t="s">
        <v>1074</v>
      </c>
      <c r="BA69" t="s">
        <v>1076</v>
      </c>
      <c r="BB69" t="s">
        <v>1074</v>
      </c>
      <c r="BC69" t="s">
        <v>1074</v>
      </c>
      <c r="BD69" t="s">
        <v>1074</v>
      </c>
      <c r="BE69" t="s">
        <v>1074</v>
      </c>
      <c r="BF69" t="s">
        <v>1074</v>
      </c>
      <c r="BG69" t="s">
        <v>1074</v>
      </c>
      <c r="BH69" t="s">
        <v>1074</v>
      </c>
      <c r="BI69" t="s">
        <v>1074</v>
      </c>
      <c r="BJ69" t="s">
        <v>1076</v>
      </c>
      <c r="BK69" t="s">
        <v>1074</v>
      </c>
      <c r="BL69" t="s">
        <v>1076</v>
      </c>
      <c r="BM69" t="s">
        <v>1074</v>
      </c>
      <c r="BN69" t="s">
        <v>1074</v>
      </c>
      <c r="BO69" t="s">
        <v>1162</v>
      </c>
      <c r="BP69" t="s">
        <v>1162</v>
      </c>
      <c r="BQ69" t="s">
        <v>1162</v>
      </c>
      <c r="BR69" t="s">
        <v>1162</v>
      </c>
      <c r="BS69" t="s">
        <v>4302</v>
      </c>
      <c r="BT69" t="s">
        <v>1162</v>
      </c>
      <c r="BU69" t="s">
        <v>1162</v>
      </c>
      <c r="BV69" t="s">
        <v>1162</v>
      </c>
      <c r="BW69" t="s">
        <v>1162</v>
      </c>
      <c r="BX69" t="s">
        <v>4304</v>
      </c>
      <c r="BY69" t="s">
        <v>4305</v>
      </c>
      <c r="BZ69" t="s">
        <v>4306</v>
      </c>
      <c r="CA69" t="s">
        <v>4307</v>
      </c>
      <c r="CB69" t="s">
        <v>4308</v>
      </c>
      <c r="CC69" t="s">
        <v>4309</v>
      </c>
      <c r="CD69" t="s">
        <v>4310</v>
      </c>
      <c r="CE69" t="s">
        <v>4311</v>
      </c>
      <c r="CF69" t="s">
        <v>4312</v>
      </c>
      <c r="CG69" t="s">
        <v>4313</v>
      </c>
      <c r="CH69" t="s">
        <v>4314</v>
      </c>
      <c r="CI69" t="s">
        <v>4315</v>
      </c>
      <c r="CJ69" t="s">
        <v>4316</v>
      </c>
      <c r="CK69" t="s">
        <v>4317</v>
      </c>
      <c r="CL69" t="s">
        <v>4318</v>
      </c>
      <c r="CM69" t="s">
        <v>4319</v>
      </c>
      <c r="CN69" t="s">
        <v>4569</v>
      </c>
      <c r="CO69" t="s">
        <v>4321</v>
      </c>
      <c r="CP69" t="s">
        <v>4322</v>
      </c>
      <c r="CQ69" t="s">
        <v>4323</v>
      </c>
      <c r="CR69" t="s">
        <v>4324</v>
      </c>
      <c r="CS69" t="s">
        <v>4325</v>
      </c>
      <c r="CT69" t="s">
        <v>4326</v>
      </c>
      <c r="CU69" t="s">
        <v>4327</v>
      </c>
      <c r="CV69" t="s">
        <v>4328</v>
      </c>
      <c r="CW69" t="s">
        <v>4570</v>
      </c>
      <c r="CX69" t="s">
        <v>4330</v>
      </c>
      <c r="DA69" t="s">
        <v>1288</v>
      </c>
      <c r="DB69" t="s">
        <v>1162</v>
      </c>
    </row>
    <row r="70" spans="1:106" x14ac:dyDescent="0.3">
      <c r="A70" t="s">
        <v>457</v>
      </c>
      <c r="B70" t="s">
        <v>458</v>
      </c>
      <c r="C70" t="s">
        <v>1491</v>
      </c>
      <c r="D70" t="s">
        <v>1492</v>
      </c>
      <c r="E70" t="s">
        <v>1493</v>
      </c>
      <c r="F70" t="s">
        <v>1494</v>
      </c>
      <c r="G70">
        <v>0</v>
      </c>
      <c r="H70">
        <v>0</v>
      </c>
      <c r="I70">
        <v>0</v>
      </c>
      <c r="J70">
        <v>0</v>
      </c>
      <c r="K70">
        <v>0</v>
      </c>
      <c r="L70">
        <v>0</v>
      </c>
      <c r="M70" t="s">
        <v>1020</v>
      </c>
      <c r="N70" t="s">
        <v>1020</v>
      </c>
      <c r="O70" t="s">
        <v>1020</v>
      </c>
      <c r="P70" t="s">
        <v>1020</v>
      </c>
      <c r="Q70" t="s">
        <v>1162</v>
      </c>
      <c r="R70" t="s">
        <v>1162</v>
      </c>
      <c r="S70" t="s">
        <v>1162</v>
      </c>
      <c r="T70" t="s">
        <v>1162</v>
      </c>
      <c r="U70" t="s">
        <v>1020</v>
      </c>
      <c r="V70" t="s">
        <v>1162</v>
      </c>
      <c r="W70" s="169" t="s">
        <v>1162</v>
      </c>
      <c r="X70" t="s">
        <v>1051</v>
      </c>
      <c r="Y70" t="s">
        <v>1051</v>
      </c>
      <c r="Z70" t="s">
        <v>1055</v>
      </c>
      <c r="AA70" t="s">
        <v>1053</v>
      </c>
      <c r="AB70" t="s">
        <v>2573</v>
      </c>
      <c r="AC70" t="s">
        <v>2162</v>
      </c>
      <c r="AD70" t="s">
        <v>2574</v>
      </c>
      <c r="AE70" t="s">
        <v>2575</v>
      </c>
      <c r="AF70" t="s">
        <v>2576</v>
      </c>
      <c r="AG70" t="s">
        <v>2577</v>
      </c>
      <c r="AH70" t="s">
        <v>2162</v>
      </c>
      <c r="AI70" t="s">
        <v>2578</v>
      </c>
      <c r="AJ70" t="s">
        <v>2579</v>
      </c>
      <c r="AK70" t="s">
        <v>2162</v>
      </c>
      <c r="AL70" t="s">
        <v>2162</v>
      </c>
      <c r="AM70" t="s">
        <v>2162</v>
      </c>
      <c r="AN70" t="s">
        <v>1074</v>
      </c>
      <c r="AO70" t="s">
        <v>1074</v>
      </c>
      <c r="AP70" t="s">
        <v>1074</v>
      </c>
      <c r="AQ70" t="s">
        <v>1074</v>
      </c>
      <c r="AR70" t="s">
        <v>1076</v>
      </c>
      <c r="AS70" t="s">
        <v>1074</v>
      </c>
      <c r="AT70" t="s">
        <v>1072</v>
      </c>
      <c r="AU70" t="s">
        <v>1072</v>
      </c>
      <c r="AV70" t="s">
        <v>1072</v>
      </c>
      <c r="AW70" t="s">
        <v>1074</v>
      </c>
      <c r="AX70" t="s">
        <v>1076</v>
      </c>
      <c r="AY70" t="s">
        <v>1074</v>
      </c>
      <c r="AZ70" t="s">
        <v>1074</v>
      </c>
      <c r="BA70" t="s">
        <v>1076</v>
      </c>
      <c r="BB70" t="s">
        <v>1074</v>
      </c>
      <c r="BC70" t="s">
        <v>1074</v>
      </c>
      <c r="BD70" t="s">
        <v>1074</v>
      </c>
      <c r="BE70" t="s">
        <v>1074</v>
      </c>
      <c r="BF70" t="s">
        <v>1074</v>
      </c>
      <c r="BG70" t="s">
        <v>1078</v>
      </c>
      <c r="BH70" t="s">
        <v>1076</v>
      </c>
      <c r="BI70" t="s">
        <v>1076</v>
      </c>
      <c r="BJ70" t="s">
        <v>1076</v>
      </c>
      <c r="BK70" t="s">
        <v>1074</v>
      </c>
      <c r="BL70" t="s">
        <v>1074</v>
      </c>
      <c r="BM70" t="s">
        <v>1074</v>
      </c>
      <c r="BN70" t="s">
        <v>1074</v>
      </c>
      <c r="BO70" t="s">
        <v>1162</v>
      </c>
      <c r="BP70" t="s">
        <v>1162</v>
      </c>
      <c r="BQ70" t="s">
        <v>2162</v>
      </c>
      <c r="BR70" t="s">
        <v>2162</v>
      </c>
      <c r="BS70" t="s">
        <v>4571</v>
      </c>
      <c r="BT70" t="s">
        <v>2162</v>
      </c>
      <c r="BU70" t="s">
        <v>1162</v>
      </c>
      <c r="BV70" t="s">
        <v>1162</v>
      </c>
      <c r="BW70" t="s">
        <v>1162</v>
      </c>
      <c r="BX70" t="s">
        <v>4572</v>
      </c>
      <c r="BY70" t="s">
        <v>2050</v>
      </c>
      <c r="BZ70" t="s">
        <v>4573</v>
      </c>
      <c r="CA70" t="s">
        <v>2162</v>
      </c>
      <c r="CB70" t="s">
        <v>4574</v>
      </c>
      <c r="CC70" t="s">
        <v>2050</v>
      </c>
      <c r="CD70" t="s">
        <v>2050</v>
      </c>
      <c r="CE70" t="s">
        <v>4575</v>
      </c>
      <c r="CF70" t="s">
        <v>2050</v>
      </c>
      <c r="CG70" t="s">
        <v>2162</v>
      </c>
      <c r="CH70" t="s">
        <v>4576</v>
      </c>
      <c r="CI70" t="s">
        <v>4577</v>
      </c>
      <c r="CJ70" t="s">
        <v>4578</v>
      </c>
      <c r="CK70" t="s">
        <v>2050</v>
      </c>
      <c r="CL70" t="s">
        <v>2050</v>
      </c>
      <c r="CM70" t="s">
        <v>4579</v>
      </c>
      <c r="CN70" t="s">
        <v>4580</v>
      </c>
      <c r="CO70" t="s">
        <v>2050</v>
      </c>
      <c r="CP70" t="s">
        <v>2050</v>
      </c>
      <c r="CQ70" t="s">
        <v>2050</v>
      </c>
      <c r="CR70" t="s">
        <v>2050</v>
      </c>
      <c r="CS70" t="s">
        <v>2050</v>
      </c>
      <c r="CT70" t="s">
        <v>2050</v>
      </c>
      <c r="CU70" t="s">
        <v>2050</v>
      </c>
      <c r="CV70" t="s">
        <v>2050</v>
      </c>
      <c r="CW70" t="s">
        <v>2050</v>
      </c>
      <c r="CX70" t="s">
        <v>2050</v>
      </c>
      <c r="DA70" t="s">
        <v>1288</v>
      </c>
      <c r="DB70" t="s">
        <v>1162</v>
      </c>
    </row>
    <row r="71" spans="1:106" x14ac:dyDescent="0.3">
      <c r="A71" t="s">
        <v>459</v>
      </c>
      <c r="B71" t="s">
        <v>460</v>
      </c>
      <c r="C71" t="s">
        <v>1272</v>
      </c>
      <c r="D71" t="s">
        <v>1273</v>
      </c>
      <c r="E71" t="s">
        <v>1274</v>
      </c>
      <c r="F71" t="s">
        <v>1275</v>
      </c>
      <c r="G71">
        <v>0</v>
      </c>
      <c r="H71">
        <v>0</v>
      </c>
      <c r="I71">
        <v>0</v>
      </c>
      <c r="J71">
        <v>0</v>
      </c>
      <c r="K71">
        <v>0</v>
      </c>
      <c r="L71">
        <v>0</v>
      </c>
      <c r="M71" t="s">
        <v>1020</v>
      </c>
      <c r="N71" t="s">
        <v>1020</v>
      </c>
      <c r="O71" t="s">
        <v>1020</v>
      </c>
      <c r="P71" t="s">
        <v>1020</v>
      </c>
      <c r="Q71" t="s">
        <v>1162</v>
      </c>
      <c r="R71" t="s">
        <v>1162</v>
      </c>
      <c r="S71" t="s">
        <v>1162</v>
      </c>
      <c r="T71" t="s">
        <v>1162</v>
      </c>
      <c r="U71" t="s">
        <v>1020</v>
      </c>
      <c r="V71" t="s">
        <v>1162</v>
      </c>
      <c r="W71" s="169" t="s">
        <v>1162</v>
      </c>
      <c r="X71" t="s">
        <v>1051</v>
      </c>
      <c r="Y71" t="s">
        <v>1051</v>
      </c>
      <c r="Z71" t="s">
        <v>1055</v>
      </c>
      <c r="AA71" t="s">
        <v>1051</v>
      </c>
      <c r="AB71" t="s">
        <v>2580</v>
      </c>
      <c r="AC71" t="s">
        <v>2580</v>
      </c>
      <c r="AD71" t="s">
        <v>2581</v>
      </c>
      <c r="AE71" t="s">
        <v>2582</v>
      </c>
      <c r="AF71" t="s">
        <v>2583</v>
      </c>
      <c r="AG71" t="s">
        <v>2584</v>
      </c>
      <c r="AH71" t="s">
        <v>2585</v>
      </c>
      <c r="AI71" t="s">
        <v>2586</v>
      </c>
      <c r="AJ71" t="s">
        <v>2587</v>
      </c>
      <c r="AK71" t="s">
        <v>2587</v>
      </c>
      <c r="AL71" t="s">
        <v>2588</v>
      </c>
      <c r="AM71" t="s">
        <v>2587</v>
      </c>
      <c r="AN71" t="s">
        <v>1072</v>
      </c>
      <c r="AO71" t="s">
        <v>1074</v>
      </c>
      <c r="AP71" t="s">
        <v>1074</v>
      </c>
      <c r="AQ71" t="s">
        <v>1074</v>
      </c>
      <c r="AR71" t="s">
        <v>1074</v>
      </c>
      <c r="AS71" t="s">
        <v>1074</v>
      </c>
      <c r="AT71" t="s">
        <v>1074</v>
      </c>
      <c r="AU71" t="s">
        <v>1074</v>
      </c>
      <c r="AV71" t="s">
        <v>1070</v>
      </c>
      <c r="AW71" t="s">
        <v>1074</v>
      </c>
      <c r="AX71" t="s">
        <v>1074</v>
      </c>
      <c r="AY71" t="s">
        <v>1074</v>
      </c>
      <c r="AZ71" t="s">
        <v>1074</v>
      </c>
      <c r="BA71" t="s">
        <v>1074</v>
      </c>
      <c r="BB71" t="s">
        <v>1074</v>
      </c>
      <c r="BC71" t="s">
        <v>1074</v>
      </c>
      <c r="BD71" t="s">
        <v>1074</v>
      </c>
      <c r="BE71" t="s">
        <v>1070</v>
      </c>
      <c r="BF71" t="s">
        <v>1074</v>
      </c>
      <c r="BG71" t="s">
        <v>1074</v>
      </c>
      <c r="BH71" t="s">
        <v>1074</v>
      </c>
      <c r="BI71" t="s">
        <v>1074</v>
      </c>
      <c r="BJ71" t="s">
        <v>1074</v>
      </c>
      <c r="BK71" t="s">
        <v>1074</v>
      </c>
      <c r="BL71" t="s">
        <v>1074</v>
      </c>
      <c r="BM71" t="s">
        <v>1074</v>
      </c>
      <c r="BN71" t="s">
        <v>1070</v>
      </c>
      <c r="BO71" t="s">
        <v>1162</v>
      </c>
      <c r="BP71" t="s">
        <v>1162</v>
      </c>
      <c r="BQ71" t="s">
        <v>1162</v>
      </c>
      <c r="BR71" t="s">
        <v>1162</v>
      </c>
      <c r="BS71" t="s">
        <v>1162</v>
      </c>
      <c r="BT71" t="s">
        <v>1162</v>
      </c>
      <c r="BU71" t="s">
        <v>1162</v>
      </c>
      <c r="BV71" t="s">
        <v>1162</v>
      </c>
      <c r="BW71" t="s">
        <v>4581</v>
      </c>
      <c r="BX71" t="s">
        <v>4582</v>
      </c>
      <c r="BY71" t="s">
        <v>4583</v>
      </c>
      <c r="BZ71" t="s">
        <v>4584</v>
      </c>
      <c r="CA71" t="s">
        <v>4585</v>
      </c>
      <c r="CB71" t="s">
        <v>4586</v>
      </c>
      <c r="CC71" t="s">
        <v>4587</v>
      </c>
      <c r="CD71" t="s">
        <v>4588</v>
      </c>
      <c r="CE71" t="s">
        <v>4589</v>
      </c>
      <c r="CF71" t="s">
        <v>4590</v>
      </c>
      <c r="CG71" t="s">
        <v>4591</v>
      </c>
      <c r="CH71" t="s">
        <v>4592</v>
      </c>
      <c r="CI71" t="s">
        <v>4593</v>
      </c>
      <c r="CJ71" t="s">
        <v>4594</v>
      </c>
      <c r="CK71" t="s">
        <v>4595</v>
      </c>
      <c r="CL71" t="s">
        <v>4596</v>
      </c>
      <c r="CM71" t="s">
        <v>4597</v>
      </c>
      <c r="CN71" t="s">
        <v>4598</v>
      </c>
      <c r="CO71" t="s">
        <v>4599</v>
      </c>
      <c r="CP71" t="s">
        <v>4600</v>
      </c>
      <c r="CQ71" t="s">
        <v>4600</v>
      </c>
      <c r="CR71" t="s">
        <v>4600</v>
      </c>
      <c r="CS71" t="s">
        <v>4600</v>
      </c>
      <c r="CT71" t="s">
        <v>4600</v>
      </c>
      <c r="CU71" t="s">
        <v>4600</v>
      </c>
      <c r="CV71" t="s">
        <v>4600</v>
      </c>
      <c r="CW71" t="s">
        <v>4600</v>
      </c>
      <c r="CX71" t="s">
        <v>4601</v>
      </c>
      <c r="DA71" t="s">
        <v>1288</v>
      </c>
      <c r="DB71" t="s">
        <v>1162</v>
      </c>
    </row>
    <row r="72" spans="1:106" x14ac:dyDescent="0.3">
      <c r="A72" t="s">
        <v>463</v>
      </c>
      <c r="B72" t="s">
        <v>464</v>
      </c>
      <c r="C72" t="s">
        <v>1204</v>
      </c>
      <c r="D72" t="s">
        <v>1205</v>
      </c>
      <c r="E72">
        <v>2039419862</v>
      </c>
      <c r="F72" t="s">
        <v>1206</v>
      </c>
      <c r="G72">
        <v>0</v>
      </c>
      <c r="H72">
        <v>0</v>
      </c>
      <c r="I72">
        <v>0</v>
      </c>
      <c r="J72">
        <v>0</v>
      </c>
      <c r="K72">
        <v>0</v>
      </c>
      <c r="L72">
        <v>0</v>
      </c>
      <c r="M72" t="s">
        <v>1020</v>
      </c>
      <c r="N72" t="s">
        <v>1020</v>
      </c>
      <c r="O72" t="s">
        <v>1020</v>
      </c>
      <c r="P72" t="s">
        <v>1020</v>
      </c>
      <c r="Q72" t="s">
        <v>1162</v>
      </c>
      <c r="R72" t="s">
        <v>1162</v>
      </c>
      <c r="S72" t="s">
        <v>1162</v>
      </c>
      <c r="T72" t="s">
        <v>1162</v>
      </c>
      <c r="U72" t="s">
        <v>1020</v>
      </c>
      <c r="V72" t="s">
        <v>1162</v>
      </c>
      <c r="W72" s="169" t="s">
        <v>1162</v>
      </c>
      <c r="X72" t="s">
        <v>1051</v>
      </c>
      <c r="Y72" t="s">
        <v>1051</v>
      </c>
      <c r="Z72" t="s">
        <v>1055</v>
      </c>
      <c r="AA72" t="s">
        <v>1051</v>
      </c>
      <c r="AB72" t="s">
        <v>2589</v>
      </c>
      <c r="AC72" t="s">
        <v>2590</v>
      </c>
      <c r="AD72" t="s">
        <v>2591</v>
      </c>
      <c r="AE72" t="s">
        <v>2592</v>
      </c>
      <c r="AF72" t="s">
        <v>2593</v>
      </c>
      <c r="AG72" t="s">
        <v>2594</v>
      </c>
      <c r="AH72" t="s">
        <v>2595</v>
      </c>
      <c r="AI72" t="s">
        <v>2596</v>
      </c>
      <c r="AJ72" t="s">
        <v>2159</v>
      </c>
      <c r="AK72" t="s">
        <v>2159</v>
      </c>
      <c r="AL72" t="s">
        <v>2159</v>
      </c>
      <c r="AM72" t="s">
        <v>2159</v>
      </c>
      <c r="AN72" t="s">
        <v>1076</v>
      </c>
      <c r="AO72" t="s">
        <v>1074</v>
      </c>
      <c r="AP72" t="s">
        <v>1072</v>
      </c>
      <c r="AQ72" t="s">
        <v>1074</v>
      </c>
      <c r="AR72" t="s">
        <v>1074</v>
      </c>
      <c r="AS72" t="s">
        <v>1074</v>
      </c>
      <c r="AT72" t="s">
        <v>1074</v>
      </c>
      <c r="AU72" t="s">
        <v>1074</v>
      </c>
      <c r="AV72" t="s">
        <v>1076</v>
      </c>
      <c r="AW72" t="s">
        <v>1076</v>
      </c>
      <c r="AX72" t="s">
        <v>1074</v>
      </c>
      <c r="AY72" t="s">
        <v>1074</v>
      </c>
      <c r="AZ72" t="s">
        <v>1076</v>
      </c>
      <c r="BA72" t="s">
        <v>1074</v>
      </c>
      <c r="BB72" t="s">
        <v>1074</v>
      </c>
      <c r="BC72" t="s">
        <v>1074</v>
      </c>
      <c r="BD72" t="s">
        <v>1074</v>
      </c>
      <c r="BE72" t="s">
        <v>1078</v>
      </c>
      <c r="BF72" t="s">
        <v>1076</v>
      </c>
      <c r="BG72" t="s">
        <v>1074</v>
      </c>
      <c r="BH72" t="s">
        <v>1074</v>
      </c>
      <c r="BI72" t="s">
        <v>1076</v>
      </c>
      <c r="BJ72" t="s">
        <v>1074</v>
      </c>
      <c r="BK72" t="s">
        <v>1074</v>
      </c>
      <c r="BL72" t="s">
        <v>1074</v>
      </c>
      <c r="BM72" t="s">
        <v>1074</v>
      </c>
      <c r="BN72" t="s">
        <v>1078</v>
      </c>
      <c r="BO72" t="s">
        <v>4602</v>
      </c>
      <c r="BP72" t="s">
        <v>1162</v>
      </c>
      <c r="BQ72" t="s">
        <v>1162</v>
      </c>
      <c r="BR72" t="s">
        <v>1162</v>
      </c>
      <c r="BS72" t="s">
        <v>1162</v>
      </c>
      <c r="BT72" t="s">
        <v>1162</v>
      </c>
      <c r="BU72" t="s">
        <v>1162</v>
      </c>
      <c r="BV72" t="s">
        <v>1162</v>
      </c>
      <c r="BW72" t="s">
        <v>1162</v>
      </c>
      <c r="BX72" t="s">
        <v>4603</v>
      </c>
      <c r="BY72" t="s">
        <v>4604</v>
      </c>
      <c r="BZ72" t="s">
        <v>4605</v>
      </c>
      <c r="CA72" t="s">
        <v>4606</v>
      </c>
      <c r="CB72" t="s">
        <v>4607</v>
      </c>
      <c r="CC72" t="s">
        <v>4608</v>
      </c>
      <c r="CD72" t="s">
        <v>4609</v>
      </c>
      <c r="CE72" t="s">
        <v>4610</v>
      </c>
      <c r="CF72" t="s">
        <v>4611</v>
      </c>
      <c r="CG72" t="s">
        <v>4612</v>
      </c>
      <c r="CH72" t="s">
        <v>4613</v>
      </c>
      <c r="CI72" t="s">
        <v>4614</v>
      </c>
      <c r="CJ72" t="s">
        <v>4615</v>
      </c>
      <c r="CK72" t="s">
        <v>4616</v>
      </c>
      <c r="CL72" t="s">
        <v>4617</v>
      </c>
      <c r="CM72" t="s">
        <v>4618</v>
      </c>
      <c r="CN72" t="s">
        <v>4619</v>
      </c>
      <c r="CO72" t="s">
        <v>4620</v>
      </c>
      <c r="CP72" t="s">
        <v>2159</v>
      </c>
      <c r="CQ72" t="s">
        <v>4621</v>
      </c>
      <c r="CR72" t="s">
        <v>4143</v>
      </c>
      <c r="CS72" t="s">
        <v>4143</v>
      </c>
      <c r="CT72" t="s">
        <v>4622</v>
      </c>
      <c r="CU72" t="s">
        <v>2159</v>
      </c>
      <c r="CV72" t="s">
        <v>2234</v>
      </c>
      <c r="CW72" t="s">
        <v>2234</v>
      </c>
      <c r="CX72" t="s">
        <v>2159</v>
      </c>
      <c r="DA72" t="s">
        <v>1288</v>
      </c>
      <c r="DB72" t="s">
        <v>1162</v>
      </c>
    </row>
    <row r="73" spans="1:106" x14ac:dyDescent="0.3">
      <c r="A73" t="s">
        <v>465</v>
      </c>
      <c r="B73" t="s">
        <v>466</v>
      </c>
      <c r="C73" t="s">
        <v>1666</v>
      </c>
      <c r="D73" t="s">
        <v>1667</v>
      </c>
      <c r="E73" t="s">
        <v>1668</v>
      </c>
      <c r="F73" t="s">
        <v>1669</v>
      </c>
      <c r="G73">
        <v>0</v>
      </c>
      <c r="H73">
        <v>0</v>
      </c>
      <c r="I73">
        <v>0</v>
      </c>
      <c r="J73">
        <v>0</v>
      </c>
      <c r="K73">
        <v>0</v>
      </c>
      <c r="L73">
        <v>0</v>
      </c>
      <c r="M73" t="s">
        <v>1020</v>
      </c>
      <c r="N73" t="s">
        <v>1020</v>
      </c>
      <c r="O73" t="s">
        <v>1020</v>
      </c>
      <c r="P73" t="s">
        <v>1020</v>
      </c>
      <c r="Q73" t="s">
        <v>1162</v>
      </c>
      <c r="R73" t="s">
        <v>1162</v>
      </c>
      <c r="S73" t="s">
        <v>1162</v>
      </c>
      <c r="T73" t="s">
        <v>1162</v>
      </c>
      <c r="U73" t="s">
        <v>1020</v>
      </c>
      <c r="V73" t="s">
        <v>1162</v>
      </c>
      <c r="W73" s="169" t="s">
        <v>1162</v>
      </c>
      <c r="X73" t="s">
        <v>1055</v>
      </c>
      <c r="Y73" t="s">
        <v>1051</v>
      </c>
      <c r="Z73" t="s">
        <v>1053</v>
      </c>
      <c r="AA73" t="s">
        <v>1051</v>
      </c>
      <c r="AB73" t="s">
        <v>2597</v>
      </c>
      <c r="AC73" t="s">
        <v>2456</v>
      </c>
      <c r="AD73" t="s">
        <v>2598</v>
      </c>
      <c r="AE73" t="s">
        <v>2599</v>
      </c>
      <c r="AF73" t="s">
        <v>2600</v>
      </c>
      <c r="AG73" t="s">
        <v>2601</v>
      </c>
      <c r="AH73" t="s">
        <v>2602</v>
      </c>
      <c r="AI73" t="s">
        <v>2603</v>
      </c>
      <c r="AJ73" t="s">
        <v>2456</v>
      </c>
      <c r="AK73" t="s">
        <v>2456</v>
      </c>
      <c r="AL73" t="s">
        <v>2456</v>
      </c>
      <c r="AM73" t="s">
        <v>2456</v>
      </c>
      <c r="AN73" t="s">
        <v>1074</v>
      </c>
      <c r="AO73" t="s">
        <v>1074</v>
      </c>
      <c r="AP73" t="s">
        <v>1074</v>
      </c>
      <c r="AQ73" t="s">
        <v>1072</v>
      </c>
      <c r="AR73" t="s">
        <v>1072</v>
      </c>
      <c r="AS73" t="s">
        <v>1074</v>
      </c>
      <c r="AT73" t="s">
        <v>1076</v>
      </c>
      <c r="AU73" t="s">
        <v>1072</v>
      </c>
      <c r="AV73" t="s">
        <v>1074</v>
      </c>
      <c r="AW73" t="s">
        <v>1074</v>
      </c>
      <c r="AX73" t="s">
        <v>1074</v>
      </c>
      <c r="AY73" t="s">
        <v>1074</v>
      </c>
      <c r="AZ73" t="s">
        <v>1074</v>
      </c>
      <c r="BA73" t="s">
        <v>1072</v>
      </c>
      <c r="BB73" t="s">
        <v>1074</v>
      </c>
      <c r="BC73" t="s">
        <v>1076</v>
      </c>
      <c r="BD73" t="s">
        <v>1072</v>
      </c>
      <c r="BE73" t="s">
        <v>1074</v>
      </c>
      <c r="BF73" t="s">
        <v>1076</v>
      </c>
      <c r="BG73" t="s">
        <v>1076</v>
      </c>
      <c r="BH73" t="s">
        <v>1076</v>
      </c>
      <c r="BI73" t="s">
        <v>1074</v>
      </c>
      <c r="BJ73" t="s">
        <v>1074</v>
      </c>
      <c r="BK73" t="s">
        <v>1074</v>
      </c>
      <c r="BL73" t="s">
        <v>1076</v>
      </c>
      <c r="BM73" t="s">
        <v>1072</v>
      </c>
      <c r="BN73" t="s">
        <v>1074</v>
      </c>
      <c r="BO73" t="s">
        <v>1162</v>
      </c>
      <c r="BP73" t="s">
        <v>1162</v>
      </c>
      <c r="BQ73" t="s">
        <v>1162</v>
      </c>
      <c r="BR73" t="s">
        <v>1162</v>
      </c>
      <c r="BS73" t="s">
        <v>1162</v>
      </c>
      <c r="BT73" t="s">
        <v>1162</v>
      </c>
      <c r="BU73" t="s">
        <v>4623</v>
      </c>
      <c r="BV73" t="s">
        <v>1162</v>
      </c>
      <c r="BW73" t="s">
        <v>1162</v>
      </c>
      <c r="BX73" t="s">
        <v>4624</v>
      </c>
      <c r="BY73" t="s">
        <v>4625</v>
      </c>
      <c r="BZ73" t="s">
        <v>4626</v>
      </c>
      <c r="CA73" t="s">
        <v>4627</v>
      </c>
      <c r="CB73" t="s">
        <v>4628</v>
      </c>
      <c r="CC73" t="s">
        <v>4629</v>
      </c>
      <c r="CD73" t="s">
        <v>4630</v>
      </c>
      <c r="CE73" t="s">
        <v>4631</v>
      </c>
      <c r="CF73" t="s">
        <v>2456</v>
      </c>
      <c r="CG73" t="s">
        <v>4632</v>
      </c>
      <c r="CH73" t="s">
        <v>4633</v>
      </c>
      <c r="CI73" t="s">
        <v>4634</v>
      </c>
      <c r="CJ73" t="s">
        <v>4635</v>
      </c>
      <c r="CK73" t="s">
        <v>4636</v>
      </c>
      <c r="CL73" t="s">
        <v>4637</v>
      </c>
      <c r="CM73" t="s">
        <v>4638</v>
      </c>
      <c r="CN73" t="s">
        <v>4639</v>
      </c>
      <c r="CO73" t="s">
        <v>4640</v>
      </c>
      <c r="CP73" t="s">
        <v>2456</v>
      </c>
      <c r="CQ73" t="s">
        <v>2456</v>
      </c>
      <c r="CR73" t="s">
        <v>2456</v>
      </c>
      <c r="CS73" t="s">
        <v>2456</v>
      </c>
      <c r="CT73" t="s">
        <v>2456</v>
      </c>
      <c r="CU73" t="s">
        <v>2456</v>
      </c>
      <c r="CV73" t="s">
        <v>2456</v>
      </c>
      <c r="CW73" t="s">
        <v>4641</v>
      </c>
      <c r="CX73" t="s">
        <v>2456</v>
      </c>
      <c r="DA73" t="s">
        <v>1288</v>
      </c>
      <c r="DB73" t="s">
        <v>1162</v>
      </c>
    </row>
    <row r="74" spans="1:106" x14ac:dyDescent="0.3">
      <c r="A74" t="s">
        <v>467</v>
      </c>
      <c r="B74" t="s">
        <v>468</v>
      </c>
      <c r="C74" t="s">
        <v>1342</v>
      </c>
      <c r="D74" t="s">
        <v>1343</v>
      </c>
      <c r="E74" t="s">
        <v>1344</v>
      </c>
      <c r="F74" t="s">
        <v>1345</v>
      </c>
      <c r="G74">
        <v>0</v>
      </c>
      <c r="H74">
        <v>0</v>
      </c>
      <c r="I74">
        <v>0</v>
      </c>
      <c r="J74">
        <v>0</v>
      </c>
      <c r="K74">
        <v>0</v>
      </c>
      <c r="L74">
        <v>0</v>
      </c>
      <c r="M74" t="s">
        <v>1020</v>
      </c>
      <c r="N74" t="s">
        <v>1020</v>
      </c>
      <c r="O74" t="s">
        <v>1020</v>
      </c>
      <c r="P74" t="s">
        <v>1020</v>
      </c>
      <c r="Q74" t="s">
        <v>1162</v>
      </c>
      <c r="R74" t="s">
        <v>1162</v>
      </c>
      <c r="S74" t="s">
        <v>1162</v>
      </c>
      <c r="T74" t="s">
        <v>1162</v>
      </c>
      <c r="U74" t="s">
        <v>1020</v>
      </c>
      <c r="V74" t="s">
        <v>1162</v>
      </c>
      <c r="W74" s="169" t="s">
        <v>1162</v>
      </c>
      <c r="X74" t="s">
        <v>1053</v>
      </c>
      <c r="Y74" t="s">
        <v>1051</v>
      </c>
      <c r="Z74" t="s">
        <v>1051</v>
      </c>
      <c r="AA74" t="s">
        <v>1053</v>
      </c>
      <c r="AB74" t="s">
        <v>2604</v>
      </c>
      <c r="AC74" t="s">
        <v>2605</v>
      </c>
      <c r="AD74" t="s">
        <v>2605</v>
      </c>
      <c r="AE74" t="s">
        <v>2606</v>
      </c>
      <c r="AF74" t="s">
        <v>2607</v>
      </c>
      <c r="AG74" t="s">
        <v>2608</v>
      </c>
      <c r="AH74" t="s">
        <v>2609</v>
      </c>
      <c r="AI74" t="s">
        <v>2610</v>
      </c>
      <c r="AJ74" t="s">
        <v>2611</v>
      </c>
      <c r="AK74" t="s">
        <v>2159</v>
      </c>
      <c r="AL74" t="s">
        <v>2159</v>
      </c>
      <c r="AM74" t="s">
        <v>2612</v>
      </c>
      <c r="AN74" t="s">
        <v>1076</v>
      </c>
      <c r="AO74" t="s">
        <v>1076</v>
      </c>
      <c r="AP74" t="s">
        <v>1076</v>
      </c>
      <c r="AQ74" t="s">
        <v>1074</v>
      </c>
      <c r="AR74" t="s">
        <v>1072</v>
      </c>
      <c r="AS74" t="s">
        <v>1074</v>
      </c>
      <c r="AT74" t="s">
        <v>1074</v>
      </c>
      <c r="AU74" t="s">
        <v>1074</v>
      </c>
      <c r="AV74" t="s">
        <v>1072</v>
      </c>
      <c r="AW74" t="s">
        <v>1076</v>
      </c>
      <c r="AX74" t="s">
        <v>1076</v>
      </c>
      <c r="AY74" t="s">
        <v>1076</v>
      </c>
      <c r="AZ74" t="s">
        <v>1074</v>
      </c>
      <c r="BA74" t="s">
        <v>1072</v>
      </c>
      <c r="BB74" t="s">
        <v>1074</v>
      </c>
      <c r="BC74" t="s">
        <v>1074</v>
      </c>
      <c r="BD74" t="s">
        <v>1074</v>
      </c>
      <c r="BE74" t="s">
        <v>1072</v>
      </c>
      <c r="BF74" t="s">
        <v>1076</v>
      </c>
      <c r="BG74" t="s">
        <v>1076</v>
      </c>
      <c r="BH74" t="s">
        <v>1076</v>
      </c>
      <c r="BI74" t="s">
        <v>1074</v>
      </c>
      <c r="BJ74" t="s">
        <v>1074</v>
      </c>
      <c r="BK74" t="s">
        <v>1074</v>
      </c>
      <c r="BL74" t="s">
        <v>1074</v>
      </c>
      <c r="BM74" t="s">
        <v>1074</v>
      </c>
      <c r="BN74" t="s">
        <v>1072</v>
      </c>
      <c r="BO74" t="s">
        <v>4642</v>
      </c>
      <c r="BP74" t="s">
        <v>4643</v>
      </c>
      <c r="BQ74" t="s">
        <v>4644</v>
      </c>
      <c r="BR74" t="s">
        <v>1162</v>
      </c>
      <c r="BS74" t="s">
        <v>1162</v>
      </c>
      <c r="BT74" t="s">
        <v>1162</v>
      </c>
      <c r="BU74" t="s">
        <v>1162</v>
      </c>
      <c r="BV74" t="s">
        <v>1162</v>
      </c>
      <c r="BW74" t="s">
        <v>4645</v>
      </c>
      <c r="BX74" t="s">
        <v>4646</v>
      </c>
      <c r="BY74" t="s">
        <v>4647</v>
      </c>
      <c r="BZ74" t="s">
        <v>4647</v>
      </c>
      <c r="CA74" t="s">
        <v>4647</v>
      </c>
      <c r="CB74" t="s">
        <v>4648</v>
      </c>
      <c r="CC74" t="s">
        <v>4649</v>
      </c>
      <c r="CD74" t="s">
        <v>4650</v>
      </c>
      <c r="CE74" t="s">
        <v>4651</v>
      </c>
      <c r="CF74" t="s">
        <v>4652</v>
      </c>
      <c r="CG74" t="s">
        <v>4653</v>
      </c>
      <c r="CH74" t="s">
        <v>4653</v>
      </c>
      <c r="CI74" t="s">
        <v>4653</v>
      </c>
      <c r="CJ74" t="s">
        <v>4654</v>
      </c>
      <c r="CK74" t="s">
        <v>4655</v>
      </c>
      <c r="CL74" t="s">
        <v>4656</v>
      </c>
      <c r="CM74" t="s">
        <v>4657</v>
      </c>
      <c r="CN74" t="s">
        <v>4658</v>
      </c>
      <c r="CO74" t="s">
        <v>4659</v>
      </c>
      <c r="CP74" t="s">
        <v>4660</v>
      </c>
      <c r="CQ74" t="s">
        <v>4660</v>
      </c>
      <c r="CR74" t="s">
        <v>4660</v>
      </c>
      <c r="CS74" t="s">
        <v>4660</v>
      </c>
      <c r="CT74" t="s">
        <v>4660</v>
      </c>
      <c r="CU74" t="s">
        <v>4660</v>
      </c>
      <c r="CV74" t="s">
        <v>4661</v>
      </c>
      <c r="CW74" t="s">
        <v>4662</v>
      </c>
      <c r="CX74" t="s">
        <v>4663</v>
      </c>
      <c r="DA74" t="s">
        <v>1288</v>
      </c>
      <c r="DB74" t="s">
        <v>1162</v>
      </c>
    </row>
    <row r="75" spans="1:106" x14ac:dyDescent="0.3">
      <c r="A75" t="s">
        <v>471</v>
      </c>
      <c r="B75" t="s">
        <v>472</v>
      </c>
      <c r="C75" t="s">
        <v>1495</v>
      </c>
      <c r="D75" t="s">
        <v>1496</v>
      </c>
      <c r="E75">
        <v>2030494336</v>
      </c>
      <c r="F75" t="s">
        <v>1497</v>
      </c>
      <c r="G75">
        <v>0</v>
      </c>
      <c r="H75">
        <v>0</v>
      </c>
      <c r="I75">
        <v>0</v>
      </c>
      <c r="J75">
        <v>0</v>
      </c>
      <c r="K75">
        <v>0</v>
      </c>
      <c r="L75">
        <v>0</v>
      </c>
      <c r="M75" t="s">
        <v>1020</v>
      </c>
      <c r="N75" t="s">
        <v>1020</v>
      </c>
      <c r="O75" t="s">
        <v>1020</v>
      </c>
      <c r="P75" t="s">
        <v>1020</v>
      </c>
      <c r="Q75" t="s">
        <v>1162</v>
      </c>
      <c r="R75" t="s">
        <v>1162</v>
      </c>
      <c r="S75" t="s">
        <v>1162</v>
      </c>
      <c r="T75" t="s">
        <v>1162</v>
      </c>
      <c r="U75" t="s">
        <v>1020</v>
      </c>
      <c r="V75" t="s">
        <v>1162</v>
      </c>
      <c r="W75" s="169" t="s">
        <v>1162</v>
      </c>
      <c r="X75" t="s">
        <v>1051</v>
      </c>
      <c r="Y75" t="s">
        <v>1051</v>
      </c>
      <c r="Z75" t="s">
        <v>1051</v>
      </c>
      <c r="AA75" t="s">
        <v>1051</v>
      </c>
      <c r="AB75" t="s">
        <v>2613</v>
      </c>
      <c r="AC75" t="s">
        <v>2614</v>
      </c>
      <c r="AD75" t="s">
        <v>2615</v>
      </c>
      <c r="AE75" t="s">
        <v>2616</v>
      </c>
      <c r="AF75" t="s">
        <v>2617</v>
      </c>
      <c r="AG75" t="s">
        <v>2617</v>
      </c>
      <c r="AH75" t="s">
        <v>2617</v>
      </c>
      <c r="AI75" t="s">
        <v>2618</v>
      </c>
      <c r="AJ75" t="s">
        <v>2159</v>
      </c>
      <c r="AK75" t="s">
        <v>2159</v>
      </c>
      <c r="AL75" t="s">
        <v>2159</v>
      </c>
      <c r="AM75" t="s">
        <v>2159</v>
      </c>
      <c r="AN75" t="s">
        <v>1076</v>
      </c>
      <c r="AO75" t="s">
        <v>1076</v>
      </c>
      <c r="AP75" t="s">
        <v>1076</v>
      </c>
      <c r="AQ75" t="s">
        <v>1076</v>
      </c>
      <c r="AR75" t="s">
        <v>1076</v>
      </c>
      <c r="AS75" t="s">
        <v>1076</v>
      </c>
      <c r="AT75" t="s">
        <v>1076</v>
      </c>
      <c r="AU75" t="s">
        <v>1076</v>
      </c>
      <c r="AV75" t="s">
        <v>1074</v>
      </c>
      <c r="AW75" t="s">
        <v>1076</v>
      </c>
      <c r="AX75" t="s">
        <v>1076</v>
      </c>
      <c r="AY75" t="s">
        <v>1076</v>
      </c>
      <c r="AZ75" t="s">
        <v>1076</v>
      </c>
      <c r="BA75" t="s">
        <v>1076</v>
      </c>
      <c r="BB75" t="s">
        <v>1076</v>
      </c>
      <c r="BC75" t="s">
        <v>1076</v>
      </c>
      <c r="BD75" t="s">
        <v>1076</v>
      </c>
      <c r="BE75" t="s">
        <v>1074</v>
      </c>
      <c r="BF75" t="s">
        <v>1076</v>
      </c>
      <c r="BG75" t="s">
        <v>1076</v>
      </c>
      <c r="BH75" t="s">
        <v>1076</v>
      </c>
      <c r="BI75" t="s">
        <v>1076</v>
      </c>
      <c r="BJ75" t="s">
        <v>1076</v>
      </c>
      <c r="BK75" t="s">
        <v>1076</v>
      </c>
      <c r="BL75" t="s">
        <v>1076</v>
      </c>
      <c r="BM75" t="s">
        <v>1076</v>
      </c>
      <c r="BN75" t="s">
        <v>1074</v>
      </c>
      <c r="BO75" t="s">
        <v>4664</v>
      </c>
      <c r="BP75" t="s">
        <v>4665</v>
      </c>
      <c r="BQ75" t="s">
        <v>4666</v>
      </c>
      <c r="BR75" t="s">
        <v>4667</v>
      </c>
      <c r="BS75" t="s">
        <v>4668</v>
      </c>
      <c r="BT75" t="s">
        <v>4669</v>
      </c>
      <c r="BU75" t="s">
        <v>4670</v>
      </c>
      <c r="BV75" t="s">
        <v>4671</v>
      </c>
      <c r="BW75" t="s">
        <v>1162</v>
      </c>
      <c r="BX75" t="s">
        <v>4672</v>
      </c>
      <c r="BY75" t="s">
        <v>4673</v>
      </c>
      <c r="BZ75" t="s">
        <v>4672</v>
      </c>
      <c r="CA75" t="s">
        <v>4674</v>
      </c>
      <c r="CB75" t="s">
        <v>4675</v>
      </c>
      <c r="CC75" t="s">
        <v>4676</v>
      </c>
      <c r="CD75" t="s">
        <v>4677</v>
      </c>
      <c r="CE75" t="s">
        <v>4678</v>
      </c>
      <c r="CF75" t="s">
        <v>4679</v>
      </c>
      <c r="CG75" t="s">
        <v>2304</v>
      </c>
      <c r="CH75" t="s">
        <v>4680</v>
      </c>
      <c r="CI75" t="s">
        <v>2304</v>
      </c>
      <c r="CJ75" t="s">
        <v>2304</v>
      </c>
      <c r="CK75" t="s">
        <v>4681</v>
      </c>
      <c r="CL75" t="s">
        <v>2304</v>
      </c>
      <c r="CM75" t="s">
        <v>4682</v>
      </c>
      <c r="CN75" t="s">
        <v>2304</v>
      </c>
      <c r="CO75" t="s">
        <v>4683</v>
      </c>
      <c r="CP75" t="s">
        <v>2304</v>
      </c>
      <c r="CQ75" t="s">
        <v>2304</v>
      </c>
      <c r="CR75" t="s">
        <v>2304</v>
      </c>
      <c r="CS75" t="s">
        <v>2304</v>
      </c>
      <c r="CT75" t="s">
        <v>2304</v>
      </c>
      <c r="CU75" t="s">
        <v>2304</v>
      </c>
      <c r="CV75" t="s">
        <v>2304</v>
      </c>
      <c r="CW75" t="s">
        <v>2304</v>
      </c>
      <c r="CX75" t="s">
        <v>2304</v>
      </c>
      <c r="DA75" t="s">
        <v>1288</v>
      </c>
      <c r="DB75" t="s">
        <v>1162</v>
      </c>
    </row>
    <row r="76" spans="1:106" x14ac:dyDescent="0.3">
      <c r="A76" t="s">
        <v>473</v>
      </c>
      <c r="B76" t="s">
        <v>474</v>
      </c>
      <c r="C76" t="s">
        <v>1689</v>
      </c>
      <c r="D76" t="s">
        <v>1690</v>
      </c>
      <c r="E76" t="s">
        <v>1691</v>
      </c>
      <c r="F76" t="s">
        <v>1692</v>
      </c>
      <c r="G76">
        <v>0</v>
      </c>
      <c r="H76">
        <v>0</v>
      </c>
      <c r="I76">
        <v>0</v>
      </c>
      <c r="J76">
        <v>0</v>
      </c>
      <c r="K76">
        <v>0</v>
      </c>
      <c r="L76">
        <v>0</v>
      </c>
      <c r="M76" t="s">
        <v>1020</v>
      </c>
      <c r="N76" t="s">
        <v>1020</v>
      </c>
      <c r="O76" t="s">
        <v>1020</v>
      </c>
      <c r="P76" t="s">
        <v>1020</v>
      </c>
      <c r="Q76" t="s">
        <v>1162</v>
      </c>
      <c r="R76" t="s">
        <v>1162</v>
      </c>
      <c r="S76" t="s">
        <v>1162</v>
      </c>
      <c r="T76" t="s">
        <v>1162</v>
      </c>
      <c r="U76" t="s">
        <v>1020</v>
      </c>
      <c r="V76" t="s">
        <v>1162</v>
      </c>
      <c r="W76" s="169" t="s">
        <v>1162</v>
      </c>
      <c r="X76" t="s">
        <v>1051</v>
      </c>
      <c r="Y76" t="s">
        <v>1051</v>
      </c>
      <c r="Z76" t="s">
        <v>1051</v>
      </c>
      <c r="AA76" t="s">
        <v>1051</v>
      </c>
      <c r="AB76" t="s">
        <v>2619</v>
      </c>
      <c r="AC76" t="s">
        <v>2620</v>
      </c>
      <c r="AD76" t="s">
        <v>2621</v>
      </c>
      <c r="AE76" t="s">
        <v>2622</v>
      </c>
      <c r="AF76" t="s">
        <v>2623</v>
      </c>
      <c r="AG76" t="s">
        <v>2624</v>
      </c>
      <c r="AH76" t="s">
        <v>2625</v>
      </c>
      <c r="AI76" t="s">
        <v>2626</v>
      </c>
      <c r="AJ76" t="s">
        <v>2627</v>
      </c>
      <c r="AK76" t="s">
        <v>2628</v>
      </c>
      <c r="AL76" t="s">
        <v>2629</v>
      </c>
      <c r="AM76" t="s">
        <v>2630</v>
      </c>
      <c r="AN76" t="s">
        <v>1074</v>
      </c>
      <c r="AO76" t="s">
        <v>1074</v>
      </c>
      <c r="AP76" t="s">
        <v>1074</v>
      </c>
      <c r="AQ76" t="s">
        <v>1074</v>
      </c>
      <c r="AR76" t="s">
        <v>1074</v>
      </c>
      <c r="AS76" t="s">
        <v>1074</v>
      </c>
      <c r="AT76" t="s">
        <v>1074</v>
      </c>
      <c r="AU76" t="s">
        <v>1074</v>
      </c>
      <c r="AV76" t="s">
        <v>1074</v>
      </c>
      <c r="AW76" t="s">
        <v>1074</v>
      </c>
      <c r="AX76" t="s">
        <v>1074</v>
      </c>
      <c r="AY76" t="s">
        <v>1074</v>
      </c>
      <c r="AZ76" t="s">
        <v>1074</v>
      </c>
      <c r="BA76" t="s">
        <v>1074</v>
      </c>
      <c r="BB76" t="s">
        <v>1074</v>
      </c>
      <c r="BC76" t="s">
        <v>1074</v>
      </c>
      <c r="BD76" t="s">
        <v>1074</v>
      </c>
      <c r="BE76" t="s">
        <v>1074</v>
      </c>
      <c r="BF76" t="s">
        <v>1074</v>
      </c>
      <c r="BG76" t="s">
        <v>1074</v>
      </c>
      <c r="BH76" t="s">
        <v>1074</v>
      </c>
      <c r="BI76" t="s">
        <v>1074</v>
      </c>
      <c r="BJ76" t="s">
        <v>1074</v>
      </c>
      <c r="BK76" t="s">
        <v>1074</v>
      </c>
      <c r="BL76" t="s">
        <v>1074</v>
      </c>
      <c r="BM76" t="s">
        <v>1074</v>
      </c>
      <c r="BN76" t="s">
        <v>1074</v>
      </c>
      <c r="BO76" t="s">
        <v>1162</v>
      </c>
      <c r="BP76" t="s">
        <v>1162</v>
      </c>
      <c r="BQ76" t="s">
        <v>1162</v>
      </c>
      <c r="BR76" t="s">
        <v>4684</v>
      </c>
      <c r="BS76" t="s">
        <v>1162</v>
      </c>
      <c r="BT76" t="s">
        <v>1162</v>
      </c>
      <c r="BU76" t="s">
        <v>1162</v>
      </c>
      <c r="BV76" t="s">
        <v>1162</v>
      </c>
      <c r="BW76" t="s">
        <v>1162</v>
      </c>
      <c r="BX76" t="s">
        <v>4685</v>
      </c>
      <c r="BY76" t="s">
        <v>4686</v>
      </c>
      <c r="BZ76" t="s">
        <v>4687</v>
      </c>
      <c r="CA76" t="s">
        <v>4688</v>
      </c>
      <c r="CB76" t="s">
        <v>4689</v>
      </c>
      <c r="CC76" t="s">
        <v>4690</v>
      </c>
      <c r="CD76" t="s">
        <v>4691</v>
      </c>
      <c r="CE76" t="s">
        <v>4692</v>
      </c>
      <c r="CF76" t="s">
        <v>4693</v>
      </c>
      <c r="CG76" t="s">
        <v>4694</v>
      </c>
      <c r="CH76" t="s">
        <v>4695</v>
      </c>
      <c r="CI76" t="s">
        <v>4696</v>
      </c>
      <c r="CJ76" t="s">
        <v>4697</v>
      </c>
      <c r="CK76" t="s">
        <v>4698</v>
      </c>
      <c r="CL76" t="s">
        <v>4699</v>
      </c>
      <c r="CM76" t="s">
        <v>4700</v>
      </c>
      <c r="CN76" t="s">
        <v>4701</v>
      </c>
      <c r="CO76" t="s">
        <v>4702</v>
      </c>
      <c r="CP76" t="s">
        <v>4703</v>
      </c>
      <c r="CQ76" t="s">
        <v>4704</v>
      </c>
      <c r="CR76" t="s">
        <v>4705</v>
      </c>
      <c r="CS76" t="s">
        <v>2138</v>
      </c>
      <c r="CT76" t="s">
        <v>4706</v>
      </c>
      <c r="CU76" t="s">
        <v>4707</v>
      </c>
      <c r="CV76" t="s">
        <v>2138</v>
      </c>
      <c r="CW76" t="s">
        <v>2138</v>
      </c>
      <c r="CX76" t="s">
        <v>4708</v>
      </c>
      <c r="DA76" t="s">
        <v>1288</v>
      </c>
      <c r="DB76" t="s">
        <v>1162</v>
      </c>
    </row>
    <row r="77" spans="1:106" x14ac:dyDescent="0.3">
      <c r="A77" t="s">
        <v>477</v>
      </c>
      <c r="B77" t="s">
        <v>478</v>
      </c>
      <c r="C77" t="s">
        <v>1346</v>
      </c>
      <c r="D77" t="s">
        <v>1347</v>
      </c>
      <c r="E77" t="s">
        <v>1348</v>
      </c>
      <c r="F77" t="s">
        <v>1349</v>
      </c>
      <c r="G77">
        <v>0</v>
      </c>
      <c r="H77">
        <v>0</v>
      </c>
      <c r="I77">
        <v>0</v>
      </c>
      <c r="J77">
        <v>0</v>
      </c>
      <c r="K77">
        <v>0</v>
      </c>
      <c r="L77">
        <v>0</v>
      </c>
      <c r="M77" t="s">
        <v>1020</v>
      </c>
      <c r="N77" t="s">
        <v>1020</v>
      </c>
      <c r="O77" t="s">
        <v>1020</v>
      </c>
      <c r="P77" t="s">
        <v>1020</v>
      </c>
      <c r="Q77" t="s">
        <v>1162</v>
      </c>
      <c r="R77" t="s">
        <v>1162</v>
      </c>
      <c r="S77" t="s">
        <v>1162</v>
      </c>
      <c r="T77" t="s">
        <v>1162</v>
      </c>
      <c r="U77" t="s">
        <v>1020</v>
      </c>
      <c r="V77" t="s">
        <v>1162</v>
      </c>
      <c r="W77" s="169" t="s">
        <v>1162</v>
      </c>
      <c r="X77" t="s">
        <v>1051</v>
      </c>
      <c r="Y77" t="s">
        <v>1051</v>
      </c>
      <c r="Z77" t="s">
        <v>1051</v>
      </c>
      <c r="AA77" t="s">
        <v>1053</v>
      </c>
      <c r="AB77" t="s">
        <v>2631</v>
      </c>
      <c r="AC77" t="s">
        <v>2631</v>
      </c>
      <c r="AD77" t="s">
        <v>2159</v>
      </c>
      <c r="AE77" t="s">
        <v>2632</v>
      </c>
      <c r="AF77" t="s">
        <v>2633</v>
      </c>
      <c r="AG77" t="s">
        <v>2634</v>
      </c>
      <c r="AH77" t="s">
        <v>2635</v>
      </c>
      <c r="AI77" t="s">
        <v>2636</v>
      </c>
      <c r="AJ77" t="s">
        <v>2234</v>
      </c>
      <c r="AK77" t="s">
        <v>2234</v>
      </c>
      <c r="AL77" t="s">
        <v>2234</v>
      </c>
      <c r="AM77" t="s">
        <v>2637</v>
      </c>
      <c r="AN77" t="s">
        <v>1074</v>
      </c>
      <c r="AO77" t="s">
        <v>1074</v>
      </c>
      <c r="AP77" t="s">
        <v>1074</v>
      </c>
      <c r="AQ77" t="s">
        <v>1074</v>
      </c>
      <c r="AR77" t="s">
        <v>1070</v>
      </c>
      <c r="AS77" t="s">
        <v>1074</v>
      </c>
      <c r="AT77" t="s">
        <v>1076</v>
      </c>
      <c r="AU77" t="s">
        <v>1074</v>
      </c>
      <c r="AV77" t="s">
        <v>1074</v>
      </c>
      <c r="AW77" t="s">
        <v>1074</v>
      </c>
      <c r="AX77" t="s">
        <v>1074</v>
      </c>
      <c r="AY77" t="s">
        <v>1076</v>
      </c>
      <c r="AZ77" t="s">
        <v>1074</v>
      </c>
      <c r="BA77" t="s">
        <v>1070</v>
      </c>
      <c r="BB77" t="s">
        <v>1076</v>
      </c>
      <c r="BC77" t="s">
        <v>1076</v>
      </c>
      <c r="BD77" t="s">
        <v>1074</v>
      </c>
      <c r="BE77" t="s">
        <v>1074</v>
      </c>
      <c r="BF77" t="s">
        <v>1076</v>
      </c>
      <c r="BG77" t="s">
        <v>1076</v>
      </c>
      <c r="BH77" t="s">
        <v>1076</v>
      </c>
      <c r="BI77" t="s">
        <v>1074</v>
      </c>
      <c r="BJ77" t="s">
        <v>1072</v>
      </c>
      <c r="BK77" t="s">
        <v>1076</v>
      </c>
      <c r="BL77" t="s">
        <v>1076</v>
      </c>
      <c r="BM77" t="s">
        <v>1074</v>
      </c>
      <c r="BN77" t="s">
        <v>1074</v>
      </c>
      <c r="BO77" t="s">
        <v>1162</v>
      </c>
      <c r="BP77" t="s">
        <v>1162</v>
      </c>
      <c r="BQ77" t="s">
        <v>4709</v>
      </c>
      <c r="BR77" t="s">
        <v>1162</v>
      </c>
      <c r="BS77" t="s">
        <v>1162</v>
      </c>
      <c r="BT77" t="s">
        <v>1162</v>
      </c>
      <c r="BU77" t="s">
        <v>4710</v>
      </c>
      <c r="BV77" t="s">
        <v>1162</v>
      </c>
      <c r="BW77" t="s">
        <v>1162</v>
      </c>
      <c r="BX77" t="s">
        <v>4711</v>
      </c>
      <c r="BY77" t="s">
        <v>4712</v>
      </c>
      <c r="BZ77" t="s">
        <v>4713</v>
      </c>
      <c r="CA77" t="s">
        <v>4714</v>
      </c>
      <c r="CB77" t="s">
        <v>4715</v>
      </c>
      <c r="CC77" t="s">
        <v>4716</v>
      </c>
      <c r="CD77" t="s">
        <v>2159</v>
      </c>
      <c r="CE77" t="s">
        <v>4717</v>
      </c>
      <c r="CF77" t="s">
        <v>4718</v>
      </c>
      <c r="CG77" t="s">
        <v>4719</v>
      </c>
      <c r="CH77" t="s">
        <v>4720</v>
      </c>
      <c r="CI77" t="s">
        <v>4721</v>
      </c>
      <c r="CJ77" t="s">
        <v>4722</v>
      </c>
      <c r="CK77" t="s">
        <v>4715</v>
      </c>
      <c r="CL77" t="s">
        <v>4723</v>
      </c>
      <c r="CM77" t="s">
        <v>4724</v>
      </c>
      <c r="CN77" t="s">
        <v>4725</v>
      </c>
      <c r="CO77" t="s">
        <v>4726</v>
      </c>
      <c r="CP77" t="s">
        <v>2159</v>
      </c>
      <c r="CQ77" t="s">
        <v>2159</v>
      </c>
      <c r="CR77" t="s">
        <v>2159</v>
      </c>
      <c r="CS77" t="s">
        <v>2159</v>
      </c>
      <c r="CT77" t="s">
        <v>2159</v>
      </c>
      <c r="CU77" t="s">
        <v>2159</v>
      </c>
      <c r="CV77" t="s">
        <v>2159</v>
      </c>
      <c r="CW77" t="s">
        <v>2159</v>
      </c>
      <c r="CX77" t="s">
        <v>2159</v>
      </c>
      <c r="DA77" t="s">
        <v>1288</v>
      </c>
      <c r="DB77" t="s">
        <v>1162</v>
      </c>
    </row>
    <row r="78" spans="1:106" x14ac:dyDescent="0.3">
      <c r="A78" t="s">
        <v>481</v>
      </c>
      <c r="B78" t="s">
        <v>482</v>
      </c>
      <c r="C78" t="s">
        <v>1207</v>
      </c>
      <c r="D78" t="s">
        <v>1208</v>
      </c>
      <c r="E78" t="s">
        <v>1209</v>
      </c>
      <c r="F78" t="s">
        <v>1210</v>
      </c>
      <c r="G78">
        <v>0</v>
      </c>
      <c r="H78">
        <v>0</v>
      </c>
      <c r="I78">
        <v>0</v>
      </c>
      <c r="J78">
        <v>0</v>
      </c>
      <c r="K78">
        <v>0</v>
      </c>
      <c r="L78">
        <v>0</v>
      </c>
      <c r="M78" t="s">
        <v>1020</v>
      </c>
      <c r="N78" t="s">
        <v>1020</v>
      </c>
      <c r="O78" t="s">
        <v>1020</v>
      </c>
      <c r="P78" t="s">
        <v>1020</v>
      </c>
      <c r="Q78" t="s">
        <v>1162</v>
      </c>
      <c r="R78" t="s">
        <v>1162</v>
      </c>
      <c r="S78" t="s">
        <v>1162</v>
      </c>
      <c r="T78" t="s">
        <v>1162</v>
      </c>
      <c r="U78" t="s">
        <v>1020</v>
      </c>
      <c r="V78" t="s">
        <v>1162</v>
      </c>
      <c r="W78" s="169" t="s">
        <v>1162</v>
      </c>
      <c r="X78" t="s">
        <v>1051</v>
      </c>
      <c r="Y78" t="s">
        <v>1051</v>
      </c>
      <c r="Z78" t="s">
        <v>1053</v>
      </c>
      <c r="AA78" t="s">
        <v>1051</v>
      </c>
      <c r="AB78" t="s">
        <v>2638</v>
      </c>
      <c r="AC78" t="s">
        <v>2639</v>
      </c>
      <c r="AD78" t="s">
        <v>2640</v>
      </c>
      <c r="AE78" t="s">
        <v>2641</v>
      </c>
      <c r="AF78" t="s">
        <v>2642</v>
      </c>
      <c r="AG78" t="s">
        <v>2643</v>
      </c>
      <c r="AH78" t="s">
        <v>2644</v>
      </c>
      <c r="AI78" t="s">
        <v>2645</v>
      </c>
      <c r="AJ78" t="s">
        <v>2646</v>
      </c>
      <c r="AK78" t="s">
        <v>2647</v>
      </c>
      <c r="AL78" t="s">
        <v>2648</v>
      </c>
      <c r="AM78" t="s">
        <v>2648</v>
      </c>
      <c r="AN78" t="s">
        <v>1074</v>
      </c>
      <c r="AO78" t="s">
        <v>1074</v>
      </c>
      <c r="AP78" t="s">
        <v>1074</v>
      </c>
      <c r="AQ78" t="s">
        <v>1074</v>
      </c>
      <c r="AR78" t="s">
        <v>1074</v>
      </c>
      <c r="AS78" t="s">
        <v>1072</v>
      </c>
      <c r="AT78" t="s">
        <v>1074</v>
      </c>
      <c r="AU78" t="s">
        <v>1074</v>
      </c>
      <c r="AV78" t="s">
        <v>1072</v>
      </c>
      <c r="AW78" t="s">
        <v>1074</v>
      </c>
      <c r="AX78" t="s">
        <v>1074</v>
      </c>
      <c r="AY78" t="s">
        <v>1074</v>
      </c>
      <c r="AZ78" t="s">
        <v>1074</v>
      </c>
      <c r="BA78" t="s">
        <v>1074</v>
      </c>
      <c r="BB78" t="s">
        <v>1072</v>
      </c>
      <c r="BC78" t="s">
        <v>1074</v>
      </c>
      <c r="BD78" t="s">
        <v>1074</v>
      </c>
      <c r="BE78" t="s">
        <v>1074</v>
      </c>
      <c r="BF78" t="s">
        <v>1074</v>
      </c>
      <c r="BG78" t="s">
        <v>1074</v>
      </c>
      <c r="BH78" t="s">
        <v>1074</v>
      </c>
      <c r="BI78" t="s">
        <v>1074</v>
      </c>
      <c r="BJ78" t="s">
        <v>1074</v>
      </c>
      <c r="BK78" t="s">
        <v>1074</v>
      </c>
      <c r="BL78" t="s">
        <v>1076</v>
      </c>
      <c r="BM78" t="s">
        <v>1074</v>
      </c>
      <c r="BN78" t="s">
        <v>1074</v>
      </c>
      <c r="BO78" t="s">
        <v>1162</v>
      </c>
      <c r="BP78" t="s">
        <v>1162</v>
      </c>
      <c r="BQ78" t="s">
        <v>1162</v>
      </c>
      <c r="BR78" t="s">
        <v>1162</v>
      </c>
      <c r="BS78" t="s">
        <v>1162</v>
      </c>
      <c r="BT78" t="s">
        <v>1162</v>
      </c>
      <c r="BU78" t="s">
        <v>1162</v>
      </c>
      <c r="BV78" t="s">
        <v>1162</v>
      </c>
      <c r="BW78" t="s">
        <v>1162</v>
      </c>
      <c r="BX78" t="s">
        <v>4727</v>
      </c>
      <c r="BY78" t="s">
        <v>4728</v>
      </c>
      <c r="BZ78" t="s">
        <v>4729</v>
      </c>
      <c r="CA78" t="s">
        <v>4730</v>
      </c>
      <c r="CB78" t="s">
        <v>4731</v>
      </c>
      <c r="CC78" t="s">
        <v>4732</v>
      </c>
      <c r="CD78" t="s">
        <v>4733</v>
      </c>
      <c r="CE78" t="s">
        <v>4734</v>
      </c>
      <c r="CF78" t="s">
        <v>4735</v>
      </c>
      <c r="CG78" t="s">
        <v>4736</v>
      </c>
      <c r="CH78" t="s">
        <v>4737</v>
      </c>
      <c r="CI78" t="s">
        <v>4738</v>
      </c>
      <c r="CJ78" t="s">
        <v>4739</v>
      </c>
      <c r="CK78" t="s">
        <v>4736</v>
      </c>
      <c r="CL78" t="s">
        <v>4740</v>
      </c>
      <c r="CM78" t="s">
        <v>4741</v>
      </c>
      <c r="CN78" t="s">
        <v>4742</v>
      </c>
      <c r="CO78" t="s">
        <v>4743</v>
      </c>
      <c r="CP78" t="s">
        <v>4744</v>
      </c>
      <c r="CQ78" t="s">
        <v>4744</v>
      </c>
      <c r="CR78" t="s">
        <v>4744</v>
      </c>
      <c r="CS78" t="s">
        <v>4744</v>
      </c>
      <c r="CT78" t="s">
        <v>4744</v>
      </c>
      <c r="CU78" t="s">
        <v>4744</v>
      </c>
      <c r="CV78" t="s">
        <v>4745</v>
      </c>
      <c r="CW78" t="s">
        <v>4744</v>
      </c>
      <c r="CX78" t="s">
        <v>4746</v>
      </c>
      <c r="DA78" t="s">
        <v>1288</v>
      </c>
      <c r="DB78" t="s">
        <v>1162</v>
      </c>
    </row>
    <row r="79" spans="1:106" x14ac:dyDescent="0.3">
      <c r="A79" t="s">
        <v>485</v>
      </c>
      <c r="B79" t="s">
        <v>486</v>
      </c>
      <c r="C79" t="s">
        <v>1293</v>
      </c>
      <c r="D79" t="s">
        <v>1294</v>
      </c>
      <c r="E79" t="s">
        <v>1295</v>
      </c>
      <c r="F79" t="s">
        <v>1296</v>
      </c>
      <c r="G79">
        <v>0</v>
      </c>
      <c r="H79">
        <v>0</v>
      </c>
      <c r="I79">
        <v>0</v>
      </c>
      <c r="J79">
        <v>0</v>
      </c>
      <c r="K79">
        <v>0</v>
      </c>
      <c r="L79">
        <v>0</v>
      </c>
      <c r="M79" t="s">
        <v>1020</v>
      </c>
      <c r="N79" t="s">
        <v>1020</v>
      </c>
      <c r="O79" t="s">
        <v>1020</v>
      </c>
      <c r="P79" t="s">
        <v>1020</v>
      </c>
      <c r="Q79" t="s">
        <v>1162</v>
      </c>
      <c r="R79" t="s">
        <v>1162</v>
      </c>
      <c r="S79" t="s">
        <v>1162</v>
      </c>
      <c r="T79" t="s">
        <v>1162</v>
      </c>
      <c r="U79" t="s">
        <v>1020</v>
      </c>
      <c r="V79" t="s">
        <v>1162</v>
      </c>
      <c r="W79" s="169" t="s">
        <v>1162</v>
      </c>
      <c r="X79" t="s">
        <v>1051</v>
      </c>
      <c r="Y79" t="s">
        <v>1053</v>
      </c>
      <c r="Z79" t="s">
        <v>1051</v>
      </c>
      <c r="AA79" t="s">
        <v>1051</v>
      </c>
      <c r="AB79" t="s">
        <v>2649</v>
      </c>
      <c r="AC79" t="s">
        <v>2650</v>
      </c>
      <c r="AD79" t="s">
        <v>2651</v>
      </c>
      <c r="AE79" t="s">
        <v>2652</v>
      </c>
      <c r="AF79" t="s">
        <v>2653</v>
      </c>
      <c r="AG79" t="s">
        <v>2654</v>
      </c>
      <c r="AH79" t="s">
        <v>2050</v>
      </c>
      <c r="AI79" t="s">
        <v>2655</v>
      </c>
      <c r="AJ79" t="s">
        <v>2656</v>
      </c>
      <c r="AK79" t="s">
        <v>2050</v>
      </c>
      <c r="AL79" t="s">
        <v>2050</v>
      </c>
      <c r="AM79" t="s">
        <v>2657</v>
      </c>
      <c r="AN79" t="s">
        <v>1072</v>
      </c>
      <c r="AO79" t="s">
        <v>1072</v>
      </c>
      <c r="AP79" t="s">
        <v>1072</v>
      </c>
      <c r="AQ79" t="s">
        <v>1072</v>
      </c>
      <c r="AR79" t="s">
        <v>1072</v>
      </c>
      <c r="AS79" t="s">
        <v>1072</v>
      </c>
      <c r="AT79" t="s">
        <v>1074</v>
      </c>
      <c r="AU79" t="s">
        <v>1074</v>
      </c>
      <c r="AV79" t="s">
        <v>1072</v>
      </c>
      <c r="AW79" t="s">
        <v>1074</v>
      </c>
      <c r="AX79" t="s">
        <v>1074</v>
      </c>
      <c r="AY79" t="s">
        <v>1074</v>
      </c>
      <c r="AZ79" t="s">
        <v>1072</v>
      </c>
      <c r="BA79" t="s">
        <v>1072</v>
      </c>
      <c r="BB79" t="s">
        <v>1072</v>
      </c>
      <c r="BC79" t="s">
        <v>1074</v>
      </c>
      <c r="BD79" t="s">
        <v>1074</v>
      </c>
      <c r="BE79" t="s">
        <v>1074</v>
      </c>
      <c r="BF79" t="s">
        <v>1074</v>
      </c>
      <c r="BG79" t="s">
        <v>1074</v>
      </c>
      <c r="BH79" t="s">
        <v>1074</v>
      </c>
      <c r="BI79" t="s">
        <v>1074</v>
      </c>
      <c r="BJ79" t="s">
        <v>1074</v>
      </c>
      <c r="BK79" t="s">
        <v>1072</v>
      </c>
      <c r="BL79" t="s">
        <v>1076</v>
      </c>
      <c r="BM79" t="s">
        <v>1076</v>
      </c>
      <c r="BN79" t="s">
        <v>1074</v>
      </c>
      <c r="BO79" t="s">
        <v>1162</v>
      </c>
      <c r="BP79" t="s">
        <v>1162</v>
      </c>
      <c r="BQ79" t="s">
        <v>1162</v>
      </c>
      <c r="BR79" t="s">
        <v>1162</v>
      </c>
      <c r="BS79" t="s">
        <v>1162</v>
      </c>
      <c r="BT79" t="s">
        <v>1162</v>
      </c>
      <c r="BU79" t="s">
        <v>1162</v>
      </c>
      <c r="BV79" t="s">
        <v>1162</v>
      </c>
      <c r="BW79" t="s">
        <v>1162</v>
      </c>
      <c r="BX79" t="s">
        <v>4747</v>
      </c>
      <c r="BY79" t="s">
        <v>4748</v>
      </c>
      <c r="BZ79" t="s">
        <v>4749</v>
      </c>
      <c r="CA79" t="s">
        <v>4750</v>
      </c>
      <c r="CB79" t="s">
        <v>4751</v>
      </c>
      <c r="CC79" t="s">
        <v>4752</v>
      </c>
      <c r="CD79" t="s">
        <v>4753</v>
      </c>
      <c r="CE79" t="s">
        <v>4754</v>
      </c>
      <c r="CF79" t="s">
        <v>4755</v>
      </c>
      <c r="CG79" t="s">
        <v>4756</v>
      </c>
      <c r="CH79" t="s">
        <v>4757</v>
      </c>
      <c r="CI79" t="s">
        <v>4758</v>
      </c>
      <c r="CJ79" t="s">
        <v>4759</v>
      </c>
      <c r="CK79" t="s">
        <v>4760</v>
      </c>
      <c r="CL79" t="s">
        <v>4761</v>
      </c>
      <c r="CM79" t="s">
        <v>4762</v>
      </c>
      <c r="CN79" t="s">
        <v>4763</v>
      </c>
      <c r="CO79" t="s">
        <v>4764</v>
      </c>
      <c r="CP79" t="s">
        <v>4765</v>
      </c>
      <c r="CQ79" t="s">
        <v>4766</v>
      </c>
      <c r="CR79" t="s">
        <v>4767</v>
      </c>
      <c r="CS79" t="s">
        <v>4768</v>
      </c>
      <c r="CT79" t="s">
        <v>4769</v>
      </c>
      <c r="CU79" t="s">
        <v>4770</v>
      </c>
      <c r="CV79" t="s">
        <v>4771</v>
      </c>
      <c r="CW79" t="s">
        <v>4772</v>
      </c>
      <c r="CX79" t="s">
        <v>4773</v>
      </c>
      <c r="DA79" t="s">
        <v>1288</v>
      </c>
      <c r="DB79" t="s">
        <v>1162</v>
      </c>
    </row>
    <row r="80" spans="1:106" x14ac:dyDescent="0.3">
      <c r="A80" t="s">
        <v>487</v>
      </c>
      <c r="B80" t="s">
        <v>488</v>
      </c>
      <c r="C80" t="s">
        <v>1498</v>
      </c>
      <c r="D80" t="s">
        <v>1499</v>
      </c>
      <c r="E80" t="s">
        <v>1500</v>
      </c>
      <c r="F80" t="s">
        <v>1501</v>
      </c>
      <c r="G80">
        <v>0</v>
      </c>
      <c r="H80">
        <v>0</v>
      </c>
      <c r="I80">
        <v>0</v>
      </c>
      <c r="J80">
        <v>0</v>
      </c>
      <c r="K80">
        <v>0</v>
      </c>
      <c r="L80">
        <v>0</v>
      </c>
      <c r="M80" t="s">
        <v>1020</v>
      </c>
      <c r="N80" t="s">
        <v>1020</v>
      </c>
      <c r="O80" t="s">
        <v>1020</v>
      </c>
      <c r="P80" t="s">
        <v>1020</v>
      </c>
      <c r="Q80" t="s">
        <v>1162</v>
      </c>
      <c r="R80" t="s">
        <v>1162</v>
      </c>
      <c r="S80" t="s">
        <v>1162</v>
      </c>
      <c r="T80" t="s">
        <v>1162</v>
      </c>
      <c r="U80" t="s">
        <v>1020</v>
      </c>
      <c r="V80" t="s">
        <v>1162</v>
      </c>
      <c r="W80" s="169" t="s">
        <v>1162</v>
      </c>
      <c r="X80" t="s">
        <v>1051</v>
      </c>
      <c r="Y80" t="s">
        <v>1051</v>
      </c>
      <c r="Z80" t="s">
        <v>1051</v>
      </c>
      <c r="AA80" t="s">
        <v>1051</v>
      </c>
      <c r="AB80" t="s">
        <v>2658</v>
      </c>
      <c r="AC80" t="s">
        <v>2659</v>
      </c>
      <c r="AD80" t="s">
        <v>2660</v>
      </c>
      <c r="AE80" t="s">
        <v>2658</v>
      </c>
      <c r="AF80" t="s">
        <v>2661</v>
      </c>
      <c r="AG80" t="s">
        <v>2662</v>
      </c>
      <c r="AH80" t="s">
        <v>2663</v>
      </c>
      <c r="AI80" t="s">
        <v>2664</v>
      </c>
      <c r="AJ80" t="s">
        <v>2665</v>
      </c>
      <c r="AK80" t="s">
        <v>2666</v>
      </c>
      <c r="AL80" t="s">
        <v>2666</v>
      </c>
      <c r="AM80" t="s">
        <v>2666</v>
      </c>
      <c r="AN80" t="s">
        <v>1074</v>
      </c>
      <c r="AO80" t="s">
        <v>1074</v>
      </c>
      <c r="AP80" t="s">
        <v>1074</v>
      </c>
      <c r="AQ80" t="s">
        <v>1074</v>
      </c>
      <c r="AR80" t="s">
        <v>1074</v>
      </c>
      <c r="AS80" t="s">
        <v>1074</v>
      </c>
      <c r="AT80" t="s">
        <v>1074</v>
      </c>
      <c r="AU80" t="s">
        <v>1074</v>
      </c>
      <c r="AV80" t="s">
        <v>1074</v>
      </c>
      <c r="AW80" t="s">
        <v>1074</v>
      </c>
      <c r="AX80" t="s">
        <v>1074</v>
      </c>
      <c r="AY80" t="s">
        <v>1074</v>
      </c>
      <c r="AZ80" t="s">
        <v>1074</v>
      </c>
      <c r="BA80" t="s">
        <v>1074</v>
      </c>
      <c r="BB80" t="s">
        <v>1074</v>
      </c>
      <c r="BC80" t="s">
        <v>1074</v>
      </c>
      <c r="BD80" t="s">
        <v>1074</v>
      </c>
      <c r="BE80" t="s">
        <v>1074</v>
      </c>
      <c r="BF80" t="s">
        <v>1074</v>
      </c>
      <c r="BG80" t="s">
        <v>1074</v>
      </c>
      <c r="BH80" t="s">
        <v>1074</v>
      </c>
      <c r="BI80" t="s">
        <v>1074</v>
      </c>
      <c r="BJ80" t="s">
        <v>1074</v>
      </c>
      <c r="BK80" t="s">
        <v>1074</v>
      </c>
      <c r="BL80" t="s">
        <v>1074</v>
      </c>
      <c r="BM80" t="s">
        <v>1074</v>
      </c>
      <c r="BN80" t="s">
        <v>1074</v>
      </c>
      <c r="BO80" t="s">
        <v>1162</v>
      </c>
      <c r="BP80" t="s">
        <v>1162</v>
      </c>
      <c r="BQ80" t="s">
        <v>1162</v>
      </c>
      <c r="BR80" t="s">
        <v>1162</v>
      </c>
      <c r="BS80" t="s">
        <v>1162</v>
      </c>
      <c r="BT80" t="s">
        <v>1162</v>
      </c>
      <c r="BU80" t="s">
        <v>1162</v>
      </c>
      <c r="BV80" t="s">
        <v>1162</v>
      </c>
      <c r="BW80" t="s">
        <v>1162</v>
      </c>
      <c r="BX80" t="s">
        <v>4774</v>
      </c>
      <c r="BY80" t="s">
        <v>4775</v>
      </c>
      <c r="BZ80" t="s">
        <v>4776</v>
      </c>
      <c r="CA80" t="s">
        <v>4777</v>
      </c>
      <c r="CB80" t="s">
        <v>4778</v>
      </c>
      <c r="CC80" t="s">
        <v>4779</v>
      </c>
      <c r="CD80" t="s">
        <v>4780</v>
      </c>
      <c r="CE80" t="s">
        <v>4781</v>
      </c>
      <c r="CF80" t="s">
        <v>4782</v>
      </c>
      <c r="CG80" t="s">
        <v>4783</v>
      </c>
      <c r="CH80" t="s">
        <v>4784</v>
      </c>
      <c r="CI80" t="s">
        <v>4785</v>
      </c>
      <c r="CJ80" t="s">
        <v>4786</v>
      </c>
      <c r="CK80" t="s">
        <v>4787</v>
      </c>
      <c r="CL80" t="s">
        <v>4788</v>
      </c>
      <c r="CM80" t="s">
        <v>4789</v>
      </c>
      <c r="CN80" t="s">
        <v>4790</v>
      </c>
      <c r="CO80" t="s">
        <v>4791</v>
      </c>
      <c r="CP80" t="s">
        <v>4792</v>
      </c>
      <c r="CQ80" t="s">
        <v>4793</v>
      </c>
      <c r="CR80" t="s">
        <v>4794</v>
      </c>
      <c r="CS80" t="s">
        <v>4794</v>
      </c>
      <c r="CT80" t="s">
        <v>4794</v>
      </c>
      <c r="CU80" t="s">
        <v>4794</v>
      </c>
      <c r="CV80" t="s">
        <v>4793</v>
      </c>
      <c r="CW80" t="s">
        <v>4794</v>
      </c>
      <c r="CX80" t="s">
        <v>4793</v>
      </c>
      <c r="DA80" t="s">
        <v>1288</v>
      </c>
      <c r="DB80" t="s">
        <v>1162</v>
      </c>
    </row>
    <row r="81" spans="1:106" x14ac:dyDescent="0.3">
      <c r="A81" t="s">
        <v>491</v>
      </c>
      <c r="B81" t="s">
        <v>492</v>
      </c>
      <c r="C81" t="s">
        <v>1383</v>
      </c>
      <c r="D81" t="s">
        <v>1384</v>
      </c>
      <c r="E81" t="s">
        <v>1385</v>
      </c>
      <c r="F81" t="s">
        <v>1386</v>
      </c>
      <c r="G81">
        <v>0</v>
      </c>
      <c r="H81">
        <v>0</v>
      </c>
      <c r="I81">
        <v>0</v>
      </c>
      <c r="J81">
        <v>0</v>
      </c>
      <c r="K81">
        <v>0</v>
      </c>
      <c r="L81">
        <v>0</v>
      </c>
      <c r="M81" t="s">
        <v>1020</v>
      </c>
      <c r="N81" t="s">
        <v>1020</v>
      </c>
      <c r="O81" t="s">
        <v>1020</v>
      </c>
      <c r="P81" t="s">
        <v>1020</v>
      </c>
      <c r="Q81" t="s">
        <v>1162</v>
      </c>
      <c r="R81" t="s">
        <v>1162</v>
      </c>
      <c r="S81" t="s">
        <v>1162</v>
      </c>
      <c r="T81" t="s">
        <v>1162</v>
      </c>
      <c r="U81" t="s">
        <v>1020</v>
      </c>
      <c r="V81" t="s">
        <v>1162</v>
      </c>
      <c r="W81" s="169" t="s">
        <v>1162</v>
      </c>
      <c r="X81" t="s">
        <v>1053</v>
      </c>
      <c r="Y81" t="s">
        <v>1051</v>
      </c>
      <c r="Z81" t="s">
        <v>1055</v>
      </c>
      <c r="AA81" t="s">
        <v>1053</v>
      </c>
      <c r="AB81" t="s">
        <v>2667</v>
      </c>
      <c r="AC81" t="s">
        <v>2321</v>
      </c>
      <c r="AD81" t="s">
        <v>2668</v>
      </c>
      <c r="AE81" t="s">
        <v>2667</v>
      </c>
      <c r="AF81" t="s">
        <v>2669</v>
      </c>
      <c r="AG81" t="s">
        <v>2670</v>
      </c>
      <c r="AH81" t="s">
        <v>2304</v>
      </c>
      <c r="AI81" t="s">
        <v>2304</v>
      </c>
      <c r="AJ81" t="s">
        <v>2102</v>
      </c>
      <c r="AK81" t="s">
        <v>2102</v>
      </c>
      <c r="AL81" t="s">
        <v>2102</v>
      </c>
      <c r="AM81" t="s">
        <v>2102</v>
      </c>
      <c r="AN81" t="s">
        <v>1074</v>
      </c>
      <c r="AO81" t="s">
        <v>1074</v>
      </c>
      <c r="AP81" t="s">
        <v>1074</v>
      </c>
      <c r="AQ81" t="s">
        <v>1074</v>
      </c>
      <c r="AR81" t="s">
        <v>1072</v>
      </c>
      <c r="AS81" t="s">
        <v>1072</v>
      </c>
      <c r="AT81" t="s">
        <v>1072</v>
      </c>
      <c r="AU81" t="s">
        <v>1072</v>
      </c>
      <c r="AV81" t="s">
        <v>1072</v>
      </c>
      <c r="AW81" t="s">
        <v>1074</v>
      </c>
      <c r="AX81" t="s">
        <v>1074</v>
      </c>
      <c r="AY81" t="s">
        <v>1074</v>
      </c>
      <c r="AZ81" t="s">
        <v>1074</v>
      </c>
      <c r="BA81" t="s">
        <v>1072</v>
      </c>
      <c r="BB81" t="s">
        <v>1072</v>
      </c>
      <c r="BC81" t="s">
        <v>1074</v>
      </c>
      <c r="BD81" t="s">
        <v>1072</v>
      </c>
      <c r="BE81" t="s">
        <v>1072</v>
      </c>
      <c r="BF81" t="s">
        <v>1074</v>
      </c>
      <c r="BG81" t="s">
        <v>1074</v>
      </c>
      <c r="BH81" t="s">
        <v>1076</v>
      </c>
      <c r="BI81" t="s">
        <v>1074</v>
      </c>
      <c r="BJ81" t="s">
        <v>1074</v>
      </c>
      <c r="BK81" t="s">
        <v>1074</v>
      </c>
      <c r="BL81" t="s">
        <v>1076</v>
      </c>
      <c r="BM81" t="s">
        <v>1074</v>
      </c>
      <c r="BN81" t="s">
        <v>1072</v>
      </c>
      <c r="BO81" t="s">
        <v>1162</v>
      </c>
      <c r="BP81" t="s">
        <v>1162</v>
      </c>
      <c r="BQ81" t="s">
        <v>1162</v>
      </c>
      <c r="BR81" t="s">
        <v>1162</v>
      </c>
      <c r="BS81" t="s">
        <v>1162</v>
      </c>
      <c r="BT81" t="s">
        <v>1162</v>
      </c>
      <c r="BU81" t="s">
        <v>1162</v>
      </c>
      <c r="BV81" t="s">
        <v>1162</v>
      </c>
      <c r="BW81" t="s">
        <v>1162</v>
      </c>
      <c r="BX81" t="s">
        <v>4795</v>
      </c>
      <c r="BY81" t="s">
        <v>4796</v>
      </c>
      <c r="BZ81" t="s">
        <v>4797</v>
      </c>
      <c r="CA81" t="s">
        <v>4798</v>
      </c>
      <c r="CB81" t="s">
        <v>4799</v>
      </c>
      <c r="CC81" t="s">
        <v>4800</v>
      </c>
      <c r="CD81" t="s">
        <v>4801</v>
      </c>
      <c r="CE81" t="s">
        <v>4802</v>
      </c>
      <c r="CF81" t="s">
        <v>4803</v>
      </c>
      <c r="CG81" t="s">
        <v>4804</v>
      </c>
      <c r="CH81" t="s">
        <v>4805</v>
      </c>
      <c r="CI81" t="s">
        <v>4806</v>
      </c>
      <c r="CJ81" t="s">
        <v>4807</v>
      </c>
      <c r="CK81" t="s">
        <v>4808</v>
      </c>
      <c r="CL81" t="s">
        <v>4809</v>
      </c>
      <c r="CM81" t="s">
        <v>4810</v>
      </c>
      <c r="CN81" t="s">
        <v>4811</v>
      </c>
      <c r="CO81" t="s">
        <v>4812</v>
      </c>
      <c r="CP81" t="s">
        <v>2102</v>
      </c>
      <c r="CQ81" t="s">
        <v>2102</v>
      </c>
      <c r="CR81" t="s">
        <v>2102</v>
      </c>
      <c r="CS81" t="s">
        <v>2102</v>
      </c>
      <c r="CT81" t="s">
        <v>2102</v>
      </c>
      <c r="CU81" t="s">
        <v>2102</v>
      </c>
      <c r="CV81" t="s">
        <v>2102</v>
      </c>
      <c r="CW81" t="s">
        <v>2102</v>
      </c>
      <c r="CX81" t="s">
        <v>4813</v>
      </c>
      <c r="DA81" t="s">
        <v>1288</v>
      </c>
      <c r="DB81" t="s">
        <v>1162</v>
      </c>
    </row>
    <row r="82" spans="1:106" x14ac:dyDescent="0.3">
      <c r="A82" t="s">
        <v>495</v>
      </c>
      <c r="B82" t="s">
        <v>496</v>
      </c>
      <c r="C82" t="s">
        <v>1502</v>
      </c>
      <c r="D82" t="s">
        <v>1503</v>
      </c>
      <c r="E82" t="s">
        <v>1504</v>
      </c>
      <c r="F82" t="s">
        <v>1505</v>
      </c>
      <c r="G82">
        <v>0</v>
      </c>
      <c r="H82">
        <v>0</v>
      </c>
      <c r="I82">
        <v>0</v>
      </c>
      <c r="J82">
        <v>0</v>
      </c>
      <c r="K82">
        <v>0</v>
      </c>
      <c r="L82">
        <v>0</v>
      </c>
      <c r="M82" t="s">
        <v>1020</v>
      </c>
      <c r="N82" t="s">
        <v>1020</v>
      </c>
      <c r="O82" t="s">
        <v>1020</v>
      </c>
      <c r="P82" t="s">
        <v>1020</v>
      </c>
      <c r="Q82" t="s">
        <v>1162</v>
      </c>
      <c r="R82" t="s">
        <v>1162</v>
      </c>
      <c r="S82" t="s">
        <v>1162</v>
      </c>
      <c r="T82" t="s">
        <v>1162</v>
      </c>
      <c r="U82" t="s">
        <v>1020</v>
      </c>
      <c r="V82" t="s">
        <v>1162</v>
      </c>
      <c r="W82" s="169" t="s">
        <v>1162</v>
      </c>
      <c r="X82" t="s">
        <v>1053</v>
      </c>
      <c r="Y82" t="s">
        <v>1051</v>
      </c>
      <c r="Z82" t="s">
        <v>1051</v>
      </c>
      <c r="AA82" t="s">
        <v>1053</v>
      </c>
      <c r="AB82" t="s">
        <v>2671</v>
      </c>
      <c r="AC82" t="s">
        <v>2672</v>
      </c>
      <c r="AD82" t="s">
        <v>2673</v>
      </c>
      <c r="AE82" t="s">
        <v>2674</v>
      </c>
      <c r="AF82" t="s">
        <v>2675</v>
      </c>
      <c r="AG82" t="s">
        <v>2676</v>
      </c>
      <c r="AH82" t="s">
        <v>2677</v>
      </c>
      <c r="AI82" t="s">
        <v>2678</v>
      </c>
      <c r="AJ82" t="s">
        <v>2679</v>
      </c>
      <c r="AK82" t="s">
        <v>2680</v>
      </c>
      <c r="AL82" t="s">
        <v>2681</v>
      </c>
      <c r="AM82" t="s">
        <v>2682</v>
      </c>
      <c r="AN82" t="s">
        <v>1072</v>
      </c>
      <c r="AO82" t="s">
        <v>1074</v>
      </c>
      <c r="AP82" t="s">
        <v>1072</v>
      </c>
      <c r="AQ82" t="s">
        <v>1074</v>
      </c>
      <c r="AR82" t="s">
        <v>1072</v>
      </c>
      <c r="AS82" t="s">
        <v>1074</v>
      </c>
      <c r="AT82" t="s">
        <v>1074</v>
      </c>
      <c r="AU82" t="s">
        <v>1074</v>
      </c>
      <c r="AV82" t="s">
        <v>1070</v>
      </c>
      <c r="AW82" t="s">
        <v>1072</v>
      </c>
      <c r="AX82" t="s">
        <v>1074</v>
      </c>
      <c r="AY82" t="s">
        <v>1072</v>
      </c>
      <c r="AZ82" t="s">
        <v>1074</v>
      </c>
      <c r="BA82" t="s">
        <v>1072</v>
      </c>
      <c r="BB82" t="s">
        <v>1074</v>
      </c>
      <c r="BC82" t="s">
        <v>1074</v>
      </c>
      <c r="BD82" t="s">
        <v>1074</v>
      </c>
      <c r="BE82" t="s">
        <v>1070</v>
      </c>
      <c r="BF82" t="s">
        <v>1074</v>
      </c>
      <c r="BG82" t="s">
        <v>1074</v>
      </c>
      <c r="BH82" t="s">
        <v>1074</v>
      </c>
      <c r="BI82" t="s">
        <v>1076</v>
      </c>
      <c r="BJ82" t="s">
        <v>1074</v>
      </c>
      <c r="BK82" t="s">
        <v>1076</v>
      </c>
      <c r="BL82" t="s">
        <v>1074</v>
      </c>
      <c r="BM82" t="s">
        <v>1074</v>
      </c>
      <c r="BN82" t="s">
        <v>1070</v>
      </c>
      <c r="BO82" t="s">
        <v>1162</v>
      </c>
      <c r="BP82" t="s">
        <v>1162</v>
      </c>
      <c r="BQ82" t="s">
        <v>1162</v>
      </c>
      <c r="BR82" t="s">
        <v>1162</v>
      </c>
      <c r="BS82" t="s">
        <v>1162</v>
      </c>
      <c r="BT82" t="s">
        <v>1162</v>
      </c>
      <c r="BU82" t="s">
        <v>1162</v>
      </c>
      <c r="BV82" t="s">
        <v>1162</v>
      </c>
      <c r="BW82" t="s">
        <v>2102</v>
      </c>
      <c r="BX82" t="s">
        <v>4814</v>
      </c>
      <c r="BY82" t="s">
        <v>4815</v>
      </c>
      <c r="BZ82" t="s">
        <v>4816</v>
      </c>
      <c r="CA82" t="s">
        <v>4817</v>
      </c>
      <c r="CB82" t="s">
        <v>4818</v>
      </c>
      <c r="CC82" t="s">
        <v>2050</v>
      </c>
      <c r="CD82" t="s">
        <v>2050</v>
      </c>
      <c r="CE82" t="s">
        <v>4819</v>
      </c>
      <c r="CF82" t="s">
        <v>4820</v>
      </c>
      <c r="CG82" t="s">
        <v>4821</v>
      </c>
      <c r="CH82" t="s">
        <v>4822</v>
      </c>
      <c r="CI82" t="s">
        <v>4823</v>
      </c>
      <c r="CJ82" t="s">
        <v>4824</v>
      </c>
      <c r="CK82" t="s">
        <v>4825</v>
      </c>
      <c r="CL82" t="s">
        <v>4826</v>
      </c>
      <c r="CM82" t="s">
        <v>4827</v>
      </c>
      <c r="CN82" t="s">
        <v>4828</v>
      </c>
      <c r="CO82" t="s">
        <v>4829</v>
      </c>
      <c r="CP82" t="s">
        <v>4830</v>
      </c>
      <c r="CQ82" t="s">
        <v>2759</v>
      </c>
      <c r="CR82" t="s">
        <v>4831</v>
      </c>
      <c r="CS82" t="s">
        <v>2102</v>
      </c>
      <c r="CT82" t="s">
        <v>2050</v>
      </c>
      <c r="CU82" t="s">
        <v>4832</v>
      </c>
      <c r="CV82" t="s">
        <v>2050</v>
      </c>
      <c r="CW82" t="s">
        <v>2050</v>
      </c>
      <c r="CX82" t="s">
        <v>2102</v>
      </c>
      <c r="DA82" t="s">
        <v>1288</v>
      </c>
      <c r="DB82" t="s">
        <v>1162</v>
      </c>
    </row>
    <row r="83" spans="1:106" x14ac:dyDescent="0.3">
      <c r="A83" t="s">
        <v>497</v>
      </c>
      <c r="B83" t="s">
        <v>498</v>
      </c>
      <c r="C83" t="s">
        <v>1211</v>
      </c>
      <c r="D83" t="s">
        <v>1212</v>
      </c>
      <c r="E83" t="s">
        <v>1213</v>
      </c>
      <c r="F83" t="s">
        <v>1214</v>
      </c>
      <c r="G83">
        <v>0</v>
      </c>
      <c r="H83">
        <v>0</v>
      </c>
      <c r="I83">
        <v>0</v>
      </c>
      <c r="J83">
        <v>0</v>
      </c>
      <c r="K83">
        <v>0</v>
      </c>
      <c r="L83">
        <v>0</v>
      </c>
      <c r="M83" t="s">
        <v>1020</v>
      </c>
      <c r="N83" t="s">
        <v>1020</v>
      </c>
      <c r="O83" t="s">
        <v>1020</v>
      </c>
      <c r="P83" t="s">
        <v>1020</v>
      </c>
      <c r="Q83" t="s">
        <v>1162</v>
      </c>
      <c r="R83" t="s">
        <v>1162</v>
      </c>
      <c r="S83" t="s">
        <v>1162</v>
      </c>
      <c r="T83" t="s">
        <v>1162</v>
      </c>
      <c r="U83" t="s">
        <v>1020</v>
      </c>
      <c r="V83" t="s">
        <v>1162</v>
      </c>
      <c r="W83" s="169" t="s">
        <v>1162</v>
      </c>
      <c r="X83" t="s">
        <v>1051</v>
      </c>
      <c r="Y83" t="s">
        <v>1051</v>
      </c>
      <c r="Z83" t="s">
        <v>1051</v>
      </c>
      <c r="AA83" t="s">
        <v>1053</v>
      </c>
      <c r="AB83" t="s">
        <v>2683</v>
      </c>
      <c r="AC83" t="s">
        <v>2684</v>
      </c>
      <c r="AD83" t="s">
        <v>2685</v>
      </c>
      <c r="AE83" t="s">
        <v>2686</v>
      </c>
      <c r="AF83" t="s">
        <v>2687</v>
      </c>
      <c r="AG83" t="s">
        <v>2688</v>
      </c>
      <c r="AH83" t="s">
        <v>2689</v>
      </c>
      <c r="AI83" t="s">
        <v>2690</v>
      </c>
      <c r="AJ83" t="s">
        <v>2691</v>
      </c>
      <c r="AK83" t="s">
        <v>2691</v>
      </c>
      <c r="AL83" t="s">
        <v>2691</v>
      </c>
      <c r="AM83" t="s">
        <v>2691</v>
      </c>
      <c r="AN83" t="s">
        <v>1078</v>
      </c>
      <c r="AO83" t="s">
        <v>1076</v>
      </c>
      <c r="AP83" t="s">
        <v>1078</v>
      </c>
      <c r="AQ83" t="s">
        <v>1078</v>
      </c>
      <c r="AR83" t="s">
        <v>1076</v>
      </c>
      <c r="AS83" t="s">
        <v>1074</v>
      </c>
      <c r="AT83" t="s">
        <v>1078</v>
      </c>
      <c r="AU83" t="s">
        <v>1076</v>
      </c>
      <c r="AV83" t="s">
        <v>1074</v>
      </c>
      <c r="AW83" t="s">
        <v>1078</v>
      </c>
      <c r="AX83" t="s">
        <v>1078</v>
      </c>
      <c r="AY83" t="s">
        <v>1078</v>
      </c>
      <c r="AZ83" t="s">
        <v>1078</v>
      </c>
      <c r="BA83" t="s">
        <v>1076</v>
      </c>
      <c r="BB83" t="s">
        <v>1074</v>
      </c>
      <c r="BC83" t="s">
        <v>1078</v>
      </c>
      <c r="BD83" t="s">
        <v>1076</v>
      </c>
      <c r="BE83" t="s">
        <v>1076</v>
      </c>
      <c r="BF83" t="s">
        <v>1078</v>
      </c>
      <c r="BG83" t="s">
        <v>1078</v>
      </c>
      <c r="BH83" t="s">
        <v>1078</v>
      </c>
      <c r="BI83" t="s">
        <v>1078</v>
      </c>
      <c r="BJ83" t="s">
        <v>1078</v>
      </c>
      <c r="BK83" t="s">
        <v>1076</v>
      </c>
      <c r="BL83" t="s">
        <v>1078</v>
      </c>
      <c r="BM83" t="s">
        <v>1076</v>
      </c>
      <c r="BN83" t="s">
        <v>1076</v>
      </c>
      <c r="BO83" t="s">
        <v>4833</v>
      </c>
      <c r="BP83" t="s">
        <v>4834</v>
      </c>
      <c r="BQ83" t="s">
        <v>4835</v>
      </c>
      <c r="BR83" t="s">
        <v>4836</v>
      </c>
      <c r="BS83" t="s">
        <v>4837</v>
      </c>
      <c r="BT83" t="s">
        <v>4838</v>
      </c>
      <c r="BU83" t="s">
        <v>4839</v>
      </c>
      <c r="BV83" t="s">
        <v>4840</v>
      </c>
      <c r="BW83" t="s">
        <v>4841</v>
      </c>
      <c r="BX83" t="s">
        <v>4842</v>
      </c>
      <c r="BY83" t="s">
        <v>4843</v>
      </c>
      <c r="BZ83" t="s">
        <v>4844</v>
      </c>
      <c r="CA83" t="s">
        <v>4843</v>
      </c>
      <c r="CB83" t="s">
        <v>4845</v>
      </c>
      <c r="CC83" t="s">
        <v>4846</v>
      </c>
      <c r="CD83" t="s">
        <v>4847</v>
      </c>
      <c r="CE83" t="s">
        <v>4848</v>
      </c>
      <c r="CF83" t="s">
        <v>4849</v>
      </c>
      <c r="CG83" t="s">
        <v>4843</v>
      </c>
      <c r="CH83" t="s">
        <v>4850</v>
      </c>
      <c r="CI83" t="s">
        <v>4843</v>
      </c>
      <c r="CJ83" t="s">
        <v>4851</v>
      </c>
      <c r="CK83" t="s">
        <v>4843</v>
      </c>
      <c r="CL83" t="s">
        <v>4852</v>
      </c>
      <c r="CM83" t="s">
        <v>4853</v>
      </c>
      <c r="CN83" t="s">
        <v>4854</v>
      </c>
      <c r="CO83" t="s">
        <v>4855</v>
      </c>
      <c r="CP83" t="s">
        <v>2433</v>
      </c>
      <c r="CQ83" t="s">
        <v>2433</v>
      </c>
      <c r="CR83" t="s">
        <v>2433</v>
      </c>
      <c r="CS83" t="s">
        <v>2433</v>
      </c>
      <c r="CT83" t="s">
        <v>2433</v>
      </c>
      <c r="CU83" t="s">
        <v>2433</v>
      </c>
      <c r="CV83" t="s">
        <v>2433</v>
      </c>
      <c r="CW83" t="s">
        <v>2433</v>
      </c>
      <c r="CX83" t="s">
        <v>2433</v>
      </c>
      <c r="DA83" t="s">
        <v>1288</v>
      </c>
      <c r="DB83" t="s">
        <v>1162</v>
      </c>
    </row>
    <row r="84" spans="1:106" x14ac:dyDescent="0.3">
      <c r="A84" t="s">
        <v>501</v>
      </c>
      <c r="B84" t="s">
        <v>502</v>
      </c>
      <c r="C84" t="s">
        <v>1506</v>
      </c>
      <c r="D84" t="s">
        <v>1507</v>
      </c>
      <c r="E84" t="s">
        <v>1508</v>
      </c>
      <c r="F84" t="s">
        <v>1509</v>
      </c>
      <c r="G84">
        <v>0</v>
      </c>
      <c r="H84">
        <v>0</v>
      </c>
      <c r="I84">
        <v>0</v>
      </c>
      <c r="J84">
        <v>0</v>
      </c>
      <c r="K84">
        <v>0</v>
      </c>
      <c r="L84">
        <v>0</v>
      </c>
      <c r="M84" t="s">
        <v>1020</v>
      </c>
      <c r="N84" t="s">
        <v>1020</v>
      </c>
      <c r="O84" t="s">
        <v>1020</v>
      </c>
      <c r="P84" t="s">
        <v>1020</v>
      </c>
      <c r="Q84" t="s">
        <v>1162</v>
      </c>
      <c r="R84" t="s">
        <v>1162</v>
      </c>
      <c r="S84" t="s">
        <v>1162</v>
      </c>
      <c r="T84" t="s">
        <v>1162</v>
      </c>
      <c r="U84" t="s">
        <v>1020</v>
      </c>
      <c r="V84" t="s">
        <v>1162</v>
      </c>
      <c r="W84" s="169" t="s">
        <v>1162</v>
      </c>
      <c r="X84" t="s">
        <v>1053</v>
      </c>
      <c r="Y84" t="s">
        <v>1051</v>
      </c>
      <c r="Z84" t="s">
        <v>1051</v>
      </c>
      <c r="AA84" t="s">
        <v>1053</v>
      </c>
      <c r="AB84" t="s">
        <v>2692</v>
      </c>
      <c r="AC84" t="s">
        <v>2693</v>
      </c>
      <c r="AD84" t="s">
        <v>2694</v>
      </c>
      <c r="AE84" t="s">
        <v>2695</v>
      </c>
      <c r="AF84" t="s">
        <v>2696</v>
      </c>
      <c r="AG84" t="s">
        <v>2697</v>
      </c>
      <c r="AH84" t="s">
        <v>2698</v>
      </c>
      <c r="AI84" t="s">
        <v>2699</v>
      </c>
      <c r="AJ84" t="s">
        <v>2700</v>
      </c>
      <c r="AK84" t="s">
        <v>2700</v>
      </c>
      <c r="AL84" t="s">
        <v>2701</v>
      </c>
      <c r="AM84" t="s">
        <v>2700</v>
      </c>
      <c r="AN84" t="s">
        <v>1072</v>
      </c>
      <c r="AO84" t="s">
        <v>1074</v>
      </c>
      <c r="AP84" t="s">
        <v>1072</v>
      </c>
      <c r="AQ84" t="s">
        <v>1072</v>
      </c>
      <c r="AR84" t="s">
        <v>1072</v>
      </c>
      <c r="AS84" t="s">
        <v>1072</v>
      </c>
      <c r="AT84" t="s">
        <v>1072</v>
      </c>
      <c r="AU84" t="s">
        <v>1072</v>
      </c>
      <c r="AV84" t="s">
        <v>1072</v>
      </c>
      <c r="AW84" t="s">
        <v>1072</v>
      </c>
      <c r="AX84" t="s">
        <v>1074</v>
      </c>
      <c r="AY84" t="s">
        <v>1072</v>
      </c>
      <c r="AZ84" t="s">
        <v>1072</v>
      </c>
      <c r="BA84" t="s">
        <v>1072</v>
      </c>
      <c r="BB84" t="s">
        <v>1072</v>
      </c>
      <c r="BC84" t="s">
        <v>1072</v>
      </c>
      <c r="BD84" t="s">
        <v>1072</v>
      </c>
      <c r="BE84" t="s">
        <v>1072</v>
      </c>
      <c r="BF84" t="s">
        <v>1072</v>
      </c>
      <c r="BG84" t="s">
        <v>1074</v>
      </c>
      <c r="BH84" t="s">
        <v>1072</v>
      </c>
      <c r="BI84" t="s">
        <v>1072</v>
      </c>
      <c r="BJ84" t="s">
        <v>1072</v>
      </c>
      <c r="BK84" t="s">
        <v>1072</v>
      </c>
      <c r="BL84" t="s">
        <v>1072</v>
      </c>
      <c r="BM84" t="s">
        <v>1072</v>
      </c>
      <c r="BN84" t="s">
        <v>1072</v>
      </c>
      <c r="BO84" t="s">
        <v>1162</v>
      </c>
      <c r="BP84" t="s">
        <v>1162</v>
      </c>
      <c r="BQ84" t="s">
        <v>1162</v>
      </c>
      <c r="BR84" t="s">
        <v>1162</v>
      </c>
      <c r="BS84" t="s">
        <v>1162</v>
      </c>
      <c r="BT84" t="s">
        <v>1162</v>
      </c>
      <c r="BU84" t="s">
        <v>1162</v>
      </c>
      <c r="BV84" t="s">
        <v>1162</v>
      </c>
      <c r="BW84" t="s">
        <v>1162</v>
      </c>
      <c r="BX84" t="s">
        <v>4856</v>
      </c>
      <c r="BY84" t="s">
        <v>4857</v>
      </c>
      <c r="BZ84" t="s">
        <v>4858</v>
      </c>
      <c r="CA84" t="s">
        <v>4859</v>
      </c>
      <c r="CB84" t="s">
        <v>4860</v>
      </c>
      <c r="CC84" t="s">
        <v>4861</v>
      </c>
      <c r="CD84" t="s">
        <v>4862</v>
      </c>
      <c r="CE84" t="s">
        <v>4863</v>
      </c>
      <c r="CF84" t="s">
        <v>4864</v>
      </c>
      <c r="CG84" t="s">
        <v>4865</v>
      </c>
      <c r="CH84" t="s">
        <v>4866</v>
      </c>
      <c r="CI84" t="s">
        <v>4867</v>
      </c>
      <c r="CJ84" t="s">
        <v>4868</v>
      </c>
      <c r="CK84" t="s">
        <v>4869</v>
      </c>
      <c r="CL84" t="s">
        <v>4870</v>
      </c>
      <c r="CM84" t="s">
        <v>4871</v>
      </c>
      <c r="CN84" t="s">
        <v>4872</v>
      </c>
      <c r="CO84" t="s">
        <v>4864</v>
      </c>
      <c r="CP84" t="s">
        <v>4873</v>
      </c>
      <c r="CQ84" t="s">
        <v>4874</v>
      </c>
      <c r="CR84" t="s">
        <v>4875</v>
      </c>
      <c r="CS84" t="s">
        <v>4876</v>
      </c>
      <c r="CT84" t="s">
        <v>4877</v>
      </c>
      <c r="CU84" t="s">
        <v>4878</v>
      </c>
      <c r="CV84" t="s">
        <v>4879</v>
      </c>
      <c r="CW84" t="s">
        <v>4880</v>
      </c>
      <c r="CX84" t="s">
        <v>4881</v>
      </c>
      <c r="DA84" t="s">
        <v>1288</v>
      </c>
      <c r="DB84" t="s">
        <v>1162</v>
      </c>
    </row>
    <row r="85" spans="1:106" x14ac:dyDescent="0.3">
      <c r="A85" t="s">
        <v>505</v>
      </c>
      <c r="B85" t="s">
        <v>506</v>
      </c>
      <c r="C85" t="s">
        <v>1510</v>
      </c>
      <c r="D85" t="s">
        <v>1511</v>
      </c>
      <c r="E85" t="s">
        <v>1512</v>
      </c>
      <c r="F85" t="s">
        <v>1513</v>
      </c>
      <c r="G85">
        <v>0</v>
      </c>
      <c r="H85">
        <v>0</v>
      </c>
      <c r="I85">
        <v>0</v>
      </c>
      <c r="J85">
        <v>0</v>
      </c>
      <c r="K85">
        <v>0</v>
      </c>
      <c r="L85">
        <v>0</v>
      </c>
      <c r="M85" t="s">
        <v>1020</v>
      </c>
      <c r="N85" t="s">
        <v>1020</v>
      </c>
      <c r="O85" t="s">
        <v>1020</v>
      </c>
      <c r="P85" t="s">
        <v>1020</v>
      </c>
      <c r="Q85" t="s">
        <v>1162</v>
      </c>
      <c r="R85" t="s">
        <v>1162</v>
      </c>
      <c r="S85" t="s">
        <v>1162</v>
      </c>
      <c r="T85" t="s">
        <v>1162</v>
      </c>
      <c r="U85" t="s">
        <v>1020</v>
      </c>
      <c r="V85" t="s">
        <v>1162</v>
      </c>
      <c r="W85" s="169" t="s">
        <v>1162</v>
      </c>
      <c r="X85" t="s">
        <v>1055</v>
      </c>
      <c r="Y85" t="s">
        <v>1051</v>
      </c>
      <c r="Z85" t="s">
        <v>1053</v>
      </c>
      <c r="AA85" t="s">
        <v>1051</v>
      </c>
      <c r="AB85" t="s">
        <v>2702</v>
      </c>
      <c r="AC85" t="s">
        <v>1024</v>
      </c>
      <c r="AD85" t="s">
        <v>2703</v>
      </c>
      <c r="AE85" t="s">
        <v>1024</v>
      </c>
      <c r="AF85" t="s">
        <v>2704</v>
      </c>
      <c r="AG85" t="s">
        <v>2705</v>
      </c>
      <c r="AH85" t="s">
        <v>2706</v>
      </c>
      <c r="AI85" t="s">
        <v>2707</v>
      </c>
      <c r="AJ85" t="s">
        <v>2159</v>
      </c>
      <c r="AK85" t="s">
        <v>2159</v>
      </c>
      <c r="AL85" t="s">
        <v>2159</v>
      </c>
      <c r="AM85" t="s">
        <v>2159</v>
      </c>
      <c r="AN85" t="s">
        <v>1074</v>
      </c>
      <c r="AO85" t="s">
        <v>1074</v>
      </c>
      <c r="AP85" t="s">
        <v>1074</v>
      </c>
      <c r="AQ85" t="s">
        <v>1074</v>
      </c>
      <c r="AR85" t="s">
        <v>1072</v>
      </c>
      <c r="AS85" t="s">
        <v>1072</v>
      </c>
      <c r="AT85" t="s">
        <v>1074</v>
      </c>
      <c r="AU85" t="s">
        <v>1072</v>
      </c>
      <c r="AV85" t="s">
        <v>1074</v>
      </c>
      <c r="AW85" t="s">
        <v>1074</v>
      </c>
      <c r="AX85" t="s">
        <v>1074</v>
      </c>
      <c r="AY85" t="s">
        <v>1076</v>
      </c>
      <c r="AZ85" t="s">
        <v>1074</v>
      </c>
      <c r="BA85" t="s">
        <v>1072</v>
      </c>
      <c r="BB85" t="s">
        <v>1072</v>
      </c>
      <c r="BC85" t="s">
        <v>1076</v>
      </c>
      <c r="BD85" t="s">
        <v>1074</v>
      </c>
      <c r="BE85" t="s">
        <v>1076</v>
      </c>
      <c r="BF85" t="s">
        <v>1076</v>
      </c>
      <c r="BG85" t="s">
        <v>1076</v>
      </c>
      <c r="BH85" t="s">
        <v>1076</v>
      </c>
      <c r="BI85" t="s">
        <v>1076</v>
      </c>
      <c r="BJ85" t="s">
        <v>1074</v>
      </c>
      <c r="BK85" t="s">
        <v>1072</v>
      </c>
      <c r="BL85" t="s">
        <v>1076</v>
      </c>
      <c r="BM85" t="s">
        <v>1074</v>
      </c>
      <c r="BN85" t="s">
        <v>1076</v>
      </c>
      <c r="BO85" t="s">
        <v>1024</v>
      </c>
      <c r="BP85" t="s">
        <v>1162</v>
      </c>
      <c r="BQ85" t="s">
        <v>1162</v>
      </c>
      <c r="BR85" t="s">
        <v>1162</v>
      </c>
      <c r="BS85" t="s">
        <v>1162</v>
      </c>
      <c r="BT85" t="s">
        <v>1162</v>
      </c>
      <c r="BU85" t="s">
        <v>1162</v>
      </c>
      <c r="BV85" t="s">
        <v>1024</v>
      </c>
      <c r="BW85" t="s">
        <v>1024</v>
      </c>
      <c r="BX85" t="s">
        <v>4882</v>
      </c>
      <c r="BY85" t="s">
        <v>1024</v>
      </c>
      <c r="BZ85" t="s">
        <v>1024</v>
      </c>
      <c r="CA85" t="s">
        <v>4883</v>
      </c>
      <c r="CB85" t="s">
        <v>1024</v>
      </c>
      <c r="CC85" t="s">
        <v>4884</v>
      </c>
      <c r="CD85" t="s">
        <v>4885</v>
      </c>
      <c r="CE85" t="s">
        <v>4886</v>
      </c>
      <c r="CF85" t="s">
        <v>4887</v>
      </c>
      <c r="CG85" t="s">
        <v>4888</v>
      </c>
      <c r="CH85" t="s">
        <v>4889</v>
      </c>
      <c r="CI85" t="s">
        <v>4890</v>
      </c>
      <c r="CJ85" t="s">
        <v>4891</v>
      </c>
      <c r="CK85" t="s">
        <v>4892</v>
      </c>
      <c r="CL85" t="s">
        <v>4893</v>
      </c>
      <c r="CM85" t="s">
        <v>4894</v>
      </c>
      <c r="CN85" t="s">
        <v>4895</v>
      </c>
      <c r="CO85" t="s">
        <v>4896</v>
      </c>
      <c r="CP85" t="s">
        <v>2159</v>
      </c>
      <c r="CQ85" t="s">
        <v>2159</v>
      </c>
      <c r="CR85" t="s">
        <v>2159</v>
      </c>
      <c r="CS85" t="s">
        <v>2159</v>
      </c>
      <c r="CT85" t="s">
        <v>2159</v>
      </c>
      <c r="CU85" t="s">
        <v>2159</v>
      </c>
      <c r="CV85" t="s">
        <v>2159</v>
      </c>
      <c r="CW85" t="s">
        <v>2159</v>
      </c>
      <c r="CX85" t="s">
        <v>2159</v>
      </c>
      <c r="DA85" t="s">
        <v>1288</v>
      </c>
      <c r="DB85" t="s">
        <v>1162</v>
      </c>
    </row>
    <row r="86" spans="1:106" x14ac:dyDescent="0.3">
      <c r="A86" t="s">
        <v>509</v>
      </c>
      <c r="B86" t="s">
        <v>510</v>
      </c>
      <c r="C86" t="s">
        <v>1514</v>
      </c>
      <c r="D86" t="s">
        <v>1515</v>
      </c>
      <c r="E86" t="s">
        <v>1516</v>
      </c>
      <c r="F86" t="s">
        <v>1517</v>
      </c>
      <c r="G86">
        <v>0</v>
      </c>
      <c r="H86">
        <v>0</v>
      </c>
      <c r="I86">
        <v>0</v>
      </c>
      <c r="J86">
        <v>0</v>
      </c>
      <c r="K86">
        <v>0</v>
      </c>
      <c r="L86">
        <v>0</v>
      </c>
      <c r="M86" t="s">
        <v>1020</v>
      </c>
      <c r="N86" t="s">
        <v>1020</v>
      </c>
      <c r="O86" t="s">
        <v>1020</v>
      </c>
      <c r="P86" t="s">
        <v>1020</v>
      </c>
      <c r="Q86" t="s">
        <v>1162</v>
      </c>
      <c r="R86" t="s">
        <v>1162</v>
      </c>
      <c r="S86" t="s">
        <v>1162</v>
      </c>
      <c r="T86" t="s">
        <v>1162</v>
      </c>
      <c r="U86" t="s">
        <v>1020</v>
      </c>
      <c r="V86" t="s">
        <v>1162</v>
      </c>
      <c r="W86" s="169" t="s">
        <v>1162</v>
      </c>
      <c r="X86" t="s">
        <v>1051</v>
      </c>
      <c r="Y86" t="s">
        <v>1051</v>
      </c>
      <c r="Z86" t="s">
        <v>1051</v>
      </c>
      <c r="AA86" t="s">
        <v>1051</v>
      </c>
      <c r="AB86" t="s">
        <v>2708</v>
      </c>
      <c r="AC86" t="s">
        <v>2102</v>
      </c>
      <c r="AD86" t="s">
        <v>2709</v>
      </c>
      <c r="AE86" t="s">
        <v>2710</v>
      </c>
      <c r="AF86" t="s">
        <v>2711</v>
      </c>
      <c r="AG86" t="s">
        <v>2712</v>
      </c>
      <c r="AH86" t="s">
        <v>2713</v>
      </c>
      <c r="AI86" t="s">
        <v>2714</v>
      </c>
      <c r="AJ86" t="s">
        <v>2102</v>
      </c>
      <c r="AK86" t="s">
        <v>2102</v>
      </c>
      <c r="AL86" t="s">
        <v>2102</v>
      </c>
      <c r="AM86" t="s">
        <v>2102</v>
      </c>
      <c r="AN86" t="s">
        <v>1072</v>
      </c>
      <c r="AO86" t="s">
        <v>1074</v>
      </c>
      <c r="AP86" t="s">
        <v>1074</v>
      </c>
      <c r="AQ86" t="s">
        <v>1074</v>
      </c>
      <c r="AR86" t="s">
        <v>1072</v>
      </c>
      <c r="AS86" t="s">
        <v>1074</v>
      </c>
      <c r="AT86" t="s">
        <v>1072</v>
      </c>
      <c r="AU86" t="s">
        <v>1074</v>
      </c>
      <c r="AV86" t="s">
        <v>1074</v>
      </c>
      <c r="AW86" t="s">
        <v>1074</v>
      </c>
      <c r="AX86" t="s">
        <v>1074</v>
      </c>
      <c r="AY86" t="s">
        <v>1074</v>
      </c>
      <c r="AZ86" t="s">
        <v>1074</v>
      </c>
      <c r="BA86" t="s">
        <v>1072</v>
      </c>
      <c r="BB86" t="s">
        <v>1074</v>
      </c>
      <c r="BC86" t="s">
        <v>1074</v>
      </c>
      <c r="BD86" t="s">
        <v>1074</v>
      </c>
      <c r="BE86" t="s">
        <v>1074</v>
      </c>
      <c r="BF86" t="s">
        <v>1074</v>
      </c>
      <c r="BG86" t="s">
        <v>1074</v>
      </c>
      <c r="BH86" t="s">
        <v>1074</v>
      </c>
      <c r="BI86" t="s">
        <v>1074</v>
      </c>
      <c r="BJ86" t="s">
        <v>1074</v>
      </c>
      <c r="BK86" t="s">
        <v>1074</v>
      </c>
      <c r="BL86" t="s">
        <v>1074</v>
      </c>
      <c r="BM86" t="s">
        <v>1074</v>
      </c>
      <c r="BN86" t="s">
        <v>1074</v>
      </c>
      <c r="BO86" t="s">
        <v>1162</v>
      </c>
      <c r="BP86" t="s">
        <v>1162</v>
      </c>
      <c r="BQ86" t="s">
        <v>1162</v>
      </c>
      <c r="BR86" t="s">
        <v>1162</v>
      </c>
      <c r="BS86" t="s">
        <v>1162</v>
      </c>
      <c r="BT86" t="s">
        <v>1162</v>
      </c>
      <c r="BU86" t="s">
        <v>1162</v>
      </c>
      <c r="BV86" t="s">
        <v>1162</v>
      </c>
      <c r="BW86" t="s">
        <v>1162</v>
      </c>
      <c r="BX86" t="s">
        <v>4897</v>
      </c>
      <c r="BY86" t="s">
        <v>2102</v>
      </c>
      <c r="BZ86" t="s">
        <v>2102</v>
      </c>
      <c r="CA86" t="s">
        <v>2102</v>
      </c>
      <c r="CB86" t="s">
        <v>4898</v>
      </c>
      <c r="CC86" t="s">
        <v>4899</v>
      </c>
      <c r="CD86" t="s">
        <v>4900</v>
      </c>
      <c r="CE86" t="s">
        <v>2102</v>
      </c>
      <c r="CF86" t="s">
        <v>2102</v>
      </c>
      <c r="CG86" t="s">
        <v>4901</v>
      </c>
      <c r="CH86" t="s">
        <v>2102</v>
      </c>
      <c r="CI86" t="s">
        <v>2102</v>
      </c>
      <c r="CJ86" t="s">
        <v>2102</v>
      </c>
      <c r="CK86" t="s">
        <v>4902</v>
      </c>
      <c r="CL86" t="s">
        <v>2102</v>
      </c>
      <c r="CM86" t="s">
        <v>4903</v>
      </c>
      <c r="CN86" t="s">
        <v>2102</v>
      </c>
      <c r="CO86" t="s">
        <v>2102</v>
      </c>
      <c r="CP86" t="s">
        <v>2102</v>
      </c>
      <c r="CQ86" t="s">
        <v>2102</v>
      </c>
      <c r="CR86" t="s">
        <v>2102</v>
      </c>
      <c r="CS86" t="s">
        <v>2102</v>
      </c>
      <c r="CT86" t="s">
        <v>2102</v>
      </c>
      <c r="CU86" t="s">
        <v>2102</v>
      </c>
      <c r="CV86" t="s">
        <v>2102</v>
      </c>
      <c r="CW86" t="s">
        <v>2102</v>
      </c>
      <c r="CX86" t="s">
        <v>2102</v>
      </c>
      <c r="DA86" t="s">
        <v>1288</v>
      </c>
      <c r="DB86" t="s">
        <v>1162</v>
      </c>
    </row>
    <row r="87" spans="1:106" x14ac:dyDescent="0.3">
      <c r="A87" t="s">
        <v>513</v>
      </c>
      <c r="B87" t="s">
        <v>514</v>
      </c>
      <c r="C87" t="s">
        <v>1518</v>
      </c>
      <c r="D87" t="s">
        <v>1519</v>
      </c>
      <c r="E87" t="s">
        <v>1520</v>
      </c>
      <c r="F87" t="s">
        <v>1521</v>
      </c>
      <c r="G87">
        <v>0</v>
      </c>
      <c r="H87">
        <v>0</v>
      </c>
      <c r="I87">
        <v>0</v>
      </c>
      <c r="J87">
        <v>0</v>
      </c>
      <c r="K87">
        <v>0</v>
      </c>
      <c r="L87">
        <v>0</v>
      </c>
      <c r="M87" t="s">
        <v>1020</v>
      </c>
      <c r="N87" t="s">
        <v>1020</v>
      </c>
      <c r="O87" t="s">
        <v>1020</v>
      </c>
      <c r="P87" t="s">
        <v>1020</v>
      </c>
      <c r="Q87" t="s">
        <v>1162</v>
      </c>
      <c r="R87" t="s">
        <v>1162</v>
      </c>
      <c r="S87" t="s">
        <v>1162</v>
      </c>
      <c r="T87" t="s">
        <v>1162</v>
      </c>
      <c r="U87" t="s">
        <v>1020</v>
      </c>
      <c r="V87" t="s">
        <v>1162</v>
      </c>
      <c r="W87" s="169" t="s">
        <v>1162</v>
      </c>
      <c r="X87" t="s">
        <v>1053</v>
      </c>
      <c r="Y87" t="s">
        <v>1051</v>
      </c>
      <c r="Z87" t="s">
        <v>1055</v>
      </c>
      <c r="AA87" t="s">
        <v>1053</v>
      </c>
      <c r="AB87" t="s">
        <v>2715</v>
      </c>
      <c r="AC87" t="s">
        <v>2162</v>
      </c>
      <c r="AD87" t="s">
        <v>2162</v>
      </c>
      <c r="AE87" t="s">
        <v>2716</v>
      </c>
      <c r="AF87" t="s">
        <v>2162</v>
      </c>
      <c r="AG87" t="s">
        <v>2162</v>
      </c>
      <c r="AH87" t="s">
        <v>2162</v>
      </c>
      <c r="AI87" t="s">
        <v>2162</v>
      </c>
      <c r="AJ87" t="s">
        <v>2162</v>
      </c>
      <c r="AK87" t="s">
        <v>2162</v>
      </c>
      <c r="AL87" t="s">
        <v>2162</v>
      </c>
      <c r="AM87" t="s">
        <v>2162</v>
      </c>
      <c r="AN87" t="s">
        <v>1072</v>
      </c>
      <c r="AO87" t="s">
        <v>1074</v>
      </c>
      <c r="AP87" t="s">
        <v>1074</v>
      </c>
      <c r="AQ87" t="s">
        <v>1072</v>
      </c>
      <c r="AR87" t="s">
        <v>1072</v>
      </c>
      <c r="AS87" t="s">
        <v>1072</v>
      </c>
      <c r="AT87" t="s">
        <v>1074</v>
      </c>
      <c r="AU87" t="s">
        <v>1074</v>
      </c>
      <c r="AV87" t="s">
        <v>1074</v>
      </c>
      <c r="AW87" t="s">
        <v>1072</v>
      </c>
      <c r="AX87" t="s">
        <v>1074</v>
      </c>
      <c r="AY87" t="s">
        <v>1074</v>
      </c>
      <c r="AZ87" t="s">
        <v>1074</v>
      </c>
      <c r="BA87" t="s">
        <v>1072</v>
      </c>
      <c r="BB87" t="s">
        <v>1072</v>
      </c>
      <c r="BC87" t="s">
        <v>1074</v>
      </c>
      <c r="BD87" t="s">
        <v>1074</v>
      </c>
      <c r="BE87" t="s">
        <v>1074</v>
      </c>
      <c r="BF87" t="s">
        <v>1074</v>
      </c>
      <c r="BG87" t="s">
        <v>1074</v>
      </c>
      <c r="BH87" t="s">
        <v>1074</v>
      </c>
      <c r="BI87" t="s">
        <v>1074</v>
      </c>
      <c r="BJ87" t="s">
        <v>1074</v>
      </c>
      <c r="BK87" t="s">
        <v>1074</v>
      </c>
      <c r="BL87" t="s">
        <v>1074</v>
      </c>
      <c r="BM87" t="s">
        <v>1074</v>
      </c>
      <c r="BN87" t="s">
        <v>1074</v>
      </c>
      <c r="BO87" t="s">
        <v>1162</v>
      </c>
      <c r="BP87" t="s">
        <v>1162</v>
      </c>
      <c r="BQ87" t="s">
        <v>1162</v>
      </c>
      <c r="BR87" t="s">
        <v>1162</v>
      </c>
      <c r="BS87" t="s">
        <v>1162</v>
      </c>
      <c r="BT87" t="s">
        <v>1162</v>
      </c>
      <c r="BU87" t="s">
        <v>1162</v>
      </c>
      <c r="BV87" t="s">
        <v>1162</v>
      </c>
      <c r="BW87" t="s">
        <v>1162</v>
      </c>
      <c r="BX87" t="s">
        <v>2162</v>
      </c>
      <c r="BY87" t="s">
        <v>2162</v>
      </c>
      <c r="BZ87" t="s">
        <v>2162</v>
      </c>
      <c r="CA87" t="s">
        <v>2162</v>
      </c>
      <c r="CB87" t="s">
        <v>2162</v>
      </c>
      <c r="CC87" t="s">
        <v>2162</v>
      </c>
      <c r="CD87" t="s">
        <v>2162</v>
      </c>
      <c r="CE87" t="s">
        <v>2162</v>
      </c>
      <c r="CF87" t="s">
        <v>2162</v>
      </c>
      <c r="CG87" t="s">
        <v>2162</v>
      </c>
      <c r="CH87" t="s">
        <v>2162</v>
      </c>
      <c r="CI87" t="s">
        <v>2162</v>
      </c>
      <c r="CJ87" t="s">
        <v>2162</v>
      </c>
      <c r="CK87" t="s">
        <v>2162</v>
      </c>
      <c r="CL87" t="s">
        <v>2162</v>
      </c>
      <c r="CM87" t="s">
        <v>2162</v>
      </c>
      <c r="CN87" t="s">
        <v>2162</v>
      </c>
      <c r="CO87" t="s">
        <v>2162</v>
      </c>
      <c r="CP87" t="s">
        <v>2162</v>
      </c>
      <c r="CQ87" t="s">
        <v>2162</v>
      </c>
      <c r="CR87" t="s">
        <v>2162</v>
      </c>
      <c r="CS87" t="s">
        <v>2162</v>
      </c>
      <c r="CT87" t="s">
        <v>2162</v>
      </c>
      <c r="CU87" t="s">
        <v>2162</v>
      </c>
      <c r="CV87" t="s">
        <v>2162</v>
      </c>
      <c r="CW87" t="s">
        <v>2162</v>
      </c>
      <c r="CX87" t="s">
        <v>2162</v>
      </c>
      <c r="DA87" t="s">
        <v>1288</v>
      </c>
      <c r="DB87" t="s">
        <v>1162</v>
      </c>
    </row>
    <row r="88" spans="1:106" x14ac:dyDescent="0.3">
      <c r="A88" t="s">
        <v>515</v>
      </c>
      <c r="B88" t="s">
        <v>516</v>
      </c>
      <c r="C88" t="s">
        <v>1522</v>
      </c>
      <c r="D88" t="s">
        <v>1523</v>
      </c>
      <c r="E88" t="s">
        <v>1524</v>
      </c>
      <c r="F88" t="s">
        <v>1525</v>
      </c>
      <c r="G88">
        <v>0</v>
      </c>
      <c r="H88">
        <v>0</v>
      </c>
      <c r="I88">
        <v>0</v>
      </c>
      <c r="J88">
        <v>0</v>
      </c>
      <c r="K88">
        <v>0</v>
      </c>
      <c r="L88">
        <v>0</v>
      </c>
      <c r="M88" t="s">
        <v>1020</v>
      </c>
      <c r="N88" t="s">
        <v>1020</v>
      </c>
      <c r="O88" t="s">
        <v>1020</v>
      </c>
      <c r="P88" t="s">
        <v>1020</v>
      </c>
      <c r="Q88" t="s">
        <v>1162</v>
      </c>
      <c r="R88" t="s">
        <v>1162</v>
      </c>
      <c r="S88" t="s">
        <v>1162</v>
      </c>
      <c r="T88" t="s">
        <v>1162</v>
      </c>
      <c r="U88" t="s">
        <v>1020</v>
      </c>
      <c r="V88" t="s">
        <v>1162</v>
      </c>
      <c r="W88" s="169" t="s">
        <v>1162</v>
      </c>
      <c r="X88" t="s">
        <v>1055</v>
      </c>
      <c r="Y88" t="s">
        <v>1051</v>
      </c>
      <c r="Z88" t="s">
        <v>1051</v>
      </c>
      <c r="AA88" t="s">
        <v>1053</v>
      </c>
      <c r="AB88" t="s">
        <v>2717</v>
      </c>
      <c r="AC88" t="s">
        <v>2718</v>
      </c>
      <c r="AD88" t="s">
        <v>2719</v>
      </c>
      <c r="AE88" t="s">
        <v>2720</v>
      </c>
      <c r="AF88" t="s">
        <v>2721</v>
      </c>
      <c r="AG88" t="s">
        <v>2722</v>
      </c>
      <c r="AH88" t="s">
        <v>2723</v>
      </c>
      <c r="AI88" t="s">
        <v>2724</v>
      </c>
      <c r="AJ88" t="s">
        <v>2725</v>
      </c>
      <c r="AK88" t="s">
        <v>2726</v>
      </c>
      <c r="AL88" t="s">
        <v>2727</v>
      </c>
      <c r="AM88" t="s">
        <v>2728</v>
      </c>
      <c r="AN88" t="s">
        <v>1072</v>
      </c>
      <c r="AO88" t="s">
        <v>1074</v>
      </c>
      <c r="AP88" t="s">
        <v>1074</v>
      </c>
      <c r="AQ88" t="s">
        <v>1074</v>
      </c>
      <c r="AR88" t="s">
        <v>1072</v>
      </c>
      <c r="AS88" t="s">
        <v>1072</v>
      </c>
      <c r="AT88" t="s">
        <v>1072</v>
      </c>
      <c r="AU88" t="s">
        <v>1074</v>
      </c>
      <c r="AV88" t="s">
        <v>1074</v>
      </c>
      <c r="AW88" t="s">
        <v>1072</v>
      </c>
      <c r="AX88" t="s">
        <v>1074</v>
      </c>
      <c r="AY88" t="s">
        <v>1074</v>
      </c>
      <c r="AZ88" t="s">
        <v>1074</v>
      </c>
      <c r="BA88" t="s">
        <v>1072</v>
      </c>
      <c r="BB88" t="s">
        <v>1072</v>
      </c>
      <c r="BC88" t="s">
        <v>1074</v>
      </c>
      <c r="BD88" t="s">
        <v>1074</v>
      </c>
      <c r="BE88" t="s">
        <v>1074</v>
      </c>
      <c r="BF88" t="s">
        <v>1074</v>
      </c>
      <c r="BG88" t="s">
        <v>1074</v>
      </c>
      <c r="BH88" t="s">
        <v>1074</v>
      </c>
      <c r="BI88" t="s">
        <v>1076</v>
      </c>
      <c r="BJ88" t="s">
        <v>1074</v>
      </c>
      <c r="BK88" t="s">
        <v>1074</v>
      </c>
      <c r="BL88" t="s">
        <v>1074</v>
      </c>
      <c r="BM88" t="s">
        <v>1074</v>
      </c>
      <c r="BN88" t="s">
        <v>1076</v>
      </c>
      <c r="BO88" t="s">
        <v>1162</v>
      </c>
      <c r="BP88" t="s">
        <v>1162</v>
      </c>
      <c r="BQ88" t="s">
        <v>1162</v>
      </c>
      <c r="BR88" t="s">
        <v>4904</v>
      </c>
      <c r="BS88" t="s">
        <v>1162</v>
      </c>
      <c r="BT88" t="s">
        <v>1162</v>
      </c>
      <c r="BU88" t="s">
        <v>1162</v>
      </c>
      <c r="BV88" t="s">
        <v>1162</v>
      </c>
      <c r="BW88" t="s">
        <v>1162</v>
      </c>
      <c r="BX88" t="s">
        <v>4905</v>
      </c>
      <c r="BY88" t="s">
        <v>4906</v>
      </c>
      <c r="BZ88" t="s">
        <v>2159</v>
      </c>
      <c r="CA88" t="s">
        <v>4907</v>
      </c>
      <c r="CB88" t="s">
        <v>4908</v>
      </c>
      <c r="CC88" t="s">
        <v>4909</v>
      </c>
      <c r="CD88" t="s">
        <v>4910</v>
      </c>
      <c r="CE88" t="s">
        <v>2159</v>
      </c>
      <c r="CF88" t="s">
        <v>4143</v>
      </c>
      <c r="CG88" t="s">
        <v>4911</v>
      </c>
      <c r="CH88" t="s">
        <v>4912</v>
      </c>
      <c r="CI88" t="s">
        <v>4913</v>
      </c>
      <c r="CJ88" t="s">
        <v>4914</v>
      </c>
      <c r="CK88" t="s">
        <v>4915</v>
      </c>
      <c r="CL88" t="s">
        <v>4916</v>
      </c>
      <c r="CM88" t="s">
        <v>4917</v>
      </c>
      <c r="CN88" t="s">
        <v>4918</v>
      </c>
      <c r="CO88" t="s">
        <v>4919</v>
      </c>
      <c r="CP88" t="s">
        <v>2159</v>
      </c>
      <c r="CQ88" t="s">
        <v>2159</v>
      </c>
      <c r="CR88" t="s">
        <v>2159</v>
      </c>
      <c r="CS88" t="s">
        <v>2159</v>
      </c>
      <c r="CT88" t="s">
        <v>4920</v>
      </c>
      <c r="CU88" t="s">
        <v>4921</v>
      </c>
      <c r="CV88" t="s">
        <v>4921</v>
      </c>
      <c r="CW88" t="s">
        <v>2304</v>
      </c>
      <c r="CX88" t="s">
        <v>2691</v>
      </c>
      <c r="DA88" t="s">
        <v>1288</v>
      </c>
      <c r="DB88" t="s">
        <v>1162</v>
      </c>
    </row>
    <row r="89" spans="1:106" x14ac:dyDescent="0.3">
      <c r="A89" t="s">
        <v>518</v>
      </c>
      <c r="B89" t="s">
        <v>519</v>
      </c>
      <c r="C89" t="s">
        <v>1526</v>
      </c>
      <c r="D89" t="s">
        <v>1469</v>
      </c>
      <c r="E89" t="s">
        <v>1470</v>
      </c>
      <c r="F89" t="s">
        <v>1527</v>
      </c>
      <c r="G89">
        <v>0</v>
      </c>
      <c r="H89">
        <v>0</v>
      </c>
      <c r="I89">
        <v>0</v>
      </c>
      <c r="J89">
        <v>0</v>
      </c>
      <c r="K89">
        <v>0</v>
      </c>
      <c r="L89">
        <v>0</v>
      </c>
      <c r="M89" t="s">
        <v>1020</v>
      </c>
      <c r="N89" t="s">
        <v>1020</v>
      </c>
      <c r="O89" t="s">
        <v>1020</v>
      </c>
      <c r="P89" t="s">
        <v>1020</v>
      </c>
      <c r="Q89" t="s">
        <v>1162</v>
      </c>
      <c r="R89" t="s">
        <v>1162</v>
      </c>
      <c r="S89" t="s">
        <v>1162</v>
      </c>
      <c r="T89" t="s">
        <v>1162</v>
      </c>
      <c r="U89" t="s">
        <v>1020</v>
      </c>
      <c r="V89" t="s">
        <v>1162</v>
      </c>
      <c r="W89" s="169" t="s">
        <v>1162</v>
      </c>
      <c r="X89" t="s">
        <v>1051</v>
      </c>
      <c r="Y89" t="s">
        <v>1053</v>
      </c>
      <c r="Z89" t="s">
        <v>1053</v>
      </c>
      <c r="AA89" t="s">
        <v>1051</v>
      </c>
      <c r="AB89" t="s">
        <v>2419</v>
      </c>
      <c r="AC89" t="s">
        <v>2729</v>
      </c>
      <c r="AD89" t="s">
        <v>2730</v>
      </c>
      <c r="AE89" t="s">
        <v>2731</v>
      </c>
      <c r="AF89" t="s">
        <v>2732</v>
      </c>
      <c r="AG89" t="s">
        <v>2733</v>
      </c>
      <c r="AH89" t="s">
        <v>2734</v>
      </c>
      <c r="AI89" t="s">
        <v>2735</v>
      </c>
      <c r="AJ89" t="s">
        <v>2736</v>
      </c>
      <c r="AK89" t="s">
        <v>2736</v>
      </c>
      <c r="AL89" t="s">
        <v>2736</v>
      </c>
      <c r="AM89" t="s">
        <v>2736</v>
      </c>
      <c r="AN89" t="s">
        <v>1074</v>
      </c>
      <c r="AO89" t="s">
        <v>1076</v>
      </c>
      <c r="AP89" t="s">
        <v>1076</v>
      </c>
      <c r="AQ89" t="s">
        <v>1074</v>
      </c>
      <c r="AR89" t="s">
        <v>1072</v>
      </c>
      <c r="AS89" t="s">
        <v>1072</v>
      </c>
      <c r="AT89" t="s">
        <v>1072</v>
      </c>
      <c r="AU89" t="s">
        <v>1074</v>
      </c>
      <c r="AV89" t="s">
        <v>1076</v>
      </c>
      <c r="AW89" t="s">
        <v>1074</v>
      </c>
      <c r="AX89" t="s">
        <v>1076</v>
      </c>
      <c r="AY89" t="s">
        <v>1076</v>
      </c>
      <c r="AZ89" t="s">
        <v>1074</v>
      </c>
      <c r="BA89" t="s">
        <v>1072</v>
      </c>
      <c r="BB89" t="s">
        <v>1072</v>
      </c>
      <c r="BC89" t="s">
        <v>1072</v>
      </c>
      <c r="BD89" t="s">
        <v>1074</v>
      </c>
      <c r="BE89" t="s">
        <v>1076</v>
      </c>
      <c r="BF89" t="s">
        <v>1076</v>
      </c>
      <c r="BG89" t="s">
        <v>1076</v>
      </c>
      <c r="BH89" t="s">
        <v>1076</v>
      </c>
      <c r="BI89" t="s">
        <v>1074</v>
      </c>
      <c r="BJ89" t="s">
        <v>1074</v>
      </c>
      <c r="BK89" t="s">
        <v>1074</v>
      </c>
      <c r="BL89" t="s">
        <v>1074</v>
      </c>
      <c r="BM89" t="s">
        <v>1074</v>
      </c>
      <c r="BN89" t="s">
        <v>1078</v>
      </c>
      <c r="BO89" t="s">
        <v>1162</v>
      </c>
      <c r="BP89" t="s">
        <v>4922</v>
      </c>
      <c r="BQ89" t="s">
        <v>4923</v>
      </c>
      <c r="BR89" t="s">
        <v>1162</v>
      </c>
      <c r="BS89" t="s">
        <v>1162</v>
      </c>
      <c r="BT89" t="s">
        <v>1162</v>
      </c>
      <c r="BU89" t="s">
        <v>1162</v>
      </c>
      <c r="BV89" t="s">
        <v>1162</v>
      </c>
      <c r="BW89" t="s">
        <v>4924</v>
      </c>
      <c r="BX89" t="s">
        <v>4925</v>
      </c>
      <c r="BY89" t="s">
        <v>4926</v>
      </c>
      <c r="BZ89" t="s">
        <v>4927</v>
      </c>
      <c r="CA89" t="s">
        <v>4928</v>
      </c>
      <c r="CB89" t="s">
        <v>4929</v>
      </c>
      <c r="CC89" t="s">
        <v>4930</v>
      </c>
      <c r="CD89" t="s">
        <v>4931</v>
      </c>
      <c r="CE89" t="s">
        <v>4932</v>
      </c>
      <c r="CF89" t="s">
        <v>4213</v>
      </c>
      <c r="CG89" t="s">
        <v>4933</v>
      </c>
      <c r="CH89" t="s">
        <v>4934</v>
      </c>
      <c r="CI89" t="s">
        <v>4935</v>
      </c>
      <c r="CJ89" t="s">
        <v>4936</v>
      </c>
      <c r="CK89" t="s">
        <v>4937</v>
      </c>
      <c r="CL89" t="s">
        <v>4938</v>
      </c>
      <c r="CM89" t="s">
        <v>4939</v>
      </c>
      <c r="CN89" t="s">
        <v>4940</v>
      </c>
      <c r="CO89" t="s">
        <v>4941</v>
      </c>
      <c r="CP89" t="s">
        <v>4942</v>
      </c>
      <c r="CQ89" t="s">
        <v>4223</v>
      </c>
      <c r="CR89" t="s">
        <v>4223</v>
      </c>
      <c r="CS89" t="s">
        <v>4223</v>
      </c>
      <c r="CT89" t="s">
        <v>4223</v>
      </c>
      <c r="CU89" t="s">
        <v>4223</v>
      </c>
      <c r="CV89" t="s">
        <v>4943</v>
      </c>
      <c r="CW89" t="s">
        <v>4944</v>
      </c>
      <c r="CX89" t="s">
        <v>4223</v>
      </c>
      <c r="DA89" t="s">
        <v>1288</v>
      </c>
      <c r="DB89" t="s">
        <v>1162</v>
      </c>
    </row>
    <row r="90" spans="1:106" x14ac:dyDescent="0.3">
      <c r="A90" t="s">
        <v>520</v>
      </c>
      <c r="B90" t="s">
        <v>521</v>
      </c>
      <c r="C90" t="s">
        <v>1528</v>
      </c>
      <c r="D90" t="s">
        <v>1529</v>
      </c>
      <c r="E90">
        <v>2033737205</v>
      </c>
      <c r="F90" t="s">
        <v>1530</v>
      </c>
      <c r="G90">
        <v>0</v>
      </c>
      <c r="H90">
        <v>0</v>
      </c>
      <c r="I90">
        <v>0</v>
      </c>
      <c r="J90">
        <v>0</v>
      </c>
      <c r="K90">
        <v>0</v>
      </c>
      <c r="L90">
        <v>0</v>
      </c>
      <c r="M90" t="s">
        <v>1020</v>
      </c>
      <c r="N90" t="s">
        <v>1020</v>
      </c>
      <c r="O90" t="s">
        <v>1020</v>
      </c>
      <c r="P90" t="s">
        <v>1020</v>
      </c>
      <c r="Q90" t="s">
        <v>1162</v>
      </c>
      <c r="R90" t="s">
        <v>1162</v>
      </c>
      <c r="S90" t="s">
        <v>1162</v>
      </c>
      <c r="T90" t="s">
        <v>1162</v>
      </c>
      <c r="U90" t="s">
        <v>1020</v>
      </c>
      <c r="V90" t="s">
        <v>1162</v>
      </c>
      <c r="W90" s="169" t="s">
        <v>1162</v>
      </c>
      <c r="X90" t="s">
        <v>1051</v>
      </c>
      <c r="Y90" t="s">
        <v>1051</v>
      </c>
      <c r="Z90" t="s">
        <v>1055</v>
      </c>
      <c r="AA90" t="s">
        <v>1051</v>
      </c>
      <c r="AB90" t="s">
        <v>2102</v>
      </c>
      <c r="AC90" t="s">
        <v>2737</v>
      </c>
      <c r="AD90" t="s">
        <v>2102</v>
      </c>
      <c r="AE90" t="s">
        <v>2738</v>
      </c>
      <c r="AF90" t="s">
        <v>2739</v>
      </c>
      <c r="AG90" t="s">
        <v>2740</v>
      </c>
      <c r="AH90" t="s">
        <v>2741</v>
      </c>
      <c r="AI90" t="s">
        <v>2742</v>
      </c>
      <c r="AJ90" t="s">
        <v>2102</v>
      </c>
      <c r="AK90" t="s">
        <v>2102</v>
      </c>
      <c r="AL90" t="s">
        <v>2102</v>
      </c>
      <c r="AM90" t="s">
        <v>2102</v>
      </c>
      <c r="AN90" t="s">
        <v>1072</v>
      </c>
      <c r="AO90" t="s">
        <v>1074</v>
      </c>
      <c r="AP90" t="s">
        <v>1074</v>
      </c>
      <c r="AQ90" t="s">
        <v>1074</v>
      </c>
      <c r="AR90" t="s">
        <v>1074</v>
      </c>
      <c r="AS90" t="s">
        <v>1072</v>
      </c>
      <c r="AT90" t="s">
        <v>1074</v>
      </c>
      <c r="AU90" t="s">
        <v>1074</v>
      </c>
      <c r="AV90" t="s">
        <v>1074</v>
      </c>
      <c r="AW90" t="s">
        <v>1072</v>
      </c>
      <c r="AX90" t="s">
        <v>1074</v>
      </c>
      <c r="AY90" t="s">
        <v>1074</v>
      </c>
      <c r="AZ90" t="s">
        <v>1074</v>
      </c>
      <c r="BA90" t="s">
        <v>1074</v>
      </c>
      <c r="BB90" t="s">
        <v>1072</v>
      </c>
      <c r="BC90" t="s">
        <v>1074</v>
      </c>
      <c r="BD90" t="s">
        <v>1074</v>
      </c>
      <c r="BE90" t="s">
        <v>1074</v>
      </c>
      <c r="BF90" t="s">
        <v>1074</v>
      </c>
      <c r="BG90" t="s">
        <v>1074</v>
      </c>
      <c r="BH90" t="s">
        <v>1074</v>
      </c>
      <c r="BI90" t="s">
        <v>1074</v>
      </c>
      <c r="BJ90" t="s">
        <v>1074</v>
      </c>
      <c r="BK90" t="s">
        <v>1074</v>
      </c>
      <c r="BL90" t="s">
        <v>1074</v>
      </c>
      <c r="BM90" t="s">
        <v>1074</v>
      </c>
      <c r="BN90" t="s">
        <v>1074</v>
      </c>
      <c r="BO90" t="s">
        <v>1162</v>
      </c>
      <c r="BP90" t="s">
        <v>1162</v>
      </c>
      <c r="BQ90" t="s">
        <v>1162</v>
      </c>
      <c r="BR90" t="s">
        <v>1162</v>
      </c>
      <c r="BS90" t="s">
        <v>1162</v>
      </c>
      <c r="BT90" t="s">
        <v>1162</v>
      </c>
      <c r="BU90" t="s">
        <v>1162</v>
      </c>
      <c r="BV90" t="s">
        <v>1162</v>
      </c>
      <c r="BW90" t="s">
        <v>1162</v>
      </c>
      <c r="BX90" t="s">
        <v>4945</v>
      </c>
      <c r="BY90" t="s">
        <v>4946</v>
      </c>
      <c r="BZ90" t="s">
        <v>4947</v>
      </c>
      <c r="CA90" t="s">
        <v>4948</v>
      </c>
      <c r="CB90" t="s">
        <v>4949</v>
      </c>
      <c r="CC90" t="s">
        <v>4950</v>
      </c>
      <c r="CD90" t="s">
        <v>4951</v>
      </c>
      <c r="CE90" t="s">
        <v>2050</v>
      </c>
      <c r="CF90" t="s">
        <v>4952</v>
      </c>
      <c r="CG90" t="s">
        <v>4953</v>
      </c>
      <c r="CH90" t="s">
        <v>4954</v>
      </c>
      <c r="CI90" t="s">
        <v>4955</v>
      </c>
      <c r="CJ90" t="s">
        <v>4956</v>
      </c>
      <c r="CK90" t="s">
        <v>4957</v>
      </c>
      <c r="CL90" t="s">
        <v>4958</v>
      </c>
      <c r="CM90" t="s">
        <v>4959</v>
      </c>
      <c r="CN90" t="s">
        <v>4960</v>
      </c>
      <c r="CO90" t="s">
        <v>4961</v>
      </c>
      <c r="CP90" t="s">
        <v>4962</v>
      </c>
      <c r="CQ90" t="s">
        <v>2050</v>
      </c>
      <c r="CR90" t="s">
        <v>2050</v>
      </c>
      <c r="CS90" t="s">
        <v>2050</v>
      </c>
      <c r="CT90" t="s">
        <v>2050</v>
      </c>
      <c r="CU90" t="s">
        <v>4963</v>
      </c>
      <c r="CV90" t="s">
        <v>2050</v>
      </c>
      <c r="CW90" t="s">
        <v>2050</v>
      </c>
      <c r="CX90" t="s">
        <v>2102</v>
      </c>
      <c r="DA90" t="s">
        <v>1288</v>
      </c>
      <c r="DB90" t="s">
        <v>1162</v>
      </c>
    </row>
    <row r="91" spans="1:106" x14ac:dyDescent="0.3">
      <c r="A91" t="s">
        <v>522</v>
      </c>
      <c r="B91" t="s">
        <v>523</v>
      </c>
      <c r="C91" t="s">
        <v>1297</v>
      </c>
      <c r="D91" t="s">
        <v>1298</v>
      </c>
      <c r="E91" t="s">
        <v>1299</v>
      </c>
      <c r="F91" t="s">
        <v>1300</v>
      </c>
      <c r="G91">
        <v>0</v>
      </c>
      <c r="H91">
        <v>0</v>
      </c>
      <c r="I91">
        <v>0</v>
      </c>
      <c r="J91">
        <v>0</v>
      </c>
      <c r="K91">
        <v>0</v>
      </c>
      <c r="L91">
        <v>0</v>
      </c>
      <c r="M91" t="s">
        <v>1020</v>
      </c>
      <c r="N91" t="s">
        <v>1020</v>
      </c>
      <c r="O91" t="s">
        <v>1020</v>
      </c>
      <c r="P91" t="s">
        <v>1020</v>
      </c>
      <c r="Q91" t="s">
        <v>1162</v>
      </c>
      <c r="R91" t="s">
        <v>1162</v>
      </c>
      <c r="S91" t="s">
        <v>1162</v>
      </c>
      <c r="T91" t="s">
        <v>1162</v>
      </c>
      <c r="U91" t="s">
        <v>1020</v>
      </c>
      <c r="V91" t="s">
        <v>1162</v>
      </c>
      <c r="W91" s="169" t="s">
        <v>1162</v>
      </c>
      <c r="X91" t="s">
        <v>1051</v>
      </c>
      <c r="Y91" t="s">
        <v>1051</v>
      </c>
      <c r="Z91" t="s">
        <v>1051</v>
      </c>
      <c r="AA91" t="s">
        <v>1053</v>
      </c>
      <c r="AB91" t="s">
        <v>2743</v>
      </c>
      <c r="AC91" t="s">
        <v>2744</v>
      </c>
      <c r="AD91" t="s">
        <v>2745</v>
      </c>
      <c r="AE91" t="s">
        <v>2746</v>
      </c>
      <c r="AF91" t="s">
        <v>2747</v>
      </c>
      <c r="AG91" t="s">
        <v>2748</v>
      </c>
      <c r="AH91" t="s">
        <v>2749</v>
      </c>
      <c r="AI91" t="s">
        <v>2750</v>
      </c>
      <c r="AJ91" t="s">
        <v>2751</v>
      </c>
      <c r="AK91" t="s">
        <v>2456</v>
      </c>
      <c r="AL91" t="s">
        <v>2456</v>
      </c>
      <c r="AM91" t="s">
        <v>2456</v>
      </c>
      <c r="AN91" t="s">
        <v>1072</v>
      </c>
      <c r="AO91" t="s">
        <v>1072</v>
      </c>
      <c r="AP91" t="s">
        <v>1074</v>
      </c>
      <c r="AQ91" t="s">
        <v>1074</v>
      </c>
      <c r="AR91" t="s">
        <v>1072</v>
      </c>
      <c r="AS91" t="s">
        <v>1074</v>
      </c>
      <c r="AT91" t="s">
        <v>1072</v>
      </c>
      <c r="AU91" t="s">
        <v>1074</v>
      </c>
      <c r="AV91" t="s">
        <v>1074</v>
      </c>
      <c r="AW91" t="s">
        <v>1074</v>
      </c>
      <c r="AX91" t="s">
        <v>1074</v>
      </c>
      <c r="AY91" t="s">
        <v>1074</v>
      </c>
      <c r="AZ91" t="s">
        <v>1074</v>
      </c>
      <c r="BA91" t="s">
        <v>1074</v>
      </c>
      <c r="BB91" t="s">
        <v>1074</v>
      </c>
      <c r="BC91" t="s">
        <v>1074</v>
      </c>
      <c r="BD91" t="s">
        <v>1074</v>
      </c>
      <c r="BE91" t="s">
        <v>1074</v>
      </c>
      <c r="BF91" t="s">
        <v>1076</v>
      </c>
      <c r="BG91" t="s">
        <v>1076</v>
      </c>
      <c r="BH91" t="s">
        <v>1076</v>
      </c>
      <c r="BI91" t="s">
        <v>1076</v>
      </c>
      <c r="BJ91" t="s">
        <v>1074</v>
      </c>
      <c r="BK91" t="s">
        <v>1076</v>
      </c>
      <c r="BL91" t="s">
        <v>1076</v>
      </c>
      <c r="BM91" t="s">
        <v>1076</v>
      </c>
      <c r="BN91" t="s">
        <v>1076</v>
      </c>
      <c r="BO91" t="s">
        <v>1162</v>
      </c>
      <c r="BP91" t="s">
        <v>1162</v>
      </c>
      <c r="BQ91" t="s">
        <v>1162</v>
      </c>
      <c r="BR91" t="s">
        <v>1162</v>
      </c>
      <c r="BS91" t="s">
        <v>1162</v>
      </c>
      <c r="BT91" t="s">
        <v>1162</v>
      </c>
      <c r="BU91" t="s">
        <v>1162</v>
      </c>
      <c r="BV91" t="s">
        <v>1162</v>
      </c>
      <c r="BW91" t="s">
        <v>1162</v>
      </c>
      <c r="BX91" t="s">
        <v>4964</v>
      </c>
      <c r="BY91" t="s">
        <v>4964</v>
      </c>
      <c r="BZ91" t="s">
        <v>4965</v>
      </c>
      <c r="CA91" t="s">
        <v>4966</v>
      </c>
      <c r="CB91" t="s">
        <v>4967</v>
      </c>
      <c r="CC91" t="s">
        <v>4968</v>
      </c>
      <c r="CD91" t="s">
        <v>4969</v>
      </c>
      <c r="CE91" t="s">
        <v>4970</v>
      </c>
      <c r="CF91" t="s">
        <v>4971</v>
      </c>
      <c r="CG91" t="s">
        <v>4972</v>
      </c>
      <c r="CH91" t="s">
        <v>4973</v>
      </c>
      <c r="CI91" t="s">
        <v>4974</v>
      </c>
      <c r="CJ91" t="s">
        <v>4975</v>
      </c>
      <c r="CK91" t="s">
        <v>4976</v>
      </c>
      <c r="CL91" t="s">
        <v>4977</v>
      </c>
      <c r="CM91" t="s">
        <v>4978</v>
      </c>
      <c r="CN91" t="s">
        <v>4979</v>
      </c>
      <c r="CO91" t="s">
        <v>4980</v>
      </c>
      <c r="CP91" t="s">
        <v>2138</v>
      </c>
      <c r="CQ91" t="s">
        <v>2138</v>
      </c>
      <c r="CR91" t="s">
        <v>2138</v>
      </c>
      <c r="CS91" t="s">
        <v>2138</v>
      </c>
      <c r="CT91" t="s">
        <v>4981</v>
      </c>
      <c r="CU91" t="s">
        <v>2138</v>
      </c>
      <c r="CV91" t="s">
        <v>2138</v>
      </c>
      <c r="CW91" t="s">
        <v>2138</v>
      </c>
      <c r="CX91" t="s">
        <v>4982</v>
      </c>
      <c r="DA91" t="s">
        <v>1288</v>
      </c>
      <c r="DB91" t="s">
        <v>1162</v>
      </c>
    </row>
    <row r="92" spans="1:106" x14ac:dyDescent="0.3">
      <c r="A92" t="s">
        <v>526</v>
      </c>
      <c r="B92" t="s">
        <v>527</v>
      </c>
      <c r="C92" t="s">
        <v>1215</v>
      </c>
      <c r="D92" t="s">
        <v>1216</v>
      </c>
      <c r="E92" t="s">
        <v>1217</v>
      </c>
      <c r="F92" t="s">
        <v>1218</v>
      </c>
      <c r="G92">
        <v>0</v>
      </c>
      <c r="H92">
        <v>0</v>
      </c>
      <c r="I92">
        <v>0</v>
      </c>
      <c r="J92">
        <v>0</v>
      </c>
      <c r="K92">
        <v>0</v>
      </c>
      <c r="L92">
        <v>0</v>
      </c>
      <c r="M92" t="s">
        <v>1020</v>
      </c>
      <c r="N92" t="s">
        <v>1020</v>
      </c>
      <c r="O92" t="s">
        <v>1020</v>
      </c>
      <c r="P92" t="s">
        <v>1020</v>
      </c>
      <c r="Q92" t="s">
        <v>1162</v>
      </c>
      <c r="R92" t="s">
        <v>1162</v>
      </c>
      <c r="S92" t="s">
        <v>1162</v>
      </c>
      <c r="T92" t="s">
        <v>1162</v>
      </c>
      <c r="U92" t="s">
        <v>1020</v>
      </c>
      <c r="V92" t="s">
        <v>1162</v>
      </c>
      <c r="W92" s="169" t="s">
        <v>1162</v>
      </c>
      <c r="X92" t="s">
        <v>1051</v>
      </c>
      <c r="Y92" t="s">
        <v>1051</v>
      </c>
      <c r="Z92" t="s">
        <v>1051</v>
      </c>
      <c r="AA92" t="s">
        <v>1051</v>
      </c>
      <c r="AB92" t="s">
        <v>2752</v>
      </c>
      <c r="AC92" t="s">
        <v>2753</v>
      </c>
      <c r="AD92" t="s">
        <v>2159</v>
      </c>
      <c r="AE92" t="s">
        <v>2754</v>
      </c>
      <c r="AF92" t="s">
        <v>2755</v>
      </c>
      <c r="AG92" t="s">
        <v>2756</v>
      </c>
      <c r="AH92" t="s">
        <v>2757</v>
      </c>
      <c r="AI92" t="s">
        <v>2758</v>
      </c>
      <c r="AJ92" t="s">
        <v>2759</v>
      </c>
      <c r="AK92" t="s">
        <v>2759</v>
      </c>
      <c r="AL92" t="s">
        <v>2759</v>
      </c>
      <c r="AM92" t="s">
        <v>2759</v>
      </c>
      <c r="AN92" t="s">
        <v>1074</v>
      </c>
      <c r="AO92" t="s">
        <v>1074</v>
      </c>
      <c r="AP92" t="s">
        <v>1074</v>
      </c>
      <c r="AQ92" t="s">
        <v>1074</v>
      </c>
      <c r="AR92" t="s">
        <v>1074</v>
      </c>
      <c r="AS92" t="s">
        <v>1074</v>
      </c>
      <c r="AT92" t="s">
        <v>1072</v>
      </c>
      <c r="AU92" t="s">
        <v>1074</v>
      </c>
      <c r="AV92" t="s">
        <v>1072</v>
      </c>
      <c r="AW92" t="s">
        <v>1074</v>
      </c>
      <c r="AX92" t="s">
        <v>1074</v>
      </c>
      <c r="AY92" t="s">
        <v>1074</v>
      </c>
      <c r="AZ92" t="s">
        <v>1074</v>
      </c>
      <c r="BA92" t="s">
        <v>1074</v>
      </c>
      <c r="BB92" t="s">
        <v>1074</v>
      </c>
      <c r="BC92" t="s">
        <v>1072</v>
      </c>
      <c r="BD92" t="s">
        <v>1074</v>
      </c>
      <c r="BE92" t="s">
        <v>1072</v>
      </c>
      <c r="BF92" t="s">
        <v>1074</v>
      </c>
      <c r="BG92" t="s">
        <v>1074</v>
      </c>
      <c r="BH92" t="s">
        <v>1074</v>
      </c>
      <c r="BI92" t="s">
        <v>1074</v>
      </c>
      <c r="BJ92" t="s">
        <v>1074</v>
      </c>
      <c r="BK92" t="s">
        <v>1074</v>
      </c>
      <c r="BL92" t="s">
        <v>1072</v>
      </c>
      <c r="BM92" t="s">
        <v>1074</v>
      </c>
      <c r="BN92" t="s">
        <v>1074</v>
      </c>
      <c r="BO92" t="s">
        <v>1162</v>
      </c>
      <c r="BP92" t="s">
        <v>1162</v>
      </c>
      <c r="BQ92" t="s">
        <v>1162</v>
      </c>
      <c r="BR92" t="s">
        <v>1162</v>
      </c>
      <c r="BS92" t="s">
        <v>1162</v>
      </c>
      <c r="BT92" t="s">
        <v>1162</v>
      </c>
      <c r="BU92" t="s">
        <v>1162</v>
      </c>
      <c r="BV92" t="s">
        <v>1162</v>
      </c>
      <c r="BW92" t="s">
        <v>1162</v>
      </c>
      <c r="BX92" t="s">
        <v>4983</v>
      </c>
      <c r="BY92" t="s">
        <v>4984</v>
      </c>
      <c r="BZ92" t="s">
        <v>4985</v>
      </c>
      <c r="CA92" t="s">
        <v>4986</v>
      </c>
      <c r="CB92" t="s">
        <v>4987</v>
      </c>
      <c r="CC92" t="s">
        <v>4988</v>
      </c>
      <c r="CD92" t="s">
        <v>4989</v>
      </c>
      <c r="CE92" t="s">
        <v>4990</v>
      </c>
      <c r="CF92" t="s">
        <v>4991</v>
      </c>
      <c r="CG92" t="s">
        <v>4992</v>
      </c>
      <c r="CH92" t="s">
        <v>4993</v>
      </c>
      <c r="CI92" t="s">
        <v>4994</v>
      </c>
      <c r="CJ92" t="s">
        <v>4995</v>
      </c>
      <c r="CK92" t="s">
        <v>4996</v>
      </c>
      <c r="CL92" t="s">
        <v>4997</v>
      </c>
      <c r="CM92" t="s">
        <v>2759</v>
      </c>
      <c r="CN92" t="s">
        <v>2759</v>
      </c>
      <c r="CO92" t="s">
        <v>4998</v>
      </c>
      <c r="CP92" t="s">
        <v>2759</v>
      </c>
      <c r="CQ92" t="s">
        <v>2759</v>
      </c>
      <c r="CR92" t="s">
        <v>2759</v>
      </c>
      <c r="CS92" t="s">
        <v>2759</v>
      </c>
      <c r="CT92" t="s">
        <v>2759</v>
      </c>
      <c r="CU92" t="s">
        <v>2759</v>
      </c>
      <c r="CV92" t="s">
        <v>2759</v>
      </c>
      <c r="CW92" t="s">
        <v>2759</v>
      </c>
      <c r="CX92" t="s">
        <v>2759</v>
      </c>
      <c r="DA92" t="s">
        <v>1288</v>
      </c>
      <c r="DB92" t="s">
        <v>1162</v>
      </c>
    </row>
    <row r="93" spans="1:106" x14ac:dyDescent="0.3">
      <c r="A93" t="s">
        <v>528</v>
      </c>
      <c r="B93" t="s">
        <v>529</v>
      </c>
      <c r="C93" t="s">
        <v>1531</v>
      </c>
      <c r="D93" t="s">
        <v>1532</v>
      </c>
      <c r="E93" t="s">
        <v>1533</v>
      </c>
      <c r="F93" t="s">
        <v>1534</v>
      </c>
      <c r="G93">
        <v>0</v>
      </c>
      <c r="H93">
        <v>0</v>
      </c>
      <c r="I93">
        <v>0</v>
      </c>
      <c r="J93">
        <v>0</v>
      </c>
      <c r="K93">
        <v>0</v>
      </c>
      <c r="L93">
        <v>0</v>
      </c>
      <c r="M93" t="s">
        <v>1020</v>
      </c>
      <c r="N93" t="s">
        <v>1020</v>
      </c>
      <c r="O93" t="s">
        <v>1020</v>
      </c>
      <c r="P93" t="s">
        <v>1020</v>
      </c>
      <c r="Q93" t="s">
        <v>1162</v>
      </c>
      <c r="R93" t="s">
        <v>1162</v>
      </c>
      <c r="S93" t="s">
        <v>1162</v>
      </c>
      <c r="T93" t="s">
        <v>1162</v>
      </c>
      <c r="U93" t="s">
        <v>1020</v>
      </c>
      <c r="V93" t="s">
        <v>1162</v>
      </c>
      <c r="W93" s="169" t="s">
        <v>1162</v>
      </c>
      <c r="X93" t="s">
        <v>1053</v>
      </c>
      <c r="Y93" t="s">
        <v>1051</v>
      </c>
      <c r="Z93" t="s">
        <v>1051</v>
      </c>
      <c r="AA93" t="s">
        <v>1053</v>
      </c>
      <c r="AB93" t="s">
        <v>2760</v>
      </c>
      <c r="AC93" t="s">
        <v>2761</v>
      </c>
      <c r="AD93" t="s">
        <v>2762</v>
      </c>
      <c r="AE93" t="s">
        <v>2763</v>
      </c>
      <c r="AF93" t="s">
        <v>2764</v>
      </c>
      <c r="AG93" t="s">
        <v>2765</v>
      </c>
      <c r="AH93" t="s">
        <v>2766</v>
      </c>
      <c r="AI93" t="s">
        <v>2767</v>
      </c>
      <c r="AJ93" t="s">
        <v>2050</v>
      </c>
      <c r="AK93" t="s">
        <v>2050</v>
      </c>
      <c r="AL93" t="s">
        <v>2050</v>
      </c>
      <c r="AM93" t="s">
        <v>2768</v>
      </c>
      <c r="AN93" t="s">
        <v>1074</v>
      </c>
      <c r="AO93" t="s">
        <v>1074</v>
      </c>
      <c r="AP93" t="s">
        <v>1074</v>
      </c>
      <c r="AQ93" t="s">
        <v>1074</v>
      </c>
      <c r="AR93" t="s">
        <v>1074</v>
      </c>
      <c r="AS93" t="s">
        <v>1074</v>
      </c>
      <c r="AT93" t="s">
        <v>1074</v>
      </c>
      <c r="AU93" t="s">
        <v>1074</v>
      </c>
      <c r="AV93" t="s">
        <v>1074</v>
      </c>
      <c r="AW93" t="s">
        <v>1074</v>
      </c>
      <c r="AX93" t="s">
        <v>1074</v>
      </c>
      <c r="AY93" t="s">
        <v>1074</v>
      </c>
      <c r="AZ93" t="s">
        <v>1074</v>
      </c>
      <c r="BA93" t="s">
        <v>1074</v>
      </c>
      <c r="BB93" t="s">
        <v>1074</v>
      </c>
      <c r="BC93" t="s">
        <v>1074</v>
      </c>
      <c r="BD93" t="s">
        <v>1074</v>
      </c>
      <c r="BE93" t="s">
        <v>1074</v>
      </c>
      <c r="BF93" t="s">
        <v>1074</v>
      </c>
      <c r="BG93" t="s">
        <v>1074</v>
      </c>
      <c r="BH93" t="s">
        <v>1074</v>
      </c>
      <c r="BI93" t="s">
        <v>1074</v>
      </c>
      <c r="BJ93" t="s">
        <v>1074</v>
      </c>
      <c r="BK93" t="s">
        <v>1074</v>
      </c>
      <c r="BL93" t="s">
        <v>1074</v>
      </c>
      <c r="BM93" t="s">
        <v>1074</v>
      </c>
      <c r="BN93" t="s">
        <v>1074</v>
      </c>
      <c r="BO93" t="s">
        <v>1162</v>
      </c>
      <c r="BP93" t="s">
        <v>1162</v>
      </c>
      <c r="BQ93" t="s">
        <v>1162</v>
      </c>
      <c r="BR93" t="s">
        <v>1162</v>
      </c>
      <c r="BS93" t="s">
        <v>1162</v>
      </c>
      <c r="BT93" t="s">
        <v>1162</v>
      </c>
      <c r="BU93" t="s">
        <v>1162</v>
      </c>
      <c r="BV93" t="s">
        <v>1162</v>
      </c>
      <c r="BW93" t="s">
        <v>1162</v>
      </c>
      <c r="BX93" t="s">
        <v>4999</v>
      </c>
      <c r="BY93" t="s">
        <v>5000</v>
      </c>
      <c r="BZ93" t="s">
        <v>5001</v>
      </c>
      <c r="CA93" t="s">
        <v>5002</v>
      </c>
      <c r="CB93" t="s">
        <v>2050</v>
      </c>
      <c r="CC93" t="s">
        <v>5003</v>
      </c>
      <c r="CD93" t="s">
        <v>2050</v>
      </c>
      <c r="CE93" t="s">
        <v>5004</v>
      </c>
      <c r="CF93" t="s">
        <v>5005</v>
      </c>
      <c r="CG93" t="s">
        <v>5006</v>
      </c>
      <c r="CH93" t="s">
        <v>5007</v>
      </c>
      <c r="CI93" t="s">
        <v>5008</v>
      </c>
      <c r="CJ93" t="s">
        <v>5009</v>
      </c>
      <c r="CK93" t="s">
        <v>5010</v>
      </c>
      <c r="CL93" t="s">
        <v>5011</v>
      </c>
      <c r="CM93" t="s">
        <v>5012</v>
      </c>
      <c r="CN93" t="s">
        <v>5013</v>
      </c>
      <c r="CO93" t="s">
        <v>5014</v>
      </c>
      <c r="CP93" t="s">
        <v>2050</v>
      </c>
      <c r="CQ93" t="s">
        <v>5015</v>
      </c>
      <c r="CR93" t="s">
        <v>5015</v>
      </c>
      <c r="CS93" t="s">
        <v>2050</v>
      </c>
      <c r="CT93" t="s">
        <v>2050</v>
      </c>
      <c r="CU93" t="s">
        <v>2050</v>
      </c>
      <c r="CV93" t="s">
        <v>2050</v>
      </c>
      <c r="CW93" t="s">
        <v>2050</v>
      </c>
      <c r="CX93" t="s">
        <v>2050</v>
      </c>
      <c r="DA93" t="s">
        <v>1288</v>
      </c>
      <c r="DB93" t="s">
        <v>1162</v>
      </c>
    </row>
    <row r="94" spans="1:106" x14ac:dyDescent="0.3">
      <c r="A94" t="s">
        <v>530</v>
      </c>
      <c r="B94" t="s">
        <v>531</v>
      </c>
      <c r="C94" t="s">
        <v>1301</v>
      </c>
      <c r="D94" t="s">
        <v>1302</v>
      </c>
      <c r="E94" t="s">
        <v>1303</v>
      </c>
      <c r="F94" t="s">
        <v>1304</v>
      </c>
      <c r="G94">
        <v>0</v>
      </c>
      <c r="H94">
        <v>0</v>
      </c>
      <c r="I94">
        <v>0</v>
      </c>
      <c r="J94">
        <v>0</v>
      </c>
      <c r="K94">
        <v>0</v>
      </c>
      <c r="L94">
        <v>0</v>
      </c>
      <c r="M94" t="s">
        <v>1020</v>
      </c>
      <c r="N94" t="s">
        <v>1020</v>
      </c>
      <c r="O94" t="s">
        <v>1020</v>
      </c>
      <c r="P94" t="s">
        <v>1020</v>
      </c>
      <c r="Q94" t="s">
        <v>1162</v>
      </c>
      <c r="R94" t="s">
        <v>1162</v>
      </c>
      <c r="S94" t="s">
        <v>1162</v>
      </c>
      <c r="T94" t="s">
        <v>1162</v>
      </c>
      <c r="U94" t="s">
        <v>1022</v>
      </c>
      <c r="V94" t="s">
        <v>2009</v>
      </c>
      <c r="W94" s="169">
        <v>43435</v>
      </c>
      <c r="X94" t="s">
        <v>1053</v>
      </c>
      <c r="Y94" t="s">
        <v>1051</v>
      </c>
      <c r="Z94" t="s">
        <v>1055</v>
      </c>
      <c r="AA94" t="s">
        <v>1053</v>
      </c>
      <c r="AB94" t="s">
        <v>2769</v>
      </c>
      <c r="AC94" t="s">
        <v>2770</v>
      </c>
      <c r="AD94" t="s">
        <v>2771</v>
      </c>
      <c r="AE94" t="s">
        <v>2772</v>
      </c>
      <c r="AF94" t="s">
        <v>2162</v>
      </c>
      <c r="AG94" t="s">
        <v>2162</v>
      </c>
      <c r="AH94" t="s">
        <v>2162</v>
      </c>
      <c r="AI94" t="s">
        <v>2162</v>
      </c>
      <c r="AJ94" t="s">
        <v>2162</v>
      </c>
      <c r="AK94" t="s">
        <v>2162</v>
      </c>
      <c r="AL94" t="s">
        <v>2162</v>
      </c>
      <c r="AM94" t="s">
        <v>2773</v>
      </c>
      <c r="AN94" t="s">
        <v>1074</v>
      </c>
      <c r="AO94" t="s">
        <v>1074</v>
      </c>
      <c r="AP94" t="s">
        <v>1074</v>
      </c>
      <c r="AQ94" t="s">
        <v>1074</v>
      </c>
      <c r="AR94" t="s">
        <v>1072</v>
      </c>
      <c r="AS94" t="s">
        <v>1072</v>
      </c>
      <c r="AT94" t="s">
        <v>1074</v>
      </c>
      <c r="AU94" t="s">
        <v>1072</v>
      </c>
      <c r="AV94" t="s">
        <v>1074</v>
      </c>
      <c r="AW94" t="s">
        <v>1076</v>
      </c>
      <c r="AX94" t="s">
        <v>1076</v>
      </c>
      <c r="AY94" t="s">
        <v>1076</v>
      </c>
      <c r="AZ94" t="s">
        <v>1074</v>
      </c>
      <c r="BA94" t="s">
        <v>1072</v>
      </c>
      <c r="BB94" t="s">
        <v>1072</v>
      </c>
      <c r="BC94" t="s">
        <v>1074</v>
      </c>
      <c r="BD94" t="s">
        <v>1072</v>
      </c>
      <c r="BE94" t="s">
        <v>1074</v>
      </c>
      <c r="BF94" t="s">
        <v>1076</v>
      </c>
      <c r="BG94" t="s">
        <v>1076</v>
      </c>
      <c r="BH94" t="s">
        <v>1076</v>
      </c>
      <c r="BI94" t="s">
        <v>1074</v>
      </c>
      <c r="BJ94" t="s">
        <v>1072</v>
      </c>
      <c r="BK94" t="s">
        <v>1072</v>
      </c>
      <c r="BL94" t="s">
        <v>1074</v>
      </c>
      <c r="BM94" t="s">
        <v>1072</v>
      </c>
      <c r="BN94" t="s">
        <v>1074</v>
      </c>
      <c r="BO94" t="s">
        <v>2162</v>
      </c>
      <c r="BP94" t="s">
        <v>1162</v>
      </c>
      <c r="BQ94" t="s">
        <v>1162</v>
      </c>
      <c r="BR94" t="s">
        <v>1162</v>
      </c>
      <c r="BS94" t="s">
        <v>1162</v>
      </c>
      <c r="BT94" t="s">
        <v>1162</v>
      </c>
      <c r="BU94" t="s">
        <v>1162</v>
      </c>
      <c r="BV94" t="s">
        <v>1162</v>
      </c>
      <c r="BW94" t="s">
        <v>1162</v>
      </c>
      <c r="BX94" t="s">
        <v>5016</v>
      </c>
      <c r="BY94" t="s">
        <v>3630</v>
      </c>
      <c r="BZ94" t="s">
        <v>2162</v>
      </c>
      <c r="CA94" t="s">
        <v>3631</v>
      </c>
      <c r="CB94" t="s">
        <v>3632</v>
      </c>
      <c r="CC94" t="s">
        <v>3633</v>
      </c>
      <c r="CD94" t="s">
        <v>3634</v>
      </c>
      <c r="CE94" t="s">
        <v>3635</v>
      </c>
      <c r="CF94" t="s">
        <v>3636</v>
      </c>
      <c r="CG94" t="s">
        <v>3637</v>
      </c>
      <c r="CH94" t="s">
        <v>3638</v>
      </c>
      <c r="CI94" t="s">
        <v>3639</v>
      </c>
      <c r="CJ94" t="s">
        <v>5017</v>
      </c>
      <c r="CK94" t="s">
        <v>3641</v>
      </c>
      <c r="CL94" t="s">
        <v>3642</v>
      </c>
      <c r="CM94" t="s">
        <v>3643</v>
      </c>
      <c r="CN94" t="s">
        <v>3644</v>
      </c>
      <c r="CO94" t="s">
        <v>3645</v>
      </c>
      <c r="CP94" t="s">
        <v>2162</v>
      </c>
      <c r="CQ94" t="s">
        <v>2162</v>
      </c>
      <c r="CR94" t="s">
        <v>2162</v>
      </c>
      <c r="CS94" t="s">
        <v>2162</v>
      </c>
      <c r="CT94" t="s">
        <v>2162</v>
      </c>
      <c r="CU94" t="s">
        <v>2162</v>
      </c>
      <c r="CV94" t="s">
        <v>2162</v>
      </c>
      <c r="CW94" t="s">
        <v>2162</v>
      </c>
      <c r="CX94" t="s">
        <v>3646</v>
      </c>
      <c r="DA94" t="s">
        <v>1288</v>
      </c>
      <c r="DB94" t="s">
        <v>1162</v>
      </c>
    </row>
    <row r="95" spans="1:106" x14ac:dyDescent="0.3">
      <c r="A95" t="s">
        <v>532</v>
      </c>
      <c r="B95" t="s">
        <v>533</v>
      </c>
      <c r="C95" t="s">
        <v>1535</v>
      </c>
      <c r="D95" t="s">
        <v>1536</v>
      </c>
      <c r="E95" t="s">
        <v>1537</v>
      </c>
      <c r="F95" t="s">
        <v>1538</v>
      </c>
      <c r="G95">
        <v>0</v>
      </c>
      <c r="H95">
        <v>0</v>
      </c>
      <c r="I95">
        <v>0</v>
      </c>
      <c r="J95">
        <v>0</v>
      </c>
      <c r="K95">
        <v>0</v>
      </c>
      <c r="L95">
        <v>0</v>
      </c>
      <c r="M95" t="s">
        <v>1020</v>
      </c>
      <c r="N95" t="s">
        <v>1020</v>
      </c>
      <c r="O95" t="s">
        <v>1020</v>
      </c>
      <c r="P95" t="s">
        <v>1020</v>
      </c>
      <c r="Q95" t="s">
        <v>1162</v>
      </c>
      <c r="R95" t="s">
        <v>1162</v>
      </c>
      <c r="S95" t="s">
        <v>1162</v>
      </c>
      <c r="T95" t="s">
        <v>1162</v>
      </c>
      <c r="U95" t="s">
        <v>1022</v>
      </c>
      <c r="V95" t="s">
        <v>2012</v>
      </c>
      <c r="W95" s="169">
        <v>43405</v>
      </c>
      <c r="X95" t="s">
        <v>1053</v>
      </c>
      <c r="Y95" t="s">
        <v>1051</v>
      </c>
      <c r="Z95" t="s">
        <v>1051</v>
      </c>
      <c r="AA95" t="s">
        <v>1051</v>
      </c>
      <c r="AB95" t="s">
        <v>2774</v>
      </c>
      <c r="AC95" t="s">
        <v>2162</v>
      </c>
      <c r="AD95" t="s">
        <v>2162</v>
      </c>
      <c r="AE95" t="s">
        <v>2162</v>
      </c>
      <c r="AF95" t="s">
        <v>2162</v>
      </c>
      <c r="AG95" t="s">
        <v>2775</v>
      </c>
      <c r="AH95" t="s">
        <v>2776</v>
      </c>
      <c r="AI95" t="s">
        <v>2777</v>
      </c>
      <c r="AJ95" t="s">
        <v>2162</v>
      </c>
      <c r="AK95" t="s">
        <v>2162</v>
      </c>
      <c r="AL95" t="s">
        <v>2162</v>
      </c>
      <c r="AM95" t="s">
        <v>2162</v>
      </c>
      <c r="AN95" t="s">
        <v>1072</v>
      </c>
      <c r="AO95" t="s">
        <v>1072</v>
      </c>
      <c r="AP95" t="s">
        <v>1074</v>
      </c>
      <c r="AQ95" t="s">
        <v>1074</v>
      </c>
      <c r="AR95" t="s">
        <v>1074</v>
      </c>
      <c r="AS95" t="s">
        <v>1074</v>
      </c>
      <c r="AT95" t="s">
        <v>1076</v>
      </c>
      <c r="AU95" t="s">
        <v>1076</v>
      </c>
      <c r="AV95" t="s">
        <v>1072</v>
      </c>
      <c r="AW95" t="s">
        <v>1074</v>
      </c>
      <c r="AX95" t="s">
        <v>1074</v>
      </c>
      <c r="AY95" t="s">
        <v>1074</v>
      </c>
      <c r="AZ95" t="s">
        <v>1074</v>
      </c>
      <c r="BA95" t="s">
        <v>1074</v>
      </c>
      <c r="BB95" t="s">
        <v>1074</v>
      </c>
      <c r="BC95" t="s">
        <v>1076</v>
      </c>
      <c r="BD95" t="s">
        <v>1076</v>
      </c>
      <c r="BE95" t="s">
        <v>1074</v>
      </c>
      <c r="BF95" t="s">
        <v>1074</v>
      </c>
      <c r="BG95" t="s">
        <v>1074</v>
      </c>
      <c r="BH95" t="s">
        <v>1074</v>
      </c>
      <c r="BI95" t="s">
        <v>1074</v>
      </c>
      <c r="BJ95" t="s">
        <v>1074</v>
      </c>
      <c r="BK95" t="s">
        <v>1074</v>
      </c>
      <c r="BL95" t="s">
        <v>1076</v>
      </c>
      <c r="BM95" t="s">
        <v>1076</v>
      </c>
      <c r="BN95" t="s">
        <v>1074</v>
      </c>
      <c r="BO95" t="s">
        <v>1162</v>
      </c>
      <c r="BP95" t="s">
        <v>1162</v>
      </c>
      <c r="BQ95" t="s">
        <v>1162</v>
      </c>
      <c r="BR95" t="s">
        <v>1162</v>
      </c>
      <c r="BS95" t="s">
        <v>1162</v>
      </c>
      <c r="BT95" t="s">
        <v>1162</v>
      </c>
      <c r="BU95" t="s">
        <v>5018</v>
      </c>
      <c r="BV95" t="s">
        <v>5019</v>
      </c>
      <c r="BW95" t="s">
        <v>1162</v>
      </c>
      <c r="BX95" t="s">
        <v>2162</v>
      </c>
      <c r="BY95" t="s">
        <v>2162</v>
      </c>
      <c r="BZ95" t="s">
        <v>2162</v>
      </c>
      <c r="CA95" t="s">
        <v>2162</v>
      </c>
      <c r="CB95" t="s">
        <v>2162</v>
      </c>
      <c r="CC95" t="s">
        <v>2162</v>
      </c>
      <c r="CD95" t="s">
        <v>2162</v>
      </c>
      <c r="CE95" t="s">
        <v>5020</v>
      </c>
      <c r="CF95" t="s">
        <v>2162</v>
      </c>
      <c r="CG95" t="s">
        <v>2777</v>
      </c>
      <c r="CH95" t="s">
        <v>2777</v>
      </c>
      <c r="CI95" t="s">
        <v>2777</v>
      </c>
      <c r="CJ95" t="s">
        <v>2777</v>
      </c>
      <c r="CK95" t="s">
        <v>2777</v>
      </c>
      <c r="CL95" t="s">
        <v>2777</v>
      </c>
      <c r="CM95" t="s">
        <v>2777</v>
      </c>
      <c r="CN95" t="s">
        <v>2777</v>
      </c>
      <c r="CO95" t="s">
        <v>2162</v>
      </c>
      <c r="CP95" t="s">
        <v>5021</v>
      </c>
      <c r="CQ95" t="s">
        <v>5021</v>
      </c>
      <c r="CR95" t="s">
        <v>5021</v>
      </c>
      <c r="CS95" t="s">
        <v>5021</v>
      </c>
      <c r="CT95" t="s">
        <v>5021</v>
      </c>
      <c r="CU95" t="s">
        <v>5021</v>
      </c>
      <c r="CV95" t="s">
        <v>5021</v>
      </c>
      <c r="CW95" t="s">
        <v>5021</v>
      </c>
      <c r="CX95" t="s">
        <v>2162</v>
      </c>
      <c r="DA95" t="s">
        <v>1288</v>
      </c>
      <c r="DB95" t="s">
        <v>1162</v>
      </c>
    </row>
    <row r="96" spans="1:106" x14ac:dyDescent="0.3">
      <c r="A96" t="s">
        <v>534</v>
      </c>
      <c r="B96" t="s">
        <v>535</v>
      </c>
      <c r="C96" t="s">
        <v>1539</v>
      </c>
      <c r="D96" t="s">
        <v>1540</v>
      </c>
      <c r="E96" t="s">
        <v>1541</v>
      </c>
      <c r="F96" t="s">
        <v>1542</v>
      </c>
      <c r="G96">
        <v>0</v>
      </c>
      <c r="H96">
        <v>0</v>
      </c>
      <c r="I96">
        <v>0</v>
      </c>
      <c r="J96">
        <v>0</v>
      </c>
      <c r="K96">
        <v>0</v>
      </c>
      <c r="L96">
        <v>0</v>
      </c>
      <c r="M96" t="s">
        <v>1020</v>
      </c>
      <c r="N96" t="s">
        <v>1020</v>
      </c>
      <c r="O96" t="s">
        <v>1020</v>
      </c>
      <c r="P96" t="s">
        <v>1020</v>
      </c>
      <c r="Q96" t="s">
        <v>1162</v>
      </c>
      <c r="R96" t="s">
        <v>1162</v>
      </c>
      <c r="S96" t="s">
        <v>1162</v>
      </c>
      <c r="T96" t="s">
        <v>1162</v>
      </c>
      <c r="U96" t="s">
        <v>1020</v>
      </c>
      <c r="V96" t="s">
        <v>1162</v>
      </c>
      <c r="W96" s="169" t="s">
        <v>1162</v>
      </c>
      <c r="X96" t="s">
        <v>1051</v>
      </c>
      <c r="Y96" t="s">
        <v>1053</v>
      </c>
      <c r="Z96" t="s">
        <v>1051</v>
      </c>
      <c r="AA96" t="s">
        <v>1053</v>
      </c>
      <c r="AB96" t="s">
        <v>2778</v>
      </c>
      <c r="AC96" t="s">
        <v>2779</v>
      </c>
      <c r="AD96" t="s">
        <v>2780</v>
      </c>
      <c r="AE96" t="s">
        <v>2781</v>
      </c>
      <c r="AF96" t="s">
        <v>2782</v>
      </c>
      <c r="AG96" t="s">
        <v>2783</v>
      </c>
      <c r="AH96" t="s">
        <v>2784</v>
      </c>
      <c r="AI96" t="s">
        <v>2785</v>
      </c>
      <c r="AJ96" t="s">
        <v>2786</v>
      </c>
      <c r="AK96" t="s">
        <v>2787</v>
      </c>
      <c r="AL96" t="s">
        <v>2788</v>
      </c>
      <c r="AM96" t="s">
        <v>2789</v>
      </c>
      <c r="AN96" t="s">
        <v>1074</v>
      </c>
      <c r="AO96" t="s">
        <v>1076</v>
      </c>
      <c r="AP96" t="s">
        <v>1074</v>
      </c>
      <c r="AQ96" t="s">
        <v>1074</v>
      </c>
      <c r="AR96" t="s">
        <v>1074</v>
      </c>
      <c r="AS96" t="s">
        <v>1074</v>
      </c>
      <c r="AT96" t="s">
        <v>1074</v>
      </c>
      <c r="AU96" t="s">
        <v>1074</v>
      </c>
      <c r="AV96" t="s">
        <v>1072</v>
      </c>
      <c r="AW96" t="s">
        <v>1074</v>
      </c>
      <c r="AX96" t="s">
        <v>1074</v>
      </c>
      <c r="AY96" t="s">
        <v>1074</v>
      </c>
      <c r="AZ96" t="s">
        <v>1074</v>
      </c>
      <c r="BA96" t="s">
        <v>1074</v>
      </c>
      <c r="BB96" t="s">
        <v>1074</v>
      </c>
      <c r="BC96" t="s">
        <v>1074</v>
      </c>
      <c r="BD96" t="s">
        <v>1074</v>
      </c>
      <c r="BE96" t="s">
        <v>1072</v>
      </c>
      <c r="BF96" t="s">
        <v>1074</v>
      </c>
      <c r="BG96" t="s">
        <v>1074</v>
      </c>
      <c r="BH96" t="s">
        <v>1074</v>
      </c>
      <c r="BI96" t="s">
        <v>1074</v>
      </c>
      <c r="BJ96" t="s">
        <v>1074</v>
      </c>
      <c r="BK96" t="s">
        <v>1074</v>
      </c>
      <c r="BL96" t="s">
        <v>1074</v>
      </c>
      <c r="BM96" t="s">
        <v>1074</v>
      </c>
      <c r="BN96" t="s">
        <v>1074</v>
      </c>
      <c r="BO96" t="s">
        <v>1162</v>
      </c>
      <c r="BP96" t="s">
        <v>5022</v>
      </c>
      <c r="BQ96" t="s">
        <v>1162</v>
      </c>
      <c r="BR96" t="s">
        <v>1162</v>
      </c>
      <c r="BS96" t="s">
        <v>1162</v>
      </c>
      <c r="BT96" t="s">
        <v>1162</v>
      </c>
      <c r="BU96" t="s">
        <v>1162</v>
      </c>
      <c r="BV96" t="s">
        <v>1162</v>
      </c>
      <c r="BW96" t="s">
        <v>1162</v>
      </c>
      <c r="BX96" t="s">
        <v>5023</v>
      </c>
      <c r="BY96" t="s">
        <v>5024</v>
      </c>
      <c r="BZ96" t="s">
        <v>5025</v>
      </c>
      <c r="CA96" t="s">
        <v>5026</v>
      </c>
      <c r="CB96" t="s">
        <v>5027</v>
      </c>
      <c r="CC96" t="s">
        <v>5028</v>
      </c>
      <c r="CD96" t="s">
        <v>5029</v>
      </c>
      <c r="CE96" t="s">
        <v>5030</v>
      </c>
      <c r="CF96" t="s">
        <v>5031</v>
      </c>
      <c r="CG96" t="s">
        <v>5032</v>
      </c>
      <c r="CH96" t="s">
        <v>5033</v>
      </c>
      <c r="CI96" t="s">
        <v>5034</v>
      </c>
      <c r="CJ96" t="s">
        <v>5035</v>
      </c>
      <c r="CK96" t="s">
        <v>5036</v>
      </c>
      <c r="CL96" t="s">
        <v>5037</v>
      </c>
      <c r="CM96" t="s">
        <v>5038</v>
      </c>
      <c r="CN96" t="s">
        <v>5039</v>
      </c>
      <c r="CO96" t="s">
        <v>5040</v>
      </c>
      <c r="CP96" t="s">
        <v>5041</v>
      </c>
      <c r="CQ96" t="s">
        <v>5042</v>
      </c>
      <c r="CR96" t="s">
        <v>5043</v>
      </c>
      <c r="CS96" t="s">
        <v>5044</v>
      </c>
      <c r="CT96" t="s">
        <v>5045</v>
      </c>
      <c r="CU96" t="s">
        <v>2050</v>
      </c>
      <c r="CV96" t="s">
        <v>5046</v>
      </c>
      <c r="CW96" t="s">
        <v>5047</v>
      </c>
      <c r="CX96" t="s">
        <v>5048</v>
      </c>
      <c r="DA96" t="s">
        <v>1288</v>
      </c>
      <c r="DB96" t="s">
        <v>1162</v>
      </c>
    </row>
    <row r="97" spans="1:106" x14ac:dyDescent="0.3">
      <c r="A97" t="s">
        <v>536</v>
      </c>
      <c r="B97" t="s">
        <v>537</v>
      </c>
      <c r="C97" t="s">
        <v>1350</v>
      </c>
      <c r="D97" t="s">
        <v>1351</v>
      </c>
      <c r="E97" t="s">
        <v>1352</v>
      </c>
      <c r="F97" t="s">
        <v>1353</v>
      </c>
      <c r="G97">
        <v>0</v>
      </c>
      <c r="H97">
        <v>0</v>
      </c>
      <c r="I97">
        <v>0</v>
      </c>
      <c r="J97">
        <v>0</v>
      </c>
      <c r="K97">
        <v>0</v>
      </c>
      <c r="L97">
        <v>0</v>
      </c>
      <c r="M97" t="s">
        <v>1020</v>
      </c>
      <c r="N97" t="s">
        <v>1020</v>
      </c>
      <c r="O97" t="s">
        <v>1020</v>
      </c>
      <c r="P97" t="s">
        <v>1020</v>
      </c>
      <c r="Q97" t="s">
        <v>1162</v>
      </c>
      <c r="R97" t="s">
        <v>1162</v>
      </c>
      <c r="S97" t="s">
        <v>1162</v>
      </c>
      <c r="T97" t="s">
        <v>1162</v>
      </c>
      <c r="U97" t="s">
        <v>1022</v>
      </c>
      <c r="V97" t="s">
        <v>2013</v>
      </c>
      <c r="W97" s="169">
        <v>43404</v>
      </c>
      <c r="X97" t="s">
        <v>1051</v>
      </c>
      <c r="Y97" t="s">
        <v>1051</v>
      </c>
      <c r="Z97" t="s">
        <v>1051</v>
      </c>
      <c r="AA97" t="s">
        <v>1051</v>
      </c>
      <c r="AB97" t="s">
        <v>2790</v>
      </c>
      <c r="AC97" t="s">
        <v>2159</v>
      </c>
      <c r="AD97" t="s">
        <v>2159</v>
      </c>
      <c r="AE97" t="s">
        <v>2790</v>
      </c>
      <c r="AF97" t="s">
        <v>2791</v>
      </c>
      <c r="AG97" t="s">
        <v>2792</v>
      </c>
      <c r="AH97" t="s">
        <v>2793</v>
      </c>
      <c r="AI97" t="s">
        <v>2794</v>
      </c>
      <c r="AJ97" t="s">
        <v>2159</v>
      </c>
      <c r="AK97" t="s">
        <v>2159</v>
      </c>
      <c r="AL97" t="s">
        <v>2159</v>
      </c>
      <c r="AM97" t="s">
        <v>2795</v>
      </c>
      <c r="AN97" t="s">
        <v>1074</v>
      </c>
      <c r="AO97" t="s">
        <v>1074</v>
      </c>
      <c r="AP97" t="s">
        <v>1074</v>
      </c>
      <c r="AQ97" t="s">
        <v>1076</v>
      </c>
      <c r="AR97" t="s">
        <v>1072</v>
      </c>
      <c r="AS97" t="s">
        <v>1074</v>
      </c>
      <c r="AT97" t="s">
        <v>1074</v>
      </c>
      <c r="AU97" t="s">
        <v>1074</v>
      </c>
      <c r="AV97" t="s">
        <v>1072</v>
      </c>
      <c r="AW97" t="s">
        <v>1074</v>
      </c>
      <c r="AX97" t="s">
        <v>1074</v>
      </c>
      <c r="AY97" t="s">
        <v>1074</v>
      </c>
      <c r="AZ97" t="s">
        <v>1076</v>
      </c>
      <c r="BA97" t="s">
        <v>1072</v>
      </c>
      <c r="BB97" t="s">
        <v>1074</v>
      </c>
      <c r="BC97" t="s">
        <v>1074</v>
      </c>
      <c r="BD97" t="s">
        <v>1074</v>
      </c>
      <c r="BE97" t="s">
        <v>1072</v>
      </c>
      <c r="BF97" t="s">
        <v>1074</v>
      </c>
      <c r="BG97" t="s">
        <v>1074</v>
      </c>
      <c r="BH97" t="s">
        <v>1074</v>
      </c>
      <c r="BI97" t="s">
        <v>1076</v>
      </c>
      <c r="BJ97" t="s">
        <v>1072</v>
      </c>
      <c r="BK97" t="s">
        <v>1074</v>
      </c>
      <c r="BL97" t="s">
        <v>1074</v>
      </c>
      <c r="BM97" t="s">
        <v>1074</v>
      </c>
      <c r="BN97" t="s">
        <v>1074</v>
      </c>
      <c r="BO97" t="s">
        <v>1162</v>
      </c>
      <c r="BP97" t="s">
        <v>1162</v>
      </c>
      <c r="BQ97" t="s">
        <v>1162</v>
      </c>
      <c r="BR97" t="s">
        <v>5049</v>
      </c>
      <c r="BS97" t="s">
        <v>1162</v>
      </c>
      <c r="BT97" t="s">
        <v>1162</v>
      </c>
      <c r="BU97" t="s">
        <v>1162</v>
      </c>
      <c r="BV97" t="s">
        <v>1162</v>
      </c>
      <c r="BW97" t="s">
        <v>1162</v>
      </c>
      <c r="BX97" t="s">
        <v>5050</v>
      </c>
      <c r="BY97" t="s">
        <v>5051</v>
      </c>
      <c r="BZ97" t="s">
        <v>5052</v>
      </c>
      <c r="CA97" t="s">
        <v>2159</v>
      </c>
      <c r="CB97" t="s">
        <v>5053</v>
      </c>
      <c r="CC97" t="s">
        <v>2159</v>
      </c>
      <c r="CD97" t="s">
        <v>5054</v>
      </c>
      <c r="CE97" t="s">
        <v>5055</v>
      </c>
      <c r="CF97" t="s">
        <v>5056</v>
      </c>
      <c r="CG97" t="s">
        <v>5057</v>
      </c>
      <c r="CH97" t="s">
        <v>5058</v>
      </c>
      <c r="CI97" t="s">
        <v>5059</v>
      </c>
      <c r="CJ97" t="s">
        <v>5060</v>
      </c>
      <c r="CK97" t="s">
        <v>5061</v>
      </c>
      <c r="CL97" t="s">
        <v>5062</v>
      </c>
      <c r="CM97" t="s">
        <v>5063</v>
      </c>
      <c r="CN97" t="s">
        <v>5064</v>
      </c>
      <c r="CO97" t="s">
        <v>5065</v>
      </c>
      <c r="CP97" t="s">
        <v>5066</v>
      </c>
      <c r="CQ97" t="s">
        <v>5067</v>
      </c>
      <c r="CR97" t="s">
        <v>5068</v>
      </c>
      <c r="CS97" t="s">
        <v>5069</v>
      </c>
      <c r="CT97" t="s">
        <v>5068</v>
      </c>
      <c r="CU97" t="s">
        <v>5068</v>
      </c>
      <c r="CV97" t="s">
        <v>5068</v>
      </c>
      <c r="CW97" t="s">
        <v>5068</v>
      </c>
      <c r="CX97" t="s">
        <v>5068</v>
      </c>
      <c r="DA97" t="s">
        <v>1288</v>
      </c>
      <c r="DB97" t="s">
        <v>1162</v>
      </c>
    </row>
    <row r="98" spans="1:106" x14ac:dyDescent="0.3">
      <c r="A98" t="s">
        <v>538</v>
      </c>
      <c r="B98" t="s">
        <v>539</v>
      </c>
      <c r="C98" t="s">
        <v>1543</v>
      </c>
      <c r="D98" t="s">
        <v>1544</v>
      </c>
      <c r="E98">
        <v>1670335153</v>
      </c>
      <c r="F98" t="s">
        <v>1545</v>
      </c>
      <c r="G98">
        <v>0</v>
      </c>
      <c r="H98">
        <v>0</v>
      </c>
      <c r="I98">
        <v>0</v>
      </c>
      <c r="J98">
        <v>0</v>
      </c>
      <c r="K98">
        <v>0</v>
      </c>
      <c r="L98">
        <v>0</v>
      </c>
      <c r="M98" t="s">
        <v>1020</v>
      </c>
      <c r="N98" t="s">
        <v>1020</v>
      </c>
      <c r="O98" t="s">
        <v>1020</v>
      </c>
      <c r="P98" t="s">
        <v>1020</v>
      </c>
      <c r="Q98" t="s">
        <v>1162</v>
      </c>
      <c r="R98" t="s">
        <v>1162</v>
      </c>
      <c r="S98" t="s">
        <v>1162</v>
      </c>
      <c r="T98" t="s">
        <v>1162</v>
      </c>
      <c r="U98" t="s">
        <v>1020</v>
      </c>
      <c r="V98" t="s">
        <v>2014</v>
      </c>
      <c r="W98" s="169" t="s">
        <v>1162</v>
      </c>
      <c r="X98" t="s">
        <v>1051</v>
      </c>
      <c r="Y98" t="s">
        <v>1051</v>
      </c>
      <c r="Z98" t="s">
        <v>1051</v>
      </c>
      <c r="AA98" t="s">
        <v>1051</v>
      </c>
      <c r="AB98" t="s">
        <v>2796</v>
      </c>
      <c r="AC98" t="s">
        <v>2797</v>
      </c>
      <c r="AD98" t="s">
        <v>2798</v>
      </c>
      <c r="AE98" t="s">
        <v>2799</v>
      </c>
      <c r="AF98" t="s">
        <v>2800</v>
      </c>
      <c r="AG98" t="s">
        <v>2801</v>
      </c>
      <c r="AH98" t="s">
        <v>2802</v>
      </c>
      <c r="AI98" t="s">
        <v>2803</v>
      </c>
      <c r="AJ98" t="s">
        <v>2804</v>
      </c>
      <c r="AK98" t="s">
        <v>2804</v>
      </c>
      <c r="AL98" t="s">
        <v>2804</v>
      </c>
      <c r="AM98" t="s">
        <v>2804</v>
      </c>
      <c r="AN98" t="s">
        <v>1074</v>
      </c>
      <c r="AO98" t="s">
        <v>1074</v>
      </c>
      <c r="AP98" t="s">
        <v>1076</v>
      </c>
      <c r="AQ98" t="s">
        <v>1072</v>
      </c>
      <c r="AR98" t="s">
        <v>1074</v>
      </c>
      <c r="AS98" t="s">
        <v>1072</v>
      </c>
      <c r="AT98" t="s">
        <v>1074</v>
      </c>
      <c r="AU98" t="s">
        <v>1074</v>
      </c>
      <c r="AV98" t="s">
        <v>1072</v>
      </c>
      <c r="AW98" t="s">
        <v>1074</v>
      </c>
      <c r="AX98" t="s">
        <v>1074</v>
      </c>
      <c r="AY98" t="s">
        <v>1076</v>
      </c>
      <c r="AZ98" t="s">
        <v>1072</v>
      </c>
      <c r="BA98" t="s">
        <v>1074</v>
      </c>
      <c r="BB98" t="s">
        <v>1072</v>
      </c>
      <c r="BC98" t="s">
        <v>1074</v>
      </c>
      <c r="BD98" t="s">
        <v>1074</v>
      </c>
      <c r="BE98" t="s">
        <v>1072</v>
      </c>
      <c r="BF98" t="s">
        <v>1074</v>
      </c>
      <c r="BG98" t="s">
        <v>1074</v>
      </c>
      <c r="BH98" t="s">
        <v>1076</v>
      </c>
      <c r="BI98" t="s">
        <v>1074</v>
      </c>
      <c r="BJ98" t="s">
        <v>1074</v>
      </c>
      <c r="BK98" t="s">
        <v>1074</v>
      </c>
      <c r="BL98" t="s">
        <v>1074</v>
      </c>
      <c r="BM98" t="s">
        <v>1074</v>
      </c>
      <c r="BN98" t="s">
        <v>1074</v>
      </c>
      <c r="BO98" t="s">
        <v>1162</v>
      </c>
      <c r="BP98" t="s">
        <v>1162</v>
      </c>
      <c r="BQ98" t="s">
        <v>5070</v>
      </c>
      <c r="BR98" t="s">
        <v>1162</v>
      </c>
      <c r="BS98" t="s">
        <v>1162</v>
      </c>
      <c r="BT98" t="s">
        <v>1162</v>
      </c>
      <c r="BU98" t="s">
        <v>1162</v>
      </c>
      <c r="BV98" t="s">
        <v>1162</v>
      </c>
      <c r="BW98" t="s">
        <v>1162</v>
      </c>
      <c r="BX98" t="s">
        <v>5071</v>
      </c>
      <c r="BY98" t="s">
        <v>5072</v>
      </c>
      <c r="BZ98" t="s">
        <v>5073</v>
      </c>
      <c r="CA98" t="s">
        <v>5074</v>
      </c>
      <c r="CB98" t="s">
        <v>5075</v>
      </c>
      <c r="CC98" t="s">
        <v>5076</v>
      </c>
      <c r="CD98" t="s">
        <v>5077</v>
      </c>
      <c r="CE98" t="s">
        <v>5078</v>
      </c>
      <c r="CF98" t="s">
        <v>5079</v>
      </c>
      <c r="CG98" t="s">
        <v>5080</v>
      </c>
      <c r="CH98" t="s">
        <v>5081</v>
      </c>
      <c r="CI98" t="s">
        <v>5082</v>
      </c>
      <c r="CJ98" t="s">
        <v>5083</v>
      </c>
      <c r="CK98" t="s">
        <v>5084</v>
      </c>
      <c r="CL98" t="s">
        <v>5085</v>
      </c>
      <c r="CM98" t="s">
        <v>5086</v>
      </c>
      <c r="CN98" t="s">
        <v>5087</v>
      </c>
      <c r="CO98" t="s">
        <v>5088</v>
      </c>
      <c r="CP98" t="s">
        <v>2804</v>
      </c>
      <c r="CQ98" t="s">
        <v>2804</v>
      </c>
      <c r="CR98" t="s">
        <v>2804</v>
      </c>
      <c r="CS98" t="s">
        <v>2804</v>
      </c>
      <c r="CT98" t="s">
        <v>2804</v>
      </c>
      <c r="CU98" t="s">
        <v>2804</v>
      </c>
      <c r="CV98" t="s">
        <v>2804</v>
      </c>
      <c r="CW98" t="s">
        <v>2804</v>
      </c>
      <c r="CX98" t="s">
        <v>2804</v>
      </c>
      <c r="DA98" t="s">
        <v>1288</v>
      </c>
      <c r="DB98" t="s">
        <v>1162</v>
      </c>
    </row>
    <row r="99" spans="1:106" x14ac:dyDescent="0.3">
      <c r="A99" t="s">
        <v>542</v>
      </c>
      <c r="B99" t="s">
        <v>543</v>
      </c>
      <c r="C99" t="s">
        <v>1219</v>
      </c>
      <c r="D99" t="s">
        <v>1220</v>
      </c>
      <c r="E99" t="s">
        <v>1221</v>
      </c>
      <c r="F99" t="s">
        <v>1222</v>
      </c>
      <c r="G99">
        <v>0</v>
      </c>
      <c r="H99">
        <v>0</v>
      </c>
      <c r="I99">
        <v>0</v>
      </c>
      <c r="J99">
        <v>0</v>
      </c>
      <c r="K99">
        <v>0</v>
      </c>
      <c r="L99">
        <v>0</v>
      </c>
      <c r="M99" t="s">
        <v>1020</v>
      </c>
      <c r="N99" t="s">
        <v>1020</v>
      </c>
      <c r="O99" t="s">
        <v>1020</v>
      </c>
      <c r="P99" t="s">
        <v>1020</v>
      </c>
      <c r="Q99" t="s">
        <v>1162</v>
      </c>
      <c r="R99" t="s">
        <v>1162</v>
      </c>
      <c r="S99" t="s">
        <v>1162</v>
      </c>
      <c r="T99" t="s">
        <v>1162</v>
      </c>
      <c r="U99" t="s">
        <v>1020</v>
      </c>
      <c r="V99" t="s">
        <v>1162</v>
      </c>
      <c r="W99" s="169" t="s">
        <v>1162</v>
      </c>
      <c r="X99" t="s">
        <v>1053</v>
      </c>
      <c r="Y99" t="s">
        <v>1051</v>
      </c>
      <c r="Z99" t="s">
        <v>1051</v>
      </c>
      <c r="AA99" t="s">
        <v>1051</v>
      </c>
      <c r="AB99" t="s">
        <v>2805</v>
      </c>
      <c r="AC99" t="s">
        <v>2102</v>
      </c>
      <c r="AD99" t="s">
        <v>2806</v>
      </c>
      <c r="AE99" t="s">
        <v>2102</v>
      </c>
      <c r="AF99" t="s">
        <v>2050</v>
      </c>
      <c r="AG99" t="s">
        <v>2807</v>
      </c>
      <c r="AH99" t="s">
        <v>2808</v>
      </c>
      <c r="AI99" t="s">
        <v>2809</v>
      </c>
      <c r="AJ99" t="s">
        <v>2102</v>
      </c>
      <c r="AK99" t="s">
        <v>2102</v>
      </c>
      <c r="AL99" t="s">
        <v>2102</v>
      </c>
      <c r="AM99" t="s">
        <v>2102</v>
      </c>
      <c r="AN99" t="s">
        <v>1074</v>
      </c>
      <c r="AO99" t="s">
        <v>1074</v>
      </c>
      <c r="AP99" t="s">
        <v>1074</v>
      </c>
      <c r="AQ99" t="s">
        <v>1074</v>
      </c>
      <c r="AR99" t="s">
        <v>1074</v>
      </c>
      <c r="AS99" t="s">
        <v>1072</v>
      </c>
      <c r="AT99" t="s">
        <v>1072</v>
      </c>
      <c r="AU99" t="s">
        <v>1072</v>
      </c>
      <c r="AV99" t="s">
        <v>1074</v>
      </c>
      <c r="AW99" t="s">
        <v>1074</v>
      </c>
      <c r="AX99" t="s">
        <v>1074</v>
      </c>
      <c r="AY99" t="s">
        <v>1074</v>
      </c>
      <c r="AZ99" t="s">
        <v>1074</v>
      </c>
      <c r="BA99" t="s">
        <v>1074</v>
      </c>
      <c r="BB99" t="s">
        <v>1072</v>
      </c>
      <c r="BC99" t="s">
        <v>1074</v>
      </c>
      <c r="BD99" t="s">
        <v>1074</v>
      </c>
      <c r="BE99" t="s">
        <v>1074</v>
      </c>
      <c r="BF99" t="s">
        <v>1074</v>
      </c>
      <c r="BG99" t="s">
        <v>1074</v>
      </c>
      <c r="BH99" t="s">
        <v>1074</v>
      </c>
      <c r="BI99" t="s">
        <v>1074</v>
      </c>
      <c r="BJ99" t="s">
        <v>1074</v>
      </c>
      <c r="BK99" t="s">
        <v>1072</v>
      </c>
      <c r="BL99" t="s">
        <v>1074</v>
      </c>
      <c r="BM99" t="s">
        <v>1074</v>
      </c>
      <c r="BN99" t="s">
        <v>1074</v>
      </c>
      <c r="BO99" t="s">
        <v>1162</v>
      </c>
      <c r="BP99" t="s">
        <v>1162</v>
      </c>
      <c r="BQ99" t="s">
        <v>1162</v>
      </c>
      <c r="BR99" t="s">
        <v>1162</v>
      </c>
      <c r="BS99" t="s">
        <v>1162</v>
      </c>
      <c r="BT99" t="s">
        <v>1162</v>
      </c>
      <c r="BU99" t="s">
        <v>1162</v>
      </c>
      <c r="BV99" t="s">
        <v>1162</v>
      </c>
      <c r="BW99" t="s">
        <v>1162</v>
      </c>
      <c r="BX99" t="s">
        <v>5089</v>
      </c>
      <c r="BY99" t="s">
        <v>5090</v>
      </c>
      <c r="BZ99" t="s">
        <v>5091</v>
      </c>
      <c r="CA99" t="s">
        <v>5092</v>
      </c>
      <c r="CB99" t="s">
        <v>5093</v>
      </c>
      <c r="CC99" t="s">
        <v>5094</v>
      </c>
      <c r="CD99" t="s">
        <v>5095</v>
      </c>
      <c r="CE99" t="s">
        <v>5096</v>
      </c>
      <c r="CF99" t="s">
        <v>5097</v>
      </c>
      <c r="CG99" t="s">
        <v>5098</v>
      </c>
      <c r="CH99" t="s">
        <v>5099</v>
      </c>
      <c r="CI99" t="s">
        <v>5100</v>
      </c>
      <c r="CJ99" t="s">
        <v>5101</v>
      </c>
      <c r="CK99" t="s">
        <v>5102</v>
      </c>
      <c r="CL99" t="s">
        <v>5103</v>
      </c>
      <c r="CM99" t="s">
        <v>5104</v>
      </c>
      <c r="CN99" t="s">
        <v>5105</v>
      </c>
      <c r="CO99" t="s">
        <v>5106</v>
      </c>
      <c r="CP99" t="s">
        <v>5107</v>
      </c>
      <c r="CQ99" t="s">
        <v>5108</v>
      </c>
      <c r="CR99" t="s">
        <v>5109</v>
      </c>
      <c r="CS99" t="s">
        <v>5110</v>
      </c>
      <c r="CT99" t="s">
        <v>5111</v>
      </c>
      <c r="CU99" t="s">
        <v>5112</v>
      </c>
      <c r="CV99" t="s">
        <v>5113</v>
      </c>
      <c r="CW99" t="s">
        <v>5114</v>
      </c>
      <c r="CX99" t="s">
        <v>5115</v>
      </c>
      <c r="DA99" t="s">
        <v>1288</v>
      </c>
      <c r="DB99" t="s">
        <v>1162</v>
      </c>
    </row>
    <row r="100" spans="1:106" x14ac:dyDescent="0.3">
      <c r="A100" t="s">
        <v>544</v>
      </c>
      <c r="B100" t="s">
        <v>545</v>
      </c>
      <c r="C100" t="s">
        <v>1645</v>
      </c>
      <c r="D100" t="s">
        <v>1646</v>
      </c>
      <c r="E100" t="s">
        <v>1647</v>
      </c>
      <c r="F100" t="s">
        <v>1648</v>
      </c>
      <c r="G100">
        <v>0</v>
      </c>
      <c r="H100">
        <v>0</v>
      </c>
      <c r="I100">
        <v>0</v>
      </c>
      <c r="J100">
        <v>0</v>
      </c>
      <c r="K100">
        <v>0</v>
      </c>
      <c r="L100">
        <v>0</v>
      </c>
      <c r="M100" t="s">
        <v>1020</v>
      </c>
      <c r="N100" t="s">
        <v>1020</v>
      </c>
      <c r="O100" t="s">
        <v>1020</v>
      </c>
      <c r="P100" t="s">
        <v>1020</v>
      </c>
      <c r="Q100" t="s">
        <v>1162</v>
      </c>
      <c r="R100" t="s">
        <v>1162</v>
      </c>
      <c r="S100" t="s">
        <v>1162</v>
      </c>
      <c r="T100" t="s">
        <v>1162</v>
      </c>
      <c r="U100" t="s">
        <v>1020</v>
      </c>
      <c r="V100" t="s">
        <v>1162</v>
      </c>
      <c r="W100" s="169" t="s">
        <v>1162</v>
      </c>
      <c r="X100" t="s">
        <v>1055</v>
      </c>
      <c r="Y100" t="s">
        <v>1051</v>
      </c>
      <c r="Z100" t="s">
        <v>1053</v>
      </c>
      <c r="AA100" t="s">
        <v>1055</v>
      </c>
      <c r="AB100" t="s">
        <v>2810</v>
      </c>
      <c r="AC100" t="s">
        <v>2811</v>
      </c>
      <c r="AD100" t="s">
        <v>2812</v>
      </c>
      <c r="AE100" t="s">
        <v>2813</v>
      </c>
      <c r="AF100" t="s">
        <v>2814</v>
      </c>
      <c r="AG100" t="s">
        <v>2815</v>
      </c>
      <c r="AH100" t="s">
        <v>2816</v>
      </c>
      <c r="AI100" t="s">
        <v>2817</v>
      </c>
      <c r="AJ100" t="s">
        <v>2169</v>
      </c>
      <c r="AK100" t="s">
        <v>2169</v>
      </c>
      <c r="AL100" t="s">
        <v>2169</v>
      </c>
      <c r="AM100" t="s">
        <v>2169</v>
      </c>
      <c r="AN100" t="s">
        <v>1074</v>
      </c>
      <c r="AO100" t="s">
        <v>1074</v>
      </c>
      <c r="AP100" t="s">
        <v>1074</v>
      </c>
      <c r="AQ100" t="s">
        <v>1074</v>
      </c>
      <c r="AR100" t="s">
        <v>1074</v>
      </c>
      <c r="AS100" t="s">
        <v>1072</v>
      </c>
      <c r="AT100" t="s">
        <v>1074</v>
      </c>
      <c r="AU100" t="s">
        <v>1074</v>
      </c>
      <c r="AV100" t="s">
        <v>1074</v>
      </c>
      <c r="AW100" t="s">
        <v>1074</v>
      </c>
      <c r="AX100" t="s">
        <v>1074</v>
      </c>
      <c r="AY100" t="s">
        <v>1074</v>
      </c>
      <c r="AZ100" t="s">
        <v>1074</v>
      </c>
      <c r="BA100" t="s">
        <v>1074</v>
      </c>
      <c r="BB100" t="s">
        <v>1072</v>
      </c>
      <c r="BC100" t="s">
        <v>1074</v>
      </c>
      <c r="BD100" t="s">
        <v>1074</v>
      </c>
      <c r="BE100" t="s">
        <v>1074</v>
      </c>
      <c r="BF100" t="s">
        <v>1074</v>
      </c>
      <c r="BG100" t="s">
        <v>1074</v>
      </c>
      <c r="BH100" t="s">
        <v>1074</v>
      </c>
      <c r="BI100" t="s">
        <v>1074</v>
      </c>
      <c r="BJ100" t="s">
        <v>1074</v>
      </c>
      <c r="BK100" t="s">
        <v>1072</v>
      </c>
      <c r="BL100" t="s">
        <v>1074</v>
      </c>
      <c r="BM100" t="s">
        <v>1074</v>
      </c>
      <c r="BN100" t="s">
        <v>1074</v>
      </c>
      <c r="BO100" t="s">
        <v>1162</v>
      </c>
      <c r="BP100" t="s">
        <v>1162</v>
      </c>
      <c r="BQ100" t="s">
        <v>5116</v>
      </c>
      <c r="BR100" t="s">
        <v>5117</v>
      </c>
      <c r="BS100" t="s">
        <v>1162</v>
      </c>
      <c r="BT100" t="s">
        <v>5118</v>
      </c>
      <c r="BU100" t="s">
        <v>1162</v>
      </c>
      <c r="BV100" t="s">
        <v>5119</v>
      </c>
      <c r="BW100" t="s">
        <v>1162</v>
      </c>
      <c r="BX100" t="s">
        <v>5120</v>
      </c>
      <c r="BY100" t="s">
        <v>5121</v>
      </c>
      <c r="BZ100" t="s">
        <v>5122</v>
      </c>
      <c r="CA100" t="s">
        <v>5123</v>
      </c>
      <c r="CB100" t="s">
        <v>5124</v>
      </c>
      <c r="CC100" t="s">
        <v>5125</v>
      </c>
      <c r="CD100" t="s">
        <v>5126</v>
      </c>
      <c r="CE100" t="s">
        <v>5127</v>
      </c>
      <c r="CF100" t="s">
        <v>5128</v>
      </c>
      <c r="CG100" t="s">
        <v>5129</v>
      </c>
      <c r="CH100" t="s">
        <v>5130</v>
      </c>
      <c r="CI100" t="s">
        <v>5131</v>
      </c>
      <c r="CJ100" t="s">
        <v>5132</v>
      </c>
      <c r="CK100" t="s">
        <v>5133</v>
      </c>
      <c r="CL100" t="s">
        <v>5134</v>
      </c>
      <c r="CM100" t="s">
        <v>5135</v>
      </c>
      <c r="CN100" t="s">
        <v>5136</v>
      </c>
      <c r="CO100" t="s">
        <v>5137</v>
      </c>
      <c r="CP100" t="s">
        <v>5138</v>
      </c>
      <c r="CQ100" t="s">
        <v>5139</v>
      </c>
      <c r="CR100" t="s">
        <v>5140</v>
      </c>
      <c r="CS100" t="s">
        <v>5141</v>
      </c>
      <c r="CT100" t="s">
        <v>5142</v>
      </c>
      <c r="CU100" t="s">
        <v>5143</v>
      </c>
      <c r="CV100" t="s">
        <v>5113</v>
      </c>
      <c r="CW100" t="s">
        <v>5144</v>
      </c>
      <c r="CX100" t="s">
        <v>5145</v>
      </c>
      <c r="DA100" t="s">
        <v>1288</v>
      </c>
      <c r="DB100" t="s">
        <v>1162</v>
      </c>
    </row>
    <row r="101" spans="1:106" x14ac:dyDescent="0.3">
      <c r="A101" t="s">
        <v>548</v>
      </c>
      <c r="B101" t="s">
        <v>549</v>
      </c>
      <c r="C101" t="s">
        <v>1546</v>
      </c>
      <c r="D101" t="s">
        <v>1547</v>
      </c>
      <c r="E101" t="s">
        <v>1548</v>
      </c>
      <c r="F101" t="s">
        <v>1549</v>
      </c>
      <c r="G101">
        <v>0</v>
      </c>
      <c r="H101">
        <v>0</v>
      </c>
      <c r="I101">
        <v>0</v>
      </c>
      <c r="J101">
        <v>0</v>
      </c>
      <c r="K101">
        <v>0</v>
      </c>
      <c r="L101">
        <v>0</v>
      </c>
      <c r="M101" t="s">
        <v>1020</v>
      </c>
      <c r="N101" t="s">
        <v>1020</v>
      </c>
      <c r="O101" t="s">
        <v>1020</v>
      </c>
      <c r="P101" t="s">
        <v>1020</v>
      </c>
      <c r="Q101" t="s">
        <v>1162</v>
      </c>
      <c r="R101" t="s">
        <v>1162</v>
      </c>
      <c r="S101" t="s">
        <v>1162</v>
      </c>
      <c r="T101" t="s">
        <v>1162</v>
      </c>
      <c r="U101" t="s">
        <v>1020</v>
      </c>
      <c r="V101" t="s">
        <v>1162</v>
      </c>
      <c r="W101" s="169" t="s">
        <v>1162</v>
      </c>
      <c r="X101" t="s">
        <v>1053</v>
      </c>
      <c r="Y101" t="s">
        <v>1051</v>
      </c>
      <c r="Z101" t="s">
        <v>1051</v>
      </c>
      <c r="AA101" t="s">
        <v>1053</v>
      </c>
      <c r="AB101" t="s">
        <v>2818</v>
      </c>
      <c r="AC101" t="s">
        <v>2819</v>
      </c>
      <c r="AD101" t="s">
        <v>2820</v>
      </c>
      <c r="AE101" t="s">
        <v>2821</v>
      </c>
      <c r="AF101" t="s">
        <v>2822</v>
      </c>
      <c r="AG101" t="s">
        <v>2823</v>
      </c>
      <c r="AH101" t="s">
        <v>2824</v>
      </c>
      <c r="AI101" t="s">
        <v>2825</v>
      </c>
      <c r="AJ101" t="s">
        <v>2159</v>
      </c>
      <c r="AK101" t="s">
        <v>2159</v>
      </c>
      <c r="AL101" t="s">
        <v>2159</v>
      </c>
      <c r="AM101" t="s">
        <v>2159</v>
      </c>
      <c r="AN101" t="s">
        <v>1074</v>
      </c>
      <c r="AO101" t="s">
        <v>1074</v>
      </c>
      <c r="AP101" t="s">
        <v>1074</v>
      </c>
      <c r="AQ101" t="s">
        <v>1074</v>
      </c>
      <c r="AR101" t="s">
        <v>1072</v>
      </c>
      <c r="AS101" t="s">
        <v>1072</v>
      </c>
      <c r="AT101" t="s">
        <v>1074</v>
      </c>
      <c r="AU101" t="s">
        <v>1072</v>
      </c>
      <c r="AV101" t="s">
        <v>1070</v>
      </c>
      <c r="AW101" t="s">
        <v>1074</v>
      </c>
      <c r="AX101" t="s">
        <v>1074</v>
      </c>
      <c r="AY101" t="s">
        <v>1074</v>
      </c>
      <c r="AZ101" t="s">
        <v>1074</v>
      </c>
      <c r="BA101" t="s">
        <v>1072</v>
      </c>
      <c r="BB101" t="s">
        <v>1074</v>
      </c>
      <c r="BC101" t="s">
        <v>1074</v>
      </c>
      <c r="BD101" t="s">
        <v>1074</v>
      </c>
      <c r="BE101" t="s">
        <v>1070</v>
      </c>
      <c r="BF101" t="s">
        <v>1074</v>
      </c>
      <c r="BG101" t="s">
        <v>1074</v>
      </c>
      <c r="BH101" t="s">
        <v>1076</v>
      </c>
      <c r="BI101" t="s">
        <v>1076</v>
      </c>
      <c r="BJ101" t="s">
        <v>1074</v>
      </c>
      <c r="BK101" t="s">
        <v>1074</v>
      </c>
      <c r="BL101" t="s">
        <v>1076</v>
      </c>
      <c r="BM101" t="s">
        <v>1074</v>
      </c>
      <c r="BN101" t="s">
        <v>1070</v>
      </c>
      <c r="BO101" t="s">
        <v>1162</v>
      </c>
      <c r="BP101" t="s">
        <v>1162</v>
      </c>
      <c r="BQ101" t="s">
        <v>1162</v>
      </c>
      <c r="BR101" t="s">
        <v>1162</v>
      </c>
      <c r="BS101" t="s">
        <v>1162</v>
      </c>
      <c r="BT101" t="s">
        <v>1162</v>
      </c>
      <c r="BU101" t="s">
        <v>1162</v>
      </c>
      <c r="BV101" t="s">
        <v>1162</v>
      </c>
      <c r="BW101" t="s">
        <v>5146</v>
      </c>
      <c r="BX101" t="s">
        <v>5147</v>
      </c>
      <c r="BY101" t="s">
        <v>5148</v>
      </c>
      <c r="BZ101" t="s">
        <v>5149</v>
      </c>
      <c r="CA101" t="s">
        <v>5150</v>
      </c>
      <c r="CB101" t="s">
        <v>5151</v>
      </c>
      <c r="CC101" t="s">
        <v>5152</v>
      </c>
      <c r="CD101" t="s">
        <v>5153</v>
      </c>
      <c r="CE101" t="s">
        <v>5154</v>
      </c>
      <c r="CF101" t="s">
        <v>2759</v>
      </c>
      <c r="CG101" t="s">
        <v>5155</v>
      </c>
      <c r="CH101" t="s">
        <v>5156</v>
      </c>
      <c r="CI101" t="s">
        <v>5157</v>
      </c>
      <c r="CJ101" t="s">
        <v>5158</v>
      </c>
      <c r="CK101" t="s">
        <v>5159</v>
      </c>
      <c r="CL101" t="s">
        <v>5160</v>
      </c>
      <c r="CM101" t="s">
        <v>5161</v>
      </c>
      <c r="CN101" t="s">
        <v>5162</v>
      </c>
      <c r="CO101" t="s">
        <v>2759</v>
      </c>
      <c r="CP101" t="s">
        <v>2159</v>
      </c>
      <c r="CQ101" t="s">
        <v>2159</v>
      </c>
      <c r="CR101" t="s">
        <v>2159</v>
      </c>
      <c r="CS101" t="s">
        <v>2159</v>
      </c>
      <c r="CT101" t="s">
        <v>2159</v>
      </c>
      <c r="CU101" t="s">
        <v>2159</v>
      </c>
      <c r="CV101" t="s">
        <v>2159</v>
      </c>
      <c r="CW101" t="s">
        <v>2159</v>
      </c>
      <c r="CX101" t="s">
        <v>2759</v>
      </c>
      <c r="DA101" t="s">
        <v>1288</v>
      </c>
      <c r="DB101" t="s">
        <v>1162</v>
      </c>
    </row>
    <row r="102" spans="1:106" x14ac:dyDescent="0.3">
      <c r="A102" t="s">
        <v>550</v>
      </c>
      <c r="B102" t="s">
        <v>551</v>
      </c>
      <c r="C102" t="s">
        <v>1354</v>
      </c>
      <c r="D102" t="s">
        <v>1355</v>
      </c>
      <c r="E102" t="s">
        <v>1356</v>
      </c>
      <c r="F102" t="s">
        <v>1357</v>
      </c>
      <c r="G102">
        <v>0</v>
      </c>
      <c r="H102">
        <v>0</v>
      </c>
      <c r="I102">
        <v>0</v>
      </c>
      <c r="J102">
        <v>0</v>
      </c>
      <c r="K102">
        <v>0</v>
      </c>
      <c r="L102">
        <v>0</v>
      </c>
      <c r="M102" t="s">
        <v>1020</v>
      </c>
      <c r="N102" t="s">
        <v>1020</v>
      </c>
      <c r="O102" t="s">
        <v>1020</v>
      </c>
      <c r="P102" t="s">
        <v>1020</v>
      </c>
      <c r="Q102" t="s">
        <v>1162</v>
      </c>
      <c r="R102" t="s">
        <v>1162</v>
      </c>
      <c r="S102" t="s">
        <v>1162</v>
      </c>
      <c r="T102" t="s">
        <v>1162</v>
      </c>
      <c r="U102" t="s">
        <v>1020</v>
      </c>
      <c r="V102" t="s">
        <v>1162</v>
      </c>
      <c r="W102" s="169" t="s">
        <v>1162</v>
      </c>
      <c r="X102" t="s">
        <v>1053</v>
      </c>
      <c r="Y102" t="s">
        <v>1051</v>
      </c>
      <c r="Z102" t="s">
        <v>1055</v>
      </c>
      <c r="AA102" t="s">
        <v>1051</v>
      </c>
      <c r="AB102" t="s">
        <v>2826</v>
      </c>
      <c r="AC102" t="s">
        <v>2827</v>
      </c>
      <c r="AD102" t="s">
        <v>2828</v>
      </c>
      <c r="AE102" t="s">
        <v>2829</v>
      </c>
      <c r="AF102" t="s">
        <v>2830</v>
      </c>
      <c r="AG102" t="s">
        <v>2831</v>
      </c>
      <c r="AH102" t="s">
        <v>2832</v>
      </c>
      <c r="AI102" t="s">
        <v>2833</v>
      </c>
      <c r="AJ102" t="s">
        <v>2159</v>
      </c>
      <c r="AK102" t="s">
        <v>2159</v>
      </c>
      <c r="AL102" t="s">
        <v>2159</v>
      </c>
      <c r="AM102" t="s">
        <v>2159</v>
      </c>
      <c r="AN102" t="s">
        <v>1074</v>
      </c>
      <c r="AO102" t="s">
        <v>1072</v>
      </c>
      <c r="AP102" t="s">
        <v>1074</v>
      </c>
      <c r="AQ102" t="s">
        <v>1072</v>
      </c>
      <c r="AR102" t="s">
        <v>1074</v>
      </c>
      <c r="AS102" t="s">
        <v>1072</v>
      </c>
      <c r="AT102" t="s">
        <v>1074</v>
      </c>
      <c r="AU102" t="s">
        <v>1072</v>
      </c>
      <c r="AV102" t="s">
        <v>1072</v>
      </c>
      <c r="AW102" t="s">
        <v>1076</v>
      </c>
      <c r="AX102" t="s">
        <v>1076</v>
      </c>
      <c r="AY102" t="s">
        <v>1076</v>
      </c>
      <c r="AZ102" t="s">
        <v>1072</v>
      </c>
      <c r="BA102" t="s">
        <v>1074</v>
      </c>
      <c r="BB102" t="s">
        <v>1074</v>
      </c>
      <c r="BC102" t="s">
        <v>1076</v>
      </c>
      <c r="BD102" t="s">
        <v>1074</v>
      </c>
      <c r="BE102" t="s">
        <v>1074</v>
      </c>
      <c r="BF102" t="s">
        <v>1076</v>
      </c>
      <c r="BG102" t="s">
        <v>1076</v>
      </c>
      <c r="BH102" t="s">
        <v>1076</v>
      </c>
      <c r="BI102" t="s">
        <v>1074</v>
      </c>
      <c r="BJ102" t="s">
        <v>1076</v>
      </c>
      <c r="BK102" t="s">
        <v>1074</v>
      </c>
      <c r="BL102" t="s">
        <v>1076</v>
      </c>
      <c r="BM102" t="s">
        <v>1074</v>
      </c>
      <c r="BN102" t="s">
        <v>1074</v>
      </c>
      <c r="BO102" t="s">
        <v>1162</v>
      </c>
      <c r="BP102" t="s">
        <v>1162</v>
      </c>
      <c r="BQ102" t="s">
        <v>1162</v>
      </c>
      <c r="BR102" t="s">
        <v>1162</v>
      </c>
      <c r="BS102" t="s">
        <v>1162</v>
      </c>
      <c r="BT102" t="s">
        <v>1162</v>
      </c>
      <c r="BU102" t="s">
        <v>1162</v>
      </c>
      <c r="BV102" t="s">
        <v>1162</v>
      </c>
      <c r="BW102" t="s">
        <v>1162</v>
      </c>
      <c r="BX102" t="s">
        <v>5163</v>
      </c>
      <c r="BY102" t="s">
        <v>5164</v>
      </c>
      <c r="BZ102" t="s">
        <v>5165</v>
      </c>
      <c r="CA102" t="s">
        <v>5166</v>
      </c>
      <c r="CB102" t="s">
        <v>5167</v>
      </c>
      <c r="CC102" t="s">
        <v>5168</v>
      </c>
      <c r="CD102" t="s">
        <v>5169</v>
      </c>
      <c r="CE102" t="s">
        <v>5170</v>
      </c>
      <c r="CF102" t="s">
        <v>5171</v>
      </c>
      <c r="CG102" t="s">
        <v>5172</v>
      </c>
      <c r="CH102" t="s">
        <v>5173</v>
      </c>
      <c r="CI102" t="s">
        <v>5174</v>
      </c>
      <c r="CJ102" t="s">
        <v>5175</v>
      </c>
      <c r="CK102" t="s">
        <v>5176</v>
      </c>
      <c r="CL102" t="s">
        <v>5177</v>
      </c>
      <c r="CM102" t="s">
        <v>5178</v>
      </c>
      <c r="CN102" t="s">
        <v>5179</v>
      </c>
      <c r="CO102" t="s">
        <v>5180</v>
      </c>
      <c r="CP102" t="s">
        <v>2159</v>
      </c>
      <c r="CQ102" t="s">
        <v>2159</v>
      </c>
      <c r="CR102" t="s">
        <v>2159</v>
      </c>
      <c r="CS102" t="s">
        <v>2159</v>
      </c>
      <c r="CT102" t="s">
        <v>2159</v>
      </c>
      <c r="CU102" t="s">
        <v>2159</v>
      </c>
      <c r="CV102" t="s">
        <v>2159</v>
      </c>
      <c r="CW102" t="s">
        <v>2159</v>
      </c>
      <c r="CX102" t="s">
        <v>2159</v>
      </c>
      <c r="DA102" t="s">
        <v>1288</v>
      </c>
      <c r="DB102" t="s">
        <v>1162</v>
      </c>
    </row>
    <row r="103" spans="1:106" x14ac:dyDescent="0.3">
      <c r="A103" t="s">
        <v>552</v>
      </c>
      <c r="B103" t="s">
        <v>553</v>
      </c>
      <c r="C103" t="s">
        <v>1173</v>
      </c>
      <c r="D103" t="s">
        <v>1223</v>
      </c>
      <c r="E103" t="s">
        <v>1224</v>
      </c>
      <c r="F103" t="s">
        <v>1176</v>
      </c>
      <c r="G103">
        <v>0</v>
      </c>
      <c r="H103">
        <v>0</v>
      </c>
      <c r="I103">
        <v>0</v>
      </c>
      <c r="J103">
        <v>0</v>
      </c>
      <c r="K103">
        <v>0</v>
      </c>
      <c r="L103">
        <v>0</v>
      </c>
      <c r="M103" t="s">
        <v>1020</v>
      </c>
      <c r="N103" t="s">
        <v>1020</v>
      </c>
      <c r="O103" t="s">
        <v>1020</v>
      </c>
      <c r="P103" t="s">
        <v>1020</v>
      </c>
      <c r="Q103" t="s">
        <v>1162</v>
      </c>
      <c r="R103" t="s">
        <v>1162</v>
      </c>
      <c r="S103" t="s">
        <v>1162</v>
      </c>
      <c r="T103" t="s">
        <v>1162</v>
      </c>
      <c r="U103" t="s">
        <v>1020</v>
      </c>
      <c r="V103" t="s">
        <v>1162</v>
      </c>
      <c r="W103" s="169" t="s">
        <v>1162</v>
      </c>
      <c r="X103" t="s">
        <v>1051</v>
      </c>
      <c r="Y103" t="s">
        <v>1051</v>
      </c>
      <c r="Z103" t="s">
        <v>1053</v>
      </c>
      <c r="AA103" t="s">
        <v>1053</v>
      </c>
      <c r="AB103" t="s">
        <v>2834</v>
      </c>
      <c r="AC103" t="s">
        <v>2835</v>
      </c>
      <c r="AD103" t="s">
        <v>2836</v>
      </c>
      <c r="AE103" t="s">
        <v>2837</v>
      </c>
      <c r="AF103" t="s">
        <v>2838</v>
      </c>
      <c r="AG103" t="s">
        <v>2839</v>
      </c>
      <c r="AH103" t="s">
        <v>2840</v>
      </c>
      <c r="AI103" t="s">
        <v>2216</v>
      </c>
      <c r="AJ103" t="s">
        <v>2138</v>
      </c>
      <c r="AK103" t="s">
        <v>2138</v>
      </c>
      <c r="AL103" t="s">
        <v>2138</v>
      </c>
      <c r="AM103" t="s">
        <v>2841</v>
      </c>
      <c r="AN103" t="s">
        <v>1076</v>
      </c>
      <c r="AO103" t="s">
        <v>1072</v>
      </c>
      <c r="AP103" t="s">
        <v>1072</v>
      </c>
      <c r="AQ103" t="s">
        <v>1072</v>
      </c>
      <c r="AR103" t="s">
        <v>1074</v>
      </c>
      <c r="AS103" t="s">
        <v>1076</v>
      </c>
      <c r="AT103" t="s">
        <v>1072</v>
      </c>
      <c r="AU103" t="s">
        <v>1074</v>
      </c>
      <c r="AV103" t="s">
        <v>1076</v>
      </c>
      <c r="AW103" t="s">
        <v>1076</v>
      </c>
      <c r="AX103" t="s">
        <v>1072</v>
      </c>
      <c r="AY103" t="s">
        <v>1074</v>
      </c>
      <c r="AZ103" t="s">
        <v>1072</v>
      </c>
      <c r="BA103" t="s">
        <v>1074</v>
      </c>
      <c r="BB103" t="s">
        <v>1076</v>
      </c>
      <c r="BC103" t="s">
        <v>1074</v>
      </c>
      <c r="BD103" t="s">
        <v>1074</v>
      </c>
      <c r="BE103" t="s">
        <v>1076</v>
      </c>
      <c r="BF103" t="s">
        <v>1076</v>
      </c>
      <c r="BG103" t="s">
        <v>1072</v>
      </c>
      <c r="BH103" t="s">
        <v>1074</v>
      </c>
      <c r="BI103" t="s">
        <v>1074</v>
      </c>
      <c r="BJ103" t="s">
        <v>1074</v>
      </c>
      <c r="BK103" t="s">
        <v>1076</v>
      </c>
      <c r="BL103" t="s">
        <v>1074</v>
      </c>
      <c r="BM103" t="s">
        <v>1074</v>
      </c>
      <c r="BN103" t="s">
        <v>1076</v>
      </c>
      <c r="BO103" t="s">
        <v>5181</v>
      </c>
      <c r="BP103" t="s">
        <v>1162</v>
      </c>
      <c r="BQ103" t="s">
        <v>1162</v>
      </c>
      <c r="BR103" t="s">
        <v>1162</v>
      </c>
      <c r="BS103" t="s">
        <v>1162</v>
      </c>
      <c r="BT103" t="s">
        <v>5182</v>
      </c>
      <c r="BU103" t="s">
        <v>1162</v>
      </c>
      <c r="BV103" t="s">
        <v>1162</v>
      </c>
      <c r="BW103" t="s">
        <v>1162</v>
      </c>
      <c r="BX103" t="s">
        <v>5183</v>
      </c>
      <c r="BY103" t="s">
        <v>3740</v>
      </c>
      <c r="BZ103" t="s">
        <v>5184</v>
      </c>
      <c r="CA103" t="s">
        <v>5185</v>
      </c>
      <c r="CB103" t="s">
        <v>3743</v>
      </c>
      <c r="CC103" t="s">
        <v>3744</v>
      </c>
      <c r="CD103" t="s">
        <v>5186</v>
      </c>
      <c r="CE103" t="s">
        <v>3746</v>
      </c>
      <c r="CF103" t="s">
        <v>3747</v>
      </c>
      <c r="CG103" t="s">
        <v>3748</v>
      </c>
      <c r="CH103" t="s">
        <v>5187</v>
      </c>
      <c r="CI103" t="s">
        <v>5188</v>
      </c>
      <c r="CJ103" t="s">
        <v>5189</v>
      </c>
      <c r="CK103" t="s">
        <v>3752</v>
      </c>
      <c r="CL103" t="s">
        <v>3753</v>
      </c>
      <c r="CM103" t="s">
        <v>5190</v>
      </c>
      <c r="CN103" t="s">
        <v>3755</v>
      </c>
      <c r="CO103" t="s">
        <v>5191</v>
      </c>
      <c r="CP103" t="s">
        <v>2138</v>
      </c>
      <c r="CQ103" t="s">
        <v>2138</v>
      </c>
      <c r="CR103" t="s">
        <v>2138</v>
      </c>
      <c r="CS103" t="s">
        <v>2138</v>
      </c>
      <c r="CT103" t="s">
        <v>2138</v>
      </c>
      <c r="CU103" t="s">
        <v>2138</v>
      </c>
      <c r="CV103" t="s">
        <v>2138</v>
      </c>
      <c r="CW103" t="s">
        <v>2138</v>
      </c>
      <c r="CX103" t="s">
        <v>2138</v>
      </c>
      <c r="DA103" t="s">
        <v>1288</v>
      </c>
      <c r="DB103" t="s">
        <v>1162</v>
      </c>
    </row>
    <row r="104" spans="1:106" x14ac:dyDescent="0.3">
      <c r="A104" t="s">
        <v>556</v>
      </c>
      <c r="B104" t="s">
        <v>557</v>
      </c>
      <c r="C104" t="s">
        <v>1225</v>
      </c>
      <c r="D104" t="s">
        <v>1226</v>
      </c>
      <c r="E104" t="s">
        <v>1227</v>
      </c>
      <c r="F104" t="s">
        <v>1228</v>
      </c>
      <c r="G104">
        <v>0</v>
      </c>
      <c r="H104">
        <v>0</v>
      </c>
      <c r="I104">
        <v>0</v>
      </c>
      <c r="J104">
        <v>0</v>
      </c>
      <c r="K104">
        <v>0</v>
      </c>
      <c r="L104">
        <v>0</v>
      </c>
      <c r="M104" t="s">
        <v>1020</v>
      </c>
      <c r="N104" t="s">
        <v>1020</v>
      </c>
      <c r="O104" t="s">
        <v>1020</v>
      </c>
      <c r="P104" t="s">
        <v>1020</v>
      </c>
      <c r="Q104" t="s">
        <v>1162</v>
      </c>
      <c r="R104" t="s">
        <v>1162</v>
      </c>
      <c r="S104" t="s">
        <v>1162</v>
      </c>
      <c r="T104" t="s">
        <v>1162</v>
      </c>
      <c r="U104" t="s">
        <v>1020</v>
      </c>
      <c r="V104" t="s">
        <v>1162</v>
      </c>
      <c r="W104" s="169" t="s">
        <v>1162</v>
      </c>
      <c r="X104" t="s">
        <v>1053</v>
      </c>
      <c r="Y104" t="s">
        <v>1053</v>
      </c>
      <c r="Z104" t="s">
        <v>1053</v>
      </c>
      <c r="AA104" t="s">
        <v>1053</v>
      </c>
      <c r="AB104" t="s">
        <v>2842</v>
      </c>
      <c r="AC104" t="s">
        <v>2843</v>
      </c>
      <c r="AD104" t="s">
        <v>2844</v>
      </c>
      <c r="AE104" t="s">
        <v>2845</v>
      </c>
      <c r="AF104" t="s">
        <v>2846</v>
      </c>
      <c r="AG104" t="s">
        <v>2847</v>
      </c>
      <c r="AH104" t="s">
        <v>2848</v>
      </c>
      <c r="AI104" t="s">
        <v>2849</v>
      </c>
      <c r="AJ104" t="s">
        <v>2850</v>
      </c>
      <c r="AK104" t="s">
        <v>2418</v>
      </c>
      <c r="AL104" t="s">
        <v>2418</v>
      </c>
      <c r="AM104" t="s">
        <v>2851</v>
      </c>
      <c r="AN104" t="s">
        <v>1076</v>
      </c>
      <c r="AO104" t="s">
        <v>1076</v>
      </c>
      <c r="AP104" t="s">
        <v>1076</v>
      </c>
      <c r="AQ104" t="s">
        <v>1074</v>
      </c>
      <c r="AR104" t="s">
        <v>1072</v>
      </c>
      <c r="AS104" t="s">
        <v>1076</v>
      </c>
      <c r="AT104" t="s">
        <v>1074</v>
      </c>
      <c r="AU104" t="s">
        <v>1074</v>
      </c>
      <c r="AV104" t="s">
        <v>1074</v>
      </c>
      <c r="AW104" t="s">
        <v>1076</v>
      </c>
      <c r="AX104" t="s">
        <v>1076</v>
      </c>
      <c r="AY104" t="s">
        <v>1076</v>
      </c>
      <c r="AZ104" t="s">
        <v>1074</v>
      </c>
      <c r="BA104" t="s">
        <v>1072</v>
      </c>
      <c r="BB104" t="s">
        <v>1076</v>
      </c>
      <c r="BC104" t="s">
        <v>1074</v>
      </c>
      <c r="BD104" t="s">
        <v>1074</v>
      </c>
      <c r="BE104" t="s">
        <v>1074</v>
      </c>
      <c r="BF104" t="s">
        <v>1076</v>
      </c>
      <c r="BG104" t="s">
        <v>1078</v>
      </c>
      <c r="BH104" t="s">
        <v>1076</v>
      </c>
      <c r="BI104" t="s">
        <v>1074</v>
      </c>
      <c r="BJ104" t="s">
        <v>1072</v>
      </c>
      <c r="BK104" t="s">
        <v>1076</v>
      </c>
      <c r="BL104" t="s">
        <v>1074</v>
      </c>
      <c r="BM104" t="s">
        <v>1074</v>
      </c>
      <c r="BN104" t="s">
        <v>1074</v>
      </c>
      <c r="BO104" t="s">
        <v>5192</v>
      </c>
      <c r="BP104" t="s">
        <v>5193</v>
      </c>
      <c r="BQ104" t="s">
        <v>5194</v>
      </c>
      <c r="BR104" t="s">
        <v>1162</v>
      </c>
      <c r="BS104" t="s">
        <v>1162</v>
      </c>
      <c r="BT104" t="s">
        <v>5195</v>
      </c>
      <c r="BU104" t="s">
        <v>1162</v>
      </c>
      <c r="BV104" t="s">
        <v>1162</v>
      </c>
      <c r="BW104" t="s">
        <v>1162</v>
      </c>
      <c r="BX104" t="s">
        <v>5196</v>
      </c>
      <c r="BY104" t="s">
        <v>5197</v>
      </c>
      <c r="BZ104" t="s">
        <v>5198</v>
      </c>
      <c r="CA104" t="s">
        <v>5199</v>
      </c>
      <c r="CB104" t="s">
        <v>5200</v>
      </c>
      <c r="CC104" t="s">
        <v>5201</v>
      </c>
      <c r="CD104" t="s">
        <v>5202</v>
      </c>
      <c r="CE104" t="s">
        <v>5203</v>
      </c>
      <c r="CF104" t="s">
        <v>5204</v>
      </c>
      <c r="CG104" t="s">
        <v>5205</v>
      </c>
      <c r="CH104" t="s">
        <v>5206</v>
      </c>
      <c r="CI104" t="s">
        <v>5207</v>
      </c>
      <c r="CJ104" t="s">
        <v>5208</v>
      </c>
      <c r="CK104" t="s">
        <v>5209</v>
      </c>
      <c r="CL104" t="s">
        <v>5210</v>
      </c>
      <c r="CM104" t="s">
        <v>5211</v>
      </c>
      <c r="CN104" t="s">
        <v>5212</v>
      </c>
      <c r="CO104" t="s">
        <v>5213</v>
      </c>
      <c r="CP104" t="s">
        <v>5214</v>
      </c>
      <c r="CQ104" t="s">
        <v>5215</v>
      </c>
      <c r="CR104" t="s">
        <v>5216</v>
      </c>
      <c r="CS104" t="s">
        <v>5217</v>
      </c>
      <c r="CT104" t="s">
        <v>5218</v>
      </c>
      <c r="CU104" t="s">
        <v>3222</v>
      </c>
      <c r="CV104" t="s">
        <v>3222</v>
      </c>
      <c r="CW104" t="s">
        <v>3222</v>
      </c>
      <c r="CX104" t="s">
        <v>5219</v>
      </c>
      <c r="DA104" t="s">
        <v>1288</v>
      </c>
      <c r="DB104" t="s">
        <v>1162</v>
      </c>
    </row>
    <row r="105" spans="1:106" x14ac:dyDescent="0.3">
      <c r="A105" t="s">
        <v>560</v>
      </c>
      <c r="B105" t="s">
        <v>561</v>
      </c>
      <c r="C105" t="s">
        <v>1693</v>
      </c>
      <c r="D105" t="s">
        <v>1694</v>
      </c>
      <c r="E105" t="s">
        <v>1695</v>
      </c>
      <c r="F105" t="s">
        <v>1696</v>
      </c>
      <c r="G105">
        <v>0</v>
      </c>
      <c r="H105">
        <v>0</v>
      </c>
      <c r="I105">
        <v>0</v>
      </c>
      <c r="J105">
        <v>0</v>
      </c>
      <c r="K105">
        <v>0</v>
      </c>
      <c r="L105">
        <v>0</v>
      </c>
      <c r="M105" t="s">
        <v>1020</v>
      </c>
      <c r="N105" t="s">
        <v>1020</v>
      </c>
      <c r="O105" t="s">
        <v>1020</v>
      </c>
      <c r="P105" t="s">
        <v>1020</v>
      </c>
      <c r="Q105" t="s">
        <v>1162</v>
      </c>
      <c r="R105" t="s">
        <v>1162</v>
      </c>
      <c r="S105" t="s">
        <v>1162</v>
      </c>
      <c r="T105" t="s">
        <v>1162</v>
      </c>
      <c r="U105" t="s">
        <v>1020</v>
      </c>
      <c r="V105" t="s">
        <v>1162</v>
      </c>
      <c r="W105" s="169" t="s">
        <v>1162</v>
      </c>
      <c r="X105" t="s">
        <v>1053</v>
      </c>
      <c r="Y105" t="s">
        <v>1053</v>
      </c>
      <c r="Z105" t="s">
        <v>1051</v>
      </c>
      <c r="AA105" t="s">
        <v>1051</v>
      </c>
      <c r="AB105" t="s">
        <v>2852</v>
      </c>
      <c r="AC105" t="s">
        <v>2853</v>
      </c>
      <c r="AD105" t="s">
        <v>2854</v>
      </c>
      <c r="AE105" t="s">
        <v>2855</v>
      </c>
      <c r="AF105" t="s">
        <v>2856</v>
      </c>
      <c r="AG105" t="s">
        <v>2857</v>
      </c>
      <c r="AH105" t="s">
        <v>2858</v>
      </c>
      <c r="AI105" t="s">
        <v>2859</v>
      </c>
      <c r="AJ105" t="s">
        <v>2860</v>
      </c>
      <c r="AK105" t="s">
        <v>2861</v>
      </c>
      <c r="AL105" t="s">
        <v>2862</v>
      </c>
      <c r="AM105" t="s">
        <v>2863</v>
      </c>
      <c r="AN105" t="s">
        <v>1072</v>
      </c>
      <c r="AO105" t="s">
        <v>1074</v>
      </c>
      <c r="AP105" t="s">
        <v>1072</v>
      </c>
      <c r="AQ105" t="s">
        <v>1070</v>
      </c>
      <c r="AR105" t="s">
        <v>1074</v>
      </c>
      <c r="AS105" t="s">
        <v>1072</v>
      </c>
      <c r="AT105" t="s">
        <v>1072</v>
      </c>
      <c r="AU105" t="s">
        <v>1074</v>
      </c>
      <c r="AV105" t="s">
        <v>1074</v>
      </c>
      <c r="AW105" t="s">
        <v>1072</v>
      </c>
      <c r="AX105" t="s">
        <v>1074</v>
      </c>
      <c r="AY105" t="s">
        <v>1074</v>
      </c>
      <c r="AZ105" t="s">
        <v>1072</v>
      </c>
      <c r="BA105" t="s">
        <v>1074</v>
      </c>
      <c r="BB105" t="s">
        <v>1074</v>
      </c>
      <c r="BC105" t="s">
        <v>1072</v>
      </c>
      <c r="BD105" t="s">
        <v>1074</v>
      </c>
      <c r="BE105" t="s">
        <v>1074</v>
      </c>
      <c r="BF105" t="s">
        <v>1072</v>
      </c>
      <c r="BG105" t="s">
        <v>1074</v>
      </c>
      <c r="BH105" t="s">
        <v>1072</v>
      </c>
      <c r="BI105" t="s">
        <v>1072</v>
      </c>
      <c r="BJ105" t="s">
        <v>1074</v>
      </c>
      <c r="BK105" t="s">
        <v>1074</v>
      </c>
      <c r="BL105" t="s">
        <v>1072</v>
      </c>
      <c r="BM105" t="s">
        <v>1074</v>
      </c>
      <c r="BN105" t="s">
        <v>1074</v>
      </c>
      <c r="BO105" t="s">
        <v>1162</v>
      </c>
      <c r="BP105" t="s">
        <v>1162</v>
      </c>
      <c r="BQ105" t="s">
        <v>1162</v>
      </c>
      <c r="BR105" t="s">
        <v>1162</v>
      </c>
      <c r="BS105" t="s">
        <v>1162</v>
      </c>
      <c r="BT105" t="s">
        <v>1162</v>
      </c>
      <c r="BU105" t="s">
        <v>1162</v>
      </c>
      <c r="BV105" t="s">
        <v>1162</v>
      </c>
      <c r="BW105" t="s">
        <v>1162</v>
      </c>
      <c r="BX105" t="s">
        <v>5220</v>
      </c>
      <c r="BY105" t="s">
        <v>5221</v>
      </c>
      <c r="BZ105" t="s">
        <v>5222</v>
      </c>
      <c r="CA105" t="s">
        <v>5223</v>
      </c>
      <c r="CB105" t="s">
        <v>5224</v>
      </c>
      <c r="CC105" t="s">
        <v>5225</v>
      </c>
      <c r="CD105" t="s">
        <v>5226</v>
      </c>
      <c r="CE105" t="s">
        <v>5227</v>
      </c>
      <c r="CF105" t="s">
        <v>5228</v>
      </c>
      <c r="CG105" t="s">
        <v>5229</v>
      </c>
      <c r="CH105" t="s">
        <v>5230</v>
      </c>
      <c r="CI105" t="s">
        <v>5231</v>
      </c>
      <c r="CJ105" t="s">
        <v>5232</v>
      </c>
      <c r="CK105" t="s">
        <v>5233</v>
      </c>
      <c r="CL105" t="s">
        <v>5234</v>
      </c>
      <c r="CM105" t="s">
        <v>5235</v>
      </c>
      <c r="CN105" t="s">
        <v>5236</v>
      </c>
      <c r="CO105" t="s">
        <v>5237</v>
      </c>
      <c r="CP105" t="s">
        <v>5238</v>
      </c>
      <c r="CQ105" t="s">
        <v>5239</v>
      </c>
      <c r="CR105" t="s">
        <v>5240</v>
      </c>
      <c r="CS105" t="s">
        <v>5241</v>
      </c>
      <c r="CT105" t="s">
        <v>5242</v>
      </c>
      <c r="CU105" t="s">
        <v>5243</v>
      </c>
      <c r="CV105" t="s">
        <v>5244</v>
      </c>
      <c r="CW105" t="s">
        <v>5245</v>
      </c>
      <c r="CX105" t="s">
        <v>5246</v>
      </c>
      <c r="DA105" t="s">
        <v>1288</v>
      </c>
      <c r="DB105" t="s">
        <v>1162</v>
      </c>
    </row>
    <row r="106" spans="1:106" x14ac:dyDescent="0.3">
      <c r="A106" t="s">
        <v>563</v>
      </c>
      <c r="B106" t="s">
        <v>564</v>
      </c>
      <c r="C106" t="s">
        <v>1550</v>
      </c>
      <c r="D106" t="s">
        <v>1551</v>
      </c>
      <c r="E106" t="s">
        <v>1552</v>
      </c>
      <c r="F106" t="s">
        <v>1553</v>
      </c>
      <c r="G106">
        <v>0</v>
      </c>
      <c r="H106">
        <v>0</v>
      </c>
      <c r="I106">
        <v>0</v>
      </c>
      <c r="J106">
        <v>0</v>
      </c>
      <c r="K106">
        <v>0</v>
      </c>
      <c r="L106">
        <v>0</v>
      </c>
      <c r="M106" t="s">
        <v>1020</v>
      </c>
      <c r="N106" t="s">
        <v>1020</v>
      </c>
      <c r="O106" t="s">
        <v>1020</v>
      </c>
      <c r="P106" t="s">
        <v>1020</v>
      </c>
      <c r="Q106" t="s">
        <v>1162</v>
      </c>
      <c r="R106" t="s">
        <v>1162</v>
      </c>
      <c r="S106" t="s">
        <v>1162</v>
      </c>
      <c r="T106" t="s">
        <v>1162</v>
      </c>
      <c r="U106" t="s">
        <v>1020</v>
      </c>
      <c r="V106" t="s">
        <v>1162</v>
      </c>
      <c r="W106" s="169" t="s">
        <v>1162</v>
      </c>
      <c r="X106" t="s">
        <v>1053</v>
      </c>
      <c r="Y106" t="s">
        <v>1051</v>
      </c>
      <c r="Z106" t="s">
        <v>1051</v>
      </c>
      <c r="AA106" t="s">
        <v>1051</v>
      </c>
      <c r="AB106" t="s">
        <v>2864</v>
      </c>
      <c r="AC106" t="s">
        <v>2050</v>
      </c>
      <c r="AD106" t="s">
        <v>2050</v>
      </c>
      <c r="AE106" t="s">
        <v>2050</v>
      </c>
      <c r="AF106" t="s">
        <v>2865</v>
      </c>
      <c r="AG106" t="s">
        <v>2866</v>
      </c>
      <c r="AH106" t="s">
        <v>2867</v>
      </c>
      <c r="AI106" t="s">
        <v>2868</v>
      </c>
      <c r="AJ106" t="s">
        <v>2869</v>
      </c>
      <c r="AK106" t="s">
        <v>2050</v>
      </c>
      <c r="AL106" t="s">
        <v>2050</v>
      </c>
      <c r="AM106" t="s">
        <v>2050</v>
      </c>
      <c r="AN106" t="s">
        <v>1076</v>
      </c>
      <c r="AO106" t="s">
        <v>1072</v>
      </c>
      <c r="AP106" t="s">
        <v>1072</v>
      </c>
      <c r="AQ106" t="s">
        <v>1072</v>
      </c>
      <c r="AR106" t="s">
        <v>1072</v>
      </c>
      <c r="AS106" t="s">
        <v>1072</v>
      </c>
      <c r="AT106" t="s">
        <v>1072</v>
      </c>
      <c r="AU106" t="s">
        <v>1074</v>
      </c>
      <c r="AV106" t="s">
        <v>1076</v>
      </c>
      <c r="AW106" t="s">
        <v>1076</v>
      </c>
      <c r="AX106" t="s">
        <v>1072</v>
      </c>
      <c r="AY106" t="s">
        <v>1074</v>
      </c>
      <c r="AZ106" t="s">
        <v>1072</v>
      </c>
      <c r="BA106" t="s">
        <v>1072</v>
      </c>
      <c r="BB106" t="s">
        <v>1074</v>
      </c>
      <c r="BC106" t="s">
        <v>1072</v>
      </c>
      <c r="BD106" t="s">
        <v>1074</v>
      </c>
      <c r="BE106" t="s">
        <v>1076</v>
      </c>
      <c r="BF106" t="s">
        <v>1076</v>
      </c>
      <c r="BG106" t="s">
        <v>1074</v>
      </c>
      <c r="BH106" t="s">
        <v>1074</v>
      </c>
      <c r="BI106" t="s">
        <v>1074</v>
      </c>
      <c r="BJ106" t="s">
        <v>1072</v>
      </c>
      <c r="BK106" t="s">
        <v>1074</v>
      </c>
      <c r="BL106" t="s">
        <v>1072</v>
      </c>
      <c r="BM106" t="s">
        <v>1074</v>
      </c>
      <c r="BN106" t="s">
        <v>1076</v>
      </c>
      <c r="BO106" t="s">
        <v>5247</v>
      </c>
      <c r="BP106" t="s">
        <v>1162</v>
      </c>
      <c r="BQ106" t="s">
        <v>1162</v>
      </c>
      <c r="BR106" t="s">
        <v>1162</v>
      </c>
      <c r="BS106" t="s">
        <v>1162</v>
      </c>
      <c r="BT106" t="s">
        <v>1162</v>
      </c>
      <c r="BU106" t="s">
        <v>1162</v>
      </c>
      <c r="BV106" t="s">
        <v>1162</v>
      </c>
      <c r="BW106" t="s">
        <v>1162</v>
      </c>
      <c r="BX106" t="s">
        <v>5248</v>
      </c>
      <c r="BY106" t="s">
        <v>5248</v>
      </c>
      <c r="BZ106" t="s">
        <v>5249</v>
      </c>
      <c r="CA106" t="s">
        <v>5250</v>
      </c>
      <c r="CB106" t="s">
        <v>5251</v>
      </c>
      <c r="CC106" t="s">
        <v>5252</v>
      </c>
      <c r="CD106" t="s">
        <v>5253</v>
      </c>
      <c r="CE106" t="s">
        <v>5254</v>
      </c>
      <c r="CF106" t="s">
        <v>5255</v>
      </c>
      <c r="CG106" t="s">
        <v>5256</v>
      </c>
      <c r="CH106" t="s">
        <v>5257</v>
      </c>
      <c r="CI106" t="s">
        <v>5258</v>
      </c>
      <c r="CJ106" t="s">
        <v>5259</v>
      </c>
      <c r="CK106" t="s">
        <v>5260</v>
      </c>
      <c r="CL106" t="s">
        <v>5261</v>
      </c>
      <c r="CM106" t="s">
        <v>5262</v>
      </c>
      <c r="CN106" t="s">
        <v>5263</v>
      </c>
      <c r="CO106" t="s">
        <v>5264</v>
      </c>
      <c r="CP106" t="s">
        <v>3280</v>
      </c>
      <c r="CQ106" t="s">
        <v>5265</v>
      </c>
      <c r="CR106" t="s">
        <v>2666</v>
      </c>
      <c r="CS106" t="s">
        <v>2666</v>
      </c>
      <c r="CT106" t="s">
        <v>2666</v>
      </c>
      <c r="CU106" t="s">
        <v>2666</v>
      </c>
      <c r="CV106" t="s">
        <v>2666</v>
      </c>
      <c r="CW106" t="s">
        <v>2666</v>
      </c>
      <c r="CX106" t="s">
        <v>5266</v>
      </c>
      <c r="DA106" t="s">
        <v>1288</v>
      </c>
      <c r="DB106" t="s">
        <v>1162</v>
      </c>
    </row>
    <row r="107" spans="1:106" x14ac:dyDescent="0.3">
      <c r="A107" t="s">
        <v>565</v>
      </c>
      <c r="B107" t="s">
        <v>566</v>
      </c>
      <c r="C107" t="s">
        <v>1323</v>
      </c>
      <c r="D107" t="s">
        <v>1324</v>
      </c>
      <c r="E107" t="s">
        <v>1325</v>
      </c>
      <c r="F107" t="s">
        <v>1326</v>
      </c>
      <c r="G107">
        <v>0</v>
      </c>
      <c r="H107">
        <v>0</v>
      </c>
      <c r="I107">
        <v>0</v>
      </c>
      <c r="J107">
        <v>0</v>
      </c>
      <c r="K107">
        <v>0</v>
      </c>
      <c r="L107">
        <v>0</v>
      </c>
      <c r="M107" t="s">
        <v>1020</v>
      </c>
      <c r="N107" t="s">
        <v>1020</v>
      </c>
      <c r="O107" t="s">
        <v>1020</v>
      </c>
      <c r="P107" t="s">
        <v>1020</v>
      </c>
      <c r="Q107" t="s">
        <v>1162</v>
      </c>
      <c r="R107" t="s">
        <v>1162</v>
      </c>
      <c r="S107" t="s">
        <v>1162</v>
      </c>
      <c r="T107" t="s">
        <v>1162</v>
      </c>
      <c r="U107" t="s">
        <v>1020</v>
      </c>
      <c r="V107" t="s">
        <v>1162</v>
      </c>
      <c r="W107" s="169" t="s">
        <v>1162</v>
      </c>
      <c r="X107" t="s">
        <v>1051</v>
      </c>
      <c r="Y107" t="s">
        <v>1051</v>
      </c>
      <c r="Z107" t="s">
        <v>1051</v>
      </c>
      <c r="AA107" t="s">
        <v>1053</v>
      </c>
      <c r="AB107" t="s">
        <v>2870</v>
      </c>
      <c r="AC107" t="s">
        <v>2871</v>
      </c>
      <c r="AD107" t="s">
        <v>2872</v>
      </c>
      <c r="AE107" t="s">
        <v>2873</v>
      </c>
      <c r="AF107" t="s">
        <v>2510</v>
      </c>
      <c r="AG107" t="s">
        <v>2874</v>
      </c>
      <c r="AH107" t="s">
        <v>2875</v>
      </c>
      <c r="AI107" t="s">
        <v>2876</v>
      </c>
      <c r="AJ107" t="s">
        <v>2050</v>
      </c>
      <c r="AK107" t="s">
        <v>2050</v>
      </c>
      <c r="AL107" t="s">
        <v>2050</v>
      </c>
      <c r="AM107" t="s">
        <v>2050</v>
      </c>
      <c r="AN107" t="s">
        <v>1076</v>
      </c>
      <c r="AO107" t="s">
        <v>1074</v>
      </c>
      <c r="AP107" t="s">
        <v>1074</v>
      </c>
      <c r="AQ107" t="s">
        <v>1076</v>
      </c>
      <c r="AR107" t="s">
        <v>1076</v>
      </c>
      <c r="AS107" t="s">
        <v>1074</v>
      </c>
      <c r="AT107" t="s">
        <v>1076</v>
      </c>
      <c r="AU107" t="s">
        <v>1074</v>
      </c>
      <c r="AV107" t="s">
        <v>1070</v>
      </c>
      <c r="AW107" t="s">
        <v>1076</v>
      </c>
      <c r="AX107" t="s">
        <v>1076</v>
      </c>
      <c r="AY107" t="s">
        <v>1074</v>
      </c>
      <c r="AZ107" t="s">
        <v>1076</v>
      </c>
      <c r="BA107" t="s">
        <v>1076</v>
      </c>
      <c r="BB107" t="s">
        <v>1074</v>
      </c>
      <c r="BC107" t="s">
        <v>1076</v>
      </c>
      <c r="BD107" t="s">
        <v>1074</v>
      </c>
      <c r="BE107" t="s">
        <v>1074</v>
      </c>
      <c r="BF107" t="s">
        <v>1076</v>
      </c>
      <c r="BG107" t="s">
        <v>1076</v>
      </c>
      <c r="BH107" t="s">
        <v>1076</v>
      </c>
      <c r="BI107" t="s">
        <v>1076</v>
      </c>
      <c r="BJ107" t="s">
        <v>1076</v>
      </c>
      <c r="BK107" t="s">
        <v>1076</v>
      </c>
      <c r="BL107" t="s">
        <v>1076</v>
      </c>
      <c r="BM107" t="s">
        <v>1076</v>
      </c>
      <c r="BN107" t="s">
        <v>1072</v>
      </c>
      <c r="BO107" t="s">
        <v>5267</v>
      </c>
      <c r="BP107" t="s">
        <v>1162</v>
      </c>
      <c r="BQ107" t="s">
        <v>1162</v>
      </c>
      <c r="BR107" t="s">
        <v>5268</v>
      </c>
      <c r="BS107" t="s">
        <v>5269</v>
      </c>
      <c r="BT107" t="s">
        <v>1162</v>
      </c>
      <c r="BU107" t="s">
        <v>5270</v>
      </c>
      <c r="BV107" t="s">
        <v>1162</v>
      </c>
      <c r="BW107" t="s">
        <v>2050</v>
      </c>
      <c r="BX107" t="s">
        <v>5271</v>
      </c>
      <c r="BY107" t="s">
        <v>5272</v>
      </c>
      <c r="BZ107" t="s">
        <v>5273</v>
      </c>
      <c r="CA107" t="s">
        <v>5274</v>
      </c>
      <c r="CB107" t="s">
        <v>5275</v>
      </c>
      <c r="CC107" t="s">
        <v>5276</v>
      </c>
      <c r="CD107" t="s">
        <v>5277</v>
      </c>
      <c r="CE107" t="s">
        <v>5278</v>
      </c>
      <c r="CF107" t="s">
        <v>5279</v>
      </c>
      <c r="CG107" t="s">
        <v>5280</v>
      </c>
      <c r="CH107" t="s">
        <v>5281</v>
      </c>
      <c r="CI107" t="s">
        <v>5282</v>
      </c>
      <c r="CJ107" t="s">
        <v>5283</v>
      </c>
      <c r="CK107" t="s">
        <v>5284</v>
      </c>
      <c r="CL107" t="s">
        <v>5285</v>
      </c>
      <c r="CM107" t="s">
        <v>5286</v>
      </c>
      <c r="CN107" t="s">
        <v>5287</v>
      </c>
      <c r="CO107" t="s">
        <v>5288</v>
      </c>
      <c r="CP107" t="s">
        <v>2050</v>
      </c>
      <c r="CQ107" t="s">
        <v>2050</v>
      </c>
      <c r="CR107" t="s">
        <v>2050</v>
      </c>
      <c r="CS107" t="s">
        <v>2050</v>
      </c>
      <c r="CT107" t="s">
        <v>2050</v>
      </c>
      <c r="CU107" t="s">
        <v>2050</v>
      </c>
      <c r="CV107" t="s">
        <v>2050</v>
      </c>
      <c r="CW107" t="s">
        <v>2050</v>
      </c>
      <c r="CX107" t="s">
        <v>2050</v>
      </c>
      <c r="DA107" t="s">
        <v>1288</v>
      </c>
      <c r="DB107" t="s">
        <v>1162</v>
      </c>
    </row>
    <row r="108" spans="1:106" x14ac:dyDescent="0.3">
      <c r="A108" t="s">
        <v>567</v>
      </c>
      <c r="B108" t="s">
        <v>568</v>
      </c>
      <c r="C108" t="s">
        <v>1518</v>
      </c>
      <c r="D108" t="s">
        <v>1519</v>
      </c>
      <c r="E108" t="s">
        <v>1520</v>
      </c>
      <c r="F108" t="s">
        <v>1554</v>
      </c>
      <c r="G108">
        <v>0</v>
      </c>
      <c r="H108">
        <v>0</v>
      </c>
      <c r="I108">
        <v>0</v>
      </c>
      <c r="J108">
        <v>0</v>
      </c>
      <c r="K108">
        <v>0</v>
      </c>
      <c r="L108">
        <v>0</v>
      </c>
      <c r="M108" t="s">
        <v>1020</v>
      </c>
      <c r="N108" t="s">
        <v>1020</v>
      </c>
      <c r="O108" t="s">
        <v>1020</v>
      </c>
      <c r="P108" t="s">
        <v>1020</v>
      </c>
      <c r="Q108" t="s">
        <v>1162</v>
      </c>
      <c r="R108" t="s">
        <v>1162</v>
      </c>
      <c r="S108" t="s">
        <v>1162</v>
      </c>
      <c r="T108" t="s">
        <v>1162</v>
      </c>
      <c r="U108" t="s">
        <v>1020</v>
      </c>
      <c r="V108" t="s">
        <v>1162</v>
      </c>
      <c r="W108" s="169" t="s">
        <v>1162</v>
      </c>
      <c r="X108" t="s">
        <v>1053</v>
      </c>
      <c r="Y108" t="s">
        <v>1051</v>
      </c>
      <c r="Z108" t="s">
        <v>1055</v>
      </c>
      <c r="AA108" t="s">
        <v>1053</v>
      </c>
      <c r="AB108" t="s">
        <v>2715</v>
      </c>
      <c r="AC108" t="s">
        <v>2162</v>
      </c>
      <c r="AD108" t="s">
        <v>2162</v>
      </c>
      <c r="AE108" t="s">
        <v>2716</v>
      </c>
      <c r="AF108" t="s">
        <v>2162</v>
      </c>
      <c r="AG108" t="s">
        <v>2162</v>
      </c>
      <c r="AH108" t="s">
        <v>2162</v>
      </c>
      <c r="AI108" t="s">
        <v>2162</v>
      </c>
      <c r="AJ108" t="s">
        <v>2162</v>
      </c>
      <c r="AK108" t="s">
        <v>2162</v>
      </c>
      <c r="AL108" t="s">
        <v>2162</v>
      </c>
      <c r="AM108" t="s">
        <v>2162</v>
      </c>
      <c r="AN108" t="s">
        <v>1072</v>
      </c>
      <c r="AO108" t="s">
        <v>1074</v>
      </c>
      <c r="AP108" t="s">
        <v>1074</v>
      </c>
      <c r="AQ108" t="s">
        <v>1072</v>
      </c>
      <c r="AR108" t="s">
        <v>1072</v>
      </c>
      <c r="AS108" t="s">
        <v>1074</v>
      </c>
      <c r="AT108" t="s">
        <v>1074</v>
      </c>
      <c r="AU108" t="s">
        <v>1074</v>
      </c>
      <c r="AV108" t="s">
        <v>1074</v>
      </c>
      <c r="AW108" t="s">
        <v>1072</v>
      </c>
      <c r="AX108" t="s">
        <v>1074</v>
      </c>
      <c r="AY108" t="s">
        <v>1074</v>
      </c>
      <c r="AZ108" t="s">
        <v>1074</v>
      </c>
      <c r="BA108" t="s">
        <v>1072</v>
      </c>
      <c r="BB108" t="s">
        <v>1074</v>
      </c>
      <c r="BC108" t="s">
        <v>1074</v>
      </c>
      <c r="BD108" t="s">
        <v>1074</v>
      </c>
      <c r="BE108" t="s">
        <v>1074</v>
      </c>
      <c r="BF108" t="s">
        <v>1074</v>
      </c>
      <c r="BG108" t="s">
        <v>1074</v>
      </c>
      <c r="BH108" t="s">
        <v>1074</v>
      </c>
      <c r="BI108" t="s">
        <v>1074</v>
      </c>
      <c r="BJ108" t="s">
        <v>1074</v>
      </c>
      <c r="BK108" t="s">
        <v>1074</v>
      </c>
      <c r="BL108" t="s">
        <v>1074</v>
      </c>
      <c r="BM108" t="s">
        <v>1074</v>
      </c>
      <c r="BN108" t="s">
        <v>1074</v>
      </c>
      <c r="BO108" t="s">
        <v>1162</v>
      </c>
      <c r="BP108" t="s">
        <v>1162</v>
      </c>
      <c r="BQ108" t="s">
        <v>1162</v>
      </c>
      <c r="BR108" t="s">
        <v>1162</v>
      </c>
      <c r="BS108" t="s">
        <v>1162</v>
      </c>
      <c r="BT108" t="s">
        <v>1162</v>
      </c>
      <c r="BU108" t="s">
        <v>1162</v>
      </c>
      <c r="BV108" t="s">
        <v>1162</v>
      </c>
      <c r="BW108" t="s">
        <v>1162</v>
      </c>
      <c r="BX108" t="s">
        <v>2162</v>
      </c>
      <c r="BY108" t="s">
        <v>2162</v>
      </c>
      <c r="BZ108" t="s">
        <v>2162</v>
      </c>
      <c r="CA108" t="s">
        <v>2162</v>
      </c>
      <c r="CB108" t="s">
        <v>2162</v>
      </c>
      <c r="CC108" t="s">
        <v>2162</v>
      </c>
      <c r="CD108" t="s">
        <v>2162</v>
      </c>
      <c r="CE108" t="s">
        <v>2162</v>
      </c>
      <c r="CF108" t="s">
        <v>2162</v>
      </c>
      <c r="CG108" t="s">
        <v>2162</v>
      </c>
      <c r="CH108" t="s">
        <v>2162</v>
      </c>
      <c r="CI108" t="s">
        <v>2162</v>
      </c>
      <c r="CJ108" t="s">
        <v>2162</v>
      </c>
      <c r="CK108" t="s">
        <v>2162</v>
      </c>
      <c r="CL108" t="s">
        <v>2162</v>
      </c>
      <c r="CM108" t="s">
        <v>2162</v>
      </c>
      <c r="CN108" t="s">
        <v>2162</v>
      </c>
      <c r="CO108" t="s">
        <v>2162</v>
      </c>
      <c r="CP108" t="s">
        <v>2162</v>
      </c>
      <c r="CQ108" t="s">
        <v>2162</v>
      </c>
      <c r="CR108" t="s">
        <v>2162</v>
      </c>
      <c r="CS108" t="s">
        <v>2162</v>
      </c>
      <c r="CT108" t="s">
        <v>2162</v>
      </c>
      <c r="CU108" t="s">
        <v>2162</v>
      </c>
      <c r="CV108" t="s">
        <v>2162</v>
      </c>
      <c r="CW108" t="s">
        <v>2162</v>
      </c>
      <c r="CX108" t="s">
        <v>2162</v>
      </c>
      <c r="DA108" t="s">
        <v>1288</v>
      </c>
      <c r="DB108" t="s">
        <v>1162</v>
      </c>
    </row>
    <row r="109" spans="1:106" x14ac:dyDescent="0.3">
      <c r="A109" t="s">
        <v>571</v>
      </c>
      <c r="B109" t="s">
        <v>572</v>
      </c>
      <c r="C109" t="s">
        <v>1229</v>
      </c>
      <c r="D109" t="s">
        <v>1230</v>
      </c>
      <c r="E109" t="s">
        <v>1231</v>
      </c>
      <c r="F109" t="s">
        <v>1229</v>
      </c>
      <c r="G109">
        <v>0</v>
      </c>
      <c r="H109">
        <v>0</v>
      </c>
      <c r="I109">
        <v>0</v>
      </c>
      <c r="J109">
        <v>0</v>
      </c>
      <c r="K109">
        <v>0</v>
      </c>
      <c r="L109">
        <v>0</v>
      </c>
      <c r="M109" t="s">
        <v>1020</v>
      </c>
      <c r="N109" t="s">
        <v>1020</v>
      </c>
      <c r="O109" t="s">
        <v>1020</v>
      </c>
      <c r="P109" t="s">
        <v>1020</v>
      </c>
      <c r="Q109" t="s">
        <v>1162</v>
      </c>
      <c r="R109" t="s">
        <v>1162</v>
      </c>
      <c r="S109" t="s">
        <v>1162</v>
      </c>
      <c r="T109" t="s">
        <v>1162</v>
      </c>
      <c r="U109" t="s">
        <v>1020</v>
      </c>
      <c r="V109" t="s">
        <v>1162</v>
      </c>
      <c r="W109" s="169" t="s">
        <v>1162</v>
      </c>
      <c r="X109" t="s">
        <v>1051</v>
      </c>
      <c r="Y109" t="s">
        <v>1051</v>
      </c>
      <c r="Z109" t="s">
        <v>1055</v>
      </c>
      <c r="AA109" t="s">
        <v>1053</v>
      </c>
      <c r="AB109" t="s">
        <v>2877</v>
      </c>
      <c r="AC109" t="s">
        <v>2878</v>
      </c>
      <c r="AD109" t="s">
        <v>2879</v>
      </c>
      <c r="AE109" t="s">
        <v>2880</v>
      </c>
      <c r="AF109" t="s">
        <v>2881</v>
      </c>
      <c r="AG109" t="s">
        <v>2882</v>
      </c>
      <c r="AH109" t="s">
        <v>2102</v>
      </c>
      <c r="AI109" t="s">
        <v>2883</v>
      </c>
      <c r="AJ109" t="s">
        <v>2159</v>
      </c>
      <c r="AK109" t="s">
        <v>2159</v>
      </c>
      <c r="AL109" t="s">
        <v>2159</v>
      </c>
      <c r="AM109" t="s">
        <v>2884</v>
      </c>
      <c r="AN109" t="s">
        <v>1074</v>
      </c>
      <c r="AO109" t="s">
        <v>1076</v>
      </c>
      <c r="AP109" t="s">
        <v>1076</v>
      </c>
      <c r="AQ109" t="s">
        <v>1074</v>
      </c>
      <c r="AR109" t="s">
        <v>1074</v>
      </c>
      <c r="AS109" t="s">
        <v>1074</v>
      </c>
      <c r="AT109" t="s">
        <v>1074</v>
      </c>
      <c r="AU109" t="s">
        <v>1076</v>
      </c>
      <c r="AV109" t="s">
        <v>1076</v>
      </c>
      <c r="AW109" t="s">
        <v>1074</v>
      </c>
      <c r="AX109" t="s">
        <v>1076</v>
      </c>
      <c r="AY109" t="s">
        <v>1076</v>
      </c>
      <c r="AZ109" t="s">
        <v>1076</v>
      </c>
      <c r="BA109" t="s">
        <v>1074</v>
      </c>
      <c r="BB109" t="s">
        <v>1076</v>
      </c>
      <c r="BC109" t="s">
        <v>1074</v>
      </c>
      <c r="BD109" t="s">
        <v>1076</v>
      </c>
      <c r="BE109" t="s">
        <v>1078</v>
      </c>
      <c r="BF109" t="s">
        <v>1076</v>
      </c>
      <c r="BG109" t="s">
        <v>1076</v>
      </c>
      <c r="BH109" t="s">
        <v>1076</v>
      </c>
      <c r="BI109" t="s">
        <v>1076</v>
      </c>
      <c r="BJ109" t="s">
        <v>1074</v>
      </c>
      <c r="BK109" t="s">
        <v>1076</v>
      </c>
      <c r="BL109" t="s">
        <v>1074</v>
      </c>
      <c r="BM109" t="s">
        <v>1076</v>
      </c>
      <c r="BN109" t="s">
        <v>1078</v>
      </c>
      <c r="BO109" t="s">
        <v>1162</v>
      </c>
      <c r="BP109" t="s">
        <v>5289</v>
      </c>
      <c r="BQ109" t="s">
        <v>5290</v>
      </c>
      <c r="BR109" t="s">
        <v>1162</v>
      </c>
      <c r="BS109" t="s">
        <v>1162</v>
      </c>
      <c r="BT109" t="s">
        <v>1162</v>
      </c>
      <c r="BU109" t="s">
        <v>1162</v>
      </c>
      <c r="BV109" t="s">
        <v>5291</v>
      </c>
      <c r="BW109" t="s">
        <v>5292</v>
      </c>
      <c r="BX109" t="s">
        <v>5293</v>
      </c>
      <c r="BY109" t="s">
        <v>5294</v>
      </c>
      <c r="BZ109" t="s">
        <v>5294</v>
      </c>
      <c r="CA109" t="s">
        <v>5295</v>
      </c>
      <c r="CB109" t="s">
        <v>5296</v>
      </c>
      <c r="CC109" t="s">
        <v>5297</v>
      </c>
      <c r="CD109" t="s">
        <v>5298</v>
      </c>
      <c r="CE109" t="s">
        <v>2159</v>
      </c>
      <c r="CF109" t="s">
        <v>5299</v>
      </c>
      <c r="CG109" t="s">
        <v>5300</v>
      </c>
      <c r="CH109" t="s">
        <v>5301</v>
      </c>
      <c r="CI109" t="s">
        <v>5302</v>
      </c>
      <c r="CJ109" t="s">
        <v>5303</v>
      </c>
      <c r="CK109" t="s">
        <v>5304</v>
      </c>
      <c r="CL109" t="s">
        <v>5305</v>
      </c>
      <c r="CM109" t="s">
        <v>5306</v>
      </c>
      <c r="CN109" t="s">
        <v>5307</v>
      </c>
      <c r="CO109" t="s">
        <v>5308</v>
      </c>
      <c r="CP109" t="s">
        <v>2304</v>
      </c>
      <c r="CQ109" t="s">
        <v>2304</v>
      </c>
      <c r="CR109" t="s">
        <v>5309</v>
      </c>
      <c r="CS109" t="s">
        <v>2304</v>
      </c>
      <c r="CT109" t="s">
        <v>2304</v>
      </c>
      <c r="CU109" t="s">
        <v>2304</v>
      </c>
      <c r="CV109" t="s">
        <v>2304</v>
      </c>
      <c r="CW109" t="s">
        <v>2304</v>
      </c>
      <c r="CX109" t="s">
        <v>2304</v>
      </c>
      <c r="DA109" t="s">
        <v>1288</v>
      </c>
      <c r="DB109" t="s">
        <v>1162</v>
      </c>
    </row>
    <row r="110" spans="1:106" x14ac:dyDescent="0.3">
      <c r="A110" t="s">
        <v>573</v>
      </c>
      <c r="B110" t="s">
        <v>574</v>
      </c>
      <c r="C110" t="s">
        <v>1327</v>
      </c>
      <c r="D110" t="s">
        <v>1328</v>
      </c>
      <c r="E110">
        <v>7825677058</v>
      </c>
      <c r="F110" t="s">
        <v>1329</v>
      </c>
      <c r="G110">
        <v>0</v>
      </c>
      <c r="H110">
        <v>0</v>
      </c>
      <c r="I110">
        <v>0</v>
      </c>
      <c r="J110">
        <v>0</v>
      </c>
      <c r="K110">
        <v>0</v>
      </c>
      <c r="L110">
        <v>0</v>
      </c>
      <c r="M110" t="s">
        <v>1020</v>
      </c>
      <c r="N110" t="s">
        <v>1020</v>
      </c>
      <c r="O110" t="s">
        <v>1020</v>
      </c>
      <c r="P110" t="s">
        <v>1020</v>
      </c>
      <c r="Q110" t="s">
        <v>1162</v>
      </c>
      <c r="R110" t="s">
        <v>1162</v>
      </c>
      <c r="S110" t="s">
        <v>1162</v>
      </c>
      <c r="T110" t="s">
        <v>1162</v>
      </c>
      <c r="U110" t="s">
        <v>1020</v>
      </c>
      <c r="V110" t="s">
        <v>1162</v>
      </c>
      <c r="W110" s="169" t="s">
        <v>1162</v>
      </c>
      <c r="X110" t="s">
        <v>1051</v>
      </c>
      <c r="Y110" t="s">
        <v>1051</v>
      </c>
      <c r="Z110" t="s">
        <v>1051</v>
      </c>
      <c r="AA110" t="s">
        <v>1053</v>
      </c>
      <c r="AB110" t="s">
        <v>2885</v>
      </c>
      <c r="AC110" t="s">
        <v>2886</v>
      </c>
      <c r="AD110" t="s">
        <v>2886</v>
      </c>
      <c r="AE110" t="s">
        <v>2887</v>
      </c>
      <c r="AF110" t="s">
        <v>2888</v>
      </c>
      <c r="AG110" t="s">
        <v>2889</v>
      </c>
      <c r="AH110" t="s">
        <v>2890</v>
      </c>
      <c r="AI110" t="s">
        <v>2891</v>
      </c>
      <c r="AJ110" t="s">
        <v>2892</v>
      </c>
      <c r="AK110" t="s">
        <v>2893</v>
      </c>
      <c r="AL110" t="s">
        <v>2894</v>
      </c>
      <c r="AM110" t="s">
        <v>2895</v>
      </c>
      <c r="AN110" t="s">
        <v>1074</v>
      </c>
      <c r="AO110" t="s">
        <v>1074</v>
      </c>
      <c r="AP110" t="s">
        <v>1074</v>
      </c>
      <c r="AQ110" t="s">
        <v>1076</v>
      </c>
      <c r="AR110" t="s">
        <v>1074</v>
      </c>
      <c r="AS110" t="s">
        <v>1074</v>
      </c>
      <c r="AT110" t="s">
        <v>1074</v>
      </c>
      <c r="AU110" t="s">
        <v>1074</v>
      </c>
      <c r="AV110" t="s">
        <v>1072</v>
      </c>
      <c r="AW110" t="s">
        <v>1074</v>
      </c>
      <c r="AX110" t="s">
        <v>1074</v>
      </c>
      <c r="AY110" t="s">
        <v>1074</v>
      </c>
      <c r="AZ110" t="s">
        <v>1076</v>
      </c>
      <c r="BA110" t="s">
        <v>1074</v>
      </c>
      <c r="BB110" t="s">
        <v>1074</v>
      </c>
      <c r="BC110" t="s">
        <v>1074</v>
      </c>
      <c r="BD110" t="s">
        <v>1074</v>
      </c>
      <c r="BE110" t="s">
        <v>1072</v>
      </c>
      <c r="BF110" t="s">
        <v>1074</v>
      </c>
      <c r="BG110" t="s">
        <v>1074</v>
      </c>
      <c r="BH110" t="s">
        <v>1074</v>
      </c>
      <c r="BI110" t="s">
        <v>1076</v>
      </c>
      <c r="BJ110" t="s">
        <v>1074</v>
      </c>
      <c r="BK110" t="s">
        <v>1074</v>
      </c>
      <c r="BL110" t="s">
        <v>1074</v>
      </c>
      <c r="BM110" t="s">
        <v>1074</v>
      </c>
      <c r="BN110" t="s">
        <v>1072</v>
      </c>
      <c r="BO110" t="s">
        <v>2050</v>
      </c>
      <c r="BP110" t="s">
        <v>2050</v>
      </c>
      <c r="BQ110" t="s">
        <v>2050</v>
      </c>
      <c r="BR110" t="s">
        <v>5310</v>
      </c>
      <c r="BS110" t="s">
        <v>2050</v>
      </c>
      <c r="BT110" t="s">
        <v>2050</v>
      </c>
      <c r="BU110" t="s">
        <v>2050</v>
      </c>
      <c r="BV110" t="s">
        <v>2050</v>
      </c>
      <c r="BW110" t="s">
        <v>2050</v>
      </c>
      <c r="BX110" t="s">
        <v>5311</v>
      </c>
      <c r="BY110" t="s">
        <v>5311</v>
      </c>
      <c r="BZ110" t="s">
        <v>5311</v>
      </c>
      <c r="CA110" t="s">
        <v>5311</v>
      </c>
      <c r="CB110" t="s">
        <v>5311</v>
      </c>
      <c r="CC110" t="s">
        <v>5311</v>
      </c>
      <c r="CD110" t="s">
        <v>5311</v>
      </c>
      <c r="CE110" t="s">
        <v>5311</v>
      </c>
      <c r="CF110" t="s">
        <v>5311</v>
      </c>
      <c r="CG110" t="s">
        <v>5312</v>
      </c>
      <c r="CH110" t="s">
        <v>5313</v>
      </c>
      <c r="CI110" t="s">
        <v>5314</v>
      </c>
      <c r="CJ110" t="s">
        <v>2050</v>
      </c>
      <c r="CK110" t="s">
        <v>2050</v>
      </c>
      <c r="CL110" t="s">
        <v>5315</v>
      </c>
      <c r="CM110" t="s">
        <v>5316</v>
      </c>
      <c r="CN110" t="s">
        <v>5317</v>
      </c>
      <c r="CO110" t="s">
        <v>2050</v>
      </c>
      <c r="CP110" t="s">
        <v>5318</v>
      </c>
      <c r="CQ110" t="s">
        <v>5318</v>
      </c>
      <c r="CR110" t="s">
        <v>5318</v>
      </c>
      <c r="CS110" t="s">
        <v>5318</v>
      </c>
      <c r="CT110" t="s">
        <v>5318</v>
      </c>
      <c r="CU110" t="s">
        <v>5318</v>
      </c>
      <c r="CV110" t="s">
        <v>5318</v>
      </c>
      <c r="CW110" t="s">
        <v>5318</v>
      </c>
      <c r="CX110" t="s">
        <v>5318</v>
      </c>
      <c r="DA110" t="s">
        <v>1288</v>
      </c>
      <c r="DB110" t="s">
        <v>1162</v>
      </c>
    </row>
    <row r="111" spans="1:106" x14ac:dyDescent="0.3">
      <c r="A111" t="s">
        <v>575</v>
      </c>
      <c r="B111" t="s">
        <v>576</v>
      </c>
      <c r="C111" t="s">
        <v>1371</v>
      </c>
      <c r="D111" t="s">
        <v>1555</v>
      </c>
      <c r="E111" t="s">
        <v>1556</v>
      </c>
      <c r="F111" t="s">
        <v>1557</v>
      </c>
      <c r="G111">
        <v>0</v>
      </c>
      <c r="H111">
        <v>0</v>
      </c>
      <c r="I111">
        <v>0</v>
      </c>
      <c r="J111">
        <v>0</v>
      </c>
      <c r="K111">
        <v>0</v>
      </c>
      <c r="L111">
        <v>0</v>
      </c>
      <c r="M111" t="s">
        <v>1020</v>
      </c>
      <c r="N111" t="s">
        <v>1020</v>
      </c>
      <c r="O111" t="s">
        <v>1020</v>
      </c>
      <c r="P111" t="s">
        <v>1020</v>
      </c>
      <c r="Q111" t="s">
        <v>1162</v>
      </c>
      <c r="R111" t="s">
        <v>1162</v>
      </c>
      <c r="S111" t="s">
        <v>1162</v>
      </c>
      <c r="T111" t="s">
        <v>1162</v>
      </c>
      <c r="U111" t="s">
        <v>1020</v>
      </c>
      <c r="V111" t="s">
        <v>1162</v>
      </c>
      <c r="W111" s="169" t="s">
        <v>1162</v>
      </c>
      <c r="X111" t="s">
        <v>1053</v>
      </c>
      <c r="Y111" t="s">
        <v>1051</v>
      </c>
      <c r="Z111" t="s">
        <v>1055</v>
      </c>
      <c r="AA111" t="s">
        <v>1053</v>
      </c>
      <c r="AB111" t="s">
        <v>2896</v>
      </c>
      <c r="AC111" t="s">
        <v>2897</v>
      </c>
      <c r="AD111" t="s">
        <v>2898</v>
      </c>
      <c r="AE111" t="s">
        <v>2899</v>
      </c>
      <c r="AF111" t="s">
        <v>2900</v>
      </c>
      <c r="AG111" t="s">
        <v>2901</v>
      </c>
      <c r="AH111" t="s">
        <v>2902</v>
      </c>
      <c r="AI111" t="s">
        <v>2903</v>
      </c>
      <c r="AJ111" t="s">
        <v>2691</v>
      </c>
      <c r="AK111" t="s">
        <v>2691</v>
      </c>
      <c r="AL111" t="s">
        <v>2691</v>
      </c>
      <c r="AM111" t="s">
        <v>2691</v>
      </c>
      <c r="AN111" t="s">
        <v>1074</v>
      </c>
      <c r="AO111" t="s">
        <v>1076</v>
      </c>
      <c r="AP111" t="s">
        <v>1076</v>
      </c>
      <c r="AQ111" t="s">
        <v>1074</v>
      </c>
      <c r="AR111" t="s">
        <v>1074</v>
      </c>
      <c r="AS111" t="s">
        <v>1074</v>
      </c>
      <c r="AT111" t="s">
        <v>1074</v>
      </c>
      <c r="AU111" t="s">
        <v>1076</v>
      </c>
      <c r="AV111" t="s">
        <v>1076</v>
      </c>
      <c r="AW111" t="s">
        <v>1076</v>
      </c>
      <c r="AX111" t="s">
        <v>1076</v>
      </c>
      <c r="AY111" t="s">
        <v>1076</v>
      </c>
      <c r="AZ111" t="s">
        <v>1074</v>
      </c>
      <c r="BA111" t="s">
        <v>1074</v>
      </c>
      <c r="BB111" t="s">
        <v>1074</v>
      </c>
      <c r="BC111" t="s">
        <v>1074</v>
      </c>
      <c r="BD111" t="s">
        <v>1076</v>
      </c>
      <c r="BE111" t="s">
        <v>1076</v>
      </c>
      <c r="BF111" t="s">
        <v>1076</v>
      </c>
      <c r="BG111" t="s">
        <v>1076</v>
      </c>
      <c r="BH111" t="s">
        <v>1076</v>
      </c>
      <c r="BI111" t="s">
        <v>1074</v>
      </c>
      <c r="BJ111" t="s">
        <v>1076</v>
      </c>
      <c r="BK111" t="s">
        <v>1076</v>
      </c>
      <c r="BL111" t="s">
        <v>1076</v>
      </c>
      <c r="BM111" t="s">
        <v>1076</v>
      </c>
      <c r="BN111" t="s">
        <v>1076</v>
      </c>
      <c r="BO111" t="s">
        <v>1162</v>
      </c>
      <c r="BP111" t="s">
        <v>5319</v>
      </c>
      <c r="BQ111" t="s">
        <v>5320</v>
      </c>
      <c r="BR111" t="s">
        <v>1162</v>
      </c>
      <c r="BS111" t="s">
        <v>1162</v>
      </c>
      <c r="BT111" t="s">
        <v>1162</v>
      </c>
      <c r="BU111" t="s">
        <v>1162</v>
      </c>
      <c r="BV111" t="s">
        <v>5321</v>
      </c>
      <c r="BW111" t="s">
        <v>1162</v>
      </c>
      <c r="BX111" t="s">
        <v>5322</v>
      </c>
      <c r="BY111" t="s">
        <v>5323</v>
      </c>
      <c r="BZ111" t="s">
        <v>5324</v>
      </c>
      <c r="CA111" t="s">
        <v>5325</v>
      </c>
      <c r="CB111" t="s">
        <v>5326</v>
      </c>
      <c r="CC111" t="s">
        <v>5327</v>
      </c>
      <c r="CD111" t="s">
        <v>5328</v>
      </c>
      <c r="CE111" t="s">
        <v>5329</v>
      </c>
      <c r="CF111" t="s">
        <v>5330</v>
      </c>
      <c r="CG111" t="s">
        <v>5331</v>
      </c>
      <c r="CH111" t="s">
        <v>5332</v>
      </c>
      <c r="CI111" t="s">
        <v>5333</v>
      </c>
      <c r="CJ111" t="s">
        <v>5334</v>
      </c>
      <c r="CK111" t="s">
        <v>5335</v>
      </c>
      <c r="CL111" t="s">
        <v>5336</v>
      </c>
      <c r="CM111" t="s">
        <v>5335</v>
      </c>
      <c r="CN111" t="s">
        <v>5337</v>
      </c>
      <c r="CO111" t="s">
        <v>5338</v>
      </c>
      <c r="CP111" t="s">
        <v>5339</v>
      </c>
      <c r="CQ111" t="s">
        <v>5340</v>
      </c>
      <c r="CR111" t="s">
        <v>5341</v>
      </c>
      <c r="CS111" t="s">
        <v>5342</v>
      </c>
      <c r="CT111" t="s">
        <v>5339</v>
      </c>
      <c r="CU111" t="s">
        <v>5343</v>
      </c>
      <c r="CV111" t="s">
        <v>5339</v>
      </c>
      <c r="CW111" t="s">
        <v>5344</v>
      </c>
      <c r="CX111" t="s">
        <v>5345</v>
      </c>
      <c r="DA111" t="s">
        <v>1288</v>
      </c>
      <c r="DB111" t="s">
        <v>1162</v>
      </c>
    </row>
    <row r="112" spans="1:106" x14ac:dyDescent="0.3">
      <c r="A112" t="s">
        <v>577</v>
      </c>
      <c r="B112" t="s">
        <v>578</v>
      </c>
      <c r="C112" t="s">
        <v>1232</v>
      </c>
      <c r="D112" t="s">
        <v>1233</v>
      </c>
      <c r="E112" t="s">
        <v>1234</v>
      </c>
      <c r="F112" t="s">
        <v>1235</v>
      </c>
      <c r="G112">
        <v>0</v>
      </c>
      <c r="H112">
        <v>0</v>
      </c>
      <c r="I112">
        <v>0</v>
      </c>
      <c r="J112">
        <v>0</v>
      </c>
      <c r="K112">
        <v>0</v>
      </c>
      <c r="L112">
        <v>0</v>
      </c>
      <c r="M112" t="s">
        <v>1020</v>
      </c>
      <c r="N112" t="s">
        <v>1020</v>
      </c>
      <c r="O112" t="s">
        <v>1020</v>
      </c>
      <c r="P112" t="s">
        <v>1020</v>
      </c>
      <c r="Q112" t="s">
        <v>1162</v>
      </c>
      <c r="R112" t="s">
        <v>1162</v>
      </c>
      <c r="S112" t="s">
        <v>1162</v>
      </c>
      <c r="T112" t="s">
        <v>1162</v>
      </c>
      <c r="U112" t="s">
        <v>1020</v>
      </c>
      <c r="V112" t="s">
        <v>1162</v>
      </c>
      <c r="W112" s="169" t="s">
        <v>1162</v>
      </c>
      <c r="X112" t="s">
        <v>1051</v>
      </c>
      <c r="Y112" t="s">
        <v>1051</v>
      </c>
      <c r="Z112" t="s">
        <v>1051</v>
      </c>
      <c r="AA112" t="s">
        <v>1053</v>
      </c>
      <c r="AB112" t="s">
        <v>2904</v>
      </c>
      <c r="AC112" t="s">
        <v>2905</v>
      </c>
      <c r="AD112" t="s">
        <v>2906</v>
      </c>
      <c r="AE112" t="s">
        <v>2907</v>
      </c>
      <c r="AF112" t="s">
        <v>2908</v>
      </c>
      <c r="AG112" t="s">
        <v>2909</v>
      </c>
      <c r="AH112" t="s">
        <v>2910</v>
      </c>
      <c r="AI112" t="s">
        <v>2911</v>
      </c>
      <c r="AJ112" t="s">
        <v>2912</v>
      </c>
      <c r="AK112" t="s">
        <v>2913</v>
      </c>
      <c r="AL112" t="s">
        <v>2159</v>
      </c>
      <c r="AM112" t="s">
        <v>2159</v>
      </c>
      <c r="AN112" t="s">
        <v>1076</v>
      </c>
      <c r="AO112" t="s">
        <v>1076</v>
      </c>
      <c r="AP112" t="s">
        <v>1078</v>
      </c>
      <c r="AQ112" t="s">
        <v>1076</v>
      </c>
      <c r="AR112" t="s">
        <v>1076</v>
      </c>
      <c r="AS112" t="s">
        <v>1074</v>
      </c>
      <c r="AT112" t="s">
        <v>1074</v>
      </c>
      <c r="AU112" t="s">
        <v>1074</v>
      </c>
      <c r="AV112" t="s">
        <v>1072</v>
      </c>
      <c r="AW112" t="s">
        <v>1076</v>
      </c>
      <c r="AX112" t="s">
        <v>1076</v>
      </c>
      <c r="AY112" t="s">
        <v>1078</v>
      </c>
      <c r="AZ112" t="s">
        <v>1076</v>
      </c>
      <c r="BA112" t="s">
        <v>1076</v>
      </c>
      <c r="BB112" t="s">
        <v>1076</v>
      </c>
      <c r="BC112" t="s">
        <v>1074</v>
      </c>
      <c r="BD112" t="s">
        <v>1076</v>
      </c>
      <c r="BE112" t="s">
        <v>1074</v>
      </c>
      <c r="BF112" t="s">
        <v>1078</v>
      </c>
      <c r="BG112" t="s">
        <v>1076</v>
      </c>
      <c r="BH112" t="s">
        <v>1078</v>
      </c>
      <c r="BI112" t="s">
        <v>1076</v>
      </c>
      <c r="BJ112" t="s">
        <v>1076</v>
      </c>
      <c r="BK112" t="s">
        <v>1076</v>
      </c>
      <c r="BL112" t="s">
        <v>1076</v>
      </c>
      <c r="BM112" t="s">
        <v>1076</v>
      </c>
      <c r="BN112" t="s">
        <v>1074</v>
      </c>
      <c r="BO112" t="s">
        <v>5346</v>
      </c>
      <c r="BP112" t="s">
        <v>5347</v>
      </c>
      <c r="BQ112" t="s">
        <v>5348</v>
      </c>
      <c r="BR112" t="s">
        <v>5349</v>
      </c>
      <c r="BS112" t="s">
        <v>5350</v>
      </c>
      <c r="BT112" t="s">
        <v>1162</v>
      </c>
      <c r="BU112" t="s">
        <v>1162</v>
      </c>
      <c r="BV112" t="s">
        <v>1162</v>
      </c>
      <c r="BW112" t="s">
        <v>1162</v>
      </c>
      <c r="BX112" t="s">
        <v>5351</v>
      </c>
      <c r="BY112" t="s">
        <v>5352</v>
      </c>
      <c r="BZ112" t="s">
        <v>5353</v>
      </c>
      <c r="CA112" t="s">
        <v>5354</v>
      </c>
      <c r="CB112" t="s">
        <v>5355</v>
      </c>
      <c r="CC112" t="s">
        <v>5356</v>
      </c>
      <c r="CD112" t="s">
        <v>5357</v>
      </c>
      <c r="CE112" t="s">
        <v>5358</v>
      </c>
      <c r="CF112" t="s">
        <v>5359</v>
      </c>
      <c r="CG112" t="s">
        <v>5360</v>
      </c>
      <c r="CH112" t="s">
        <v>5361</v>
      </c>
      <c r="CI112" t="s">
        <v>5362</v>
      </c>
      <c r="CJ112" t="s">
        <v>5363</v>
      </c>
      <c r="CK112" t="s">
        <v>5364</v>
      </c>
      <c r="CL112" t="s">
        <v>5365</v>
      </c>
      <c r="CM112" t="s">
        <v>5366</v>
      </c>
      <c r="CN112" t="s">
        <v>5367</v>
      </c>
      <c r="CO112" t="s">
        <v>5368</v>
      </c>
      <c r="CP112" t="s">
        <v>5369</v>
      </c>
      <c r="CQ112" t="s">
        <v>5370</v>
      </c>
      <c r="CR112" t="s">
        <v>5371</v>
      </c>
      <c r="CS112" t="s">
        <v>2159</v>
      </c>
      <c r="CT112" t="s">
        <v>2159</v>
      </c>
      <c r="CU112" t="s">
        <v>5372</v>
      </c>
      <c r="CV112" t="s">
        <v>5373</v>
      </c>
      <c r="CW112" t="s">
        <v>5374</v>
      </c>
      <c r="CX112" t="s">
        <v>5375</v>
      </c>
      <c r="DA112" t="s">
        <v>1288</v>
      </c>
      <c r="DB112" t="s">
        <v>1162</v>
      </c>
    </row>
    <row r="113" spans="1:106" x14ac:dyDescent="0.3">
      <c r="A113" t="s">
        <v>579</v>
      </c>
      <c r="B113" t="s">
        <v>580</v>
      </c>
      <c r="C113" t="s">
        <v>1236</v>
      </c>
      <c r="D113" t="s">
        <v>1237</v>
      </c>
      <c r="E113" t="s">
        <v>1238</v>
      </c>
      <c r="F113" t="s">
        <v>1239</v>
      </c>
      <c r="G113">
        <v>0</v>
      </c>
      <c r="H113">
        <v>0</v>
      </c>
      <c r="I113">
        <v>0</v>
      </c>
      <c r="J113">
        <v>0</v>
      </c>
      <c r="K113">
        <v>0</v>
      </c>
      <c r="L113">
        <v>0</v>
      </c>
      <c r="M113" t="s">
        <v>1020</v>
      </c>
      <c r="N113" t="s">
        <v>1020</v>
      </c>
      <c r="O113" t="s">
        <v>1020</v>
      </c>
      <c r="P113" t="s">
        <v>1020</v>
      </c>
      <c r="Q113" t="s">
        <v>1162</v>
      </c>
      <c r="R113" t="s">
        <v>1162</v>
      </c>
      <c r="S113" t="s">
        <v>1162</v>
      </c>
      <c r="T113" t="s">
        <v>1162</v>
      </c>
      <c r="U113" t="s">
        <v>1020</v>
      </c>
      <c r="V113" t="s">
        <v>1162</v>
      </c>
      <c r="W113" s="169" t="s">
        <v>1162</v>
      </c>
      <c r="X113" t="s">
        <v>1053</v>
      </c>
      <c r="Y113" t="s">
        <v>1053</v>
      </c>
      <c r="Z113" t="s">
        <v>1051</v>
      </c>
      <c r="AA113" t="s">
        <v>1051</v>
      </c>
      <c r="AB113" t="s">
        <v>2914</v>
      </c>
      <c r="AC113" t="s">
        <v>2915</v>
      </c>
      <c r="AD113" t="s">
        <v>2916</v>
      </c>
      <c r="AE113" t="s">
        <v>2914</v>
      </c>
      <c r="AF113" t="s">
        <v>2917</v>
      </c>
      <c r="AG113" t="s">
        <v>2918</v>
      </c>
      <c r="AH113" t="s">
        <v>2919</v>
      </c>
      <c r="AI113" t="s">
        <v>2920</v>
      </c>
      <c r="AJ113" t="s">
        <v>2691</v>
      </c>
      <c r="AK113" t="s">
        <v>2691</v>
      </c>
      <c r="AL113" t="s">
        <v>2691</v>
      </c>
      <c r="AM113" t="s">
        <v>2921</v>
      </c>
      <c r="AN113" t="s">
        <v>1074</v>
      </c>
      <c r="AO113" t="s">
        <v>1074</v>
      </c>
      <c r="AP113" t="s">
        <v>1074</v>
      </c>
      <c r="AQ113" t="s">
        <v>1074</v>
      </c>
      <c r="AR113" t="s">
        <v>1074</v>
      </c>
      <c r="AS113" t="s">
        <v>1072</v>
      </c>
      <c r="AT113" t="s">
        <v>1072</v>
      </c>
      <c r="AU113" t="s">
        <v>1074</v>
      </c>
      <c r="AV113" t="s">
        <v>1072</v>
      </c>
      <c r="AW113" t="s">
        <v>1074</v>
      </c>
      <c r="AX113" t="s">
        <v>1074</v>
      </c>
      <c r="AY113" t="s">
        <v>1074</v>
      </c>
      <c r="AZ113" t="s">
        <v>1074</v>
      </c>
      <c r="BA113" t="s">
        <v>1074</v>
      </c>
      <c r="BB113" t="s">
        <v>1072</v>
      </c>
      <c r="BC113" t="s">
        <v>1074</v>
      </c>
      <c r="BD113" t="s">
        <v>1074</v>
      </c>
      <c r="BE113" t="s">
        <v>1072</v>
      </c>
      <c r="BF113" t="s">
        <v>1074</v>
      </c>
      <c r="BG113" t="s">
        <v>1074</v>
      </c>
      <c r="BH113" t="s">
        <v>1074</v>
      </c>
      <c r="BI113" t="s">
        <v>1074</v>
      </c>
      <c r="BJ113" t="s">
        <v>1074</v>
      </c>
      <c r="BK113" t="s">
        <v>1074</v>
      </c>
      <c r="BL113" t="s">
        <v>1074</v>
      </c>
      <c r="BM113" t="s">
        <v>1074</v>
      </c>
      <c r="BN113" t="s">
        <v>1074</v>
      </c>
      <c r="BO113" t="s">
        <v>1162</v>
      </c>
      <c r="BP113" t="s">
        <v>1162</v>
      </c>
      <c r="BQ113" t="s">
        <v>1162</v>
      </c>
      <c r="BR113" t="s">
        <v>1162</v>
      </c>
      <c r="BS113" t="s">
        <v>1162</v>
      </c>
      <c r="BT113" t="s">
        <v>1162</v>
      </c>
      <c r="BU113" t="s">
        <v>1162</v>
      </c>
      <c r="BV113" t="s">
        <v>1162</v>
      </c>
      <c r="BW113" t="s">
        <v>1162</v>
      </c>
      <c r="BX113" t="s">
        <v>5376</v>
      </c>
      <c r="BY113" t="s">
        <v>5377</v>
      </c>
      <c r="BZ113" t="s">
        <v>5378</v>
      </c>
      <c r="CA113" t="s">
        <v>5379</v>
      </c>
      <c r="CB113" t="s">
        <v>5380</v>
      </c>
      <c r="CC113" t="s">
        <v>5381</v>
      </c>
      <c r="CD113" t="s">
        <v>5382</v>
      </c>
      <c r="CE113" t="s">
        <v>5383</v>
      </c>
      <c r="CF113" t="s">
        <v>5384</v>
      </c>
      <c r="CG113" t="s">
        <v>5385</v>
      </c>
      <c r="CH113" t="s">
        <v>5386</v>
      </c>
      <c r="CI113" t="s">
        <v>5387</v>
      </c>
      <c r="CJ113" t="s">
        <v>5388</v>
      </c>
      <c r="CK113" t="s">
        <v>5389</v>
      </c>
      <c r="CL113" t="s">
        <v>5390</v>
      </c>
      <c r="CM113" t="s">
        <v>5391</v>
      </c>
      <c r="CN113" t="s">
        <v>5392</v>
      </c>
      <c r="CO113" t="s">
        <v>5393</v>
      </c>
      <c r="CP113" t="s">
        <v>5394</v>
      </c>
      <c r="CQ113" t="s">
        <v>5395</v>
      </c>
      <c r="CR113" t="s">
        <v>5394</v>
      </c>
      <c r="CS113" t="s">
        <v>5394</v>
      </c>
      <c r="CT113" t="s">
        <v>5396</v>
      </c>
      <c r="CU113" t="s">
        <v>5397</v>
      </c>
      <c r="CV113" t="s">
        <v>5397</v>
      </c>
      <c r="CW113" t="s">
        <v>5398</v>
      </c>
      <c r="CX113" t="s">
        <v>5399</v>
      </c>
      <c r="DA113" t="s">
        <v>1288</v>
      </c>
      <c r="DB113" t="s">
        <v>1162</v>
      </c>
    </row>
    <row r="114" spans="1:106" x14ac:dyDescent="0.3">
      <c r="A114" t="s">
        <v>581</v>
      </c>
      <c r="B114" t="s">
        <v>582</v>
      </c>
      <c r="C114" t="s">
        <v>1305</v>
      </c>
      <c r="D114" t="s">
        <v>1306</v>
      </c>
      <c r="E114" t="s">
        <v>1307</v>
      </c>
      <c r="F114" t="s">
        <v>1308</v>
      </c>
      <c r="G114">
        <v>0</v>
      </c>
      <c r="H114">
        <v>0</v>
      </c>
      <c r="I114">
        <v>0</v>
      </c>
      <c r="J114">
        <v>0</v>
      </c>
      <c r="K114">
        <v>0</v>
      </c>
      <c r="L114">
        <v>0</v>
      </c>
      <c r="M114" t="s">
        <v>1020</v>
      </c>
      <c r="N114" t="s">
        <v>1020</v>
      </c>
      <c r="O114" t="s">
        <v>1020</v>
      </c>
      <c r="P114" t="s">
        <v>1020</v>
      </c>
      <c r="Q114" t="s">
        <v>1162</v>
      </c>
      <c r="R114" t="s">
        <v>1162</v>
      </c>
      <c r="S114" t="s">
        <v>1162</v>
      </c>
      <c r="T114" t="s">
        <v>1162</v>
      </c>
      <c r="U114" t="s">
        <v>1020</v>
      </c>
      <c r="V114" t="s">
        <v>1162</v>
      </c>
      <c r="W114" s="169" t="s">
        <v>1162</v>
      </c>
      <c r="X114" t="s">
        <v>1051</v>
      </c>
      <c r="Y114" t="s">
        <v>1053</v>
      </c>
      <c r="Z114" t="s">
        <v>1053</v>
      </c>
      <c r="AA114" t="s">
        <v>1051</v>
      </c>
      <c r="AB114" t="s">
        <v>2922</v>
      </c>
      <c r="AC114" t="s">
        <v>2923</v>
      </c>
      <c r="AD114" t="s">
        <v>2924</v>
      </c>
      <c r="AE114" t="s">
        <v>2925</v>
      </c>
      <c r="AF114" t="s">
        <v>2926</v>
      </c>
      <c r="AG114" t="s">
        <v>2927</v>
      </c>
      <c r="AH114" t="s">
        <v>2928</v>
      </c>
      <c r="AI114" t="s">
        <v>2929</v>
      </c>
      <c r="AJ114" t="s">
        <v>2159</v>
      </c>
      <c r="AK114" t="s">
        <v>2159</v>
      </c>
      <c r="AL114" t="s">
        <v>2159</v>
      </c>
      <c r="AM114" t="s">
        <v>2159</v>
      </c>
      <c r="AN114" t="s">
        <v>1072</v>
      </c>
      <c r="AO114" t="s">
        <v>1072</v>
      </c>
      <c r="AP114" t="s">
        <v>1074</v>
      </c>
      <c r="AQ114" t="s">
        <v>1070</v>
      </c>
      <c r="AR114" t="s">
        <v>1074</v>
      </c>
      <c r="AS114" t="s">
        <v>1072</v>
      </c>
      <c r="AT114" t="s">
        <v>1074</v>
      </c>
      <c r="AU114" t="s">
        <v>1072</v>
      </c>
      <c r="AV114" t="s">
        <v>1072</v>
      </c>
      <c r="AW114" t="s">
        <v>1072</v>
      </c>
      <c r="AX114" t="s">
        <v>1072</v>
      </c>
      <c r="AY114" t="s">
        <v>1074</v>
      </c>
      <c r="AZ114" t="s">
        <v>1070</v>
      </c>
      <c r="BA114" t="s">
        <v>1074</v>
      </c>
      <c r="BB114" t="s">
        <v>1074</v>
      </c>
      <c r="BC114" t="s">
        <v>1074</v>
      </c>
      <c r="BD114" t="s">
        <v>1074</v>
      </c>
      <c r="BE114" t="s">
        <v>1074</v>
      </c>
      <c r="BF114" t="s">
        <v>1072</v>
      </c>
      <c r="BG114" t="s">
        <v>1074</v>
      </c>
      <c r="BH114" t="s">
        <v>1074</v>
      </c>
      <c r="BI114" t="s">
        <v>1072</v>
      </c>
      <c r="BJ114" t="s">
        <v>1074</v>
      </c>
      <c r="BK114" t="s">
        <v>1074</v>
      </c>
      <c r="BL114" t="s">
        <v>1074</v>
      </c>
      <c r="BM114" t="s">
        <v>1074</v>
      </c>
      <c r="BN114" t="s">
        <v>1074</v>
      </c>
      <c r="BO114" t="s">
        <v>1162</v>
      </c>
      <c r="BP114" t="s">
        <v>1162</v>
      </c>
      <c r="BQ114" t="s">
        <v>1162</v>
      </c>
      <c r="BR114" t="s">
        <v>1162</v>
      </c>
      <c r="BS114" t="s">
        <v>1162</v>
      </c>
      <c r="BT114" t="s">
        <v>1162</v>
      </c>
      <c r="BU114" t="s">
        <v>1162</v>
      </c>
      <c r="BV114" t="s">
        <v>1162</v>
      </c>
      <c r="BW114" t="s">
        <v>1162</v>
      </c>
      <c r="BX114" t="s">
        <v>5400</v>
      </c>
      <c r="BY114" t="s">
        <v>5401</v>
      </c>
      <c r="BZ114" t="s">
        <v>5402</v>
      </c>
      <c r="CA114" t="s">
        <v>5403</v>
      </c>
      <c r="CB114" t="s">
        <v>5404</v>
      </c>
      <c r="CC114" t="s">
        <v>5405</v>
      </c>
      <c r="CD114" t="s">
        <v>5406</v>
      </c>
      <c r="CE114" t="s">
        <v>5407</v>
      </c>
      <c r="CF114" t="s">
        <v>5408</v>
      </c>
      <c r="CG114" t="s">
        <v>5409</v>
      </c>
      <c r="CH114" t="s">
        <v>5410</v>
      </c>
      <c r="CI114" t="s">
        <v>5411</v>
      </c>
      <c r="CJ114" t="s">
        <v>5412</v>
      </c>
      <c r="CK114" t="s">
        <v>5413</v>
      </c>
      <c r="CL114" t="s">
        <v>5414</v>
      </c>
      <c r="CM114" t="s">
        <v>5415</v>
      </c>
      <c r="CN114" t="s">
        <v>5416</v>
      </c>
      <c r="CO114" t="s">
        <v>5417</v>
      </c>
      <c r="CP114" t="s">
        <v>2159</v>
      </c>
      <c r="CQ114" t="s">
        <v>2159</v>
      </c>
      <c r="CR114" t="s">
        <v>2159</v>
      </c>
      <c r="CS114" t="s">
        <v>2159</v>
      </c>
      <c r="CT114" t="s">
        <v>2159</v>
      </c>
      <c r="CU114" t="s">
        <v>2159</v>
      </c>
      <c r="CV114" t="s">
        <v>2159</v>
      </c>
      <c r="CW114" t="s">
        <v>2159</v>
      </c>
      <c r="CX114" t="s">
        <v>2159</v>
      </c>
      <c r="DA114" t="s">
        <v>1288</v>
      </c>
      <c r="DB114" t="s">
        <v>1162</v>
      </c>
    </row>
    <row r="115" spans="1:106" x14ac:dyDescent="0.3">
      <c r="A115" t="s">
        <v>583</v>
      </c>
      <c r="B115" t="s">
        <v>584</v>
      </c>
      <c r="C115" t="s">
        <v>1558</v>
      </c>
      <c r="D115" t="s">
        <v>1559</v>
      </c>
      <c r="E115" t="s">
        <v>1560</v>
      </c>
      <c r="F115" t="s">
        <v>1561</v>
      </c>
      <c r="G115">
        <v>0</v>
      </c>
      <c r="H115">
        <v>0</v>
      </c>
      <c r="I115">
        <v>0</v>
      </c>
      <c r="J115">
        <v>1</v>
      </c>
      <c r="K115">
        <v>0</v>
      </c>
      <c r="L115">
        <v>0</v>
      </c>
      <c r="M115" t="s">
        <v>1020</v>
      </c>
      <c r="N115" t="s">
        <v>1020</v>
      </c>
      <c r="O115" t="s">
        <v>1020</v>
      </c>
      <c r="P115" t="s">
        <v>1020</v>
      </c>
      <c r="Q115" t="s">
        <v>1162</v>
      </c>
      <c r="R115" t="s">
        <v>1162</v>
      </c>
      <c r="S115" t="s">
        <v>1162</v>
      </c>
      <c r="T115" t="s">
        <v>1162</v>
      </c>
      <c r="U115" t="s">
        <v>1020</v>
      </c>
      <c r="V115" t="s">
        <v>1162</v>
      </c>
      <c r="W115" s="169" t="s">
        <v>1162</v>
      </c>
      <c r="X115" t="s">
        <v>1053</v>
      </c>
      <c r="Y115" t="s">
        <v>1053</v>
      </c>
      <c r="Z115" t="s">
        <v>1053</v>
      </c>
      <c r="AA115" t="s">
        <v>1053</v>
      </c>
      <c r="AB115" t="s">
        <v>2930</v>
      </c>
      <c r="AC115" t="s">
        <v>2038</v>
      </c>
      <c r="AD115" t="s">
        <v>2038</v>
      </c>
      <c r="AE115" t="s">
        <v>2931</v>
      </c>
      <c r="AF115" t="s">
        <v>2038</v>
      </c>
      <c r="AG115" t="s">
        <v>2038</v>
      </c>
      <c r="AH115" t="s">
        <v>2038</v>
      </c>
      <c r="AI115" t="s">
        <v>2038</v>
      </c>
      <c r="AJ115" t="s">
        <v>2038</v>
      </c>
      <c r="AK115" t="s">
        <v>2038</v>
      </c>
      <c r="AL115" t="s">
        <v>2038</v>
      </c>
      <c r="AM115" t="s">
        <v>2038</v>
      </c>
      <c r="AN115" t="s">
        <v>1072</v>
      </c>
      <c r="AO115" t="s">
        <v>1072</v>
      </c>
      <c r="AP115" t="s">
        <v>1072</v>
      </c>
      <c r="AQ115" t="s">
        <v>1072</v>
      </c>
      <c r="AR115" t="s">
        <v>1072</v>
      </c>
      <c r="AS115" t="s">
        <v>1072</v>
      </c>
      <c r="AT115" t="s">
        <v>1072</v>
      </c>
      <c r="AU115" t="s">
        <v>1072</v>
      </c>
      <c r="AV115" t="s">
        <v>1074</v>
      </c>
      <c r="AW115" t="s">
        <v>1072</v>
      </c>
      <c r="AX115" t="s">
        <v>1072</v>
      </c>
      <c r="AY115" t="s">
        <v>1074</v>
      </c>
      <c r="AZ115" t="s">
        <v>1072</v>
      </c>
      <c r="BA115" t="s">
        <v>1072</v>
      </c>
      <c r="BB115" t="s">
        <v>1072</v>
      </c>
      <c r="BC115" t="s">
        <v>1072</v>
      </c>
      <c r="BD115" t="s">
        <v>1072</v>
      </c>
      <c r="BE115" t="s">
        <v>1074</v>
      </c>
      <c r="BF115" t="s">
        <v>1074</v>
      </c>
      <c r="BG115" t="s">
        <v>1074</v>
      </c>
      <c r="BH115" t="s">
        <v>1076</v>
      </c>
      <c r="BI115" t="s">
        <v>1074</v>
      </c>
      <c r="BJ115" t="s">
        <v>1074</v>
      </c>
      <c r="BK115" t="s">
        <v>1074</v>
      </c>
      <c r="BL115" t="s">
        <v>1074</v>
      </c>
      <c r="BM115" t="s">
        <v>1074</v>
      </c>
      <c r="BN115" t="s">
        <v>1074</v>
      </c>
      <c r="BO115" t="s">
        <v>2038</v>
      </c>
      <c r="BP115" t="s">
        <v>2038</v>
      </c>
      <c r="BQ115" t="s">
        <v>2038</v>
      </c>
      <c r="BR115" t="s">
        <v>5418</v>
      </c>
      <c r="BS115" t="s">
        <v>2038</v>
      </c>
      <c r="BT115" t="s">
        <v>2038</v>
      </c>
      <c r="BU115" t="s">
        <v>2038</v>
      </c>
      <c r="BV115" t="s">
        <v>2038</v>
      </c>
      <c r="BW115" t="s">
        <v>2038</v>
      </c>
      <c r="BX115" t="s">
        <v>5419</v>
      </c>
      <c r="BY115" t="s">
        <v>5420</v>
      </c>
      <c r="BZ115" t="s">
        <v>2038</v>
      </c>
      <c r="CA115" t="s">
        <v>5421</v>
      </c>
      <c r="CB115" t="s">
        <v>2038</v>
      </c>
      <c r="CC115" t="s">
        <v>2038</v>
      </c>
      <c r="CD115" t="s">
        <v>1162</v>
      </c>
      <c r="CE115" t="s">
        <v>2038</v>
      </c>
      <c r="CF115" t="s">
        <v>2038</v>
      </c>
      <c r="CG115" t="s">
        <v>2038</v>
      </c>
      <c r="CH115" t="s">
        <v>2038</v>
      </c>
      <c r="CI115" t="s">
        <v>2038</v>
      </c>
      <c r="CJ115" t="s">
        <v>2038</v>
      </c>
      <c r="CK115" t="s">
        <v>2038</v>
      </c>
      <c r="CL115" t="s">
        <v>2038</v>
      </c>
      <c r="CM115" t="s">
        <v>2038</v>
      </c>
      <c r="CN115" t="s">
        <v>2038</v>
      </c>
      <c r="CO115" t="s">
        <v>2038</v>
      </c>
      <c r="CP115" t="s">
        <v>2038</v>
      </c>
      <c r="CQ115" t="s">
        <v>2038</v>
      </c>
      <c r="CR115" t="s">
        <v>2038</v>
      </c>
      <c r="CS115" t="s">
        <v>2038</v>
      </c>
      <c r="CT115" t="s">
        <v>2038</v>
      </c>
      <c r="CU115" t="s">
        <v>2038</v>
      </c>
      <c r="CV115" t="s">
        <v>2038</v>
      </c>
      <c r="CW115" t="s">
        <v>2038</v>
      </c>
      <c r="CX115" t="s">
        <v>2038</v>
      </c>
      <c r="DA115" t="s">
        <v>1288</v>
      </c>
      <c r="DB115" t="s">
        <v>1162</v>
      </c>
    </row>
    <row r="116" spans="1:106" x14ac:dyDescent="0.3">
      <c r="A116" t="s">
        <v>585</v>
      </c>
      <c r="B116" t="s">
        <v>586</v>
      </c>
      <c r="C116" t="s">
        <v>1240</v>
      </c>
      <c r="D116" t="s">
        <v>1241</v>
      </c>
      <c r="E116" t="s">
        <v>1242</v>
      </c>
      <c r="F116" t="s">
        <v>1243</v>
      </c>
      <c r="G116">
        <v>0</v>
      </c>
      <c r="H116">
        <v>0</v>
      </c>
      <c r="I116">
        <v>0</v>
      </c>
      <c r="J116">
        <v>0</v>
      </c>
      <c r="K116">
        <v>0</v>
      </c>
      <c r="L116">
        <v>0</v>
      </c>
      <c r="M116" t="s">
        <v>1020</v>
      </c>
      <c r="N116" t="s">
        <v>1020</v>
      </c>
      <c r="O116" t="s">
        <v>1020</v>
      </c>
      <c r="P116" t="s">
        <v>1020</v>
      </c>
      <c r="Q116" t="s">
        <v>1162</v>
      </c>
      <c r="R116" t="s">
        <v>1162</v>
      </c>
      <c r="S116" t="s">
        <v>1162</v>
      </c>
      <c r="T116" t="s">
        <v>1162</v>
      </c>
      <c r="U116" t="s">
        <v>1020</v>
      </c>
      <c r="V116" t="s">
        <v>1162</v>
      </c>
      <c r="W116" s="169" t="s">
        <v>1162</v>
      </c>
      <c r="X116" t="s">
        <v>1053</v>
      </c>
      <c r="Y116" t="s">
        <v>1051</v>
      </c>
      <c r="Z116" t="s">
        <v>1051</v>
      </c>
      <c r="AA116" t="s">
        <v>1053</v>
      </c>
      <c r="AB116" t="s">
        <v>2932</v>
      </c>
      <c r="AC116" t="s">
        <v>2933</v>
      </c>
      <c r="AD116" t="s">
        <v>2934</v>
      </c>
      <c r="AE116" t="s">
        <v>2935</v>
      </c>
      <c r="AF116" t="s">
        <v>2936</v>
      </c>
      <c r="AG116" t="s">
        <v>2937</v>
      </c>
      <c r="AH116" t="s">
        <v>2938</v>
      </c>
      <c r="AI116" t="s">
        <v>2939</v>
      </c>
      <c r="AJ116" t="s">
        <v>2940</v>
      </c>
      <c r="AK116" t="s">
        <v>2234</v>
      </c>
      <c r="AL116" t="s">
        <v>2941</v>
      </c>
      <c r="AM116" t="s">
        <v>2942</v>
      </c>
      <c r="AN116" t="s">
        <v>1074</v>
      </c>
      <c r="AO116" t="s">
        <v>1076</v>
      </c>
      <c r="AP116" t="s">
        <v>1074</v>
      </c>
      <c r="AQ116" t="s">
        <v>1074</v>
      </c>
      <c r="AR116" t="s">
        <v>1070</v>
      </c>
      <c r="AS116" t="s">
        <v>1074</v>
      </c>
      <c r="AT116" t="s">
        <v>1070</v>
      </c>
      <c r="AU116" t="s">
        <v>1076</v>
      </c>
      <c r="AV116" t="s">
        <v>1076</v>
      </c>
      <c r="AW116" t="s">
        <v>1074</v>
      </c>
      <c r="AX116" t="s">
        <v>1076</v>
      </c>
      <c r="AY116" t="s">
        <v>1076</v>
      </c>
      <c r="AZ116" t="s">
        <v>1076</v>
      </c>
      <c r="BA116" t="s">
        <v>1074</v>
      </c>
      <c r="BB116" t="s">
        <v>1076</v>
      </c>
      <c r="BC116" t="s">
        <v>1074</v>
      </c>
      <c r="BD116" t="s">
        <v>1076</v>
      </c>
      <c r="BE116" t="s">
        <v>1076</v>
      </c>
      <c r="BF116" t="s">
        <v>1076</v>
      </c>
      <c r="BG116" t="s">
        <v>1076</v>
      </c>
      <c r="BH116" t="s">
        <v>1076</v>
      </c>
      <c r="BI116" t="s">
        <v>1076</v>
      </c>
      <c r="BJ116" t="s">
        <v>1074</v>
      </c>
      <c r="BK116" t="s">
        <v>1076</v>
      </c>
      <c r="BL116" t="s">
        <v>1076</v>
      </c>
      <c r="BM116" t="s">
        <v>1076</v>
      </c>
      <c r="BN116" t="s">
        <v>1076</v>
      </c>
      <c r="BO116" t="s">
        <v>1162</v>
      </c>
      <c r="BP116" t="s">
        <v>5422</v>
      </c>
      <c r="BQ116" t="s">
        <v>1162</v>
      </c>
      <c r="BR116" t="s">
        <v>2162</v>
      </c>
      <c r="BS116" t="s">
        <v>1162</v>
      </c>
      <c r="BT116" t="s">
        <v>1162</v>
      </c>
      <c r="BU116" t="s">
        <v>1162</v>
      </c>
      <c r="BV116" t="s">
        <v>5423</v>
      </c>
      <c r="BW116" t="s">
        <v>1162</v>
      </c>
      <c r="BX116" t="s">
        <v>5424</v>
      </c>
      <c r="BY116" t="s">
        <v>5425</v>
      </c>
      <c r="BZ116" t="s">
        <v>5426</v>
      </c>
      <c r="CA116" t="s">
        <v>5427</v>
      </c>
      <c r="CB116" t="s">
        <v>5428</v>
      </c>
      <c r="CC116" t="s">
        <v>5429</v>
      </c>
      <c r="CD116" t="s">
        <v>5430</v>
      </c>
      <c r="CE116" t="s">
        <v>5431</v>
      </c>
      <c r="CF116" t="s">
        <v>5432</v>
      </c>
      <c r="CG116" t="s">
        <v>5433</v>
      </c>
      <c r="CH116" t="s">
        <v>5434</v>
      </c>
      <c r="CI116" t="s">
        <v>5435</v>
      </c>
      <c r="CJ116" t="s">
        <v>5436</v>
      </c>
      <c r="CK116" t="s">
        <v>5437</v>
      </c>
      <c r="CL116" t="s">
        <v>5438</v>
      </c>
      <c r="CM116" t="s">
        <v>5439</v>
      </c>
      <c r="CN116" t="s">
        <v>5440</v>
      </c>
      <c r="CO116" t="s">
        <v>5441</v>
      </c>
      <c r="CP116" t="s">
        <v>5442</v>
      </c>
      <c r="CQ116" t="s">
        <v>5443</v>
      </c>
      <c r="CR116" t="s">
        <v>2234</v>
      </c>
      <c r="CS116" t="s">
        <v>2234</v>
      </c>
      <c r="CT116" t="s">
        <v>5444</v>
      </c>
      <c r="CU116" t="s">
        <v>2234</v>
      </c>
      <c r="CV116" t="s">
        <v>5445</v>
      </c>
      <c r="CW116" t="s">
        <v>2234</v>
      </c>
      <c r="CX116" t="s">
        <v>5446</v>
      </c>
      <c r="DA116" t="s">
        <v>1288</v>
      </c>
      <c r="DB116" t="s">
        <v>1162</v>
      </c>
    </row>
    <row r="117" spans="1:106" x14ac:dyDescent="0.3">
      <c r="A117" t="s">
        <v>589</v>
      </c>
      <c r="B117" t="s">
        <v>590</v>
      </c>
      <c r="C117" t="s">
        <v>1330</v>
      </c>
      <c r="D117" t="s">
        <v>1331</v>
      </c>
      <c r="E117" t="s">
        <v>1332</v>
      </c>
      <c r="F117" t="s">
        <v>1333</v>
      </c>
      <c r="G117">
        <v>0</v>
      </c>
      <c r="H117">
        <v>0</v>
      </c>
      <c r="I117">
        <v>0</v>
      </c>
      <c r="J117">
        <v>0</v>
      </c>
      <c r="K117">
        <v>0</v>
      </c>
      <c r="L117">
        <v>0</v>
      </c>
      <c r="M117" t="s">
        <v>1020</v>
      </c>
      <c r="N117" t="s">
        <v>1020</v>
      </c>
      <c r="O117" t="s">
        <v>1020</v>
      </c>
      <c r="P117" t="s">
        <v>1020</v>
      </c>
      <c r="Q117" t="s">
        <v>1162</v>
      </c>
      <c r="R117" t="s">
        <v>1162</v>
      </c>
      <c r="S117" t="s">
        <v>1162</v>
      </c>
      <c r="T117" t="s">
        <v>1162</v>
      </c>
      <c r="U117" t="s">
        <v>1020</v>
      </c>
      <c r="V117" t="s">
        <v>1162</v>
      </c>
      <c r="W117" s="169" t="s">
        <v>1162</v>
      </c>
      <c r="X117" t="s">
        <v>1055</v>
      </c>
      <c r="Y117" t="s">
        <v>1051</v>
      </c>
      <c r="Z117" t="s">
        <v>1051</v>
      </c>
      <c r="AA117" t="s">
        <v>1051</v>
      </c>
      <c r="AB117" t="s">
        <v>2943</v>
      </c>
      <c r="AC117" t="s">
        <v>2304</v>
      </c>
      <c r="AD117" t="s">
        <v>2304</v>
      </c>
      <c r="AE117" t="s">
        <v>2944</v>
      </c>
      <c r="AF117" t="s">
        <v>2945</v>
      </c>
      <c r="AG117" t="s">
        <v>2946</v>
      </c>
      <c r="AH117" t="s">
        <v>2947</v>
      </c>
      <c r="AI117" t="s">
        <v>2948</v>
      </c>
      <c r="AJ117" t="s">
        <v>2949</v>
      </c>
      <c r="AK117" t="s">
        <v>2949</v>
      </c>
      <c r="AL117" t="s">
        <v>2949</v>
      </c>
      <c r="AM117" t="s">
        <v>2949</v>
      </c>
      <c r="AN117" t="s">
        <v>1074</v>
      </c>
      <c r="AO117" t="s">
        <v>1074</v>
      </c>
      <c r="AP117" t="s">
        <v>1076</v>
      </c>
      <c r="AQ117" t="s">
        <v>1076</v>
      </c>
      <c r="AR117" t="s">
        <v>1070</v>
      </c>
      <c r="AS117" t="s">
        <v>1076</v>
      </c>
      <c r="AT117" t="s">
        <v>1074</v>
      </c>
      <c r="AU117" t="s">
        <v>1074</v>
      </c>
      <c r="AV117" t="s">
        <v>1070</v>
      </c>
      <c r="AW117" t="s">
        <v>1074</v>
      </c>
      <c r="AX117" t="s">
        <v>1074</v>
      </c>
      <c r="AY117" t="s">
        <v>1076</v>
      </c>
      <c r="AZ117" t="s">
        <v>1076</v>
      </c>
      <c r="BA117" t="s">
        <v>1072</v>
      </c>
      <c r="BB117" t="s">
        <v>1076</v>
      </c>
      <c r="BC117" t="s">
        <v>1074</v>
      </c>
      <c r="BD117" t="s">
        <v>1076</v>
      </c>
      <c r="BE117" t="s">
        <v>1072</v>
      </c>
      <c r="BF117" t="s">
        <v>1076</v>
      </c>
      <c r="BG117" t="s">
        <v>1076</v>
      </c>
      <c r="BH117" t="s">
        <v>1076</v>
      </c>
      <c r="BI117" t="s">
        <v>1076</v>
      </c>
      <c r="BJ117" t="s">
        <v>1072</v>
      </c>
      <c r="BK117" t="s">
        <v>1076</v>
      </c>
      <c r="BL117" t="s">
        <v>1074</v>
      </c>
      <c r="BM117" t="s">
        <v>1076</v>
      </c>
      <c r="BN117" t="s">
        <v>1074</v>
      </c>
      <c r="BO117" t="s">
        <v>1162</v>
      </c>
      <c r="BP117" t="s">
        <v>1162</v>
      </c>
      <c r="BQ117" t="s">
        <v>5447</v>
      </c>
      <c r="BR117" t="s">
        <v>5448</v>
      </c>
      <c r="BS117" t="s">
        <v>1162</v>
      </c>
      <c r="BT117" t="s">
        <v>5449</v>
      </c>
      <c r="BU117" t="s">
        <v>1162</v>
      </c>
      <c r="BV117" t="s">
        <v>1162</v>
      </c>
      <c r="BW117" t="s">
        <v>5450</v>
      </c>
      <c r="BX117" t="s">
        <v>5451</v>
      </c>
      <c r="BY117" t="s">
        <v>5452</v>
      </c>
      <c r="BZ117" t="s">
        <v>5453</v>
      </c>
      <c r="CA117" t="s">
        <v>5453</v>
      </c>
      <c r="CB117" t="s">
        <v>5454</v>
      </c>
      <c r="CC117" t="s">
        <v>5455</v>
      </c>
      <c r="CD117" t="s">
        <v>5456</v>
      </c>
      <c r="CE117" t="s">
        <v>5457</v>
      </c>
      <c r="CF117" t="s">
        <v>5458</v>
      </c>
      <c r="CG117" t="s">
        <v>5459</v>
      </c>
      <c r="CH117" t="s">
        <v>5460</v>
      </c>
      <c r="CI117" t="s">
        <v>5461</v>
      </c>
      <c r="CJ117" t="s">
        <v>5462</v>
      </c>
      <c r="CK117" t="s">
        <v>5463</v>
      </c>
      <c r="CL117" t="s">
        <v>5464</v>
      </c>
      <c r="CM117" t="s">
        <v>5465</v>
      </c>
      <c r="CN117" t="s">
        <v>5466</v>
      </c>
      <c r="CO117" t="s">
        <v>5467</v>
      </c>
      <c r="CP117" t="s">
        <v>5468</v>
      </c>
      <c r="CQ117" t="s">
        <v>5468</v>
      </c>
      <c r="CR117" t="s">
        <v>5468</v>
      </c>
      <c r="CS117" t="s">
        <v>5468</v>
      </c>
      <c r="CT117" t="s">
        <v>5468</v>
      </c>
      <c r="CU117" t="s">
        <v>5468</v>
      </c>
      <c r="CV117" t="s">
        <v>5468</v>
      </c>
      <c r="CW117" t="s">
        <v>5468</v>
      </c>
      <c r="CX117" t="s">
        <v>5468</v>
      </c>
      <c r="DA117" t="s">
        <v>1288</v>
      </c>
      <c r="DB117" t="s">
        <v>1162</v>
      </c>
    </row>
    <row r="118" spans="1:106" x14ac:dyDescent="0.3">
      <c r="A118" t="s">
        <v>591</v>
      </c>
      <c r="B118" t="s">
        <v>592</v>
      </c>
      <c r="C118" t="s">
        <v>1562</v>
      </c>
      <c r="D118" t="s">
        <v>1563</v>
      </c>
      <c r="E118" t="s">
        <v>1564</v>
      </c>
      <c r="F118" t="s">
        <v>1565</v>
      </c>
      <c r="G118">
        <v>0</v>
      </c>
      <c r="H118">
        <v>0</v>
      </c>
      <c r="I118">
        <v>0</v>
      </c>
      <c r="J118">
        <v>0</v>
      </c>
      <c r="K118">
        <v>0</v>
      </c>
      <c r="L118">
        <v>0</v>
      </c>
      <c r="M118" t="s">
        <v>1020</v>
      </c>
      <c r="N118" t="s">
        <v>1020</v>
      </c>
      <c r="O118" t="s">
        <v>1020</v>
      </c>
      <c r="P118" t="s">
        <v>1020</v>
      </c>
      <c r="Q118" t="s">
        <v>1162</v>
      </c>
      <c r="R118" t="s">
        <v>1162</v>
      </c>
      <c r="S118" t="s">
        <v>1162</v>
      </c>
      <c r="T118" t="s">
        <v>1162</v>
      </c>
      <c r="U118" t="s">
        <v>1020</v>
      </c>
      <c r="V118" t="s">
        <v>1162</v>
      </c>
      <c r="W118" s="169" t="s">
        <v>1162</v>
      </c>
      <c r="X118" t="s">
        <v>1055</v>
      </c>
      <c r="Y118" t="s">
        <v>1051</v>
      </c>
      <c r="Z118" t="s">
        <v>1055</v>
      </c>
      <c r="AA118" t="s">
        <v>1053</v>
      </c>
      <c r="AB118" t="s">
        <v>2950</v>
      </c>
      <c r="AC118" t="s">
        <v>2951</v>
      </c>
      <c r="AD118" t="s">
        <v>2952</v>
      </c>
      <c r="AE118" t="s">
        <v>2953</v>
      </c>
      <c r="AF118" t="s">
        <v>2954</v>
      </c>
      <c r="AG118" t="s">
        <v>2955</v>
      </c>
      <c r="AH118" t="s">
        <v>2956</v>
      </c>
      <c r="AI118" t="s">
        <v>2957</v>
      </c>
      <c r="AJ118" t="s">
        <v>2958</v>
      </c>
      <c r="AK118" t="s">
        <v>2133</v>
      </c>
      <c r="AL118" t="s">
        <v>2133</v>
      </c>
      <c r="AM118" t="s">
        <v>2133</v>
      </c>
      <c r="AN118" t="s">
        <v>1074</v>
      </c>
      <c r="AO118" t="s">
        <v>1074</v>
      </c>
      <c r="AP118" t="s">
        <v>1074</v>
      </c>
      <c r="AQ118" t="s">
        <v>1072</v>
      </c>
      <c r="AR118" t="s">
        <v>1072</v>
      </c>
      <c r="AS118" t="s">
        <v>1072</v>
      </c>
      <c r="AT118" t="s">
        <v>1074</v>
      </c>
      <c r="AU118" t="s">
        <v>1074</v>
      </c>
      <c r="AV118" t="s">
        <v>1074</v>
      </c>
      <c r="AW118" t="s">
        <v>1074</v>
      </c>
      <c r="AX118" t="s">
        <v>1074</v>
      </c>
      <c r="AY118" t="s">
        <v>1074</v>
      </c>
      <c r="AZ118" t="s">
        <v>1074</v>
      </c>
      <c r="BA118" t="s">
        <v>1074</v>
      </c>
      <c r="BB118" t="s">
        <v>1074</v>
      </c>
      <c r="BC118" t="s">
        <v>1074</v>
      </c>
      <c r="BD118" t="s">
        <v>1074</v>
      </c>
      <c r="BE118" t="s">
        <v>1074</v>
      </c>
      <c r="BF118" t="s">
        <v>1076</v>
      </c>
      <c r="BG118" t="s">
        <v>1074</v>
      </c>
      <c r="BH118" t="s">
        <v>1074</v>
      </c>
      <c r="BI118" t="s">
        <v>1074</v>
      </c>
      <c r="BJ118" t="s">
        <v>1074</v>
      </c>
      <c r="BK118" t="s">
        <v>1074</v>
      </c>
      <c r="BL118" t="s">
        <v>1076</v>
      </c>
      <c r="BM118" t="s">
        <v>1076</v>
      </c>
      <c r="BN118" t="s">
        <v>1074</v>
      </c>
      <c r="BO118" t="s">
        <v>1162</v>
      </c>
      <c r="BP118" t="s">
        <v>1162</v>
      </c>
      <c r="BQ118" t="s">
        <v>1162</v>
      </c>
      <c r="BR118" t="s">
        <v>1162</v>
      </c>
      <c r="BS118" t="s">
        <v>1162</v>
      </c>
      <c r="BT118" t="s">
        <v>1162</v>
      </c>
      <c r="BU118" t="s">
        <v>1162</v>
      </c>
      <c r="BV118" t="s">
        <v>1162</v>
      </c>
      <c r="BW118" t="s">
        <v>1162</v>
      </c>
      <c r="BX118" t="s">
        <v>5469</v>
      </c>
      <c r="BY118" t="s">
        <v>5470</v>
      </c>
      <c r="BZ118" t="s">
        <v>5471</v>
      </c>
      <c r="CA118" t="s">
        <v>5472</v>
      </c>
      <c r="CB118" t="s">
        <v>5473</v>
      </c>
      <c r="CC118" t="s">
        <v>5474</v>
      </c>
      <c r="CD118" t="s">
        <v>5475</v>
      </c>
      <c r="CE118" t="s">
        <v>5476</v>
      </c>
      <c r="CF118" t="s">
        <v>5477</v>
      </c>
      <c r="CG118" t="s">
        <v>5478</v>
      </c>
      <c r="CH118" t="s">
        <v>5479</v>
      </c>
      <c r="CI118" t="s">
        <v>5480</v>
      </c>
      <c r="CJ118" t="s">
        <v>5481</v>
      </c>
      <c r="CK118" t="s">
        <v>5482</v>
      </c>
      <c r="CL118" t="s">
        <v>5483</v>
      </c>
      <c r="CM118" t="s">
        <v>5484</v>
      </c>
      <c r="CN118" t="s">
        <v>5485</v>
      </c>
      <c r="CO118" t="s">
        <v>5486</v>
      </c>
      <c r="CP118" t="s">
        <v>5487</v>
      </c>
      <c r="CQ118" t="s">
        <v>5487</v>
      </c>
      <c r="CR118" t="s">
        <v>5488</v>
      </c>
      <c r="CS118" t="s">
        <v>5489</v>
      </c>
      <c r="CT118" t="s">
        <v>5490</v>
      </c>
      <c r="CU118" t="s">
        <v>5487</v>
      </c>
      <c r="CV118" t="s">
        <v>5487</v>
      </c>
      <c r="CW118" t="s">
        <v>5487</v>
      </c>
      <c r="CX118" t="s">
        <v>2133</v>
      </c>
      <c r="DA118" t="s">
        <v>1288</v>
      </c>
      <c r="DB118" t="s">
        <v>1162</v>
      </c>
    </row>
    <row r="119" spans="1:106" x14ac:dyDescent="0.3">
      <c r="A119" t="s">
        <v>593</v>
      </c>
      <c r="B119" t="s">
        <v>594</v>
      </c>
      <c r="C119" t="s">
        <v>1358</v>
      </c>
      <c r="D119" t="s">
        <v>1359</v>
      </c>
      <c r="E119" t="s">
        <v>1360</v>
      </c>
      <c r="F119" t="s">
        <v>1361</v>
      </c>
      <c r="G119">
        <v>0</v>
      </c>
      <c r="H119">
        <v>0</v>
      </c>
      <c r="I119">
        <v>0</v>
      </c>
      <c r="J119">
        <v>0</v>
      </c>
      <c r="K119">
        <v>0</v>
      </c>
      <c r="L119">
        <v>0</v>
      </c>
      <c r="M119" t="s">
        <v>1020</v>
      </c>
      <c r="N119" t="s">
        <v>1020</v>
      </c>
      <c r="O119" t="s">
        <v>1020</v>
      </c>
      <c r="P119" t="s">
        <v>1020</v>
      </c>
      <c r="Q119" t="s">
        <v>1162</v>
      </c>
      <c r="R119" t="s">
        <v>1162</v>
      </c>
      <c r="S119" t="s">
        <v>1162</v>
      </c>
      <c r="T119" t="s">
        <v>1162</v>
      </c>
      <c r="U119" t="s">
        <v>1020</v>
      </c>
      <c r="V119" t="s">
        <v>1162</v>
      </c>
      <c r="W119" s="169" t="s">
        <v>1162</v>
      </c>
      <c r="X119" t="s">
        <v>1053</v>
      </c>
      <c r="Y119" t="s">
        <v>1053</v>
      </c>
      <c r="Z119" t="s">
        <v>1053</v>
      </c>
      <c r="AA119" t="s">
        <v>1051</v>
      </c>
      <c r="AB119" t="s">
        <v>2959</v>
      </c>
      <c r="AC119" t="s">
        <v>2960</v>
      </c>
      <c r="AD119" t="s">
        <v>2961</v>
      </c>
      <c r="AE119" t="s">
        <v>2962</v>
      </c>
      <c r="AF119" t="s">
        <v>2963</v>
      </c>
      <c r="AG119" t="s">
        <v>2964</v>
      </c>
      <c r="AH119" t="s">
        <v>2965</v>
      </c>
      <c r="AI119" t="s">
        <v>2966</v>
      </c>
      <c r="AJ119" t="s">
        <v>2967</v>
      </c>
      <c r="AK119" t="s">
        <v>2968</v>
      </c>
      <c r="AL119" t="s">
        <v>2969</v>
      </c>
      <c r="AM119" t="s">
        <v>2970</v>
      </c>
      <c r="AN119" t="s">
        <v>1074</v>
      </c>
      <c r="AO119" t="s">
        <v>1074</v>
      </c>
      <c r="AP119" t="s">
        <v>1074</v>
      </c>
      <c r="AQ119" t="s">
        <v>1074</v>
      </c>
      <c r="AR119" t="s">
        <v>1074</v>
      </c>
      <c r="AS119" t="s">
        <v>1074</v>
      </c>
      <c r="AT119" t="s">
        <v>1074</v>
      </c>
      <c r="AU119" t="s">
        <v>1074</v>
      </c>
      <c r="AV119" t="s">
        <v>1074</v>
      </c>
      <c r="AW119" t="s">
        <v>1074</v>
      </c>
      <c r="AX119" t="s">
        <v>1074</v>
      </c>
      <c r="AY119" t="s">
        <v>1074</v>
      </c>
      <c r="AZ119" t="s">
        <v>1076</v>
      </c>
      <c r="BA119" t="s">
        <v>1074</v>
      </c>
      <c r="BB119" t="s">
        <v>1074</v>
      </c>
      <c r="BC119" t="s">
        <v>1074</v>
      </c>
      <c r="BD119" t="s">
        <v>1076</v>
      </c>
      <c r="BE119" t="s">
        <v>1076</v>
      </c>
      <c r="BF119" t="s">
        <v>1076</v>
      </c>
      <c r="BG119" t="s">
        <v>1074</v>
      </c>
      <c r="BH119" t="s">
        <v>1076</v>
      </c>
      <c r="BI119" t="s">
        <v>1076</v>
      </c>
      <c r="BJ119" t="s">
        <v>1076</v>
      </c>
      <c r="BK119" t="s">
        <v>1076</v>
      </c>
      <c r="BL119" t="s">
        <v>1076</v>
      </c>
      <c r="BM119" t="s">
        <v>1078</v>
      </c>
      <c r="BN119" t="s">
        <v>1076</v>
      </c>
      <c r="BO119" t="s">
        <v>1162</v>
      </c>
      <c r="BP119" t="s">
        <v>1162</v>
      </c>
      <c r="BQ119" t="s">
        <v>1162</v>
      </c>
      <c r="BR119" t="s">
        <v>1162</v>
      </c>
      <c r="BS119" t="s">
        <v>1162</v>
      </c>
      <c r="BT119" t="s">
        <v>1162</v>
      </c>
      <c r="BU119" t="s">
        <v>1162</v>
      </c>
      <c r="BV119" t="s">
        <v>1162</v>
      </c>
      <c r="BW119" t="s">
        <v>1162</v>
      </c>
      <c r="BX119" t="s">
        <v>5491</v>
      </c>
      <c r="BY119" t="s">
        <v>5492</v>
      </c>
      <c r="BZ119" t="s">
        <v>5493</v>
      </c>
      <c r="CA119" t="s">
        <v>5494</v>
      </c>
      <c r="CB119" t="s">
        <v>5495</v>
      </c>
      <c r="CC119" t="s">
        <v>5496</v>
      </c>
      <c r="CD119" t="s">
        <v>5497</v>
      </c>
      <c r="CE119" t="s">
        <v>5498</v>
      </c>
      <c r="CF119" t="s">
        <v>2546</v>
      </c>
      <c r="CG119" t="s">
        <v>5499</v>
      </c>
      <c r="CH119" t="s">
        <v>5500</v>
      </c>
      <c r="CI119" t="s">
        <v>5501</v>
      </c>
      <c r="CJ119" t="s">
        <v>5502</v>
      </c>
      <c r="CK119" t="s">
        <v>5503</v>
      </c>
      <c r="CL119" t="s">
        <v>5504</v>
      </c>
      <c r="CM119" t="s">
        <v>5505</v>
      </c>
      <c r="CN119" t="s">
        <v>5506</v>
      </c>
      <c r="CO119" t="s">
        <v>5507</v>
      </c>
      <c r="CP119" t="s">
        <v>3116</v>
      </c>
      <c r="CQ119" t="s">
        <v>5508</v>
      </c>
      <c r="CR119" t="s">
        <v>3116</v>
      </c>
      <c r="CS119" t="s">
        <v>3116</v>
      </c>
      <c r="CT119" t="s">
        <v>5509</v>
      </c>
      <c r="CU119" t="s">
        <v>5510</v>
      </c>
      <c r="CV119" t="s">
        <v>5511</v>
      </c>
      <c r="CW119" t="s">
        <v>5512</v>
      </c>
      <c r="CX119" t="s">
        <v>2138</v>
      </c>
      <c r="DA119" t="s">
        <v>1288</v>
      </c>
      <c r="DB119" t="s">
        <v>1162</v>
      </c>
    </row>
    <row r="120" spans="1:106" x14ac:dyDescent="0.3">
      <c r="A120" t="s">
        <v>595</v>
      </c>
      <c r="B120" t="s">
        <v>596</v>
      </c>
      <c r="C120" t="s">
        <v>1566</v>
      </c>
      <c r="D120" t="s">
        <v>1567</v>
      </c>
      <c r="E120" t="s">
        <v>1568</v>
      </c>
      <c r="F120" t="s">
        <v>1569</v>
      </c>
      <c r="G120">
        <v>0</v>
      </c>
      <c r="H120">
        <v>0</v>
      </c>
      <c r="I120">
        <v>0</v>
      </c>
      <c r="J120">
        <v>0</v>
      </c>
      <c r="K120">
        <v>0</v>
      </c>
      <c r="L120">
        <v>0</v>
      </c>
      <c r="M120" t="s">
        <v>1020</v>
      </c>
      <c r="N120" t="s">
        <v>1020</v>
      </c>
      <c r="O120" t="s">
        <v>1020</v>
      </c>
      <c r="P120" t="s">
        <v>1020</v>
      </c>
      <c r="Q120" t="s">
        <v>1162</v>
      </c>
      <c r="R120" t="s">
        <v>1162</v>
      </c>
      <c r="S120" t="s">
        <v>1162</v>
      </c>
      <c r="T120" t="s">
        <v>1162</v>
      </c>
      <c r="U120" t="s">
        <v>1020</v>
      </c>
      <c r="V120" t="s">
        <v>1162</v>
      </c>
      <c r="W120" s="169" t="s">
        <v>1162</v>
      </c>
      <c r="X120" t="s">
        <v>1053</v>
      </c>
      <c r="Y120" t="s">
        <v>1051</v>
      </c>
      <c r="Z120" t="s">
        <v>1051</v>
      </c>
      <c r="AA120" t="s">
        <v>1051</v>
      </c>
      <c r="AB120" t="s">
        <v>2971</v>
      </c>
      <c r="AC120" t="s">
        <v>2972</v>
      </c>
      <c r="AD120" t="s">
        <v>2973</v>
      </c>
      <c r="AE120" t="s">
        <v>2974</v>
      </c>
      <c r="AF120" t="s">
        <v>2975</v>
      </c>
      <c r="AG120" t="s">
        <v>2976</v>
      </c>
      <c r="AH120" t="s">
        <v>2977</v>
      </c>
      <c r="AI120" t="s">
        <v>2978</v>
      </c>
      <c r="AJ120" t="s">
        <v>2979</v>
      </c>
      <c r="AK120" t="s">
        <v>2980</v>
      </c>
      <c r="AL120" t="s">
        <v>2981</v>
      </c>
      <c r="AM120" t="s">
        <v>2982</v>
      </c>
      <c r="AN120" t="s">
        <v>1074</v>
      </c>
      <c r="AO120" t="s">
        <v>1076</v>
      </c>
      <c r="AP120" t="s">
        <v>1074</v>
      </c>
      <c r="AQ120" t="s">
        <v>1076</v>
      </c>
      <c r="AR120" t="s">
        <v>1074</v>
      </c>
      <c r="AS120" t="s">
        <v>1074</v>
      </c>
      <c r="AT120" t="s">
        <v>1076</v>
      </c>
      <c r="AU120" t="s">
        <v>1074</v>
      </c>
      <c r="AV120" t="s">
        <v>1074</v>
      </c>
      <c r="AW120" t="s">
        <v>1076</v>
      </c>
      <c r="AX120" t="s">
        <v>1076</v>
      </c>
      <c r="AY120" t="s">
        <v>1076</v>
      </c>
      <c r="AZ120" t="s">
        <v>1076</v>
      </c>
      <c r="BA120" t="s">
        <v>1074</v>
      </c>
      <c r="BB120" t="s">
        <v>1074</v>
      </c>
      <c r="BC120" t="s">
        <v>1076</v>
      </c>
      <c r="BD120" t="s">
        <v>1074</v>
      </c>
      <c r="BE120" t="s">
        <v>1074</v>
      </c>
      <c r="BF120" t="s">
        <v>1076</v>
      </c>
      <c r="BG120" t="s">
        <v>1076</v>
      </c>
      <c r="BH120" t="s">
        <v>1076</v>
      </c>
      <c r="BI120" t="s">
        <v>1076</v>
      </c>
      <c r="BJ120" t="s">
        <v>1074</v>
      </c>
      <c r="BK120" t="s">
        <v>1074</v>
      </c>
      <c r="BL120" t="s">
        <v>1076</v>
      </c>
      <c r="BM120" t="s">
        <v>1074</v>
      </c>
      <c r="BN120" t="s">
        <v>1076</v>
      </c>
      <c r="BO120" t="s">
        <v>1162</v>
      </c>
      <c r="BP120" t="s">
        <v>5513</v>
      </c>
      <c r="BQ120" t="s">
        <v>1162</v>
      </c>
      <c r="BR120" t="s">
        <v>5514</v>
      </c>
      <c r="BS120" t="s">
        <v>1162</v>
      </c>
      <c r="BT120" t="s">
        <v>1162</v>
      </c>
      <c r="BU120" t="s">
        <v>5515</v>
      </c>
      <c r="BV120" t="s">
        <v>1162</v>
      </c>
      <c r="BW120" t="s">
        <v>1162</v>
      </c>
      <c r="BX120" t="s">
        <v>5516</v>
      </c>
      <c r="BY120" t="s">
        <v>5517</v>
      </c>
      <c r="BZ120" t="s">
        <v>5518</v>
      </c>
      <c r="CA120" t="s">
        <v>5519</v>
      </c>
      <c r="CB120" t="s">
        <v>5520</v>
      </c>
      <c r="CC120" t="s">
        <v>5521</v>
      </c>
      <c r="CD120" t="s">
        <v>5522</v>
      </c>
      <c r="CE120" t="s">
        <v>5523</v>
      </c>
      <c r="CF120" t="s">
        <v>5524</v>
      </c>
      <c r="CG120" t="s">
        <v>5525</v>
      </c>
      <c r="CH120" t="s">
        <v>5526</v>
      </c>
      <c r="CI120" t="s">
        <v>5527</v>
      </c>
      <c r="CJ120" t="s">
        <v>5528</v>
      </c>
      <c r="CK120" t="s">
        <v>5529</v>
      </c>
      <c r="CL120" t="s">
        <v>5530</v>
      </c>
      <c r="CM120" t="s">
        <v>5531</v>
      </c>
      <c r="CN120" t="s">
        <v>5532</v>
      </c>
      <c r="CO120" t="s">
        <v>5533</v>
      </c>
      <c r="CP120" t="s">
        <v>5534</v>
      </c>
      <c r="CQ120" t="s">
        <v>5535</v>
      </c>
      <c r="CR120" t="s">
        <v>5536</v>
      </c>
      <c r="CS120" t="s">
        <v>5537</v>
      </c>
      <c r="CT120" t="s">
        <v>5534</v>
      </c>
      <c r="CU120" t="s">
        <v>5534</v>
      </c>
      <c r="CV120" t="s">
        <v>5534</v>
      </c>
      <c r="CW120" t="s">
        <v>5534</v>
      </c>
      <c r="CX120" t="s">
        <v>5534</v>
      </c>
      <c r="DA120" t="s">
        <v>1288</v>
      </c>
      <c r="DB120" t="s">
        <v>1162</v>
      </c>
    </row>
    <row r="121" spans="1:106" x14ac:dyDescent="0.3">
      <c r="A121" t="s">
        <v>597</v>
      </c>
      <c r="B121" t="s">
        <v>598</v>
      </c>
      <c r="C121" t="s">
        <v>1289</v>
      </c>
      <c r="D121" t="s">
        <v>1290</v>
      </c>
      <c r="E121" t="s">
        <v>1291</v>
      </c>
      <c r="F121" t="s">
        <v>1309</v>
      </c>
      <c r="G121">
        <v>0</v>
      </c>
      <c r="H121">
        <v>0</v>
      </c>
      <c r="I121">
        <v>0</v>
      </c>
      <c r="J121">
        <v>0</v>
      </c>
      <c r="K121">
        <v>0</v>
      </c>
      <c r="L121">
        <v>0</v>
      </c>
      <c r="M121" t="s">
        <v>1020</v>
      </c>
      <c r="N121" t="s">
        <v>1020</v>
      </c>
      <c r="O121" t="s">
        <v>1020</v>
      </c>
      <c r="P121" t="s">
        <v>1020</v>
      </c>
      <c r="Q121" t="s">
        <v>1162</v>
      </c>
      <c r="R121" t="s">
        <v>1162</v>
      </c>
      <c r="S121" t="s">
        <v>1162</v>
      </c>
      <c r="T121" t="s">
        <v>1162</v>
      </c>
      <c r="U121" t="s">
        <v>1022</v>
      </c>
      <c r="V121" t="s">
        <v>2009</v>
      </c>
      <c r="W121" s="169">
        <v>43435</v>
      </c>
      <c r="X121" t="s">
        <v>1053</v>
      </c>
      <c r="Y121" t="s">
        <v>1051</v>
      </c>
      <c r="Z121" t="s">
        <v>1051</v>
      </c>
      <c r="AA121" t="s">
        <v>1053</v>
      </c>
      <c r="AB121" t="s">
        <v>2983</v>
      </c>
      <c r="AC121" t="s">
        <v>2162</v>
      </c>
      <c r="AD121" t="s">
        <v>2162</v>
      </c>
      <c r="AE121" t="s">
        <v>2984</v>
      </c>
      <c r="AF121" t="s">
        <v>2162</v>
      </c>
      <c r="AG121" t="s">
        <v>2985</v>
      </c>
      <c r="AH121" t="s">
        <v>2986</v>
      </c>
      <c r="AI121" t="s">
        <v>2162</v>
      </c>
      <c r="AJ121" t="s">
        <v>2162</v>
      </c>
      <c r="AK121" t="s">
        <v>2162</v>
      </c>
      <c r="AL121" t="s">
        <v>2162</v>
      </c>
      <c r="AM121" t="s">
        <v>2162</v>
      </c>
      <c r="AN121" t="s">
        <v>1074</v>
      </c>
      <c r="AO121" t="s">
        <v>1074</v>
      </c>
      <c r="AP121" t="s">
        <v>1074</v>
      </c>
      <c r="AQ121" t="s">
        <v>1074</v>
      </c>
      <c r="AR121" t="s">
        <v>1072</v>
      </c>
      <c r="AS121" t="s">
        <v>1072</v>
      </c>
      <c r="AT121" t="s">
        <v>1074</v>
      </c>
      <c r="AU121" t="s">
        <v>1072</v>
      </c>
      <c r="AV121" t="s">
        <v>1074</v>
      </c>
      <c r="AW121" t="s">
        <v>1076</v>
      </c>
      <c r="AX121" t="s">
        <v>1076</v>
      </c>
      <c r="AY121" t="s">
        <v>1076</v>
      </c>
      <c r="AZ121" t="s">
        <v>1074</v>
      </c>
      <c r="BA121" t="s">
        <v>1072</v>
      </c>
      <c r="BB121" t="s">
        <v>1072</v>
      </c>
      <c r="BC121" t="s">
        <v>1074</v>
      </c>
      <c r="BD121" t="s">
        <v>1072</v>
      </c>
      <c r="BE121" t="s">
        <v>1074</v>
      </c>
      <c r="BF121" t="s">
        <v>1076</v>
      </c>
      <c r="BG121" t="s">
        <v>1076</v>
      </c>
      <c r="BH121" t="s">
        <v>1076</v>
      </c>
      <c r="BI121" t="s">
        <v>1074</v>
      </c>
      <c r="BJ121" t="s">
        <v>1072</v>
      </c>
      <c r="BK121" t="s">
        <v>1072</v>
      </c>
      <c r="BL121" t="s">
        <v>1074</v>
      </c>
      <c r="BM121" t="s">
        <v>1072</v>
      </c>
      <c r="BN121" t="s">
        <v>1074</v>
      </c>
      <c r="BO121" t="s">
        <v>1162</v>
      </c>
      <c r="BP121" t="s">
        <v>1162</v>
      </c>
      <c r="BQ121" t="s">
        <v>1162</v>
      </c>
      <c r="BR121" t="s">
        <v>1162</v>
      </c>
      <c r="BS121" t="s">
        <v>1162</v>
      </c>
      <c r="BT121" t="s">
        <v>1162</v>
      </c>
      <c r="BU121" t="s">
        <v>1162</v>
      </c>
      <c r="BV121" t="s">
        <v>1162</v>
      </c>
      <c r="BW121" t="s">
        <v>1162</v>
      </c>
      <c r="BX121" t="s">
        <v>5016</v>
      </c>
      <c r="BY121" t="s">
        <v>3630</v>
      </c>
      <c r="BZ121" t="s">
        <v>2162</v>
      </c>
      <c r="CA121" t="s">
        <v>3631</v>
      </c>
      <c r="CB121" t="s">
        <v>3632</v>
      </c>
      <c r="CC121" t="s">
        <v>3633</v>
      </c>
      <c r="CD121" t="s">
        <v>3634</v>
      </c>
      <c r="CE121" t="s">
        <v>3635</v>
      </c>
      <c r="CF121" t="s">
        <v>3636</v>
      </c>
      <c r="CG121" t="s">
        <v>3637</v>
      </c>
      <c r="CH121" t="s">
        <v>3638</v>
      </c>
      <c r="CI121" t="s">
        <v>3639</v>
      </c>
      <c r="CJ121" t="s">
        <v>5017</v>
      </c>
      <c r="CK121" t="s">
        <v>3641</v>
      </c>
      <c r="CL121" t="s">
        <v>3642</v>
      </c>
      <c r="CM121" t="s">
        <v>3643</v>
      </c>
      <c r="CN121" t="s">
        <v>3644</v>
      </c>
      <c r="CO121" t="s">
        <v>3645</v>
      </c>
      <c r="CP121" t="s">
        <v>2169</v>
      </c>
      <c r="CQ121" t="s">
        <v>2169</v>
      </c>
      <c r="CR121" t="s">
        <v>2162</v>
      </c>
      <c r="CS121" t="s">
        <v>2169</v>
      </c>
      <c r="CT121" t="s">
        <v>2162</v>
      </c>
      <c r="CU121" t="s">
        <v>2162</v>
      </c>
      <c r="CV121" t="s">
        <v>2162</v>
      </c>
      <c r="CW121" t="s">
        <v>2162</v>
      </c>
      <c r="CX121" t="s">
        <v>3646</v>
      </c>
      <c r="DA121" t="s">
        <v>1288</v>
      </c>
      <c r="DB121" t="s">
        <v>1162</v>
      </c>
    </row>
    <row r="122" spans="1:106" x14ac:dyDescent="0.3">
      <c r="A122" t="s">
        <v>599</v>
      </c>
      <c r="B122" t="s">
        <v>600</v>
      </c>
      <c r="C122" t="s">
        <v>1649</v>
      </c>
      <c r="D122" t="s">
        <v>1650</v>
      </c>
      <c r="E122">
        <v>7584005663</v>
      </c>
      <c r="F122" t="s">
        <v>1651</v>
      </c>
      <c r="G122">
        <v>0</v>
      </c>
      <c r="H122">
        <v>0</v>
      </c>
      <c r="I122">
        <v>0</v>
      </c>
      <c r="J122">
        <v>0</v>
      </c>
      <c r="K122">
        <v>0</v>
      </c>
      <c r="L122">
        <v>0</v>
      </c>
      <c r="M122" t="s">
        <v>1020</v>
      </c>
      <c r="N122" t="s">
        <v>1020</v>
      </c>
      <c r="O122" t="s">
        <v>1020</v>
      </c>
      <c r="P122" t="s">
        <v>1020</v>
      </c>
      <c r="Q122" t="s">
        <v>1162</v>
      </c>
      <c r="R122" t="s">
        <v>1162</v>
      </c>
      <c r="S122" t="s">
        <v>1162</v>
      </c>
      <c r="T122" t="s">
        <v>1162</v>
      </c>
      <c r="U122" t="s">
        <v>1020</v>
      </c>
      <c r="V122" t="s">
        <v>1162</v>
      </c>
      <c r="W122" s="169" t="s">
        <v>1162</v>
      </c>
      <c r="X122" t="s">
        <v>1053</v>
      </c>
      <c r="Y122" t="s">
        <v>1051</v>
      </c>
      <c r="Z122" t="s">
        <v>1051</v>
      </c>
      <c r="AA122" t="s">
        <v>1051</v>
      </c>
      <c r="AB122" t="s">
        <v>2987</v>
      </c>
      <c r="AC122" t="s">
        <v>2988</v>
      </c>
      <c r="AD122" t="s">
        <v>2989</v>
      </c>
      <c r="AE122" t="s">
        <v>2990</v>
      </c>
      <c r="AF122" t="s">
        <v>2991</v>
      </c>
      <c r="AG122" t="s">
        <v>2992</v>
      </c>
      <c r="AH122" t="s">
        <v>2993</v>
      </c>
      <c r="AI122" t="s">
        <v>2994</v>
      </c>
      <c r="AJ122" t="s">
        <v>2995</v>
      </c>
      <c r="AK122" t="s">
        <v>2996</v>
      </c>
      <c r="AL122" t="s">
        <v>2997</v>
      </c>
      <c r="AM122" t="s">
        <v>2998</v>
      </c>
      <c r="AN122" t="s">
        <v>1076</v>
      </c>
      <c r="AO122" t="s">
        <v>1076</v>
      </c>
      <c r="AP122" t="s">
        <v>1074</v>
      </c>
      <c r="AQ122" t="s">
        <v>1076</v>
      </c>
      <c r="AR122" t="s">
        <v>1074</v>
      </c>
      <c r="AS122" t="s">
        <v>1074</v>
      </c>
      <c r="AT122" t="s">
        <v>1074</v>
      </c>
      <c r="AU122" t="s">
        <v>1074</v>
      </c>
      <c r="AV122" t="s">
        <v>1074</v>
      </c>
      <c r="AW122" t="s">
        <v>1076</v>
      </c>
      <c r="AX122" t="s">
        <v>1076</v>
      </c>
      <c r="AY122" t="s">
        <v>1076</v>
      </c>
      <c r="AZ122" t="s">
        <v>1076</v>
      </c>
      <c r="BA122" t="s">
        <v>1076</v>
      </c>
      <c r="BB122" t="s">
        <v>1076</v>
      </c>
      <c r="BC122" t="s">
        <v>1076</v>
      </c>
      <c r="BD122" t="s">
        <v>1076</v>
      </c>
      <c r="BE122" t="s">
        <v>1076</v>
      </c>
      <c r="BF122" t="s">
        <v>1078</v>
      </c>
      <c r="BG122" t="s">
        <v>1078</v>
      </c>
      <c r="BH122" t="s">
        <v>1078</v>
      </c>
      <c r="BI122" t="s">
        <v>1078</v>
      </c>
      <c r="BJ122" t="s">
        <v>1076</v>
      </c>
      <c r="BK122" t="s">
        <v>1076</v>
      </c>
      <c r="BL122" t="s">
        <v>1076</v>
      </c>
      <c r="BM122" t="s">
        <v>1076</v>
      </c>
      <c r="BN122" t="s">
        <v>1076</v>
      </c>
      <c r="BO122" t="s">
        <v>5538</v>
      </c>
      <c r="BP122" t="s">
        <v>5539</v>
      </c>
      <c r="BQ122" t="s">
        <v>1162</v>
      </c>
      <c r="BR122" t="s">
        <v>5540</v>
      </c>
      <c r="BS122" t="s">
        <v>1162</v>
      </c>
      <c r="BT122" t="s">
        <v>1162</v>
      </c>
      <c r="BU122" t="s">
        <v>1162</v>
      </c>
      <c r="BV122" t="s">
        <v>1162</v>
      </c>
      <c r="BW122" t="s">
        <v>1162</v>
      </c>
      <c r="BX122" t="s">
        <v>5541</v>
      </c>
      <c r="BY122" t="s">
        <v>5542</v>
      </c>
      <c r="BZ122" t="s">
        <v>5543</v>
      </c>
      <c r="CA122" t="s">
        <v>5544</v>
      </c>
      <c r="CB122" t="s">
        <v>5545</v>
      </c>
      <c r="CC122" t="s">
        <v>5546</v>
      </c>
      <c r="CD122" t="s">
        <v>5547</v>
      </c>
      <c r="CE122" t="s">
        <v>5548</v>
      </c>
      <c r="CF122" t="s">
        <v>5549</v>
      </c>
      <c r="CG122" t="s">
        <v>5550</v>
      </c>
      <c r="CH122" t="s">
        <v>5551</v>
      </c>
      <c r="CI122" t="s">
        <v>5552</v>
      </c>
      <c r="CJ122" t="s">
        <v>5553</v>
      </c>
      <c r="CK122" t="s">
        <v>5554</v>
      </c>
      <c r="CL122" t="s">
        <v>5555</v>
      </c>
      <c r="CM122" t="s">
        <v>5554</v>
      </c>
      <c r="CN122" t="s">
        <v>5556</v>
      </c>
      <c r="CO122" t="s">
        <v>5557</v>
      </c>
      <c r="CP122" t="s">
        <v>5558</v>
      </c>
      <c r="CQ122" t="s">
        <v>5558</v>
      </c>
      <c r="CR122" t="s">
        <v>5558</v>
      </c>
      <c r="CS122" t="s">
        <v>5558</v>
      </c>
      <c r="CT122" t="s">
        <v>5558</v>
      </c>
      <c r="CU122" t="s">
        <v>5558</v>
      </c>
      <c r="CV122" t="s">
        <v>5558</v>
      </c>
      <c r="CW122" t="s">
        <v>5558</v>
      </c>
      <c r="CX122" t="s">
        <v>5559</v>
      </c>
      <c r="DA122" t="s">
        <v>1288</v>
      </c>
      <c r="DB122" t="s">
        <v>1162</v>
      </c>
    </row>
    <row r="123" spans="1:106" x14ac:dyDescent="0.3">
      <c r="A123" t="s">
        <v>603</v>
      </c>
      <c r="B123" t="s">
        <v>604</v>
      </c>
      <c r="C123" t="s">
        <v>1334</v>
      </c>
      <c r="D123" t="s">
        <v>1335</v>
      </c>
      <c r="E123" t="s">
        <v>1336</v>
      </c>
      <c r="F123" t="s">
        <v>1337</v>
      </c>
      <c r="G123">
        <v>0</v>
      </c>
      <c r="H123">
        <v>0</v>
      </c>
      <c r="I123">
        <v>0</v>
      </c>
      <c r="J123">
        <v>0</v>
      </c>
      <c r="K123">
        <v>0</v>
      </c>
      <c r="L123">
        <v>0</v>
      </c>
      <c r="M123" t="s">
        <v>1020</v>
      </c>
      <c r="N123" t="s">
        <v>1020</v>
      </c>
      <c r="O123" t="s">
        <v>1020</v>
      </c>
      <c r="P123" t="s">
        <v>1020</v>
      </c>
      <c r="Q123" t="s">
        <v>1162</v>
      </c>
      <c r="R123" t="s">
        <v>1162</v>
      </c>
      <c r="S123" t="s">
        <v>1162</v>
      </c>
      <c r="T123" t="s">
        <v>1162</v>
      </c>
      <c r="U123" t="s">
        <v>1020</v>
      </c>
      <c r="V123" t="s">
        <v>1162</v>
      </c>
      <c r="W123" s="169" t="s">
        <v>1162</v>
      </c>
      <c r="X123" t="s">
        <v>1055</v>
      </c>
      <c r="Y123" t="s">
        <v>1051</v>
      </c>
      <c r="Z123" t="s">
        <v>1055</v>
      </c>
      <c r="AA123" t="s">
        <v>1053</v>
      </c>
      <c r="AB123" t="s">
        <v>2999</v>
      </c>
      <c r="AC123" t="s">
        <v>3000</v>
      </c>
      <c r="AD123" t="s">
        <v>3001</v>
      </c>
      <c r="AE123" t="s">
        <v>3002</v>
      </c>
      <c r="AF123" t="s">
        <v>3003</v>
      </c>
      <c r="AG123" t="s">
        <v>3004</v>
      </c>
      <c r="AH123" t="s">
        <v>2050</v>
      </c>
      <c r="AI123" t="s">
        <v>3005</v>
      </c>
      <c r="AJ123" t="s">
        <v>3006</v>
      </c>
      <c r="AK123" t="s">
        <v>3007</v>
      </c>
      <c r="AL123" t="s">
        <v>2159</v>
      </c>
      <c r="AM123" t="s">
        <v>3008</v>
      </c>
      <c r="AN123" t="s">
        <v>1074</v>
      </c>
      <c r="AO123" t="s">
        <v>1074</v>
      </c>
      <c r="AP123" t="s">
        <v>1076</v>
      </c>
      <c r="AQ123" t="s">
        <v>1076</v>
      </c>
      <c r="AR123" t="s">
        <v>1072</v>
      </c>
      <c r="AS123" t="s">
        <v>1074</v>
      </c>
      <c r="AT123" t="s">
        <v>1074</v>
      </c>
      <c r="AU123" t="s">
        <v>1074</v>
      </c>
      <c r="AV123" t="s">
        <v>1074</v>
      </c>
      <c r="AW123" t="s">
        <v>1074</v>
      </c>
      <c r="AX123" t="s">
        <v>1074</v>
      </c>
      <c r="AY123" t="s">
        <v>1076</v>
      </c>
      <c r="AZ123" t="s">
        <v>1076</v>
      </c>
      <c r="BA123" t="s">
        <v>1072</v>
      </c>
      <c r="BB123" t="s">
        <v>1074</v>
      </c>
      <c r="BC123" t="s">
        <v>1076</v>
      </c>
      <c r="BD123" t="s">
        <v>1076</v>
      </c>
      <c r="BE123" t="s">
        <v>1074</v>
      </c>
      <c r="BF123" t="s">
        <v>1076</v>
      </c>
      <c r="BG123" t="s">
        <v>1074</v>
      </c>
      <c r="BH123" t="s">
        <v>1076</v>
      </c>
      <c r="BI123" t="s">
        <v>1076</v>
      </c>
      <c r="BJ123" t="s">
        <v>1074</v>
      </c>
      <c r="BK123" t="s">
        <v>1074</v>
      </c>
      <c r="BL123" t="s">
        <v>1076</v>
      </c>
      <c r="BM123" t="s">
        <v>1076</v>
      </c>
      <c r="BN123" t="s">
        <v>1074</v>
      </c>
      <c r="BO123" t="s">
        <v>1162</v>
      </c>
      <c r="BP123" t="s">
        <v>1162</v>
      </c>
      <c r="BQ123" t="s">
        <v>5560</v>
      </c>
      <c r="BR123" t="s">
        <v>5561</v>
      </c>
      <c r="BS123" t="s">
        <v>1162</v>
      </c>
      <c r="BT123" t="s">
        <v>1162</v>
      </c>
      <c r="BU123" t="s">
        <v>5562</v>
      </c>
      <c r="BV123" t="s">
        <v>1162</v>
      </c>
      <c r="BW123" t="s">
        <v>1162</v>
      </c>
      <c r="BX123" t="s">
        <v>5563</v>
      </c>
      <c r="BY123" t="s">
        <v>5564</v>
      </c>
      <c r="BZ123" t="s">
        <v>5565</v>
      </c>
      <c r="CA123" t="s">
        <v>5566</v>
      </c>
      <c r="CB123" t="s">
        <v>5567</v>
      </c>
      <c r="CC123" t="s">
        <v>5568</v>
      </c>
      <c r="CD123" t="s">
        <v>5569</v>
      </c>
      <c r="CE123" t="s">
        <v>5570</v>
      </c>
      <c r="CF123" t="s">
        <v>5571</v>
      </c>
      <c r="CG123" t="s">
        <v>5572</v>
      </c>
      <c r="CH123" t="s">
        <v>5573</v>
      </c>
      <c r="CI123" t="s">
        <v>5574</v>
      </c>
      <c r="CJ123" t="s">
        <v>5575</v>
      </c>
      <c r="CK123" t="s">
        <v>5576</v>
      </c>
      <c r="CL123" t="s">
        <v>5577</v>
      </c>
      <c r="CM123" t="s">
        <v>5578</v>
      </c>
      <c r="CN123" t="s">
        <v>5579</v>
      </c>
      <c r="CO123" t="s">
        <v>5580</v>
      </c>
      <c r="CP123" t="s">
        <v>5581</v>
      </c>
      <c r="CQ123" t="s">
        <v>5581</v>
      </c>
      <c r="CR123" t="s">
        <v>3008</v>
      </c>
      <c r="CS123" t="s">
        <v>3008</v>
      </c>
      <c r="CT123" t="s">
        <v>5581</v>
      </c>
      <c r="CU123" t="s">
        <v>3008</v>
      </c>
      <c r="CV123" t="s">
        <v>5581</v>
      </c>
      <c r="CW123" t="s">
        <v>5582</v>
      </c>
      <c r="CX123" t="s">
        <v>2159</v>
      </c>
      <c r="DA123" t="s">
        <v>1288</v>
      </c>
      <c r="DB123" t="s">
        <v>1162</v>
      </c>
    </row>
    <row r="124" spans="1:106" x14ac:dyDescent="0.3">
      <c r="A124" t="s">
        <v>607</v>
      </c>
      <c r="B124" t="s">
        <v>608</v>
      </c>
      <c r="C124" t="s">
        <v>1570</v>
      </c>
      <c r="D124" t="s">
        <v>1571</v>
      </c>
      <c r="E124" t="s">
        <v>1572</v>
      </c>
      <c r="F124" t="s">
        <v>1573</v>
      </c>
      <c r="G124">
        <v>0</v>
      </c>
      <c r="H124">
        <v>0</v>
      </c>
      <c r="I124">
        <v>0</v>
      </c>
      <c r="J124">
        <v>0</v>
      </c>
      <c r="K124">
        <v>0</v>
      </c>
      <c r="L124">
        <v>0</v>
      </c>
      <c r="M124" t="s">
        <v>1020</v>
      </c>
      <c r="N124" t="s">
        <v>1020</v>
      </c>
      <c r="O124" t="s">
        <v>1020</v>
      </c>
      <c r="P124" t="s">
        <v>1020</v>
      </c>
      <c r="Q124" t="s">
        <v>1162</v>
      </c>
      <c r="R124" t="s">
        <v>1162</v>
      </c>
      <c r="S124" t="s">
        <v>1162</v>
      </c>
      <c r="T124" t="s">
        <v>1162</v>
      </c>
      <c r="U124" t="s">
        <v>1020</v>
      </c>
      <c r="V124" t="s">
        <v>1162</v>
      </c>
      <c r="W124" s="169" t="s">
        <v>1162</v>
      </c>
      <c r="X124" t="s">
        <v>1051</v>
      </c>
      <c r="Y124" t="s">
        <v>1051</v>
      </c>
      <c r="Z124" t="s">
        <v>1051</v>
      </c>
      <c r="AA124" t="s">
        <v>1051</v>
      </c>
      <c r="AB124" t="s">
        <v>3009</v>
      </c>
      <c r="AC124" t="s">
        <v>3010</v>
      </c>
      <c r="AD124" t="s">
        <v>3011</v>
      </c>
      <c r="AE124" t="s">
        <v>3012</v>
      </c>
      <c r="AF124" t="s">
        <v>3013</v>
      </c>
      <c r="AG124" t="s">
        <v>3014</v>
      </c>
      <c r="AH124" t="s">
        <v>3015</v>
      </c>
      <c r="AI124" t="s">
        <v>3016</v>
      </c>
      <c r="AJ124" t="s">
        <v>3017</v>
      </c>
      <c r="AK124" t="s">
        <v>3018</v>
      </c>
      <c r="AL124" t="s">
        <v>3018</v>
      </c>
      <c r="AM124" t="s">
        <v>3018</v>
      </c>
      <c r="AN124" t="s">
        <v>1074</v>
      </c>
      <c r="AO124" t="s">
        <v>1074</v>
      </c>
      <c r="AP124" t="s">
        <v>1074</v>
      </c>
      <c r="AQ124" t="s">
        <v>1074</v>
      </c>
      <c r="AR124" t="s">
        <v>1072</v>
      </c>
      <c r="AS124" t="s">
        <v>1074</v>
      </c>
      <c r="AT124" t="s">
        <v>1072</v>
      </c>
      <c r="AU124" t="s">
        <v>1074</v>
      </c>
      <c r="AV124" t="s">
        <v>1076</v>
      </c>
      <c r="AW124" t="s">
        <v>1076</v>
      </c>
      <c r="AX124" t="s">
        <v>1076</v>
      </c>
      <c r="AY124" t="s">
        <v>1076</v>
      </c>
      <c r="AZ124" t="s">
        <v>1076</v>
      </c>
      <c r="BA124" t="s">
        <v>1074</v>
      </c>
      <c r="BB124" t="s">
        <v>1074</v>
      </c>
      <c r="BC124" t="s">
        <v>1074</v>
      </c>
      <c r="BD124" t="s">
        <v>1074</v>
      </c>
      <c r="BE124" t="s">
        <v>1076</v>
      </c>
      <c r="BF124" t="s">
        <v>1076</v>
      </c>
      <c r="BG124" t="s">
        <v>1076</v>
      </c>
      <c r="BH124" t="s">
        <v>1076</v>
      </c>
      <c r="BI124" t="s">
        <v>1076</v>
      </c>
      <c r="BJ124" t="s">
        <v>1074</v>
      </c>
      <c r="BK124" t="s">
        <v>1074</v>
      </c>
      <c r="BL124" t="s">
        <v>1074</v>
      </c>
      <c r="BM124" t="s">
        <v>1074</v>
      </c>
      <c r="BN124" t="s">
        <v>1076</v>
      </c>
      <c r="BO124" t="s">
        <v>1162</v>
      </c>
      <c r="BP124" t="s">
        <v>1162</v>
      </c>
      <c r="BQ124" t="s">
        <v>1162</v>
      </c>
      <c r="BR124" t="s">
        <v>1162</v>
      </c>
      <c r="BS124" t="s">
        <v>1162</v>
      </c>
      <c r="BT124" t="s">
        <v>1162</v>
      </c>
      <c r="BU124" t="s">
        <v>1162</v>
      </c>
      <c r="BV124" t="s">
        <v>1162</v>
      </c>
      <c r="BW124" t="s">
        <v>1162</v>
      </c>
      <c r="BX124" t="s">
        <v>5583</v>
      </c>
      <c r="BY124" t="s">
        <v>3018</v>
      </c>
      <c r="BZ124" t="s">
        <v>3018</v>
      </c>
      <c r="CA124" t="s">
        <v>3018</v>
      </c>
      <c r="CB124" t="s">
        <v>5584</v>
      </c>
      <c r="CC124" t="s">
        <v>5585</v>
      </c>
      <c r="CD124" t="s">
        <v>3018</v>
      </c>
      <c r="CE124" t="s">
        <v>3018</v>
      </c>
      <c r="CF124" t="s">
        <v>5586</v>
      </c>
      <c r="CG124" t="s">
        <v>5587</v>
      </c>
      <c r="CH124" t="s">
        <v>5588</v>
      </c>
      <c r="CI124" t="s">
        <v>5589</v>
      </c>
      <c r="CJ124" t="s">
        <v>5590</v>
      </c>
      <c r="CK124" t="s">
        <v>5591</v>
      </c>
      <c r="CL124" t="s">
        <v>5592</v>
      </c>
      <c r="CM124" t="s">
        <v>5591</v>
      </c>
      <c r="CN124" t="s">
        <v>5593</v>
      </c>
      <c r="CO124" t="s">
        <v>5594</v>
      </c>
      <c r="CP124" t="s">
        <v>5595</v>
      </c>
      <c r="CQ124" t="s">
        <v>5595</v>
      </c>
      <c r="CR124" t="s">
        <v>5595</v>
      </c>
      <c r="CS124" t="s">
        <v>5595</v>
      </c>
      <c r="CT124" t="s">
        <v>5595</v>
      </c>
      <c r="CU124" t="s">
        <v>5595</v>
      </c>
      <c r="CV124" t="s">
        <v>5595</v>
      </c>
      <c r="CW124" t="s">
        <v>5595</v>
      </c>
      <c r="CX124" t="s">
        <v>5596</v>
      </c>
      <c r="DA124" t="s">
        <v>1288</v>
      </c>
      <c r="DB124" t="s">
        <v>1162</v>
      </c>
    </row>
    <row r="125" spans="1:106" x14ac:dyDescent="0.3">
      <c r="A125" t="s">
        <v>609</v>
      </c>
      <c r="B125" t="s">
        <v>610</v>
      </c>
      <c r="C125" t="s">
        <v>1670</v>
      </c>
      <c r="D125" t="s">
        <v>1671</v>
      </c>
      <c r="E125">
        <v>2075253345</v>
      </c>
      <c r="F125" t="s">
        <v>1672</v>
      </c>
      <c r="G125">
        <v>0</v>
      </c>
      <c r="H125">
        <v>0</v>
      </c>
      <c r="I125">
        <v>0</v>
      </c>
      <c r="J125">
        <v>0</v>
      </c>
      <c r="K125">
        <v>0</v>
      </c>
      <c r="L125">
        <v>0</v>
      </c>
      <c r="M125" t="s">
        <v>1020</v>
      </c>
      <c r="N125" t="s">
        <v>1020</v>
      </c>
      <c r="O125" t="s">
        <v>1020</v>
      </c>
      <c r="P125" t="s">
        <v>1020</v>
      </c>
      <c r="Q125" t="s">
        <v>1162</v>
      </c>
      <c r="R125" t="s">
        <v>1162</v>
      </c>
      <c r="S125" t="s">
        <v>1162</v>
      </c>
      <c r="T125" t="s">
        <v>1162</v>
      </c>
      <c r="U125" t="s">
        <v>1020</v>
      </c>
      <c r="V125" t="s">
        <v>1162</v>
      </c>
      <c r="W125" s="169" t="s">
        <v>1162</v>
      </c>
      <c r="X125" t="s">
        <v>1055</v>
      </c>
      <c r="Y125" t="s">
        <v>1055</v>
      </c>
      <c r="Z125" t="s">
        <v>1051</v>
      </c>
      <c r="AA125" t="s">
        <v>1051</v>
      </c>
      <c r="AB125" t="s">
        <v>3019</v>
      </c>
      <c r="AC125" t="s">
        <v>3020</v>
      </c>
      <c r="AD125" t="s">
        <v>3021</v>
      </c>
      <c r="AE125" t="s">
        <v>3022</v>
      </c>
      <c r="AF125" t="s">
        <v>3023</v>
      </c>
      <c r="AG125" t="s">
        <v>3024</v>
      </c>
      <c r="AH125" t="s">
        <v>3025</v>
      </c>
      <c r="AI125" t="s">
        <v>3026</v>
      </c>
      <c r="AJ125" t="s">
        <v>3027</v>
      </c>
      <c r="AK125" t="s">
        <v>3028</v>
      </c>
      <c r="AL125" t="s">
        <v>3028</v>
      </c>
      <c r="AM125" t="s">
        <v>3029</v>
      </c>
      <c r="AN125" t="s">
        <v>1072</v>
      </c>
      <c r="AO125" t="s">
        <v>1072</v>
      </c>
      <c r="AP125" t="s">
        <v>1074</v>
      </c>
      <c r="AQ125" t="s">
        <v>1074</v>
      </c>
      <c r="AR125" t="s">
        <v>1074</v>
      </c>
      <c r="AS125" t="s">
        <v>1072</v>
      </c>
      <c r="AT125" t="s">
        <v>1072</v>
      </c>
      <c r="AU125" t="s">
        <v>1074</v>
      </c>
      <c r="AV125" t="s">
        <v>1072</v>
      </c>
      <c r="AW125" t="s">
        <v>1072</v>
      </c>
      <c r="AX125" t="s">
        <v>1072</v>
      </c>
      <c r="AY125" t="s">
        <v>1074</v>
      </c>
      <c r="AZ125" t="s">
        <v>1072</v>
      </c>
      <c r="BA125" t="s">
        <v>1072</v>
      </c>
      <c r="BB125" t="s">
        <v>1072</v>
      </c>
      <c r="BC125" t="s">
        <v>1072</v>
      </c>
      <c r="BD125" t="s">
        <v>1074</v>
      </c>
      <c r="BE125" t="s">
        <v>1074</v>
      </c>
      <c r="BF125" t="s">
        <v>1072</v>
      </c>
      <c r="BG125" t="s">
        <v>1072</v>
      </c>
      <c r="BH125" t="s">
        <v>1074</v>
      </c>
      <c r="BI125" t="s">
        <v>1072</v>
      </c>
      <c r="BJ125" t="s">
        <v>1074</v>
      </c>
      <c r="BK125" t="s">
        <v>1074</v>
      </c>
      <c r="BL125" t="s">
        <v>1074</v>
      </c>
      <c r="BM125" t="s">
        <v>1074</v>
      </c>
      <c r="BN125" t="s">
        <v>1074</v>
      </c>
      <c r="BO125" t="s">
        <v>1162</v>
      </c>
      <c r="BP125" t="s">
        <v>1162</v>
      </c>
      <c r="BQ125" t="s">
        <v>1162</v>
      </c>
      <c r="BR125" t="s">
        <v>1162</v>
      </c>
      <c r="BS125" t="s">
        <v>1162</v>
      </c>
      <c r="BT125" t="s">
        <v>1162</v>
      </c>
      <c r="BU125" t="s">
        <v>1162</v>
      </c>
      <c r="BV125" t="s">
        <v>1162</v>
      </c>
      <c r="BW125" t="s">
        <v>1162</v>
      </c>
      <c r="BX125" t="s">
        <v>5597</v>
      </c>
      <c r="BY125" t="s">
        <v>5598</v>
      </c>
      <c r="BZ125" t="s">
        <v>5599</v>
      </c>
      <c r="CA125" t="s">
        <v>5600</v>
      </c>
      <c r="CB125" t="s">
        <v>5601</v>
      </c>
      <c r="CC125" t="s">
        <v>5602</v>
      </c>
      <c r="CD125" t="s">
        <v>5603</v>
      </c>
      <c r="CE125" t="s">
        <v>5604</v>
      </c>
      <c r="CF125" t="s">
        <v>5605</v>
      </c>
      <c r="CG125" t="s">
        <v>5606</v>
      </c>
      <c r="CH125" t="s">
        <v>5607</v>
      </c>
      <c r="CI125" t="s">
        <v>5608</v>
      </c>
      <c r="CJ125" t="s">
        <v>5609</v>
      </c>
      <c r="CK125" t="s">
        <v>5610</v>
      </c>
      <c r="CL125" t="s">
        <v>5611</v>
      </c>
      <c r="CM125" t="s">
        <v>5612</v>
      </c>
      <c r="CN125" t="s">
        <v>5613</v>
      </c>
      <c r="CO125" t="s">
        <v>5614</v>
      </c>
      <c r="CP125" t="s">
        <v>5615</v>
      </c>
      <c r="CQ125" t="s">
        <v>5615</v>
      </c>
      <c r="CR125" t="s">
        <v>5615</v>
      </c>
      <c r="CS125" t="s">
        <v>5616</v>
      </c>
      <c r="CT125" t="s">
        <v>5615</v>
      </c>
      <c r="CU125" t="s">
        <v>5615</v>
      </c>
      <c r="CV125" t="s">
        <v>5615</v>
      </c>
      <c r="CW125" t="s">
        <v>5615</v>
      </c>
      <c r="CX125" t="s">
        <v>5617</v>
      </c>
      <c r="DA125" t="s">
        <v>1288</v>
      </c>
      <c r="DB125" t="s">
        <v>1162</v>
      </c>
    </row>
    <row r="126" spans="1:106" x14ac:dyDescent="0.3">
      <c r="A126" t="s">
        <v>611</v>
      </c>
      <c r="B126" t="s">
        <v>612</v>
      </c>
      <c r="C126" t="s">
        <v>1574</v>
      </c>
      <c r="D126" t="s">
        <v>1575</v>
      </c>
      <c r="E126" t="s">
        <v>1576</v>
      </c>
      <c r="F126" t="s">
        <v>1577</v>
      </c>
      <c r="G126">
        <v>0</v>
      </c>
      <c r="H126">
        <v>0</v>
      </c>
      <c r="I126">
        <v>0</v>
      </c>
      <c r="J126">
        <v>0</v>
      </c>
      <c r="K126">
        <v>0</v>
      </c>
      <c r="L126">
        <v>0</v>
      </c>
      <c r="M126" t="s">
        <v>1020</v>
      </c>
      <c r="N126" t="s">
        <v>1020</v>
      </c>
      <c r="O126" t="s">
        <v>1020</v>
      </c>
      <c r="P126" t="s">
        <v>1020</v>
      </c>
      <c r="Q126" t="s">
        <v>1162</v>
      </c>
      <c r="R126" t="s">
        <v>1162</v>
      </c>
      <c r="S126" t="s">
        <v>1162</v>
      </c>
      <c r="T126" t="s">
        <v>1162</v>
      </c>
      <c r="U126" t="s">
        <v>1020</v>
      </c>
      <c r="V126" t="s">
        <v>1162</v>
      </c>
      <c r="W126" s="169" t="s">
        <v>1162</v>
      </c>
      <c r="X126" t="s">
        <v>1053</v>
      </c>
      <c r="Y126" t="s">
        <v>1051</v>
      </c>
      <c r="Z126" t="s">
        <v>1053</v>
      </c>
      <c r="AA126" t="s">
        <v>1051</v>
      </c>
      <c r="AB126" t="s">
        <v>3030</v>
      </c>
      <c r="AC126" t="s">
        <v>3031</v>
      </c>
      <c r="AD126" t="s">
        <v>3032</v>
      </c>
      <c r="AE126" t="s">
        <v>3033</v>
      </c>
      <c r="AF126" t="s">
        <v>3034</v>
      </c>
      <c r="AG126" t="s">
        <v>3035</v>
      </c>
      <c r="AH126" t="s">
        <v>3036</v>
      </c>
      <c r="AI126" t="s">
        <v>3037</v>
      </c>
      <c r="AJ126" t="s">
        <v>3038</v>
      </c>
      <c r="AK126" t="s">
        <v>3039</v>
      </c>
      <c r="AL126" t="s">
        <v>3039</v>
      </c>
      <c r="AM126" t="s">
        <v>3039</v>
      </c>
      <c r="AN126" t="s">
        <v>1076</v>
      </c>
      <c r="AO126" t="s">
        <v>1074</v>
      </c>
      <c r="AP126" t="s">
        <v>1076</v>
      </c>
      <c r="AQ126" t="s">
        <v>1074</v>
      </c>
      <c r="AR126" t="s">
        <v>1074</v>
      </c>
      <c r="AS126" t="s">
        <v>1074</v>
      </c>
      <c r="AT126" t="s">
        <v>1076</v>
      </c>
      <c r="AU126" t="s">
        <v>1076</v>
      </c>
      <c r="AV126" t="s">
        <v>1074</v>
      </c>
      <c r="AW126" t="s">
        <v>1076</v>
      </c>
      <c r="AX126" t="s">
        <v>1074</v>
      </c>
      <c r="AY126" t="s">
        <v>1076</v>
      </c>
      <c r="AZ126" t="s">
        <v>1074</v>
      </c>
      <c r="BA126" t="s">
        <v>1074</v>
      </c>
      <c r="BB126" t="s">
        <v>1074</v>
      </c>
      <c r="BC126" t="s">
        <v>1076</v>
      </c>
      <c r="BD126" t="s">
        <v>1076</v>
      </c>
      <c r="BE126" t="s">
        <v>1074</v>
      </c>
      <c r="BF126" t="s">
        <v>1076</v>
      </c>
      <c r="BG126" t="s">
        <v>1074</v>
      </c>
      <c r="BH126" t="s">
        <v>1076</v>
      </c>
      <c r="BI126" t="s">
        <v>1074</v>
      </c>
      <c r="BJ126" t="s">
        <v>1074</v>
      </c>
      <c r="BK126" t="s">
        <v>1074</v>
      </c>
      <c r="BL126" t="s">
        <v>1076</v>
      </c>
      <c r="BM126" t="s">
        <v>1076</v>
      </c>
      <c r="BN126" t="s">
        <v>1074</v>
      </c>
      <c r="BO126" t="s">
        <v>5618</v>
      </c>
      <c r="BP126" t="s">
        <v>1162</v>
      </c>
      <c r="BQ126" t="s">
        <v>5619</v>
      </c>
      <c r="BR126" t="s">
        <v>1162</v>
      </c>
      <c r="BS126" t="s">
        <v>1162</v>
      </c>
      <c r="BT126" t="s">
        <v>1162</v>
      </c>
      <c r="BU126" t="s">
        <v>5620</v>
      </c>
      <c r="BV126" t="s">
        <v>5621</v>
      </c>
      <c r="BW126" t="s">
        <v>1162</v>
      </c>
      <c r="BX126" t="s">
        <v>5622</v>
      </c>
      <c r="BY126" t="s">
        <v>5623</v>
      </c>
      <c r="BZ126" t="s">
        <v>5624</v>
      </c>
      <c r="CA126" t="s">
        <v>5625</v>
      </c>
      <c r="CB126" t="s">
        <v>5626</v>
      </c>
      <c r="CC126" t="s">
        <v>5627</v>
      </c>
      <c r="CD126" t="s">
        <v>5628</v>
      </c>
      <c r="CE126" t="s">
        <v>5629</v>
      </c>
      <c r="CF126" t="s">
        <v>5630</v>
      </c>
      <c r="CG126" t="s">
        <v>5631</v>
      </c>
      <c r="CH126" t="s">
        <v>5632</v>
      </c>
      <c r="CI126" t="s">
        <v>5633</v>
      </c>
      <c r="CJ126" t="s">
        <v>5634</v>
      </c>
      <c r="CK126" t="s">
        <v>5635</v>
      </c>
      <c r="CL126" t="s">
        <v>5636</v>
      </c>
      <c r="CM126" t="s">
        <v>5637</v>
      </c>
      <c r="CN126" t="s">
        <v>5638</v>
      </c>
      <c r="CO126" t="s">
        <v>5639</v>
      </c>
      <c r="CP126" t="s">
        <v>4223</v>
      </c>
      <c r="CQ126" t="s">
        <v>4223</v>
      </c>
      <c r="CR126" t="s">
        <v>4223</v>
      </c>
      <c r="CS126" t="s">
        <v>4223</v>
      </c>
      <c r="CT126" t="s">
        <v>4223</v>
      </c>
      <c r="CU126" t="s">
        <v>4223</v>
      </c>
      <c r="CV126" t="s">
        <v>4223</v>
      </c>
      <c r="CW126" t="s">
        <v>4223</v>
      </c>
      <c r="CX126" t="s">
        <v>4223</v>
      </c>
      <c r="DA126" t="s">
        <v>1288</v>
      </c>
      <c r="DB126" t="s">
        <v>1162</v>
      </c>
    </row>
    <row r="127" spans="1:106" x14ac:dyDescent="0.3">
      <c r="A127" t="s">
        <v>613</v>
      </c>
      <c r="B127" t="s">
        <v>614</v>
      </c>
      <c r="C127" t="s">
        <v>1578</v>
      </c>
      <c r="D127" t="s">
        <v>1579</v>
      </c>
      <c r="E127">
        <v>7462671689</v>
      </c>
      <c r="F127" t="s">
        <v>1580</v>
      </c>
      <c r="G127">
        <v>0</v>
      </c>
      <c r="H127">
        <v>0</v>
      </c>
      <c r="I127">
        <v>0</v>
      </c>
      <c r="J127">
        <v>0</v>
      </c>
      <c r="K127">
        <v>0</v>
      </c>
      <c r="L127">
        <v>0</v>
      </c>
      <c r="M127" t="s">
        <v>1020</v>
      </c>
      <c r="N127" t="s">
        <v>1020</v>
      </c>
      <c r="O127" t="s">
        <v>1020</v>
      </c>
      <c r="P127" t="s">
        <v>1020</v>
      </c>
      <c r="Q127" t="s">
        <v>1162</v>
      </c>
      <c r="R127" t="s">
        <v>1162</v>
      </c>
      <c r="S127" t="s">
        <v>1162</v>
      </c>
      <c r="T127" t="s">
        <v>1162</v>
      </c>
      <c r="U127" t="s">
        <v>1020</v>
      </c>
      <c r="V127" t="s">
        <v>1162</v>
      </c>
      <c r="W127" s="169" t="s">
        <v>1162</v>
      </c>
      <c r="X127" t="s">
        <v>1051</v>
      </c>
      <c r="Y127" t="s">
        <v>1051</v>
      </c>
      <c r="Z127" t="s">
        <v>1051</v>
      </c>
      <c r="AA127" t="s">
        <v>1053</v>
      </c>
      <c r="AB127" t="s">
        <v>2102</v>
      </c>
      <c r="AC127" t="s">
        <v>3040</v>
      </c>
      <c r="AD127" t="s">
        <v>2102</v>
      </c>
      <c r="AE127" t="s">
        <v>2102</v>
      </c>
      <c r="AF127" t="s">
        <v>3041</v>
      </c>
      <c r="AG127" t="s">
        <v>3042</v>
      </c>
      <c r="AH127" t="s">
        <v>3043</v>
      </c>
      <c r="AI127" t="s">
        <v>3044</v>
      </c>
      <c r="AJ127" t="s">
        <v>2102</v>
      </c>
      <c r="AK127" t="s">
        <v>2102</v>
      </c>
      <c r="AL127" t="s">
        <v>2102</v>
      </c>
      <c r="AM127" t="s">
        <v>3045</v>
      </c>
      <c r="AN127" t="s">
        <v>1074</v>
      </c>
      <c r="AO127" t="s">
        <v>1076</v>
      </c>
      <c r="AP127" t="s">
        <v>1076</v>
      </c>
      <c r="AQ127" t="s">
        <v>1074</v>
      </c>
      <c r="AR127" t="s">
        <v>1076</v>
      </c>
      <c r="AS127" t="s">
        <v>1074</v>
      </c>
      <c r="AT127" t="s">
        <v>1074</v>
      </c>
      <c r="AU127" t="s">
        <v>1074</v>
      </c>
      <c r="AV127" t="s">
        <v>1072</v>
      </c>
      <c r="AW127" t="s">
        <v>1074</v>
      </c>
      <c r="AX127" t="s">
        <v>1076</v>
      </c>
      <c r="AY127" t="s">
        <v>1076</v>
      </c>
      <c r="AZ127" t="s">
        <v>1074</v>
      </c>
      <c r="BA127" t="s">
        <v>1076</v>
      </c>
      <c r="BB127" t="s">
        <v>1074</v>
      </c>
      <c r="BC127" t="s">
        <v>1074</v>
      </c>
      <c r="BD127" t="s">
        <v>1074</v>
      </c>
      <c r="BE127" t="s">
        <v>1072</v>
      </c>
      <c r="BF127" t="s">
        <v>1074</v>
      </c>
      <c r="BG127" t="s">
        <v>1076</v>
      </c>
      <c r="BH127" t="s">
        <v>1076</v>
      </c>
      <c r="BI127" t="s">
        <v>1076</v>
      </c>
      <c r="BJ127" t="s">
        <v>1076</v>
      </c>
      <c r="BK127" t="s">
        <v>1076</v>
      </c>
      <c r="BL127" t="s">
        <v>1074</v>
      </c>
      <c r="BM127" t="s">
        <v>1074</v>
      </c>
      <c r="BN127" t="s">
        <v>1074</v>
      </c>
      <c r="BO127" t="s">
        <v>1162</v>
      </c>
      <c r="BP127" t="s">
        <v>5640</v>
      </c>
      <c r="BQ127" t="s">
        <v>5641</v>
      </c>
      <c r="BR127" t="s">
        <v>1162</v>
      </c>
      <c r="BS127" t="s">
        <v>5642</v>
      </c>
      <c r="BT127" t="s">
        <v>1162</v>
      </c>
      <c r="BU127" t="s">
        <v>1162</v>
      </c>
      <c r="BV127" t="s">
        <v>1162</v>
      </c>
      <c r="BW127" t="s">
        <v>1162</v>
      </c>
      <c r="BX127" t="s">
        <v>5643</v>
      </c>
      <c r="BY127" t="s">
        <v>5644</v>
      </c>
      <c r="BZ127" t="s">
        <v>5645</v>
      </c>
      <c r="CA127" t="s">
        <v>5646</v>
      </c>
      <c r="CB127" t="s">
        <v>5647</v>
      </c>
      <c r="CC127" t="s">
        <v>5648</v>
      </c>
      <c r="CD127" t="s">
        <v>5644</v>
      </c>
      <c r="CE127" t="s">
        <v>5649</v>
      </c>
      <c r="CF127" t="s">
        <v>5650</v>
      </c>
      <c r="CG127" t="s">
        <v>5651</v>
      </c>
      <c r="CH127" t="s">
        <v>5652</v>
      </c>
      <c r="CI127" t="s">
        <v>5653</v>
      </c>
      <c r="CJ127" t="s">
        <v>5654</v>
      </c>
      <c r="CK127" t="s">
        <v>5655</v>
      </c>
      <c r="CL127" t="s">
        <v>5656</v>
      </c>
      <c r="CM127" t="s">
        <v>5657</v>
      </c>
      <c r="CN127" t="s">
        <v>5658</v>
      </c>
      <c r="CO127" t="s">
        <v>5659</v>
      </c>
      <c r="CP127" t="s">
        <v>2050</v>
      </c>
      <c r="CQ127" t="s">
        <v>2050</v>
      </c>
      <c r="CR127" t="s">
        <v>2050</v>
      </c>
      <c r="CS127" t="s">
        <v>2050</v>
      </c>
      <c r="CT127" t="s">
        <v>2050</v>
      </c>
      <c r="CU127" t="s">
        <v>2050</v>
      </c>
      <c r="CV127" t="s">
        <v>2050</v>
      </c>
      <c r="CW127" t="s">
        <v>2050</v>
      </c>
      <c r="CX127" t="s">
        <v>2050</v>
      </c>
      <c r="DA127" t="s">
        <v>1288</v>
      </c>
      <c r="DB127" t="s">
        <v>1162</v>
      </c>
    </row>
    <row r="128" spans="1:106" x14ac:dyDescent="0.3">
      <c r="A128" t="s">
        <v>616</v>
      </c>
      <c r="B128" t="s">
        <v>617</v>
      </c>
      <c r="C128" t="s">
        <v>1276</v>
      </c>
      <c r="D128" t="s">
        <v>1277</v>
      </c>
      <c r="E128" t="s">
        <v>1278</v>
      </c>
      <c r="F128" t="s">
        <v>1279</v>
      </c>
      <c r="G128">
        <v>0</v>
      </c>
      <c r="H128">
        <v>0</v>
      </c>
      <c r="I128">
        <v>0</v>
      </c>
      <c r="J128">
        <v>0</v>
      </c>
      <c r="K128">
        <v>0</v>
      </c>
      <c r="L128">
        <v>0</v>
      </c>
      <c r="M128" t="s">
        <v>1020</v>
      </c>
      <c r="N128" t="s">
        <v>1020</v>
      </c>
      <c r="O128" t="s">
        <v>1020</v>
      </c>
      <c r="P128" t="s">
        <v>1020</v>
      </c>
      <c r="Q128" t="s">
        <v>1162</v>
      </c>
      <c r="R128" t="s">
        <v>1162</v>
      </c>
      <c r="S128" t="s">
        <v>1162</v>
      </c>
      <c r="T128" t="s">
        <v>1162</v>
      </c>
      <c r="U128" t="s">
        <v>1020</v>
      </c>
      <c r="V128" t="s">
        <v>1162</v>
      </c>
      <c r="W128" s="169" t="s">
        <v>1162</v>
      </c>
      <c r="X128" t="s">
        <v>1053</v>
      </c>
      <c r="Y128" t="s">
        <v>1053</v>
      </c>
      <c r="Z128" t="s">
        <v>1051</v>
      </c>
      <c r="AA128" t="s">
        <v>1053</v>
      </c>
      <c r="AB128" t="s">
        <v>3046</v>
      </c>
      <c r="AC128" t="s">
        <v>3047</v>
      </c>
      <c r="AD128" t="s">
        <v>2138</v>
      </c>
      <c r="AE128" t="s">
        <v>3048</v>
      </c>
      <c r="AF128" t="s">
        <v>3049</v>
      </c>
      <c r="AG128" t="s">
        <v>3050</v>
      </c>
      <c r="AH128" t="s">
        <v>3051</v>
      </c>
      <c r="AI128" t="s">
        <v>3052</v>
      </c>
      <c r="AJ128" t="s">
        <v>3053</v>
      </c>
      <c r="AK128" t="s">
        <v>2138</v>
      </c>
      <c r="AL128" t="s">
        <v>2138</v>
      </c>
      <c r="AM128" t="s">
        <v>3054</v>
      </c>
      <c r="AN128" t="s">
        <v>1072</v>
      </c>
      <c r="AO128" t="s">
        <v>1072</v>
      </c>
      <c r="AP128" t="s">
        <v>1074</v>
      </c>
      <c r="AQ128" t="s">
        <v>1074</v>
      </c>
      <c r="AR128" t="s">
        <v>1074</v>
      </c>
      <c r="AS128" t="s">
        <v>1074</v>
      </c>
      <c r="AT128" t="s">
        <v>1076</v>
      </c>
      <c r="AU128" t="s">
        <v>1074</v>
      </c>
      <c r="AV128" t="s">
        <v>1074</v>
      </c>
      <c r="AW128" t="s">
        <v>1072</v>
      </c>
      <c r="AX128" t="s">
        <v>1072</v>
      </c>
      <c r="AY128" t="s">
        <v>1074</v>
      </c>
      <c r="AZ128" t="s">
        <v>1074</v>
      </c>
      <c r="BA128" t="s">
        <v>1074</v>
      </c>
      <c r="BB128" t="s">
        <v>1074</v>
      </c>
      <c r="BC128" t="s">
        <v>1076</v>
      </c>
      <c r="BD128" t="s">
        <v>1074</v>
      </c>
      <c r="BE128" t="s">
        <v>1074</v>
      </c>
      <c r="BF128" t="s">
        <v>1072</v>
      </c>
      <c r="BG128" t="s">
        <v>1072</v>
      </c>
      <c r="BH128" t="s">
        <v>1074</v>
      </c>
      <c r="BI128" t="s">
        <v>1074</v>
      </c>
      <c r="BJ128" t="s">
        <v>1074</v>
      </c>
      <c r="BK128" t="s">
        <v>1074</v>
      </c>
      <c r="BL128" t="s">
        <v>1076</v>
      </c>
      <c r="BM128" t="s">
        <v>1074</v>
      </c>
      <c r="BN128" t="s">
        <v>1074</v>
      </c>
      <c r="BO128" t="s">
        <v>1162</v>
      </c>
      <c r="BP128" t="s">
        <v>1162</v>
      </c>
      <c r="BQ128" t="s">
        <v>1162</v>
      </c>
      <c r="BR128" t="s">
        <v>1162</v>
      </c>
      <c r="BS128" t="s">
        <v>1162</v>
      </c>
      <c r="BT128" t="s">
        <v>1162</v>
      </c>
      <c r="BU128" t="s">
        <v>5660</v>
      </c>
      <c r="BV128" t="s">
        <v>1162</v>
      </c>
      <c r="BW128" t="s">
        <v>1162</v>
      </c>
      <c r="BX128" t="s">
        <v>5661</v>
      </c>
      <c r="BY128" t="s">
        <v>5662</v>
      </c>
      <c r="BZ128" t="s">
        <v>5663</v>
      </c>
      <c r="CA128" t="s">
        <v>5664</v>
      </c>
      <c r="CB128" t="s">
        <v>5665</v>
      </c>
      <c r="CC128" t="s">
        <v>5666</v>
      </c>
      <c r="CD128" t="s">
        <v>5667</v>
      </c>
      <c r="CE128" t="s">
        <v>2038</v>
      </c>
      <c r="CF128" t="s">
        <v>5668</v>
      </c>
      <c r="CG128" t="s">
        <v>5669</v>
      </c>
      <c r="CH128" t="s">
        <v>5670</v>
      </c>
      <c r="CI128" t="s">
        <v>5671</v>
      </c>
      <c r="CJ128" t="s">
        <v>5672</v>
      </c>
      <c r="CK128" t="s">
        <v>5673</v>
      </c>
      <c r="CL128" t="s">
        <v>5674</v>
      </c>
      <c r="CM128" t="s">
        <v>5675</v>
      </c>
      <c r="CN128" t="s">
        <v>5676</v>
      </c>
      <c r="CO128" t="s">
        <v>5677</v>
      </c>
      <c r="CP128" t="s">
        <v>5678</v>
      </c>
      <c r="CQ128" t="s">
        <v>5679</v>
      </c>
      <c r="CR128" t="s">
        <v>5680</v>
      </c>
      <c r="CS128" t="s">
        <v>5681</v>
      </c>
      <c r="CT128" t="s">
        <v>5682</v>
      </c>
      <c r="CU128" t="s">
        <v>5683</v>
      </c>
      <c r="CV128" t="s">
        <v>5684</v>
      </c>
      <c r="CW128" t="s">
        <v>5685</v>
      </c>
      <c r="CX128" t="s">
        <v>5686</v>
      </c>
      <c r="DA128" t="s">
        <v>1288</v>
      </c>
      <c r="DB128" t="s">
        <v>1162</v>
      </c>
    </row>
    <row r="129" spans="1:106" x14ac:dyDescent="0.3">
      <c r="A129" t="s">
        <v>618</v>
      </c>
      <c r="B129" t="s">
        <v>619</v>
      </c>
      <c r="C129" t="s">
        <v>1244</v>
      </c>
      <c r="D129" t="s">
        <v>1245</v>
      </c>
      <c r="E129" t="s">
        <v>1246</v>
      </c>
      <c r="F129" t="s">
        <v>1247</v>
      </c>
      <c r="G129">
        <v>0</v>
      </c>
      <c r="H129">
        <v>0</v>
      </c>
      <c r="I129">
        <v>0</v>
      </c>
      <c r="J129">
        <v>0</v>
      </c>
      <c r="K129">
        <v>0</v>
      </c>
      <c r="L129">
        <v>0</v>
      </c>
      <c r="M129" t="s">
        <v>1020</v>
      </c>
      <c r="N129" t="s">
        <v>1020</v>
      </c>
      <c r="O129" t="s">
        <v>1020</v>
      </c>
      <c r="P129" t="s">
        <v>1020</v>
      </c>
      <c r="Q129" t="s">
        <v>1162</v>
      </c>
      <c r="R129" t="s">
        <v>1162</v>
      </c>
      <c r="S129" t="s">
        <v>1162</v>
      </c>
      <c r="T129" t="s">
        <v>1162</v>
      </c>
      <c r="U129" t="s">
        <v>1020</v>
      </c>
      <c r="V129" t="s">
        <v>1162</v>
      </c>
      <c r="W129" s="169" t="s">
        <v>1162</v>
      </c>
      <c r="X129" t="s">
        <v>1053</v>
      </c>
      <c r="Y129" t="s">
        <v>1051</v>
      </c>
      <c r="Z129" t="s">
        <v>1051</v>
      </c>
      <c r="AA129" t="s">
        <v>1051</v>
      </c>
      <c r="AB129" t="s">
        <v>3055</v>
      </c>
      <c r="AC129" t="s">
        <v>3056</v>
      </c>
      <c r="AD129" t="s">
        <v>3057</v>
      </c>
      <c r="AE129" t="s">
        <v>3058</v>
      </c>
      <c r="AF129" t="s">
        <v>3059</v>
      </c>
      <c r="AG129" t="s">
        <v>3060</v>
      </c>
      <c r="AH129" t="s">
        <v>3061</v>
      </c>
      <c r="AI129" t="s">
        <v>3062</v>
      </c>
      <c r="AJ129" t="s">
        <v>2159</v>
      </c>
      <c r="AK129" t="s">
        <v>2159</v>
      </c>
      <c r="AL129" t="s">
        <v>2159</v>
      </c>
      <c r="AM129" t="s">
        <v>2159</v>
      </c>
      <c r="AN129" t="s">
        <v>1074</v>
      </c>
      <c r="AO129" t="s">
        <v>1076</v>
      </c>
      <c r="AP129" t="s">
        <v>1076</v>
      </c>
      <c r="AQ129" t="s">
        <v>1074</v>
      </c>
      <c r="AR129" t="s">
        <v>1072</v>
      </c>
      <c r="AS129" t="s">
        <v>1074</v>
      </c>
      <c r="AT129" t="s">
        <v>1076</v>
      </c>
      <c r="AU129" t="s">
        <v>1076</v>
      </c>
      <c r="AV129" t="s">
        <v>1072</v>
      </c>
      <c r="AW129" t="s">
        <v>1074</v>
      </c>
      <c r="AX129" t="s">
        <v>1076</v>
      </c>
      <c r="AY129" t="s">
        <v>1076</v>
      </c>
      <c r="AZ129" t="s">
        <v>1074</v>
      </c>
      <c r="BA129" t="s">
        <v>1074</v>
      </c>
      <c r="BB129" t="s">
        <v>1074</v>
      </c>
      <c r="BC129" t="s">
        <v>1076</v>
      </c>
      <c r="BD129" t="s">
        <v>1076</v>
      </c>
      <c r="BE129" t="s">
        <v>1074</v>
      </c>
      <c r="BF129" t="s">
        <v>1076</v>
      </c>
      <c r="BG129" t="s">
        <v>1076</v>
      </c>
      <c r="BH129" t="s">
        <v>1078</v>
      </c>
      <c r="BI129" t="s">
        <v>1076</v>
      </c>
      <c r="BJ129" t="s">
        <v>1074</v>
      </c>
      <c r="BK129" t="s">
        <v>1076</v>
      </c>
      <c r="BL129" t="s">
        <v>1076</v>
      </c>
      <c r="BM129" t="s">
        <v>1076</v>
      </c>
      <c r="BN129" t="s">
        <v>1074</v>
      </c>
      <c r="BO129" t="s">
        <v>1162</v>
      </c>
      <c r="BP129" t="s">
        <v>5687</v>
      </c>
      <c r="BQ129" t="s">
        <v>5688</v>
      </c>
      <c r="BR129" t="s">
        <v>1162</v>
      </c>
      <c r="BS129" t="s">
        <v>1162</v>
      </c>
      <c r="BT129" t="s">
        <v>1162</v>
      </c>
      <c r="BU129" t="s">
        <v>4405</v>
      </c>
      <c r="BV129" t="s">
        <v>5689</v>
      </c>
      <c r="BW129" t="s">
        <v>1162</v>
      </c>
      <c r="BX129" t="s">
        <v>5690</v>
      </c>
      <c r="BY129" t="s">
        <v>5691</v>
      </c>
      <c r="BZ129" t="s">
        <v>5692</v>
      </c>
      <c r="CA129" t="s">
        <v>5693</v>
      </c>
      <c r="CB129" t="s">
        <v>5694</v>
      </c>
      <c r="CC129" t="s">
        <v>4412</v>
      </c>
      <c r="CD129" t="s">
        <v>2050</v>
      </c>
      <c r="CE129" t="s">
        <v>4414</v>
      </c>
      <c r="CF129" t="s">
        <v>5695</v>
      </c>
      <c r="CG129" t="s">
        <v>5696</v>
      </c>
      <c r="CH129" t="s">
        <v>5697</v>
      </c>
      <c r="CI129" t="s">
        <v>4418</v>
      </c>
      <c r="CJ129" t="s">
        <v>4419</v>
      </c>
      <c r="CK129" t="s">
        <v>4420</v>
      </c>
      <c r="CL129" t="s">
        <v>4421</v>
      </c>
      <c r="CM129" t="s">
        <v>4405</v>
      </c>
      <c r="CN129" t="s">
        <v>4422</v>
      </c>
      <c r="CO129" t="s">
        <v>5698</v>
      </c>
      <c r="CP129" t="s">
        <v>3296</v>
      </c>
      <c r="CQ129" t="s">
        <v>3296</v>
      </c>
      <c r="CR129" t="s">
        <v>3296</v>
      </c>
      <c r="CS129" t="s">
        <v>3296</v>
      </c>
      <c r="CT129" t="s">
        <v>3296</v>
      </c>
      <c r="CU129" t="s">
        <v>3296</v>
      </c>
      <c r="CV129" t="s">
        <v>3296</v>
      </c>
      <c r="CW129" t="s">
        <v>3296</v>
      </c>
      <c r="CX129" t="s">
        <v>5699</v>
      </c>
      <c r="DA129" t="s">
        <v>1288</v>
      </c>
      <c r="DB129" t="s">
        <v>1162</v>
      </c>
    </row>
    <row r="130" spans="1:106" x14ac:dyDescent="0.3">
      <c r="A130" t="s">
        <v>622</v>
      </c>
      <c r="B130" t="s">
        <v>623</v>
      </c>
      <c r="C130" t="s">
        <v>1387</v>
      </c>
      <c r="D130" t="s">
        <v>1388</v>
      </c>
      <c r="E130" t="s">
        <v>1389</v>
      </c>
      <c r="F130" t="s">
        <v>1390</v>
      </c>
      <c r="G130">
        <v>0</v>
      </c>
      <c r="H130">
        <v>0</v>
      </c>
      <c r="I130">
        <v>0</v>
      </c>
      <c r="J130">
        <v>0</v>
      </c>
      <c r="K130">
        <v>0</v>
      </c>
      <c r="L130">
        <v>0</v>
      </c>
      <c r="M130" t="s">
        <v>1020</v>
      </c>
      <c r="N130" t="s">
        <v>1020</v>
      </c>
      <c r="O130" t="s">
        <v>1020</v>
      </c>
      <c r="P130" t="s">
        <v>1020</v>
      </c>
      <c r="Q130" t="s">
        <v>1162</v>
      </c>
      <c r="R130" t="s">
        <v>1162</v>
      </c>
      <c r="S130" t="s">
        <v>1162</v>
      </c>
      <c r="T130" t="s">
        <v>1162</v>
      </c>
      <c r="U130" t="s">
        <v>1020</v>
      </c>
      <c r="V130" t="s">
        <v>1162</v>
      </c>
      <c r="W130" s="169" t="s">
        <v>1162</v>
      </c>
      <c r="X130" t="s">
        <v>1053</v>
      </c>
      <c r="Y130" t="s">
        <v>1051</v>
      </c>
      <c r="Z130" t="s">
        <v>1055</v>
      </c>
      <c r="AA130" t="s">
        <v>1051</v>
      </c>
      <c r="AB130" t="s">
        <v>3063</v>
      </c>
      <c r="AC130" t="s">
        <v>2050</v>
      </c>
      <c r="AD130" t="s">
        <v>3064</v>
      </c>
      <c r="AE130" t="s">
        <v>2050</v>
      </c>
      <c r="AF130" t="s">
        <v>2050</v>
      </c>
      <c r="AG130" t="s">
        <v>3065</v>
      </c>
      <c r="AH130" t="s">
        <v>3066</v>
      </c>
      <c r="AI130" t="s">
        <v>3067</v>
      </c>
      <c r="AJ130" t="s">
        <v>2050</v>
      </c>
      <c r="AK130" t="s">
        <v>2050</v>
      </c>
      <c r="AL130" t="s">
        <v>2050</v>
      </c>
      <c r="AM130" t="s">
        <v>2050</v>
      </c>
      <c r="AN130" t="s">
        <v>1074</v>
      </c>
      <c r="AO130" t="s">
        <v>1074</v>
      </c>
      <c r="AP130" t="s">
        <v>1074</v>
      </c>
      <c r="AQ130" t="s">
        <v>1074</v>
      </c>
      <c r="AR130" t="s">
        <v>1074</v>
      </c>
      <c r="AS130" t="s">
        <v>1072</v>
      </c>
      <c r="AT130" t="s">
        <v>1074</v>
      </c>
      <c r="AU130" t="s">
        <v>1074</v>
      </c>
      <c r="AV130" t="s">
        <v>1074</v>
      </c>
      <c r="AW130" t="s">
        <v>1076</v>
      </c>
      <c r="AX130" t="s">
        <v>1076</v>
      </c>
      <c r="AY130" t="s">
        <v>1076</v>
      </c>
      <c r="AZ130" t="s">
        <v>1076</v>
      </c>
      <c r="BA130" t="s">
        <v>1076</v>
      </c>
      <c r="BB130" t="s">
        <v>1072</v>
      </c>
      <c r="BC130" t="s">
        <v>1076</v>
      </c>
      <c r="BD130" t="s">
        <v>1076</v>
      </c>
      <c r="BE130" t="s">
        <v>1074</v>
      </c>
      <c r="BF130" t="s">
        <v>1076</v>
      </c>
      <c r="BG130" t="s">
        <v>1076</v>
      </c>
      <c r="BH130" t="s">
        <v>1076</v>
      </c>
      <c r="BI130" t="s">
        <v>1076</v>
      </c>
      <c r="BJ130" t="s">
        <v>1076</v>
      </c>
      <c r="BK130" t="s">
        <v>1072</v>
      </c>
      <c r="BL130" t="s">
        <v>1076</v>
      </c>
      <c r="BM130" t="s">
        <v>1076</v>
      </c>
      <c r="BN130" t="s">
        <v>1076</v>
      </c>
      <c r="BO130" t="s">
        <v>1162</v>
      </c>
      <c r="BP130" t="s">
        <v>1162</v>
      </c>
      <c r="BQ130" t="s">
        <v>1162</v>
      </c>
      <c r="BR130" t="s">
        <v>1162</v>
      </c>
      <c r="BS130" t="s">
        <v>1162</v>
      </c>
      <c r="BT130" t="s">
        <v>1162</v>
      </c>
      <c r="BU130" t="s">
        <v>1162</v>
      </c>
      <c r="BV130" t="s">
        <v>1162</v>
      </c>
      <c r="BW130" t="s">
        <v>1162</v>
      </c>
      <c r="BX130" t="s">
        <v>5643</v>
      </c>
      <c r="BY130" t="s">
        <v>5644</v>
      </c>
      <c r="BZ130" t="s">
        <v>5645</v>
      </c>
      <c r="CA130" t="s">
        <v>5646</v>
      </c>
      <c r="CB130" t="s">
        <v>5647</v>
      </c>
      <c r="CC130" t="s">
        <v>5648</v>
      </c>
      <c r="CD130" t="s">
        <v>5644</v>
      </c>
      <c r="CE130" t="s">
        <v>5649</v>
      </c>
      <c r="CF130" t="s">
        <v>5650</v>
      </c>
      <c r="CG130" t="s">
        <v>5651</v>
      </c>
      <c r="CH130" t="s">
        <v>5700</v>
      </c>
      <c r="CI130" t="s">
        <v>5653</v>
      </c>
      <c r="CJ130" t="s">
        <v>5701</v>
      </c>
      <c r="CK130" t="s">
        <v>5655</v>
      </c>
      <c r="CL130" t="s">
        <v>5656</v>
      </c>
      <c r="CM130" t="s">
        <v>5657</v>
      </c>
      <c r="CN130" t="s">
        <v>5658</v>
      </c>
      <c r="CO130" t="s">
        <v>5659</v>
      </c>
      <c r="CP130" t="s">
        <v>2050</v>
      </c>
      <c r="CQ130" t="s">
        <v>2050</v>
      </c>
      <c r="CR130" t="s">
        <v>2050</v>
      </c>
      <c r="CS130" t="s">
        <v>2050</v>
      </c>
      <c r="CT130" t="s">
        <v>2050</v>
      </c>
      <c r="CU130" t="s">
        <v>2050</v>
      </c>
      <c r="CV130" t="s">
        <v>2050</v>
      </c>
      <c r="CW130" t="s">
        <v>2050</v>
      </c>
      <c r="CX130" t="s">
        <v>2050</v>
      </c>
      <c r="DA130" t="s">
        <v>1288</v>
      </c>
      <c r="DB130" t="s">
        <v>1162</v>
      </c>
    </row>
    <row r="131" spans="1:106" x14ac:dyDescent="0.3">
      <c r="A131" t="s">
        <v>624</v>
      </c>
      <c r="B131" t="s">
        <v>625</v>
      </c>
      <c r="C131" t="s">
        <v>1248</v>
      </c>
      <c r="D131" t="s">
        <v>1249</v>
      </c>
      <c r="E131" t="s">
        <v>1250</v>
      </c>
      <c r="F131" t="s">
        <v>1251</v>
      </c>
      <c r="G131">
        <v>0</v>
      </c>
      <c r="H131">
        <v>0</v>
      </c>
      <c r="I131">
        <v>0</v>
      </c>
      <c r="J131">
        <v>0</v>
      </c>
      <c r="K131">
        <v>0</v>
      </c>
      <c r="L131">
        <v>0</v>
      </c>
      <c r="M131" t="s">
        <v>1020</v>
      </c>
      <c r="N131" t="s">
        <v>1020</v>
      </c>
      <c r="O131" t="s">
        <v>1020</v>
      </c>
      <c r="P131" t="s">
        <v>1020</v>
      </c>
      <c r="Q131" t="s">
        <v>1162</v>
      </c>
      <c r="R131" t="s">
        <v>1162</v>
      </c>
      <c r="S131" t="s">
        <v>1162</v>
      </c>
      <c r="T131" t="s">
        <v>1162</v>
      </c>
      <c r="U131" t="s">
        <v>1020</v>
      </c>
      <c r="V131" t="s">
        <v>1162</v>
      </c>
      <c r="W131" s="169" t="s">
        <v>1162</v>
      </c>
      <c r="X131" t="s">
        <v>1051</v>
      </c>
      <c r="Y131" t="s">
        <v>1051</v>
      </c>
      <c r="Z131" t="s">
        <v>1053</v>
      </c>
      <c r="AA131" t="s">
        <v>1051</v>
      </c>
      <c r="AB131" t="s">
        <v>3068</v>
      </c>
      <c r="AC131" t="s">
        <v>3069</v>
      </c>
      <c r="AD131" t="s">
        <v>3070</v>
      </c>
      <c r="AE131" t="s">
        <v>3071</v>
      </c>
      <c r="AF131" t="s">
        <v>3072</v>
      </c>
      <c r="AG131" t="s">
        <v>3073</v>
      </c>
      <c r="AH131" t="s">
        <v>3074</v>
      </c>
      <c r="AI131" t="s">
        <v>3075</v>
      </c>
      <c r="AJ131" t="s">
        <v>2138</v>
      </c>
      <c r="AK131" t="s">
        <v>2138</v>
      </c>
      <c r="AL131" t="s">
        <v>2138</v>
      </c>
      <c r="AM131" t="s">
        <v>2138</v>
      </c>
      <c r="AN131" t="s">
        <v>1074</v>
      </c>
      <c r="AO131" t="s">
        <v>1074</v>
      </c>
      <c r="AP131" t="s">
        <v>1074</v>
      </c>
      <c r="AQ131" t="s">
        <v>1074</v>
      </c>
      <c r="AR131" t="s">
        <v>1072</v>
      </c>
      <c r="AS131" t="s">
        <v>1072</v>
      </c>
      <c r="AT131" t="s">
        <v>1074</v>
      </c>
      <c r="AU131" t="s">
        <v>1074</v>
      </c>
      <c r="AV131" t="s">
        <v>1074</v>
      </c>
      <c r="AW131" t="s">
        <v>1074</v>
      </c>
      <c r="AX131" t="s">
        <v>1074</v>
      </c>
      <c r="AY131" t="s">
        <v>1074</v>
      </c>
      <c r="AZ131" t="s">
        <v>1074</v>
      </c>
      <c r="BA131" t="s">
        <v>1074</v>
      </c>
      <c r="BB131" t="s">
        <v>1074</v>
      </c>
      <c r="BC131" t="s">
        <v>1074</v>
      </c>
      <c r="BD131" t="s">
        <v>1074</v>
      </c>
      <c r="BE131" t="s">
        <v>1074</v>
      </c>
      <c r="BF131" t="s">
        <v>1074</v>
      </c>
      <c r="BG131" t="s">
        <v>1074</v>
      </c>
      <c r="BH131" t="s">
        <v>1076</v>
      </c>
      <c r="BI131" t="s">
        <v>1074</v>
      </c>
      <c r="BJ131" t="s">
        <v>1074</v>
      </c>
      <c r="BK131" t="s">
        <v>1074</v>
      </c>
      <c r="BL131" t="s">
        <v>1074</v>
      </c>
      <c r="BM131" t="s">
        <v>1074</v>
      </c>
      <c r="BN131" t="s">
        <v>1074</v>
      </c>
      <c r="BO131" t="s">
        <v>1162</v>
      </c>
      <c r="BP131" t="s">
        <v>1162</v>
      </c>
      <c r="BQ131" t="s">
        <v>1162</v>
      </c>
      <c r="BR131" t="s">
        <v>1162</v>
      </c>
      <c r="BS131" t="s">
        <v>1162</v>
      </c>
      <c r="BT131" t="s">
        <v>1162</v>
      </c>
      <c r="BU131" t="s">
        <v>1162</v>
      </c>
      <c r="BV131" t="s">
        <v>1162</v>
      </c>
      <c r="BW131" t="s">
        <v>1162</v>
      </c>
      <c r="BX131" t="s">
        <v>5702</v>
      </c>
      <c r="BY131" t="s">
        <v>5703</v>
      </c>
      <c r="BZ131" t="s">
        <v>5704</v>
      </c>
      <c r="CA131" t="s">
        <v>5704</v>
      </c>
      <c r="CB131" t="s">
        <v>5705</v>
      </c>
      <c r="CC131" t="s">
        <v>5706</v>
      </c>
      <c r="CD131" t="s">
        <v>5704</v>
      </c>
      <c r="CE131" t="s">
        <v>5704</v>
      </c>
      <c r="CF131" t="s">
        <v>5707</v>
      </c>
      <c r="CG131" t="s">
        <v>5708</v>
      </c>
      <c r="CH131" t="s">
        <v>5709</v>
      </c>
      <c r="CI131" t="s">
        <v>5710</v>
      </c>
      <c r="CJ131" t="s">
        <v>5711</v>
      </c>
      <c r="CK131" t="s">
        <v>5712</v>
      </c>
      <c r="CL131" t="s">
        <v>5713</v>
      </c>
      <c r="CM131" t="s">
        <v>5714</v>
      </c>
      <c r="CN131" t="s">
        <v>5715</v>
      </c>
      <c r="CO131" t="s">
        <v>5716</v>
      </c>
      <c r="CP131" t="s">
        <v>5717</v>
      </c>
      <c r="CQ131" t="s">
        <v>5717</v>
      </c>
      <c r="CR131" t="s">
        <v>5717</v>
      </c>
      <c r="CS131" t="s">
        <v>5717</v>
      </c>
      <c r="CT131" t="s">
        <v>5717</v>
      </c>
      <c r="CU131" t="s">
        <v>5717</v>
      </c>
      <c r="CV131" t="s">
        <v>5717</v>
      </c>
      <c r="CW131" t="s">
        <v>5717</v>
      </c>
      <c r="CX131" t="s">
        <v>5717</v>
      </c>
      <c r="DA131" t="s">
        <v>1288</v>
      </c>
      <c r="DB131" t="s">
        <v>1162</v>
      </c>
    </row>
    <row r="132" spans="1:106" x14ac:dyDescent="0.3">
      <c r="A132" t="s">
        <v>626</v>
      </c>
      <c r="B132" t="s">
        <v>627</v>
      </c>
      <c r="C132" t="s">
        <v>1581</v>
      </c>
      <c r="D132" t="s">
        <v>1582</v>
      </c>
      <c r="E132" t="s">
        <v>1583</v>
      </c>
      <c r="F132" t="s">
        <v>1584</v>
      </c>
      <c r="G132">
        <v>0</v>
      </c>
      <c r="H132">
        <v>0</v>
      </c>
      <c r="I132">
        <v>0</v>
      </c>
      <c r="J132">
        <v>0</v>
      </c>
      <c r="K132">
        <v>0</v>
      </c>
      <c r="L132">
        <v>0</v>
      </c>
      <c r="M132" t="s">
        <v>1020</v>
      </c>
      <c r="N132" t="s">
        <v>1020</v>
      </c>
      <c r="O132" t="s">
        <v>1020</v>
      </c>
      <c r="P132" t="s">
        <v>1020</v>
      </c>
      <c r="Q132" t="s">
        <v>1162</v>
      </c>
      <c r="R132" t="s">
        <v>1162</v>
      </c>
      <c r="S132" t="s">
        <v>1162</v>
      </c>
      <c r="T132" t="s">
        <v>1162</v>
      </c>
      <c r="U132" t="s">
        <v>1020</v>
      </c>
      <c r="V132" t="s">
        <v>1162</v>
      </c>
      <c r="W132" s="169" t="s">
        <v>1162</v>
      </c>
      <c r="X132" t="s">
        <v>1053</v>
      </c>
      <c r="Y132" t="s">
        <v>1053</v>
      </c>
      <c r="Z132" t="s">
        <v>1053</v>
      </c>
      <c r="AA132" t="s">
        <v>1051</v>
      </c>
      <c r="AB132" t="s">
        <v>3076</v>
      </c>
      <c r="AC132" t="s">
        <v>3077</v>
      </c>
      <c r="AD132" t="s">
        <v>3078</v>
      </c>
      <c r="AE132" t="s">
        <v>3079</v>
      </c>
      <c r="AF132" t="s">
        <v>3080</v>
      </c>
      <c r="AG132" t="s">
        <v>3081</v>
      </c>
      <c r="AH132" t="s">
        <v>3082</v>
      </c>
      <c r="AI132" t="s">
        <v>3083</v>
      </c>
      <c r="AJ132" t="s">
        <v>3084</v>
      </c>
      <c r="AK132" t="s">
        <v>3084</v>
      </c>
      <c r="AL132" t="s">
        <v>3084</v>
      </c>
      <c r="AM132" t="s">
        <v>3084</v>
      </c>
      <c r="AN132" t="s">
        <v>1072</v>
      </c>
      <c r="AO132" t="s">
        <v>1076</v>
      </c>
      <c r="AP132" t="s">
        <v>1076</v>
      </c>
      <c r="AQ132" t="s">
        <v>1078</v>
      </c>
      <c r="AR132" t="s">
        <v>1076</v>
      </c>
      <c r="AS132" t="s">
        <v>1074</v>
      </c>
      <c r="AT132" t="s">
        <v>1074</v>
      </c>
      <c r="AU132" t="s">
        <v>1076</v>
      </c>
      <c r="AV132" t="s">
        <v>1074</v>
      </c>
      <c r="AW132" t="s">
        <v>1072</v>
      </c>
      <c r="AX132" t="s">
        <v>1076</v>
      </c>
      <c r="AY132" t="s">
        <v>1076</v>
      </c>
      <c r="AZ132" t="s">
        <v>1078</v>
      </c>
      <c r="BA132" t="s">
        <v>1076</v>
      </c>
      <c r="BB132" t="s">
        <v>1074</v>
      </c>
      <c r="BC132" t="s">
        <v>1074</v>
      </c>
      <c r="BD132" t="s">
        <v>1076</v>
      </c>
      <c r="BE132" t="s">
        <v>1074</v>
      </c>
      <c r="BF132" t="s">
        <v>1072</v>
      </c>
      <c r="BG132" t="s">
        <v>1076</v>
      </c>
      <c r="BH132" t="s">
        <v>1076</v>
      </c>
      <c r="BI132" t="s">
        <v>1078</v>
      </c>
      <c r="BJ132" t="s">
        <v>1076</v>
      </c>
      <c r="BK132" t="s">
        <v>1074</v>
      </c>
      <c r="BL132" t="s">
        <v>1074</v>
      </c>
      <c r="BM132" t="s">
        <v>1076</v>
      </c>
      <c r="BN132" t="s">
        <v>1074</v>
      </c>
      <c r="BO132" t="s">
        <v>1162</v>
      </c>
      <c r="BP132" t="s">
        <v>5718</v>
      </c>
      <c r="BQ132" t="s">
        <v>5719</v>
      </c>
      <c r="BR132" t="s">
        <v>5720</v>
      </c>
      <c r="BS132" t="s">
        <v>5721</v>
      </c>
      <c r="BT132" t="s">
        <v>1162</v>
      </c>
      <c r="BU132" t="s">
        <v>1162</v>
      </c>
      <c r="BV132" t="s">
        <v>5722</v>
      </c>
      <c r="BW132" t="s">
        <v>1162</v>
      </c>
      <c r="BX132" t="s">
        <v>5723</v>
      </c>
      <c r="BY132" t="s">
        <v>5724</v>
      </c>
      <c r="BZ132" t="s">
        <v>5725</v>
      </c>
      <c r="CA132" t="s">
        <v>5726</v>
      </c>
      <c r="CB132" t="s">
        <v>5727</v>
      </c>
      <c r="CC132" t="s">
        <v>5728</v>
      </c>
      <c r="CD132" t="s">
        <v>5729</v>
      </c>
      <c r="CE132" t="s">
        <v>5730</v>
      </c>
      <c r="CF132" t="s">
        <v>5731</v>
      </c>
      <c r="CG132" t="s">
        <v>5732</v>
      </c>
      <c r="CH132" t="s">
        <v>5733</v>
      </c>
      <c r="CI132" t="s">
        <v>5733</v>
      </c>
      <c r="CJ132" t="s">
        <v>5733</v>
      </c>
      <c r="CK132" t="s">
        <v>5733</v>
      </c>
      <c r="CL132" t="s">
        <v>5733</v>
      </c>
      <c r="CM132" t="s">
        <v>5733</v>
      </c>
      <c r="CN132" t="s">
        <v>5733</v>
      </c>
      <c r="CO132" t="s">
        <v>5734</v>
      </c>
      <c r="CP132" t="s">
        <v>5735</v>
      </c>
      <c r="CQ132" t="s">
        <v>5735</v>
      </c>
      <c r="CR132" t="s">
        <v>5735</v>
      </c>
      <c r="CS132" t="s">
        <v>5735</v>
      </c>
      <c r="CT132" t="s">
        <v>5735</v>
      </c>
      <c r="CU132" t="s">
        <v>5735</v>
      </c>
      <c r="CV132" t="s">
        <v>5735</v>
      </c>
      <c r="CW132" t="s">
        <v>5735</v>
      </c>
      <c r="CX132" t="s">
        <v>5735</v>
      </c>
      <c r="DA132" t="s">
        <v>1288</v>
      </c>
      <c r="DB132" t="s">
        <v>1162</v>
      </c>
    </row>
    <row r="133" spans="1:106" x14ac:dyDescent="0.3">
      <c r="A133" t="s">
        <v>628</v>
      </c>
      <c r="B133" t="s">
        <v>629</v>
      </c>
      <c r="C133" t="s">
        <v>1391</v>
      </c>
      <c r="D133" t="s">
        <v>1392</v>
      </c>
      <c r="E133" t="s">
        <v>1393</v>
      </c>
      <c r="F133" t="s">
        <v>1394</v>
      </c>
      <c r="G133">
        <v>0</v>
      </c>
      <c r="H133">
        <v>0</v>
      </c>
      <c r="I133">
        <v>0</v>
      </c>
      <c r="J133">
        <v>0</v>
      </c>
      <c r="K133">
        <v>0</v>
      </c>
      <c r="L133">
        <v>0</v>
      </c>
      <c r="M133" t="s">
        <v>1020</v>
      </c>
      <c r="N133" t="s">
        <v>1020</v>
      </c>
      <c r="O133" t="s">
        <v>1020</v>
      </c>
      <c r="P133" t="s">
        <v>1020</v>
      </c>
      <c r="Q133" t="s">
        <v>1162</v>
      </c>
      <c r="R133" t="s">
        <v>1162</v>
      </c>
      <c r="S133" t="s">
        <v>1162</v>
      </c>
      <c r="T133" t="s">
        <v>1162</v>
      </c>
      <c r="U133" t="s">
        <v>1020</v>
      </c>
      <c r="V133" t="s">
        <v>1162</v>
      </c>
      <c r="W133" s="169" t="s">
        <v>1162</v>
      </c>
      <c r="X133" t="s">
        <v>1053</v>
      </c>
      <c r="Y133" t="s">
        <v>1051</v>
      </c>
      <c r="Z133" t="s">
        <v>1053</v>
      </c>
      <c r="AA133" t="s">
        <v>1051</v>
      </c>
      <c r="AB133" t="s">
        <v>3085</v>
      </c>
      <c r="AC133" t="s">
        <v>3086</v>
      </c>
      <c r="AD133" t="s">
        <v>3087</v>
      </c>
      <c r="AE133" t="s">
        <v>3088</v>
      </c>
      <c r="AF133" t="s">
        <v>3089</v>
      </c>
      <c r="AG133" t="s">
        <v>3090</v>
      </c>
      <c r="AH133" t="s">
        <v>3091</v>
      </c>
      <c r="AI133" t="s">
        <v>3092</v>
      </c>
      <c r="AJ133" t="s">
        <v>3093</v>
      </c>
      <c r="AK133" t="s">
        <v>3094</v>
      </c>
      <c r="AL133" t="s">
        <v>3095</v>
      </c>
      <c r="AM133" t="s">
        <v>3096</v>
      </c>
      <c r="AN133" t="s">
        <v>1074</v>
      </c>
      <c r="AO133" t="s">
        <v>1076</v>
      </c>
      <c r="AP133" t="s">
        <v>1074</v>
      </c>
      <c r="AQ133" t="s">
        <v>1074</v>
      </c>
      <c r="AR133" t="s">
        <v>1074</v>
      </c>
      <c r="AS133" t="s">
        <v>1072</v>
      </c>
      <c r="AT133" t="s">
        <v>1076</v>
      </c>
      <c r="AU133" t="s">
        <v>1074</v>
      </c>
      <c r="AV133" t="s">
        <v>1074</v>
      </c>
      <c r="AW133" t="s">
        <v>1074</v>
      </c>
      <c r="AX133" t="s">
        <v>1076</v>
      </c>
      <c r="AY133" t="s">
        <v>1074</v>
      </c>
      <c r="AZ133" t="s">
        <v>1074</v>
      </c>
      <c r="BA133" t="s">
        <v>1074</v>
      </c>
      <c r="BB133" t="s">
        <v>1072</v>
      </c>
      <c r="BC133" t="s">
        <v>1076</v>
      </c>
      <c r="BD133" t="s">
        <v>1074</v>
      </c>
      <c r="BE133" t="s">
        <v>1074</v>
      </c>
      <c r="BF133" t="s">
        <v>1074</v>
      </c>
      <c r="BG133" t="s">
        <v>1076</v>
      </c>
      <c r="BH133" t="s">
        <v>1074</v>
      </c>
      <c r="BI133" t="s">
        <v>1076</v>
      </c>
      <c r="BJ133" t="s">
        <v>1076</v>
      </c>
      <c r="BK133" t="s">
        <v>1074</v>
      </c>
      <c r="BL133" t="s">
        <v>1076</v>
      </c>
      <c r="BM133" t="s">
        <v>1074</v>
      </c>
      <c r="BN133" t="s">
        <v>1074</v>
      </c>
      <c r="BO133" t="s">
        <v>1162</v>
      </c>
      <c r="BP133" t="s">
        <v>5736</v>
      </c>
      <c r="BQ133" t="s">
        <v>1162</v>
      </c>
      <c r="BR133" t="s">
        <v>1162</v>
      </c>
      <c r="BS133" t="s">
        <v>1162</v>
      </c>
      <c r="BT133" t="s">
        <v>1162</v>
      </c>
      <c r="BU133" t="s">
        <v>5737</v>
      </c>
      <c r="BV133" t="s">
        <v>1162</v>
      </c>
      <c r="BW133" t="s">
        <v>1162</v>
      </c>
      <c r="BX133" t="s">
        <v>5738</v>
      </c>
      <c r="BY133" t="s">
        <v>5739</v>
      </c>
      <c r="BZ133" t="s">
        <v>5740</v>
      </c>
      <c r="CA133" t="s">
        <v>5741</v>
      </c>
      <c r="CB133" t="s">
        <v>5742</v>
      </c>
      <c r="CC133" t="s">
        <v>5743</v>
      </c>
      <c r="CD133" t="s">
        <v>5744</v>
      </c>
      <c r="CE133" t="s">
        <v>5745</v>
      </c>
      <c r="CF133" t="s">
        <v>5746</v>
      </c>
      <c r="CG133" t="s">
        <v>5747</v>
      </c>
      <c r="CH133" t="s">
        <v>5748</v>
      </c>
      <c r="CI133" t="s">
        <v>5749</v>
      </c>
      <c r="CJ133" t="s">
        <v>5750</v>
      </c>
      <c r="CK133" t="s">
        <v>5751</v>
      </c>
      <c r="CL133" t="s">
        <v>5752</v>
      </c>
      <c r="CM133" t="s">
        <v>5753</v>
      </c>
      <c r="CN133" t="s">
        <v>5754</v>
      </c>
      <c r="CO133" t="s">
        <v>5755</v>
      </c>
      <c r="CP133" t="s">
        <v>5756</v>
      </c>
      <c r="CQ133" t="s">
        <v>5757</v>
      </c>
      <c r="CR133" t="s">
        <v>5758</v>
      </c>
      <c r="CS133" t="s">
        <v>5759</v>
      </c>
      <c r="CT133" t="s">
        <v>5760</v>
      </c>
      <c r="CU133" t="s">
        <v>5761</v>
      </c>
      <c r="CV133" t="s">
        <v>5762</v>
      </c>
      <c r="CW133" t="s">
        <v>5763</v>
      </c>
      <c r="CX133" t="s">
        <v>5764</v>
      </c>
      <c r="DA133" t="s">
        <v>1288</v>
      </c>
      <c r="DB133" t="s">
        <v>1162</v>
      </c>
    </row>
    <row r="134" spans="1:106" x14ac:dyDescent="0.3">
      <c r="A134" t="s">
        <v>630</v>
      </c>
      <c r="B134" t="s">
        <v>631</v>
      </c>
      <c r="C134" t="s">
        <v>1362</v>
      </c>
      <c r="D134" t="s">
        <v>1363</v>
      </c>
      <c r="E134">
        <v>7917550537</v>
      </c>
      <c r="F134" t="s">
        <v>1364</v>
      </c>
      <c r="G134">
        <v>0</v>
      </c>
      <c r="H134">
        <v>0</v>
      </c>
      <c r="I134">
        <v>0</v>
      </c>
      <c r="J134">
        <v>0</v>
      </c>
      <c r="K134">
        <v>0</v>
      </c>
      <c r="L134">
        <v>0</v>
      </c>
      <c r="M134" t="s">
        <v>1020</v>
      </c>
      <c r="N134" t="s">
        <v>1020</v>
      </c>
      <c r="O134" t="s">
        <v>1020</v>
      </c>
      <c r="P134" t="s">
        <v>1020</v>
      </c>
      <c r="Q134" t="s">
        <v>1162</v>
      </c>
      <c r="R134" t="s">
        <v>1162</v>
      </c>
      <c r="S134" t="s">
        <v>1162</v>
      </c>
      <c r="T134" t="s">
        <v>1162</v>
      </c>
      <c r="U134" t="s">
        <v>1020</v>
      </c>
      <c r="V134" t="s">
        <v>1162</v>
      </c>
      <c r="W134" s="169" t="s">
        <v>1162</v>
      </c>
      <c r="X134" t="s">
        <v>1053</v>
      </c>
      <c r="Y134" t="s">
        <v>1051</v>
      </c>
      <c r="Z134" t="s">
        <v>1051</v>
      </c>
      <c r="AA134" t="s">
        <v>1053</v>
      </c>
      <c r="AB134" t="s">
        <v>3097</v>
      </c>
      <c r="AC134" t="s">
        <v>3098</v>
      </c>
      <c r="AD134" t="s">
        <v>3099</v>
      </c>
      <c r="AE134" t="s">
        <v>3100</v>
      </c>
      <c r="AF134" t="s">
        <v>3101</v>
      </c>
      <c r="AG134" t="s">
        <v>3102</v>
      </c>
      <c r="AH134" t="s">
        <v>3103</v>
      </c>
      <c r="AI134" t="s">
        <v>3104</v>
      </c>
      <c r="AJ134" t="s">
        <v>3105</v>
      </c>
      <c r="AK134" t="s">
        <v>3106</v>
      </c>
      <c r="AL134" t="s">
        <v>3107</v>
      </c>
      <c r="AM134" t="s">
        <v>3108</v>
      </c>
      <c r="AN134" t="s">
        <v>1074</v>
      </c>
      <c r="AO134" t="s">
        <v>1074</v>
      </c>
      <c r="AP134" t="s">
        <v>1074</v>
      </c>
      <c r="AQ134" t="s">
        <v>1074</v>
      </c>
      <c r="AR134" t="s">
        <v>1074</v>
      </c>
      <c r="AS134" t="s">
        <v>1074</v>
      </c>
      <c r="AT134" t="s">
        <v>1074</v>
      </c>
      <c r="AU134" t="s">
        <v>1078</v>
      </c>
      <c r="AV134" t="s">
        <v>1078</v>
      </c>
      <c r="AW134" t="s">
        <v>1074</v>
      </c>
      <c r="AX134" t="s">
        <v>1074</v>
      </c>
      <c r="AY134" t="s">
        <v>1074</v>
      </c>
      <c r="AZ134" t="s">
        <v>1074</v>
      </c>
      <c r="BA134" t="s">
        <v>1074</v>
      </c>
      <c r="BB134" t="s">
        <v>1074</v>
      </c>
      <c r="BC134" t="s">
        <v>1076</v>
      </c>
      <c r="BD134" t="s">
        <v>1078</v>
      </c>
      <c r="BE134" t="s">
        <v>1078</v>
      </c>
      <c r="BF134" t="s">
        <v>1076</v>
      </c>
      <c r="BG134" t="s">
        <v>1076</v>
      </c>
      <c r="BH134" t="s">
        <v>1076</v>
      </c>
      <c r="BI134" t="s">
        <v>1076</v>
      </c>
      <c r="BJ134" t="s">
        <v>1076</v>
      </c>
      <c r="BK134" t="s">
        <v>1076</v>
      </c>
      <c r="BL134" t="s">
        <v>1076</v>
      </c>
      <c r="BM134" t="s">
        <v>1078</v>
      </c>
      <c r="BN134" t="s">
        <v>1078</v>
      </c>
      <c r="BO134" t="s">
        <v>1162</v>
      </c>
      <c r="BP134" t="s">
        <v>1162</v>
      </c>
      <c r="BQ134" t="s">
        <v>1162</v>
      </c>
      <c r="BR134" t="s">
        <v>1162</v>
      </c>
      <c r="BS134" t="s">
        <v>1162</v>
      </c>
      <c r="BT134" t="s">
        <v>1162</v>
      </c>
      <c r="BU134" t="s">
        <v>1162</v>
      </c>
      <c r="BV134" t="s">
        <v>5765</v>
      </c>
      <c r="BW134" t="s">
        <v>1162</v>
      </c>
      <c r="BX134" t="s">
        <v>5766</v>
      </c>
      <c r="BY134" t="s">
        <v>5767</v>
      </c>
      <c r="BZ134" t="s">
        <v>5768</v>
      </c>
      <c r="CA134" t="s">
        <v>5769</v>
      </c>
      <c r="CB134" t="s">
        <v>5770</v>
      </c>
      <c r="CC134" t="s">
        <v>5771</v>
      </c>
      <c r="CD134" t="s">
        <v>5772</v>
      </c>
      <c r="CE134" t="s">
        <v>5773</v>
      </c>
      <c r="CF134" t="s">
        <v>5774</v>
      </c>
      <c r="CG134" t="s">
        <v>5775</v>
      </c>
      <c r="CH134" t="s">
        <v>5776</v>
      </c>
      <c r="CI134" t="s">
        <v>5777</v>
      </c>
      <c r="CJ134" t="s">
        <v>5778</v>
      </c>
      <c r="CK134" t="s">
        <v>5779</v>
      </c>
      <c r="CL134" t="s">
        <v>5780</v>
      </c>
      <c r="CM134" t="s">
        <v>5781</v>
      </c>
      <c r="CN134" t="s">
        <v>5782</v>
      </c>
      <c r="CO134" t="s">
        <v>5783</v>
      </c>
      <c r="CP134" t="s">
        <v>5784</v>
      </c>
      <c r="CQ134" t="s">
        <v>5785</v>
      </c>
      <c r="CR134" t="s">
        <v>5786</v>
      </c>
      <c r="CS134" t="s">
        <v>5787</v>
      </c>
      <c r="CT134" t="s">
        <v>5788</v>
      </c>
      <c r="CU134" t="s">
        <v>5789</v>
      </c>
      <c r="CV134" t="s">
        <v>5790</v>
      </c>
      <c r="CW134" t="s">
        <v>5791</v>
      </c>
      <c r="CX134" t="s">
        <v>5792</v>
      </c>
      <c r="DA134" t="s">
        <v>1288</v>
      </c>
      <c r="DB134" t="s">
        <v>1162</v>
      </c>
    </row>
    <row r="135" spans="1:106" x14ac:dyDescent="0.3">
      <c r="A135" t="s">
        <v>632</v>
      </c>
      <c r="B135" t="s">
        <v>633</v>
      </c>
      <c r="C135" t="s">
        <v>1585</v>
      </c>
      <c r="D135" t="s">
        <v>1586</v>
      </c>
      <c r="E135">
        <v>7824550407</v>
      </c>
      <c r="F135" t="s">
        <v>1587</v>
      </c>
      <c r="G135">
        <v>0</v>
      </c>
      <c r="H135">
        <v>0</v>
      </c>
      <c r="I135">
        <v>0</v>
      </c>
      <c r="J135">
        <v>0</v>
      </c>
      <c r="K135">
        <v>0</v>
      </c>
      <c r="L135">
        <v>0</v>
      </c>
      <c r="M135" t="s">
        <v>1020</v>
      </c>
      <c r="N135" t="s">
        <v>1020</v>
      </c>
      <c r="O135" t="s">
        <v>1020</v>
      </c>
      <c r="P135" t="s">
        <v>1020</v>
      </c>
      <c r="Q135" t="s">
        <v>1162</v>
      </c>
      <c r="R135" t="s">
        <v>1162</v>
      </c>
      <c r="S135" t="s">
        <v>1162</v>
      </c>
      <c r="T135" t="s">
        <v>1162</v>
      </c>
      <c r="U135" t="s">
        <v>1020</v>
      </c>
      <c r="V135" t="s">
        <v>1162</v>
      </c>
      <c r="W135" s="169" t="s">
        <v>1162</v>
      </c>
      <c r="X135" t="s">
        <v>1053</v>
      </c>
      <c r="Y135" t="s">
        <v>1051</v>
      </c>
      <c r="Z135" t="s">
        <v>1055</v>
      </c>
      <c r="AA135" t="s">
        <v>1051</v>
      </c>
      <c r="AB135" t="s">
        <v>3109</v>
      </c>
      <c r="AC135" t="s">
        <v>3110</v>
      </c>
      <c r="AD135" t="s">
        <v>2102</v>
      </c>
      <c r="AE135" t="s">
        <v>3111</v>
      </c>
      <c r="AF135" t="s">
        <v>3112</v>
      </c>
      <c r="AG135" t="s">
        <v>3113</v>
      </c>
      <c r="AH135" t="s">
        <v>3114</v>
      </c>
      <c r="AI135" t="s">
        <v>3115</v>
      </c>
      <c r="AJ135" t="s">
        <v>3116</v>
      </c>
      <c r="AK135" t="s">
        <v>3116</v>
      </c>
      <c r="AL135" t="s">
        <v>2102</v>
      </c>
      <c r="AM135" t="s">
        <v>3116</v>
      </c>
      <c r="AN135" t="s">
        <v>1074</v>
      </c>
      <c r="AO135" t="s">
        <v>1074</v>
      </c>
      <c r="AP135" t="s">
        <v>1074</v>
      </c>
      <c r="AQ135" t="s">
        <v>1074</v>
      </c>
      <c r="AR135" t="s">
        <v>1074</v>
      </c>
      <c r="AS135" t="s">
        <v>1074</v>
      </c>
      <c r="AT135" t="s">
        <v>1074</v>
      </c>
      <c r="AU135" t="s">
        <v>1074</v>
      </c>
      <c r="AV135" t="s">
        <v>1072</v>
      </c>
      <c r="AW135" t="s">
        <v>1074</v>
      </c>
      <c r="AX135" t="s">
        <v>1074</v>
      </c>
      <c r="AY135" t="s">
        <v>1074</v>
      </c>
      <c r="AZ135" t="s">
        <v>1074</v>
      </c>
      <c r="BA135" t="s">
        <v>1074</v>
      </c>
      <c r="BB135" t="s">
        <v>1074</v>
      </c>
      <c r="BC135" t="s">
        <v>1074</v>
      </c>
      <c r="BD135" t="s">
        <v>1074</v>
      </c>
      <c r="BE135" t="s">
        <v>1074</v>
      </c>
      <c r="BF135" t="s">
        <v>1074</v>
      </c>
      <c r="BG135" t="s">
        <v>1074</v>
      </c>
      <c r="BH135" t="s">
        <v>1074</v>
      </c>
      <c r="BI135" t="s">
        <v>1074</v>
      </c>
      <c r="BJ135" t="s">
        <v>1074</v>
      </c>
      <c r="BK135" t="s">
        <v>1074</v>
      </c>
      <c r="BL135" t="s">
        <v>1074</v>
      </c>
      <c r="BM135" t="s">
        <v>1074</v>
      </c>
      <c r="BN135" t="s">
        <v>1074</v>
      </c>
      <c r="BO135" t="s">
        <v>2102</v>
      </c>
      <c r="BP135" t="s">
        <v>2102</v>
      </c>
      <c r="BQ135" t="s">
        <v>2102</v>
      </c>
      <c r="BR135" t="s">
        <v>2102</v>
      </c>
      <c r="BS135" t="s">
        <v>2102</v>
      </c>
      <c r="BT135" t="s">
        <v>2102</v>
      </c>
      <c r="BU135" t="s">
        <v>2102</v>
      </c>
      <c r="BV135" t="s">
        <v>2102</v>
      </c>
      <c r="BW135" t="s">
        <v>2102</v>
      </c>
      <c r="BX135" t="s">
        <v>5793</v>
      </c>
      <c r="BY135" t="s">
        <v>5794</v>
      </c>
      <c r="BZ135" t="s">
        <v>5795</v>
      </c>
      <c r="CA135" t="s">
        <v>5796</v>
      </c>
      <c r="CB135" t="s">
        <v>5797</v>
      </c>
      <c r="CC135" t="s">
        <v>5798</v>
      </c>
      <c r="CD135" t="s">
        <v>5799</v>
      </c>
      <c r="CE135" t="s">
        <v>5800</v>
      </c>
      <c r="CF135" t="s">
        <v>5801</v>
      </c>
      <c r="CG135" t="s">
        <v>5802</v>
      </c>
      <c r="CH135" t="s">
        <v>5803</v>
      </c>
      <c r="CI135" t="s">
        <v>5804</v>
      </c>
      <c r="CJ135" t="s">
        <v>5805</v>
      </c>
      <c r="CK135" t="s">
        <v>5806</v>
      </c>
      <c r="CL135" t="s">
        <v>5807</v>
      </c>
      <c r="CM135" t="s">
        <v>5808</v>
      </c>
      <c r="CN135" t="s">
        <v>5809</v>
      </c>
      <c r="CO135" t="s">
        <v>5810</v>
      </c>
      <c r="CP135" t="s">
        <v>2159</v>
      </c>
      <c r="CQ135" t="s">
        <v>2159</v>
      </c>
      <c r="CR135" t="s">
        <v>2159</v>
      </c>
      <c r="CS135" t="s">
        <v>5811</v>
      </c>
      <c r="CT135" t="s">
        <v>2159</v>
      </c>
      <c r="CU135" t="s">
        <v>5812</v>
      </c>
      <c r="CV135" t="s">
        <v>2159</v>
      </c>
      <c r="CW135" t="s">
        <v>5813</v>
      </c>
      <c r="CX135" t="s">
        <v>5813</v>
      </c>
      <c r="DA135" t="s">
        <v>1288</v>
      </c>
      <c r="DB135" t="s">
        <v>1162</v>
      </c>
    </row>
    <row r="136" spans="1:106" x14ac:dyDescent="0.3">
      <c r="A136" t="s">
        <v>634</v>
      </c>
      <c r="B136" t="s">
        <v>635</v>
      </c>
      <c r="C136" t="s">
        <v>1252</v>
      </c>
      <c r="D136" t="s">
        <v>1253</v>
      </c>
      <c r="E136" t="s">
        <v>1254</v>
      </c>
      <c r="F136" t="s">
        <v>1255</v>
      </c>
      <c r="G136">
        <v>0</v>
      </c>
      <c r="H136">
        <v>0</v>
      </c>
      <c r="I136">
        <v>0</v>
      </c>
      <c r="J136">
        <v>0</v>
      </c>
      <c r="K136">
        <v>0</v>
      </c>
      <c r="L136">
        <v>0</v>
      </c>
      <c r="M136" t="s">
        <v>1020</v>
      </c>
      <c r="N136" t="s">
        <v>1020</v>
      </c>
      <c r="O136" t="s">
        <v>1020</v>
      </c>
      <c r="P136" t="s">
        <v>1020</v>
      </c>
      <c r="Q136" t="s">
        <v>1162</v>
      </c>
      <c r="R136" t="s">
        <v>1162</v>
      </c>
      <c r="S136" t="s">
        <v>1162</v>
      </c>
      <c r="T136" t="s">
        <v>1162</v>
      </c>
      <c r="U136" t="s">
        <v>1020</v>
      </c>
      <c r="V136" t="s">
        <v>1162</v>
      </c>
      <c r="W136" s="169" t="s">
        <v>1162</v>
      </c>
      <c r="X136" t="s">
        <v>1053</v>
      </c>
      <c r="Y136" t="s">
        <v>1051</v>
      </c>
      <c r="Z136" t="s">
        <v>1051</v>
      </c>
      <c r="AA136" t="s">
        <v>1053</v>
      </c>
      <c r="AB136" t="s">
        <v>3117</v>
      </c>
      <c r="AC136" t="s">
        <v>3118</v>
      </c>
      <c r="AD136" t="s">
        <v>3119</v>
      </c>
      <c r="AE136" t="s">
        <v>3120</v>
      </c>
      <c r="AF136" t="s">
        <v>3121</v>
      </c>
      <c r="AG136" t="s">
        <v>3122</v>
      </c>
      <c r="AH136" t="s">
        <v>3123</v>
      </c>
      <c r="AI136" t="s">
        <v>3124</v>
      </c>
      <c r="AJ136" t="s">
        <v>2304</v>
      </c>
      <c r="AK136" t="s">
        <v>3125</v>
      </c>
      <c r="AL136" t="s">
        <v>3126</v>
      </c>
      <c r="AM136" t="s">
        <v>3127</v>
      </c>
      <c r="AN136" t="s">
        <v>1072</v>
      </c>
      <c r="AO136" t="s">
        <v>1076</v>
      </c>
      <c r="AP136" t="s">
        <v>1076</v>
      </c>
      <c r="AQ136" t="s">
        <v>1076</v>
      </c>
      <c r="AR136" t="s">
        <v>1074</v>
      </c>
      <c r="AS136" t="s">
        <v>1076</v>
      </c>
      <c r="AT136" t="s">
        <v>1076</v>
      </c>
      <c r="AU136" t="s">
        <v>1076</v>
      </c>
      <c r="AV136" t="s">
        <v>1074</v>
      </c>
      <c r="AW136" t="s">
        <v>1072</v>
      </c>
      <c r="AX136" t="s">
        <v>1076</v>
      </c>
      <c r="AY136" t="s">
        <v>1076</v>
      </c>
      <c r="AZ136" t="s">
        <v>1076</v>
      </c>
      <c r="BA136" t="s">
        <v>1074</v>
      </c>
      <c r="BB136" t="s">
        <v>1076</v>
      </c>
      <c r="BC136" t="s">
        <v>1076</v>
      </c>
      <c r="BD136" t="s">
        <v>1076</v>
      </c>
      <c r="BE136" t="s">
        <v>1076</v>
      </c>
      <c r="BF136" t="s">
        <v>1072</v>
      </c>
      <c r="BG136" t="s">
        <v>1076</v>
      </c>
      <c r="BH136" t="s">
        <v>1076</v>
      </c>
      <c r="BI136" t="s">
        <v>1076</v>
      </c>
      <c r="BJ136" t="s">
        <v>1074</v>
      </c>
      <c r="BK136" t="s">
        <v>1076</v>
      </c>
      <c r="BL136" t="s">
        <v>1076</v>
      </c>
      <c r="BM136" t="s">
        <v>1076</v>
      </c>
      <c r="BN136" t="s">
        <v>1076</v>
      </c>
      <c r="BO136" t="s">
        <v>1162</v>
      </c>
      <c r="BP136" t="s">
        <v>5814</v>
      </c>
      <c r="BQ136" t="s">
        <v>5815</v>
      </c>
      <c r="BR136" t="s">
        <v>5816</v>
      </c>
      <c r="BS136" t="s">
        <v>1162</v>
      </c>
      <c r="BT136" t="s">
        <v>5817</v>
      </c>
      <c r="BU136" t="s">
        <v>5818</v>
      </c>
      <c r="BV136" t="s">
        <v>5819</v>
      </c>
      <c r="BW136" t="s">
        <v>5820</v>
      </c>
      <c r="BX136" t="s">
        <v>5821</v>
      </c>
      <c r="BY136" t="s">
        <v>5822</v>
      </c>
      <c r="BZ136" t="s">
        <v>5823</v>
      </c>
      <c r="CA136" t="s">
        <v>5824</v>
      </c>
      <c r="CB136" t="s">
        <v>5825</v>
      </c>
      <c r="CC136" t="s">
        <v>5826</v>
      </c>
      <c r="CD136" t="s">
        <v>5827</v>
      </c>
      <c r="CE136" t="s">
        <v>5828</v>
      </c>
      <c r="CF136" t="s">
        <v>5829</v>
      </c>
      <c r="CG136" t="s">
        <v>5830</v>
      </c>
      <c r="CH136" t="s">
        <v>5831</v>
      </c>
      <c r="CI136" t="s">
        <v>5832</v>
      </c>
      <c r="CJ136" t="s">
        <v>5833</v>
      </c>
      <c r="CK136" t="s">
        <v>5834</v>
      </c>
      <c r="CL136" t="s">
        <v>5835</v>
      </c>
      <c r="CM136" t="s">
        <v>2159</v>
      </c>
      <c r="CN136" t="s">
        <v>5836</v>
      </c>
      <c r="CO136" t="s">
        <v>5837</v>
      </c>
      <c r="CP136" t="s">
        <v>2159</v>
      </c>
      <c r="CQ136" t="s">
        <v>2159</v>
      </c>
      <c r="CR136" t="s">
        <v>2159</v>
      </c>
      <c r="CS136" t="s">
        <v>2159</v>
      </c>
      <c r="CT136" t="s">
        <v>2159</v>
      </c>
      <c r="CU136" t="s">
        <v>2159</v>
      </c>
      <c r="CV136" t="s">
        <v>2159</v>
      </c>
      <c r="CW136" t="s">
        <v>2159</v>
      </c>
      <c r="CX136" t="s">
        <v>5838</v>
      </c>
      <c r="DA136" t="s">
        <v>1288</v>
      </c>
      <c r="DB136" t="s">
        <v>1162</v>
      </c>
    </row>
    <row r="137" spans="1:106" x14ac:dyDescent="0.3">
      <c r="A137" t="s">
        <v>638</v>
      </c>
      <c r="B137" t="s">
        <v>639</v>
      </c>
      <c r="C137" t="s">
        <v>1652</v>
      </c>
      <c r="D137" t="s">
        <v>1653</v>
      </c>
      <c r="E137">
        <v>1952580457</v>
      </c>
      <c r="F137" t="s">
        <v>1654</v>
      </c>
      <c r="G137">
        <v>0</v>
      </c>
      <c r="H137">
        <v>0</v>
      </c>
      <c r="I137">
        <v>0</v>
      </c>
      <c r="J137">
        <v>0</v>
      </c>
      <c r="K137">
        <v>0</v>
      </c>
      <c r="L137">
        <v>0</v>
      </c>
      <c r="M137" t="s">
        <v>1020</v>
      </c>
      <c r="N137" t="s">
        <v>1020</v>
      </c>
      <c r="O137" t="s">
        <v>1020</v>
      </c>
      <c r="P137" t="s">
        <v>1020</v>
      </c>
      <c r="Q137" t="s">
        <v>1162</v>
      </c>
      <c r="R137" t="s">
        <v>1162</v>
      </c>
      <c r="S137" t="s">
        <v>1162</v>
      </c>
      <c r="T137" t="s">
        <v>1162</v>
      </c>
      <c r="U137" t="s">
        <v>1020</v>
      </c>
      <c r="V137" t="s">
        <v>1162</v>
      </c>
      <c r="W137" s="169" t="s">
        <v>1162</v>
      </c>
      <c r="X137" t="s">
        <v>1053</v>
      </c>
      <c r="Y137" t="s">
        <v>1053</v>
      </c>
      <c r="Z137" t="s">
        <v>1053</v>
      </c>
      <c r="AA137" t="s">
        <v>1051</v>
      </c>
      <c r="AB137" t="s">
        <v>3128</v>
      </c>
      <c r="AC137" t="s">
        <v>3129</v>
      </c>
      <c r="AD137" t="s">
        <v>3130</v>
      </c>
      <c r="AE137" t="s">
        <v>3131</v>
      </c>
      <c r="AF137" t="s">
        <v>3132</v>
      </c>
      <c r="AG137" t="s">
        <v>3133</v>
      </c>
      <c r="AH137" t="s">
        <v>3134</v>
      </c>
      <c r="AI137" t="s">
        <v>3135</v>
      </c>
      <c r="AJ137" t="s">
        <v>3136</v>
      </c>
      <c r="AK137" t="s">
        <v>3137</v>
      </c>
      <c r="AL137" t="s">
        <v>3138</v>
      </c>
      <c r="AM137" t="s">
        <v>3139</v>
      </c>
      <c r="AN137" t="s">
        <v>1074</v>
      </c>
      <c r="AO137" t="s">
        <v>1074</v>
      </c>
      <c r="AP137" t="s">
        <v>1076</v>
      </c>
      <c r="AQ137" t="s">
        <v>1076</v>
      </c>
      <c r="AR137" t="s">
        <v>1074</v>
      </c>
      <c r="AS137" t="s">
        <v>1074</v>
      </c>
      <c r="AT137" t="s">
        <v>1074</v>
      </c>
      <c r="AU137" t="s">
        <v>1074</v>
      </c>
      <c r="AV137" t="s">
        <v>1074</v>
      </c>
      <c r="AW137" t="s">
        <v>1074</v>
      </c>
      <c r="AX137" t="s">
        <v>1076</v>
      </c>
      <c r="AY137" t="s">
        <v>1076</v>
      </c>
      <c r="AZ137" t="s">
        <v>1076</v>
      </c>
      <c r="BA137" t="s">
        <v>1074</v>
      </c>
      <c r="BB137" t="s">
        <v>1076</v>
      </c>
      <c r="BC137" t="s">
        <v>1076</v>
      </c>
      <c r="BD137" t="s">
        <v>1076</v>
      </c>
      <c r="BE137" t="s">
        <v>1076</v>
      </c>
      <c r="BF137" t="s">
        <v>1076</v>
      </c>
      <c r="BG137" t="s">
        <v>1076</v>
      </c>
      <c r="BH137" t="s">
        <v>1078</v>
      </c>
      <c r="BI137" t="s">
        <v>1076</v>
      </c>
      <c r="BJ137" t="s">
        <v>1076</v>
      </c>
      <c r="BK137" t="s">
        <v>1076</v>
      </c>
      <c r="BL137" t="s">
        <v>1076</v>
      </c>
      <c r="BM137" t="s">
        <v>1076</v>
      </c>
      <c r="BN137" t="s">
        <v>1076</v>
      </c>
      <c r="BO137" t="s">
        <v>1162</v>
      </c>
      <c r="BP137" t="s">
        <v>1162</v>
      </c>
      <c r="BQ137" t="s">
        <v>5839</v>
      </c>
      <c r="BR137" t="s">
        <v>5840</v>
      </c>
      <c r="BS137" t="s">
        <v>1162</v>
      </c>
      <c r="BT137" t="s">
        <v>1162</v>
      </c>
      <c r="BU137" t="s">
        <v>1162</v>
      </c>
      <c r="BV137" t="s">
        <v>1162</v>
      </c>
      <c r="BW137" t="s">
        <v>1162</v>
      </c>
      <c r="BX137" t="s">
        <v>5841</v>
      </c>
      <c r="BY137" t="s">
        <v>5842</v>
      </c>
      <c r="BZ137" t="s">
        <v>5843</v>
      </c>
      <c r="CA137" t="s">
        <v>5844</v>
      </c>
      <c r="CB137" t="s">
        <v>5845</v>
      </c>
      <c r="CC137" t="s">
        <v>5846</v>
      </c>
      <c r="CD137" t="s">
        <v>5847</v>
      </c>
      <c r="CE137" t="s">
        <v>5848</v>
      </c>
      <c r="CF137" t="s">
        <v>5849</v>
      </c>
      <c r="CG137" t="s">
        <v>5850</v>
      </c>
      <c r="CH137" t="s">
        <v>5851</v>
      </c>
      <c r="CI137" t="s">
        <v>5852</v>
      </c>
      <c r="CJ137" t="s">
        <v>5853</v>
      </c>
      <c r="CK137" t="s">
        <v>5854</v>
      </c>
      <c r="CL137" t="s">
        <v>5855</v>
      </c>
      <c r="CM137" t="s">
        <v>5856</v>
      </c>
      <c r="CN137" t="s">
        <v>5857</v>
      </c>
      <c r="CO137" t="s">
        <v>5858</v>
      </c>
      <c r="CP137" t="s">
        <v>5859</v>
      </c>
      <c r="CQ137" t="s">
        <v>5860</v>
      </c>
      <c r="CR137" t="s">
        <v>5861</v>
      </c>
      <c r="CS137" t="s">
        <v>5862</v>
      </c>
      <c r="CT137" t="s">
        <v>5863</v>
      </c>
      <c r="CU137" t="s">
        <v>5864</v>
      </c>
      <c r="CV137" t="s">
        <v>5865</v>
      </c>
      <c r="CW137" t="s">
        <v>5866</v>
      </c>
      <c r="CX137" t="s">
        <v>5867</v>
      </c>
      <c r="DA137" t="s">
        <v>1288</v>
      </c>
      <c r="DB137" t="s">
        <v>1162</v>
      </c>
    </row>
    <row r="138" spans="1:106" x14ac:dyDescent="0.3">
      <c r="A138" t="s">
        <v>640</v>
      </c>
      <c r="B138" t="s">
        <v>641</v>
      </c>
      <c r="C138" t="s">
        <v>1310</v>
      </c>
      <c r="D138" t="s">
        <v>1311</v>
      </c>
      <c r="E138">
        <v>1375659699</v>
      </c>
      <c r="F138" t="s">
        <v>1312</v>
      </c>
      <c r="G138">
        <v>0</v>
      </c>
      <c r="H138">
        <v>0</v>
      </c>
      <c r="I138">
        <v>0</v>
      </c>
      <c r="J138">
        <v>0</v>
      </c>
      <c r="K138">
        <v>0</v>
      </c>
      <c r="L138">
        <v>0</v>
      </c>
      <c r="M138" t="s">
        <v>1020</v>
      </c>
      <c r="N138" t="s">
        <v>1020</v>
      </c>
      <c r="O138" t="s">
        <v>1020</v>
      </c>
      <c r="P138" t="s">
        <v>1020</v>
      </c>
      <c r="Q138" t="s">
        <v>1162</v>
      </c>
      <c r="R138" t="s">
        <v>1162</v>
      </c>
      <c r="S138" t="s">
        <v>1162</v>
      </c>
      <c r="T138" t="s">
        <v>1162</v>
      </c>
      <c r="U138" t="s">
        <v>1020</v>
      </c>
      <c r="V138" t="s">
        <v>1162</v>
      </c>
      <c r="W138" s="169" t="s">
        <v>1162</v>
      </c>
      <c r="X138" t="s">
        <v>1053</v>
      </c>
      <c r="Y138" t="s">
        <v>1051</v>
      </c>
      <c r="Z138" t="s">
        <v>1053</v>
      </c>
      <c r="AA138" t="s">
        <v>1051</v>
      </c>
      <c r="AB138" t="s">
        <v>3140</v>
      </c>
      <c r="AC138" t="s">
        <v>3141</v>
      </c>
      <c r="AD138" t="s">
        <v>3142</v>
      </c>
      <c r="AE138" t="s">
        <v>3143</v>
      </c>
      <c r="AF138" t="s">
        <v>3144</v>
      </c>
      <c r="AG138" t="s">
        <v>3145</v>
      </c>
      <c r="AH138" t="s">
        <v>3146</v>
      </c>
      <c r="AI138" t="s">
        <v>3147</v>
      </c>
      <c r="AJ138" t="s">
        <v>3148</v>
      </c>
      <c r="AK138" t="s">
        <v>2038</v>
      </c>
      <c r="AL138" t="s">
        <v>2038</v>
      </c>
      <c r="AM138" t="s">
        <v>2038</v>
      </c>
      <c r="AN138" t="s">
        <v>1074</v>
      </c>
      <c r="AO138" t="s">
        <v>1074</v>
      </c>
      <c r="AP138" t="s">
        <v>1074</v>
      </c>
      <c r="AQ138" t="s">
        <v>1072</v>
      </c>
      <c r="AR138" t="s">
        <v>1072</v>
      </c>
      <c r="AS138" t="s">
        <v>1074</v>
      </c>
      <c r="AT138" t="s">
        <v>1072</v>
      </c>
      <c r="AU138" t="s">
        <v>1074</v>
      </c>
      <c r="AV138" t="s">
        <v>1072</v>
      </c>
      <c r="AW138" t="s">
        <v>1076</v>
      </c>
      <c r="AX138" t="s">
        <v>1076</v>
      </c>
      <c r="AY138" t="s">
        <v>1076</v>
      </c>
      <c r="AZ138" t="s">
        <v>1072</v>
      </c>
      <c r="BA138" t="s">
        <v>1074</v>
      </c>
      <c r="BB138" t="s">
        <v>1074</v>
      </c>
      <c r="BC138" t="s">
        <v>1074</v>
      </c>
      <c r="BD138" t="s">
        <v>1074</v>
      </c>
      <c r="BE138" t="s">
        <v>1074</v>
      </c>
      <c r="BF138" t="s">
        <v>1076</v>
      </c>
      <c r="BG138" t="s">
        <v>1076</v>
      </c>
      <c r="BH138" t="s">
        <v>1076</v>
      </c>
      <c r="BI138" t="s">
        <v>1074</v>
      </c>
      <c r="BJ138" t="s">
        <v>1074</v>
      </c>
      <c r="BK138" t="s">
        <v>1076</v>
      </c>
      <c r="BL138" t="s">
        <v>1074</v>
      </c>
      <c r="BM138" t="s">
        <v>1076</v>
      </c>
      <c r="BN138" t="s">
        <v>1074</v>
      </c>
      <c r="BO138" t="s">
        <v>2038</v>
      </c>
      <c r="BP138" t="s">
        <v>2038</v>
      </c>
      <c r="BQ138" t="s">
        <v>2038</v>
      </c>
      <c r="BR138" t="s">
        <v>2038</v>
      </c>
      <c r="BS138" t="s">
        <v>2038</v>
      </c>
      <c r="BT138" t="s">
        <v>2038</v>
      </c>
      <c r="BU138" t="s">
        <v>2038</v>
      </c>
      <c r="BV138" t="s">
        <v>2038</v>
      </c>
      <c r="BW138" t="s">
        <v>1162</v>
      </c>
      <c r="BX138" t="s">
        <v>2038</v>
      </c>
      <c r="BY138" t="s">
        <v>2038</v>
      </c>
      <c r="BZ138" t="s">
        <v>2038</v>
      </c>
      <c r="CA138" t="s">
        <v>2038</v>
      </c>
      <c r="CB138" t="s">
        <v>2038</v>
      </c>
      <c r="CC138" t="s">
        <v>5868</v>
      </c>
      <c r="CD138" t="s">
        <v>2038</v>
      </c>
      <c r="CE138" t="s">
        <v>2038</v>
      </c>
      <c r="CF138" t="s">
        <v>2038</v>
      </c>
      <c r="CG138" t="s">
        <v>5869</v>
      </c>
      <c r="CH138" t="s">
        <v>5870</v>
      </c>
      <c r="CI138" t="s">
        <v>5871</v>
      </c>
      <c r="CJ138" t="s">
        <v>5872</v>
      </c>
      <c r="CK138" t="s">
        <v>5873</v>
      </c>
      <c r="CL138" t="s">
        <v>5874</v>
      </c>
      <c r="CM138" t="s">
        <v>5875</v>
      </c>
      <c r="CN138" t="s">
        <v>5876</v>
      </c>
      <c r="CO138" t="s">
        <v>5877</v>
      </c>
      <c r="CP138" t="s">
        <v>2038</v>
      </c>
      <c r="CQ138" t="s">
        <v>2038</v>
      </c>
      <c r="CR138" t="s">
        <v>2038</v>
      </c>
      <c r="CS138" t="s">
        <v>2038</v>
      </c>
      <c r="CT138" t="s">
        <v>2038</v>
      </c>
      <c r="CU138" t="s">
        <v>5878</v>
      </c>
      <c r="CV138" t="s">
        <v>2038</v>
      </c>
      <c r="CW138" t="s">
        <v>2038</v>
      </c>
      <c r="CX138" t="s">
        <v>5879</v>
      </c>
      <c r="DA138" t="s">
        <v>1288</v>
      </c>
      <c r="DB138" t="s">
        <v>1162</v>
      </c>
    </row>
    <row r="139" spans="1:106" x14ac:dyDescent="0.3">
      <c r="A139" t="s">
        <v>644</v>
      </c>
      <c r="B139" t="s">
        <v>645</v>
      </c>
      <c r="C139" t="s">
        <v>1280</v>
      </c>
      <c r="D139" t="s">
        <v>1281</v>
      </c>
      <c r="E139" t="s">
        <v>1282</v>
      </c>
      <c r="F139" t="s">
        <v>1283</v>
      </c>
      <c r="G139">
        <v>0</v>
      </c>
      <c r="H139">
        <v>0</v>
      </c>
      <c r="I139">
        <v>0</v>
      </c>
      <c r="J139">
        <v>0</v>
      </c>
      <c r="K139">
        <v>0</v>
      </c>
      <c r="L139">
        <v>0</v>
      </c>
      <c r="M139" t="s">
        <v>1020</v>
      </c>
      <c r="N139" t="s">
        <v>1020</v>
      </c>
      <c r="O139" t="s">
        <v>1020</v>
      </c>
      <c r="P139" t="s">
        <v>1020</v>
      </c>
      <c r="Q139" t="s">
        <v>1162</v>
      </c>
      <c r="R139" t="s">
        <v>1162</v>
      </c>
      <c r="S139" t="s">
        <v>1162</v>
      </c>
      <c r="T139" t="s">
        <v>1162</v>
      </c>
      <c r="U139" t="s">
        <v>1020</v>
      </c>
      <c r="V139" t="s">
        <v>1162</v>
      </c>
      <c r="W139" s="169" t="s">
        <v>1162</v>
      </c>
      <c r="X139" t="s">
        <v>1051</v>
      </c>
      <c r="Y139" t="s">
        <v>1051</v>
      </c>
      <c r="Z139" t="s">
        <v>1055</v>
      </c>
      <c r="AA139" t="s">
        <v>1053</v>
      </c>
      <c r="AB139" t="s">
        <v>3149</v>
      </c>
      <c r="AC139" t="s">
        <v>3150</v>
      </c>
      <c r="AD139" t="s">
        <v>3151</v>
      </c>
      <c r="AE139" t="s">
        <v>3152</v>
      </c>
      <c r="AF139" t="s">
        <v>3153</v>
      </c>
      <c r="AG139" t="s">
        <v>3154</v>
      </c>
      <c r="AH139" t="s">
        <v>3155</v>
      </c>
      <c r="AI139" t="s">
        <v>3156</v>
      </c>
      <c r="AJ139" t="s">
        <v>2283</v>
      </c>
      <c r="AK139" t="s">
        <v>2283</v>
      </c>
      <c r="AL139" t="s">
        <v>2283</v>
      </c>
      <c r="AM139" t="s">
        <v>2283</v>
      </c>
      <c r="AN139" t="s">
        <v>1078</v>
      </c>
      <c r="AO139" t="s">
        <v>1076</v>
      </c>
      <c r="AP139" t="s">
        <v>1076</v>
      </c>
      <c r="AQ139" t="s">
        <v>1074</v>
      </c>
      <c r="AR139" t="s">
        <v>1074</v>
      </c>
      <c r="AS139" t="s">
        <v>1078</v>
      </c>
      <c r="AT139" t="s">
        <v>1076</v>
      </c>
      <c r="AU139" t="s">
        <v>1074</v>
      </c>
      <c r="AV139" t="s">
        <v>1072</v>
      </c>
      <c r="AW139" t="s">
        <v>1078</v>
      </c>
      <c r="AX139" t="s">
        <v>1076</v>
      </c>
      <c r="AY139" t="s">
        <v>1076</v>
      </c>
      <c r="AZ139" t="s">
        <v>1074</v>
      </c>
      <c r="BA139" t="s">
        <v>1074</v>
      </c>
      <c r="BB139" t="s">
        <v>1078</v>
      </c>
      <c r="BC139" t="s">
        <v>1076</v>
      </c>
      <c r="BD139" t="s">
        <v>1074</v>
      </c>
      <c r="BE139" t="s">
        <v>1072</v>
      </c>
      <c r="BF139" t="s">
        <v>1078</v>
      </c>
      <c r="BG139" t="s">
        <v>1076</v>
      </c>
      <c r="BH139" t="s">
        <v>1076</v>
      </c>
      <c r="BI139" t="s">
        <v>1074</v>
      </c>
      <c r="BJ139" t="s">
        <v>1074</v>
      </c>
      <c r="BK139" t="s">
        <v>1078</v>
      </c>
      <c r="BL139" t="s">
        <v>1076</v>
      </c>
      <c r="BM139" t="s">
        <v>1074</v>
      </c>
      <c r="BN139" t="s">
        <v>1072</v>
      </c>
      <c r="BO139" t="s">
        <v>5880</v>
      </c>
      <c r="BP139" t="s">
        <v>5881</v>
      </c>
      <c r="BQ139" t="s">
        <v>5882</v>
      </c>
      <c r="BR139" t="s">
        <v>1162</v>
      </c>
      <c r="BS139" t="s">
        <v>1162</v>
      </c>
      <c r="BT139" t="s">
        <v>5883</v>
      </c>
      <c r="BU139" t="s">
        <v>5884</v>
      </c>
      <c r="BV139" t="s">
        <v>1162</v>
      </c>
      <c r="BW139" t="s">
        <v>1162</v>
      </c>
      <c r="BX139" t="s">
        <v>5885</v>
      </c>
      <c r="BY139" t="s">
        <v>5886</v>
      </c>
      <c r="BZ139" t="s">
        <v>5887</v>
      </c>
      <c r="CA139" t="s">
        <v>5888</v>
      </c>
      <c r="CB139" t="s">
        <v>5889</v>
      </c>
      <c r="CC139" t="s">
        <v>5890</v>
      </c>
      <c r="CD139" t="s">
        <v>5891</v>
      </c>
      <c r="CE139" t="s">
        <v>5892</v>
      </c>
      <c r="CF139" t="s">
        <v>5893</v>
      </c>
      <c r="CG139" t="s">
        <v>5894</v>
      </c>
      <c r="CH139" t="s">
        <v>5895</v>
      </c>
      <c r="CI139" t="s">
        <v>5896</v>
      </c>
      <c r="CJ139" t="s">
        <v>5897</v>
      </c>
      <c r="CK139" t="s">
        <v>5898</v>
      </c>
      <c r="CL139" t="s">
        <v>5899</v>
      </c>
      <c r="CM139" t="s">
        <v>5900</v>
      </c>
      <c r="CN139" t="s">
        <v>5901</v>
      </c>
      <c r="CO139" t="s">
        <v>2759</v>
      </c>
      <c r="CP139" t="s">
        <v>2283</v>
      </c>
      <c r="CQ139" t="s">
        <v>2283</v>
      </c>
      <c r="CR139" t="s">
        <v>2283</v>
      </c>
      <c r="CS139" t="s">
        <v>2283</v>
      </c>
      <c r="CT139" t="s">
        <v>2283</v>
      </c>
      <c r="CU139" t="s">
        <v>2283</v>
      </c>
      <c r="CV139" t="s">
        <v>2283</v>
      </c>
      <c r="CW139" t="s">
        <v>2283</v>
      </c>
      <c r="CX139" t="s">
        <v>2283</v>
      </c>
      <c r="DA139" t="s">
        <v>1288</v>
      </c>
      <c r="DB139" t="s">
        <v>1162</v>
      </c>
    </row>
    <row r="140" spans="1:106" x14ac:dyDescent="0.3">
      <c r="A140" t="s">
        <v>646</v>
      </c>
      <c r="B140" t="s">
        <v>647</v>
      </c>
      <c r="C140" t="s">
        <v>1395</v>
      </c>
      <c r="D140" t="s">
        <v>1396</v>
      </c>
      <c r="E140" t="s">
        <v>1397</v>
      </c>
      <c r="F140" t="s">
        <v>1398</v>
      </c>
      <c r="G140">
        <v>0</v>
      </c>
      <c r="H140">
        <v>0</v>
      </c>
      <c r="I140">
        <v>0</v>
      </c>
      <c r="J140">
        <v>0</v>
      </c>
      <c r="K140">
        <v>0</v>
      </c>
      <c r="L140">
        <v>0</v>
      </c>
      <c r="M140" t="s">
        <v>1020</v>
      </c>
      <c r="N140" t="s">
        <v>1020</v>
      </c>
      <c r="O140" t="s">
        <v>1020</v>
      </c>
      <c r="P140" t="s">
        <v>1020</v>
      </c>
      <c r="Q140" t="s">
        <v>1162</v>
      </c>
      <c r="R140" t="s">
        <v>1162</v>
      </c>
      <c r="S140" t="s">
        <v>1162</v>
      </c>
      <c r="T140" t="s">
        <v>1162</v>
      </c>
      <c r="U140" t="s">
        <v>1020</v>
      </c>
      <c r="V140" t="s">
        <v>1162</v>
      </c>
      <c r="W140" s="169" t="s">
        <v>1162</v>
      </c>
      <c r="X140" t="s">
        <v>1053</v>
      </c>
      <c r="Y140" t="s">
        <v>1051</v>
      </c>
      <c r="Z140" t="s">
        <v>1051</v>
      </c>
      <c r="AA140" t="s">
        <v>1053</v>
      </c>
      <c r="AB140" t="s">
        <v>3157</v>
      </c>
      <c r="AC140" t="s">
        <v>3158</v>
      </c>
      <c r="AD140" t="s">
        <v>3159</v>
      </c>
      <c r="AE140" t="s">
        <v>3160</v>
      </c>
      <c r="AF140" t="s">
        <v>2124</v>
      </c>
      <c r="AG140" t="s">
        <v>3161</v>
      </c>
      <c r="AH140" t="s">
        <v>3162</v>
      </c>
      <c r="AI140" t="s">
        <v>2124</v>
      </c>
      <c r="AJ140" t="s">
        <v>2124</v>
      </c>
      <c r="AK140" t="s">
        <v>2050</v>
      </c>
      <c r="AL140" t="s">
        <v>2050</v>
      </c>
      <c r="AM140" t="s">
        <v>2124</v>
      </c>
      <c r="AN140" t="s">
        <v>1074</v>
      </c>
      <c r="AO140" t="s">
        <v>1076</v>
      </c>
      <c r="AP140" t="s">
        <v>1074</v>
      </c>
      <c r="AQ140" t="s">
        <v>1074</v>
      </c>
      <c r="AR140" t="s">
        <v>1074</v>
      </c>
      <c r="AS140" t="s">
        <v>1074</v>
      </c>
      <c r="AT140" t="s">
        <v>1074</v>
      </c>
      <c r="AU140" t="s">
        <v>1074</v>
      </c>
      <c r="AV140" t="s">
        <v>1074</v>
      </c>
      <c r="AW140" t="s">
        <v>1074</v>
      </c>
      <c r="AX140" t="s">
        <v>1076</v>
      </c>
      <c r="AY140" t="s">
        <v>1074</v>
      </c>
      <c r="AZ140" t="s">
        <v>1074</v>
      </c>
      <c r="BA140" t="s">
        <v>1074</v>
      </c>
      <c r="BB140" t="s">
        <v>1074</v>
      </c>
      <c r="BC140" t="s">
        <v>1076</v>
      </c>
      <c r="BD140" t="s">
        <v>1074</v>
      </c>
      <c r="BE140" t="s">
        <v>1074</v>
      </c>
      <c r="BF140" t="s">
        <v>1076</v>
      </c>
      <c r="BG140" t="s">
        <v>1076</v>
      </c>
      <c r="BH140" t="s">
        <v>1076</v>
      </c>
      <c r="BI140" t="s">
        <v>1076</v>
      </c>
      <c r="BJ140" t="s">
        <v>1076</v>
      </c>
      <c r="BK140" t="s">
        <v>1076</v>
      </c>
      <c r="BL140" t="s">
        <v>1076</v>
      </c>
      <c r="BM140" t="s">
        <v>1076</v>
      </c>
      <c r="BN140" t="s">
        <v>1076</v>
      </c>
      <c r="BO140" t="s">
        <v>1162</v>
      </c>
      <c r="BP140" t="s">
        <v>5902</v>
      </c>
      <c r="BQ140" t="s">
        <v>1162</v>
      </c>
      <c r="BR140" t="s">
        <v>1162</v>
      </c>
      <c r="BS140" t="s">
        <v>1162</v>
      </c>
      <c r="BT140" t="s">
        <v>1162</v>
      </c>
      <c r="BU140" t="s">
        <v>1162</v>
      </c>
      <c r="BV140" t="s">
        <v>1162</v>
      </c>
      <c r="BW140" t="s">
        <v>1162</v>
      </c>
      <c r="BX140" t="s">
        <v>2124</v>
      </c>
      <c r="BY140" t="s">
        <v>2124</v>
      </c>
      <c r="BZ140" t="s">
        <v>2124</v>
      </c>
      <c r="CA140" t="s">
        <v>2124</v>
      </c>
      <c r="CB140" t="s">
        <v>2124</v>
      </c>
      <c r="CC140" t="s">
        <v>2124</v>
      </c>
      <c r="CD140" t="s">
        <v>2124</v>
      </c>
      <c r="CE140" t="s">
        <v>2124</v>
      </c>
      <c r="CF140" t="s">
        <v>5903</v>
      </c>
      <c r="CG140" t="s">
        <v>5904</v>
      </c>
      <c r="CH140" t="s">
        <v>5905</v>
      </c>
      <c r="CI140" t="s">
        <v>5906</v>
      </c>
      <c r="CJ140" t="s">
        <v>5907</v>
      </c>
      <c r="CK140" t="s">
        <v>5908</v>
      </c>
      <c r="CL140" t="s">
        <v>5909</v>
      </c>
      <c r="CM140" t="s">
        <v>5910</v>
      </c>
      <c r="CN140" t="s">
        <v>5911</v>
      </c>
      <c r="CO140" t="s">
        <v>5912</v>
      </c>
      <c r="CP140" t="s">
        <v>2124</v>
      </c>
      <c r="CQ140" t="s">
        <v>2124</v>
      </c>
      <c r="CR140" t="s">
        <v>2124</v>
      </c>
      <c r="CS140" t="s">
        <v>2124</v>
      </c>
      <c r="CT140" t="s">
        <v>2124</v>
      </c>
      <c r="CU140" t="s">
        <v>2124</v>
      </c>
      <c r="CV140" t="s">
        <v>2124</v>
      </c>
      <c r="CW140" t="s">
        <v>2124</v>
      </c>
      <c r="CX140" t="s">
        <v>2124</v>
      </c>
      <c r="DA140" t="s">
        <v>1288</v>
      </c>
      <c r="DB140" t="s">
        <v>1162</v>
      </c>
    </row>
    <row r="141" spans="1:106" x14ac:dyDescent="0.3">
      <c r="A141" t="s">
        <v>648</v>
      </c>
      <c r="B141" t="s">
        <v>649</v>
      </c>
      <c r="C141" t="s">
        <v>1588</v>
      </c>
      <c r="D141" t="s">
        <v>1589</v>
      </c>
      <c r="E141" t="s">
        <v>1590</v>
      </c>
      <c r="F141" t="s">
        <v>1591</v>
      </c>
      <c r="G141">
        <v>0</v>
      </c>
      <c r="H141">
        <v>0</v>
      </c>
      <c r="I141">
        <v>0</v>
      </c>
      <c r="J141">
        <v>0</v>
      </c>
      <c r="K141">
        <v>0</v>
      </c>
      <c r="L141">
        <v>0</v>
      </c>
      <c r="M141" t="s">
        <v>1020</v>
      </c>
      <c r="N141" t="s">
        <v>1020</v>
      </c>
      <c r="O141" t="s">
        <v>1020</v>
      </c>
      <c r="P141" t="s">
        <v>1020</v>
      </c>
      <c r="Q141" t="s">
        <v>1162</v>
      </c>
      <c r="R141" t="s">
        <v>1162</v>
      </c>
      <c r="S141" t="s">
        <v>1162</v>
      </c>
      <c r="T141" t="s">
        <v>1162</v>
      </c>
      <c r="U141" t="s">
        <v>1022</v>
      </c>
      <c r="V141" t="s">
        <v>2015</v>
      </c>
      <c r="W141" s="169">
        <v>43555</v>
      </c>
      <c r="X141" t="s">
        <v>1053</v>
      </c>
      <c r="Y141" t="s">
        <v>1051</v>
      </c>
      <c r="Z141" t="s">
        <v>1053</v>
      </c>
      <c r="AA141" t="s">
        <v>1051</v>
      </c>
      <c r="AB141" t="s">
        <v>3163</v>
      </c>
      <c r="AC141" t="s">
        <v>3164</v>
      </c>
      <c r="AD141" t="s">
        <v>3165</v>
      </c>
      <c r="AE141" t="s">
        <v>3166</v>
      </c>
      <c r="AF141" t="s">
        <v>3167</v>
      </c>
      <c r="AG141" t="s">
        <v>3168</v>
      </c>
      <c r="AH141" t="s">
        <v>3169</v>
      </c>
      <c r="AI141" t="s">
        <v>3170</v>
      </c>
      <c r="AJ141" t="s">
        <v>3171</v>
      </c>
      <c r="AK141" t="s">
        <v>3171</v>
      </c>
      <c r="AL141" t="s">
        <v>3171</v>
      </c>
      <c r="AM141" t="s">
        <v>3171</v>
      </c>
      <c r="AN141" t="s">
        <v>1074</v>
      </c>
      <c r="AO141" t="s">
        <v>1076</v>
      </c>
      <c r="AP141" t="s">
        <v>1074</v>
      </c>
      <c r="AQ141" t="s">
        <v>1074</v>
      </c>
      <c r="AR141" t="s">
        <v>1074</v>
      </c>
      <c r="AS141" t="s">
        <v>1074</v>
      </c>
      <c r="AT141" t="s">
        <v>1074</v>
      </c>
      <c r="AU141" t="s">
        <v>1074</v>
      </c>
      <c r="AV141" t="s">
        <v>1072</v>
      </c>
      <c r="AW141" t="s">
        <v>1074</v>
      </c>
      <c r="AX141" t="s">
        <v>1076</v>
      </c>
      <c r="AY141" t="s">
        <v>1074</v>
      </c>
      <c r="AZ141" t="s">
        <v>1074</v>
      </c>
      <c r="BA141" t="s">
        <v>1074</v>
      </c>
      <c r="BB141" t="s">
        <v>1074</v>
      </c>
      <c r="BC141" t="s">
        <v>1074</v>
      </c>
      <c r="BD141" t="s">
        <v>1074</v>
      </c>
      <c r="BE141" t="s">
        <v>1072</v>
      </c>
      <c r="BF141" t="s">
        <v>1074</v>
      </c>
      <c r="BG141" t="s">
        <v>1076</v>
      </c>
      <c r="BH141" t="s">
        <v>1074</v>
      </c>
      <c r="BI141" t="s">
        <v>1074</v>
      </c>
      <c r="BJ141" t="s">
        <v>1074</v>
      </c>
      <c r="BK141" t="s">
        <v>1074</v>
      </c>
      <c r="BL141" t="s">
        <v>1074</v>
      </c>
      <c r="BM141" t="s">
        <v>1074</v>
      </c>
      <c r="BN141" t="s">
        <v>1072</v>
      </c>
      <c r="BO141" t="s">
        <v>1162</v>
      </c>
      <c r="BP141" t="s">
        <v>5913</v>
      </c>
      <c r="BQ141" t="s">
        <v>1162</v>
      </c>
      <c r="BR141" t="s">
        <v>1162</v>
      </c>
      <c r="BS141" t="s">
        <v>1162</v>
      </c>
      <c r="BT141" t="s">
        <v>1162</v>
      </c>
      <c r="BU141" t="s">
        <v>1162</v>
      </c>
      <c r="BV141" t="s">
        <v>1162</v>
      </c>
      <c r="BW141" t="s">
        <v>1162</v>
      </c>
      <c r="BX141" t="s">
        <v>5914</v>
      </c>
      <c r="BY141" t="s">
        <v>5915</v>
      </c>
      <c r="BZ141" t="s">
        <v>5916</v>
      </c>
      <c r="CA141" t="s">
        <v>5917</v>
      </c>
      <c r="CB141" t="s">
        <v>5918</v>
      </c>
      <c r="CC141" t="s">
        <v>5919</v>
      </c>
      <c r="CD141" t="s">
        <v>5920</v>
      </c>
      <c r="CE141" t="s">
        <v>5921</v>
      </c>
      <c r="CF141" t="s">
        <v>5922</v>
      </c>
      <c r="CG141" t="s">
        <v>5923</v>
      </c>
      <c r="CH141" t="s">
        <v>5924</v>
      </c>
      <c r="CI141" t="s">
        <v>5925</v>
      </c>
      <c r="CJ141" t="s">
        <v>5926</v>
      </c>
      <c r="CK141" t="s">
        <v>5927</v>
      </c>
      <c r="CL141" t="s">
        <v>5928</v>
      </c>
      <c r="CM141" t="s">
        <v>5929</v>
      </c>
      <c r="CN141" t="s">
        <v>5930</v>
      </c>
      <c r="CO141" t="s">
        <v>5931</v>
      </c>
      <c r="CP141" t="s">
        <v>2159</v>
      </c>
      <c r="CQ141" t="s">
        <v>2159</v>
      </c>
      <c r="CR141" t="s">
        <v>2159</v>
      </c>
      <c r="CS141" t="s">
        <v>2159</v>
      </c>
      <c r="CT141" t="s">
        <v>2159</v>
      </c>
      <c r="CU141" t="s">
        <v>2159</v>
      </c>
      <c r="CV141" t="s">
        <v>2159</v>
      </c>
      <c r="CW141" t="s">
        <v>2159</v>
      </c>
      <c r="CX141" t="s">
        <v>2159</v>
      </c>
      <c r="DA141" t="s">
        <v>1288</v>
      </c>
      <c r="DB141" t="s">
        <v>1162</v>
      </c>
    </row>
    <row r="142" spans="1:106" x14ac:dyDescent="0.3">
      <c r="A142" t="s">
        <v>650</v>
      </c>
      <c r="B142" t="s">
        <v>651</v>
      </c>
      <c r="C142" t="s">
        <v>1673</v>
      </c>
      <c r="D142" t="s">
        <v>1674</v>
      </c>
      <c r="E142" t="s">
        <v>1675</v>
      </c>
      <c r="F142" t="s">
        <v>1676</v>
      </c>
      <c r="G142">
        <v>0</v>
      </c>
      <c r="H142">
        <v>0</v>
      </c>
      <c r="I142">
        <v>0</v>
      </c>
      <c r="J142">
        <v>0</v>
      </c>
      <c r="K142">
        <v>0</v>
      </c>
      <c r="L142">
        <v>0</v>
      </c>
      <c r="M142" t="s">
        <v>1020</v>
      </c>
      <c r="N142" t="s">
        <v>1020</v>
      </c>
      <c r="O142" t="s">
        <v>1020</v>
      </c>
      <c r="P142" t="s">
        <v>1020</v>
      </c>
      <c r="Q142" t="s">
        <v>1162</v>
      </c>
      <c r="R142" t="s">
        <v>1162</v>
      </c>
      <c r="S142" t="s">
        <v>1162</v>
      </c>
      <c r="T142" t="s">
        <v>1162</v>
      </c>
      <c r="U142" t="s">
        <v>1020</v>
      </c>
      <c r="V142" t="s">
        <v>1162</v>
      </c>
      <c r="W142" s="169" t="s">
        <v>1162</v>
      </c>
      <c r="X142" t="s">
        <v>1051</v>
      </c>
      <c r="Y142" t="s">
        <v>1051</v>
      </c>
      <c r="Z142" t="s">
        <v>1051</v>
      </c>
      <c r="AA142" t="s">
        <v>1053</v>
      </c>
      <c r="AB142" t="s">
        <v>2050</v>
      </c>
      <c r="AC142" t="s">
        <v>2050</v>
      </c>
      <c r="AD142" t="s">
        <v>2050</v>
      </c>
      <c r="AE142" t="s">
        <v>3172</v>
      </c>
      <c r="AF142" t="s">
        <v>2050</v>
      </c>
      <c r="AG142" t="s">
        <v>2050</v>
      </c>
      <c r="AH142" t="s">
        <v>2050</v>
      </c>
      <c r="AI142" t="s">
        <v>3173</v>
      </c>
      <c r="AJ142" t="s">
        <v>2050</v>
      </c>
      <c r="AK142" t="s">
        <v>2050</v>
      </c>
      <c r="AL142" t="s">
        <v>2050</v>
      </c>
      <c r="AM142" t="s">
        <v>2050</v>
      </c>
      <c r="AN142" t="s">
        <v>1074</v>
      </c>
      <c r="AO142" t="s">
        <v>1072</v>
      </c>
      <c r="AP142" t="s">
        <v>1072</v>
      </c>
      <c r="AQ142" t="s">
        <v>1072</v>
      </c>
      <c r="AR142" t="s">
        <v>1072</v>
      </c>
      <c r="AS142" t="s">
        <v>1072</v>
      </c>
      <c r="AT142" t="s">
        <v>1072</v>
      </c>
      <c r="AU142" t="s">
        <v>1074</v>
      </c>
      <c r="AV142" t="s">
        <v>1074</v>
      </c>
      <c r="AW142" t="s">
        <v>1074</v>
      </c>
      <c r="AX142" t="s">
        <v>1072</v>
      </c>
      <c r="AY142" t="s">
        <v>1072</v>
      </c>
      <c r="AZ142" t="s">
        <v>1072</v>
      </c>
      <c r="BA142" t="s">
        <v>1072</v>
      </c>
      <c r="BB142" t="s">
        <v>1074</v>
      </c>
      <c r="BC142" t="s">
        <v>1072</v>
      </c>
      <c r="BD142" t="s">
        <v>1074</v>
      </c>
      <c r="BE142" t="s">
        <v>1074</v>
      </c>
      <c r="BF142" t="s">
        <v>1074</v>
      </c>
      <c r="BG142" t="s">
        <v>1074</v>
      </c>
      <c r="BH142" t="s">
        <v>1074</v>
      </c>
      <c r="BI142" t="s">
        <v>1074</v>
      </c>
      <c r="BJ142" t="s">
        <v>1074</v>
      </c>
      <c r="BK142" t="s">
        <v>1074</v>
      </c>
      <c r="BL142" t="s">
        <v>1074</v>
      </c>
      <c r="BM142" t="s">
        <v>1074</v>
      </c>
      <c r="BN142" t="s">
        <v>1074</v>
      </c>
      <c r="BO142" t="s">
        <v>1162</v>
      </c>
      <c r="BP142" t="s">
        <v>1162</v>
      </c>
      <c r="BQ142" t="s">
        <v>1162</v>
      </c>
      <c r="BR142" t="s">
        <v>1162</v>
      </c>
      <c r="BS142" t="s">
        <v>1162</v>
      </c>
      <c r="BT142" t="s">
        <v>1162</v>
      </c>
      <c r="BU142" t="s">
        <v>1162</v>
      </c>
      <c r="BV142" t="s">
        <v>1162</v>
      </c>
      <c r="BW142" t="s">
        <v>1162</v>
      </c>
      <c r="BX142" t="s">
        <v>5932</v>
      </c>
      <c r="BY142" t="s">
        <v>5933</v>
      </c>
      <c r="BZ142" t="s">
        <v>5934</v>
      </c>
      <c r="CA142" t="s">
        <v>5935</v>
      </c>
      <c r="CB142" t="s">
        <v>5936</v>
      </c>
      <c r="CC142" t="s">
        <v>5937</v>
      </c>
      <c r="CD142" t="s">
        <v>5938</v>
      </c>
      <c r="CE142" t="s">
        <v>5939</v>
      </c>
      <c r="CF142" t="s">
        <v>5940</v>
      </c>
      <c r="CG142" t="s">
        <v>5941</v>
      </c>
      <c r="CH142" t="s">
        <v>5942</v>
      </c>
      <c r="CI142" t="s">
        <v>5943</v>
      </c>
      <c r="CJ142" t="s">
        <v>5944</v>
      </c>
      <c r="CK142" t="s">
        <v>5945</v>
      </c>
      <c r="CL142" t="s">
        <v>2050</v>
      </c>
      <c r="CM142" t="s">
        <v>5946</v>
      </c>
      <c r="CN142" t="s">
        <v>5947</v>
      </c>
      <c r="CO142" t="s">
        <v>5948</v>
      </c>
      <c r="CP142" t="s">
        <v>2050</v>
      </c>
      <c r="CQ142" t="s">
        <v>2050</v>
      </c>
      <c r="CR142" t="s">
        <v>2050</v>
      </c>
      <c r="CS142" t="s">
        <v>2050</v>
      </c>
      <c r="CT142" t="s">
        <v>2050</v>
      </c>
      <c r="CU142" t="s">
        <v>2050</v>
      </c>
      <c r="CV142" t="s">
        <v>2050</v>
      </c>
      <c r="CW142" t="s">
        <v>2050</v>
      </c>
      <c r="CX142" t="s">
        <v>2050</v>
      </c>
      <c r="DA142" t="s">
        <v>1288</v>
      </c>
      <c r="DB142" t="s">
        <v>1162</v>
      </c>
    </row>
    <row r="143" spans="1:106" x14ac:dyDescent="0.3">
      <c r="A143" t="s">
        <v>652</v>
      </c>
      <c r="B143" t="s">
        <v>653</v>
      </c>
      <c r="C143" t="s">
        <v>1313</v>
      </c>
      <c r="D143" t="s">
        <v>1314</v>
      </c>
      <c r="E143" t="s">
        <v>1315</v>
      </c>
      <c r="F143" t="s">
        <v>1316</v>
      </c>
      <c r="G143">
        <v>0</v>
      </c>
      <c r="H143">
        <v>0</v>
      </c>
      <c r="I143">
        <v>0</v>
      </c>
      <c r="J143">
        <v>0</v>
      </c>
      <c r="K143">
        <v>0</v>
      </c>
      <c r="L143">
        <v>0</v>
      </c>
      <c r="M143" t="s">
        <v>1020</v>
      </c>
      <c r="N143" t="s">
        <v>1020</v>
      </c>
      <c r="O143" t="s">
        <v>1020</v>
      </c>
      <c r="P143" t="s">
        <v>1020</v>
      </c>
      <c r="Q143" t="s">
        <v>1162</v>
      </c>
      <c r="R143" t="s">
        <v>1162</v>
      </c>
      <c r="S143" t="s">
        <v>1162</v>
      </c>
      <c r="T143" t="s">
        <v>1162</v>
      </c>
      <c r="U143" t="s">
        <v>1020</v>
      </c>
      <c r="V143" t="s">
        <v>1162</v>
      </c>
      <c r="W143" s="169" t="s">
        <v>1162</v>
      </c>
      <c r="X143" t="s">
        <v>1053</v>
      </c>
      <c r="Y143" t="s">
        <v>1051</v>
      </c>
      <c r="Z143" t="s">
        <v>1051</v>
      </c>
      <c r="AA143" t="s">
        <v>1053</v>
      </c>
      <c r="AB143" t="s">
        <v>3174</v>
      </c>
      <c r="AC143" t="s">
        <v>3175</v>
      </c>
      <c r="AD143" t="s">
        <v>3176</v>
      </c>
      <c r="AE143" t="s">
        <v>3177</v>
      </c>
      <c r="AF143" t="s">
        <v>3178</v>
      </c>
      <c r="AG143" t="s">
        <v>3179</v>
      </c>
      <c r="AH143" t="s">
        <v>3180</v>
      </c>
      <c r="AI143" t="s">
        <v>3181</v>
      </c>
      <c r="AJ143" t="s">
        <v>3182</v>
      </c>
      <c r="AK143" t="s">
        <v>3183</v>
      </c>
      <c r="AL143" t="s">
        <v>3183</v>
      </c>
      <c r="AM143" t="s">
        <v>3183</v>
      </c>
      <c r="AN143" t="s">
        <v>1074</v>
      </c>
      <c r="AO143" t="s">
        <v>1074</v>
      </c>
      <c r="AP143" t="s">
        <v>1074</v>
      </c>
      <c r="AQ143" t="s">
        <v>1074</v>
      </c>
      <c r="AR143" t="s">
        <v>1074</v>
      </c>
      <c r="AS143" t="s">
        <v>1074</v>
      </c>
      <c r="AT143" t="s">
        <v>1074</v>
      </c>
      <c r="AU143" t="s">
        <v>1076</v>
      </c>
      <c r="AV143" t="s">
        <v>1072</v>
      </c>
      <c r="AW143" t="s">
        <v>1074</v>
      </c>
      <c r="AX143" t="s">
        <v>1074</v>
      </c>
      <c r="AY143" t="s">
        <v>1074</v>
      </c>
      <c r="AZ143" t="s">
        <v>1076</v>
      </c>
      <c r="BA143" t="s">
        <v>1074</v>
      </c>
      <c r="BB143" t="s">
        <v>1074</v>
      </c>
      <c r="BC143" t="s">
        <v>1074</v>
      </c>
      <c r="BD143" t="s">
        <v>1076</v>
      </c>
      <c r="BE143" t="s">
        <v>1074</v>
      </c>
      <c r="BF143" t="s">
        <v>1074</v>
      </c>
      <c r="BG143" t="s">
        <v>1074</v>
      </c>
      <c r="BH143" t="s">
        <v>1074</v>
      </c>
      <c r="BI143" t="s">
        <v>1076</v>
      </c>
      <c r="BJ143" t="s">
        <v>1074</v>
      </c>
      <c r="BK143" t="s">
        <v>1074</v>
      </c>
      <c r="BL143" t="s">
        <v>1074</v>
      </c>
      <c r="BM143" t="s">
        <v>1076</v>
      </c>
      <c r="BN143" t="s">
        <v>1074</v>
      </c>
      <c r="BO143" t="s">
        <v>1162</v>
      </c>
      <c r="BP143" t="s">
        <v>1162</v>
      </c>
      <c r="BQ143" t="s">
        <v>1162</v>
      </c>
      <c r="BR143" t="s">
        <v>5949</v>
      </c>
      <c r="BS143" t="s">
        <v>1162</v>
      </c>
      <c r="BT143" t="s">
        <v>1162</v>
      </c>
      <c r="BU143" t="s">
        <v>1162</v>
      </c>
      <c r="BV143" t="s">
        <v>5950</v>
      </c>
      <c r="BW143" t="s">
        <v>1162</v>
      </c>
      <c r="BX143" t="s">
        <v>5951</v>
      </c>
      <c r="BY143" t="s">
        <v>5952</v>
      </c>
      <c r="BZ143" t="s">
        <v>5953</v>
      </c>
      <c r="CA143" t="s">
        <v>5954</v>
      </c>
      <c r="CB143" t="s">
        <v>5955</v>
      </c>
      <c r="CC143" t="s">
        <v>5956</v>
      </c>
      <c r="CD143" t="s">
        <v>5957</v>
      </c>
      <c r="CE143" t="s">
        <v>5958</v>
      </c>
      <c r="CF143" t="s">
        <v>5959</v>
      </c>
      <c r="CG143" t="s">
        <v>5960</v>
      </c>
      <c r="CH143" t="s">
        <v>5961</v>
      </c>
      <c r="CI143" t="s">
        <v>5962</v>
      </c>
      <c r="CJ143" t="s">
        <v>5963</v>
      </c>
      <c r="CK143" t="s">
        <v>5964</v>
      </c>
      <c r="CL143" t="s">
        <v>5965</v>
      </c>
      <c r="CM143" t="s">
        <v>5966</v>
      </c>
      <c r="CN143" t="s">
        <v>5967</v>
      </c>
      <c r="CO143" t="s">
        <v>5968</v>
      </c>
      <c r="CP143" t="s">
        <v>5969</v>
      </c>
      <c r="CQ143" t="s">
        <v>5969</v>
      </c>
      <c r="CR143" t="s">
        <v>5969</v>
      </c>
      <c r="CS143" t="s">
        <v>5969</v>
      </c>
      <c r="CT143" t="s">
        <v>5969</v>
      </c>
      <c r="CU143" t="s">
        <v>5970</v>
      </c>
      <c r="CV143" t="s">
        <v>5969</v>
      </c>
      <c r="CW143" t="s">
        <v>5969</v>
      </c>
      <c r="CX143" t="s">
        <v>3183</v>
      </c>
      <c r="DA143" t="s">
        <v>1288</v>
      </c>
      <c r="DB143" t="s">
        <v>1162</v>
      </c>
    </row>
    <row r="144" spans="1:106" x14ac:dyDescent="0.3">
      <c r="A144" t="s">
        <v>656</v>
      </c>
      <c r="B144" t="s">
        <v>657</v>
      </c>
      <c r="C144" t="s">
        <v>1677</v>
      </c>
      <c r="D144" t="s">
        <v>1678</v>
      </c>
      <c r="E144" t="s">
        <v>1679</v>
      </c>
      <c r="F144" t="s">
        <v>1680</v>
      </c>
      <c r="G144">
        <v>0</v>
      </c>
      <c r="H144">
        <v>0</v>
      </c>
      <c r="I144">
        <v>0</v>
      </c>
      <c r="J144">
        <v>0</v>
      </c>
      <c r="K144">
        <v>0</v>
      </c>
      <c r="L144">
        <v>0</v>
      </c>
      <c r="M144" t="s">
        <v>1020</v>
      </c>
      <c r="N144" t="s">
        <v>1020</v>
      </c>
      <c r="O144" t="s">
        <v>1020</v>
      </c>
      <c r="P144" t="s">
        <v>1020</v>
      </c>
      <c r="Q144" t="s">
        <v>1162</v>
      </c>
      <c r="R144" t="s">
        <v>1162</v>
      </c>
      <c r="S144" t="s">
        <v>1162</v>
      </c>
      <c r="T144" t="s">
        <v>1162</v>
      </c>
      <c r="U144" t="s">
        <v>1020</v>
      </c>
      <c r="V144" t="s">
        <v>1162</v>
      </c>
      <c r="W144" s="169" t="s">
        <v>1162</v>
      </c>
      <c r="X144" t="s">
        <v>1051</v>
      </c>
      <c r="Y144" t="s">
        <v>1053</v>
      </c>
      <c r="Z144" t="s">
        <v>1055</v>
      </c>
      <c r="AA144" t="s">
        <v>1053</v>
      </c>
      <c r="AB144" t="s">
        <v>3184</v>
      </c>
      <c r="AC144" t="s">
        <v>3185</v>
      </c>
      <c r="AD144" t="s">
        <v>3186</v>
      </c>
      <c r="AE144" t="s">
        <v>3187</v>
      </c>
      <c r="AF144" t="s">
        <v>3188</v>
      </c>
      <c r="AG144" t="s">
        <v>3189</v>
      </c>
      <c r="AH144" t="s">
        <v>3190</v>
      </c>
      <c r="AI144" t="s">
        <v>3191</v>
      </c>
      <c r="AJ144" t="s">
        <v>3192</v>
      </c>
      <c r="AK144" t="s">
        <v>3193</v>
      </c>
      <c r="AL144" t="s">
        <v>3192</v>
      </c>
      <c r="AM144" t="s">
        <v>3194</v>
      </c>
      <c r="AN144" t="s">
        <v>1074</v>
      </c>
      <c r="AO144" t="s">
        <v>1074</v>
      </c>
      <c r="AP144" t="s">
        <v>1074</v>
      </c>
      <c r="AQ144" t="s">
        <v>1074</v>
      </c>
      <c r="AR144" t="s">
        <v>1072</v>
      </c>
      <c r="AS144" t="s">
        <v>1072</v>
      </c>
      <c r="AT144" t="s">
        <v>1074</v>
      </c>
      <c r="AU144" t="s">
        <v>1074</v>
      </c>
      <c r="AV144" t="s">
        <v>1074</v>
      </c>
      <c r="AW144" t="s">
        <v>1074</v>
      </c>
      <c r="AX144" t="s">
        <v>1074</v>
      </c>
      <c r="AY144" t="s">
        <v>1074</v>
      </c>
      <c r="AZ144" t="s">
        <v>1074</v>
      </c>
      <c r="BA144" t="s">
        <v>1072</v>
      </c>
      <c r="BB144" t="s">
        <v>1074</v>
      </c>
      <c r="BC144" t="s">
        <v>1074</v>
      </c>
      <c r="BD144" t="s">
        <v>1074</v>
      </c>
      <c r="BE144" t="s">
        <v>1074</v>
      </c>
      <c r="BF144" t="s">
        <v>1074</v>
      </c>
      <c r="BG144" t="s">
        <v>1074</v>
      </c>
      <c r="BH144" t="s">
        <v>1074</v>
      </c>
      <c r="BI144" t="s">
        <v>1074</v>
      </c>
      <c r="BJ144" t="s">
        <v>1074</v>
      </c>
      <c r="BK144" t="s">
        <v>1074</v>
      </c>
      <c r="BL144" t="s">
        <v>1076</v>
      </c>
      <c r="BM144" t="s">
        <v>1076</v>
      </c>
      <c r="BN144" t="s">
        <v>1074</v>
      </c>
      <c r="BO144" t="s">
        <v>1162</v>
      </c>
      <c r="BP144" t="s">
        <v>1162</v>
      </c>
      <c r="BQ144" t="s">
        <v>1162</v>
      </c>
      <c r="BR144" t="s">
        <v>1162</v>
      </c>
      <c r="BS144" t="s">
        <v>1162</v>
      </c>
      <c r="BT144" t="s">
        <v>1162</v>
      </c>
      <c r="BU144" t="s">
        <v>1162</v>
      </c>
      <c r="BV144" t="s">
        <v>1162</v>
      </c>
      <c r="BW144" t="s">
        <v>1162</v>
      </c>
      <c r="BX144" t="s">
        <v>5971</v>
      </c>
      <c r="BY144" t="s">
        <v>5972</v>
      </c>
      <c r="BZ144" t="s">
        <v>5973</v>
      </c>
      <c r="CA144" t="s">
        <v>5974</v>
      </c>
      <c r="CB144" t="s">
        <v>5975</v>
      </c>
      <c r="CC144" t="s">
        <v>5976</v>
      </c>
      <c r="CD144" t="s">
        <v>5977</v>
      </c>
      <c r="CE144" t="s">
        <v>5978</v>
      </c>
      <c r="CF144" t="s">
        <v>5979</v>
      </c>
      <c r="CG144" t="s">
        <v>5980</v>
      </c>
      <c r="CH144" t="s">
        <v>5981</v>
      </c>
      <c r="CI144" t="s">
        <v>5982</v>
      </c>
      <c r="CJ144" t="s">
        <v>5983</v>
      </c>
      <c r="CK144" t="s">
        <v>5984</v>
      </c>
      <c r="CL144" t="s">
        <v>5985</v>
      </c>
      <c r="CM144" t="s">
        <v>5986</v>
      </c>
      <c r="CN144" t="s">
        <v>5987</v>
      </c>
      <c r="CO144" t="s">
        <v>5988</v>
      </c>
      <c r="CP144" t="s">
        <v>5989</v>
      </c>
      <c r="CQ144" t="s">
        <v>5990</v>
      </c>
      <c r="CR144" t="s">
        <v>5990</v>
      </c>
      <c r="CS144" t="s">
        <v>5991</v>
      </c>
      <c r="CT144" t="s">
        <v>5992</v>
      </c>
      <c r="CU144" t="s">
        <v>5991</v>
      </c>
      <c r="CV144" t="s">
        <v>5991</v>
      </c>
      <c r="CW144" t="s">
        <v>5991</v>
      </c>
      <c r="CX144" t="s">
        <v>5993</v>
      </c>
      <c r="DA144" t="s">
        <v>1288</v>
      </c>
      <c r="DB144" t="s">
        <v>1162</v>
      </c>
    </row>
    <row r="145" spans="1:106" x14ac:dyDescent="0.3">
      <c r="A145" t="s">
        <v>658</v>
      </c>
      <c r="B145" t="s">
        <v>659</v>
      </c>
      <c r="C145" t="s">
        <v>1592</v>
      </c>
      <c r="D145" t="s">
        <v>1593</v>
      </c>
      <c r="E145" t="s">
        <v>1594</v>
      </c>
      <c r="F145" t="s">
        <v>1595</v>
      </c>
      <c r="G145">
        <v>0</v>
      </c>
      <c r="H145">
        <v>0</v>
      </c>
      <c r="I145">
        <v>0</v>
      </c>
      <c r="J145">
        <v>0</v>
      </c>
      <c r="K145">
        <v>0</v>
      </c>
      <c r="L145">
        <v>0</v>
      </c>
      <c r="M145" t="s">
        <v>1020</v>
      </c>
      <c r="N145" t="s">
        <v>1020</v>
      </c>
      <c r="O145" t="s">
        <v>1020</v>
      </c>
      <c r="P145" t="s">
        <v>1020</v>
      </c>
      <c r="Q145" t="s">
        <v>1162</v>
      </c>
      <c r="R145" t="s">
        <v>1162</v>
      </c>
      <c r="S145" t="s">
        <v>1162</v>
      </c>
      <c r="T145" t="s">
        <v>1162</v>
      </c>
      <c r="U145" t="s">
        <v>1020</v>
      </c>
      <c r="V145" t="s">
        <v>1162</v>
      </c>
      <c r="W145" s="169" t="s">
        <v>1162</v>
      </c>
      <c r="X145" t="s">
        <v>1051</v>
      </c>
      <c r="Y145" t="s">
        <v>1051</v>
      </c>
      <c r="Z145" t="s">
        <v>1055</v>
      </c>
      <c r="AA145" t="s">
        <v>1051</v>
      </c>
      <c r="AB145" t="s">
        <v>3195</v>
      </c>
      <c r="AC145" t="s">
        <v>3196</v>
      </c>
      <c r="AD145" t="s">
        <v>3197</v>
      </c>
      <c r="AE145" t="s">
        <v>3198</v>
      </c>
      <c r="AF145" t="s">
        <v>3199</v>
      </c>
      <c r="AG145" t="s">
        <v>3200</v>
      </c>
      <c r="AH145" t="s">
        <v>2050</v>
      </c>
      <c r="AI145" t="s">
        <v>3201</v>
      </c>
      <c r="AJ145" t="s">
        <v>2050</v>
      </c>
      <c r="AK145" t="s">
        <v>2050</v>
      </c>
      <c r="AL145" t="s">
        <v>2050</v>
      </c>
      <c r="AM145" t="s">
        <v>2050</v>
      </c>
      <c r="AN145" t="s">
        <v>1072</v>
      </c>
      <c r="AO145" t="s">
        <v>1074</v>
      </c>
      <c r="AP145" t="s">
        <v>1072</v>
      </c>
      <c r="AQ145" t="s">
        <v>1072</v>
      </c>
      <c r="AR145" t="s">
        <v>1072</v>
      </c>
      <c r="AS145" t="s">
        <v>1072</v>
      </c>
      <c r="AT145" t="s">
        <v>1072</v>
      </c>
      <c r="AU145" t="s">
        <v>1072</v>
      </c>
      <c r="AV145" t="s">
        <v>1076</v>
      </c>
      <c r="AW145" t="s">
        <v>1074</v>
      </c>
      <c r="AX145" t="s">
        <v>1074</v>
      </c>
      <c r="AY145" t="s">
        <v>1074</v>
      </c>
      <c r="AZ145" t="s">
        <v>1074</v>
      </c>
      <c r="BA145" t="s">
        <v>1074</v>
      </c>
      <c r="BB145" t="s">
        <v>1074</v>
      </c>
      <c r="BC145" t="s">
        <v>1074</v>
      </c>
      <c r="BD145" t="s">
        <v>1074</v>
      </c>
      <c r="BE145" t="s">
        <v>1076</v>
      </c>
      <c r="BF145" t="s">
        <v>1074</v>
      </c>
      <c r="BG145" t="s">
        <v>1074</v>
      </c>
      <c r="BH145" t="s">
        <v>1074</v>
      </c>
      <c r="BI145" t="s">
        <v>1074</v>
      </c>
      <c r="BJ145" t="s">
        <v>1074</v>
      </c>
      <c r="BK145" t="s">
        <v>1074</v>
      </c>
      <c r="BL145" t="s">
        <v>1074</v>
      </c>
      <c r="BM145" t="s">
        <v>1074</v>
      </c>
      <c r="BN145" t="s">
        <v>1078</v>
      </c>
      <c r="BO145" t="s">
        <v>1162</v>
      </c>
      <c r="BP145" t="s">
        <v>1162</v>
      </c>
      <c r="BQ145" t="s">
        <v>1162</v>
      </c>
      <c r="BR145" t="s">
        <v>1162</v>
      </c>
      <c r="BS145" t="s">
        <v>1162</v>
      </c>
      <c r="BT145" t="s">
        <v>1162</v>
      </c>
      <c r="BU145" t="s">
        <v>1162</v>
      </c>
      <c r="BV145" t="s">
        <v>1162</v>
      </c>
      <c r="BW145" t="s">
        <v>1162</v>
      </c>
      <c r="BX145" t="s">
        <v>5994</v>
      </c>
      <c r="BY145" t="s">
        <v>5995</v>
      </c>
      <c r="BZ145" t="s">
        <v>5996</v>
      </c>
      <c r="CA145" t="s">
        <v>5997</v>
      </c>
      <c r="CB145" t="s">
        <v>5998</v>
      </c>
      <c r="CC145" t="s">
        <v>5999</v>
      </c>
      <c r="CD145" t="s">
        <v>6000</v>
      </c>
      <c r="CE145" t="s">
        <v>6001</v>
      </c>
      <c r="CF145" t="s">
        <v>6002</v>
      </c>
      <c r="CG145" t="s">
        <v>6003</v>
      </c>
      <c r="CH145" t="s">
        <v>6004</v>
      </c>
      <c r="CI145" t="s">
        <v>6005</v>
      </c>
      <c r="CJ145" t="s">
        <v>6006</v>
      </c>
      <c r="CK145" t="s">
        <v>6007</v>
      </c>
      <c r="CL145" t="s">
        <v>6008</v>
      </c>
      <c r="CM145" t="s">
        <v>6009</v>
      </c>
      <c r="CN145" t="s">
        <v>6010</v>
      </c>
      <c r="CO145" t="s">
        <v>6011</v>
      </c>
      <c r="CP145" t="s">
        <v>6012</v>
      </c>
      <c r="CQ145" t="s">
        <v>6013</v>
      </c>
      <c r="CR145" t="s">
        <v>2038</v>
      </c>
      <c r="CS145" t="s">
        <v>6014</v>
      </c>
      <c r="CT145" t="s">
        <v>2038</v>
      </c>
      <c r="CU145" t="s">
        <v>6015</v>
      </c>
      <c r="CV145" t="s">
        <v>6016</v>
      </c>
      <c r="CW145" t="s">
        <v>6017</v>
      </c>
      <c r="CX145" t="s">
        <v>6018</v>
      </c>
      <c r="DA145" t="s">
        <v>1288</v>
      </c>
      <c r="DB145" t="s">
        <v>1162</v>
      </c>
    </row>
    <row r="146" spans="1:106" x14ac:dyDescent="0.3">
      <c r="A146" t="s">
        <v>660</v>
      </c>
      <c r="B146" t="s">
        <v>661</v>
      </c>
      <c r="C146" t="s">
        <v>1596</v>
      </c>
      <c r="D146" t="s">
        <v>1597</v>
      </c>
      <c r="E146" t="s">
        <v>1598</v>
      </c>
      <c r="F146" t="s">
        <v>1599</v>
      </c>
      <c r="G146">
        <v>0</v>
      </c>
      <c r="H146">
        <v>0</v>
      </c>
      <c r="I146">
        <v>0</v>
      </c>
      <c r="J146">
        <v>0</v>
      </c>
      <c r="K146">
        <v>0</v>
      </c>
      <c r="L146">
        <v>0</v>
      </c>
      <c r="M146" t="s">
        <v>1020</v>
      </c>
      <c r="N146" t="s">
        <v>1020</v>
      </c>
      <c r="O146" t="s">
        <v>1020</v>
      </c>
      <c r="P146" t="s">
        <v>1020</v>
      </c>
      <c r="Q146" t="s">
        <v>1162</v>
      </c>
      <c r="R146" t="s">
        <v>1162</v>
      </c>
      <c r="S146" t="s">
        <v>1162</v>
      </c>
      <c r="T146" t="s">
        <v>1162</v>
      </c>
      <c r="U146" t="s">
        <v>1020</v>
      </c>
      <c r="V146" t="s">
        <v>1162</v>
      </c>
      <c r="W146" s="169" t="s">
        <v>1162</v>
      </c>
      <c r="X146" t="s">
        <v>1051</v>
      </c>
      <c r="Y146" t="s">
        <v>1051</v>
      </c>
      <c r="Z146" t="s">
        <v>1051</v>
      </c>
      <c r="AA146" t="s">
        <v>1053</v>
      </c>
      <c r="AB146" t="s">
        <v>3202</v>
      </c>
      <c r="AC146" t="s">
        <v>3203</v>
      </c>
      <c r="AD146" t="s">
        <v>3204</v>
      </c>
      <c r="AE146" t="s">
        <v>3205</v>
      </c>
      <c r="AF146" t="s">
        <v>3206</v>
      </c>
      <c r="AG146" t="s">
        <v>3207</v>
      </c>
      <c r="AH146" t="s">
        <v>3208</v>
      </c>
      <c r="AI146" t="s">
        <v>3209</v>
      </c>
      <c r="AJ146" t="s">
        <v>3210</v>
      </c>
      <c r="AK146" t="s">
        <v>3211</v>
      </c>
      <c r="AL146" t="s">
        <v>3212</v>
      </c>
      <c r="AM146" t="s">
        <v>3213</v>
      </c>
      <c r="AN146" t="s">
        <v>1074</v>
      </c>
      <c r="AO146" t="s">
        <v>1074</v>
      </c>
      <c r="AP146" t="s">
        <v>1074</v>
      </c>
      <c r="AQ146" t="s">
        <v>1074</v>
      </c>
      <c r="AR146" t="s">
        <v>1074</v>
      </c>
      <c r="AS146" t="s">
        <v>1074</v>
      </c>
      <c r="AT146" t="s">
        <v>1074</v>
      </c>
      <c r="AU146" t="s">
        <v>1074</v>
      </c>
      <c r="AV146" t="s">
        <v>1074</v>
      </c>
      <c r="AW146" t="s">
        <v>1074</v>
      </c>
      <c r="AX146" t="s">
        <v>1074</v>
      </c>
      <c r="AY146" t="s">
        <v>1074</v>
      </c>
      <c r="AZ146" t="s">
        <v>1074</v>
      </c>
      <c r="BA146" t="s">
        <v>1074</v>
      </c>
      <c r="BB146" t="s">
        <v>1074</v>
      </c>
      <c r="BC146" t="s">
        <v>1076</v>
      </c>
      <c r="BD146" t="s">
        <v>1074</v>
      </c>
      <c r="BE146" t="s">
        <v>1074</v>
      </c>
      <c r="BF146" t="s">
        <v>1076</v>
      </c>
      <c r="BG146" t="s">
        <v>1076</v>
      </c>
      <c r="BH146" t="s">
        <v>1076</v>
      </c>
      <c r="BI146" t="s">
        <v>1076</v>
      </c>
      <c r="BJ146" t="s">
        <v>1074</v>
      </c>
      <c r="BK146" t="s">
        <v>1074</v>
      </c>
      <c r="BL146" t="s">
        <v>1076</v>
      </c>
      <c r="BM146" t="s">
        <v>1076</v>
      </c>
      <c r="BN146" t="s">
        <v>1074</v>
      </c>
      <c r="BO146" t="s">
        <v>2102</v>
      </c>
      <c r="BP146" t="s">
        <v>2102</v>
      </c>
      <c r="BQ146" t="s">
        <v>2102</v>
      </c>
      <c r="BR146" t="s">
        <v>2102</v>
      </c>
      <c r="BS146" t="s">
        <v>2102</v>
      </c>
      <c r="BT146" t="s">
        <v>2102</v>
      </c>
      <c r="BU146" t="s">
        <v>2102</v>
      </c>
      <c r="BV146" t="s">
        <v>2102</v>
      </c>
      <c r="BW146" t="s">
        <v>2102</v>
      </c>
      <c r="BX146" t="s">
        <v>6019</v>
      </c>
      <c r="BY146" t="s">
        <v>6020</v>
      </c>
      <c r="BZ146" t="s">
        <v>6021</v>
      </c>
      <c r="CA146" t="s">
        <v>6022</v>
      </c>
      <c r="CB146" t="s">
        <v>6023</v>
      </c>
      <c r="CC146" t="s">
        <v>6024</v>
      </c>
      <c r="CD146" t="s">
        <v>6025</v>
      </c>
      <c r="CE146" t="s">
        <v>6026</v>
      </c>
      <c r="CF146" t="s">
        <v>6027</v>
      </c>
      <c r="CG146" t="s">
        <v>6028</v>
      </c>
      <c r="CH146" t="s">
        <v>6029</v>
      </c>
      <c r="CI146" t="s">
        <v>6030</v>
      </c>
      <c r="CJ146" t="s">
        <v>6031</v>
      </c>
      <c r="CK146" t="s">
        <v>6032</v>
      </c>
      <c r="CL146" t="s">
        <v>6033</v>
      </c>
      <c r="CM146" t="s">
        <v>6034</v>
      </c>
      <c r="CN146" t="s">
        <v>6035</v>
      </c>
      <c r="CO146" t="s">
        <v>6036</v>
      </c>
      <c r="CP146" t="s">
        <v>6037</v>
      </c>
      <c r="CQ146" t="s">
        <v>6038</v>
      </c>
      <c r="CR146" t="s">
        <v>6039</v>
      </c>
      <c r="CS146" t="s">
        <v>6040</v>
      </c>
      <c r="CT146" t="s">
        <v>6041</v>
      </c>
      <c r="CU146" t="s">
        <v>6042</v>
      </c>
      <c r="CV146" t="s">
        <v>6043</v>
      </c>
      <c r="CW146" t="s">
        <v>6044</v>
      </c>
      <c r="CX146" t="s">
        <v>6045</v>
      </c>
      <c r="DA146" t="s">
        <v>1288</v>
      </c>
      <c r="DB146" t="s">
        <v>1162</v>
      </c>
    </row>
    <row r="147" spans="1:106" x14ac:dyDescent="0.3">
      <c r="A147" t="s">
        <v>662</v>
      </c>
      <c r="B147" t="s">
        <v>663</v>
      </c>
      <c r="C147" t="s">
        <v>1600</v>
      </c>
      <c r="D147" t="s">
        <v>1601</v>
      </c>
      <c r="E147" t="s">
        <v>1602</v>
      </c>
      <c r="F147" t="s">
        <v>1603</v>
      </c>
      <c r="G147">
        <v>0</v>
      </c>
      <c r="H147">
        <v>0</v>
      </c>
      <c r="I147">
        <v>0</v>
      </c>
      <c r="J147">
        <v>0</v>
      </c>
      <c r="K147">
        <v>0</v>
      </c>
      <c r="L147">
        <v>0</v>
      </c>
      <c r="M147" t="s">
        <v>1020</v>
      </c>
      <c r="N147" t="s">
        <v>1020</v>
      </c>
      <c r="O147" t="s">
        <v>1020</v>
      </c>
      <c r="P147" t="s">
        <v>1020</v>
      </c>
      <c r="Q147" t="s">
        <v>1162</v>
      </c>
      <c r="R147" t="s">
        <v>1162</v>
      </c>
      <c r="S147" t="s">
        <v>1162</v>
      </c>
      <c r="T147" t="s">
        <v>1162</v>
      </c>
      <c r="U147" t="s">
        <v>1020</v>
      </c>
      <c r="V147" t="s">
        <v>1162</v>
      </c>
      <c r="W147" s="169" t="s">
        <v>1162</v>
      </c>
      <c r="X147" t="s">
        <v>1053</v>
      </c>
      <c r="Y147" t="s">
        <v>1051</v>
      </c>
      <c r="Z147" t="s">
        <v>1055</v>
      </c>
      <c r="AA147" t="s">
        <v>1051</v>
      </c>
      <c r="AB147" t="s">
        <v>3214</v>
      </c>
      <c r="AC147" t="s">
        <v>3215</v>
      </c>
      <c r="AD147" t="s">
        <v>3216</v>
      </c>
      <c r="AE147" t="s">
        <v>3217</v>
      </c>
      <c r="AF147" t="s">
        <v>3218</v>
      </c>
      <c r="AG147" t="s">
        <v>3219</v>
      </c>
      <c r="AH147" t="s">
        <v>3220</v>
      </c>
      <c r="AI147" t="s">
        <v>3221</v>
      </c>
      <c r="AJ147" t="s">
        <v>3222</v>
      </c>
      <c r="AK147" t="s">
        <v>3222</v>
      </c>
      <c r="AL147" t="s">
        <v>3222</v>
      </c>
      <c r="AM147" t="s">
        <v>3223</v>
      </c>
      <c r="AN147" t="s">
        <v>1076</v>
      </c>
      <c r="AO147" t="s">
        <v>1074</v>
      </c>
      <c r="AP147" t="s">
        <v>1074</v>
      </c>
      <c r="AQ147" t="s">
        <v>1074</v>
      </c>
      <c r="AR147" t="s">
        <v>1074</v>
      </c>
      <c r="AS147" t="s">
        <v>1074</v>
      </c>
      <c r="AT147" t="s">
        <v>1074</v>
      </c>
      <c r="AU147" t="s">
        <v>1072</v>
      </c>
      <c r="AV147" t="s">
        <v>1072</v>
      </c>
      <c r="AW147" t="s">
        <v>1076</v>
      </c>
      <c r="AX147" t="s">
        <v>1074</v>
      </c>
      <c r="AY147" t="s">
        <v>1074</v>
      </c>
      <c r="AZ147" t="s">
        <v>1074</v>
      </c>
      <c r="BA147" t="s">
        <v>1074</v>
      </c>
      <c r="BB147" t="s">
        <v>1074</v>
      </c>
      <c r="BC147" t="s">
        <v>1074</v>
      </c>
      <c r="BD147" t="s">
        <v>1072</v>
      </c>
      <c r="BE147" t="s">
        <v>1074</v>
      </c>
      <c r="BF147" t="s">
        <v>1076</v>
      </c>
      <c r="BG147" t="s">
        <v>1076</v>
      </c>
      <c r="BH147" t="s">
        <v>1074</v>
      </c>
      <c r="BI147" t="s">
        <v>1074</v>
      </c>
      <c r="BJ147" t="s">
        <v>1074</v>
      </c>
      <c r="BK147" t="s">
        <v>1074</v>
      </c>
      <c r="BL147" t="s">
        <v>1074</v>
      </c>
      <c r="BM147" t="s">
        <v>1072</v>
      </c>
      <c r="BN147" t="s">
        <v>1074</v>
      </c>
      <c r="BO147" t="s">
        <v>6046</v>
      </c>
      <c r="BP147" t="s">
        <v>6047</v>
      </c>
      <c r="BQ147" t="s">
        <v>1162</v>
      </c>
      <c r="BR147" t="s">
        <v>6048</v>
      </c>
      <c r="BS147" t="s">
        <v>1162</v>
      </c>
      <c r="BT147" t="s">
        <v>1162</v>
      </c>
      <c r="BU147" t="s">
        <v>6049</v>
      </c>
      <c r="BV147" t="s">
        <v>1162</v>
      </c>
      <c r="BW147" t="s">
        <v>1162</v>
      </c>
      <c r="BX147" t="s">
        <v>6050</v>
      </c>
      <c r="BY147" t="s">
        <v>6051</v>
      </c>
      <c r="BZ147" t="s">
        <v>6052</v>
      </c>
      <c r="CA147" t="s">
        <v>6053</v>
      </c>
      <c r="CB147" t="s">
        <v>6054</v>
      </c>
      <c r="CC147" t="s">
        <v>6055</v>
      </c>
      <c r="CD147" t="s">
        <v>6056</v>
      </c>
      <c r="CE147" t="s">
        <v>6057</v>
      </c>
      <c r="CF147" t="s">
        <v>6058</v>
      </c>
      <c r="CG147" t="s">
        <v>6059</v>
      </c>
      <c r="CH147" t="s">
        <v>6060</v>
      </c>
      <c r="CI147" t="s">
        <v>2102</v>
      </c>
      <c r="CJ147" t="s">
        <v>6061</v>
      </c>
      <c r="CK147" t="s">
        <v>2102</v>
      </c>
      <c r="CL147" t="s">
        <v>6062</v>
      </c>
      <c r="CM147" t="s">
        <v>6063</v>
      </c>
      <c r="CN147" t="s">
        <v>6064</v>
      </c>
      <c r="CO147" t="s">
        <v>6065</v>
      </c>
      <c r="CP147" t="s">
        <v>2102</v>
      </c>
      <c r="CQ147" t="s">
        <v>6066</v>
      </c>
      <c r="CR147" t="s">
        <v>2102</v>
      </c>
      <c r="CS147" t="s">
        <v>2102</v>
      </c>
      <c r="CT147" t="s">
        <v>2102</v>
      </c>
      <c r="CU147" t="s">
        <v>2102</v>
      </c>
      <c r="CV147" t="s">
        <v>2102</v>
      </c>
      <c r="CW147" t="s">
        <v>2102</v>
      </c>
      <c r="CX147" t="s">
        <v>2102</v>
      </c>
      <c r="DA147" t="s">
        <v>1288</v>
      </c>
      <c r="DB147" t="s">
        <v>1162</v>
      </c>
    </row>
    <row r="148" spans="1:106" x14ac:dyDescent="0.3">
      <c r="A148" t="s">
        <v>665</v>
      </c>
      <c r="B148" t="s">
        <v>666</v>
      </c>
      <c r="C148" t="s">
        <v>1604</v>
      </c>
      <c r="D148" t="s">
        <v>1605</v>
      </c>
      <c r="E148" t="s">
        <v>1606</v>
      </c>
      <c r="F148" t="s">
        <v>1607</v>
      </c>
      <c r="G148">
        <v>0</v>
      </c>
      <c r="H148">
        <v>0</v>
      </c>
      <c r="I148">
        <v>0</v>
      </c>
      <c r="J148">
        <v>0</v>
      </c>
      <c r="K148">
        <v>0</v>
      </c>
      <c r="L148">
        <v>0</v>
      </c>
      <c r="M148" t="s">
        <v>1020</v>
      </c>
      <c r="N148" t="s">
        <v>1020</v>
      </c>
      <c r="O148" t="s">
        <v>1020</v>
      </c>
      <c r="P148" t="s">
        <v>1020</v>
      </c>
      <c r="Q148" t="s">
        <v>1162</v>
      </c>
      <c r="R148" t="s">
        <v>1162</v>
      </c>
      <c r="S148" t="s">
        <v>1162</v>
      </c>
      <c r="T148" t="s">
        <v>1162</v>
      </c>
      <c r="U148" t="s">
        <v>1020</v>
      </c>
      <c r="V148" t="s">
        <v>1162</v>
      </c>
      <c r="W148" s="169" t="s">
        <v>1162</v>
      </c>
      <c r="X148" t="s">
        <v>1051</v>
      </c>
      <c r="Y148" t="s">
        <v>1051</v>
      </c>
      <c r="Z148" t="s">
        <v>1051</v>
      </c>
      <c r="AA148" t="s">
        <v>1051</v>
      </c>
      <c r="AB148" t="s">
        <v>3224</v>
      </c>
      <c r="AC148" t="s">
        <v>3225</v>
      </c>
      <c r="AD148" t="s">
        <v>3226</v>
      </c>
      <c r="AE148" t="s">
        <v>3227</v>
      </c>
      <c r="AF148" t="s">
        <v>3228</v>
      </c>
      <c r="AG148" t="s">
        <v>3229</v>
      </c>
      <c r="AH148" t="s">
        <v>3230</v>
      </c>
      <c r="AI148" t="s">
        <v>3231</v>
      </c>
      <c r="AJ148" t="s">
        <v>3232</v>
      </c>
      <c r="AK148" t="s">
        <v>2102</v>
      </c>
      <c r="AL148" t="s">
        <v>2102</v>
      </c>
      <c r="AM148" t="s">
        <v>2102</v>
      </c>
      <c r="AN148" t="s">
        <v>1076</v>
      </c>
      <c r="AO148" t="s">
        <v>1072</v>
      </c>
      <c r="AP148" t="s">
        <v>1072</v>
      </c>
      <c r="AQ148" t="s">
        <v>1072</v>
      </c>
      <c r="AR148" t="s">
        <v>1072</v>
      </c>
      <c r="AS148" t="s">
        <v>1072</v>
      </c>
      <c r="AT148" t="s">
        <v>1072</v>
      </c>
      <c r="AU148" t="s">
        <v>1074</v>
      </c>
      <c r="AV148" t="s">
        <v>1074</v>
      </c>
      <c r="AW148" t="s">
        <v>1076</v>
      </c>
      <c r="AX148" t="s">
        <v>1072</v>
      </c>
      <c r="AY148" t="s">
        <v>1074</v>
      </c>
      <c r="AZ148" t="s">
        <v>1072</v>
      </c>
      <c r="BA148" t="s">
        <v>1072</v>
      </c>
      <c r="BB148" t="s">
        <v>1074</v>
      </c>
      <c r="BC148" t="s">
        <v>1072</v>
      </c>
      <c r="BD148" t="s">
        <v>1074</v>
      </c>
      <c r="BE148" t="s">
        <v>1074</v>
      </c>
      <c r="BF148" t="s">
        <v>1076</v>
      </c>
      <c r="BG148" t="s">
        <v>1074</v>
      </c>
      <c r="BH148" t="s">
        <v>1074</v>
      </c>
      <c r="BI148" t="s">
        <v>1074</v>
      </c>
      <c r="BJ148" t="s">
        <v>1072</v>
      </c>
      <c r="BK148" t="s">
        <v>1074</v>
      </c>
      <c r="BL148" t="s">
        <v>1072</v>
      </c>
      <c r="BM148" t="s">
        <v>1074</v>
      </c>
      <c r="BN148" t="s">
        <v>1076</v>
      </c>
      <c r="BO148" t="s">
        <v>6067</v>
      </c>
      <c r="BP148" t="s">
        <v>1162</v>
      </c>
      <c r="BQ148" t="s">
        <v>1162</v>
      </c>
      <c r="BR148" t="s">
        <v>1162</v>
      </c>
      <c r="BS148" t="s">
        <v>1162</v>
      </c>
      <c r="BT148" t="s">
        <v>1162</v>
      </c>
      <c r="BU148" t="s">
        <v>1162</v>
      </c>
      <c r="BV148" t="s">
        <v>1162</v>
      </c>
      <c r="BW148" t="s">
        <v>1162</v>
      </c>
      <c r="BX148" t="s">
        <v>5248</v>
      </c>
      <c r="BY148" t="s">
        <v>5248</v>
      </c>
      <c r="BZ148" t="s">
        <v>5249</v>
      </c>
      <c r="CA148" t="s">
        <v>5250</v>
      </c>
      <c r="CB148" t="s">
        <v>5251</v>
      </c>
      <c r="CC148" t="s">
        <v>5252</v>
      </c>
      <c r="CD148" t="s">
        <v>5253</v>
      </c>
      <c r="CE148" t="s">
        <v>5254</v>
      </c>
      <c r="CF148" t="s">
        <v>5255</v>
      </c>
      <c r="CG148" t="s">
        <v>5256</v>
      </c>
      <c r="CH148" t="s">
        <v>5257</v>
      </c>
      <c r="CI148" t="s">
        <v>6068</v>
      </c>
      <c r="CJ148" t="s">
        <v>5259</v>
      </c>
      <c r="CK148" t="s">
        <v>5260</v>
      </c>
      <c r="CL148" t="s">
        <v>5261</v>
      </c>
      <c r="CM148" t="s">
        <v>5262</v>
      </c>
      <c r="CN148" t="s">
        <v>5263</v>
      </c>
      <c r="CO148" t="s">
        <v>5264</v>
      </c>
      <c r="CP148" t="s">
        <v>3280</v>
      </c>
      <c r="CQ148" t="s">
        <v>5265</v>
      </c>
      <c r="CR148" t="s">
        <v>6068</v>
      </c>
      <c r="CS148" t="s">
        <v>6068</v>
      </c>
      <c r="CT148" t="s">
        <v>6068</v>
      </c>
      <c r="CU148" t="s">
        <v>5258</v>
      </c>
      <c r="CV148" t="s">
        <v>5258</v>
      </c>
      <c r="CW148" t="s">
        <v>6069</v>
      </c>
      <c r="CX148" t="s">
        <v>5266</v>
      </c>
      <c r="DA148" t="s">
        <v>1288</v>
      </c>
      <c r="DB148" t="s">
        <v>1162</v>
      </c>
    </row>
    <row r="149" spans="1:106" x14ac:dyDescent="0.3">
      <c r="A149" t="s">
        <v>667</v>
      </c>
      <c r="B149" t="s">
        <v>668</v>
      </c>
      <c r="C149" t="s">
        <v>1608</v>
      </c>
      <c r="D149" t="s">
        <v>1609</v>
      </c>
      <c r="E149" t="s">
        <v>1610</v>
      </c>
      <c r="F149" t="s">
        <v>1611</v>
      </c>
      <c r="G149">
        <v>0</v>
      </c>
      <c r="H149">
        <v>0</v>
      </c>
      <c r="I149">
        <v>0</v>
      </c>
      <c r="J149">
        <v>0</v>
      </c>
      <c r="K149">
        <v>0</v>
      </c>
      <c r="L149">
        <v>0</v>
      </c>
      <c r="M149" t="s">
        <v>1020</v>
      </c>
      <c r="N149" t="s">
        <v>1020</v>
      </c>
      <c r="O149" t="s">
        <v>1020</v>
      </c>
      <c r="P149" t="s">
        <v>1020</v>
      </c>
      <c r="Q149" t="s">
        <v>1162</v>
      </c>
      <c r="R149" t="s">
        <v>1162</v>
      </c>
      <c r="S149" t="s">
        <v>1162</v>
      </c>
      <c r="T149" t="s">
        <v>1162</v>
      </c>
      <c r="U149" t="s">
        <v>1020</v>
      </c>
      <c r="V149" t="s">
        <v>1162</v>
      </c>
      <c r="W149" s="169" t="s">
        <v>1162</v>
      </c>
      <c r="X149" t="s">
        <v>1053</v>
      </c>
      <c r="Y149" t="s">
        <v>1051</v>
      </c>
      <c r="Z149" t="s">
        <v>1053</v>
      </c>
      <c r="AA149" t="s">
        <v>1051</v>
      </c>
      <c r="AB149" t="s">
        <v>3233</v>
      </c>
      <c r="AC149" t="s">
        <v>3234</v>
      </c>
      <c r="AD149" t="s">
        <v>3235</v>
      </c>
      <c r="AE149" t="s">
        <v>3236</v>
      </c>
      <c r="AF149" t="s">
        <v>2050</v>
      </c>
      <c r="AG149" t="s">
        <v>2050</v>
      </c>
      <c r="AH149" t="s">
        <v>2050</v>
      </c>
      <c r="AI149" t="s">
        <v>3237</v>
      </c>
      <c r="AJ149" t="s">
        <v>2050</v>
      </c>
      <c r="AK149" t="s">
        <v>2050</v>
      </c>
      <c r="AL149" t="s">
        <v>2050</v>
      </c>
      <c r="AM149" t="s">
        <v>2050</v>
      </c>
      <c r="AN149" t="s">
        <v>1074</v>
      </c>
      <c r="AO149" t="s">
        <v>1074</v>
      </c>
      <c r="AP149" t="s">
        <v>1072</v>
      </c>
      <c r="AQ149" t="s">
        <v>1072</v>
      </c>
      <c r="AR149" t="s">
        <v>1072</v>
      </c>
      <c r="AS149" t="s">
        <v>1074</v>
      </c>
      <c r="AT149" t="s">
        <v>1074</v>
      </c>
      <c r="AU149" t="s">
        <v>1074</v>
      </c>
      <c r="AV149" t="s">
        <v>1070</v>
      </c>
      <c r="AW149" t="s">
        <v>1074</v>
      </c>
      <c r="AX149" t="s">
        <v>1074</v>
      </c>
      <c r="AY149" t="s">
        <v>1072</v>
      </c>
      <c r="AZ149" t="s">
        <v>1072</v>
      </c>
      <c r="BA149" t="s">
        <v>1072</v>
      </c>
      <c r="BB149" t="s">
        <v>1074</v>
      </c>
      <c r="BC149" t="s">
        <v>1076</v>
      </c>
      <c r="BD149" t="s">
        <v>1074</v>
      </c>
      <c r="BE149" t="s">
        <v>1070</v>
      </c>
      <c r="BF149" t="s">
        <v>1074</v>
      </c>
      <c r="BG149" t="s">
        <v>1074</v>
      </c>
      <c r="BH149" t="s">
        <v>1074</v>
      </c>
      <c r="BI149" t="s">
        <v>1074</v>
      </c>
      <c r="BJ149" t="s">
        <v>1072</v>
      </c>
      <c r="BK149" t="s">
        <v>1074</v>
      </c>
      <c r="BL149" t="s">
        <v>1076</v>
      </c>
      <c r="BM149" t="s">
        <v>1074</v>
      </c>
      <c r="BN149" t="s">
        <v>1070</v>
      </c>
      <c r="BO149" t="s">
        <v>1162</v>
      </c>
      <c r="BP149" t="s">
        <v>1162</v>
      </c>
      <c r="BQ149" t="s">
        <v>1162</v>
      </c>
      <c r="BR149" t="s">
        <v>1162</v>
      </c>
      <c r="BS149" t="s">
        <v>1162</v>
      </c>
      <c r="BT149" t="s">
        <v>1162</v>
      </c>
      <c r="BU149" t="s">
        <v>6070</v>
      </c>
      <c r="BV149" t="s">
        <v>1162</v>
      </c>
      <c r="BW149" t="s">
        <v>6071</v>
      </c>
      <c r="BX149" t="s">
        <v>6072</v>
      </c>
      <c r="BY149" t="s">
        <v>6073</v>
      </c>
      <c r="BZ149" t="s">
        <v>6074</v>
      </c>
      <c r="CA149" t="s">
        <v>6075</v>
      </c>
      <c r="CB149" t="s">
        <v>6076</v>
      </c>
      <c r="CC149" t="s">
        <v>6077</v>
      </c>
      <c r="CD149" t="s">
        <v>6078</v>
      </c>
      <c r="CE149" t="s">
        <v>6079</v>
      </c>
      <c r="CF149" t="s">
        <v>2050</v>
      </c>
      <c r="CG149" t="s">
        <v>6080</v>
      </c>
      <c r="CH149" t="s">
        <v>6081</v>
      </c>
      <c r="CI149" t="s">
        <v>6082</v>
      </c>
      <c r="CJ149" t="s">
        <v>6083</v>
      </c>
      <c r="CK149" t="s">
        <v>6084</v>
      </c>
      <c r="CL149" t="s">
        <v>6085</v>
      </c>
      <c r="CM149" t="s">
        <v>6086</v>
      </c>
      <c r="CN149" t="s">
        <v>6087</v>
      </c>
      <c r="CO149" t="s">
        <v>2050</v>
      </c>
      <c r="CP149" t="s">
        <v>2050</v>
      </c>
      <c r="CQ149" t="s">
        <v>2050</v>
      </c>
      <c r="CR149" t="s">
        <v>2050</v>
      </c>
      <c r="CS149" t="s">
        <v>2050</v>
      </c>
      <c r="CT149" t="s">
        <v>2050</v>
      </c>
      <c r="CU149" t="s">
        <v>2050</v>
      </c>
      <c r="CV149" t="s">
        <v>2050</v>
      </c>
      <c r="CW149" t="s">
        <v>2050</v>
      </c>
      <c r="CX149" t="s">
        <v>2050</v>
      </c>
      <c r="DA149" t="s">
        <v>1288</v>
      </c>
      <c r="DB149" t="s">
        <v>1162</v>
      </c>
    </row>
    <row r="150" spans="1:106" x14ac:dyDescent="0.3">
      <c r="A150" t="s">
        <v>669</v>
      </c>
      <c r="B150" t="s">
        <v>670</v>
      </c>
      <c r="C150" t="s">
        <v>1320</v>
      </c>
      <c r="D150" t="s">
        <v>1321</v>
      </c>
      <c r="E150">
        <v>7971625133</v>
      </c>
      <c r="F150" t="s">
        <v>1322</v>
      </c>
      <c r="G150">
        <v>0</v>
      </c>
      <c r="H150">
        <v>0</v>
      </c>
      <c r="I150">
        <v>0</v>
      </c>
      <c r="J150">
        <v>0</v>
      </c>
      <c r="K150">
        <v>0</v>
      </c>
      <c r="L150">
        <v>0</v>
      </c>
      <c r="M150" t="s">
        <v>1020</v>
      </c>
      <c r="N150" t="s">
        <v>1020</v>
      </c>
      <c r="O150" t="s">
        <v>1020</v>
      </c>
      <c r="P150" t="s">
        <v>1020</v>
      </c>
      <c r="Q150" t="s">
        <v>1162</v>
      </c>
      <c r="R150" t="s">
        <v>1162</v>
      </c>
      <c r="S150" t="s">
        <v>1162</v>
      </c>
      <c r="T150" t="s">
        <v>1162</v>
      </c>
      <c r="U150" t="s">
        <v>1020</v>
      </c>
      <c r="V150" t="s">
        <v>1162</v>
      </c>
      <c r="W150" s="169" t="s">
        <v>1162</v>
      </c>
      <c r="X150" t="s">
        <v>1053</v>
      </c>
      <c r="Y150" t="s">
        <v>1051</v>
      </c>
      <c r="Z150" t="s">
        <v>1051</v>
      </c>
      <c r="AA150" t="s">
        <v>1053</v>
      </c>
      <c r="AB150" t="s">
        <v>3238</v>
      </c>
      <c r="AC150" t="s">
        <v>3239</v>
      </c>
      <c r="AD150" t="s">
        <v>3240</v>
      </c>
      <c r="AE150" t="s">
        <v>3241</v>
      </c>
      <c r="AF150" t="s">
        <v>3242</v>
      </c>
      <c r="AG150" t="s">
        <v>3243</v>
      </c>
      <c r="AH150" t="s">
        <v>3244</v>
      </c>
      <c r="AI150" t="s">
        <v>3245</v>
      </c>
      <c r="AJ150" t="s">
        <v>2571</v>
      </c>
      <c r="AK150" t="s">
        <v>2571</v>
      </c>
      <c r="AL150" t="s">
        <v>2571</v>
      </c>
      <c r="AM150" t="s">
        <v>2571</v>
      </c>
      <c r="AN150" t="s">
        <v>1074</v>
      </c>
      <c r="AO150" t="s">
        <v>1074</v>
      </c>
      <c r="AP150" t="s">
        <v>1074</v>
      </c>
      <c r="AQ150" t="s">
        <v>1074</v>
      </c>
      <c r="AR150" t="s">
        <v>1076</v>
      </c>
      <c r="AS150" t="s">
        <v>1072</v>
      </c>
      <c r="AT150" t="s">
        <v>1074</v>
      </c>
      <c r="AU150" t="s">
        <v>1074</v>
      </c>
      <c r="AV150" t="s">
        <v>1074</v>
      </c>
      <c r="AW150" t="s">
        <v>1074</v>
      </c>
      <c r="AX150" t="s">
        <v>1074</v>
      </c>
      <c r="AY150" t="s">
        <v>1074</v>
      </c>
      <c r="AZ150" t="s">
        <v>1074</v>
      </c>
      <c r="BA150" t="s">
        <v>1076</v>
      </c>
      <c r="BB150" t="s">
        <v>1074</v>
      </c>
      <c r="BC150" t="s">
        <v>1074</v>
      </c>
      <c r="BD150" t="s">
        <v>1074</v>
      </c>
      <c r="BE150" t="s">
        <v>1074</v>
      </c>
      <c r="BF150" t="s">
        <v>1074</v>
      </c>
      <c r="BG150" t="s">
        <v>1074</v>
      </c>
      <c r="BH150" t="s">
        <v>1074</v>
      </c>
      <c r="BI150" t="s">
        <v>1074</v>
      </c>
      <c r="BJ150" t="s">
        <v>1076</v>
      </c>
      <c r="BK150" t="s">
        <v>1074</v>
      </c>
      <c r="BL150" t="s">
        <v>1076</v>
      </c>
      <c r="BM150" t="s">
        <v>1074</v>
      </c>
      <c r="BN150" t="s">
        <v>1074</v>
      </c>
      <c r="BO150" t="s">
        <v>1162</v>
      </c>
      <c r="BP150" t="s">
        <v>1162</v>
      </c>
      <c r="BQ150" t="s">
        <v>1162</v>
      </c>
      <c r="BR150" t="s">
        <v>1162</v>
      </c>
      <c r="BS150" t="s">
        <v>4302</v>
      </c>
      <c r="BT150" t="s">
        <v>1162</v>
      </c>
      <c r="BU150" t="s">
        <v>6088</v>
      </c>
      <c r="BV150" t="s">
        <v>1162</v>
      </c>
      <c r="BW150" t="s">
        <v>1162</v>
      </c>
      <c r="BX150" t="s">
        <v>4304</v>
      </c>
      <c r="BY150" t="s">
        <v>4305</v>
      </c>
      <c r="BZ150" t="s">
        <v>4306</v>
      </c>
      <c r="CA150" t="s">
        <v>4307</v>
      </c>
      <c r="CB150" t="s">
        <v>4308</v>
      </c>
      <c r="CC150" t="s">
        <v>4309</v>
      </c>
      <c r="CD150" t="s">
        <v>4310</v>
      </c>
      <c r="CE150" t="s">
        <v>4311</v>
      </c>
      <c r="CF150" t="s">
        <v>4312</v>
      </c>
      <c r="CG150" t="s">
        <v>4313</v>
      </c>
      <c r="CH150" t="s">
        <v>4314</v>
      </c>
      <c r="CI150" t="s">
        <v>4315</v>
      </c>
      <c r="CJ150" t="s">
        <v>4316</v>
      </c>
      <c r="CK150" t="s">
        <v>4317</v>
      </c>
      <c r="CL150" t="s">
        <v>4318</v>
      </c>
      <c r="CM150" t="s">
        <v>4319</v>
      </c>
      <c r="CN150" t="s">
        <v>6089</v>
      </c>
      <c r="CO150" t="s">
        <v>4321</v>
      </c>
      <c r="CP150" t="s">
        <v>4322</v>
      </c>
      <c r="CQ150" t="s">
        <v>4323</v>
      </c>
      <c r="CR150" t="s">
        <v>4324</v>
      </c>
      <c r="CS150" t="s">
        <v>4325</v>
      </c>
      <c r="CT150" t="s">
        <v>4326</v>
      </c>
      <c r="CU150" t="s">
        <v>4327</v>
      </c>
      <c r="CV150" t="s">
        <v>4328</v>
      </c>
      <c r="CW150" t="s">
        <v>6090</v>
      </c>
      <c r="CX150" t="s">
        <v>4330</v>
      </c>
      <c r="DA150" t="s">
        <v>1288</v>
      </c>
      <c r="DB150" t="s">
        <v>1162</v>
      </c>
    </row>
    <row r="151" spans="1:106" x14ac:dyDescent="0.3">
      <c r="A151" t="s">
        <v>671</v>
      </c>
      <c r="B151" t="s">
        <v>672</v>
      </c>
      <c r="C151" t="s">
        <v>1612</v>
      </c>
      <c r="D151" t="s">
        <v>1613</v>
      </c>
      <c r="E151" t="s">
        <v>1614</v>
      </c>
      <c r="F151" t="s">
        <v>1615</v>
      </c>
      <c r="G151">
        <v>0</v>
      </c>
      <c r="H151">
        <v>0</v>
      </c>
      <c r="I151">
        <v>0</v>
      </c>
      <c r="J151">
        <v>0</v>
      </c>
      <c r="K151">
        <v>0</v>
      </c>
      <c r="L151">
        <v>0</v>
      </c>
      <c r="M151" t="s">
        <v>1020</v>
      </c>
      <c r="N151" t="s">
        <v>1020</v>
      </c>
      <c r="O151" t="s">
        <v>1020</v>
      </c>
      <c r="P151" t="s">
        <v>1020</v>
      </c>
      <c r="Q151" t="s">
        <v>1162</v>
      </c>
      <c r="R151" t="s">
        <v>1162</v>
      </c>
      <c r="S151" t="s">
        <v>1162</v>
      </c>
      <c r="T151" t="s">
        <v>1162</v>
      </c>
      <c r="U151" t="s">
        <v>1020</v>
      </c>
      <c r="V151" t="s">
        <v>1162</v>
      </c>
      <c r="W151" s="169" t="s">
        <v>1162</v>
      </c>
      <c r="X151" t="s">
        <v>1053</v>
      </c>
      <c r="Y151" t="s">
        <v>1053</v>
      </c>
      <c r="Z151" t="s">
        <v>1051</v>
      </c>
      <c r="AA151" t="s">
        <v>1051</v>
      </c>
      <c r="AB151" t="s">
        <v>3246</v>
      </c>
      <c r="AC151" t="s">
        <v>3247</v>
      </c>
      <c r="AD151" t="s">
        <v>3248</v>
      </c>
      <c r="AE151" t="s">
        <v>3249</v>
      </c>
      <c r="AF151" t="s">
        <v>3250</v>
      </c>
      <c r="AG151" t="s">
        <v>3251</v>
      </c>
      <c r="AH151" t="s">
        <v>3252</v>
      </c>
      <c r="AI151" t="s">
        <v>3253</v>
      </c>
      <c r="AJ151" t="s">
        <v>3039</v>
      </c>
      <c r="AK151" t="s">
        <v>3039</v>
      </c>
      <c r="AL151" t="s">
        <v>3039</v>
      </c>
      <c r="AM151" t="s">
        <v>3039</v>
      </c>
      <c r="AN151" t="s">
        <v>1074</v>
      </c>
      <c r="AO151" t="s">
        <v>1074</v>
      </c>
      <c r="AP151" t="s">
        <v>1078</v>
      </c>
      <c r="AQ151" t="s">
        <v>1074</v>
      </c>
      <c r="AR151" t="s">
        <v>1074</v>
      </c>
      <c r="AS151" t="s">
        <v>1072</v>
      </c>
      <c r="AT151" t="s">
        <v>1074</v>
      </c>
      <c r="AU151" t="s">
        <v>1074</v>
      </c>
      <c r="AV151" t="s">
        <v>1072</v>
      </c>
      <c r="AW151" t="s">
        <v>1074</v>
      </c>
      <c r="AX151" t="s">
        <v>1074</v>
      </c>
      <c r="AY151" t="s">
        <v>1078</v>
      </c>
      <c r="AZ151" t="s">
        <v>1074</v>
      </c>
      <c r="BA151" t="s">
        <v>1074</v>
      </c>
      <c r="BB151" t="s">
        <v>1072</v>
      </c>
      <c r="BC151" t="s">
        <v>1074</v>
      </c>
      <c r="BD151" t="s">
        <v>1074</v>
      </c>
      <c r="BE151" t="s">
        <v>1072</v>
      </c>
      <c r="BF151" t="s">
        <v>1074</v>
      </c>
      <c r="BG151" t="s">
        <v>1074</v>
      </c>
      <c r="BH151" t="s">
        <v>1078</v>
      </c>
      <c r="BI151" t="s">
        <v>1074</v>
      </c>
      <c r="BJ151" t="s">
        <v>1074</v>
      </c>
      <c r="BK151" t="s">
        <v>1072</v>
      </c>
      <c r="BL151" t="s">
        <v>1074</v>
      </c>
      <c r="BM151" t="s">
        <v>1074</v>
      </c>
      <c r="BN151" t="s">
        <v>1072</v>
      </c>
      <c r="BO151" t="s">
        <v>1162</v>
      </c>
      <c r="BP151" t="s">
        <v>1162</v>
      </c>
      <c r="BQ151" t="s">
        <v>6091</v>
      </c>
      <c r="BR151" t="s">
        <v>1162</v>
      </c>
      <c r="BS151" t="s">
        <v>1162</v>
      </c>
      <c r="BT151" t="s">
        <v>1162</v>
      </c>
      <c r="BU151" t="s">
        <v>1162</v>
      </c>
      <c r="BV151" t="s">
        <v>1162</v>
      </c>
      <c r="BW151" t="s">
        <v>1162</v>
      </c>
      <c r="BX151" t="s">
        <v>6092</v>
      </c>
      <c r="BY151" t="s">
        <v>6093</v>
      </c>
      <c r="BZ151" t="s">
        <v>6094</v>
      </c>
      <c r="CA151" t="s">
        <v>6095</v>
      </c>
      <c r="CB151" t="s">
        <v>6096</v>
      </c>
      <c r="CC151" t="s">
        <v>6097</v>
      </c>
      <c r="CD151" t="s">
        <v>6098</v>
      </c>
      <c r="CE151" t="s">
        <v>6099</v>
      </c>
      <c r="CF151" t="s">
        <v>6100</v>
      </c>
      <c r="CG151" t="s">
        <v>6101</v>
      </c>
      <c r="CH151" t="s">
        <v>6102</v>
      </c>
      <c r="CI151" t="s">
        <v>6103</v>
      </c>
      <c r="CJ151" t="s">
        <v>6104</v>
      </c>
      <c r="CK151" t="s">
        <v>6105</v>
      </c>
      <c r="CL151" t="s">
        <v>6106</v>
      </c>
      <c r="CM151" t="s">
        <v>6107</v>
      </c>
      <c r="CN151" t="s">
        <v>6108</v>
      </c>
      <c r="CO151" t="s">
        <v>6109</v>
      </c>
      <c r="CP151" t="s">
        <v>6110</v>
      </c>
      <c r="CQ151" t="s">
        <v>6110</v>
      </c>
      <c r="CR151" t="s">
        <v>6110</v>
      </c>
      <c r="CS151" t="s">
        <v>6110</v>
      </c>
      <c r="CT151" t="s">
        <v>6110</v>
      </c>
      <c r="CU151" t="s">
        <v>6110</v>
      </c>
      <c r="CV151" t="s">
        <v>6110</v>
      </c>
      <c r="CW151" t="s">
        <v>2138</v>
      </c>
      <c r="CX151" t="s">
        <v>2138</v>
      </c>
      <c r="DA151" t="s">
        <v>1288</v>
      </c>
      <c r="DB151" t="s">
        <v>1162</v>
      </c>
    </row>
    <row r="152" spans="1:106" x14ac:dyDescent="0.3">
      <c r="A152" t="s">
        <v>673</v>
      </c>
      <c r="B152" t="s">
        <v>674</v>
      </c>
      <c r="C152" t="s">
        <v>1616</v>
      </c>
      <c r="D152" t="s">
        <v>1617</v>
      </c>
      <c r="E152" t="s">
        <v>1618</v>
      </c>
      <c r="F152" t="s">
        <v>1619</v>
      </c>
      <c r="G152">
        <v>0</v>
      </c>
      <c r="H152">
        <v>0</v>
      </c>
      <c r="I152">
        <v>0</v>
      </c>
      <c r="J152">
        <v>0</v>
      </c>
      <c r="K152">
        <v>0</v>
      </c>
      <c r="L152">
        <v>0</v>
      </c>
      <c r="M152" t="s">
        <v>1020</v>
      </c>
      <c r="N152" t="s">
        <v>1020</v>
      </c>
      <c r="O152" t="s">
        <v>1020</v>
      </c>
      <c r="P152" t="s">
        <v>1020</v>
      </c>
      <c r="Q152" t="s">
        <v>1162</v>
      </c>
      <c r="R152" t="s">
        <v>1162</v>
      </c>
      <c r="S152" t="s">
        <v>1162</v>
      </c>
      <c r="T152" t="s">
        <v>1162</v>
      </c>
      <c r="U152" t="s">
        <v>1020</v>
      </c>
      <c r="V152" t="s">
        <v>1162</v>
      </c>
      <c r="W152" s="169" t="s">
        <v>1162</v>
      </c>
      <c r="X152" t="s">
        <v>1053</v>
      </c>
      <c r="Y152" t="s">
        <v>1051</v>
      </c>
      <c r="Z152" t="s">
        <v>1055</v>
      </c>
      <c r="AA152" t="s">
        <v>1053</v>
      </c>
      <c r="AB152" t="s">
        <v>3254</v>
      </c>
      <c r="AC152" t="s">
        <v>3255</v>
      </c>
      <c r="AD152" t="s">
        <v>3256</v>
      </c>
      <c r="AE152" t="s">
        <v>3257</v>
      </c>
      <c r="AF152" t="s">
        <v>3258</v>
      </c>
      <c r="AG152" t="s">
        <v>3259</v>
      </c>
      <c r="AH152" t="s">
        <v>3260</v>
      </c>
      <c r="AI152" t="s">
        <v>3261</v>
      </c>
      <c r="AJ152" t="s">
        <v>3262</v>
      </c>
      <c r="AK152" t="s">
        <v>2159</v>
      </c>
      <c r="AL152" t="s">
        <v>3262</v>
      </c>
      <c r="AM152" t="s">
        <v>3262</v>
      </c>
      <c r="AN152" t="s">
        <v>1076</v>
      </c>
      <c r="AO152" t="s">
        <v>1074</v>
      </c>
      <c r="AP152" t="s">
        <v>1074</v>
      </c>
      <c r="AQ152" t="s">
        <v>1076</v>
      </c>
      <c r="AR152" t="s">
        <v>1074</v>
      </c>
      <c r="AS152" t="s">
        <v>1074</v>
      </c>
      <c r="AT152" t="s">
        <v>1074</v>
      </c>
      <c r="AU152" t="s">
        <v>1074</v>
      </c>
      <c r="AV152" t="s">
        <v>1072</v>
      </c>
      <c r="AW152" t="s">
        <v>1076</v>
      </c>
      <c r="AX152" t="s">
        <v>1074</v>
      </c>
      <c r="AY152" t="s">
        <v>1074</v>
      </c>
      <c r="AZ152" t="s">
        <v>1076</v>
      </c>
      <c r="BA152" t="s">
        <v>1074</v>
      </c>
      <c r="BB152" t="s">
        <v>1074</v>
      </c>
      <c r="BC152" t="s">
        <v>1076</v>
      </c>
      <c r="BD152" t="s">
        <v>1074</v>
      </c>
      <c r="BE152" t="s">
        <v>1072</v>
      </c>
      <c r="BF152" t="s">
        <v>1076</v>
      </c>
      <c r="BG152" t="s">
        <v>1074</v>
      </c>
      <c r="BH152" t="s">
        <v>1076</v>
      </c>
      <c r="BI152" t="s">
        <v>1076</v>
      </c>
      <c r="BJ152" t="s">
        <v>1074</v>
      </c>
      <c r="BK152" t="s">
        <v>1074</v>
      </c>
      <c r="BL152" t="s">
        <v>1076</v>
      </c>
      <c r="BM152" t="s">
        <v>1076</v>
      </c>
      <c r="BN152" t="s">
        <v>1074</v>
      </c>
      <c r="BO152" t="s">
        <v>6111</v>
      </c>
      <c r="BP152" t="s">
        <v>1162</v>
      </c>
      <c r="BQ152" t="s">
        <v>1162</v>
      </c>
      <c r="BR152" t="s">
        <v>6111</v>
      </c>
      <c r="BS152" t="s">
        <v>1162</v>
      </c>
      <c r="BT152" t="s">
        <v>1162</v>
      </c>
      <c r="BU152" t="s">
        <v>1162</v>
      </c>
      <c r="BV152" t="s">
        <v>1162</v>
      </c>
      <c r="BW152" t="s">
        <v>1162</v>
      </c>
      <c r="BX152" t="s">
        <v>6112</v>
      </c>
      <c r="BY152" t="s">
        <v>6112</v>
      </c>
      <c r="BZ152" t="s">
        <v>6113</v>
      </c>
      <c r="CA152" t="s">
        <v>6114</v>
      </c>
      <c r="CB152" t="s">
        <v>6115</v>
      </c>
      <c r="CC152" t="s">
        <v>6116</v>
      </c>
      <c r="CD152" t="s">
        <v>6117</v>
      </c>
      <c r="CE152" t="s">
        <v>6118</v>
      </c>
      <c r="CF152" t="s">
        <v>6119</v>
      </c>
      <c r="CG152" t="s">
        <v>6120</v>
      </c>
      <c r="CH152" t="s">
        <v>6121</v>
      </c>
      <c r="CI152" t="s">
        <v>6122</v>
      </c>
      <c r="CJ152" t="s">
        <v>6123</v>
      </c>
      <c r="CK152" t="s">
        <v>6124</v>
      </c>
      <c r="CL152" t="s">
        <v>6125</v>
      </c>
      <c r="CM152" t="s">
        <v>6126</v>
      </c>
      <c r="CN152" t="s">
        <v>6121</v>
      </c>
      <c r="CO152" t="s">
        <v>6127</v>
      </c>
      <c r="CP152" t="s">
        <v>2159</v>
      </c>
      <c r="CQ152" t="s">
        <v>2159</v>
      </c>
      <c r="CR152" t="s">
        <v>2159</v>
      </c>
      <c r="CS152" t="s">
        <v>2159</v>
      </c>
      <c r="CT152" t="s">
        <v>2159</v>
      </c>
      <c r="CU152" t="s">
        <v>2159</v>
      </c>
      <c r="CV152" t="s">
        <v>2159</v>
      </c>
      <c r="CW152" t="s">
        <v>2159</v>
      </c>
      <c r="CX152" t="s">
        <v>2159</v>
      </c>
      <c r="DA152" t="s">
        <v>1288</v>
      </c>
      <c r="DB152" t="s">
        <v>1162</v>
      </c>
    </row>
    <row r="153" spans="1:106" x14ac:dyDescent="0.3">
      <c r="A153" t="s">
        <v>675</v>
      </c>
      <c r="B153" t="s">
        <v>676</v>
      </c>
      <c r="C153" t="s">
        <v>1681</v>
      </c>
      <c r="D153" t="s">
        <v>1682</v>
      </c>
      <c r="E153" t="s">
        <v>1683</v>
      </c>
      <c r="F153" t="s">
        <v>1684</v>
      </c>
      <c r="G153">
        <v>0</v>
      </c>
      <c r="H153">
        <v>0</v>
      </c>
      <c r="I153">
        <v>0</v>
      </c>
      <c r="J153">
        <v>0</v>
      </c>
      <c r="K153">
        <v>0</v>
      </c>
      <c r="L153">
        <v>0</v>
      </c>
      <c r="M153" t="s">
        <v>1020</v>
      </c>
      <c r="N153" t="s">
        <v>1020</v>
      </c>
      <c r="O153" t="s">
        <v>1020</v>
      </c>
      <c r="P153" t="s">
        <v>1020</v>
      </c>
      <c r="Q153" t="s">
        <v>1162</v>
      </c>
      <c r="R153" t="s">
        <v>1162</v>
      </c>
      <c r="S153" t="s">
        <v>1162</v>
      </c>
      <c r="T153" t="s">
        <v>1162</v>
      </c>
      <c r="U153" t="s">
        <v>1020</v>
      </c>
      <c r="V153" t="s">
        <v>1162</v>
      </c>
      <c r="W153" s="169" t="s">
        <v>1162</v>
      </c>
      <c r="X153" t="s">
        <v>1053</v>
      </c>
      <c r="Y153" t="s">
        <v>1051</v>
      </c>
      <c r="Z153" t="s">
        <v>1051</v>
      </c>
      <c r="AA153" t="s">
        <v>1053</v>
      </c>
      <c r="AB153" t="s">
        <v>3263</v>
      </c>
      <c r="AC153" t="s">
        <v>3264</v>
      </c>
      <c r="AD153" t="s">
        <v>3265</v>
      </c>
      <c r="AE153" t="s">
        <v>3266</v>
      </c>
      <c r="AF153" t="s">
        <v>3267</v>
      </c>
      <c r="AG153" t="s">
        <v>3268</v>
      </c>
      <c r="AH153" t="s">
        <v>3269</v>
      </c>
      <c r="AI153" t="s">
        <v>3270</v>
      </c>
      <c r="AJ153" t="s">
        <v>2138</v>
      </c>
      <c r="AK153" t="s">
        <v>2138</v>
      </c>
      <c r="AL153" t="s">
        <v>2138</v>
      </c>
      <c r="AM153" t="s">
        <v>2138</v>
      </c>
      <c r="AN153" t="s">
        <v>1074</v>
      </c>
      <c r="AO153" t="s">
        <v>1074</v>
      </c>
      <c r="AP153" t="s">
        <v>1074</v>
      </c>
      <c r="AQ153" t="s">
        <v>1074</v>
      </c>
      <c r="AR153" t="s">
        <v>1072</v>
      </c>
      <c r="AS153" t="s">
        <v>1074</v>
      </c>
      <c r="AT153" t="s">
        <v>1074</v>
      </c>
      <c r="AU153" t="s">
        <v>1074</v>
      </c>
      <c r="AV153" t="s">
        <v>1074</v>
      </c>
      <c r="AW153" t="s">
        <v>1074</v>
      </c>
      <c r="AX153" t="s">
        <v>1074</v>
      </c>
      <c r="AY153" t="s">
        <v>1074</v>
      </c>
      <c r="AZ153" t="s">
        <v>1074</v>
      </c>
      <c r="BA153" t="s">
        <v>1072</v>
      </c>
      <c r="BB153" t="s">
        <v>1072</v>
      </c>
      <c r="BC153" t="s">
        <v>1076</v>
      </c>
      <c r="BD153" t="s">
        <v>1074</v>
      </c>
      <c r="BE153" t="s">
        <v>1074</v>
      </c>
      <c r="BF153" t="s">
        <v>1076</v>
      </c>
      <c r="BG153" t="s">
        <v>1074</v>
      </c>
      <c r="BH153" t="s">
        <v>1074</v>
      </c>
      <c r="BI153" t="s">
        <v>1074</v>
      </c>
      <c r="BJ153" t="s">
        <v>1074</v>
      </c>
      <c r="BK153" t="s">
        <v>1074</v>
      </c>
      <c r="BL153" t="s">
        <v>1076</v>
      </c>
      <c r="BM153" t="s">
        <v>1076</v>
      </c>
      <c r="BN153" t="s">
        <v>1076</v>
      </c>
      <c r="BO153" t="s">
        <v>1162</v>
      </c>
      <c r="BP153" t="s">
        <v>1162</v>
      </c>
      <c r="BQ153" t="s">
        <v>1162</v>
      </c>
      <c r="BR153" t="s">
        <v>1162</v>
      </c>
      <c r="BS153" t="s">
        <v>1162</v>
      </c>
      <c r="BT153" t="s">
        <v>1162</v>
      </c>
      <c r="BU153" t="s">
        <v>1162</v>
      </c>
      <c r="BV153" t="s">
        <v>1162</v>
      </c>
      <c r="BW153" t="s">
        <v>1162</v>
      </c>
      <c r="BX153" t="s">
        <v>6128</v>
      </c>
      <c r="BY153" t="s">
        <v>6129</v>
      </c>
      <c r="BZ153" t="s">
        <v>6130</v>
      </c>
      <c r="CA153" t="s">
        <v>6131</v>
      </c>
      <c r="CB153" t="s">
        <v>6132</v>
      </c>
      <c r="CC153" t="s">
        <v>6133</v>
      </c>
      <c r="CD153" t="s">
        <v>6134</v>
      </c>
      <c r="CE153" t="s">
        <v>6135</v>
      </c>
      <c r="CF153" t="s">
        <v>6136</v>
      </c>
      <c r="CG153" t="s">
        <v>6137</v>
      </c>
      <c r="CH153" t="s">
        <v>6138</v>
      </c>
      <c r="CI153" t="s">
        <v>6139</v>
      </c>
      <c r="CJ153" t="s">
        <v>6140</v>
      </c>
      <c r="CK153" t="s">
        <v>6141</v>
      </c>
      <c r="CL153" t="s">
        <v>6142</v>
      </c>
      <c r="CM153" t="s">
        <v>6143</v>
      </c>
      <c r="CN153" t="s">
        <v>6144</v>
      </c>
      <c r="CO153" t="s">
        <v>6145</v>
      </c>
      <c r="CP153" t="s">
        <v>2138</v>
      </c>
      <c r="CQ153" t="s">
        <v>2138</v>
      </c>
      <c r="CR153" t="s">
        <v>2138</v>
      </c>
      <c r="CS153" t="s">
        <v>2138</v>
      </c>
      <c r="CT153" t="s">
        <v>2138</v>
      </c>
      <c r="CU153" t="s">
        <v>2138</v>
      </c>
      <c r="CV153" t="s">
        <v>2138</v>
      </c>
      <c r="CW153" t="s">
        <v>2138</v>
      </c>
      <c r="CX153" t="s">
        <v>2135</v>
      </c>
      <c r="DA153" t="s">
        <v>1288</v>
      </c>
      <c r="DB153" t="s">
        <v>1162</v>
      </c>
    </row>
    <row r="154" spans="1:106" x14ac:dyDescent="0.3">
      <c r="A154" t="s">
        <v>679</v>
      </c>
      <c r="B154" t="s">
        <v>680</v>
      </c>
      <c r="C154" t="s">
        <v>1399</v>
      </c>
      <c r="D154" t="s">
        <v>1400</v>
      </c>
      <c r="E154" t="s">
        <v>1401</v>
      </c>
      <c r="F154" t="s">
        <v>1402</v>
      </c>
      <c r="G154">
        <v>0</v>
      </c>
      <c r="H154">
        <v>0</v>
      </c>
      <c r="I154">
        <v>0</v>
      </c>
      <c r="J154">
        <v>0</v>
      </c>
      <c r="K154">
        <v>0</v>
      </c>
      <c r="L154">
        <v>0</v>
      </c>
      <c r="M154" t="s">
        <v>1020</v>
      </c>
      <c r="N154" t="s">
        <v>1020</v>
      </c>
      <c r="O154" t="s">
        <v>1020</v>
      </c>
      <c r="P154" t="s">
        <v>1020</v>
      </c>
      <c r="Q154" t="s">
        <v>1162</v>
      </c>
      <c r="R154" t="s">
        <v>1162</v>
      </c>
      <c r="S154" t="s">
        <v>1162</v>
      </c>
      <c r="T154" t="s">
        <v>1162</v>
      </c>
      <c r="U154" t="s">
        <v>1020</v>
      </c>
      <c r="V154" t="s">
        <v>1162</v>
      </c>
      <c r="W154" s="169" t="s">
        <v>1162</v>
      </c>
      <c r="X154" t="s">
        <v>1053</v>
      </c>
      <c r="Y154" t="s">
        <v>1053</v>
      </c>
      <c r="Z154" t="s">
        <v>1051</v>
      </c>
      <c r="AA154" t="s">
        <v>1051</v>
      </c>
      <c r="AB154" t="s">
        <v>3271</v>
      </c>
      <c r="AC154" t="s">
        <v>3272</v>
      </c>
      <c r="AD154" t="s">
        <v>3273</v>
      </c>
      <c r="AE154" t="s">
        <v>3274</v>
      </c>
      <c r="AF154" t="s">
        <v>3275</v>
      </c>
      <c r="AG154" t="s">
        <v>3276</v>
      </c>
      <c r="AH154" t="s">
        <v>3277</v>
      </c>
      <c r="AI154" t="s">
        <v>3278</v>
      </c>
      <c r="AJ154" t="s">
        <v>2050</v>
      </c>
      <c r="AK154" t="s">
        <v>2050</v>
      </c>
      <c r="AL154" t="s">
        <v>2050</v>
      </c>
      <c r="AM154" t="s">
        <v>2050</v>
      </c>
      <c r="AN154" t="s">
        <v>1074</v>
      </c>
      <c r="AO154" t="s">
        <v>1074</v>
      </c>
      <c r="AP154" t="s">
        <v>1074</v>
      </c>
      <c r="AQ154" t="s">
        <v>1074</v>
      </c>
      <c r="AR154" t="s">
        <v>1074</v>
      </c>
      <c r="AS154" t="s">
        <v>1074</v>
      </c>
      <c r="AT154" t="s">
        <v>1074</v>
      </c>
      <c r="AU154" t="s">
        <v>1076</v>
      </c>
      <c r="AV154" t="s">
        <v>1074</v>
      </c>
      <c r="AW154" t="s">
        <v>1076</v>
      </c>
      <c r="AX154" t="s">
        <v>1076</v>
      </c>
      <c r="AY154" t="s">
        <v>1076</v>
      </c>
      <c r="AZ154" t="s">
        <v>1076</v>
      </c>
      <c r="BA154" t="s">
        <v>1076</v>
      </c>
      <c r="BB154" t="s">
        <v>1076</v>
      </c>
      <c r="BC154" t="s">
        <v>1076</v>
      </c>
      <c r="BD154" t="s">
        <v>1076</v>
      </c>
      <c r="BE154" t="s">
        <v>1076</v>
      </c>
      <c r="BF154" t="s">
        <v>1076</v>
      </c>
      <c r="BG154" t="s">
        <v>1076</v>
      </c>
      <c r="BH154" t="s">
        <v>1076</v>
      </c>
      <c r="BI154" t="s">
        <v>1076</v>
      </c>
      <c r="BJ154" t="s">
        <v>1076</v>
      </c>
      <c r="BK154" t="s">
        <v>1076</v>
      </c>
      <c r="BL154" t="s">
        <v>1076</v>
      </c>
      <c r="BM154" t="s">
        <v>1076</v>
      </c>
      <c r="BN154" t="s">
        <v>1076</v>
      </c>
      <c r="BO154" t="s">
        <v>1162</v>
      </c>
      <c r="BP154" t="s">
        <v>1162</v>
      </c>
      <c r="BQ154" t="s">
        <v>1162</v>
      </c>
      <c r="BR154" t="s">
        <v>1162</v>
      </c>
      <c r="BS154" t="s">
        <v>1162</v>
      </c>
      <c r="BT154" t="s">
        <v>1162</v>
      </c>
      <c r="BU154" t="s">
        <v>1162</v>
      </c>
      <c r="BV154" t="s">
        <v>6146</v>
      </c>
      <c r="BW154" t="s">
        <v>1162</v>
      </c>
      <c r="BX154" t="s">
        <v>6147</v>
      </c>
      <c r="BY154" t="s">
        <v>6148</v>
      </c>
      <c r="BZ154" t="s">
        <v>6149</v>
      </c>
      <c r="CA154" t="s">
        <v>6150</v>
      </c>
      <c r="CB154" t="s">
        <v>6151</v>
      </c>
      <c r="CC154" t="s">
        <v>6152</v>
      </c>
      <c r="CD154" t="s">
        <v>6153</v>
      </c>
      <c r="CE154" t="s">
        <v>6154</v>
      </c>
      <c r="CF154" t="s">
        <v>6155</v>
      </c>
      <c r="CG154" t="s">
        <v>6156</v>
      </c>
      <c r="CH154" t="s">
        <v>6157</v>
      </c>
      <c r="CI154" t="s">
        <v>6158</v>
      </c>
      <c r="CJ154" t="s">
        <v>6159</v>
      </c>
      <c r="CK154" t="s">
        <v>6160</v>
      </c>
      <c r="CL154" t="s">
        <v>6161</v>
      </c>
      <c r="CM154" t="s">
        <v>6162</v>
      </c>
      <c r="CN154" t="s">
        <v>6163</v>
      </c>
      <c r="CO154" t="s">
        <v>6164</v>
      </c>
      <c r="CP154" t="s">
        <v>2050</v>
      </c>
      <c r="CQ154" t="s">
        <v>2050</v>
      </c>
      <c r="CR154" t="s">
        <v>2050</v>
      </c>
      <c r="CS154" t="s">
        <v>2050</v>
      </c>
      <c r="CT154" t="s">
        <v>2050</v>
      </c>
      <c r="CU154" t="s">
        <v>2050</v>
      </c>
      <c r="CV154" t="s">
        <v>2050</v>
      </c>
      <c r="CW154" t="s">
        <v>2050</v>
      </c>
      <c r="CX154" t="s">
        <v>2050</v>
      </c>
      <c r="DA154" t="s">
        <v>1288</v>
      </c>
      <c r="DB154" t="s">
        <v>1162</v>
      </c>
    </row>
    <row r="155" spans="1:106" x14ac:dyDescent="0.3">
      <c r="A155" t="s">
        <v>681</v>
      </c>
      <c r="B155" t="s">
        <v>682</v>
      </c>
      <c r="C155" t="s">
        <v>1256</v>
      </c>
      <c r="D155" t="s">
        <v>1257</v>
      </c>
      <c r="E155" t="s">
        <v>1258</v>
      </c>
      <c r="F155" t="s">
        <v>1259</v>
      </c>
      <c r="G155">
        <v>0</v>
      </c>
      <c r="H155">
        <v>0</v>
      </c>
      <c r="I155">
        <v>0</v>
      </c>
      <c r="J155">
        <v>0</v>
      </c>
      <c r="K155">
        <v>0</v>
      </c>
      <c r="L155">
        <v>0</v>
      </c>
      <c r="M155" t="s">
        <v>1020</v>
      </c>
      <c r="N155" t="s">
        <v>1020</v>
      </c>
      <c r="O155" t="s">
        <v>1020</v>
      </c>
      <c r="P155" t="s">
        <v>1020</v>
      </c>
      <c r="Q155" t="s">
        <v>1162</v>
      </c>
      <c r="R155" t="s">
        <v>1162</v>
      </c>
      <c r="S155" t="s">
        <v>1162</v>
      </c>
      <c r="T155" t="s">
        <v>1162</v>
      </c>
      <c r="U155" t="s">
        <v>1020</v>
      </c>
      <c r="V155" t="s">
        <v>1162</v>
      </c>
      <c r="W155" s="169" t="s">
        <v>1162</v>
      </c>
      <c r="X155" t="s">
        <v>1053</v>
      </c>
      <c r="Y155" t="s">
        <v>1051</v>
      </c>
      <c r="Z155" t="s">
        <v>1051</v>
      </c>
      <c r="AA155" t="s">
        <v>1051</v>
      </c>
      <c r="AB155" t="s">
        <v>3279</v>
      </c>
      <c r="AC155" t="s">
        <v>3280</v>
      </c>
      <c r="AD155" t="s">
        <v>3281</v>
      </c>
      <c r="AE155" t="s">
        <v>3282</v>
      </c>
      <c r="AF155" t="s">
        <v>3283</v>
      </c>
      <c r="AG155" t="s">
        <v>3284</v>
      </c>
      <c r="AH155" t="s">
        <v>3285</v>
      </c>
      <c r="AI155" t="s">
        <v>3286</v>
      </c>
      <c r="AJ155" t="s">
        <v>3287</v>
      </c>
      <c r="AK155" t="s">
        <v>3280</v>
      </c>
      <c r="AL155" t="s">
        <v>3280</v>
      </c>
      <c r="AM155" t="s">
        <v>3280</v>
      </c>
      <c r="AN155" t="s">
        <v>1076</v>
      </c>
      <c r="AO155" t="s">
        <v>1072</v>
      </c>
      <c r="AP155" t="s">
        <v>1072</v>
      </c>
      <c r="AQ155" t="s">
        <v>1072</v>
      </c>
      <c r="AR155" t="s">
        <v>1072</v>
      </c>
      <c r="AS155" t="s">
        <v>1072</v>
      </c>
      <c r="AT155" t="s">
        <v>1072</v>
      </c>
      <c r="AU155" t="s">
        <v>1074</v>
      </c>
      <c r="AV155" t="s">
        <v>1074</v>
      </c>
      <c r="AW155" t="s">
        <v>1076</v>
      </c>
      <c r="AX155" t="s">
        <v>1072</v>
      </c>
      <c r="AY155" t="s">
        <v>1074</v>
      </c>
      <c r="AZ155" t="s">
        <v>1072</v>
      </c>
      <c r="BA155" t="s">
        <v>1072</v>
      </c>
      <c r="BB155" t="s">
        <v>1074</v>
      </c>
      <c r="BC155" t="s">
        <v>1072</v>
      </c>
      <c r="BD155" t="s">
        <v>1074</v>
      </c>
      <c r="BE155" t="s">
        <v>1074</v>
      </c>
      <c r="BF155" t="s">
        <v>1076</v>
      </c>
      <c r="BG155" t="s">
        <v>1074</v>
      </c>
      <c r="BH155" t="s">
        <v>1074</v>
      </c>
      <c r="BI155" t="s">
        <v>1074</v>
      </c>
      <c r="BJ155" t="s">
        <v>1072</v>
      </c>
      <c r="BK155" t="s">
        <v>1074</v>
      </c>
      <c r="BL155" t="s">
        <v>1072</v>
      </c>
      <c r="BM155" t="s">
        <v>1074</v>
      </c>
      <c r="BN155" t="s">
        <v>1076</v>
      </c>
      <c r="BO155" t="s">
        <v>5247</v>
      </c>
      <c r="BP155" t="s">
        <v>1162</v>
      </c>
      <c r="BQ155" t="s">
        <v>1162</v>
      </c>
      <c r="BR155" t="s">
        <v>1162</v>
      </c>
      <c r="BS155" t="s">
        <v>1162</v>
      </c>
      <c r="BT155" t="s">
        <v>1162</v>
      </c>
      <c r="BU155" t="s">
        <v>1162</v>
      </c>
      <c r="BV155" t="s">
        <v>1162</v>
      </c>
      <c r="BW155" t="s">
        <v>1162</v>
      </c>
      <c r="BX155" t="s">
        <v>5248</v>
      </c>
      <c r="BY155" t="s">
        <v>5248</v>
      </c>
      <c r="BZ155" t="s">
        <v>5249</v>
      </c>
      <c r="CA155" t="s">
        <v>5250</v>
      </c>
      <c r="CB155" t="s">
        <v>5251</v>
      </c>
      <c r="CC155" t="s">
        <v>5252</v>
      </c>
      <c r="CD155" t="s">
        <v>5253</v>
      </c>
      <c r="CE155" t="s">
        <v>5254</v>
      </c>
      <c r="CF155" t="s">
        <v>5255</v>
      </c>
      <c r="CG155" t="s">
        <v>5256</v>
      </c>
      <c r="CH155" t="s">
        <v>5257</v>
      </c>
      <c r="CI155" t="s">
        <v>5258</v>
      </c>
      <c r="CJ155" t="s">
        <v>5259</v>
      </c>
      <c r="CK155" t="s">
        <v>5260</v>
      </c>
      <c r="CL155" t="s">
        <v>5261</v>
      </c>
      <c r="CM155" t="s">
        <v>5262</v>
      </c>
      <c r="CN155" t="s">
        <v>5263</v>
      </c>
      <c r="CO155" t="s">
        <v>5264</v>
      </c>
      <c r="CP155" t="s">
        <v>3280</v>
      </c>
      <c r="CQ155" t="s">
        <v>5265</v>
      </c>
      <c r="CR155" t="s">
        <v>2666</v>
      </c>
      <c r="CS155" t="s">
        <v>2666</v>
      </c>
      <c r="CT155" t="s">
        <v>2666</v>
      </c>
      <c r="CU155" t="s">
        <v>2666</v>
      </c>
      <c r="CV155" t="s">
        <v>2666</v>
      </c>
      <c r="CW155" t="s">
        <v>2666</v>
      </c>
      <c r="CX155" t="s">
        <v>5266</v>
      </c>
      <c r="DA155" t="s">
        <v>1288</v>
      </c>
      <c r="DB155" t="s">
        <v>1162</v>
      </c>
    </row>
    <row r="156" spans="1:106" x14ac:dyDescent="0.3">
      <c r="A156" t="s">
        <v>685</v>
      </c>
      <c r="B156" t="s">
        <v>686</v>
      </c>
      <c r="C156" t="s">
        <v>1284</v>
      </c>
      <c r="D156" t="s">
        <v>1285</v>
      </c>
      <c r="E156" t="s">
        <v>1286</v>
      </c>
      <c r="F156" t="s">
        <v>1287</v>
      </c>
      <c r="G156">
        <v>0</v>
      </c>
      <c r="H156">
        <v>0</v>
      </c>
      <c r="I156">
        <v>0</v>
      </c>
      <c r="J156">
        <v>0</v>
      </c>
      <c r="K156">
        <v>0</v>
      </c>
      <c r="L156">
        <v>0</v>
      </c>
      <c r="M156" t="s">
        <v>1020</v>
      </c>
      <c r="N156" t="s">
        <v>1020</v>
      </c>
      <c r="O156" t="s">
        <v>1020</v>
      </c>
      <c r="P156" t="s">
        <v>1020</v>
      </c>
      <c r="Q156" t="s">
        <v>1162</v>
      </c>
      <c r="R156" t="s">
        <v>1162</v>
      </c>
      <c r="S156" t="s">
        <v>1162</v>
      </c>
      <c r="T156" t="s">
        <v>1162</v>
      </c>
      <c r="U156" t="s">
        <v>1020</v>
      </c>
      <c r="V156" t="s">
        <v>1162</v>
      </c>
      <c r="W156" s="169" t="s">
        <v>1162</v>
      </c>
      <c r="X156" t="s">
        <v>1051</v>
      </c>
      <c r="Y156" t="s">
        <v>1053</v>
      </c>
      <c r="Z156" t="s">
        <v>1055</v>
      </c>
      <c r="AA156" t="s">
        <v>1051</v>
      </c>
      <c r="AB156" t="s">
        <v>3288</v>
      </c>
      <c r="AC156" t="s">
        <v>3289</v>
      </c>
      <c r="AD156" t="s">
        <v>3290</v>
      </c>
      <c r="AE156" t="s">
        <v>3291</v>
      </c>
      <c r="AF156" t="s">
        <v>3292</v>
      </c>
      <c r="AG156" t="s">
        <v>3293</v>
      </c>
      <c r="AH156" t="s">
        <v>3294</v>
      </c>
      <c r="AI156" t="s">
        <v>3295</v>
      </c>
      <c r="AJ156" t="s">
        <v>3296</v>
      </c>
      <c r="AK156" t="s">
        <v>3296</v>
      </c>
      <c r="AL156" t="s">
        <v>3296</v>
      </c>
      <c r="AM156" t="s">
        <v>3296</v>
      </c>
      <c r="AN156" t="s">
        <v>1074</v>
      </c>
      <c r="AO156" t="s">
        <v>1074</v>
      </c>
      <c r="AP156" t="s">
        <v>1074</v>
      </c>
      <c r="AQ156" t="s">
        <v>1074</v>
      </c>
      <c r="AR156" t="s">
        <v>1074</v>
      </c>
      <c r="AS156" t="s">
        <v>1074</v>
      </c>
      <c r="AT156" t="s">
        <v>1076</v>
      </c>
      <c r="AU156" t="s">
        <v>1074</v>
      </c>
      <c r="AV156" t="s">
        <v>1074</v>
      </c>
      <c r="AW156" t="s">
        <v>1074</v>
      </c>
      <c r="AX156" t="s">
        <v>1074</v>
      </c>
      <c r="AY156" t="s">
        <v>1074</v>
      </c>
      <c r="AZ156" t="s">
        <v>1074</v>
      </c>
      <c r="BA156" t="s">
        <v>1074</v>
      </c>
      <c r="BB156" t="s">
        <v>1076</v>
      </c>
      <c r="BC156" t="s">
        <v>1074</v>
      </c>
      <c r="BD156" t="s">
        <v>1076</v>
      </c>
      <c r="BE156" t="s">
        <v>1074</v>
      </c>
      <c r="BF156" t="s">
        <v>1076</v>
      </c>
      <c r="BG156" t="s">
        <v>1076</v>
      </c>
      <c r="BH156" t="s">
        <v>1076</v>
      </c>
      <c r="BI156" t="s">
        <v>1076</v>
      </c>
      <c r="BJ156" t="s">
        <v>1076</v>
      </c>
      <c r="BK156" t="s">
        <v>1076</v>
      </c>
      <c r="BL156" t="s">
        <v>1076</v>
      </c>
      <c r="BM156" t="s">
        <v>1076</v>
      </c>
      <c r="BN156" t="s">
        <v>1076</v>
      </c>
      <c r="BO156" t="s">
        <v>1162</v>
      </c>
      <c r="BP156" t="s">
        <v>1162</v>
      </c>
      <c r="BQ156" t="s">
        <v>1162</v>
      </c>
      <c r="BR156" t="s">
        <v>1162</v>
      </c>
      <c r="BS156" t="s">
        <v>1162</v>
      </c>
      <c r="BT156" t="s">
        <v>1162</v>
      </c>
      <c r="BU156" t="s">
        <v>6165</v>
      </c>
      <c r="BV156" t="s">
        <v>1162</v>
      </c>
      <c r="BW156" t="s">
        <v>1162</v>
      </c>
      <c r="BX156" t="s">
        <v>6166</v>
      </c>
      <c r="BY156" t="s">
        <v>6167</v>
      </c>
      <c r="BZ156" t="s">
        <v>6168</v>
      </c>
      <c r="CA156" t="s">
        <v>6169</v>
      </c>
      <c r="CB156" t="s">
        <v>6170</v>
      </c>
      <c r="CC156" t="s">
        <v>6171</v>
      </c>
      <c r="CD156" t="s">
        <v>6172</v>
      </c>
      <c r="CE156" t="s">
        <v>6173</v>
      </c>
      <c r="CF156" t="s">
        <v>6174</v>
      </c>
      <c r="CG156" t="s">
        <v>6175</v>
      </c>
      <c r="CH156" t="s">
        <v>6176</v>
      </c>
      <c r="CI156" t="s">
        <v>6177</v>
      </c>
      <c r="CJ156" t="s">
        <v>6178</v>
      </c>
      <c r="CK156" t="s">
        <v>6179</v>
      </c>
      <c r="CL156" t="s">
        <v>6179</v>
      </c>
      <c r="CM156" t="s">
        <v>6180</v>
      </c>
      <c r="CN156" t="s">
        <v>6181</v>
      </c>
      <c r="CO156" t="s">
        <v>6182</v>
      </c>
      <c r="CP156" t="s">
        <v>2159</v>
      </c>
      <c r="CQ156" t="s">
        <v>2159</v>
      </c>
      <c r="CR156" t="s">
        <v>2159</v>
      </c>
      <c r="CS156" t="s">
        <v>2159</v>
      </c>
      <c r="CT156" t="s">
        <v>2159</v>
      </c>
      <c r="CU156" t="s">
        <v>2159</v>
      </c>
      <c r="CV156" t="s">
        <v>2159</v>
      </c>
      <c r="CW156" t="s">
        <v>2159</v>
      </c>
      <c r="CX156" t="s">
        <v>3296</v>
      </c>
      <c r="DA156" t="s">
        <v>1288</v>
      </c>
      <c r="DB156" t="s">
        <v>1162</v>
      </c>
    </row>
    <row r="157" spans="1:106" x14ac:dyDescent="0.3">
      <c r="A157" t="s">
        <v>687</v>
      </c>
      <c r="B157" t="s">
        <v>688</v>
      </c>
      <c r="C157" t="s">
        <v>1655</v>
      </c>
      <c r="D157" t="s">
        <v>1656</v>
      </c>
      <c r="E157" t="s">
        <v>1657</v>
      </c>
      <c r="F157" t="s">
        <v>1658</v>
      </c>
      <c r="G157">
        <v>0</v>
      </c>
      <c r="H157">
        <v>0</v>
      </c>
      <c r="I157">
        <v>0</v>
      </c>
      <c r="J157">
        <v>0</v>
      </c>
      <c r="K157">
        <v>0</v>
      </c>
      <c r="L157">
        <v>0</v>
      </c>
      <c r="M157" t="s">
        <v>1020</v>
      </c>
      <c r="N157" t="s">
        <v>1020</v>
      </c>
      <c r="O157" t="s">
        <v>1020</v>
      </c>
      <c r="P157" t="s">
        <v>1020</v>
      </c>
      <c r="Q157" t="s">
        <v>1162</v>
      </c>
      <c r="R157" t="s">
        <v>1162</v>
      </c>
      <c r="S157" t="s">
        <v>1162</v>
      </c>
      <c r="T157" t="s">
        <v>1162</v>
      </c>
      <c r="U157" t="s">
        <v>1020</v>
      </c>
      <c r="V157" t="s">
        <v>1162</v>
      </c>
      <c r="W157" s="169" t="s">
        <v>1162</v>
      </c>
      <c r="X157" t="s">
        <v>1055</v>
      </c>
      <c r="Y157" t="s">
        <v>1051</v>
      </c>
      <c r="Z157" t="s">
        <v>1053</v>
      </c>
      <c r="AA157" t="s">
        <v>1053</v>
      </c>
      <c r="AB157" t="s">
        <v>3297</v>
      </c>
      <c r="AC157" t="s">
        <v>3298</v>
      </c>
      <c r="AD157" t="s">
        <v>3299</v>
      </c>
      <c r="AE157" t="s">
        <v>3300</v>
      </c>
      <c r="AF157" t="s">
        <v>3301</v>
      </c>
      <c r="AG157" t="s">
        <v>3302</v>
      </c>
      <c r="AH157" t="s">
        <v>3303</v>
      </c>
      <c r="AI157" t="s">
        <v>3304</v>
      </c>
      <c r="AJ157" t="s">
        <v>3305</v>
      </c>
      <c r="AK157" t="s">
        <v>3305</v>
      </c>
      <c r="AL157" t="s">
        <v>3305</v>
      </c>
      <c r="AM157" t="s">
        <v>3305</v>
      </c>
      <c r="AN157" t="s">
        <v>1074</v>
      </c>
      <c r="AO157" t="s">
        <v>1076</v>
      </c>
      <c r="AP157" t="s">
        <v>1072</v>
      </c>
      <c r="AQ157" t="s">
        <v>1076</v>
      </c>
      <c r="AR157" t="s">
        <v>1072</v>
      </c>
      <c r="AS157" t="s">
        <v>1074</v>
      </c>
      <c r="AT157" t="s">
        <v>1074</v>
      </c>
      <c r="AU157" t="s">
        <v>1074</v>
      </c>
      <c r="AV157" t="s">
        <v>1074</v>
      </c>
      <c r="AW157" t="s">
        <v>1074</v>
      </c>
      <c r="AX157" t="s">
        <v>1076</v>
      </c>
      <c r="AY157" t="s">
        <v>1072</v>
      </c>
      <c r="AZ157" t="s">
        <v>1076</v>
      </c>
      <c r="BA157" t="s">
        <v>1072</v>
      </c>
      <c r="BB157" t="s">
        <v>1074</v>
      </c>
      <c r="BC157" t="s">
        <v>1074</v>
      </c>
      <c r="BD157" t="s">
        <v>1074</v>
      </c>
      <c r="BE157" t="s">
        <v>1074</v>
      </c>
      <c r="BF157" t="s">
        <v>1074</v>
      </c>
      <c r="BG157" t="s">
        <v>1076</v>
      </c>
      <c r="BH157" t="s">
        <v>1074</v>
      </c>
      <c r="BI157" t="s">
        <v>1076</v>
      </c>
      <c r="BJ157" t="s">
        <v>1074</v>
      </c>
      <c r="BK157" t="s">
        <v>1074</v>
      </c>
      <c r="BL157" t="s">
        <v>1074</v>
      </c>
      <c r="BM157" t="s">
        <v>1074</v>
      </c>
      <c r="BN157" t="s">
        <v>1074</v>
      </c>
      <c r="BO157" t="s">
        <v>1162</v>
      </c>
      <c r="BP157" t="s">
        <v>6183</v>
      </c>
      <c r="BQ157" t="s">
        <v>1162</v>
      </c>
      <c r="BR157" t="s">
        <v>6184</v>
      </c>
      <c r="BS157" t="s">
        <v>1162</v>
      </c>
      <c r="BT157" t="s">
        <v>1162</v>
      </c>
      <c r="BU157" t="s">
        <v>1162</v>
      </c>
      <c r="BV157" t="s">
        <v>1162</v>
      </c>
      <c r="BW157" t="s">
        <v>6185</v>
      </c>
      <c r="BX157" t="s">
        <v>6186</v>
      </c>
      <c r="BY157" t="s">
        <v>6187</v>
      </c>
      <c r="BZ157" t="s">
        <v>6188</v>
      </c>
      <c r="CA157" t="s">
        <v>6189</v>
      </c>
      <c r="CB157" t="s">
        <v>6190</v>
      </c>
      <c r="CC157" t="s">
        <v>6191</v>
      </c>
      <c r="CD157" t="s">
        <v>6192</v>
      </c>
      <c r="CE157" t="s">
        <v>6193</v>
      </c>
      <c r="CF157" t="s">
        <v>6194</v>
      </c>
      <c r="CG157" t="s">
        <v>6195</v>
      </c>
      <c r="CH157" t="s">
        <v>6196</v>
      </c>
      <c r="CI157" t="s">
        <v>6197</v>
      </c>
      <c r="CJ157" t="s">
        <v>6198</v>
      </c>
      <c r="CK157" t="s">
        <v>6199</v>
      </c>
      <c r="CL157" t="s">
        <v>6200</v>
      </c>
      <c r="CM157" t="s">
        <v>6201</v>
      </c>
      <c r="CN157" t="s">
        <v>6202</v>
      </c>
      <c r="CO157" t="s">
        <v>6203</v>
      </c>
      <c r="CP157" t="s">
        <v>2691</v>
      </c>
      <c r="CQ157" t="s">
        <v>2691</v>
      </c>
      <c r="CR157" t="s">
        <v>2691</v>
      </c>
      <c r="CS157" t="s">
        <v>6204</v>
      </c>
      <c r="CT157" t="s">
        <v>2691</v>
      </c>
      <c r="CU157" t="s">
        <v>2691</v>
      </c>
      <c r="CV157" t="s">
        <v>2691</v>
      </c>
      <c r="CW157" t="s">
        <v>2691</v>
      </c>
      <c r="CX157" t="s">
        <v>3305</v>
      </c>
      <c r="DA157" t="s">
        <v>1288</v>
      </c>
      <c r="DB157" t="s">
        <v>1162</v>
      </c>
    </row>
    <row r="158" spans="1:106" x14ac:dyDescent="0.3">
      <c r="A158" t="s">
        <v>691</v>
      </c>
      <c r="B158" t="s">
        <v>692</v>
      </c>
      <c r="C158" t="s">
        <v>1620</v>
      </c>
      <c r="D158" t="s">
        <v>1621</v>
      </c>
      <c r="E158" t="s">
        <v>1622</v>
      </c>
      <c r="F158" t="s">
        <v>1623</v>
      </c>
      <c r="G158">
        <v>0</v>
      </c>
      <c r="H158">
        <v>0</v>
      </c>
      <c r="I158">
        <v>0</v>
      </c>
      <c r="J158">
        <v>0</v>
      </c>
      <c r="K158">
        <v>0</v>
      </c>
      <c r="L158">
        <v>0</v>
      </c>
      <c r="M158" t="s">
        <v>1020</v>
      </c>
      <c r="N158" t="s">
        <v>1020</v>
      </c>
      <c r="O158" t="s">
        <v>1020</v>
      </c>
      <c r="P158" t="s">
        <v>1020</v>
      </c>
      <c r="Q158" t="s">
        <v>1162</v>
      </c>
      <c r="R158" t="s">
        <v>1162</v>
      </c>
      <c r="S158" t="s">
        <v>1162</v>
      </c>
      <c r="T158" t="s">
        <v>1162</v>
      </c>
      <c r="U158" t="s">
        <v>1020</v>
      </c>
      <c r="V158" t="s">
        <v>1162</v>
      </c>
      <c r="W158" s="169" t="s">
        <v>1162</v>
      </c>
      <c r="X158" t="s">
        <v>1053</v>
      </c>
      <c r="Y158" t="s">
        <v>1053</v>
      </c>
      <c r="Z158" t="s">
        <v>1051</v>
      </c>
      <c r="AA158" t="s">
        <v>1053</v>
      </c>
      <c r="AB158" t="s">
        <v>3306</v>
      </c>
      <c r="AC158" t="s">
        <v>3307</v>
      </c>
      <c r="AD158" t="s">
        <v>3308</v>
      </c>
      <c r="AE158" t="s">
        <v>3309</v>
      </c>
      <c r="AF158" t="s">
        <v>3310</v>
      </c>
      <c r="AG158" t="s">
        <v>3311</v>
      </c>
      <c r="AH158" t="s">
        <v>3312</v>
      </c>
      <c r="AI158" t="s">
        <v>3313</v>
      </c>
      <c r="AJ158" t="s">
        <v>3314</v>
      </c>
      <c r="AK158" t="s">
        <v>3315</v>
      </c>
      <c r="AL158" t="s">
        <v>3316</v>
      </c>
      <c r="AM158" t="s">
        <v>3317</v>
      </c>
      <c r="AN158" t="s">
        <v>1074</v>
      </c>
      <c r="AO158" t="s">
        <v>1072</v>
      </c>
      <c r="AP158" t="s">
        <v>1074</v>
      </c>
      <c r="AQ158" t="s">
        <v>1074</v>
      </c>
      <c r="AR158" t="s">
        <v>1072</v>
      </c>
      <c r="AS158" t="s">
        <v>1072</v>
      </c>
      <c r="AT158" t="s">
        <v>1072</v>
      </c>
      <c r="AU158" t="s">
        <v>1074</v>
      </c>
      <c r="AV158" t="s">
        <v>1072</v>
      </c>
      <c r="AW158" t="s">
        <v>1074</v>
      </c>
      <c r="AX158" t="s">
        <v>1072</v>
      </c>
      <c r="AY158" t="s">
        <v>1074</v>
      </c>
      <c r="AZ158" t="s">
        <v>1074</v>
      </c>
      <c r="BA158" t="s">
        <v>1072</v>
      </c>
      <c r="BB158" t="s">
        <v>1072</v>
      </c>
      <c r="BC158" t="s">
        <v>1072</v>
      </c>
      <c r="BD158" t="s">
        <v>1074</v>
      </c>
      <c r="BE158" t="s">
        <v>1074</v>
      </c>
      <c r="BF158" t="s">
        <v>1074</v>
      </c>
      <c r="BG158" t="s">
        <v>1074</v>
      </c>
      <c r="BH158" t="s">
        <v>1074</v>
      </c>
      <c r="BI158" t="s">
        <v>1074</v>
      </c>
      <c r="BJ158" t="s">
        <v>1074</v>
      </c>
      <c r="BK158" t="s">
        <v>1072</v>
      </c>
      <c r="BL158" t="s">
        <v>1074</v>
      </c>
      <c r="BM158" t="s">
        <v>1074</v>
      </c>
      <c r="BN158" t="s">
        <v>1074</v>
      </c>
      <c r="BO158" t="s">
        <v>1162</v>
      </c>
      <c r="BP158" t="s">
        <v>1162</v>
      </c>
      <c r="BQ158" t="s">
        <v>1162</v>
      </c>
      <c r="BR158" t="s">
        <v>1162</v>
      </c>
      <c r="BS158" t="s">
        <v>1162</v>
      </c>
      <c r="BT158" t="s">
        <v>1162</v>
      </c>
      <c r="BU158" t="s">
        <v>1162</v>
      </c>
      <c r="BV158" t="s">
        <v>1162</v>
      </c>
      <c r="BW158" t="s">
        <v>1162</v>
      </c>
      <c r="BX158" t="s">
        <v>6205</v>
      </c>
      <c r="BY158" t="s">
        <v>6206</v>
      </c>
      <c r="BZ158" t="s">
        <v>6207</v>
      </c>
      <c r="CA158" t="s">
        <v>6208</v>
      </c>
      <c r="CB158" t="s">
        <v>6209</v>
      </c>
      <c r="CC158" t="s">
        <v>6210</v>
      </c>
      <c r="CD158" t="s">
        <v>6211</v>
      </c>
      <c r="CE158" t="s">
        <v>6212</v>
      </c>
      <c r="CF158" t="s">
        <v>6213</v>
      </c>
      <c r="CG158" t="s">
        <v>6214</v>
      </c>
      <c r="CH158" t="s">
        <v>6215</v>
      </c>
      <c r="CI158" t="s">
        <v>6216</v>
      </c>
      <c r="CJ158" t="s">
        <v>6217</v>
      </c>
      <c r="CK158" t="s">
        <v>6218</v>
      </c>
      <c r="CL158" t="s">
        <v>6219</v>
      </c>
      <c r="CM158" t="s">
        <v>6220</v>
      </c>
      <c r="CN158" t="s">
        <v>6221</v>
      </c>
      <c r="CO158" t="s">
        <v>6222</v>
      </c>
      <c r="CP158" t="s">
        <v>6223</v>
      </c>
      <c r="CQ158" t="s">
        <v>6224</v>
      </c>
      <c r="CR158" t="s">
        <v>2050</v>
      </c>
      <c r="CS158" t="s">
        <v>6225</v>
      </c>
      <c r="CT158" t="s">
        <v>2050</v>
      </c>
      <c r="CU158" t="s">
        <v>2050</v>
      </c>
      <c r="CV158" t="s">
        <v>2050</v>
      </c>
      <c r="CW158" t="s">
        <v>2050</v>
      </c>
      <c r="CX158" t="s">
        <v>2050</v>
      </c>
      <c r="DA158" t="s">
        <v>1288</v>
      </c>
      <c r="DB158" t="s">
        <v>1162</v>
      </c>
    </row>
    <row r="159" spans="1:106" x14ac:dyDescent="0.3">
      <c r="W159" s="169"/>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sheetPr>
  <dimension ref="A1:AF183"/>
  <sheetViews>
    <sheetView zoomScale="80" zoomScaleNormal="80" workbookViewId="0">
      <selection activeCell="A3" sqref="A3"/>
    </sheetView>
  </sheetViews>
  <sheetFormatPr defaultRowHeight="14.4" x14ac:dyDescent="0.3"/>
  <cols>
    <col min="6" max="17" width="9.6640625" customWidth="1"/>
    <col min="18" max="20" width="12.6640625" customWidth="1"/>
  </cols>
  <sheetData>
    <row r="1" spans="1:32" x14ac:dyDescent="0.3">
      <c r="D1">
        <v>1</v>
      </c>
      <c r="E1">
        <v>2</v>
      </c>
      <c r="F1">
        <v>3</v>
      </c>
      <c r="G1">
        <v>4</v>
      </c>
      <c r="H1">
        <v>5</v>
      </c>
      <c r="I1">
        <v>6</v>
      </c>
      <c r="J1">
        <v>7</v>
      </c>
      <c r="K1">
        <v>8</v>
      </c>
      <c r="L1">
        <v>9</v>
      </c>
      <c r="M1">
        <v>10</v>
      </c>
      <c r="N1">
        <v>11</v>
      </c>
      <c r="O1">
        <v>12</v>
      </c>
      <c r="P1">
        <v>13</v>
      </c>
      <c r="Q1">
        <v>14</v>
      </c>
      <c r="R1">
        <v>15</v>
      </c>
      <c r="S1">
        <v>16</v>
      </c>
      <c r="T1">
        <v>17</v>
      </c>
      <c r="U1">
        <v>18</v>
      </c>
      <c r="V1">
        <v>19</v>
      </c>
      <c r="W1">
        <v>20</v>
      </c>
      <c r="X1">
        <v>21</v>
      </c>
      <c r="Y1">
        <v>22</v>
      </c>
      <c r="Z1">
        <v>23</v>
      </c>
      <c r="AA1">
        <v>24</v>
      </c>
      <c r="AB1">
        <v>25</v>
      </c>
      <c r="AC1">
        <v>26</v>
      </c>
      <c r="AD1">
        <v>27</v>
      </c>
      <c r="AE1">
        <v>28</v>
      </c>
      <c r="AF1">
        <v>29</v>
      </c>
    </row>
    <row r="3" spans="1:32" x14ac:dyDescent="0.3">
      <c r="F3" s="259" t="s">
        <v>875</v>
      </c>
      <c r="G3" s="259"/>
      <c r="H3" s="259"/>
      <c r="I3" s="259"/>
      <c r="J3" s="259" t="s">
        <v>880</v>
      </c>
      <c r="K3" s="259"/>
      <c r="L3" s="259"/>
      <c r="M3" s="259"/>
      <c r="N3" s="259" t="s">
        <v>885</v>
      </c>
      <c r="O3" s="259"/>
      <c r="P3" s="259"/>
      <c r="Q3" s="259"/>
      <c r="R3" s="259" t="s">
        <v>890</v>
      </c>
      <c r="S3" s="259"/>
      <c r="T3" s="259"/>
      <c r="U3" s="259" t="s">
        <v>887</v>
      </c>
      <c r="V3" s="259"/>
      <c r="W3" s="259"/>
      <c r="X3" s="259"/>
      <c r="Y3" s="259" t="s">
        <v>888</v>
      </c>
      <c r="Z3" s="259"/>
      <c r="AA3" s="259"/>
      <c r="AB3" s="259"/>
      <c r="AC3" s="259" t="s">
        <v>889</v>
      </c>
      <c r="AD3" s="259"/>
      <c r="AE3" s="259"/>
      <c r="AF3" s="259"/>
    </row>
    <row r="4" spans="1:32" x14ac:dyDescent="0.3">
      <c r="A4" t="s">
        <v>872</v>
      </c>
      <c r="B4" t="s">
        <v>873</v>
      </c>
      <c r="C4" t="s">
        <v>874</v>
      </c>
      <c r="D4" t="s">
        <v>195</v>
      </c>
      <c r="E4" t="s">
        <v>219</v>
      </c>
      <c r="F4" t="s">
        <v>876</v>
      </c>
      <c r="G4" t="s">
        <v>877</v>
      </c>
      <c r="H4" t="s">
        <v>878</v>
      </c>
      <c r="I4" t="s">
        <v>879</v>
      </c>
      <c r="J4" t="s">
        <v>881</v>
      </c>
      <c r="K4" t="s">
        <v>882</v>
      </c>
      <c r="L4" t="s">
        <v>883</v>
      </c>
      <c r="M4" t="s">
        <v>884</v>
      </c>
      <c r="N4" t="s">
        <v>881</v>
      </c>
      <c r="O4" t="s">
        <v>882</v>
      </c>
      <c r="P4" t="s">
        <v>883</v>
      </c>
      <c r="Q4" t="s">
        <v>884</v>
      </c>
      <c r="R4">
        <v>2017</v>
      </c>
      <c r="S4">
        <v>2018</v>
      </c>
      <c r="T4">
        <v>2019</v>
      </c>
      <c r="U4" t="s">
        <v>876</v>
      </c>
      <c r="V4" t="s">
        <v>877</v>
      </c>
      <c r="W4" t="s">
        <v>878</v>
      </c>
      <c r="X4" t="s">
        <v>879</v>
      </c>
      <c r="Y4" t="s">
        <v>881</v>
      </c>
      <c r="Z4" t="s">
        <v>882</v>
      </c>
      <c r="AA4" t="s">
        <v>883</v>
      </c>
      <c r="AB4" t="s">
        <v>884</v>
      </c>
      <c r="AC4" t="s">
        <v>881</v>
      </c>
      <c r="AD4" t="s">
        <v>882</v>
      </c>
      <c r="AE4" t="s">
        <v>883</v>
      </c>
      <c r="AF4" t="s">
        <v>884</v>
      </c>
    </row>
    <row r="5" spans="1:32" x14ac:dyDescent="0.3">
      <c r="D5" t="s">
        <v>219</v>
      </c>
      <c r="E5" t="s">
        <v>871</v>
      </c>
      <c r="F5" s="14">
        <f>SUM(F$34:F$183)</f>
        <v>530579</v>
      </c>
      <c r="G5" s="14">
        <f t="shared" ref="G5:T5" si="0">SUM(G$34:G$183)</f>
        <v>528065</v>
      </c>
      <c r="H5" s="14">
        <f t="shared" si="0"/>
        <v>467884</v>
      </c>
      <c r="I5" s="14">
        <f t="shared" si="0"/>
        <v>443636</v>
      </c>
      <c r="J5" s="14"/>
      <c r="K5" s="14"/>
      <c r="L5" s="14"/>
      <c r="M5" s="14"/>
      <c r="N5" s="14">
        <f t="shared" si="0"/>
        <v>416250</v>
      </c>
      <c r="O5" s="14">
        <f t="shared" si="0"/>
        <v>427699</v>
      </c>
      <c r="P5" s="14">
        <f t="shared" si="0"/>
        <v>0</v>
      </c>
      <c r="Q5" s="14">
        <f t="shared" si="0"/>
        <v>0</v>
      </c>
      <c r="R5" s="14">
        <f t="shared" si="0"/>
        <v>43752473</v>
      </c>
      <c r="S5" s="14">
        <f t="shared" si="0"/>
        <v>44035448.002999999</v>
      </c>
      <c r="T5" s="14">
        <f t="shared" si="0"/>
        <v>44283874.020999998</v>
      </c>
      <c r="U5" s="14">
        <f>(F5/$R5)*100000</f>
        <v>1212.6834522016618</v>
      </c>
      <c r="V5" s="14">
        <f t="shared" ref="V5:W20" si="1">(G5/$R5)*100000</f>
        <v>1206.9374912819214</v>
      </c>
      <c r="W5" s="14">
        <f t="shared" si="1"/>
        <v>1069.3886948973147</v>
      </c>
      <c r="X5" s="14">
        <f>(I5/$S5)*100000</f>
        <v>1007.4519963320834</v>
      </c>
      <c r="Y5" s="14">
        <f>(J5/$S5)*100000</f>
        <v>0</v>
      </c>
      <c r="Z5" s="14">
        <f t="shared" ref="Z5:AA20" si="2">(K5/$S5)*100000</f>
        <v>0</v>
      </c>
      <c r="AA5" s="14">
        <f t="shared" si="2"/>
        <v>0</v>
      </c>
      <c r="AB5" s="14">
        <f>(M5/$T5)*100000</f>
        <v>0</v>
      </c>
      <c r="AC5" s="14">
        <f>(N5/$S5)*100000</f>
        <v>945.26119042014091</v>
      </c>
      <c r="AD5" s="14">
        <f t="shared" ref="AD5:AE20" si="3">(O5/$S5)*100000</f>
        <v>971.26069881442368</v>
      </c>
      <c r="AE5" s="14">
        <f t="shared" si="3"/>
        <v>0</v>
      </c>
      <c r="AF5" s="14">
        <f>(Q5/$T5)*100000</f>
        <v>0</v>
      </c>
    </row>
    <row r="6" spans="1:32" x14ac:dyDescent="0.3">
      <c r="D6" t="s">
        <v>226</v>
      </c>
      <c r="E6" t="s">
        <v>227</v>
      </c>
      <c r="F6" s="14">
        <f>SUMIFS(F$34:F$183,$A$34:$A$183,$D6)</f>
        <v>134863</v>
      </c>
      <c r="G6" s="14">
        <f t="shared" ref="G6:T10" si="4">SUMIFS(G$34:G$183,$A$34:$A$183,$D6)</f>
        <v>134405</v>
      </c>
      <c r="H6" s="14">
        <f t="shared" si="4"/>
        <v>125573</v>
      </c>
      <c r="I6" s="14">
        <f t="shared" si="4"/>
        <v>124708</v>
      </c>
      <c r="J6" s="14"/>
      <c r="K6" s="14"/>
      <c r="L6" s="14"/>
      <c r="M6" s="14"/>
      <c r="N6" s="14">
        <f t="shared" si="4"/>
        <v>111484</v>
      </c>
      <c r="O6" s="14">
        <f t="shared" si="4"/>
        <v>115965</v>
      </c>
      <c r="P6" s="14">
        <f t="shared" si="4"/>
        <v>0</v>
      </c>
      <c r="Q6" s="14">
        <f t="shared" si="4"/>
        <v>0</v>
      </c>
      <c r="R6" s="14">
        <f t="shared" si="4"/>
        <v>12124316</v>
      </c>
      <c r="S6" s="14">
        <f t="shared" si="4"/>
        <v>12157942.972999999</v>
      </c>
      <c r="T6" s="14">
        <f t="shared" si="4"/>
        <v>12191306.898</v>
      </c>
      <c r="U6" s="14">
        <f t="shared" ref="U6:W69" si="5">(F6/$R6)*100000</f>
        <v>1112.3349143984701</v>
      </c>
      <c r="V6" s="14">
        <f t="shared" si="1"/>
        <v>1108.5573817112652</v>
      </c>
      <c r="W6" s="14">
        <f t="shared" si="1"/>
        <v>1035.7120352191414</v>
      </c>
      <c r="X6" s="14">
        <f t="shared" ref="X6:AA69" si="6">(I6/$S6)*100000</f>
        <v>1025.7327269666246</v>
      </c>
      <c r="Y6" s="14">
        <f t="shared" si="6"/>
        <v>0</v>
      </c>
      <c r="Z6" s="14">
        <f t="shared" si="2"/>
        <v>0</v>
      </c>
      <c r="AA6" s="14">
        <f t="shared" si="2"/>
        <v>0</v>
      </c>
      <c r="AB6" s="14">
        <f t="shared" ref="AB6:AB69" si="7">(M6/$T6)*100000</f>
        <v>0</v>
      </c>
      <c r="AC6" s="14">
        <f t="shared" ref="AC6:AE69" si="8">(N6/$S6)*100000</f>
        <v>916.96432733382926</v>
      </c>
      <c r="AD6" s="14">
        <f t="shared" si="3"/>
        <v>953.82089106300009</v>
      </c>
      <c r="AE6" s="14">
        <f t="shared" si="3"/>
        <v>0</v>
      </c>
      <c r="AF6" s="14">
        <f t="shared" ref="AF6:AF69" si="9">(Q6/$T6)*100000</f>
        <v>0</v>
      </c>
    </row>
    <row r="7" spans="1:32" x14ac:dyDescent="0.3">
      <c r="D7" t="s">
        <v>232</v>
      </c>
      <c r="E7" t="s">
        <v>233</v>
      </c>
      <c r="F7" s="14">
        <f t="shared" ref="F7:F10" si="10">SUMIFS(F$34:F$183,$A$34:$A$183,$D7)</f>
        <v>168649</v>
      </c>
      <c r="G7" s="14">
        <f t="shared" si="4"/>
        <v>168390</v>
      </c>
      <c r="H7" s="14">
        <f t="shared" si="4"/>
        <v>150130</v>
      </c>
      <c r="I7" s="14">
        <f t="shared" si="4"/>
        <v>137626</v>
      </c>
      <c r="J7" s="14"/>
      <c r="K7" s="14"/>
      <c r="L7" s="14"/>
      <c r="M7" s="14"/>
      <c r="N7" s="14">
        <f t="shared" si="4"/>
        <v>132524</v>
      </c>
      <c r="O7" s="14">
        <f t="shared" si="4"/>
        <v>132923</v>
      </c>
      <c r="P7" s="14">
        <f t="shared" si="4"/>
        <v>0</v>
      </c>
      <c r="Q7" s="14">
        <f t="shared" si="4"/>
        <v>0</v>
      </c>
      <c r="R7" s="14">
        <f t="shared" si="4"/>
        <v>13404590</v>
      </c>
      <c r="S7" s="14">
        <f t="shared" si="4"/>
        <v>13471213.315999998</v>
      </c>
      <c r="T7" s="14">
        <f t="shared" si="4"/>
        <v>13550141.694000002</v>
      </c>
      <c r="U7" s="14">
        <f t="shared" si="5"/>
        <v>1258.1436657145052</v>
      </c>
      <c r="V7" s="14">
        <f t="shared" si="1"/>
        <v>1256.2114917352935</v>
      </c>
      <c r="W7" s="14">
        <f t="shared" si="1"/>
        <v>1119.9894961352791</v>
      </c>
      <c r="X7" s="14">
        <f t="shared" si="6"/>
        <v>1021.6303221665949</v>
      </c>
      <c r="Y7" s="14">
        <f t="shared" si="6"/>
        <v>0</v>
      </c>
      <c r="Z7" s="14">
        <f t="shared" si="2"/>
        <v>0</v>
      </c>
      <c r="AA7" s="14">
        <f t="shared" si="2"/>
        <v>0</v>
      </c>
      <c r="AB7" s="14">
        <f t="shared" si="7"/>
        <v>0</v>
      </c>
      <c r="AC7" s="14">
        <f t="shared" si="8"/>
        <v>983.75697044748676</v>
      </c>
      <c r="AD7" s="14">
        <f t="shared" si="3"/>
        <v>986.71884174029822</v>
      </c>
      <c r="AE7" s="14">
        <f t="shared" si="3"/>
        <v>0</v>
      </c>
      <c r="AF7" s="14">
        <f t="shared" si="9"/>
        <v>0</v>
      </c>
    </row>
    <row r="8" spans="1:32" x14ac:dyDescent="0.3">
      <c r="D8" t="s">
        <v>241</v>
      </c>
      <c r="E8" t="s">
        <v>242</v>
      </c>
      <c r="F8" s="14">
        <f t="shared" si="10"/>
        <v>47858</v>
      </c>
      <c r="G8" s="14">
        <f t="shared" si="4"/>
        <v>48210</v>
      </c>
      <c r="H8" s="14">
        <f t="shared" si="4"/>
        <v>41478</v>
      </c>
      <c r="I8" s="14">
        <f t="shared" si="4"/>
        <v>37958</v>
      </c>
      <c r="J8" s="14"/>
      <c r="K8" s="14"/>
      <c r="L8" s="14"/>
      <c r="M8" s="14"/>
      <c r="N8" s="14">
        <f t="shared" si="4"/>
        <v>41067</v>
      </c>
      <c r="O8" s="14">
        <f t="shared" si="4"/>
        <v>40027</v>
      </c>
      <c r="P8" s="14">
        <f t="shared" si="4"/>
        <v>0</v>
      </c>
      <c r="Q8" s="14">
        <f t="shared" si="4"/>
        <v>0</v>
      </c>
      <c r="R8" s="14">
        <f t="shared" si="4"/>
        <v>6823642</v>
      </c>
      <c r="S8" s="14">
        <f t="shared" si="4"/>
        <v>6931225.0069999984</v>
      </c>
      <c r="T8" s="14">
        <f t="shared" si="4"/>
        <v>6996410.544999999</v>
      </c>
      <c r="U8" s="14">
        <f t="shared" si="5"/>
        <v>701.35566901077163</v>
      </c>
      <c r="V8" s="14">
        <f t="shared" si="1"/>
        <v>706.51420458458995</v>
      </c>
      <c r="W8" s="14">
        <f t="shared" si="1"/>
        <v>607.8572117353167</v>
      </c>
      <c r="X8" s="14">
        <f t="shared" si="6"/>
        <v>547.63768254046545</v>
      </c>
      <c r="Y8" s="14">
        <f t="shared" si="6"/>
        <v>0</v>
      </c>
      <c r="Z8" s="14">
        <f t="shared" si="2"/>
        <v>0</v>
      </c>
      <c r="AA8" s="14">
        <f t="shared" si="2"/>
        <v>0</v>
      </c>
      <c r="AB8" s="14">
        <f t="shared" si="7"/>
        <v>0</v>
      </c>
      <c r="AC8" s="14">
        <f t="shared" si="8"/>
        <v>592.49266844642216</v>
      </c>
      <c r="AD8" s="14">
        <f t="shared" si="3"/>
        <v>577.48810577604741</v>
      </c>
      <c r="AE8" s="14">
        <f t="shared" si="3"/>
        <v>0</v>
      </c>
      <c r="AF8" s="14">
        <f t="shared" si="9"/>
        <v>0</v>
      </c>
    </row>
    <row r="9" spans="1:32" x14ac:dyDescent="0.3">
      <c r="D9" t="s">
        <v>250</v>
      </c>
      <c r="E9" t="s">
        <v>251</v>
      </c>
      <c r="F9" s="14">
        <f t="shared" si="10"/>
        <v>73411</v>
      </c>
      <c r="G9" s="14">
        <f t="shared" si="4"/>
        <v>71078</v>
      </c>
      <c r="H9" s="14">
        <f t="shared" si="4"/>
        <v>57384</v>
      </c>
      <c r="I9" s="14">
        <f t="shared" si="4"/>
        <v>56470</v>
      </c>
      <c r="J9" s="14"/>
      <c r="K9" s="14"/>
      <c r="L9" s="14"/>
      <c r="M9" s="14"/>
      <c r="N9" s="14">
        <f t="shared" si="4"/>
        <v>46446</v>
      </c>
      <c r="O9" s="14">
        <f t="shared" si="4"/>
        <v>54042</v>
      </c>
      <c r="P9" s="14">
        <f t="shared" si="4"/>
        <v>0</v>
      </c>
      <c r="Q9" s="14">
        <f t="shared" si="4"/>
        <v>0</v>
      </c>
      <c r="R9" s="14">
        <f t="shared" si="4"/>
        <v>4462839</v>
      </c>
      <c r="S9" s="14">
        <f t="shared" si="4"/>
        <v>4486710.7970000003</v>
      </c>
      <c r="T9" s="14">
        <f t="shared" si="4"/>
        <v>4514897.6939999992</v>
      </c>
      <c r="U9" s="14">
        <f t="shared" si="5"/>
        <v>1644.9394656630006</v>
      </c>
      <c r="V9" s="14">
        <f t="shared" si="1"/>
        <v>1592.6633248477033</v>
      </c>
      <c r="W9" s="14">
        <f t="shared" si="1"/>
        <v>1285.8182874174936</v>
      </c>
      <c r="X9" s="14">
        <f t="shared" si="6"/>
        <v>1258.6057482857636</v>
      </c>
      <c r="Y9" s="14">
        <f t="shared" si="6"/>
        <v>0</v>
      </c>
      <c r="Z9" s="14">
        <f t="shared" si="2"/>
        <v>0</v>
      </c>
      <c r="AA9" s="14">
        <f t="shared" si="2"/>
        <v>0</v>
      </c>
      <c r="AB9" s="14">
        <f t="shared" si="7"/>
        <v>0</v>
      </c>
      <c r="AC9" s="14">
        <f t="shared" si="8"/>
        <v>1035.1904123407221</v>
      </c>
      <c r="AD9" s="14">
        <f t="shared" si="3"/>
        <v>1204.4903815983573</v>
      </c>
      <c r="AE9" s="14">
        <f t="shared" si="3"/>
        <v>0</v>
      </c>
      <c r="AF9" s="14">
        <f t="shared" si="9"/>
        <v>0</v>
      </c>
    </row>
    <row r="10" spans="1:32" x14ac:dyDescent="0.3">
      <c r="D10" t="s">
        <v>259</v>
      </c>
      <c r="E10" t="s">
        <v>260</v>
      </c>
      <c r="F10" s="14">
        <f t="shared" si="10"/>
        <v>105798</v>
      </c>
      <c r="G10" s="14">
        <f t="shared" si="4"/>
        <v>105982</v>
      </c>
      <c r="H10" s="14">
        <f t="shared" si="4"/>
        <v>93319</v>
      </c>
      <c r="I10" s="14">
        <f t="shared" si="4"/>
        <v>86874</v>
      </c>
      <c r="J10" s="14"/>
      <c r="K10" s="14"/>
      <c r="L10" s="14"/>
      <c r="M10" s="14"/>
      <c r="N10" s="14">
        <f t="shared" si="4"/>
        <v>84729</v>
      </c>
      <c r="O10" s="14">
        <f t="shared" si="4"/>
        <v>84742</v>
      </c>
      <c r="P10" s="14">
        <f t="shared" si="4"/>
        <v>0</v>
      </c>
      <c r="Q10" s="14">
        <f t="shared" si="4"/>
        <v>0</v>
      </c>
      <c r="R10" s="14">
        <f t="shared" si="4"/>
        <v>6937086</v>
      </c>
      <c r="S10" s="14">
        <f t="shared" si="4"/>
        <v>6988355.9099999992</v>
      </c>
      <c r="T10" s="14">
        <f t="shared" si="4"/>
        <v>7031117.1899999985</v>
      </c>
      <c r="U10" s="14">
        <f t="shared" si="5"/>
        <v>1525.1072280205262</v>
      </c>
      <c r="V10" s="14">
        <f t="shared" si="1"/>
        <v>1527.7596385571694</v>
      </c>
      <c r="W10" s="14">
        <f t="shared" si="1"/>
        <v>1345.2190155924261</v>
      </c>
      <c r="X10" s="14">
        <f t="shared" si="6"/>
        <v>1243.1250084971705</v>
      </c>
      <c r="Y10" s="14">
        <f t="shared" si="6"/>
        <v>0</v>
      </c>
      <c r="Z10" s="14">
        <f t="shared" si="2"/>
        <v>0</v>
      </c>
      <c r="AA10" s="14">
        <f t="shared" si="2"/>
        <v>0</v>
      </c>
      <c r="AB10" s="14">
        <f t="shared" si="7"/>
        <v>0</v>
      </c>
      <c r="AC10" s="14">
        <f t="shared" si="8"/>
        <v>1212.4310938250426</v>
      </c>
      <c r="AD10" s="14">
        <f t="shared" si="3"/>
        <v>1212.6171175503282</v>
      </c>
      <c r="AE10" s="14">
        <f t="shared" si="3"/>
        <v>0</v>
      </c>
      <c r="AF10" s="14">
        <f t="shared" si="9"/>
        <v>0</v>
      </c>
    </row>
    <row r="11" spans="1:32" x14ac:dyDescent="0.3">
      <c r="D11" t="s">
        <v>221</v>
      </c>
      <c r="E11" t="s">
        <v>1106</v>
      </c>
      <c r="F11" s="14">
        <f>SUMIFS(F$34:F$183,$B$34:$B$183,$D11)</f>
        <v>12515</v>
      </c>
      <c r="G11" s="14">
        <f t="shared" ref="G11:T19" si="11">SUMIFS(G$34:G$183,$B$34:$B$183,$D11)</f>
        <v>10957</v>
      </c>
      <c r="H11" s="14">
        <f t="shared" si="11"/>
        <v>10431</v>
      </c>
      <c r="I11" s="14">
        <f t="shared" si="11"/>
        <v>12920</v>
      </c>
      <c r="J11" s="14"/>
      <c r="K11" s="14"/>
      <c r="L11" s="14"/>
      <c r="M11" s="14"/>
      <c r="N11" s="14">
        <f t="shared" si="11"/>
        <v>12531</v>
      </c>
      <c r="O11" s="14">
        <f t="shared" si="11"/>
        <v>11002</v>
      </c>
      <c r="P11" s="14">
        <f t="shared" si="11"/>
        <v>0</v>
      </c>
      <c r="Q11" s="14">
        <f t="shared" si="11"/>
        <v>0</v>
      </c>
      <c r="R11" s="14">
        <f t="shared" si="11"/>
        <v>2117316</v>
      </c>
      <c r="S11" s="14">
        <f t="shared" si="11"/>
        <v>2121409.7739999997</v>
      </c>
      <c r="T11" s="14">
        <f t="shared" si="11"/>
        <v>2125069.0280000004</v>
      </c>
      <c r="U11" s="14">
        <f t="shared" si="5"/>
        <v>591.07851638583952</v>
      </c>
      <c r="V11" s="14">
        <f t="shared" si="1"/>
        <v>517.49479057448207</v>
      </c>
      <c r="W11" s="14">
        <f t="shared" si="1"/>
        <v>492.65201793213669</v>
      </c>
      <c r="X11" s="14">
        <f t="shared" si="6"/>
        <v>609.02896547133582</v>
      </c>
      <c r="Y11" s="14">
        <f t="shared" si="6"/>
        <v>0</v>
      </c>
      <c r="Z11" s="14">
        <f t="shared" si="2"/>
        <v>0</v>
      </c>
      <c r="AA11" s="14">
        <f t="shared" si="2"/>
        <v>0</v>
      </c>
      <c r="AB11" s="14">
        <f t="shared" si="7"/>
        <v>0</v>
      </c>
      <c r="AC11" s="14">
        <f t="shared" si="8"/>
        <v>590.69210265644801</v>
      </c>
      <c r="AD11" s="14">
        <f t="shared" si="3"/>
        <v>518.61738994703057</v>
      </c>
      <c r="AE11" s="14">
        <f t="shared" si="3"/>
        <v>0</v>
      </c>
      <c r="AF11" s="14">
        <f t="shared" si="9"/>
        <v>0</v>
      </c>
    </row>
    <row r="12" spans="1:32" x14ac:dyDescent="0.3">
      <c r="D12" t="s">
        <v>236</v>
      </c>
      <c r="E12" t="s">
        <v>1107</v>
      </c>
      <c r="F12" s="14">
        <f t="shared" ref="F12:F19" si="12">SUMIFS(F$34:F$183,$B$34:$B$183,$D12)</f>
        <v>77721</v>
      </c>
      <c r="G12" s="14">
        <f t="shared" si="11"/>
        <v>79854</v>
      </c>
      <c r="H12" s="14">
        <f t="shared" si="11"/>
        <v>74494</v>
      </c>
      <c r="I12" s="14">
        <f t="shared" si="11"/>
        <v>68282</v>
      </c>
      <c r="J12" s="14"/>
      <c r="K12" s="14"/>
      <c r="L12" s="14"/>
      <c r="M12" s="14"/>
      <c r="N12" s="14">
        <f t="shared" si="11"/>
        <v>59643</v>
      </c>
      <c r="O12" s="14">
        <f t="shared" si="11"/>
        <v>62798</v>
      </c>
      <c r="P12" s="14">
        <f t="shared" si="11"/>
        <v>0</v>
      </c>
      <c r="Q12" s="14">
        <f t="shared" si="11"/>
        <v>0</v>
      </c>
      <c r="R12" s="14">
        <f t="shared" si="11"/>
        <v>5715351</v>
      </c>
      <c r="S12" s="14">
        <f t="shared" si="11"/>
        <v>5729357.4299999997</v>
      </c>
      <c r="T12" s="14">
        <f t="shared" si="11"/>
        <v>5745463.9309999999</v>
      </c>
      <c r="U12" s="14">
        <f t="shared" si="5"/>
        <v>1359.8639873561572</v>
      </c>
      <c r="V12" s="14">
        <f t="shared" si="1"/>
        <v>1397.1845298740182</v>
      </c>
      <c r="W12" s="14">
        <f t="shared" si="1"/>
        <v>1303.4020132796743</v>
      </c>
      <c r="X12" s="14">
        <f t="shared" si="6"/>
        <v>1191.7915897943899</v>
      </c>
      <c r="Y12" s="14">
        <f t="shared" si="6"/>
        <v>0</v>
      </c>
      <c r="Z12" s="14">
        <f t="shared" si="2"/>
        <v>0</v>
      </c>
      <c r="AA12" s="14">
        <f t="shared" si="2"/>
        <v>0</v>
      </c>
      <c r="AB12" s="14">
        <f t="shared" si="7"/>
        <v>0</v>
      </c>
      <c r="AC12" s="14">
        <f t="shared" si="8"/>
        <v>1041.0067922747839</v>
      </c>
      <c r="AD12" s="14">
        <f t="shared" si="3"/>
        <v>1096.0740496164158</v>
      </c>
      <c r="AE12" s="14">
        <f t="shared" si="3"/>
        <v>0</v>
      </c>
      <c r="AF12" s="14">
        <f t="shared" si="9"/>
        <v>0</v>
      </c>
    </row>
    <row r="13" spans="1:32" x14ac:dyDescent="0.3">
      <c r="D13" t="s">
        <v>245</v>
      </c>
      <c r="E13" t="s">
        <v>1108</v>
      </c>
      <c r="F13" s="14">
        <f t="shared" si="12"/>
        <v>44627</v>
      </c>
      <c r="G13" s="14">
        <f t="shared" si="11"/>
        <v>43594</v>
      </c>
      <c r="H13" s="14">
        <f t="shared" si="11"/>
        <v>40648</v>
      </c>
      <c r="I13" s="14">
        <f t="shared" si="11"/>
        <v>43506</v>
      </c>
      <c r="J13" s="14"/>
      <c r="K13" s="14"/>
      <c r="L13" s="14"/>
      <c r="M13" s="14"/>
      <c r="N13" s="14">
        <f t="shared" si="11"/>
        <v>39310</v>
      </c>
      <c r="O13" s="14">
        <f t="shared" si="11"/>
        <v>42165</v>
      </c>
      <c r="P13" s="14">
        <f t="shared" si="11"/>
        <v>0</v>
      </c>
      <c r="Q13" s="14">
        <f t="shared" si="11"/>
        <v>0</v>
      </c>
      <c r="R13" s="14">
        <f t="shared" si="11"/>
        <v>4291649</v>
      </c>
      <c r="S13" s="14">
        <f t="shared" si="11"/>
        <v>4307175.7690000003</v>
      </c>
      <c r="T13" s="14">
        <f t="shared" si="11"/>
        <v>4320773.9389999993</v>
      </c>
      <c r="U13" s="14">
        <f t="shared" si="5"/>
        <v>1039.8567077596513</v>
      </c>
      <c r="V13" s="14">
        <f t="shared" si="1"/>
        <v>1015.7867057627499</v>
      </c>
      <c r="W13" s="14">
        <f t="shared" si="1"/>
        <v>947.14176299133499</v>
      </c>
      <c r="X13" s="14">
        <f t="shared" si="6"/>
        <v>1010.0818339740246</v>
      </c>
      <c r="Y13" s="14">
        <f t="shared" si="6"/>
        <v>0</v>
      </c>
      <c r="Z13" s="14">
        <f t="shared" si="2"/>
        <v>0</v>
      </c>
      <c r="AA13" s="14">
        <f t="shared" si="2"/>
        <v>0</v>
      </c>
      <c r="AB13" s="14">
        <f t="shared" si="7"/>
        <v>0</v>
      </c>
      <c r="AC13" s="14">
        <f t="shared" si="8"/>
        <v>912.66300955084137</v>
      </c>
      <c r="AD13" s="14">
        <f t="shared" si="3"/>
        <v>978.94774351847434</v>
      </c>
      <c r="AE13" s="14">
        <f t="shared" si="3"/>
        <v>0</v>
      </c>
      <c r="AF13" s="14">
        <f t="shared" si="9"/>
        <v>0</v>
      </c>
    </row>
    <row r="14" spans="1:32" x14ac:dyDescent="0.3">
      <c r="D14" t="s">
        <v>254</v>
      </c>
      <c r="E14" t="s">
        <v>1109</v>
      </c>
      <c r="F14" s="14">
        <f t="shared" si="12"/>
        <v>41345</v>
      </c>
      <c r="G14" s="14">
        <f t="shared" si="11"/>
        <v>43337</v>
      </c>
      <c r="H14" s="14">
        <f t="shared" si="11"/>
        <v>39219</v>
      </c>
      <c r="I14" s="14">
        <f t="shared" si="11"/>
        <v>35525</v>
      </c>
      <c r="J14" s="14"/>
      <c r="K14" s="14"/>
      <c r="L14" s="14"/>
      <c r="M14" s="14"/>
      <c r="N14" s="14">
        <f t="shared" si="11"/>
        <v>32230</v>
      </c>
      <c r="O14" s="14">
        <f t="shared" si="11"/>
        <v>32011</v>
      </c>
      <c r="P14" s="14">
        <f t="shared" si="11"/>
        <v>0</v>
      </c>
      <c r="Q14" s="14">
        <f t="shared" si="11"/>
        <v>0</v>
      </c>
      <c r="R14" s="14">
        <f t="shared" si="11"/>
        <v>3782923</v>
      </c>
      <c r="S14" s="14">
        <f t="shared" si="11"/>
        <v>3793658.0320000001</v>
      </c>
      <c r="T14" s="14">
        <f t="shared" si="11"/>
        <v>3814771.4560000002</v>
      </c>
      <c r="U14" s="14">
        <f t="shared" si="5"/>
        <v>1092.9379212846784</v>
      </c>
      <c r="V14" s="14">
        <f t="shared" si="1"/>
        <v>1145.5956148195455</v>
      </c>
      <c r="W14" s="14">
        <f t="shared" si="1"/>
        <v>1036.7379933453576</v>
      </c>
      <c r="X14" s="14">
        <f t="shared" si="6"/>
        <v>936.43126766677426</v>
      </c>
      <c r="Y14" s="14">
        <f t="shared" si="6"/>
        <v>0</v>
      </c>
      <c r="Z14" s="14">
        <f t="shared" si="2"/>
        <v>0</v>
      </c>
      <c r="AA14" s="14">
        <f t="shared" si="2"/>
        <v>0</v>
      </c>
      <c r="AB14" s="14">
        <f t="shared" si="7"/>
        <v>0</v>
      </c>
      <c r="AC14" s="14">
        <f t="shared" si="8"/>
        <v>849.57578485292436</v>
      </c>
      <c r="AD14" s="14">
        <f t="shared" si="3"/>
        <v>843.80299252022826</v>
      </c>
      <c r="AE14" s="14">
        <f t="shared" si="3"/>
        <v>0</v>
      </c>
      <c r="AF14" s="14">
        <f t="shared" si="9"/>
        <v>0</v>
      </c>
    </row>
    <row r="15" spans="1:32" x14ac:dyDescent="0.3">
      <c r="D15" t="s">
        <v>263</v>
      </c>
      <c r="E15" t="s">
        <v>1110</v>
      </c>
      <c r="F15" s="14">
        <f t="shared" si="12"/>
        <v>68183</v>
      </c>
      <c r="G15" s="14">
        <f t="shared" si="11"/>
        <v>64852</v>
      </c>
      <c r="H15" s="14">
        <f t="shared" si="11"/>
        <v>55695</v>
      </c>
      <c r="I15" s="14">
        <f t="shared" si="11"/>
        <v>52168</v>
      </c>
      <c r="J15" s="14"/>
      <c r="K15" s="14"/>
      <c r="L15" s="14"/>
      <c r="M15" s="14"/>
      <c r="N15" s="14">
        <f t="shared" si="11"/>
        <v>52006</v>
      </c>
      <c r="O15" s="14">
        <f t="shared" si="11"/>
        <v>50419</v>
      </c>
      <c r="P15" s="14">
        <f t="shared" si="11"/>
        <v>0</v>
      </c>
      <c r="Q15" s="14">
        <f t="shared" si="11"/>
        <v>0</v>
      </c>
      <c r="R15" s="14">
        <f t="shared" si="11"/>
        <v>4577802</v>
      </c>
      <c r="S15" s="14">
        <f t="shared" si="11"/>
        <v>4591413.6689999988</v>
      </c>
      <c r="T15" s="14">
        <f t="shared" si="11"/>
        <v>4614553.0350000001</v>
      </c>
      <c r="U15" s="14">
        <f t="shared" si="5"/>
        <v>1489.4265850729237</v>
      </c>
      <c r="V15" s="14">
        <f t="shared" si="1"/>
        <v>1416.6624069804679</v>
      </c>
      <c r="W15" s="14">
        <f t="shared" si="1"/>
        <v>1216.6319119961938</v>
      </c>
      <c r="X15" s="14">
        <f t="shared" si="6"/>
        <v>1136.2077948285173</v>
      </c>
      <c r="Y15" s="14">
        <f t="shared" si="6"/>
        <v>0</v>
      </c>
      <c r="Z15" s="14">
        <f t="shared" si="2"/>
        <v>0</v>
      </c>
      <c r="AA15" s="14">
        <f t="shared" si="2"/>
        <v>0</v>
      </c>
      <c r="AB15" s="14">
        <f t="shared" si="7"/>
        <v>0</v>
      </c>
      <c r="AC15" s="14">
        <f t="shared" si="8"/>
        <v>1132.6794697487323</v>
      </c>
      <c r="AD15" s="14">
        <f t="shared" si="3"/>
        <v>1098.1149518375059</v>
      </c>
      <c r="AE15" s="14">
        <f t="shared" si="3"/>
        <v>0</v>
      </c>
      <c r="AF15" s="14">
        <f t="shared" si="9"/>
        <v>0</v>
      </c>
    </row>
    <row r="16" spans="1:32" x14ac:dyDescent="0.3">
      <c r="D16" t="s">
        <v>270</v>
      </c>
      <c r="E16" t="s">
        <v>1111</v>
      </c>
      <c r="F16" s="14">
        <f t="shared" si="12"/>
        <v>55194</v>
      </c>
      <c r="G16" s="14">
        <f t="shared" si="11"/>
        <v>55777</v>
      </c>
      <c r="H16" s="14">
        <f t="shared" si="11"/>
        <v>51750</v>
      </c>
      <c r="I16" s="14">
        <f t="shared" si="11"/>
        <v>46668</v>
      </c>
      <c r="J16" s="14"/>
      <c r="K16" s="14"/>
      <c r="L16" s="14"/>
      <c r="M16" s="14"/>
      <c r="N16" s="14">
        <f t="shared" si="11"/>
        <v>46269</v>
      </c>
      <c r="O16" s="14">
        <f t="shared" si="11"/>
        <v>48829</v>
      </c>
      <c r="P16" s="14">
        <f t="shared" si="11"/>
        <v>0</v>
      </c>
      <c r="Q16" s="14">
        <f t="shared" si="11"/>
        <v>0</v>
      </c>
      <c r="R16" s="14">
        <f t="shared" si="11"/>
        <v>4843991</v>
      </c>
      <c r="S16" s="14">
        <f t="shared" si="11"/>
        <v>4883253.2450000001</v>
      </c>
      <c r="T16" s="14">
        <f t="shared" si="11"/>
        <v>4916003.267</v>
      </c>
      <c r="U16" s="14">
        <f t="shared" si="5"/>
        <v>1139.4323399857681</v>
      </c>
      <c r="V16" s="14">
        <f t="shared" si="1"/>
        <v>1151.4678701921619</v>
      </c>
      <c r="W16" s="14">
        <f t="shared" si="1"/>
        <v>1068.3339419912218</v>
      </c>
      <c r="X16" s="14">
        <f t="shared" si="6"/>
        <v>955.67437645761504</v>
      </c>
      <c r="Y16" s="14">
        <f t="shared" si="6"/>
        <v>0</v>
      </c>
      <c r="Z16" s="14">
        <f t="shared" si="2"/>
        <v>0</v>
      </c>
      <c r="AA16" s="14">
        <f t="shared" si="2"/>
        <v>0</v>
      </c>
      <c r="AB16" s="14">
        <f t="shared" si="7"/>
        <v>0</v>
      </c>
      <c r="AC16" s="14">
        <f t="shared" si="8"/>
        <v>947.50359398982994</v>
      </c>
      <c r="AD16" s="14">
        <f t="shared" si="3"/>
        <v>999.92766195356307</v>
      </c>
      <c r="AE16" s="14">
        <f t="shared" si="3"/>
        <v>0</v>
      </c>
      <c r="AF16" s="14">
        <f t="shared" si="9"/>
        <v>0</v>
      </c>
    </row>
    <row r="17" spans="4:32" x14ac:dyDescent="0.3">
      <c r="D17" t="s">
        <v>276</v>
      </c>
      <c r="E17" t="s">
        <v>1112</v>
      </c>
      <c r="F17" s="14">
        <f t="shared" si="12"/>
        <v>47858</v>
      </c>
      <c r="G17" s="14">
        <f t="shared" si="11"/>
        <v>48210</v>
      </c>
      <c r="H17" s="14">
        <f t="shared" si="11"/>
        <v>41478</v>
      </c>
      <c r="I17" s="14">
        <f t="shared" si="11"/>
        <v>37958</v>
      </c>
      <c r="J17" s="14"/>
      <c r="K17" s="14"/>
      <c r="L17" s="14"/>
      <c r="M17" s="14"/>
      <c r="N17" s="14">
        <f t="shared" si="11"/>
        <v>41067</v>
      </c>
      <c r="O17" s="14">
        <f t="shared" si="11"/>
        <v>40027</v>
      </c>
      <c r="P17" s="14">
        <f t="shared" si="11"/>
        <v>0</v>
      </c>
      <c r="Q17" s="14">
        <f t="shared" si="11"/>
        <v>0</v>
      </c>
      <c r="R17" s="14">
        <f t="shared" si="11"/>
        <v>6823642</v>
      </c>
      <c r="S17" s="14">
        <f t="shared" si="11"/>
        <v>6931225.0069999984</v>
      </c>
      <c r="T17" s="14">
        <f t="shared" si="11"/>
        <v>6996410.544999999</v>
      </c>
      <c r="U17" s="14">
        <f t="shared" si="5"/>
        <v>701.35566901077163</v>
      </c>
      <c r="V17" s="14">
        <f t="shared" si="1"/>
        <v>706.51420458458995</v>
      </c>
      <c r="W17" s="14">
        <f t="shared" si="1"/>
        <v>607.8572117353167</v>
      </c>
      <c r="X17" s="14">
        <f t="shared" si="6"/>
        <v>547.63768254046545</v>
      </c>
      <c r="Y17" s="14">
        <f t="shared" si="6"/>
        <v>0</v>
      </c>
      <c r="Z17" s="14">
        <f t="shared" si="2"/>
        <v>0</v>
      </c>
      <c r="AA17" s="14">
        <f t="shared" si="2"/>
        <v>0</v>
      </c>
      <c r="AB17" s="14">
        <f t="shared" si="7"/>
        <v>0</v>
      </c>
      <c r="AC17" s="14">
        <f t="shared" si="8"/>
        <v>592.49266844642216</v>
      </c>
      <c r="AD17" s="14">
        <f t="shared" si="3"/>
        <v>577.48810577604741</v>
      </c>
      <c r="AE17" s="14">
        <f t="shared" si="3"/>
        <v>0</v>
      </c>
      <c r="AF17" s="14">
        <f t="shared" si="9"/>
        <v>0</v>
      </c>
    </row>
    <row r="18" spans="4:32" x14ac:dyDescent="0.3">
      <c r="D18" t="s">
        <v>283</v>
      </c>
      <c r="E18" t="s">
        <v>1113</v>
      </c>
      <c r="F18" s="14">
        <f t="shared" si="12"/>
        <v>109725</v>
      </c>
      <c r="G18" s="14">
        <f t="shared" si="11"/>
        <v>110406</v>
      </c>
      <c r="H18" s="14">
        <f t="shared" si="11"/>
        <v>96785</v>
      </c>
      <c r="I18" s="14">
        <f t="shared" si="11"/>
        <v>90139</v>
      </c>
      <c r="J18" s="14"/>
      <c r="K18" s="14"/>
      <c r="L18" s="14"/>
      <c r="M18" s="14"/>
      <c r="N18" s="14">
        <f t="shared" si="11"/>
        <v>86748</v>
      </c>
      <c r="O18" s="14">
        <f t="shared" si="11"/>
        <v>86406</v>
      </c>
      <c r="P18" s="14">
        <f t="shared" si="11"/>
        <v>0</v>
      </c>
      <c r="Q18" s="14">
        <f t="shared" si="11"/>
        <v>0</v>
      </c>
      <c r="R18" s="14">
        <f t="shared" si="11"/>
        <v>7136960</v>
      </c>
      <c r="S18" s="14">
        <f t="shared" si="11"/>
        <v>7191244.2799999993</v>
      </c>
      <c r="T18" s="14">
        <f t="shared" si="11"/>
        <v>7235931.1259999983</v>
      </c>
      <c r="U18" s="14">
        <f t="shared" si="5"/>
        <v>1537.4192933686049</v>
      </c>
      <c r="V18" s="14">
        <f t="shared" si="1"/>
        <v>1546.9611711428954</v>
      </c>
      <c r="W18" s="14">
        <f t="shared" si="1"/>
        <v>1356.1096040891359</v>
      </c>
      <c r="X18" s="14">
        <f t="shared" si="6"/>
        <v>1253.4548471770174</v>
      </c>
      <c r="Y18" s="14">
        <f t="shared" si="6"/>
        <v>0</v>
      </c>
      <c r="Z18" s="14">
        <f t="shared" si="2"/>
        <v>0</v>
      </c>
      <c r="AA18" s="14">
        <f t="shared" si="2"/>
        <v>0</v>
      </c>
      <c r="AB18" s="14">
        <f t="shared" si="7"/>
        <v>0</v>
      </c>
      <c r="AC18" s="14">
        <f t="shared" si="8"/>
        <v>1206.300281597443</v>
      </c>
      <c r="AD18" s="14">
        <f t="shared" si="3"/>
        <v>1201.5444982213844</v>
      </c>
      <c r="AE18" s="14">
        <f t="shared" si="3"/>
        <v>0</v>
      </c>
      <c r="AF18" s="14">
        <f t="shared" si="9"/>
        <v>0</v>
      </c>
    </row>
    <row r="19" spans="4:32" x14ac:dyDescent="0.3">
      <c r="D19" t="s">
        <v>291</v>
      </c>
      <c r="E19" t="s">
        <v>1114</v>
      </c>
      <c r="F19" s="14">
        <f t="shared" si="12"/>
        <v>73411</v>
      </c>
      <c r="G19" s="14">
        <f t="shared" si="11"/>
        <v>71078</v>
      </c>
      <c r="H19" s="14">
        <f t="shared" si="11"/>
        <v>57384</v>
      </c>
      <c r="I19" s="14">
        <f t="shared" si="11"/>
        <v>56470</v>
      </c>
      <c r="J19" s="14"/>
      <c r="K19" s="14"/>
      <c r="L19" s="14"/>
      <c r="M19" s="14"/>
      <c r="N19" s="14">
        <f t="shared" si="11"/>
        <v>46446</v>
      </c>
      <c r="O19" s="14">
        <f t="shared" si="11"/>
        <v>54042</v>
      </c>
      <c r="P19" s="14">
        <f t="shared" si="11"/>
        <v>0</v>
      </c>
      <c r="Q19" s="14">
        <f t="shared" si="11"/>
        <v>0</v>
      </c>
      <c r="R19" s="14">
        <f t="shared" si="11"/>
        <v>4462839</v>
      </c>
      <c r="S19" s="14">
        <f t="shared" si="11"/>
        <v>4486710.7970000003</v>
      </c>
      <c r="T19" s="14">
        <f t="shared" si="11"/>
        <v>4514897.6939999992</v>
      </c>
      <c r="U19" s="14">
        <f t="shared" si="5"/>
        <v>1644.9394656630006</v>
      </c>
      <c r="V19" s="14">
        <f t="shared" si="1"/>
        <v>1592.6633248477033</v>
      </c>
      <c r="W19" s="14">
        <f t="shared" si="1"/>
        <v>1285.8182874174936</v>
      </c>
      <c r="X19" s="14">
        <f t="shared" si="6"/>
        <v>1258.6057482857636</v>
      </c>
      <c r="Y19" s="14">
        <f t="shared" si="6"/>
        <v>0</v>
      </c>
      <c r="Z19" s="14">
        <f t="shared" si="2"/>
        <v>0</v>
      </c>
      <c r="AA19" s="14">
        <f t="shared" si="2"/>
        <v>0</v>
      </c>
      <c r="AB19" s="14">
        <f t="shared" si="7"/>
        <v>0</v>
      </c>
      <c r="AC19" s="14">
        <f t="shared" si="8"/>
        <v>1035.1904123407221</v>
      </c>
      <c r="AD19" s="14">
        <f t="shared" si="3"/>
        <v>1204.4903815983573</v>
      </c>
      <c r="AE19" s="14">
        <f t="shared" si="3"/>
        <v>0</v>
      </c>
      <c r="AF19" s="14">
        <f t="shared" si="9"/>
        <v>0</v>
      </c>
    </row>
    <row r="20" spans="4:32" x14ac:dyDescent="0.3">
      <c r="D20" t="s">
        <v>220</v>
      </c>
      <c r="E20" t="s">
        <v>216</v>
      </c>
      <c r="F20" s="14">
        <f>SUMIFS(F$34:F$183,$C$34:$C$183,$D20)</f>
        <v>44627</v>
      </c>
      <c r="G20" s="14">
        <f t="shared" ref="G20:T33" si="13">SUMIFS(G$34:G$183,$C$34:$C$183,$D20)</f>
        <v>43594</v>
      </c>
      <c r="H20" s="14">
        <f t="shared" si="13"/>
        <v>40648</v>
      </c>
      <c r="I20" s="14">
        <f t="shared" si="13"/>
        <v>43506</v>
      </c>
      <c r="J20" s="14"/>
      <c r="K20" s="14"/>
      <c r="L20" s="14"/>
      <c r="M20" s="14"/>
      <c r="N20" s="14">
        <f t="shared" si="13"/>
        <v>39310</v>
      </c>
      <c r="O20" s="14">
        <f t="shared" si="13"/>
        <v>42165</v>
      </c>
      <c r="P20" s="14">
        <f t="shared" si="13"/>
        <v>0</v>
      </c>
      <c r="Q20" s="14">
        <f t="shared" si="13"/>
        <v>0</v>
      </c>
      <c r="R20" s="14">
        <f t="shared" si="13"/>
        <v>4291649</v>
      </c>
      <c r="S20" s="14">
        <f t="shared" si="13"/>
        <v>4307175.7690000003</v>
      </c>
      <c r="T20" s="14">
        <f t="shared" si="13"/>
        <v>4320773.9389999993</v>
      </c>
      <c r="U20" s="14">
        <f t="shared" si="5"/>
        <v>1039.8567077596513</v>
      </c>
      <c r="V20" s="14">
        <f t="shared" si="1"/>
        <v>1015.7867057627499</v>
      </c>
      <c r="W20" s="14">
        <f t="shared" si="1"/>
        <v>947.14176299133499</v>
      </c>
      <c r="X20" s="14">
        <f t="shared" si="6"/>
        <v>1010.0818339740246</v>
      </c>
      <c r="Y20" s="14">
        <f t="shared" si="6"/>
        <v>0</v>
      </c>
      <c r="Z20" s="14">
        <f t="shared" si="2"/>
        <v>0</v>
      </c>
      <c r="AA20" s="14">
        <f t="shared" si="2"/>
        <v>0</v>
      </c>
      <c r="AB20" s="14">
        <f t="shared" si="7"/>
        <v>0</v>
      </c>
      <c r="AC20" s="14">
        <f t="shared" si="8"/>
        <v>912.66300955084137</v>
      </c>
      <c r="AD20" s="14">
        <f t="shared" si="3"/>
        <v>978.94774351847434</v>
      </c>
      <c r="AE20" s="14">
        <f t="shared" si="3"/>
        <v>0</v>
      </c>
      <c r="AF20" s="14">
        <f t="shared" si="9"/>
        <v>0</v>
      </c>
    </row>
    <row r="21" spans="4:32" x14ac:dyDescent="0.3">
      <c r="D21" t="s">
        <v>234</v>
      </c>
      <c r="E21" t="s">
        <v>235</v>
      </c>
      <c r="F21" s="14">
        <f t="shared" ref="F21:F33" si="14">SUMIFS(F$34:F$183,$C$34:$C$183,$D21)</f>
        <v>25812</v>
      </c>
      <c r="G21" s="14">
        <f t="shared" si="13"/>
        <v>24572</v>
      </c>
      <c r="H21" s="14">
        <f t="shared" si="13"/>
        <v>21500</v>
      </c>
      <c r="I21" s="14">
        <f t="shared" si="13"/>
        <v>24332</v>
      </c>
      <c r="J21" s="14"/>
      <c r="K21" s="14"/>
      <c r="L21" s="14"/>
      <c r="M21" s="14"/>
      <c r="N21" s="14">
        <f t="shared" si="13"/>
        <v>20321</v>
      </c>
      <c r="O21" s="14">
        <f t="shared" si="13"/>
        <v>18934</v>
      </c>
      <c r="P21" s="14">
        <f t="shared" si="13"/>
        <v>0</v>
      </c>
      <c r="Q21" s="14">
        <f t="shared" si="13"/>
        <v>0</v>
      </c>
      <c r="R21" s="14">
        <f t="shared" si="13"/>
        <v>2523067</v>
      </c>
      <c r="S21" s="14">
        <f t="shared" si="13"/>
        <v>2526521.6689999998</v>
      </c>
      <c r="T21" s="14">
        <f t="shared" si="13"/>
        <v>2529724.0010000006</v>
      </c>
      <c r="U21" s="14">
        <f t="shared" si="5"/>
        <v>1023.040608909712</v>
      </c>
      <c r="V21" s="14">
        <f t="shared" si="5"/>
        <v>973.89407415657217</v>
      </c>
      <c r="W21" s="14">
        <f t="shared" si="5"/>
        <v>852.13749773589052</v>
      </c>
      <c r="X21" s="14">
        <f t="shared" si="6"/>
        <v>963.06318281571021</v>
      </c>
      <c r="Y21" s="14">
        <f t="shared" si="6"/>
        <v>0</v>
      </c>
      <c r="Z21" s="14">
        <f t="shared" si="6"/>
        <v>0</v>
      </c>
      <c r="AA21" s="14">
        <f t="shared" si="6"/>
        <v>0</v>
      </c>
      <c r="AB21" s="14">
        <f t="shared" si="7"/>
        <v>0</v>
      </c>
      <c r="AC21" s="14">
        <f t="shared" si="8"/>
        <v>804.30737045857506</v>
      </c>
      <c r="AD21" s="14">
        <f t="shared" si="8"/>
        <v>749.40976094988719</v>
      </c>
      <c r="AE21" s="14">
        <f t="shared" si="8"/>
        <v>0</v>
      </c>
      <c r="AF21" s="14">
        <f t="shared" si="9"/>
        <v>0</v>
      </c>
    </row>
    <row r="22" spans="4:32" x14ac:dyDescent="0.3">
      <c r="D22" t="s">
        <v>243</v>
      </c>
      <c r="E22" t="s">
        <v>244</v>
      </c>
      <c r="F22" s="14">
        <f t="shared" si="14"/>
        <v>24365</v>
      </c>
      <c r="G22" s="14">
        <f t="shared" si="13"/>
        <v>23819</v>
      </c>
      <c r="H22" s="14">
        <f t="shared" si="13"/>
        <v>21588</v>
      </c>
      <c r="I22" s="14">
        <f t="shared" si="13"/>
        <v>18732</v>
      </c>
      <c r="J22" s="14"/>
      <c r="K22" s="14"/>
      <c r="L22" s="14"/>
      <c r="M22" s="14"/>
      <c r="N22" s="14">
        <f t="shared" si="13"/>
        <v>19166</v>
      </c>
      <c r="O22" s="14">
        <f t="shared" si="13"/>
        <v>21540</v>
      </c>
      <c r="P22" s="14">
        <f t="shared" si="13"/>
        <v>0</v>
      </c>
      <c r="Q22" s="14">
        <f t="shared" si="13"/>
        <v>0</v>
      </c>
      <c r="R22" s="14">
        <f t="shared" si="13"/>
        <v>1970434</v>
      </c>
      <c r="S22" s="14">
        <f t="shared" si="13"/>
        <v>1976059.1539999999</v>
      </c>
      <c r="T22" s="14">
        <f t="shared" si="13"/>
        <v>1981283.0609999998</v>
      </c>
      <c r="U22" s="14">
        <f t="shared" si="5"/>
        <v>1236.5296173330344</v>
      </c>
      <c r="V22" s="14">
        <f t="shared" si="5"/>
        <v>1208.8199858508328</v>
      </c>
      <c r="W22" s="14">
        <f t="shared" si="5"/>
        <v>1095.5961986039624</v>
      </c>
      <c r="X22" s="14">
        <f t="shared" si="6"/>
        <v>947.94733052814274</v>
      </c>
      <c r="Y22" s="14">
        <f t="shared" si="6"/>
        <v>0</v>
      </c>
      <c r="Z22" s="14">
        <f t="shared" si="6"/>
        <v>0</v>
      </c>
      <c r="AA22" s="14">
        <f t="shared" si="6"/>
        <v>0</v>
      </c>
      <c r="AB22" s="14">
        <f t="shared" si="7"/>
        <v>0</v>
      </c>
      <c r="AC22" s="14">
        <f t="shared" si="8"/>
        <v>969.91023579448984</v>
      </c>
      <c r="AD22" s="14">
        <f t="shared" si="8"/>
        <v>1090.0483397168584</v>
      </c>
      <c r="AE22" s="14">
        <f t="shared" si="8"/>
        <v>0</v>
      </c>
      <c r="AF22" s="14">
        <f t="shared" si="9"/>
        <v>0</v>
      </c>
    </row>
    <row r="23" spans="4:32" x14ac:dyDescent="0.3">
      <c r="D23" t="s">
        <v>252</v>
      </c>
      <c r="E23" t="s">
        <v>253</v>
      </c>
      <c r="F23" s="14">
        <f t="shared" si="14"/>
        <v>23890</v>
      </c>
      <c r="G23" s="14">
        <f t="shared" si="13"/>
        <v>26322</v>
      </c>
      <c r="H23" s="14">
        <f t="shared" si="13"/>
        <v>26146</v>
      </c>
      <c r="I23" s="14">
        <f t="shared" si="13"/>
        <v>25377</v>
      </c>
      <c r="J23" s="14"/>
      <c r="K23" s="14"/>
      <c r="L23" s="14"/>
      <c r="M23" s="14"/>
      <c r="N23" s="14">
        <f t="shared" si="13"/>
        <v>21418</v>
      </c>
      <c r="O23" s="14">
        <f t="shared" si="13"/>
        <v>21506</v>
      </c>
      <c r="P23" s="14">
        <f t="shared" si="13"/>
        <v>0</v>
      </c>
      <c r="Q23" s="14">
        <f t="shared" si="13"/>
        <v>0</v>
      </c>
      <c r="R23" s="14">
        <f t="shared" si="13"/>
        <v>2163942</v>
      </c>
      <c r="S23" s="14">
        <f t="shared" si="13"/>
        <v>2174282.693</v>
      </c>
      <c r="T23" s="14">
        <f t="shared" si="13"/>
        <v>2183937.1129999999</v>
      </c>
      <c r="U23" s="14">
        <f t="shared" si="5"/>
        <v>1104.0037117445847</v>
      </c>
      <c r="V23" s="14">
        <f t="shared" si="5"/>
        <v>1216.3911971762643</v>
      </c>
      <c r="W23" s="14">
        <f t="shared" si="5"/>
        <v>1208.2578923094982</v>
      </c>
      <c r="X23" s="14">
        <f t="shared" si="6"/>
        <v>1167.1435403363164</v>
      </c>
      <c r="Y23" s="14">
        <f t="shared" si="6"/>
        <v>0</v>
      </c>
      <c r="Z23" s="14">
        <f t="shared" si="6"/>
        <v>0</v>
      </c>
      <c r="AA23" s="14">
        <f t="shared" si="6"/>
        <v>0</v>
      </c>
      <c r="AB23" s="14">
        <f t="shared" si="7"/>
        <v>0</v>
      </c>
      <c r="AC23" s="14">
        <f t="shared" si="8"/>
        <v>985.06050151409636</v>
      </c>
      <c r="AD23" s="14">
        <f t="shared" si="8"/>
        <v>989.10781331413568</v>
      </c>
      <c r="AE23" s="14">
        <f t="shared" si="8"/>
        <v>0</v>
      </c>
      <c r="AF23" s="14">
        <f t="shared" si="9"/>
        <v>0</v>
      </c>
    </row>
    <row r="24" spans="4:32" x14ac:dyDescent="0.3">
      <c r="D24" t="s">
        <v>261</v>
      </c>
      <c r="E24" t="s">
        <v>262</v>
      </c>
      <c r="F24" s="14">
        <f t="shared" si="14"/>
        <v>16169</v>
      </c>
      <c r="G24" s="14">
        <f t="shared" si="13"/>
        <v>16098</v>
      </c>
      <c r="H24" s="14">
        <f t="shared" si="13"/>
        <v>15691</v>
      </c>
      <c r="I24" s="14">
        <f t="shared" si="13"/>
        <v>12761</v>
      </c>
      <c r="J24" s="14"/>
      <c r="K24" s="14"/>
      <c r="L24" s="14"/>
      <c r="M24" s="14"/>
      <c r="N24" s="14">
        <f t="shared" si="13"/>
        <v>11269</v>
      </c>
      <c r="O24" s="14">
        <f t="shared" si="13"/>
        <v>11820</v>
      </c>
      <c r="P24" s="14">
        <f t="shared" si="13"/>
        <v>0</v>
      </c>
      <c r="Q24" s="14">
        <f t="shared" si="13"/>
        <v>0</v>
      </c>
      <c r="R24" s="14">
        <f t="shared" si="13"/>
        <v>1175224</v>
      </c>
      <c r="S24" s="14">
        <f t="shared" si="13"/>
        <v>1173903.6880000001</v>
      </c>
      <c r="T24" s="14">
        <f t="shared" si="13"/>
        <v>1175588.784</v>
      </c>
      <c r="U24" s="14">
        <f t="shared" si="5"/>
        <v>1375.822821862045</v>
      </c>
      <c r="V24" s="14">
        <f t="shared" si="5"/>
        <v>1369.7814203930484</v>
      </c>
      <c r="W24" s="14">
        <f t="shared" si="5"/>
        <v>1335.1497246482372</v>
      </c>
      <c r="X24" s="14">
        <f t="shared" si="6"/>
        <v>1087.056811427276</v>
      </c>
      <c r="Y24" s="14">
        <f t="shared" si="6"/>
        <v>0</v>
      </c>
      <c r="Z24" s="14">
        <f t="shared" si="6"/>
        <v>0</v>
      </c>
      <c r="AA24" s="14">
        <f t="shared" si="6"/>
        <v>0</v>
      </c>
      <c r="AB24" s="14">
        <f t="shared" si="7"/>
        <v>0</v>
      </c>
      <c r="AC24" s="14">
        <f t="shared" si="8"/>
        <v>959.95950223132786</v>
      </c>
      <c r="AD24" s="14">
        <f t="shared" si="8"/>
        <v>1006.8969133351934</v>
      </c>
      <c r="AE24" s="14">
        <f t="shared" si="8"/>
        <v>0</v>
      </c>
      <c r="AF24" s="14">
        <f t="shared" si="9"/>
        <v>0</v>
      </c>
    </row>
    <row r="25" spans="4:32" x14ac:dyDescent="0.3">
      <c r="D25" t="s">
        <v>268</v>
      </c>
      <c r="E25" t="s">
        <v>269</v>
      </c>
      <c r="F25" s="14">
        <f t="shared" si="14"/>
        <v>32346</v>
      </c>
      <c r="G25" s="14">
        <f t="shared" si="13"/>
        <v>32760</v>
      </c>
      <c r="H25" s="14">
        <f t="shared" si="13"/>
        <v>30622</v>
      </c>
      <c r="I25" s="14">
        <f t="shared" si="13"/>
        <v>31537</v>
      </c>
      <c r="J25" s="14"/>
      <c r="K25" s="14"/>
      <c r="L25" s="14"/>
      <c r="M25" s="14"/>
      <c r="N25" s="14">
        <f t="shared" si="13"/>
        <v>29247</v>
      </c>
      <c r="O25" s="14">
        <f t="shared" si="13"/>
        <v>26215</v>
      </c>
      <c r="P25" s="14">
        <f t="shared" si="13"/>
        <v>0</v>
      </c>
      <c r="Q25" s="14">
        <f t="shared" si="13"/>
        <v>0</v>
      </c>
      <c r="R25" s="14">
        <f t="shared" si="13"/>
        <v>3043263</v>
      </c>
      <c r="S25" s="14">
        <f t="shared" si="13"/>
        <v>3048253.4649999999</v>
      </c>
      <c r="T25" s="14">
        <f t="shared" si="13"/>
        <v>3060180.997</v>
      </c>
      <c r="U25" s="14">
        <f t="shared" si="5"/>
        <v>1062.8723182978272</v>
      </c>
      <c r="V25" s="14">
        <f t="shared" si="5"/>
        <v>1076.4761376193908</v>
      </c>
      <c r="W25" s="14">
        <f t="shared" si="5"/>
        <v>1006.2225972582719</v>
      </c>
      <c r="X25" s="14">
        <f t="shared" si="6"/>
        <v>1034.592443250122</v>
      </c>
      <c r="Y25" s="14">
        <f t="shared" si="6"/>
        <v>0</v>
      </c>
      <c r="Z25" s="14">
        <f t="shared" si="6"/>
        <v>0</v>
      </c>
      <c r="AA25" s="14">
        <f t="shared" si="6"/>
        <v>0</v>
      </c>
      <c r="AB25" s="14">
        <f t="shared" si="7"/>
        <v>0</v>
      </c>
      <c r="AC25" s="14">
        <f t="shared" si="8"/>
        <v>959.4674568835436</v>
      </c>
      <c r="AD25" s="14">
        <f t="shared" si="8"/>
        <v>860.00066270735795</v>
      </c>
      <c r="AE25" s="14">
        <f t="shared" si="8"/>
        <v>0</v>
      </c>
      <c r="AF25" s="14">
        <f t="shared" si="9"/>
        <v>0</v>
      </c>
    </row>
    <row r="26" spans="4:32" x14ac:dyDescent="0.3">
      <c r="D26" t="s">
        <v>274</v>
      </c>
      <c r="E26" t="s">
        <v>275</v>
      </c>
      <c r="F26" s="14">
        <f t="shared" si="14"/>
        <v>48403</v>
      </c>
      <c r="G26" s="14">
        <f t="shared" si="13"/>
        <v>45453</v>
      </c>
      <c r="H26" s="14">
        <f t="shared" si="13"/>
        <v>38628</v>
      </c>
      <c r="I26" s="14">
        <f t="shared" si="13"/>
        <v>35452</v>
      </c>
      <c r="J26" s="14"/>
      <c r="K26" s="14"/>
      <c r="L26" s="14"/>
      <c r="M26" s="14"/>
      <c r="N26" s="14">
        <f t="shared" si="13"/>
        <v>36549</v>
      </c>
      <c r="O26" s="14">
        <f t="shared" si="13"/>
        <v>35486</v>
      </c>
      <c r="P26" s="14">
        <f t="shared" si="13"/>
        <v>0</v>
      </c>
      <c r="Q26" s="14">
        <f t="shared" si="13"/>
        <v>0</v>
      </c>
      <c r="R26" s="14">
        <f t="shared" si="13"/>
        <v>3284410</v>
      </c>
      <c r="S26" s="14">
        <f t="shared" si="13"/>
        <v>3297586.821</v>
      </c>
      <c r="T26" s="14">
        <f t="shared" si="13"/>
        <v>3316346.3819999998</v>
      </c>
      <c r="U26" s="14">
        <f t="shared" si="5"/>
        <v>1473.719785288682</v>
      </c>
      <c r="V26" s="14">
        <f t="shared" si="5"/>
        <v>1383.9015226479032</v>
      </c>
      <c r="W26" s="14">
        <f t="shared" si="5"/>
        <v>1176.1016438264407</v>
      </c>
      <c r="X26" s="14">
        <f t="shared" si="6"/>
        <v>1075.0892068779285</v>
      </c>
      <c r="Y26" s="14">
        <f t="shared" si="6"/>
        <v>0</v>
      </c>
      <c r="Z26" s="14">
        <f t="shared" si="6"/>
        <v>0</v>
      </c>
      <c r="AA26" s="14">
        <f t="shared" si="6"/>
        <v>0</v>
      </c>
      <c r="AB26" s="14">
        <f t="shared" si="7"/>
        <v>0</v>
      </c>
      <c r="AC26" s="14">
        <f t="shared" si="8"/>
        <v>1108.3559579764587</v>
      </c>
      <c r="AD26" s="14">
        <f t="shared" si="8"/>
        <v>1076.1202638855405</v>
      </c>
      <c r="AE26" s="14">
        <f t="shared" si="8"/>
        <v>0</v>
      </c>
      <c r="AF26" s="14">
        <f t="shared" si="9"/>
        <v>0</v>
      </c>
    </row>
    <row r="27" spans="4:32" x14ac:dyDescent="0.3">
      <c r="D27" t="s">
        <v>281</v>
      </c>
      <c r="E27" t="s">
        <v>282</v>
      </c>
      <c r="F27" s="14">
        <f t="shared" si="14"/>
        <v>50783</v>
      </c>
      <c r="G27" s="14">
        <f t="shared" si="13"/>
        <v>50012</v>
      </c>
      <c r="H27" s="14">
        <f t="shared" si="13"/>
        <v>43085</v>
      </c>
      <c r="I27" s="14">
        <f t="shared" si="13"/>
        <v>36841</v>
      </c>
      <c r="J27" s="14"/>
      <c r="K27" s="14"/>
      <c r="L27" s="14"/>
      <c r="M27" s="14"/>
      <c r="N27" s="14">
        <f t="shared" si="13"/>
        <v>32930</v>
      </c>
      <c r="O27" s="14">
        <f t="shared" si="13"/>
        <v>35917</v>
      </c>
      <c r="P27" s="14">
        <f t="shared" si="13"/>
        <v>0</v>
      </c>
      <c r="Q27" s="14">
        <f t="shared" si="13"/>
        <v>0</v>
      </c>
      <c r="R27" s="14">
        <f t="shared" si="13"/>
        <v>3651448</v>
      </c>
      <c r="S27" s="14">
        <f t="shared" si="13"/>
        <v>3680307.4890000001</v>
      </c>
      <c r="T27" s="14">
        <f t="shared" si="13"/>
        <v>3707733.2159999995</v>
      </c>
      <c r="U27" s="14">
        <f t="shared" si="5"/>
        <v>1390.7633355315481</v>
      </c>
      <c r="V27" s="14">
        <f t="shared" si="5"/>
        <v>1369.6484244058795</v>
      </c>
      <c r="W27" s="14">
        <f t="shared" si="5"/>
        <v>1179.9428610239006</v>
      </c>
      <c r="X27" s="14">
        <f t="shared" si="6"/>
        <v>1001.03048753707</v>
      </c>
      <c r="Y27" s="14">
        <f t="shared" si="6"/>
        <v>0</v>
      </c>
      <c r="Z27" s="14">
        <f t="shared" si="6"/>
        <v>0</v>
      </c>
      <c r="AA27" s="14">
        <f t="shared" si="6"/>
        <v>0</v>
      </c>
      <c r="AB27" s="14">
        <f t="shared" si="7"/>
        <v>0</v>
      </c>
      <c r="AC27" s="14">
        <f t="shared" si="8"/>
        <v>894.76219306196117</v>
      </c>
      <c r="AD27" s="14">
        <f t="shared" si="8"/>
        <v>975.92388971170556</v>
      </c>
      <c r="AE27" s="14">
        <f t="shared" si="8"/>
        <v>0</v>
      </c>
      <c r="AF27" s="14">
        <f t="shared" si="9"/>
        <v>0</v>
      </c>
    </row>
    <row r="28" spans="4:32" x14ac:dyDescent="0.3">
      <c r="D28" t="s">
        <v>289</v>
      </c>
      <c r="E28" t="s">
        <v>290</v>
      </c>
      <c r="F28" s="14">
        <f t="shared" si="14"/>
        <v>37117</v>
      </c>
      <c r="G28" s="14">
        <f t="shared" si="13"/>
        <v>40165</v>
      </c>
      <c r="H28" s="14">
        <f t="shared" si="13"/>
        <v>37795</v>
      </c>
      <c r="I28" s="14">
        <f t="shared" si="13"/>
        <v>33796</v>
      </c>
      <c r="J28" s="14"/>
      <c r="K28" s="14"/>
      <c r="L28" s="14"/>
      <c r="M28" s="14"/>
      <c r="N28" s="14">
        <f t="shared" si="13"/>
        <v>33798</v>
      </c>
      <c r="O28" s="14">
        <f t="shared" si="13"/>
        <v>35305</v>
      </c>
      <c r="P28" s="14">
        <f t="shared" si="13"/>
        <v>0</v>
      </c>
      <c r="Q28" s="14">
        <f t="shared" si="13"/>
        <v>0</v>
      </c>
      <c r="R28" s="14">
        <f t="shared" si="13"/>
        <v>3425469</v>
      </c>
      <c r="S28" s="14">
        <f t="shared" si="13"/>
        <v>3445065.5410000007</v>
      </c>
      <c r="T28" s="14">
        <f t="shared" si="13"/>
        <v>3465881.0989999995</v>
      </c>
      <c r="U28" s="14">
        <f t="shared" si="5"/>
        <v>1083.5596527074104</v>
      </c>
      <c r="V28" s="14">
        <f t="shared" si="5"/>
        <v>1172.5401689520472</v>
      </c>
      <c r="W28" s="14">
        <f t="shared" si="5"/>
        <v>1103.3525628169457</v>
      </c>
      <c r="X28" s="14">
        <f t="shared" si="6"/>
        <v>980.9973017288379</v>
      </c>
      <c r="Y28" s="14">
        <f t="shared" si="6"/>
        <v>0</v>
      </c>
      <c r="Z28" s="14">
        <f t="shared" si="6"/>
        <v>0</v>
      </c>
      <c r="AA28" s="14">
        <f t="shared" si="6"/>
        <v>0</v>
      </c>
      <c r="AB28" s="14">
        <f t="shared" si="7"/>
        <v>0</v>
      </c>
      <c r="AC28" s="14">
        <f t="shared" si="8"/>
        <v>981.05535577675664</v>
      </c>
      <c r="AD28" s="14">
        <f t="shared" si="8"/>
        <v>1024.7990808834365</v>
      </c>
      <c r="AE28" s="14">
        <f t="shared" si="8"/>
        <v>0</v>
      </c>
      <c r="AF28" s="14">
        <f t="shared" si="9"/>
        <v>0</v>
      </c>
    </row>
    <row r="29" spans="4:32" x14ac:dyDescent="0.3">
      <c r="D29" t="s">
        <v>296</v>
      </c>
      <c r="E29" t="s">
        <v>297</v>
      </c>
      <c r="F29" s="14">
        <f t="shared" si="14"/>
        <v>48099</v>
      </c>
      <c r="G29" s="14">
        <f t="shared" si="13"/>
        <v>45308</v>
      </c>
      <c r="H29" s="14">
        <f t="shared" si="13"/>
        <v>35775</v>
      </c>
      <c r="I29" s="14">
        <f t="shared" si="13"/>
        <v>35877</v>
      </c>
      <c r="J29" s="14"/>
      <c r="K29" s="14"/>
      <c r="L29" s="14"/>
      <c r="M29" s="14"/>
      <c r="N29" s="14">
        <f t="shared" si="13"/>
        <v>28139</v>
      </c>
      <c r="O29" s="14">
        <f t="shared" si="13"/>
        <v>31932</v>
      </c>
      <c r="P29" s="14">
        <f t="shared" si="13"/>
        <v>0</v>
      </c>
      <c r="Q29" s="14">
        <f t="shared" si="13"/>
        <v>0</v>
      </c>
      <c r="R29" s="14">
        <f t="shared" si="13"/>
        <v>2491901</v>
      </c>
      <c r="S29" s="14">
        <f t="shared" si="13"/>
        <v>2500238.5759999999</v>
      </c>
      <c r="T29" s="14">
        <f t="shared" si="13"/>
        <v>2512973.2919999999</v>
      </c>
      <c r="U29" s="14">
        <f t="shared" si="5"/>
        <v>1930.2131184184282</v>
      </c>
      <c r="V29" s="14">
        <f t="shared" si="5"/>
        <v>1818.2102740036623</v>
      </c>
      <c r="W29" s="14">
        <f t="shared" si="5"/>
        <v>1435.6509347682752</v>
      </c>
      <c r="X29" s="14">
        <f t="shared" si="6"/>
        <v>1434.943062809539</v>
      </c>
      <c r="Y29" s="14">
        <f t="shared" si="6"/>
        <v>0</v>
      </c>
      <c r="Z29" s="14">
        <f t="shared" si="6"/>
        <v>0</v>
      </c>
      <c r="AA29" s="14">
        <f t="shared" si="6"/>
        <v>0</v>
      </c>
      <c r="AB29" s="14">
        <f t="shared" si="7"/>
        <v>0</v>
      </c>
      <c r="AC29" s="14">
        <f t="shared" si="8"/>
        <v>1125.4525976084292</v>
      </c>
      <c r="AD29" s="14">
        <f t="shared" si="8"/>
        <v>1277.1581202897175</v>
      </c>
      <c r="AE29" s="14">
        <f t="shared" si="8"/>
        <v>0</v>
      </c>
      <c r="AF29" s="14">
        <f t="shared" si="9"/>
        <v>0</v>
      </c>
    </row>
    <row r="30" spans="4:32" x14ac:dyDescent="0.3">
      <c r="D30" t="s">
        <v>302</v>
      </c>
      <c r="E30" t="s">
        <v>303</v>
      </c>
      <c r="F30" s="14">
        <f t="shared" si="14"/>
        <v>25312</v>
      </c>
      <c r="G30" s="14">
        <f t="shared" si="13"/>
        <v>25770</v>
      </c>
      <c r="H30" s="14">
        <f t="shared" si="13"/>
        <v>21609</v>
      </c>
      <c r="I30" s="14">
        <f t="shared" si="13"/>
        <v>20593</v>
      </c>
      <c r="J30" s="14"/>
      <c r="K30" s="14"/>
      <c r="L30" s="14"/>
      <c r="M30" s="14"/>
      <c r="N30" s="14">
        <f t="shared" si="13"/>
        <v>18307</v>
      </c>
      <c r="O30" s="14">
        <f t="shared" si="13"/>
        <v>22110</v>
      </c>
      <c r="P30" s="14">
        <f t="shared" si="13"/>
        <v>0</v>
      </c>
      <c r="Q30" s="14">
        <f t="shared" si="13"/>
        <v>0</v>
      </c>
      <c r="R30" s="14">
        <f t="shared" si="13"/>
        <v>1970938</v>
      </c>
      <c r="S30" s="14">
        <f t="shared" si="13"/>
        <v>1986472.2210000001</v>
      </c>
      <c r="T30" s="14">
        <f t="shared" si="13"/>
        <v>2001924.402</v>
      </c>
      <c r="U30" s="14">
        <f t="shared" si="5"/>
        <v>1284.2616053878914</v>
      </c>
      <c r="V30" s="14">
        <f t="shared" si="5"/>
        <v>1307.4992719202735</v>
      </c>
      <c r="W30" s="14">
        <f t="shared" si="5"/>
        <v>1096.3815198651607</v>
      </c>
      <c r="X30" s="14">
        <f t="shared" si="6"/>
        <v>1036.6618663126021</v>
      </c>
      <c r="Y30" s="14">
        <f t="shared" si="6"/>
        <v>0</v>
      </c>
      <c r="Z30" s="14">
        <f t="shared" si="6"/>
        <v>0</v>
      </c>
      <c r="AA30" s="14">
        <f t="shared" si="6"/>
        <v>0</v>
      </c>
      <c r="AB30" s="14">
        <f t="shared" si="7"/>
        <v>0</v>
      </c>
      <c r="AC30" s="14">
        <f t="shared" si="8"/>
        <v>921.58348888383478</v>
      </c>
      <c r="AD30" s="14">
        <f t="shared" si="8"/>
        <v>1113.028401115507</v>
      </c>
      <c r="AE30" s="14">
        <f t="shared" si="8"/>
        <v>0</v>
      </c>
      <c r="AF30" s="14">
        <f t="shared" si="9"/>
        <v>0</v>
      </c>
    </row>
    <row r="31" spans="4:32" x14ac:dyDescent="0.3">
      <c r="D31" t="s">
        <v>307</v>
      </c>
      <c r="E31" t="s">
        <v>308</v>
      </c>
      <c r="F31" s="14">
        <f t="shared" si="14"/>
        <v>61601</v>
      </c>
      <c r="G31" s="14">
        <f t="shared" si="13"/>
        <v>60848</v>
      </c>
      <c r="H31" s="14">
        <f t="shared" si="13"/>
        <v>54477</v>
      </c>
      <c r="I31" s="14">
        <f t="shared" si="13"/>
        <v>50628</v>
      </c>
      <c r="J31" s="14"/>
      <c r="K31" s="14"/>
      <c r="L31" s="14"/>
      <c r="M31" s="14"/>
      <c r="N31" s="14">
        <f t="shared" si="13"/>
        <v>48098</v>
      </c>
      <c r="O31" s="14">
        <f t="shared" si="13"/>
        <v>46932</v>
      </c>
      <c r="P31" s="14">
        <f t="shared" si="13"/>
        <v>0</v>
      </c>
      <c r="Q31" s="14">
        <f t="shared" si="13"/>
        <v>0</v>
      </c>
      <c r="R31" s="14">
        <f t="shared" si="13"/>
        <v>3217391</v>
      </c>
      <c r="S31" s="14">
        <f t="shared" si="13"/>
        <v>3235834.5500000007</v>
      </c>
      <c r="T31" s="14">
        <f t="shared" si="13"/>
        <v>3252025.4139999989</v>
      </c>
      <c r="U31" s="14">
        <f t="shared" si="5"/>
        <v>1914.6258567889324</v>
      </c>
      <c r="V31" s="14">
        <f t="shared" si="5"/>
        <v>1891.2218005209809</v>
      </c>
      <c r="W31" s="14">
        <f t="shared" si="5"/>
        <v>1693.2042142220203</v>
      </c>
      <c r="X31" s="14">
        <f t="shared" si="6"/>
        <v>1564.6040988096868</v>
      </c>
      <c r="Y31" s="14">
        <f t="shared" si="6"/>
        <v>0</v>
      </c>
      <c r="Z31" s="14">
        <f t="shared" si="6"/>
        <v>0</v>
      </c>
      <c r="AA31" s="14">
        <f t="shared" si="6"/>
        <v>0</v>
      </c>
      <c r="AB31" s="14">
        <f t="shared" si="7"/>
        <v>0</v>
      </c>
      <c r="AC31" s="14">
        <f t="shared" si="8"/>
        <v>1486.4171593692881</v>
      </c>
      <c r="AD31" s="14">
        <f t="shared" si="8"/>
        <v>1450.3831785837131</v>
      </c>
      <c r="AE31" s="14">
        <f t="shared" si="8"/>
        <v>0</v>
      </c>
      <c r="AF31" s="14">
        <f t="shared" si="9"/>
        <v>0</v>
      </c>
    </row>
    <row r="32" spans="4:32" x14ac:dyDescent="0.3">
      <c r="D32" t="s">
        <v>313</v>
      </c>
      <c r="E32" t="s">
        <v>314</v>
      </c>
      <c r="F32" s="14">
        <f t="shared" si="14"/>
        <v>44197</v>
      </c>
      <c r="G32" s="14">
        <f t="shared" si="13"/>
        <v>45134</v>
      </c>
      <c r="H32" s="14">
        <f t="shared" si="13"/>
        <v>38842</v>
      </c>
      <c r="I32" s="14">
        <f t="shared" si="13"/>
        <v>36246</v>
      </c>
      <c r="J32" s="14"/>
      <c r="K32" s="14"/>
      <c r="L32" s="14"/>
      <c r="M32" s="14"/>
      <c r="N32" s="14">
        <f t="shared" si="13"/>
        <v>36631</v>
      </c>
      <c r="O32" s="14">
        <f t="shared" si="13"/>
        <v>37810</v>
      </c>
      <c r="P32" s="14">
        <f t="shared" si="13"/>
        <v>0</v>
      </c>
      <c r="Q32" s="14">
        <f t="shared" si="13"/>
        <v>0</v>
      </c>
      <c r="R32" s="14">
        <f t="shared" si="13"/>
        <v>3719695</v>
      </c>
      <c r="S32" s="14">
        <f t="shared" si="13"/>
        <v>3752521.3599999994</v>
      </c>
      <c r="T32" s="14">
        <f t="shared" si="13"/>
        <v>3779091.7760000001</v>
      </c>
      <c r="U32" s="14">
        <f t="shared" si="5"/>
        <v>1188.1888165561961</v>
      </c>
      <c r="V32" s="14">
        <f t="shared" si="5"/>
        <v>1213.3790539278086</v>
      </c>
      <c r="W32" s="14">
        <f t="shared" si="5"/>
        <v>1044.2254002008228</v>
      </c>
      <c r="X32" s="14">
        <f t="shared" si="6"/>
        <v>965.91055780159525</v>
      </c>
      <c r="Y32" s="14">
        <f t="shared" si="6"/>
        <v>0</v>
      </c>
      <c r="Z32" s="14">
        <f t="shared" si="6"/>
        <v>0</v>
      </c>
      <c r="AA32" s="14">
        <f t="shared" si="6"/>
        <v>0</v>
      </c>
      <c r="AB32" s="14">
        <f t="shared" si="7"/>
        <v>0</v>
      </c>
      <c r="AC32" s="14">
        <f t="shared" si="8"/>
        <v>976.17032618303358</v>
      </c>
      <c r="AD32" s="14">
        <f t="shared" si="8"/>
        <v>1007.5892013043732</v>
      </c>
      <c r="AE32" s="14">
        <f t="shared" si="8"/>
        <v>0</v>
      </c>
      <c r="AF32" s="14">
        <f t="shared" si="9"/>
        <v>0</v>
      </c>
    </row>
    <row r="33" spans="1:32" x14ac:dyDescent="0.3">
      <c r="D33" t="s">
        <v>317</v>
      </c>
      <c r="E33" t="s">
        <v>318</v>
      </c>
      <c r="F33" s="14">
        <f t="shared" si="14"/>
        <v>47858</v>
      </c>
      <c r="G33" s="14">
        <f t="shared" si="13"/>
        <v>48210</v>
      </c>
      <c r="H33" s="14">
        <f t="shared" si="13"/>
        <v>41478</v>
      </c>
      <c r="I33" s="14">
        <f t="shared" si="13"/>
        <v>37958</v>
      </c>
      <c r="J33" s="14"/>
      <c r="K33" s="14"/>
      <c r="L33" s="14"/>
      <c r="M33" s="14"/>
      <c r="N33" s="14">
        <f t="shared" si="13"/>
        <v>41067</v>
      </c>
      <c r="O33" s="14">
        <f t="shared" si="13"/>
        <v>40027</v>
      </c>
      <c r="P33" s="14">
        <f t="shared" si="13"/>
        <v>0</v>
      </c>
      <c r="Q33" s="14">
        <f t="shared" si="13"/>
        <v>0</v>
      </c>
      <c r="R33" s="14">
        <f t="shared" si="13"/>
        <v>6823642</v>
      </c>
      <c r="S33" s="14">
        <f t="shared" si="13"/>
        <v>6931225.0069999984</v>
      </c>
      <c r="T33" s="14">
        <f t="shared" si="13"/>
        <v>6996410.544999999</v>
      </c>
      <c r="U33" s="14">
        <f t="shared" si="5"/>
        <v>701.35566901077163</v>
      </c>
      <c r="V33" s="14">
        <f t="shared" si="5"/>
        <v>706.51420458458995</v>
      </c>
      <c r="W33" s="14">
        <f t="shared" si="5"/>
        <v>607.8572117353167</v>
      </c>
      <c r="X33" s="14">
        <f t="shared" si="6"/>
        <v>547.63768254046545</v>
      </c>
      <c r="Y33" s="14">
        <f t="shared" si="6"/>
        <v>0</v>
      </c>
      <c r="Z33" s="14">
        <f t="shared" si="6"/>
        <v>0</v>
      </c>
      <c r="AA33" s="14">
        <f t="shared" si="6"/>
        <v>0</v>
      </c>
      <c r="AB33" s="14">
        <f t="shared" si="7"/>
        <v>0</v>
      </c>
      <c r="AC33" s="14">
        <f t="shared" si="8"/>
        <v>592.49266844642216</v>
      </c>
      <c r="AD33" s="14">
        <f t="shared" si="8"/>
        <v>577.48810577604741</v>
      </c>
      <c r="AE33" s="14">
        <f t="shared" si="8"/>
        <v>0</v>
      </c>
      <c r="AF33" s="14">
        <f t="shared" si="9"/>
        <v>0</v>
      </c>
    </row>
    <row r="34" spans="1:32" x14ac:dyDescent="0.3">
      <c r="A34" t="s">
        <v>241</v>
      </c>
      <c r="B34" t="s">
        <v>276</v>
      </c>
      <c r="C34" t="s">
        <v>317</v>
      </c>
      <c r="D34" t="s">
        <v>218</v>
      </c>
      <c r="E34" t="s">
        <v>214</v>
      </c>
      <c r="F34" s="13">
        <v>510</v>
      </c>
      <c r="G34" s="13">
        <v>716</v>
      </c>
      <c r="H34" s="13">
        <v>463</v>
      </c>
      <c r="I34" s="13">
        <v>497</v>
      </c>
      <c r="J34" s="13"/>
      <c r="K34" s="13"/>
      <c r="L34" s="13"/>
      <c r="M34" s="13"/>
      <c r="N34" s="13">
        <v>558</v>
      </c>
      <c r="O34" s="13">
        <v>708</v>
      </c>
      <c r="P34" s="13"/>
      <c r="Q34" s="13"/>
      <c r="R34" s="13">
        <v>147822</v>
      </c>
      <c r="S34" s="13">
        <v>151023.11999999994</v>
      </c>
      <c r="T34" s="13">
        <v>153332.55599999989</v>
      </c>
      <c r="U34" s="14">
        <f t="shared" si="5"/>
        <v>345.00953849900554</v>
      </c>
      <c r="V34" s="14">
        <f t="shared" si="5"/>
        <v>484.36633248095677</v>
      </c>
      <c r="W34" s="14">
        <f t="shared" si="5"/>
        <v>313.21454181380312</v>
      </c>
      <c r="X34" s="14">
        <f t="shared" si="6"/>
        <v>329.08868522912263</v>
      </c>
      <c r="Y34" s="14">
        <f t="shared" si="6"/>
        <v>0</v>
      </c>
      <c r="Z34" s="14">
        <f t="shared" si="6"/>
        <v>0</v>
      </c>
      <c r="AA34" s="14">
        <f t="shared" si="6"/>
        <v>0</v>
      </c>
      <c r="AB34" s="14">
        <f t="shared" si="7"/>
        <v>0</v>
      </c>
      <c r="AC34" s="14">
        <f t="shared" si="8"/>
        <v>369.47985182666082</v>
      </c>
      <c r="AD34" s="14">
        <f t="shared" si="8"/>
        <v>468.80239264027932</v>
      </c>
      <c r="AE34" s="14">
        <f t="shared" si="8"/>
        <v>0</v>
      </c>
      <c r="AF34" s="14">
        <f t="shared" si="9"/>
        <v>0</v>
      </c>
    </row>
    <row r="35" spans="1:32" x14ac:dyDescent="0.3">
      <c r="A35" t="s">
        <v>241</v>
      </c>
      <c r="B35" t="s">
        <v>276</v>
      </c>
      <c r="C35" t="s">
        <v>317</v>
      </c>
      <c r="D35" t="s">
        <v>230</v>
      </c>
      <c r="E35" t="s">
        <v>231</v>
      </c>
      <c r="F35" s="13">
        <v>3529</v>
      </c>
      <c r="G35" s="13">
        <v>2855</v>
      </c>
      <c r="H35" s="13">
        <v>1900</v>
      </c>
      <c r="I35" s="13">
        <v>1818</v>
      </c>
      <c r="J35" s="13"/>
      <c r="K35" s="13"/>
      <c r="L35" s="13"/>
      <c r="M35" s="13"/>
      <c r="N35" s="13">
        <v>1626</v>
      </c>
      <c r="O35" s="13">
        <v>1767</v>
      </c>
      <c r="P35" s="13"/>
      <c r="Q35" s="13"/>
      <c r="R35" s="13">
        <v>296301</v>
      </c>
      <c r="S35" s="13">
        <v>302028.74099999986</v>
      </c>
      <c r="T35" s="13">
        <v>305361.33999999997</v>
      </c>
      <c r="U35" s="14">
        <f t="shared" si="5"/>
        <v>1191.0185925798428</v>
      </c>
      <c r="V35" s="14">
        <f t="shared" si="5"/>
        <v>963.54720368814139</v>
      </c>
      <c r="W35" s="14">
        <f t="shared" si="5"/>
        <v>641.23982031785249</v>
      </c>
      <c r="X35" s="14">
        <f t="shared" si="6"/>
        <v>601.92947001689515</v>
      </c>
      <c r="Y35" s="14">
        <f t="shared" si="6"/>
        <v>0</v>
      </c>
      <c r="Z35" s="14">
        <f t="shared" si="6"/>
        <v>0</v>
      </c>
      <c r="AA35" s="14">
        <f t="shared" si="6"/>
        <v>0</v>
      </c>
      <c r="AB35" s="14">
        <f t="shared" si="7"/>
        <v>0</v>
      </c>
      <c r="AC35" s="14">
        <f t="shared" si="8"/>
        <v>538.35936097220656</v>
      </c>
      <c r="AD35" s="14">
        <f t="shared" si="8"/>
        <v>585.04365980189971</v>
      </c>
      <c r="AE35" s="14">
        <f t="shared" si="8"/>
        <v>0</v>
      </c>
      <c r="AF35" s="14">
        <f t="shared" si="9"/>
        <v>0</v>
      </c>
    </row>
    <row r="36" spans="1:32" x14ac:dyDescent="0.3">
      <c r="A36" t="s">
        <v>226</v>
      </c>
      <c r="B36" t="s">
        <v>245</v>
      </c>
      <c r="C36" t="s">
        <v>220</v>
      </c>
      <c r="D36" t="s">
        <v>239</v>
      </c>
      <c r="E36" t="s">
        <v>240</v>
      </c>
      <c r="F36" s="13">
        <v>257</v>
      </c>
      <c r="G36" s="13">
        <v>226</v>
      </c>
      <c r="H36" s="13">
        <v>804</v>
      </c>
      <c r="I36" s="13">
        <v>546</v>
      </c>
      <c r="J36" s="13"/>
      <c r="K36" s="13"/>
      <c r="L36" s="13"/>
      <c r="M36" s="13"/>
      <c r="N36" s="13">
        <v>341</v>
      </c>
      <c r="O36" s="13">
        <v>227</v>
      </c>
      <c r="P36" s="13"/>
      <c r="Q36" s="13"/>
      <c r="R36" s="13">
        <v>193156</v>
      </c>
      <c r="S36" s="13">
        <v>194978.14600000001</v>
      </c>
      <c r="T36" s="13">
        <v>196317.91399999996</v>
      </c>
      <c r="U36" s="14">
        <f t="shared" si="5"/>
        <v>133.05307626995796</v>
      </c>
      <c r="V36" s="14">
        <f t="shared" si="5"/>
        <v>117.00387251755058</v>
      </c>
      <c r="W36" s="14">
        <f t="shared" si="5"/>
        <v>416.24386506243661</v>
      </c>
      <c r="X36" s="14">
        <f t="shared" si="6"/>
        <v>280.03138361978267</v>
      </c>
      <c r="Y36" s="14">
        <f t="shared" si="6"/>
        <v>0</v>
      </c>
      <c r="Z36" s="14">
        <f t="shared" si="6"/>
        <v>0</v>
      </c>
      <c r="AA36" s="14">
        <f t="shared" si="6"/>
        <v>0</v>
      </c>
      <c r="AB36" s="14">
        <f t="shared" si="7"/>
        <v>0</v>
      </c>
      <c r="AC36" s="14">
        <f t="shared" si="8"/>
        <v>174.89139526436978</v>
      </c>
      <c r="AD36" s="14">
        <f t="shared" si="8"/>
        <v>116.42330417892065</v>
      </c>
      <c r="AE36" s="14">
        <f t="shared" si="8"/>
        <v>0</v>
      </c>
      <c r="AF36" s="14">
        <f t="shared" si="9"/>
        <v>0</v>
      </c>
    </row>
    <row r="37" spans="1:32" x14ac:dyDescent="0.3">
      <c r="A37" t="s">
        <v>250</v>
      </c>
      <c r="B37" t="s">
        <v>291</v>
      </c>
      <c r="C37" t="s">
        <v>302</v>
      </c>
      <c r="D37" t="s">
        <v>248</v>
      </c>
      <c r="E37" t="s">
        <v>249</v>
      </c>
      <c r="F37" s="13">
        <v>1637</v>
      </c>
      <c r="G37" s="13">
        <v>1760</v>
      </c>
      <c r="H37" s="13">
        <v>1710</v>
      </c>
      <c r="I37" s="13">
        <v>1807</v>
      </c>
      <c r="J37" s="13"/>
      <c r="K37" s="13"/>
      <c r="L37" s="13"/>
      <c r="M37" s="13"/>
      <c r="N37" s="13">
        <v>1814</v>
      </c>
      <c r="O37" s="13">
        <v>1988</v>
      </c>
      <c r="P37" s="13"/>
      <c r="Q37" s="13"/>
      <c r="R37" s="13">
        <v>153120</v>
      </c>
      <c r="S37" s="13">
        <v>154050.83599999995</v>
      </c>
      <c r="T37" s="13">
        <v>154904.473</v>
      </c>
      <c r="U37" s="14">
        <f t="shared" si="5"/>
        <v>1069.0961337513061</v>
      </c>
      <c r="V37" s="14">
        <f t="shared" si="5"/>
        <v>1149.4252873563219</v>
      </c>
      <c r="W37" s="14">
        <f t="shared" si="5"/>
        <v>1116.771159874608</v>
      </c>
      <c r="X37" s="14">
        <f t="shared" si="6"/>
        <v>1172.9894150006435</v>
      </c>
      <c r="Y37" s="14">
        <f t="shared" si="6"/>
        <v>0</v>
      </c>
      <c r="Z37" s="14">
        <f t="shared" si="6"/>
        <v>0</v>
      </c>
      <c r="AA37" s="14">
        <f t="shared" si="6"/>
        <v>0</v>
      </c>
      <c r="AB37" s="14">
        <f t="shared" si="7"/>
        <v>0</v>
      </c>
      <c r="AC37" s="14">
        <f t="shared" si="8"/>
        <v>1177.5333695689912</v>
      </c>
      <c r="AD37" s="14">
        <f t="shared" si="8"/>
        <v>1290.4830974107799</v>
      </c>
      <c r="AE37" s="14">
        <f t="shared" si="8"/>
        <v>0</v>
      </c>
      <c r="AF37" s="14">
        <f t="shared" si="9"/>
        <v>0</v>
      </c>
    </row>
    <row r="38" spans="1:32" x14ac:dyDescent="0.3">
      <c r="A38" t="s">
        <v>232</v>
      </c>
      <c r="B38" t="s">
        <v>270</v>
      </c>
      <c r="C38" t="s">
        <v>281</v>
      </c>
      <c r="D38" t="s">
        <v>257</v>
      </c>
      <c r="E38" t="s">
        <v>258</v>
      </c>
      <c r="F38" s="13">
        <v>602</v>
      </c>
      <c r="G38" s="13">
        <v>1027</v>
      </c>
      <c r="H38" s="13">
        <v>966</v>
      </c>
      <c r="I38" s="13">
        <v>727</v>
      </c>
      <c r="J38" s="13"/>
      <c r="K38" s="13"/>
      <c r="L38" s="13"/>
      <c r="M38" s="13"/>
      <c r="N38" s="13">
        <v>686</v>
      </c>
      <c r="O38" s="13">
        <v>1020</v>
      </c>
      <c r="P38" s="13"/>
      <c r="Q38" s="13"/>
      <c r="R38" s="13">
        <v>130688</v>
      </c>
      <c r="S38" s="13">
        <v>133048.31400000001</v>
      </c>
      <c r="T38" s="13">
        <v>134413.50000000003</v>
      </c>
      <c r="U38" s="14">
        <f t="shared" si="5"/>
        <v>460.63907933398627</v>
      </c>
      <c r="V38" s="14">
        <f t="shared" si="5"/>
        <v>785.84108716944172</v>
      </c>
      <c r="W38" s="14">
        <f t="shared" si="5"/>
        <v>739.16503428011754</v>
      </c>
      <c r="X38" s="14">
        <f t="shared" si="6"/>
        <v>546.41804780780603</v>
      </c>
      <c r="Y38" s="14">
        <f t="shared" si="6"/>
        <v>0</v>
      </c>
      <c r="Z38" s="14">
        <f t="shared" si="6"/>
        <v>0</v>
      </c>
      <c r="AA38" s="14">
        <f t="shared" si="6"/>
        <v>0</v>
      </c>
      <c r="AB38" s="14">
        <f t="shared" si="7"/>
        <v>0</v>
      </c>
      <c r="AC38" s="14">
        <f t="shared" si="8"/>
        <v>515.60217441011685</v>
      </c>
      <c r="AD38" s="14">
        <f t="shared" si="8"/>
        <v>766.63880160104839</v>
      </c>
      <c r="AE38" s="14">
        <f t="shared" si="8"/>
        <v>0</v>
      </c>
      <c r="AF38" s="14">
        <f t="shared" si="9"/>
        <v>0</v>
      </c>
    </row>
    <row r="39" spans="1:32" x14ac:dyDescent="0.3">
      <c r="A39" t="s">
        <v>241</v>
      </c>
      <c r="B39" t="s">
        <v>276</v>
      </c>
      <c r="C39" t="s">
        <v>317</v>
      </c>
      <c r="D39" t="s">
        <v>266</v>
      </c>
      <c r="E39" t="s">
        <v>267</v>
      </c>
      <c r="F39" s="13">
        <v>1077</v>
      </c>
      <c r="G39" s="13">
        <v>1145</v>
      </c>
      <c r="H39" s="13">
        <v>1303</v>
      </c>
      <c r="I39" s="13">
        <v>963</v>
      </c>
      <c r="J39" s="13"/>
      <c r="K39" s="13"/>
      <c r="L39" s="13"/>
      <c r="M39" s="13"/>
      <c r="N39" s="13">
        <v>877</v>
      </c>
      <c r="O39" s="13">
        <v>773</v>
      </c>
      <c r="P39" s="13"/>
      <c r="Q39" s="13"/>
      <c r="R39" s="13">
        <v>189524</v>
      </c>
      <c r="S39" s="13">
        <v>192026.39199999996</v>
      </c>
      <c r="T39" s="13">
        <v>193677.51600000006</v>
      </c>
      <c r="U39" s="14">
        <f t="shared" si="5"/>
        <v>568.26576053692406</v>
      </c>
      <c r="V39" s="14">
        <f t="shared" si="5"/>
        <v>604.14512146218942</v>
      </c>
      <c r="W39" s="14">
        <f t="shared" si="5"/>
        <v>687.511871847365</v>
      </c>
      <c r="X39" s="14">
        <f t="shared" si="6"/>
        <v>501.49356553030486</v>
      </c>
      <c r="Y39" s="14">
        <f t="shared" si="6"/>
        <v>0</v>
      </c>
      <c r="Z39" s="14">
        <f t="shared" si="6"/>
        <v>0</v>
      </c>
      <c r="AA39" s="14">
        <f t="shared" si="6"/>
        <v>0</v>
      </c>
      <c r="AB39" s="14">
        <f t="shared" si="7"/>
        <v>0</v>
      </c>
      <c r="AC39" s="14">
        <f t="shared" si="8"/>
        <v>456.70805500527251</v>
      </c>
      <c r="AD39" s="14">
        <f t="shared" si="8"/>
        <v>402.54883297500072</v>
      </c>
      <c r="AE39" s="14">
        <f t="shared" si="8"/>
        <v>0</v>
      </c>
      <c r="AF39" s="14">
        <f t="shared" si="9"/>
        <v>0</v>
      </c>
    </row>
    <row r="40" spans="1:32" x14ac:dyDescent="0.3">
      <c r="A40" t="s">
        <v>232</v>
      </c>
      <c r="B40" t="s">
        <v>263</v>
      </c>
      <c r="C40" t="s">
        <v>274</v>
      </c>
      <c r="D40" t="s">
        <v>272</v>
      </c>
      <c r="E40" t="s">
        <v>273</v>
      </c>
      <c r="F40" s="13">
        <v>15660</v>
      </c>
      <c r="G40" s="13">
        <v>15116</v>
      </c>
      <c r="H40" s="13">
        <v>13832</v>
      </c>
      <c r="I40" s="13">
        <v>12122</v>
      </c>
      <c r="J40" s="13"/>
      <c r="K40" s="13"/>
      <c r="L40" s="13"/>
      <c r="M40" s="13"/>
      <c r="N40" s="13">
        <v>13762</v>
      </c>
      <c r="O40" s="13">
        <v>13635</v>
      </c>
      <c r="P40" s="13"/>
      <c r="Q40" s="13"/>
      <c r="R40" s="13">
        <v>849041</v>
      </c>
      <c r="S40" s="13">
        <v>856137.05299999972</v>
      </c>
      <c r="T40" s="13">
        <v>862137.2</v>
      </c>
      <c r="U40" s="14">
        <f t="shared" si="5"/>
        <v>1844.4338965962777</v>
      </c>
      <c r="V40" s="14">
        <f t="shared" si="5"/>
        <v>1780.3616079788844</v>
      </c>
      <c r="W40" s="14">
        <f t="shared" si="5"/>
        <v>1629.1321620510671</v>
      </c>
      <c r="X40" s="14">
        <f t="shared" si="6"/>
        <v>1415.8947983296787</v>
      </c>
      <c r="Y40" s="14">
        <f t="shared" si="6"/>
        <v>0</v>
      </c>
      <c r="Z40" s="14">
        <f t="shared" si="6"/>
        <v>0</v>
      </c>
      <c r="AA40" s="14">
        <f t="shared" si="6"/>
        <v>0</v>
      </c>
      <c r="AB40" s="14">
        <f t="shared" si="7"/>
        <v>0</v>
      </c>
      <c r="AC40" s="14">
        <f t="shared" si="8"/>
        <v>1607.4529132662133</v>
      </c>
      <c r="AD40" s="14">
        <f t="shared" si="8"/>
        <v>1592.6188397314938</v>
      </c>
      <c r="AE40" s="14">
        <f t="shared" si="8"/>
        <v>0</v>
      </c>
      <c r="AF40" s="14">
        <f t="shared" si="9"/>
        <v>0</v>
      </c>
    </row>
    <row r="41" spans="1:32" x14ac:dyDescent="0.3">
      <c r="A41" t="s">
        <v>226</v>
      </c>
      <c r="B41" t="s">
        <v>236</v>
      </c>
      <c r="C41" t="s">
        <v>261</v>
      </c>
      <c r="D41" t="s">
        <v>279</v>
      </c>
      <c r="E41" t="s">
        <v>280</v>
      </c>
      <c r="F41" s="13">
        <v>934</v>
      </c>
      <c r="G41" s="13">
        <v>929</v>
      </c>
      <c r="H41" s="13">
        <v>868</v>
      </c>
      <c r="I41" s="13">
        <v>945</v>
      </c>
      <c r="J41" s="13"/>
      <c r="K41" s="13"/>
      <c r="L41" s="13"/>
      <c r="M41" s="13"/>
      <c r="N41" s="13">
        <v>787</v>
      </c>
      <c r="O41" s="13">
        <v>1296</v>
      </c>
      <c r="P41" s="13"/>
      <c r="Q41" s="13"/>
      <c r="R41" s="13">
        <v>110115</v>
      </c>
      <c r="S41" s="13">
        <v>110180.02600000001</v>
      </c>
      <c r="T41" s="13">
        <v>110200.22800000005</v>
      </c>
      <c r="U41" s="14">
        <f t="shared" si="5"/>
        <v>848.20415020660221</v>
      </c>
      <c r="V41" s="14">
        <f t="shared" si="5"/>
        <v>843.66344276438269</v>
      </c>
      <c r="W41" s="14">
        <f t="shared" si="5"/>
        <v>788.26681196930474</v>
      </c>
      <c r="X41" s="14">
        <f t="shared" si="6"/>
        <v>857.6872181896199</v>
      </c>
      <c r="Y41" s="14">
        <f t="shared" si="6"/>
        <v>0</v>
      </c>
      <c r="Z41" s="14">
        <f t="shared" si="6"/>
        <v>0</v>
      </c>
      <c r="AA41" s="14">
        <f t="shared" si="6"/>
        <v>0</v>
      </c>
      <c r="AB41" s="14">
        <f t="shared" si="7"/>
        <v>0</v>
      </c>
      <c r="AC41" s="14">
        <f t="shared" si="8"/>
        <v>714.28554573040299</v>
      </c>
      <c r="AD41" s="14">
        <f t="shared" si="8"/>
        <v>1176.2567563743357</v>
      </c>
      <c r="AE41" s="14">
        <f t="shared" si="8"/>
        <v>0</v>
      </c>
      <c r="AF41" s="14">
        <f t="shared" si="9"/>
        <v>0</v>
      </c>
    </row>
    <row r="42" spans="1:32" x14ac:dyDescent="0.3">
      <c r="A42" t="s">
        <v>226</v>
      </c>
      <c r="B42" t="s">
        <v>236</v>
      </c>
      <c r="C42" t="s">
        <v>261</v>
      </c>
      <c r="D42" t="s">
        <v>287</v>
      </c>
      <c r="E42" t="s">
        <v>288</v>
      </c>
      <c r="F42" s="13">
        <v>1185</v>
      </c>
      <c r="G42" s="13">
        <v>1378</v>
      </c>
      <c r="H42" s="13">
        <v>1664</v>
      </c>
      <c r="I42" s="13">
        <v>1217</v>
      </c>
      <c r="J42" s="13"/>
      <c r="K42" s="13"/>
      <c r="L42" s="13"/>
      <c r="M42" s="13"/>
      <c r="N42" s="13">
        <v>1145</v>
      </c>
      <c r="O42" s="13">
        <v>1456</v>
      </c>
      <c r="P42" s="13"/>
      <c r="Q42" s="13"/>
      <c r="R42" s="13">
        <v>111110</v>
      </c>
      <c r="S42" s="13">
        <v>110618.06000000004</v>
      </c>
      <c r="T42" s="13">
        <v>110194.59699999997</v>
      </c>
      <c r="U42" s="14">
        <f t="shared" si="5"/>
        <v>1066.510665106651</v>
      </c>
      <c r="V42" s="14">
        <f t="shared" si="5"/>
        <v>1240.2124021240213</v>
      </c>
      <c r="W42" s="14">
        <f t="shared" si="5"/>
        <v>1497.6149761497613</v>
      </c>
      <c r="X42" s="14">
        <f t="shared" si="6"/>
        <v>1100.182013678417</v>
      </c>
      <c r="Y42" s="14">
        <f t="shared" si="6"/>
        <v>0</v>
      </c>
      <c r="Z42" s="14">
        <f t="shared" si="6"/>
        <v>0</v>
      </c>
      <c r="AA42" s="14">
        <f t="shared" si="6"/>
        <v>0</v>
      </c>
      <c r="AB42" s="14">
        <f t="shared" si="7"/>
        <v>0</v>
      </c>
      <c r="AC42" s="14">
        <f t="shared" si="8"/>
        <v>1035.0931846029478</v>
      </c>
      <c r="AD42" s="14">
        <f t="shared" si="8"/>
        <v>1316.2407657483773</v>
      </c>
      <c r="AE42" s="14">
        <f t="shared" si="8"/>
        <v>0</v>
      </c>
      <c r="AF42" s="14">
        <f t="shared" si="9"/>
        <v>0</v>
      </c>
    </row>
    <row r="43" spans="1:32" x14ac:dyDescent="0.3">
      <c r="A43" t="s">
        <v>226</v>
      </c>
      <c r="B43" t="s">
        <v>236</v>
      </c>
      <c r="C43" t="s">
        <v>252</v>
      </c>
      <c r="D43" t="s">
        <v>294</v>
      </c>
      <c r="E43" t="s">
        <v>295</v>
      </c>
      <c r="F43" s="13">
        <v>2643</v>
      </c>
      <c r="G43" s="13">
        <v>2204</v>
      </c>
      <c r="H43" s="13">
        <v>2920</v>
      </c>
      <c r="I43" s="13">
        <v>2827</v>
      </c>
      <c r="J43" s="13"/>
      <c r="K43" s="13"/>
      <c r="L43" s="13"/>
      <c r="M43" s="13"/>
      <c r="N43" s="13">
        <v>1590</v>
      </c>
      <c r="O43" s="13">
        <v>1423</v>
      </c>
      <c r="P43" s="13"/>
      <c r="Q43" s="13"/>
      <c r="R43" s="13">
        <v>217380</v>
      </c>
      <c r="S43" s="13">
        <v>218378.30799999999</v>
      </c>
      <c r="T43" s="13">
        <v>218988.299</v>
      </c>
      <c r="U43" s="14">
        <f t="shared" si="5"/>
        <v>1215.84322384764</v>
      </c>
      <c r="V43" s="14">
        <f t="shared" si="5"/>
        <v>1013.8927224215658</v>
      </c>
      <c r="W43" s="14">
        <f t="shared" si="5"/>
        <v>1343.2698500322017</v>
      </c>
      <c r="X43" s="14">
        <f t="shared" si="6"/>
        <v>1294.5424964094877</v>
      </c>
      <c r="Y43" s="14">
        <f t="shared" si="6"/>
        <v>0</v>
      </c>
      <c r="Z43" s="14">
        <f t="shared" si="6"/>
        <v>0</v>
      </c>
      <c r="AA43" s="14">
        <f t="shared" si="6"/>
        <v>0</v>
      </c>
      <c r="AB43" s="14">
        <f t="shared" si="7"/>
        <v>0</v>
      </c>
      <c r="AC43" s="14">
        <f t="shared" si="8"/>
        <v>728.09429405415119</v>
      </c>
      <c r="AD43" s="14">
        <f t="shared" si="8"/>
        <v>651.62149713148244</v>
      </c>
      <c r="AE43" s="14">
        <f t="shared" si="8"/>
        <v>0</v>
      </c>
      <c r="AF43" s="14">
        <f t="shared" si="9"/>
        <v>0</v>
      </c>
    </row>
    <row r="44" spans="1:32" x14ac:dyDescent="0.3">
      <c r="A44" t="s">
        <v>250</v>
      </c>
      <c r="B44" t="s">
        <v>291</v>
      </c>
      <c r="C44" t="s">
        <v>296</v>
      </c>
      <c r="D44" t="s">
        <v>300</v>
      </c>
      <c r="E44" t="s">
        <v>301</v>
      </c>
      <c r="F44" s="13">
        <v>3581</v>
      </c>
      <c r="G44" s="13">
        <v>3989</v>
      </c>
      <c r="H44" s="13">
        <v>3029</v>
      </c>
      <c r="I44" s="13">
        <v>2823</v>
      </c>
      <c r="J44" s="13"/>
      <c r="K44" s="13"/>
      <c r="L44" s="13"/>
      <c r="M44" s="13"/>
      <c r="N44" s="13">
        <v>2498</v>
      </c>
      <c r="O44" s="13">
        <v>2593</v>
      </c>
      <c r="P44" s="13"/>
      <c r="Q44" s="13"/>
      <c r="R44" s="13">
        <v>279851</v>
      </c>
      <c r="S44" s="13">
        <v>281831.39299999998</v>
      </c>
      <c r="T44" s="13">
        <v>283108.21899999992</v>
      </c>
      <c r="U44" s="14">
        <f t="shared" si="5"/>
        <v>1279.6095064873807</v>
      </c>
      <c r="V44" s="14">
        <f t="shared" si="5"/>
        <v>1425.401374302754</v>
      </c>
      <c r="W44" s="14">
        <f t="shared" si="5"/>
        <v>1082.3616853254055</v>
      </c>
      <c r="X44" s="14">
        <f t="shared" si="6"/>
        <v>1001.6627210865754</v>
      </c>
      <c r="Y44" s="14">
        <f t="shared" si="6"/>
        <v>0</v>
      </c>
      <c r="Z44" s="14">
        <f t="shared" si="6"/>
        <v>0</v>
      </c>
      <c r="AA44" s="14">
        <f t="shared" si="6"/>
        <v>0</v>
      </c>
      <c r="AB44" s="14">
        <f t="shared" si="7"/>
        <v>0</v>
      </c>
      <c r="AC44" s="14">
        <f t="shared" si="8"/>
        <v>886.3455463245715</v>
      </c>
      <c r="AD44" s="14">
        <f t="shared" si="8"/>
        <v>920.0536435626957</v>
      </c>
      <c r="AE44" s="14">
        <f t="shared" si="8"/>
        <v>0</v>
      </c>
      <c r="AF44" s="14">
        <f t="shared" si="9"/>
        <v>0</v>
      </c>
    </row>
    <row r="45" spans="1:32" x14ac:dyDescent="0.3">
      <c r="A45" t="s">
        <v>259</v>
      </c>
      <c r="B45" t="s">
        <v>283</v>
      </c>
      <c r="C45" t="s">
        <v>307</v>
      </c>
      <c r="D45" t="s">
        <v>305</v>
      </c>
      <c r="E45" t="s">
        <v>306</v>
      </c>
      <c r="F45" s="13">
        <v>1229</v>
      </c>
      <c r="G45" s="13">
        <v>1100</v>
      </c>
      <c r="H45" s="13">
        <v>1147</v>
      </c>
      <c r="I45" s="13">
        <v>1003</v>
      </c>
      <c r="J45" s="13"/>
      <c r="K45" s="13"/>
      <c r="L45" s="13"/>
      <c r="M45" s="13"/>
      <c r="N45" s="13">
        <v>1146</v>
      </c>
      <c r="O45" s="13">
        <v>924</v>
      </c>
      <c r="P45" s="13"/>
      <c r="Q45" s="13"/>
      <c r="R45" s="13">
        <v>92306</v>
      </c>
      <c r="S45" s="13">
        <v>92907.998999999923</v>
      </c>
      <c r="T45" s="13">
        <v>93521.862999999968</v>
      </c>
      <c r="U45" s="14">
        <f t="shared" si="5"/>
        <v>1331.4410764197344</v>
      </c>
      <c r="V45" s="14">
        <f t="shared" si="5"/>
        <v>1191.6885142894287</v>
      </c>
      <c r="W45" s="14">
        <f t="shared" si="5"/>
        <v>1242.6061144454316</v>
      </c>
      <c r="X45" s="14">
        <f t="shared" si="6"/>
        <v>1079.56258965388</v>
      </c>
      <c r="Y45" s="14">
        <f t="shared" si="6"/>
        <v>0</v>
      </c>
      <c r="Z45" s="14">
        <f t="shared" si="6"/>
        <v>0</v>
      </c>
      <c r="AA45" s="14">
        <f t="shared" si="6"/>
        <v>0</v>
      </c>
      <c r="AB45" s="14">
        <f t="shared" si="7"/>
        <v>0</v>
      </c>
      <c r="AC45" s="14">
        <f t="shared" si="8"/>
        <v>1233.4782928647521</v>
      </c>
      <c r="AD45" s="14">
        <f t="shared" si="8"/>
        <v>994.53223613178966</v>
      </c>
      <c r="AE45" s="14">
        <f t="shared" si="8"/>
        <v>0</v>
      </c>
      <c r="AF45" s="14">
        <f t="shared" si="9"/>
        <v>0</v>
      </c>
    </row>
    <row r="46" spans="1:32" x14ac:dyDescent="0.3">
      <c r="A46" t="s">
        <v>226</v>
      </c>
      <c r="B46" t="s">
        <v>245</v>
      </c>
      <c r="C46" t="s">
        <v>220</v>
      </c>
      <c r="D46" t="s">
        <v>311</v>
      </c>
      <c r="E46" t="s">
        <v>312</v>
      </c>
      <c r="F46" s="13">
        <v>982</v>
      </c>
      <c r="G46" s="13">
        <v>1716</v>
      </c>
      <c r="H46" s="13">
        <v>1324</v>
      </c>
      <c r="I46" s="13">
        <v>991</v>
      </c>
      <c r="J46" s="13"/>
      <c r="K46" s="13"/>
      <c r="L46" s="13"/>
      <c r="M46" s="13"/>
      <c r="N46" s="13">
        <v>879</v>
      </c>
      <c r="O46" s="13">
        <v>958</v>
      </c>
      <c r="P46" s="13"/>
      <c r="Q46" s="13"/>
      <c r="R46" s="13">
        <v>393194</v>
      </c>
      <c r="S46" s="13">
        <v>393985.51300000009</v>
      </c>
      <c r="T46" s="13">
        <v>394983.50599999982</v>
      </c>
      <c r="U46" s="14">
        <f t="shared" si="5"/>
        <v>249.74948753032854</v>
      </c>
      <c r="V46" s="14">
        <f t="shared" si="5"/>
        <v>436.42578472713217</v>
      </c>
      <c r="W46" s="14">
        <f t="shared" si="5"/>
        <v>336.72945161930244</v>
      </c>
      <c r="X46" s="14">
        <f t="shared" si="6"/>
        <v>251.53209123199406</v>
      </c>
      <c r="Y46" s="14">
        <f t="shared" si="6"/>
        <v>0</v>
      </c>
      <c r="Z46" s="14">
        <f t="shared" si="6"/>
        <v>0</v>
      </c>
      <c r="AA46" s="14">
        <f t="shared" si="6"/>
        <v>0</v>
      </c>
      <c r="AB46" s="14">
        <f t="shared" si="7"/>
        <v>0</v>
      </c>
      <c r="AC46" s="14">
        <f t="shared" si="8"/>
        <v>223.1046500433126</v>
      </c>
      <c r="AD46" s="14">
        <f t="shared" si="8"/>
        <v>243.15614873890041</v>
      </c>
      <c r="AE46" s="14">
        <f t="shared" si="8"/>
        <v>0</v>
      </c>
      <c r="AF46" s="14">
        <f t="shared" si="9"/>
        <v>0</v>
      </c>
    </row>
    <row r="47" spans="1:32" x14ac:dyDescent="0.3">
      <c r="A47" t="s">
        <v>241</v>
      </c>
      <c r="B47" t="s">
        <v>276</v>
      </c>
      <c r="C47" t="s">
        <v>317</v>
      </c>
      <c r="D47" t="s">
        <v>315</v>
      </c>
      <c r="E47" t="s">
        <v>316</v>
      </c>
      <c r="F47" s="13">
        <v>1721</v>
      </c>
      <c r="G47" s="13">
        <v>1911</v>
      </c>
      <c r="H47" s="13">
        <v>2270</v>
      </c>
      <c r="I47" s="13">
        <v>2128</v>
      </c>
      <c r="J47" s="13"/>
      <c r="K47" s="13"/>
      <c r="L47" s="13"/>
      <c r="M47" s="13"/>
      <c r="N47" s="13">
        <v>3120</v>
      </c>
      <c r="O47" s="13">
        <v>2745</v>
      </c>
      <c r="P47" s="13"/>
      <c r="Q47" s="13"/>
      <c r="R47" s="13">
        <v>251539</v>
      </c>
      <c r="S47" s="13">
        <v>252893.49199999991</v>
      </c>
      <c r="T47" s="13">
        <v>254210.59800000006</v>
      </c>
      <c r="U47" s="14">
        <f t="shared" si="5"/>
        <v>684.18813782355824</v>
      </c>
      <c r="V47" s="14">
        <f t="shared" si="5"/>
        <v>759.72314432354426</v>
      </c>
      <c r="W47" s="14">
        <f t="shared" si="5"/>
        <v>902.44455134193913</v>
      </c>
      <c r="X47" s="14">
        <f t="shared" si="6"/>
        <v>841.46095780116036</v>
      </c>
      <c r="Y47" s="14">
        <f t="shared" si="6"/>
        <v>0</v>
      </c>
      <c r="Z47" s="14">
        <f t="shared" si="6"/>
        <v>0</v>
      </c>
      <c r="AA47" s="14">
        <f t="shared" si="6"/>
        <v>0</v>
      </c>
      <c r="AB47" s="14">
        <f t="shared" si="7"/>
        <v>0</v>
      </c>
      <c r="AC47" s="14">
        <f t="shared" si="8"/>
        <v>1233.7209531671149</v>
      </c>
      <c r="AD47" s="14">
        <f t="shared" si="8"/>
        <v>1085.4371847576058</v>
      </c>
      <c r="AE47" s="14">
        <f t="shared" si="8"/>
        <v>0</v>
      </c>
      <c r="AF47" s="14">
        <f t="shared" si="9"/>
        <v>0</v>
      </c>
    </row>
    <row r="48" spans="1:32" x14ac:dyDescent="0.3">
      <c r="A48" t="s">
        <v>259</v>
      </c>
      <c r="B48" t="s">
        <v>283</v>
      </c>
      <c r="C48" t="s">
        <v>313</v>
      </c>
      <c r="D48" t="s">
        <v>321</v>
      </c>
      <c r="E48" t="s">
        <v>322</v>
      </c>
      <c r="F48" s="13">
        <v>2645</v>
      </c>
      <c r="G48" s="13">
        <v>2802</v>
      </c>
      <c r="H48" s="13">
        <v>2899</v>
      </c>
      <c r="I48" s="13">
        <v>2645</v>
      </c>
      <c r="J48" s="13"/>
      <c r="K48" s="13"/>
      <c r="L48" s="13"/>
      <c r="M48" s="13"/>
      <c r="N48" s="13">
        <v>2583</v>
      </c>
      <c r="O48" s="13">
        <v>2530</v>
      </c>
      <c r="P48" s="13"/>
      <c r="Q48" s="13"/>
      <c r="R48" s="13">
        <v>237174</v>
      </c>
      <c r="S48" s="13">
        <v>240270.071</v>
      </c>
      <c r="T48" s="13">
        <v>242069.99600000001</v>
      </c>
      <c r="U48" s="14">
        <f t="shared" si="5"/>
        <v>1115.214989838684</v>
      </c>
      <c r="V48" s="14">
        <f t="shared" si="5"/>
        <v>1181.4111158896001</v>
      </c>
      <c r="W48" s="14">
        <f t="shared" si="5"/>
        <v>1222.3093593732872</v>
      </c>
      <c r="X48" s="14">
        <f t="shared" si="6"/>
        <v>1100.8445575395863</v>
      </c>
      <c r="Y48" s="14">
        <f t="shared" si="6"/>
        <v>0</v>
      </c>
      <c r="Z48" s="14">
        <f t="shared" si="6"/>
        <v>0</v>
      </c>
      <c r="AA48" s="14">
        <f t="shared" si="6"/>
        <v>0</v>
      </c>
      <c r="AB48" s="14">
        <f t="shared" si="7"/>
        <v>0</v>
      </c>
      <c r="AC48" s="14">
        <f t="shared" si="8"/>
        <v>1075.0402616728741</v>
      </c>
      <c r="AD48" s="14">
        <f t="shared" si="8"/>
        <v>1052.9817506900392</v>
      </c>
      <c r="AE48" s="14">
        <f t="shared" si="8"/>
        <v>0</v>
      </c>
      <c r="AF48" s="14">
        <f t="shared" si="9"/>
        <v>0</v>
      </c>
    </row>
    <row r="49" spans="1:32" x14ac:dyDescent="0.3">
      <c r="A49" t="s">
        <v>250</v>
      </c>
      <c r="B49" t="s">
        <v>291</v>
      </c>
      <c r="C49" t="s">
        <v>302</v>
      </c>
      <c r="D49" t="s">
        <v>324</v>
      </c>
      <c r="E49" t="s">
        <v>325</v>
      </c>
      <c r="F49" s="13">
        <v>4837</v>
      </c>
      <c r="G49" s="13">
        <v>5952</v>
      </c>
      <c r="H49" s="13">
        <v>6252</v>
      </c>
      <c r="I49" s="13">
        <v>5464</v>
      </c>
      <c r="J49" s="13"/>
      <c r="K49" s="13"/>
      <c r="L49" s="13"/>
      <c r="M49" s="13"/>
      <c r="N49" s="13">
        <v>4433</v>
      </c>
      <c r="O49" s="13">
        <v>5221</v>
      </c>
      <c r="P49" s="13"/>
      <c r="Q49" s="13"/>
      <c r="R49" s="13">
        <v>365292</v>
      </c>
      <c r="S49" s="13">
        <v>369948.51199999999</v>
      </c>
      <c r="T49" s="13">
        <v>372951.47899999993</v>
      </c>
      <c r="U49" s="14">
        <f t="shared" si="5"/>
        <v>1324.1461625220372</v>
      </c>
      <c r="V49" s="14">
        <f t="shared" si="5"/>
        <v>1629.3814263657569</v>
      </c>
      <c r="W49" s="14">
        <f t="shared" si="5"/>
        <v>1711.5075063237082</v>
      </c>
      <c r="X49" s="14">
        <f t="shared" si="6"/>
        <v>1476.9622860383338</v>
      </c>
      <c r="Y49" s="14">
        <f t="shared" si="6"/>
        <v>0</v>
      </c>
      <c r="Z49" s="14">
        <f t="shared" si="6"/>
        <v>0</v>
      </c>
      <c r="AA49" s="14">
        <f t="shared" si="6"/>
        <v>0</v>
      </c>
      <c r="AB49" s="14">
        <f t="shared" si="7"/>
        <v>0</v>
      </c>
      <c r="AC49" s="14">
        <f t="shared" si="8"/>
        <v>1198.2748561507931</v>
      </c>
      <c r="AD49" s="14">
        <f t="shared" si="8"/>
        <v>1411.277469876673</v>
      </c>
      <c r="AE49" s="14">
        <f t="shared" si="8"/>
        <v>0</v>
      </c>
      <c r="AF49" s="14">
        <f t="shared" si="9"/>
        <v>0</v>
      </c>
    </row>
    <row r="50" spans="1:32" x14ac:dyDescent="0.3">
      <c r="A50" t="s">
        <v>241</v>
      </c>
      <c r="B50" t="s">
        <v>276</v>
      </c>
      <c r="C50" t="s">
        <v>317</v>
      </c>
      <c r="D50" t="s">
        <v>326</v>
      </c>
      <c r="E50" t="s">
        <v>327</v>
      </c>
      <c r="F50" s="13">
        <v>1484</v>
      </c>
      <c r="G50" s="13">
        <v>1446</v>
      </c>
      <c r="H50" s="13">
        <v>1594</v>
      </c>
      <c r="I50" s="13">
        <v>1475</v>
      </c>
      <c r="J50" s="13"/>
      <c r="K50" s="13"/>
      <c r="L50" s="13"/>
      <c r="M50" s="13"/>
      <c r="N50" s="13">
        <v>756</v>
      </c>
      <c r="O50" s="13">
        <v>750</v>
      </c>
      <c r="P50" s="13"/>
      <c r="Q50" s="13"/>
      <c r="R50" s="13">
        <v>255350</v>
      </c>
      <c r="S50" s="13">
        <v>258968.62699999995</v>
      </c>
      <c r="T50" s="13">
        <v>261360.42700000005</v>
      </c>
      <c r="U50" s="14">
        <f t="shared" si="5"/>
        <v>581.16310945760722</v>
      </c>
      <c r="V50" s="14">
        <f t="shared" si="5"/>
        <v>566.28157430977092</v>
      </c>
      <c r="W50" s="14">
        <f t="shared" si="5"/>
        <v>624.2412375171333</v>
      </c>
      <c r="X50" s="14">
        <f t="shared" si="6"/>
        <v>569.56706188197859</v>
      </c>
      <c r="Y50" s="14">
        <f t="shared" si="6"/>
        <v>0</v>
      </c>
      <c r="Z50" s="14">
        <f t="shared" si="6"/>
        <v>0</v>
      </c>
      <c r="AA50" s="14">
        <f t="shared" si="6"/>
        <v>0</v>
      </c>
      <c r="AB50" s="14">
        <f t="shared" si="7"/>
        <v>0</v>
      </c>
      <c r="AC50" s="14">
        <f t="shared" si="8"/>
        <v>291.92725341205141</v>
      </c>
      <c r="AD50" s="14">
        <f t="shared" si="8"/>
        <v>289.6103704484637</v>
      </c>
      <c r="AE50" s="14">
        <f t="shared" si="8"/>
        <v>0</v>
      </c>
      <c r="AF50" s="14">
        <f t="shared" si="9"/>
        <v>0</v>
      </c>
    </row>
    <row r="51" spans="1:32" x14ac:dyDescent="0.3">
      <c r="A51" t="s">
        <v>259</v>
      </c>
      <c r="B51" t="s">
        <v>283</v>
      </c>
      <c r="C51" t="s">
        <v>307</v>
      </c>
      <c r="D51" t="s">
        <v>329</v>
      </c>
      <c r="E51" t="s">
        <v>330</v>
      </c>
      <c r="F51" s="13">
        <v>4029</v>
      </c>
      <c r="G51" s="13">
        <v>4794</v>
      </c>
      <c r="H51" s="13">
        <v>3902</v>
      </c>
      <c r="I51" s="13">
        <v>4358</v>
      </c>
      <c r="J51" s="13"/>
      <c r="K51" s="13"/>
      <c r="L51" s="13"/>
      <c r="M51" s="13"/>
      <c r="N51" s="13">
        <v>5129</v>
      </c>
      <c r="O51" s="13">
        <v>4605</v>
      </c>
      <c r="P51" s="13"/>
      <c r="Q51" s="13"/>
      <c r="R51" s="13">
        <v>412843</v>
      </c>
      <c r="S51" s="13">
        <v>416701.83400000003</v>
      </c>
      <c r="T51" s="13">
        <v>419551.87999999995</v>
      </c>
      <c r="U51" s="14">
        <f t="shared" si="5"/>
        <v>975.91578396630189</v>
      </c>
      <c r="V51" s="14">
        <f t="shared" si="5"/>
        <v>1161.2162492763593</v>
      </c>
      <c r="W51" s="14">
        <f t="shared" si="5"/>
        <v>945.15348449652777</v>
      </c>
      <c r="X51" s="14">
        <f t="shared" si="6"/>
        <v>1045.8317301286463</v>
      </c>
      <c r="Y51" s="14">
        <f t="shared" si="6"/>
        <v>0</v>
      </c>
      <c r="Z51" s="14">
        <f t="shared" si="6"/>
        <v>0</v>
      </c>
      <c r="AA51" s="14">
        <f t="shared" si="6"/>
        <v>0</v>
      </c>
      <c r="AB51" s="14">
        <f t="shared" si="7"/>
        <v>0</v>
      </c>
      <c r="AC51" s="14">
        <f t="shared" si="8"/>
        <v>1230.8561137746276</v>
      </c>
      <c r="AD51" s="14">
        <f t="shared" si="8"/>
        <v>1105.1067272240514</v>
      </c>
      <c r="AE51" s="14">
        <f t="shared" si="8"/>
        <v>0</v>
      </c>
      <c r="AF51" s="14">
        <f t="shared" si="9"/>
        <v>0</v>
      </c>
    </row>
    <row r="52" spans="1:32" x14ac:dyDescent="0.3">
      <c r="A52" t="s">
        <v>226</v>
      </c>
      <c r="B52" t="s">
        <v>236</v>
      </c>
      <c r="C52" t="s">
        <v>252</v>
      </c>
      <c r="D52" t="s">
        <v>331</v>
      </c>
      <c r="E52" t="s">
        <v>332</v>
      </c>
      <c r="F52" s="13">
        <v>1743</v>
      </c>
      <c r="G52" s="13">
        <v>2662</v>
      </c>
      <c r="H52" s="13">
        <v>3177</v>
      </c>
      <c r="I52" s="13">
        <v>2635</v>
      </c>
      <c r="J52" s="13"/>
      <c r="K52" s="13"/>
      <c r="L52" s="13"/>
      <c r="M52" s="13"/>
      <c r="N52" s="13">
        <v>2207</v>
      </c>
      <c r="O52" s="13">
        <v>2031</v>
      </c>
      <c r="P52" s="13"/>
      <c r="Q52" s="13"/>
      <c r="R52" s="13">
        <v>146515</v>
      </c>
      <c r="S52" s="13">
        <v>146347.37800000003</v>
      </c>
      <c r="T52" s="13">
        <v>146666.73099999997</v>
      </c>
      <c r="U52" s="14">
        <f t="shared" si="5"/>
        <v>1189.6392860799235</v>
      </c>
      <c r="V52" s="14">
        <f t="shared" si="5"/>
        <v>1816.8788178684777</v>
      </c>
      <c r="W52" s="14">
        <f t="shared" si="5"/>
        <v>2168.3786643005838</v>
      </c>
      <c r="X52" s="14">
        <f t="shared" si="6"/>
        <v>1800.5105632982365</v>
      </c>
      <c r="Y52" s="14">
        <f t="shared" si="6"/>
        <v>0</v>
      </c>
      <c r="Z52" s="14">
        <f t="shared" si="6"/>
        <v>0</v>
      </c>
      <c r="AA52" s="14">
        <f t="shared" si="6"/>
        <v>0</v>
      </c>
      <c r="AB52" s="14">
        <f t="shared" si="7"/>
        <v>0</v>
      </c>
      <c r="AC52" s="14">
        <f t="shared" si="8"/>
        <v>1508.0557165841396</v>
      </c>
      <c r="AD52" s="14">
        <f t="shared" si="8"/>
        <v>1387.7939104587167</v>
      </c>
      <c r="AE52" s="14">
        <f t="shared" si="8"/>
        <v>0</v>
      </c>
      <c r="AF52" s="14">
        <f t="shared" si="9"/>
        <v>0</v>
      </c>
    </row>
    <row r="53" spans="1:32" x14ac:dyDescent="0.3">
      <c r="A53" t="s">
        <v>226</v>
      </c>
      <c r="B53" t="s">
        <v>245</v>
      </c>
      <c r="C53" t="s">
        <v>220</v>
      </c>
      <c r="D53" t="s">
        <v>335</v>
      </c>
      <c r="E53" t="s">
        <v>336</v>
      </c>
      <c r="F53" s="13">
        <v>881</v>
      </c>
      <c r="G53" s="13">
        <v>1586</v>
      </c>
      <c r="H53" s="13">
        <v>1060</v>
      </c>
      <c r="I53" s="13">
        <v>820</v>
      </c>
      <c r="J53" s="13"/>
      <c r="K53" s="13"/>
      <c r="L53" s="13"/>
      <c r="M53" s="13"/>
      <c r="N53" s="13">
        <v>753</v>
      </c>
      <c r="O53" s="13">
        <v>495</v>
      </c>
      <c r="P53" s="13"/>
      <c r="Q53" s="13"/>
      <c r="R53" s="13">
        <v>163286</v>
      </c>
      <c r="S53" s="13">
        <v>164390.57099999994</v>
      </c>
      <c r="T53" s="13">
        <v>164963.36000000002</v>
      </c>
      <c r="U53" s="14">
        <f t="shared" si="5"/>
        <v>539.54411278370469</v>
      </c>
      <c r="V53" s="14">
        <f t="shared" si="5"/>
        <v>971.3018874857612</v>
      </c>
      <c r="W53" s="14">
        <f t="shared" si="5"/>
        <v>649.16771799174455</v>
      </c>
      <c r="X53" s="14">
        <f t="shared" si="6"/>
        <v>498.81206386222743</v>
      </c>
      <c r="Y53" s="14">
        <f t="shared" si="6"/>
        <v>0</v>
      </c>
      <c r="Z53" s="14">
        <f t="shared" si="6"/>
        <v>0</v>
      </c>
      <c r="AA53" s="14">
        <f t="shared" si="6"/>
        <v>0</v>
      </c>
      <c r="AB53" s="14">
        <f t="shared" si="7"/>
        <v>0</v>
      </c>
      <c r="AC53" s="14">
        <f t="shared" si="8"/>
        <v>458.05546840031366</v>
      </c>
      <c r="AD53" s="14">
        <f t="shared" si="8"/>
        <v>301.11216050219826</v>
      </c>
      <c r="AE53" s="14">
        <f t="shared" si="8"/>
        <v>0</v>
      </c>
      <c r="AF53" s="14">
        <f t="shared" si="9"/>
        <v>0</v>
      </c>
    </row>
    <row r="54" spans="1:32" x14ac:dyDescent="0.3">
      <c r="A54" t="s">
        <v>232</v>
      </c>
      <c r="B54" t="s">
        <v>270</v>
      </c>
      <c r="C54" t="s">
        <v>289</v>
      </c>
      <c r="D54" t="s">
        <v>337</v>
      </c>
      <c r="E54" t="s">
        <v>338</v>
      </c>
      <c r="F54" s="13">
        <v>7303</v>
      </c>
      <c r="G54" s="13">
        <v>9303</v>
      </c>
      <c r="H54" s="13">
        <v>8138</v>
      </c>
      <c r="I54" s="13">
        <v>7874</v>
      </c>
      <c r="J54" s="13"/>
      <c r="K54" s="13"/>
      <c r="L54" s="13"/>
      <c r="M54" s="13"/>
      <c r="N54" s="13">
        <v>8632</v>
      </c>
      <c r="O54" s="13">
        <v>9989</v>
      </c>
      <c r="P54" s="13"/>
      <c r="Q54" s="13"/>
      <c r="R54" s="13">
        <v>513712</v>
      </c>
      <c r="S54" s="13">
        <v>515623.20899999992</v>
      </c>
      <c r="T54" s="13">
        <v>518032.69800000009</v>
      </c>
      <c r="U54" s="14">
        <f t="shared" si="5"/>
        <v>1421.613666801632</v>
      </c>
      <c r="V54" s="14">
        <f t="shared" si="5"/>
        <v>1810.9368673497991</v>
      </c>
      <c r="W54" s="14">
        <f t="shared" si="5"/>
        <v>1584.156103030492</v>
      </c>
      <c r="X54" s="14">
        <f t="shared" si="6"/>
        <v>1527.0840921359693</v>
      </c>
      <c r="Y54" s="14">
        <f t="shared" si="6"/>
        <v>0</v>
      </c>
      <c r="Z54" s="14">
        <f t="shared" si="6"/>
        <v>0</v>
      </c>
      <c r="AA54" s="14">
        <f t="shared" si="6"/>
        <v>0</v>
      </c>
      <c r="AB54" s="14">
        <f t="shared" si="7"/>
        <v>0</v>
      </c>
      <c r="AC54" s="14">
        <f t="shared" si="8"/>
        <v>1674.090663362673</v>
      </c>
      <c r="AD54" s="14">
        <f t="shared" si="8"/>
        <v>1937.267335070637</v>
      </c>
      <c r="AE54" s="14">
        <f t="shared" si="8"/>
        <v>0</v>
      </c>
      <c r="AF54" s="14">
        <f t="shared" si="9"/>
        <v>0</v>
      </c>
    </row>
    <row r="55" spans="1:32" x14ac:dyDescent="0.3">
      <c r="A55" t="s">
        <v>241</v>
      </c>
      <c r="B55" t="s">
        <v>276</v>
      </c>
      <c r="C55" t="s">
        <v>317</v>
      </c>
      <c r="D55" t="s">
        <v>339</v>
      </c>
      <c r="E55" t="s">
        <v>340</v>
      </c>
      <c r="F55" s="13">
        <v>1565</v>
      </c>
      <c r="G55" s="13">
        <v>1547</v>
      </c>
      <c r="H55" s="13">
        <v>2074</v>
      </c>
      <c r="I55" s="13">
        <v>1701</v>
      </c>
      <c r="J55" s="13"/>
      <c r="K55" s="13"/>
      <c r="L55" s="13"/>
      <c r="M55" s="13"/>
      <c r="N55" s="13">
        <v>1604</v>
      </c>
      <c r="O55" s="13">
        <v>1205</v>
      </c>
      <c r="P55" s="13"/>
      <c r="Q55" s="13"/>
      <c r="R55" s="13">
        <v>204188</v>
      </c>
      <c r="S55" s="13">
        <v>208235.53299999997</v>
      </c>
      <c r="T55" s="13">
        <v>211201.51499999998</v>
      </c>
      <c r="U55" s="14">
        <f t="shared" si="5"/>
        <v>766.45052598585619</v>
      </c>
      <c r="V55" s="14">
        <f t="shared" si="5"/>
        <v>757.63512057515618</v>
      </c>
      <c r="W55" s="14">
        <f t="shared" si="5"/>
        <v>1015.7306012106491</v>
      </c>
      <c r="X55" s="14">
        <f t="shared" si="6"/>
        <v>816.86346969419492</v>
      </c>
      <c r="Y55" s="14">
        <f t="shared" si="6"/>
        <v>0</v>
      </c>
      <c r="Z55" s="14">
        <f t="shared" si="6"/>
        <v>0</v>
      </c>
      <c r="AA55" s="14">
        <f t="shared" si="6"/>
        <v>0</v>
      </c>
      <c r="AB55" s="14">
        <f t="shared" si="7"/>
        <v>0</v>
      </c>
      <c r="AC55" s="14">
        <f t="shared" si="8"/>
        <v>770.28160222780048</v>
      </c>
      <c r="AD55" s="14">
        <f t="shared" si="8"/>
        <v>578.67165254644613</v>
      </c>
      <c r="AE55" s="14">
        <f t="shared" si="8"/>
        <v>0</v>
      </c>
      <c r="AF55" s="14">
        <f t="shared" si="9"/>
        <v>0</v>
      </c>
    </row>
    <row r="56" spans="1:32" x14ac:dyDescent="0.3">
      <c r="A56" t="s">
        <v>232</v>
      </c>
      <c r="B56" t="s">
        <v>270</v>
      </c>
      <c r="C56" t="s">
        <v>281</v>
      </c>
      <c r="D56" t="s">
        <v>341</v>
      </c>
      <c r="E56" t="s">
        <v>342</v>
      </c>
      <c r="F56" s="13">
        <v>1630</v>
      </c>
      <c r="G56" s="13">
        <v>1779</v>
      </c>
      <c r="H56" s="13">
        <v>1549</v>
      </c>
      <c r="I56" s="13">
        <v>1000</v>
      </c>
      <c r="J56" s="13"/>
      <c r="K56" s="13"/>
      <c r="L56" s="13"/>
      <c r="M56" s="13"/>
      <c r="N56" s="13">
        <v>1342</v>
      </c>
      <c r="O56" s="13">
        <v>1239</v>
      </c>
      <c r="P56" s="13"/>
      <c r="Q56" s="13"/>
      <c r="R56" s="13">
        <v>218581</v>
      </c>
      <c r="S56" s="13">
        <v>221725.97099999993</v>
      </c>
      <c r="T56" s="13">
        <v>224591.04600000006</v>
      </c>
      <c r="U56" s="14">
        <f t="shared" si="5"/>
        <v>745.71897831925003</v>
      </c>
      <c r="V56" s="14">
        <f t="shared" si="5"/>
        <v>813.88592787113248</v>
      </c>
      <c r="W56" s="14">
        <f t="shared" si="5"/>
        <v>708.66177755614626</v>
      </c>
      <c r="X56" s="14">
        <f t="shared" si="6"/>
        <v>451.00715783989068</v>
      </c>
      <c r="Y56" s="14">
        <f t="shared" si="6"/>
        <v>0</v>
      </c>
      <c r="Z56" s="14">
        <f t="shared" si="6"/>
        <v>0</v>
      </c>
      <c r="AA56" s="14">
        <f t="shared" si="6"/>
        <v>0</v>
      </c>
      <c r="AB56" s="14">
        <f t="shared" si="7"/>
        <v>0</v>
      </c>
      <c r="AC56" s="14">
        <f t="shared" si="8"/>
        <v>605.25160582113335</v>
      </c>
      <c r="AD56" s="14">
        <f t="shared" si="8"/>
        <v>558.79786856362466</v>
      </c>
      <c r="AE56" s="14">
        <f t="shared" si="8"/>
        <v>0</v>
      </c>
      <c r="AF56" s="14">
        <f t="shared" si="9"/>
        <v>0</v>
      </c>
    </row>
    <row r="57" spans="1:32" x14ac:dyDescent="0.3">
      <c r="A57" t="s">
        <v>226</v>
      </c>
      <c r="B57" t="s">
        <v>236</v>
      </c>
      <c r="C57" t="s">
        <v>243</v>
      </c>
      <c r="D57" t="s">
        <v>345</v>
      </c>
      <c r="E57" t="s">
        <v>346</v>
      </c>
      <c r="F57" s="13">
        <v>4435</v>
      </c>
      <c r="G57" s="13">
        <v>4261</v>
      </c>
      <c r="H57" s="13">
        <v>2800</v>
      </c>
      <c r="I57" s="13">
        <v>2622</v>
      </c>
      <c r="J57" s="13"/>
      <c r="K57" s="13"/>
      <c r="L57" s="13"/>
      <c r="M57" s="13"/>
      <c r="N57" s="13">
        <v>2822</v>
      </c>
      <c r="O57" s="13">
        <v>3152</v>
      </c>
      <c r="P57" s="13"/>
      <c r="Q57" s="13"/>
      <c r="R57" s="13">
        <v>303012</v>
      </c>
      <c r="S57" s="13">
        <v>303614.35800000007</v>
      </c>
      <c r="T57" s="13">
        <v>304427.53499999992</v>
      </c>
      <c r="U57" s="14">
        <f t="shared" si="5"/>
        <v>1463.6384037595872</v>
      </c>
      <c r="V57" s="14">
        <f t="shared" si="5"/>
        <v>1406.2149353820971</v>
      </c>
      <c r="W57" s="14">
        <f t="shared" si="5"/>
        <v>924.05581297110348</v>
      </c>
      <c r="X57" s="14">
        <f t="shared" si="6"/>
        <v>863.59552205367027</v>
      </c>
      <c r="Y57" s="14">
        <f t="shared" si="6"/>
        <v>0</v>
      </c>
      <c r="Z57" s="14">
        <f t="shared" si="6"/>
        <v>0</v>
      </c>
      <c r="AA57" s="14">
        <f t="shared" si="6"/>
        <v>0</v>
      </c>
      <c r="AB57" s="14">
        <f t="shared" si="7"/>
        <v>0</v>
      </c>
      <c r="AC57" s="14">
        <f t="shared" si="8"/>
        <v>929.4685595863682</v>
      </c>
      <c r="AD57" s="14">
        <f t="shared" si="8"/>
        <v>1038.1590715153197</v>
      </c>
      <c r="AE57" s="14">
        <f t="shared" si="8"/>
        <v>0</v>
      </c>
      <c r="AF57" s="14">
        <f t="shared" si="9"/>
        <v>0</v>
      </c>
    </row>
    <row r="58" spans="1:32" x14ac:dyDescent="0.3">
      <c r="A58" t="s">
        <v>226</v>
      </c>
      <c r="B58" t="s">
        <v>236</v>
      </c>
      <c r="C58" t="s">
        <v>243</v>
      </c>
      <c r="D58" t="s">
        <v>347</v>
      </c>
      <c r="E58" t="s">
        <v>348</v>
      </c>
      <c r="F58" s="13">
        <v>3603</v>
      </c>
      <c r="G58" s="13">
        <v>3243</v>
      </c>
      <c r="H58" s="13">
        <v>2591</v>
      </c>
      <c r="I58" s="13">
        <v>2905</v>
      </c>
      <c r="J58" s="13"/>
      <c r="K58" s="13"/>
      <c r="L58" s="13"/>
      <c r="M58" s="13"/>
      <c r="N58" s="13">
        <v>2380</v>
      </c>
      <c r="O58" s="13">
        <v>3198</v>
      </c>
      <c r="P58" s="13"/>
      <c r="Q58" s="13"/>
      <c r="R58" s="13">
        <v>270702</v>
      </c>
      <c r="S58" s="13">
        <v>270839.02199999988</v>
      </c>
      <c r="T58" s="13">
        <v>271628.31100000005</v>
      </c>
      <c r="U58" s="14">
        <f t="shared" si="5"/>
        <v>1330.9838863399607</v>
      </c>
      <c r="V58" s="14">
        <f t="shared" si="5"/>
        <v>1197.99632067735</v>
      </c>
      <c r="W58" s="14">
        <f t="shared" si="5"/>
        <v>957.14106286617766</v>
      </c>
      <c r="X58" s="14">
        <f t="shared" si="6"/>
        <v>1072.5928555450187</v>
      </c>
      <c r="Y58" s="14">
        <f t="shared" si="6"/>
        <v>0</v>
      </c>
      <c r="Z58" s="14">
        <f t="shared" si="6"/>
        <v>0</v>
      </c>
      <c r="AA58" s="14">
        <f t="shared" si="6"/>
        <v>0</v>
      </c>
      <c r="AB58" s="14">
        <f t="shared" si="7"/>
        <v>0</v>
      </c>
      <c r="AC58" s="14">
        <f t="shared" si="8"/>
        <v>878.75077321760557</v>
      </c>
      <c r="AD58" s="14">
        <f t="shared" si="8"/>
        <v>1180.7751986344131</v>
      </c>
      <c r="AE58" s="14">
        <f t="shared" si="8"/>
        <v>0</v>
      </c>
      <c r="AF58" s="14">
        <f t="shared" si="9"/>
        <v>0</v>
      </c>
    </row>
    <row r="59" spans="1:32" x14ac:dyDescent="0.3">
      <c r="A59" t="s">
        <v>241</v>
      </c>
      <c r="B59" t="s">
        <v>276</v>
      </c>
      <c r="C59" t="s">
        <v>317</v>
      </c>
      <c r="D59" t="s">
        <v>351</v>
      </c>
      <c r="E59" t="s">
        <v>352</v>
      </c>
      <c r="F59" s="13">
        <v>92</v>
      </c>
      <c r="G59" s="13">
        <v>127</v>
      </c>
      <c r="H59" s="13">
        <v>88</v>
      </c>
      <c r="I59" s="13">
        <v>19</v>
      </c>
      <c r="J59" s="13"/>
      <c r="K59" s="13"/>
      <c r="L59" s="13"/>
      <c r="M59" s="13"/>
      <c r="N59" s="13">
        <v>99</v>
      </c>
      <c r="O59" s="13">
        <v>117</v>
      </c>
      <c r="P59" s="13"/>
      <c r="Q59" s="13"/>
      <c r="R59" s="13">
        <v>6400</v>
      </c>
      <c r="S59" s="13">
        <v>5449.2859999999991</v>
      </c>
      <c r="T59" s="13">
        <v>5286.225999999996</v>
      </c>
      <c r="U59" s="14">
        <f t="shared" si="5"/>
        <v>1437.5</v>
      </c>
      <c r="V59" s="14">
        <f t="shared" si="5"/>
        <v>1984.375</v>
      </c>
      <c r="W59" s="14">
        <f t="shared" si="5"/>
        <v>1375</v>
      </c>
      <c r="X59" s="14">
        <f t="shared" si="6"/>
        <v>348.66953211851978</v>
      </c>
      <c r="Y59" s="14">
        <f t="shared" si="6"/>
        <v>0</v>
      </c>
      <c r="Z59" s="14">
        <f t="shared" si="6"/>
        <v>0</v>
      </c>
      <c r="AA59" s="14">
        <f t="shared" si="6"/>
        <v>0</v>
      </c>
      <c r="AB59" s="14">
        <f t="shared" si="7"/>
        <v>0</v>
      </c>
      <c r="AC59" s="14">
        <f t="shared" si="8"/>
        <v>1816.7517726175506</v>
      </c>
      <c r="AD59" s="14">
        <f t="shared" si="8"/>
        <v>2147.0702767298321</v>
      </c>
      <c r="AE59" s="14">
        <f t="shared" si="8"/>
        <v>0</v>
      </c>
      <c r="AF59" s="14">
        <f t="shared" si="9"/>
        <v>0</v>
      </c>
    </row>
    <row r="60" spans="1:32" x14ac:dyDescent="0.3">
      <c r="A60" t="s">
        <v>250</v>
      </c>
      <c r="B60" t="s">
        <v>291</v>
      </c>
      <c r="C60" t="s">
        <v>296</v>
      </c>
      <c r="D60" t="s">
        <v>355</v>
      </c>
      <c r="E60" t="s">
        <v>356</v>
      </c>
      <c r="F60" s="13">
        <v>12816</v>
      </c>
      <c r="G60" s="13">
        <v>12736</v>
      </c>
      <c r="H60" s="13">
        <v>9903</v>
      </c>
      <c r="I60" s="13">
        <v>7880</v>
      </c>
      <c r="J60" s="13"/>
      <c r="K60" s="13"/>
      <c r="L60" s="13"/>
      <c r="M60" s="13"/>
      <c r="N60" s="13">
        <v>6931</v>
      </c>
      <c r="O60" s="13">
        <v>8875</v>
      </c>
      <c r="P60" s="13"/>
      <c r="Q60" s="13"/>
      <c r="R60" s="13">
        <v>456199</v>
      </c>
      <c r="S60" s="13">
        <v>457107.63599999994</v>
      </c>
      <c r="T60" s="13">
        <v>459914.07599999994</v>
      </c>
      <c r="U60" s="14">
        <f t="shared" si="5"/>
        <v>2809.3003272694591</v>
      </c>
      <c r="V60" s="14">
        <f t="shared" si="5"/>
        <v>2791.7641204825086</v>
      </c>
      <c r="W60" s="14">
        <f t="shared" si="5"/>
        <v>2170.7631976396265</v>
      </c>
      <c r="X60" s="14">
        <f t="shared" si="6"/>
        <v>1723.882818706621</v>
      </c>
      <c r="Y60" s="14">
        <f t="shared" si="6"/>
        <v>0</v>
      </c>
      <c r="Z60" s="14">
        <f t="shared" si="6"/>
        <v>0</v>
      </c>
      <c r="AA60" s="14">
        <f t="shared" si="6"/>
        <v>0</v>
      </c>
      <c r="AB60" s="14">
        <f t="shared" si="7"/>
        <v>0</v>
      </c>
      <c r="AC60" s="14">
        <f t="shared" si="8"/>
        <v>1516.2730731542629</v>
      </c>
      <c r="AD60" s="14">
        <f t="shared" si="8"/>
        <v>1941.5558395966068</v>
      </c>
      <c r="AE60" s="14">
        <f t="shared" si="8"/>
        <v>0</v>
      </c>
      <c r="AF60" s="14">
        <f t="shared" si="9"/>
        <v>0</v>
      </c>
    </row>
    <row r="61" spans="1:32" x14ac:dyDescent="0.3">
      <c r="A61" t="s">
        <v>226</v>
      </c>
      <c r="B61" t="s">
        <v>221</v>
      </c>
      <c r="C61" t="s">
        <v>234</v>
      </c>
      <c r="D61" t="s">
        <v>359</v>
      </c>
      <c r="E61" t="s">
        <v>360</v>
      </c>
      <c r="F61" s="13">
        <v>1181</v>
      </c>
      <c r="G61" s="13">
        <v>1353</v>
      </c>
      <c r="H61" s="13">
        <v>1200</v>
      </c>
      <c r="I61" s="13">
        <v>1375</v>
      </c>
      <c r="J61" s="13"/>
      <c r="K61" s="13"/>
      <c r="L61" s="13"/>
      <c r="M61" s="13"/>
      <c r="N61" s="13">
        <v>1604</v>
      </c>
      <c r="O61" s="13">
        <v>1077</v>
      </c>
      <c r="P61" s="13"/>
      <c r="Q61" s="13"/>
      <c r="R61" s="13">
        <v>423122</v>
      </c>
      <c r="S61" s="13">
        <v>424500.5579999999</v>
      </c>
      <c r="T61" s="13">
        <v>425593.88199999998</v>
      </c>
      <c r="U61" s="14">
        <f t="shared" si="5"/>
        <v>279.11571603461886</v>
      </c>
      <c r="V61" s="14">
        <f t="shared" si="5"/>
        <v>319.76593039359807</v>
      </c>
      <c r="W61" s="14">
        <f t="shared" si="5"/>
        <v>283.60614669055258</v>
      </c>
      <c r="X61" s="14">
        <f t="shared" si="6"/>
        <v>323.91005714531957</v>
      </c>
      <c r="Y61" s="14">
        <f t="shared" si="6"/>
        <v>0</v>
      </c>
      <c r="Z61" s="14">
        <f t="shared" si="6"/>
        <v>0</v>
      </c>
      <c r="AA61" s="14">
        <f t="shared" si="6"/>
        <v>0</v>
      </c>
      <c r="AB61" s="14">
        <f t="shared" si="7"/>
        <v>0</v>
      </c>
      <c r="AC61" s="14">
        <f t="shared" si="8"/>
        <v>377.85580484443091</v>
      </c>
      <c r="AD61" s="14">
        <f t="shared" si="8"/>
        <v>253.70991385127937</v>
      </c>
      <c r="AE61" s="14">
        <f t="shared" si="8"/>
        <v>0</v>
      </c>
      <c r="AF61" s="14">
        <f t="shared" si="9"/>
        <v>0</v>
      </c>
    </row>
    <row r="62" spans="1:32" x14ac:dyDescent="0.3">
      <c r="A62" t="s">
        <v>232</v>
      </c>
      <c r="B62" t="s">
        <v>263</v>
      </c>
      <c r="C62" t="s">
        <v>274</v>
      </c>
      <c r="D62" t="s">
        <v>363</v>
      </c>
      <c r="E62" t="s">
        <v>364</v>
      </c>
      <c r="F62" s="13">
        <v>5477</v>
      </c>
      <c r="G62" s="13">
        <v>3792</v>
      </c>
      <c r="H62" s="13">
        <v>3075</v>
      </c>
      <c r="I62" s="13">
        <v>2360</v>
      </c>
      <c r="J62" s="13"/>
      <c r="K62" s="13"/>
      <c r="L62" s="13"/>
      <c r="M62" s="13"/>
      <c r="N62" s="13">
        <v>2904</v>
      </c>
      <c r="O62" s="13">
        <v>2706</v>
      </c>
      <c r="P62" s="13"/>
      <c r="Q62" s="13"/>
      <c r="R62" s="13">
        <v>282565</v>
      </c>
      <c r="S62" s="13">
        <v>286481.79600000015</v>
      </c>
      <c r="T62" s="13">
        <v>290608.19500000007</v>
      </c>
      <c r="U62" s="14">
        <f t="shared" si="5"/>
        <v>1938.3150779466671</v>
      </c>
      <c r="V62" s="14">
        <f t="shared" si="5"/>
        <v>1341.9921080105462</v>
      </c>
      <c r="W62" s="14">
        <f t="shared" si="5"/>
        <v>1088.245182524375</v>
      </c>
      <c r="X62" s="14">
        <f t="shared" si="6"/>
        <v>823.78707232064369</v>
      </c>
      <c r="Y62" s="14">
        <f t="shared" si="6"/>
        <v>0</v>
      </c>
      <c r="Z62" s="14">
        <f t="shared" si="6"/>
        <v>0</v>
      </c>
      <c r="AA62" s="14">
        <f t="shared" si="6"/>
        <v>0</v>
      </c>
      <c r="AB62" s="14">
        <f t="shared" si="7"/>
        <v>0</v>
      </c>
      <c r="AC62" s="14">
        <f t="shared" si="8"/>
        <v>1013.6769737369275</v>
      </c>
      <c r="AD62" s="14">
        <f t="shared" si="8"/>
        <v>944.56263461850062</v>
      </c>
      <c r="AE62" s="14">
        <f t="shared" si="8"/>
        <v>0</v>
      </c>
      <c r="AF62" s="14">
        <f t="shared" si="9"/>
        <v>0</v>
      </c>
    </row>
    <row r="63" spans="1:32" x14ac:dyDescent="0.3">
      <c r="A63" t="s">
        <v>241</v>
      </c>
      <c r="B63" t="s">
        <v>276</v>
      </c>
      <c r="C63" t="s">
        <v>317</v>
      </c>
      <c r="D63" t="s">
        <v>367</v>
      </c>
      <c r="E63" t="s">
        <v>368</v>
      </c>
      <c r="F63" s="13">
        <v>2604</v>
      </c>
      <c r="G63" s="13">
        <v>2563</v>
      </c>
      <c r="H63" s="13">
        <v>1549</v>
      </c>
      <c r="I63" s="13">
        <v>2042</v>
      </c>
      <c r="J63" s="13"/>
      <c r="K63" s="13"/>
      <c r="L63" s="13"/>
      <c r="M63" s="13"/>
      <c r="N63" s="13">
        <v>2262</v>
      </c>
      <c r="O63" s="13">
        <v>1783</v>
      </c>
      <c r="P63" s="13"/>
      <c r="Q63" s="13"/>
      <c r="R63" s="13">
        <v>290062</v>
      </c>
      <c r="S63" s="13">
        <v>293870.85300000006</v>
      </c>
      <c r="T63" s="13">
        <v>296183.89000000007</v>
      </c>
      <c r="U63" s="14">
        <f t="shared" si="5"/>
        <v>897.73910405361607</v>
      </c>
      <c r="V63" s="14">
        <f t="shared" si="5"/>
        <v>883.60419496521422</v>
      </c>
      <c r="W63" s="14">
        <f t="shared" si="5"/>
        <v>534.02376043742379</v>
      </c>
      <c r="X63" s="14">
        <f t="shared" si="6"/>
        <v>694.8630594542152</v>
      </c>
      <c r="Y63" s="14">
        <f t="shared" si="6"/>
        <v>0</v>
      </c>
      <c r="Z63" s="14">
        <f t="shared" si="6"/>
        <v>0</v>
      </c>
      <c r="AA63" s="14">
        <f t="shared" si="6"/>
        <v>0</v>
      </c>
      <c r="AB63" s="14">
        <f t="shared" si="7"/>
        <v>0</v>
      </c>
      <c r="AC63" s="14">
        <f t="shared" si="8"/>
        <v>769.72587682930214</v>
      </c>
      <c r="AD63" s="14">
        <f t="shared" si="8"/>
        <v>606.72910627172666</v>
      </c>
      <c r="AE63" s="14">
        <f t="shared" si="8"/>
        <v>0</v>
      </c>
      <c r="AF63" s="14">
        <f t="shared" si="9"/>
        <v>0</v>
      </c>
    </row>
    <row r="64" spans="1:32" x14ac:dyDescent="0.3">
      <c r="A64" t="s">
        <v>226</v>
      </c>
      <c r="B64" t="s">
        <v>236</v>
      </c>
      <c r="C64" t="s">
        <v>234</v>
      </c>
      <c r="D64" t="s">
        <v>371</v>
      </c>
      <c r="E64" t="s">
        <v>372</v>
      </c>
      <c r="F64" s="13">
        <v>13297</v>
      </c>
      <c r="G64" s="13">
        <v>13615</v>
      </c>
      <c r="H64" s="13">
        <v>11069</v>
      </c>
      <c r="I64" s="13">
        <v>11412</v>
      </c>
      <c r="J64" s="13"/>
      <c r="K64" s="13"/>
      <c r="L64" s="13"/>
      <c r="M64" s="13"/>
      <c r="N64" s="13">
        <v>7790</v>
      </c>
      <c r="O64" s="13">
        <v>7932</v>
      </c>
      <c r="P64" s="13"/>
      <c r="Q64" s="13"/>
      <c r="R64" s="13">
        <v>405751</v>
      </c>
      <c r="S64" s="13">
        <v>405111.89500000002</v>
      </c>
      <c r="T64" s="13">
        <v>404654.973</v>
      </c>
      <c r="U64" s="14">
        <f t="shared" si="5"/>
        <v>3277.1330200048797</v>
      </c>
      <c r="V64" s="14">
        <f t="shared" si="5"/>
        <v>3355.5062094732975</v>
      </c>
      <c r="W64" s="14">
        <f t="shared" si="5"/>
        <v>2728.0277805846445</v>
      </c>
      <c r="X64" s="14">
        <f t="shared" si="6"/>
        <v>2816.9994860308902</v>
      </c>
      <c r="Y64" s="14">
        <f t="shared" si="6"/>
        <v>0</v>
      </c>
      <c r="Z64" s="14">
        <f t="shared" si="6"/>
        <v>0</v>
      </c>
      <c r="AA64" s="14">
        <f t="shared" si="6"/>
        <v>0</v>
      </c>
      <c r="AB64" s="14">
        <f t="shared" si="7"/>
        <v>0</v>
      </c>
      <c r="AC64" s="14">
        <f t="shared" si="8"/>
        <v>1922.9255166649698</v>
      </c>
      <c r="AD64" s="14">
        <f t="shared" si="8"/>
        <v>1957.9775607428164</v>
      </c>
      <c r="AE64" s="14">
        <f t="shared" si="8"/>
        <v>0</v>
      </c>
      <c r="AF64" s="14">
        <f t="shared" si="9"/>
        <v>0</v>
      </c>
    </row>
    <row r="65" spans="1:32" x14ac:dyDescent="0.3">
      <c r="A65" t="s">
        <v>226</v>
      </c>
      <c r="B65" t="s">
        <v>221</v>
      </c>
      <c r="C65" t="s">
        <v>234</v>
      </c>
      <c r="D65" t="s">
        <v>375</v>
      </c>
      <c r="E65" t="s">
        <v>376</v>
      </c>
      <c r="F65" s="13">
        <v>319</v>
      </c>
      <c r="G65" s="13">
        <v>358</v>
      </c>
      <c r="H65" s="13">
        <v>459</v>
      </c>
      <c r="I65" s="13">
        <v>765</v>
      </c>
      <c r="J65" s="13"/>
      <c r="K65" s="13"/>
      <c r="L65" s="13"/>
      <c r="M65" s="13"/>
      <c r="N65" s="13">
        <v>517</v>
      </c>
      <c r="O65" s="13">
        <v>343</v>
      </c>
      <c r="P65" s="13"/>
      <c r="Q65" s="13"/>
      <c r="R65" s="13">
        <v>83871</v>
      </c>
      <c r="S65" s="13">
        <v>83905.514000000025</v>
      </c>
      <c r="T65" s="13">
        <v>83925.328000000009</v>
      </c>
      <c r="U65" s="14">
        <f t="shared" si="5"/>
        <v>380.34600755922787</v>
      </c>
      <c r="V65" s="14">
        <f t="shared" si="5"/>
        <v>426.84598967461932</v>
      </c>
      <c r="W65" s="14">
        <f t="shared" si="5"/>
        <v>547.26902028114614</v>
      </c>
      <c r="X65" s="14">
        <f t="shared" si="6"/>
        <v>911.73984107885894</v>
      </c>
      <c r="Y65" s="14">
        <f t="shared" si="6"/>
        <v>0</v>
      </c>
      <c r="Z65" s="14">
        <f t="shared" si="6"/>
        <v>0</v>
      </c>
      <c r="AA65" s="14">
        <f t="shared" si="6"/>
        <v>0</v>
      </c>
      <c r="AB65" s="14">
        <f t="shared" si="7"/>
        <v>0</v>
      </c>
      <c r="AC65" s="14">
        <f t="shared" si="8"/>
        <v>616.16927821930733</v>
      </c>
      <c r="AD65" s="14">
        <f t="shared" si="8"/>
        <v>408.79315750333154</v>
      </c>
      <c r="AE65" s="14">
        <f t="shared" si="8"/>
        <v>0</v>
      </c>
      <c r="AF65" s="14">
        <f t="shared" si="9"/>
        <v>0</v>
      </c>
    </row>
    <row r="66" spans="1:32" x14ac:dyDescent="0.3">
      <c r="A66" t="s">
        <v>232</v>
      </c>
      <c r="B66" t="s">
        <v>254</v>
      </c>
      <c r="C66" t="s">
        <v>268</v>
      </c>
      <c r="D66" t="s">
        <v>379</v>
      </c>
      <c r="E66" t="s">
        <v>380</v>
      </c>
      <c r="F66" s="13">
        <v>1046</v>
      </c>
      <c r="G66" s="13">
        <v>873</v>
      </c>
      <c r="H66" s="13">
        <v>1300</v>
      </c>
      <c r="I66" s="13">
        <v>879</v>
      </c>
      <c r="J66" s="13"/>
      <c r="K66" s="13"/>
      <c r="L66" s="13"/>
      <c r="M66" s="13"/>
      <c r="N66" s="13">
        <v>1097</v>
      </c>
      <c r="O66" s="13">
        <v>797</v>
      </c>
      <c r="P66" s="13"/>
      <c r="Q66" s="13"/>
      <c r="R66" s="13">
        <v>197364</v>
      </c>
      <c r="S66" s="13">
        <v>198921.26200000008</v>
      </c>
      <c r="T66" s="13">
        <v>199783.27400000006</v>
      </c>
      <c r="U66" s="14">
        <f t="shared" si="5"/>
        <v>529.98520500192535</v>
      </c>
      <c r="V66" s="14">
        <f t="shared" si="5"/>
        <v>442.32990818994347</v>
      </c>
      <c r="W66" s="14">
        <f t="shared" si="5"/>
        <v>658.68142113049998</v>
      </c>
      <c r="X66" s="14">
        <f t="shared" si="6"/>
        <v>441.8833819785437</v>
      </c>
      <c r="Y66" s="14">
        <f t="shared" si="6"/>
        <v>0</v>
      </c>
      <c r="Z66" s="14">
        <f t="shared" si="6"/>
        <v>0</v>
      </c>
      <c r="AA66" s="14">
        <f t="shared" si="6"/>
        <v>0</v>
      </c>
      <c r="AB66" s="14">
        <f t="shared" si="7"/>
        <v>0</v>
      </c>
      <c r="AC66" s="14">
        <f t="shared" si="8"/>
        <v>551.47448240098106</v>
      </c>
      <c r="AD66" s="14">
        <f t="shared" si="8"/>
        <v>400.66104145267269</v>
      </c>
      <c r="AE66" s="14">
        <f t="shared" si="8"/>
        <v>0</v>
      </c>
      <c r="AF66" s="14">
        <f t="shared" si="9"/>
        <v>0</v>
      </c>
    </row>
    <row r="67" spans="1:32" x14ac:dyDescent="0.3">
      <c r="A67" t="s">
        <v>232</v>
      </c>
      <c r="B67" t="s">
        <v>254</v>
      </c>
      <c r="C67" t="s">
        <v>268</v>
      </c>
      <c r="D67" t="s">
        <v>383</v>
      </c>
      <c r="E67" t="s">
        <v>384</v>
      </c>
      <c r="F67" s="13">
        <v>4471</v>
      </c>
      <c r="G67" s="13">
        <v>4171</v>
      </c>
      <c r="H67" s="13">
        <v>3208</v>
      </c>
      <c r="I67" s="13">
        <v>3760</v>
      </c>
      <c r="J67" s="13"/>
      <c r="K67" s="13"/>
      <c r="L67" s="13"/>
      <c r="M67" s="13"/>
      <c r="N67" s="13">
        <v>3052</v>
      </c>
      <c r="O67" s="13">
        <v>3583</v>
      </c>
      <c r="P67" s="13"/>
      <c r="Q67" s="13"/>
      <c r="R67" s="13">
        <v>638867</v>
      </c>
      <c r="S67" s="13">
        <v>639518.77800000005</v>
      </c>
      <c r="T67" s="13">
        <v>641892.04500000016</v>
      </c>
      <c r="U67" s="14">
        <f t="shared" si="5"/>
        <v>699.8326725280848</v>
      </c>
      <c r="V67" s="14">
        <f t="shared" si="5"/>
        <v>652.87454196256817</v>
      </c>
      <c r="W67" s="14">
        <f t="shared" si="5"/>
        <v>502.13894284725927</v>
      </c>
      <c r="X67" s="14">
        <f t="shared" si="6"/>
        <v>587.94207916127834</v>
      </c>
      <c r="Y67" s="14">
        <f t="shared" si="6"/>
        <v>0</v>
      </c>
      <c r="Z67" s="14">
        <f t="shared" si="6"/>
        <v>0</v>
      </c>
      <c r="AA67" s="14">
        <f t="shared" si="6"/>
        <v>0</v>
      </c>
      <c r="AB67" s="14">
        <f t="shared" si="7"/>
        <v>0</v>
      </c>
      <c r="AC67" s="14">
        <f t="shared" si="8"/>
        <v>477.23383659580355</v>
      </c>
      <c r="AD67" s="14">
        <f t="shared" si="8"/>
        <v>560.26501851990963</v>
      </c>
      <c r="AE67" s="14">
        <f t="shared" si="8"/>
        <v>0</v>
      </c>
      <c r="AF67" s="14">
        <f t="shared" si="9"/>
        <v>0</v>
      </c>
    </row>
    <row r="68" spans="1:32" x14ac:dyDescent="0.3">
      <c r="A68" t="s">
        <v>250</v>
      </c>
      <c r="B68" t="s">
        <v>291</v>
      </c>
      <c r="C68" t="s">
        <v>296</v>
      </c>
      <c r="D68" t="s">
        <v>385</v>
      </c>
      <c r="E68" t="s">
        <v>386</v>
      </c>
      <c r="F68" s="13">
        <v>13070</v>
      </c>
      <c r="G68" s="13">
        <v>10424</v>
      </c>
      <c r="H68" s="13">
        <v>7511</v>
      </c>
      <c r="I68" s="13">
        <v>8459</v>
      </c>
      <c r="J68" s="13"/>
      <c r="K68" s="13"/>
      <c r="L68" s="13"/>
      <c r="M68" s="13"/>
      <c r="N68" s="13">
        <v>6422</v>
      </c>
      <c r="O68" s="13">
        <v>7337</v>
      </c>
      <c r="P68" s="13"/>
      <c r="Q68" s="13"/>
      <c r="R68" s="13">
        <v>642451</v>
      </c>
      <c r="S68" s="13">
        <v>643693.93000000005</v>
      </c>
      <c r="T68" s="13">
        <v>647668.04799999995</v>
      </c>
      <c r="U68" s="14">
        <f t="shared" si="5"/>
        <v>2034.3963975462721</v>
      </c>
      <c r="V68" s="14">
        <f t="shared" si="5"/>
        <v>1622.5361934217551</v>
      </c>
      <c r="W68" s="14">
        <f t="shared" si="5"/>
        <v>1169.1163995386419</v>
      </c>
      <c r="X68" s="14">
        <f t="shared" si="6"/>
        <v>1314.1338772605793</v>
      </c>
      <c r="Y68" s="14">
        <f t="shared" si="6"/>
        <v>0</v>
      </c>
      <c r="Z68" s="14">
        <f t="shared" si="6"/>
        <v>0</v>
      </c>
      <c r="AA68" s="14">
        <f t="shared" si="6"/>
        <v>0</v>
      </c>
      <c r="AB68" s="14">
        <f t="shared" si="7"/>
        <v>0</v>
      </c>
      <c r="AC68" s="14">
        <f t="shared" si="8"/>
        <v>997.67912989330182</v>
      </c>
      <c r="AD68" s="14">
        <f t="shared" si="8"/>
        <v>1139.827433202609</v>
      </c>
      <c r="AE68" s="14">
        <f t="shared" si="8"/>
        <v>0</v>
      </c>
      <c r="AF68" s="14">
        <f t="shared" si="9"/>
        <v>0</v>
      </c>
    </row>
    <row r="69" spans="1:32" x14ac:dyDescent="0.3">
      <c r="A69" t="s">
        <v>226</v>
      </c>
      <c r="B69" t="s">
        <v>245</v>
      </c>
      <c r="C69" t="s">
        <v>220</v>
      </c>
      <c r="D69" t="s">
        <v>387</v>
      </c>
      <c r="E69" t="s">
        <v>388</v>
      </c>
      <c r="F69" s="13">
        <v>1521</v>
      </c>
      <c r="G69" s="13">
        <v>2228</v>
      </c>
      <c r="H69" s="13">
        <v>1546</v>
      </c>
      <c r="I69" s="13">
        <v>1189</v>
      </c>
      <c r="J69" s="13"/>
      <c r="K69" s="13"/>
      <c r="L69" s="13"/>
      <c r="M69" s="13"/>
      <c r="N69" s="13">
        <v>834</v>
      </c>
      <c r="O69" s="13">
        <v>1170</v>
      </c>
      <c r="P69" s="13"/>
      <c r="Q69" s="13"/>
      <c r="R69" s="13">
        <v>243073</v>
      </c>
      <c r="S69" s="13">
        <v>242687.91399999999</v>
      </c>
      <c r="T69" s="13">
        <v>243139.04699999985</v>
      </c>
      <c r="U69" s="14">
        <f t="shared" si="5"/>
        <v>625.73794703648696</v>
      </c>
      <c r="V69" s="14">
        <f t="shared" si="5"/>
        <v>916.59707166159967</v>
      </c>
      <c r="W69" s="14">
        <f t="shared" si="5"/>
        <v>636.02292315477234</v>
      </c>
      <c r="X69" s="14">
        <f t="shared" si="6"/>
        <v>489.92963036469956</v>
      </c>
      <c r="Y69" s="14">
        <f t="shared" si="6"/>
        <v>0</v>
      </c>
      <c r="Z69" s="14">
        <f t="shared" si="6"/>
        <v>0</v>
      </c>
      <c r="AA69" s="14">
        <f t="shared" si="6"/>
        <v>0</v>
      </c>
      <c r="AB69" s="14">
        <f t="shared" si="7"/>
        <v>0</v>
      </c>
      <c r="AC69" s="14">
        <f t="shared" si="8"/>
        <v>343.6512293727161</v>
      </c>
      <c r="AD69" s="14">
        <f t="shared" si="8"/>
        <v>482.10064552287514</v>
      </c>
      <c r="AE69" s="14">
        <f t="shared" si="8"/>
        <v>0</v>
      </c>
      <c r="AF69" s="14">
        <f t="shared" si="9"/>
        <v>0</v>
      </c>
    </row>
    <row r="70" spans="1:32" x14ac:dyDescent="0.3">
      <c r="A70" t="s">
        <v>250</v>
      </c>
      <c r="B70" t="s">
        <v>291</v>
      </c>
      <c r="C70" t="s">
        <v>296</v>
      </c>
      <c r="D70" t="s">
        <v>389</v>
      </c>
      <c r="E70" t="s">
        <v>390</v>
      </c>
      <c r="F70" s="13">
        <v>5606</v>
      </c>
      <c r="G70" s="13">
        <v>6404</v>
      </c>
      <c r="H70" s="13">
        <v>5639</v>
      </c>
      <c r="I70" s="13">
        <v>5776</v>
      </c>
      <c r="J70" s="13"/>
      <c r="K70" s="13"/>
      <c r="L70" s="13"/>
      <c r="M70" s="13"/>
      <c r="N70" s="13">
        <v>4509</v>
      </c>
      <c r="O70" s="13">
        <v>5286</v>
      </c>
      <c r="P70" s="13"/>
      <c r="Q70" s="13"/>
      <c r="R70" s="13">
        <v>347806</v>
      </c>
      <c r="S70" s="13">
        <v>348528.77900000004</v>
      </c>
      <c r="T70" s="13">
        <v>349803.25300000003</v>
      </c>
      <c r="U70" s="14">
        <f t="shared" ref="U70:W133" si="15">(F70/$R70)*100000</f>
        <v>1611.8180824942642</v>
      </c>
      <c r="V70" s="14">
        <f t="shared" si="15"/>
        <v>1841.2563325532049</v>
      </c>
      <c r="W70" s="14">
        <f t="shared" si="15"/>
        <v>1621.3061304290322</v>
      </c>
      <c r="X70" s="14">
        <f t="shared" ref="X70:AA133" si="16">(I70/$S70)*100000</f>
        <v>1657.2519539340535</v>
      </c>
      <c r="Y70" s="14">
        <f t="shared" si="16"/>
        <v>0</v>
      </c>
      <c r="Z70" s="14">
        <f t="shared" si="16"/>
        <v>0</v>
      </c>
      <c r="AA70" s="14">
        <f t="shared" si="16"/>
        <v>0</v>
      </c>
      <c r="AB70" s="14">
        <f t="shared" ref="AB70:AB133" si="17">(M70/$T70)*100000</f>
        <v>0</v>
      </c>
      <c r="AC70" s="14">
        <f t="shared" ref="AC70:AE133" si="18">(N70/$S70)*100000</f>
        <v>1293.7238677785053</v>
      </c>
      <c r="AD70" s="14">
        <f t="shared" si="18"/>
        <v>1516.6609813877089</v>
      </c>
      <c r="AE70" s="14">
        <f t="shared" si="18"/>
        <v>0</v>
      </c>
      <c r="AF70" s="14">
        <f t="shared" ref="AF70:AF133" si="19">(Q70/$T70)*100000</f>
        <v>0</v>
      </c>
    </row>
    <row r="71" spans="1:32" x14ac:dyDescent="0.3">
      <c r="A71" t="s">
        <v>232</v>
      </c>
      <c r="B71" t="s">
        <v>263</v>
      </c>
      <c r="C71" t="s">
        <v>274</v>
      </c>
      <c r="D71" t="s">
        <v>391</v>
      </c>
      <c r="E71" t="s">
        <v>392</v>
      </c>
      <c r="F71" s="13">
        <v>2616</v>
      </c>
      <c r="G71" s="13">
        <v>3576</v>
      </c>
      <c r="H71" s="13">
        <v>2682</v>
      </c>
      <c r="I71" s="13">
        <v>2185</v>
      </c>
      <c r="J71" s="13"/>
      <c r="K71" s="13"/>
      <c r="L71" s="13"/>
      <c r="M71" s="13"/>
      <c r="N71" s="13">
        <v>2036</v>
      </c>
      <c r="O71" s="13">
        <v>1274</v>
      </c>
      <c r="P71" s="13"/>
      <c r="Q71" s="13"/>
      <c r="R71" s="13">
        <v>250608</v>
      </c>
      <c r="S71" s="13">
        <v>250256.72400000007</v>
      </c>
      <c r="T71" s="13">
        <v>250697.90600000005</v>
      </c>
      <c r="U71" s="14">
        <f t="shared" si="15"/>
        <v>1043.8613292472708</v>
      </c>
      <c r="V71" s="14">
        <f t="shared" si="15"/>
        <v>1426.929706952691</v>
      </c>
      <c r="W71" s="14">
        <f t="shared" si="15"/>
        <v>1070.1972802145183</v>
      </c>
      <c r="X71" s="14">
        <f t="shared" si="16"/>
        <v>873.10341359699055</v>
      </c>
      <c r="Y71" s="14">
        <f t="shared" si="16"/>
        <v>0</v>
      </c>
      <c r="Z71" s="14">
        <f t="shared" si="16"/>
        <v>0</v>
      </c>
      <c r="AA71" s="14">
        <f t="shared" si="16"/>
        <v>0</v>
      </c>
      <c r="AB71" s="14">
        <f t="shared" si="17"/>
        <v>0</v>
      </c>
      <c r="AC71" s="14">
        <f t="shared" si="18"/>
        <v>813.56455381394642</v>
      </c>
      <c r="AD71" s="14">
        <f t="shared" si="18"/>
        <v>509.07723062817666</v>
      </c>
      <c r="AE71" s="14">
        <f t="shared" si="18"/>
        <v>0</v>
      </c>
      <c r="AF71" s="14">
        <f t="shared" si="19"/>
        <v>0</v>
      </c>
    </row>
    <row r="72" spans="1:32" x14ac:dyDescent="0.3">
      <c r="A72" t="s">
        <v>241</v>
      </c>
      <c r="B72" t="s">
        <v>276</v>
      </c>
      <c r="C72" t="s">
        <v>317</v>
      </c>
      <c r="D72" t="s">
        <v>395</v>
      </c>
      <c r="E72" t="s">
        <v>396</v>
      </c>
      <c r="F72" s="13">
        <v>3567</v>
      </c>
      <c r="G72" s="13">
        <v>4104</v>
      </c>
      <c r="H72" s="13">
        <v>2878</v>
      </c>
      <c r="I72" s="13">
        <v>1683</v>
      </c>
      <c r="J72" s="13"/>
      <c r="K72" s="13"/>
      <c r="L72" s="13"/>
      <c r="M72" s="13"/>
      <c r="N72" s="13">
        <v>1993</v>
      </c>
      <c r="O72" s="13">
        <v>2558</v>
      </c>
      <c r="P72" s="13"/>
      <c r="Q72" s="13"/>
      <c r="R72" s="13">
        <v>260852</v>
      </c>
      <c r="S72" s="13">
        <v>263944.52399999992</v>
      </c>
      <c r="T72" s="13">
        <v>264494.10800000012</v>
      </c>
      <c r="U72" s="14">
        <f t="shared" si="15"/>
        <v>1367.4420744330118</v>
      </c>
      <c r="V72" s="14">
        <f t="shared" si="15"/>
        <v>1573.3059359330196</v>
      </c>
      <c r="W72" s="14">
        <f t="shared" si="15"/>
        <v>1103.3076227132626</v>
      </c>
      <c r="X72" s="14">
        <f t="shared" si="16"/>
        <v>637.6339900880082</v>
      </c>
      <c r="Y72" s="14">
        <f t="shared" si="16"/>
        <v>0</v>
      </c>
      <c r="Z72" s="14">
        <f t="shared" si="16"/>
        <v>0</v>
      </c>
      <c r="AA72" s="14">
        <f t="shared" si="16"/>
        <v>0</v>
      </c>
      <c r="AB72" s="14">
        <f t="shared" si="17"/>
        <v>0</v>
      </c>
      <c r="AC72" s="14">
        <f t="shared" si="18"/>
        <v>755.08291280178275</v>
      </c>
      <c r="AD72" s="14">
        <f t="shared" si="18"/>
        <v>969.14304613495256</v>
      </c>
      <c r="AE72" s="14">
        <f t="shared" si="18"/>
        <v>0</v>
      </c>
      <c r="AF72" s="14">
        <f t="shared" si="19"/>
        <v>0</v>
      </c>
    </row>
    <row r="73" spans="1:32" x14ac:dyDescent="0.3">
      <c r="A73" t="s">
        <v>226</v>
      </c>
      <c r="B73" t="s">
        <v>245</v>
      </c>
      <c r="C73" t="s">
        <v>220</v>
      </c>
      <c r="D73" t="s">
        <v>399</v>
      </c>
      <c r="E73" t="s">
        <v>400</v>
      </c>
      <c r="F73" s="13">
        <v>3017</v>
      </c>
      <c r="G73" s="13">
        <v>2427</v>
      </c>
      <c r="H73" s="13">
        <v>2139</v>
      </c>
      <c r="I73" s="13">
        <v>1974</v>
      </c>
      <c r="J73" s="13"/>
      <c r="K73" s="13"/>
      <c r="L73" s="13"/>
      <c r="M73" s="13"/>
      <c r="N73" s="13">
        <v>1977</v>
      </c>
      <c r="O73" s="13">
        <v>1908</v>
      </c>
      <c r="P73" s="13"/>
      <c r="Q73" s="13"/>
      <c r="R73" s="13">
        <v>275423</v>
      </c>
      <c r="S73" s="13">
        <v>276279.95400000003</v>
      </c>
      <c r="T73" s="13">
        <v>276903.74900000001</v>
      </c>
      <c r="U73" s="14">
        <f t="shared" si="15"/>
        <v>1095.4059755358121</v>
      </c>
      <c r="V73" s="14">
        <f t="shared" si="15"/>
        <v>881.19002407206369</v>
      </c>
      <c r="W73" s="14">
        <f t="shared" si="15"/>
        <v>776.62359352704743</v>
      </c>
      <c r="X73" s="14">
        <f t="shared" si="16"/>
        <v>714.49266275757373</v>
      </c>
      <c r="Y73" s="14">
        <f t="shared" si="16"/>
        <v>0</v>
      </c>
      <c r="Z73" s="14">
        <f t="shared" si="16"/>
        <v>0</v>
      </c>
      <c r="AA73" s="14">
        <f t="shared" si="16"/>
        <v>0</v>
      </c>
      <c r="AB73" s="14">
        <f t="shared" si="17"/>
        <v>0</v>
      </c>
      <c r="AC73" s="14">
        <f t="shared" si="18"/>
        <v>715.57851786814751</v>
      </c>
      <c r="AD73" s="14">
        <f t="shared" si="18"/>
        <v>690.60385032494969</v>
      </c>
      <c r="AE73" s="14">
        <f t="shared" si="18"/>
        <v>0</v>
      </c>
      <c r="AF73" s="14">
        <f t="shared" si="19"/>
        <v>0</v>
      </c>
    </row>
    <row r="74" spans="1:32" x14ac:dyDescent="0.3">
      <c r="A74" t="s">
        <v>259</v>
      </c>
      <c r="B74" t="s">
        <v>283</v>
      </c>
      <c r="C74" t="s">
        <v>313</v>
      </c>
      <c r="D74" t="s">
        <v>401</v>
      </c>
      <c r="E74" t="s">
        <v>402</v>
      </c>
      <c r="F74" s="13">
        <v>8582</v>
      </c>
      <c r="G74" s="13">
        <v>7589</v>
      </c>
      <c r="H74" s="13">
        <v>5085</v>
      </c>
      <c r="I74" s="13">
        <v>4428</v>
      </c>
      <c r="J74" s="13"/>
      <c r="K74" s="13"/>
      <c r="L74" s="13"/>
      <c r="M74" s="13"/>
      <c r="N74" s="13">
        <v>3897</v>
      </c>
      <c r="O74" s="13">
        <v>4836</v>
      </c>
      <c r="P74" s="13"/>
      <c r="Q74" s="13"/>
      <c r="R74" s="13">
        <v>446214</v>
      </c>
      <c r="S74" s="13">
        <v>450676.875</v>
      </c>
      <c r="T74" s="13">
        <v>454473.60900000005</v>
      </c>
      <c r="U74" s="14">
        <f t="shared" si="15"/>
        <v>1923.2924112645503</v>
      </c>
      <c r="V74" s="14">
        <f t="shared" si="15"/>
        <v>1700.7534501382745</v>
      </c>
      <c r="W74" s="14">
        <f t="shared" si="15"/>
        <v>1139.5877314472427</v>
      </c>
      <c r="X74" s="14">
        <f t="shared" si="16"/>
        <v>982.52212297336087</v>
      </c>
      <c r="Y74" s="14">
        <f t="shared" si="16"/>
        <v>0</v>
      </c>
      <c r="Z74" s="14">
        <f t="shared" si="16"/>
        <v>0</v>
      </c>
      <c r="AA74" s="14">
        <f t="shared" si="16"/>
        <v>0</v>
      </c>
      <c r="AB74" s="14">
        <f t="shared" si="17"/>
        <v>0</v>
      </c>
      <c r="AC74" s="14">
        <f t="shared" si="18"/>
        <v>864.69934806395372</v>
      </c>
      <c r="AD74" s="14">
        <f t="shared" si="18"/>
        <v>1073.0526166890636</v>
      </c>
      <c r="AE74" s="14">
        <f t="shared" si="18"/>
        <v>0</v>
      </c>
      <c r="AF74" s="14">
        <f t="shared" si="19"/>
        <v>0</v>
      </c>
    </row>
    <row r="75" spans="1:32" x14ac:dyDescent="0.3">
      <c r="A75" t="s">
        <v>241</v>
      </c>
      <c r="B75" t="s">
        <v>276</v>
      </c>
      <c r="C75" t="s">
        <v>317</v>
      </c>
      <c r="D75" t="s">
        <v>403</v>
      </c>
      <c r="E75" t="s">
        <v>404</v>
      </c>
      <c r="F75" s="13">
        <v>1562</v>
      </c>
      <c r="G75" s="13">
        <v>1766</v>
      </c>
      <c r="H75" s="13">
        <v>1404</v>
      </c>
      <c r="I75" s="13">
        <v>1055</v>
      </c>
      <c r="J75" s="13"/>
      <c r="K75" s="13"/>
      <c r="L75" s="13"/>
      <c r="M75" s="13"/>
      <c r="N75" s="13">
        <v>1317</v>
      </c>
      <c r="O75" s="13">
        <v>1312</v>
      </c>
      <c r="P75" s="13"/>
      <c r="Q75" s="13"/>
      <c r="R75" s="13">
        <v>248494</v>
      </c>
      <c r="S75" s="13">
        <v>253246.63699999999</v>
      </c>
      <c r="T75" s="13">
        <v>255595.41699999999</v>
      </c>
      <c r="U75" s="14">
        <f t="shared" si="15"/>
        <v>628.58660571281405</v>
      </c>
      <c r="V75" s="14">
        <f t="shared" si="15"/>
        <v>710.68114320667701</v>
      </c>
      <c r="W75" s="14">
        <f t="shared" si="15"/>
        <v>565.00358157541029</v>
      </c>
      <c r="X75" s="14">
        <f t="shared" si="16"/>
        <v>416.58993481520548</v>
      </c>
      <c r="Y75" s="14">
        <f t="shared" si="16"/>
        <v>0</v>
      </c>
      <c r="Z75" s="14">
        <f t="shared" si="16"/>
        <v>0</v>
      </c>
      <c r="AA75" s="14">
        <f t="shared" si="16"/>
        <v>0</v>
      </c>
      <c r="AB75" s="14">
        <f t="shared" si="17"/>
        <v>0</v>
      </c>
      <c r="AC75" s="14">
        <f t="shared" si="18"/>
        <v>520.04639256078258</v>
      </c>
      <c r="AD75" s="14">
        <f t="shared" si="18"/>
        <v>518.07203268014177</v>
      </c>
      <c r="AE75" s="14">
        <f t="shared" si="18"/>
        <v>0</v>
      </c>
      <c r="AF75" s="14">
        <f t="shared" si="19"/>
        <v>0</v>
      </c>
    </row>
    <row r="76" spans="1:32" x14ac:dyDescent="0.3">
      <c r="A76" t="s">
        <v>232</v>
      </c>
      <c r="B76" t="s">
        <v>270</v>
      </c>
      <c r="C76" t="s">
        <v>289</v>
      </c>
      <c r="D76" t="s">
        <v>407</v>
      </c>
      <c r="E76" t="s">
        <v>408</v>
      </c>
      <c r="F76" s="13">
        <v>10100</v>
      </c>
      <c r="G76" s="13">
        <v>11764</v>
      </c>
      <c r="H76" s="13">
        <v>10031</v>
      </c>
      <c r="I76" s="13">
        <v>8002</v>
      </c>
      <c r="J76" s="13"/>
      <c r="K76" s="13"/>
      <c r="L76" s="13"/>
      <c r="M76" s="13"/>
      <c r="N76" s="13">
        <v>9688</v>
      </c>
      <c r="O76" s="13">
        <v>9056</v>
      </c>
      <c r="P76" s="13"/>
      <c r="Q76" s="13"/>
      <c r="R76" s="13">
        <v>1160149</v>
      </c>
      <c r="S76" s="13">
        <v>1169320.4650000001</v>
      </c>
      <c r="T76" s="13">
        <v>1177611.7029999997</v>
      </c>
      <c r="U76" s="14">
        <f t="shared" si="15"/>
        <v>870.57783095102445</v>
      </c>
      <c r="V76" s="14">
        <f t="shared" si="15"/>
        <v>1014.0076834958269</v>
      </c>
      <c r="W76" s="14">
        <f t="shared" si="15"/>
        <v>864.63031903660647</v>
      </c>
      <c r="X76" s="14">
        <f t="shared" si="16"/>
        <v>684.32908167736537</v>
      </c>
      <c r="Y76" s="14">
        <f t="shared" si="16"/>
        <v>0</v>
      </c>
      <c r="Z76" s="14">
        <f t="shared" si="16"/>
        <v>0</v>
      </c>
      <c r="AA76" s="14">
        <f t="shared" si="16"/>
        <v>0</v>
      </c>
      <c r="AB76" s="14">
        <f t="shared" si="17"/>
        <v>0</v>
      </c>
      <c r="AC76" s="14">
        <f t="shared" si="18"/>
        <v>828.51538906402357</v>
      </c>
      <c r="AD76" s="14">
        <f t="shared" si="18"/>
        <v>774.46690373284446</v>
      </c>
      <c r="AE76" s="14">
        <f t="shared" si="18"/>
        <v>0</v>
      </c>
      <c r="AF76" s="14">
        <f t="shared" si="19"/>
        <v>0</v>
      </c>
    </row>
    <row r="77" spans="1:32" x14ac:dyDescent="0.3">
      <c r="A77" t="s">
        <v>226</v>
      </c>
      <c r="B77" t="s">
        <v>221</v>
      </c>
      <c r="C77" t="s">
        <v>234</v>
      </c>
      <c r="D77" t="s">
        <v>410</v>
      </c>
      <c r="E77" t="s">
        <v>411</v>
      </c>
      <c r="F77" s="13">
        <v>1376</v>
      </c>
      <c r="G77" s="13">
        <v>1079</v>
      </c>
      <c r="H77" s="13">
        <v>600</v>
      </c>
      <c r="I77" s="13">
        <v>926</v>
      </c>
      <c r="J77" s="13"/>
      <c r="K77" s="13"/>
      <c r="L77" s="13"/>
      <c r="M77" s="13"/>
      <c r="N77" s="13">
        <v>1028</v>
      </c>
      <c r="O77" s="13">
        <v>1134</v>
      </c>
      <c r="P77" s="13"/>
      <c r="Q77" s="13"/>
      <c r="R77" s="13">
        <v>162639</v>
      </c>
      <c r="S77" s="13">
        <v>163545.32300000003</v>
      </c>
      <c r="T77" s="13">
        <v>163969.39300000001</v>
      </c>
      <c r="U77" s="14">
        <f t="shared" si="15"/>
        <v>846.04553643345071</v>
      </c>
      <c r="V77" s="14">
        <f t="shared" si="15"/>
        <v>663.43251003756791</v>
      </c>
      <c r="W77" s="14">
        <f t="shared" si="15"/>
        <v>368.91520484016746</v>
      </c>
      <c r="X77" s="14">
        <f t="shared" si="16"/>
        <v>566.20390177712375</v>
      </c>
      <c r="Y77" s="14">
        <f t="shared" si="16"/>
        <v>0</v>
      </c>
      <c r="Z77" s="14">
        <f t="shared" si="16"/>
        <v>0</v>
      </c>
      <c r="AA77" s="14">
        <f t="shared" si="16"/>
        <v>0</v>
      </c>
      <c r="AB77" s="14">
        <f t="shared" si="17"/>
        <v>0</v>
      </c>
      <c r="AC77" s="14">
        <f t="shared" si="18"/>
        <v>628.57193415430152</v>
      </c>
      <c r="AD77" s="14">
        <f t="shared" si="18"/>
        <v>693.3857717227412</v>
      </c>
      <c r="AE77" s="14">
        <f t="shared" si="18"/>
        <v>0</v>
      </c>
      <c r="AF77" s="14">
        <f t="shared" si="19"/>
        <v>0</v>
      </c>
    </row>
    <row r="78" spans="1:32" x14ac:dyDescent="0.3">
      <c r="A78" t="s">
        <v>250</v>
      </c>
      <c r="B78" t="s">
        <v>291</v>
      </c>
      <c r="C78" t="s">
        <v>302</v>
      </c>
      <c r="D78" t="s">
        <v>414</v>
      </c>
      <c r="E78" t="s">
        <v>415</v>
      </c>
      <c r="F78" s="13">
        <v>5156</v>
      </c>
      <c r="G78" s="13">
        <v>5239</v>
      </c>
      <c r="H78" s="13">
        <v>3276</v>
      </c>
      <c r="I78" s="13">
        <v>2317</v>
      </c>
      <c r="J78" s="13"/>
      <c r="K78" s="13"/>
      <c r="L78" s="13"/>
      <c r="M78" s="13"/>
      <c r="N78" s="13">
        <v>2749</v>
      </c>
      <c r="O78" s="13">
        <v>3882</v>
      </c>
      <c r="P78" s="13"/>
      <c r="Q78" s="13"/>
      <c r="R78" s="13">
        <v>501135</v>
      </c>
      <c r="S78" s="13">
        <v>504124.95700000011</v>
      </c>
      <c r="T78" s="13">
        <v>507487.21500000003</v>
      </c>
      <c r="U78" s="14">
        <f t="shared" si="15"/>
        <v>1028.8644776357669</v>
      </c>
      <c r="V78" s="14">
        <f t="shared" si="15"/>
        <v>1045.4268809801749</v>
      </c>
      <c r="W78" s="14">
        <f t="shared" si="15"/>
        <v>653.71606453350898</v>
      </c>
      <c r="X78" s="14">
        <f t="shared" si="16"/>
        <v>459.60827128818374</v>
      </c>
      <c r="Y78" s="14">
        <f t="shared" si="16"/>
        <v>0</v>
      </c>
      <c r="Z78" s="14">
        <f t="shared" si="16"/>
        <v>0</v>
      </c>
      <c r="AA78" s="14">
        <f t="shared" si="16"/>
        <v>0</v>
      </c>
      <c r="AB78" s="14">
        <f t="shared" si="17"/>
        <v>0</v>
      </c>
      <c r="AC78" s="14">
        <f t="shared" si="18"/>
        <v>545.30131107950672</v>
      </c>
      <c r="AD78" s="14">
        <f t="shared" si="18"/>
        <v>770.04717701369407</v>
      </c>
      <c r="AE78" s="14">
        <f t="shared" si="18"/>
        <v>0</v>
      </c>
      <c r="AF78" s="14">
        <f t="shared" si="19"/>
        <v>0</v>
      </c>
    </row>
    <row r="79" spans="1:32" x14ac:dyDescent="0.3">
      <c r="A79" t="s">
        <v>241</v>
      </c>
      <c r="B79" t="s">
        <v>276</v>
      </c>
      <c r="C79" t="s">
        <v>317</v>
      </c>
      <c r="D79" t="s">
        <v>416</v>
      </c>
      <c r="E79" t="s">
        <v>417</v>
      </c>
      <c r="F79" s="13">
        <v>868</v>
      </c>
      <c r="G79" s="13">
        <v>1563</v>
      </c>
      <c r="H79" s="13">
        <v>1374</v>
      </c>
      <c r="I79" s="13">
        <v>1122</v>
      </c>
      <c r="J79" s="13"/>
      <c r="K79" s="13"/>
      <c r="L79" s="13"/>
      <c r="M79" s="13"/>
      <c r="N79" s="13">
        <v>636</v>
      </c>
      <c r="O79" s="13">
        <v>891</v>
      </c>
      <c r="P79" s="13"/>
      <c r="Q79" s="13"/>
      <c r="R79" s="13">
        <v>214587</v>
      </c>
      <c r="S79" s="13">
        <v>218395.86999999988</v>
      </c>
      <c r="T79" s="13">
        <v>221384.07699999999</v>
      </c>
      <c r="U79" s="14">
        <f t="shared" si="15"/>
        <v>404.49794255942811</v>
      </c>
      <c r="V79" s="14">
        <f t="shared" si="15"/>
        <v>728.37590347970752</v>
      </c>
      <c r="W79" s="14">
        <f t="shared" si="15"/>
        <v>640.29973856757397</v>
      </c>
      <c r="X79" s="14">
        <f t="shared" si="16"/>
        <v>513.74597880445299</v>
      </c>
      <c r="Y79" s="14">
        <f t="shared" si="16"/>
        <v>0</v>
      </c>
      <c r="Z79" s="14">
        <f t="shared" si="16"/>
        <v>0</v>
      </c>
      <c r="AA79" s="14">
        <f t="shared" si="16"/>
        <v>0</v>
      </c>
      <c r="AB79" s="14">
        <f t="shared" si="17"/>
        <v>0</v>
      </c>
      <c r="AC79" s="14">
        <f t="shared" si="18"/>
        <v>291.21429814583962</v>
      </c>
      <c r="AD79" s="14">
        <f t="shared" si="18"/>
        <v>407.97474787412443</v>
      </c>
      <c r="AE79" s="14">
        <f t="shared" si="18"/>
        <v>0</v>
      </c>
      <c r="AF79" s="14">
        <f t="shared" si="19"/>
        <v>0</v>
      </c>
    </row>
    <row r="80" spans="1:32" x14ac:dyDescent="0.3">
      <c r="A80" t="s">
        <v>241</v>
      </c>
      <c r="B80" t="s">
        <v>276</v>
      </c>
      <c r="C80" t="s">
        <v>317</v>
      </c>
      <c r="D80" t="s">
        <v>418</v>
      </c>
      <c r="E80" t="s">
        <v>419</v>
      </c>
      <c r="F80" s="13">
        <v>2558</v>
      </c>
      <c r="G80" s="13">
        <v>2331</v>
      </c>
      <c r="H80" s="13">
        <v>1743</v>
      </c>
      <c r="I80" s="13">
        <v>1407</v>
      </c>
      <c r="J80" s="13"/>
      <c r="K80" s="13"/>
      <c r="L80" s="13"/>
      <c r="M80" s="13"/>
      <c r="N80" s="13">
        <v>1244</v>
      </c>
      <c r="O80" s="13">
        <v>1302</v>
      </c>
      <c r="P80" s="13"/>
      <c r="Q80" s="13"/>
      <c r="R80" s="13">
        <v>212881</v>
      </c>
      <c r="S80" s="13">
        <v>217971.85800000004</v>
      </c>
      <c r="T80" s="13">
        <v>221149.70499999999</v>
      </c>
      <c r="U80" s="14">
        <f t="shared" si="15"/>
        <v>1201.6102893165667</v>
      </c>
      <c r="V80" s="14">
        <f t="shared" si="15"/>
        <v>1094.9779454249087</v>
      </c>
      <c r="W80" s="14">
        <f t="shared" si="15"/>
        <v>818.7672925249318</v>
      </c>
      <c r="X80" s="14">
        <f t="shared" si="16"/>
        <v>645.49617226275143</v>
      </c>
      <c r="Y80" s="14">
        <f t="shared" si="16"/>
        <v>0</v>
      </c>
      <c r="Z80" s="14">
        <f t="shared" si="16"/>
        <v>0</v>
      </c>
      <c r="AA80" s="14">
        <f t="shared" si="16"/>
        <v>0</v>
      </c>
      <c r="AB80" s="14">
        <f t="shared" si="17"/>
        <v>0</v>
      </c>
      <c r="AC80" s="14">
        <f t="shared" si="18"/>
        <v>570.71587654219093</v>
      </c>
      <c r="AD80" s="14">
        <f t="shared" si="18"/>
        <v>597.32481612374011</v>
      </c>
      <c r="AE80" s="14">
        <f t="shared" si="18"/>
        <v>0</v>
      </c>
      <c r="AF80" s="14">
        <f t="shared" si="19"/>
        <v>0</v>
      </c>
    </row>
    <row r="81" spans="1:32" x14ac:dyDescent="0.3">
      <c r="A81" t="s">
        <v>226</v>
      </c>
      <c r="B81" t="s">
        <v>236</v>
      </c>
      <c r="C81" t="s">
        <v>243</v>
      </c>
      <c r="D81" t="s">
        <v>422</v>
      </c>
      <c r="E81" t="s">
        <v>423</v>
      </c>
      <c r="F81" s="13">
        <v>1185</v>
      </c>
      <c r="G81" s="13">
        <v>1429</v>
      </c>
      <c r="H81" s="13">
        <v>1786</v>
      </c>
      <c r="I81" s="13">
        <v>1425</v>
      </c>
      <c r="J81" s="13"/>
      <c r="K81" s="13"/>
      <c r="L81" s="13"/>
      <c r="M81" s="13"/>
      <c r="N81" s="13">
        <v>1741</v>
      </c>
      <c r="O81" s="13">
        <v>1810</v>
      </c>
      <c r="P81" s="13"/>
      <c r="Q81" s="13"/>
      <c r="R81" s="13">
        <v>99187</v>
      </c>
      <c r="S81" s="13">
        <v>99347.502000000037</v>
      </c>
      <c r="T81" s="13">
        <v>99513.486000000004</v>
      </c>
      <c r="U81" s="14">
        <f t="shared" si="15"/>
        <v>1194.713016826802</v>
      </c>
      <c r="V81" s="14">
        <f t="shared" si="15"/>
        <v>1440.712996662869</v>
      </c>
      <c r="W81" s="14">
        <f t="shared" si="15"/>
        <v>1800.6391966689184</v>
      </c>
      <c r="X81" s="14">
        <f t="shared" si="16"/>
        <v>1434.3591648635509</v>
      </c>
      <c r="Y81" s="14">
        <f t="shared" si="16"/>
        <v>0</v>
      </c>
      <c r="Z81" s="14">
        <f t="shared" si="16"/>
        <v>0</v>
      </c>
      <c r="AA81" s="14">
        <f t="shared" si="16"/>
        <v>0</v>
      </c>
      <c r="AB81" s="14">
        <f t="shared" si="17"/>
        <v>0</v>
      </c>
      <c r="AC81" s="14">
        <f t="shared" si="18"/>
        <v>1752.4346007210122</v>
      </c>
      <c r="AD81" s="14">
        <f t="shared" si="18"/>
        <v>1821.8877813354577</v>
      </c>
      <c r="AE81" s="14">
        <f t="shared" si="18"/>
        <v>0</v>
      </c>
      <c r="AF81" s="14">
        <f t="shared" si="19"/>
        <v>0</v>
      </c>
    </row>
    <row r="82" spans="1:32" x14ac:dyDescent="0.3">
      <c r="A82" t="s">
        <v>241</v>
      </c>
      <c r="B82" t="s">
        <v>276</v>
      </c>
      <c r="C82" t="s">
        <v>317</v>
      </c>
      <c r="D82" t="s">
        <v>424</v>
      </c>
      <c r="E82" t="s">
        <v>425</v>
      </c>
      <c r="F82" s="13">
        <v>1868</v>
      </c>
      <c r="G82" s="13">
        <v>1146</v>
      </c>
      <c r="H82" s="13">
        <v>698</v>
      </c>
      <c r="I82" s="13">
        <v>756</v>
      </c>
      <c r="J82" s="13"/>
      <c r="K82" s="13"/>
      <c r="L82" s="13"/>
      <c r="M82" s="13"/>
      <c r="N82" s="13">
        <v>1307</v>
      </c>
      <c r="O82" s="13">
        <v>1043</v>
      </c>
      <c r="P82" s="13"/>
      <c r="Q82" s="13"/>
      <c r="R82" s="13">
        <v>147070</v>
      </c>
      <c r="S82" s="13">
        <v>146492.43699999989</v>
      </c>
      <c r="T82" s="13">
        <v>146549.08800000008</v>
      </c>
      <c r="U82" s="14">
        <f t="shared" si="15"/>
        <v>1270.1434690963488</v>
      </c>
      <c r="V82" s="14">
        <f t="shared" si="15"/>
        <v>779.22077922077926</v>
      </c>
      <c r="W82" s="14">
        <f t="shared" si="15"/>
        <v>474.6039301013123</v>
      </c>
      <c r="X82" s="14">
        <f t="shared" si="16"/>
        <v>516.06759740095015</v>
      </c>
      <c r="Y82" s="14">
        <f t="shared" si="16"/>
        <v>0</v>
      </c>
      <c r="Z82" s="14">
        <f t="shared" si="16"/>
        <v>0</v>
      </c>
      <c r="AA82" s="14">
        <f t="shared" si="16"/>
        <v>0</v>
      </c>
      <c r="AB82" s="14">
        <f t="shared" si="17"/>
        <v>0</v>
      </c>
      <c r="AC82" s="14">
        <f t="shared" si="18"/>
        <v>892.19622989820357</v>
      </c>
      <c r="AD82" s="14">
        <f t="shared" si="18"/>
        <v>711.98214826612571</v>
      </c>
      <c r="AE82" s="14">
        <f t="shared" si="18"/>
        <v>0</v>
      </c>
      <c r="AF82" s="14">
        <f t="shared" si="19"/>
        <v>0</v>
      </c>
    </row>
    <row r="83" spans="1:32" x14ac:dyDescent="0.3">
      <c r="A83" t="s">
        <v>259</v>
      </c>
      <c r="B83" t="s">
        <v>283</v>
      </c>
      <c r="C83" t="s">
        <v>307</v>
      </c>
      <c r="D83" t="s">
        <v>426</v>
      </c>
      <c r="E83" t="s">
        <v>427</v>
      </c>
      <c r="F83" s="13">
        <v>25042</v>
      </c>
      <c r="G83" s="13">
        <v>26733</v>
      </c>
      <c r="H83" s="13">
        <v>25501</v>
      </c>
      <c r="I83" s="13">
        <v>22333</v>
      </c>
      <c r="J83" s="13"/>
      <c r="K83" s="13"/>
      <c r="L83" s="13"/>
      <c r="M83" s="13"/>
      <c r="N83" s="13">
        <v>21959</v>
      </c>
      <c r="O83" s="13">
        <v>20280</v>
      </c>
      <c r="P83" s="13"/>
      <c r="Q83" s="13"/>
      <c r="R83" s="13">
        <v>1087414</v>
      </c>
      <c r="S83" s="13">
        <v>1094089.4619999998</v>
      </c>
      <c r="T83" s="13">
        <v>1099782.0549999999</v>
      </c>
      <c r="U83" s="14">
        <f t="shared" si="15"/>
        <v>2302.8947576543983</v>
      </c>
      <c r="V83" s="14">
        <f t="shared" si="15"/>
        <v>2458.401308057465</v>
      </c>
      <c r="W83" s="14">
        <f t="shared" si="15"/>
        <v>2345.1049922108782</v>
      </c>
      <c r="X83" s="14">
        <f t="shared" si="16"/>
        <v>2041.2407555023142</v>
      </c>
      <c r="Y83" s="14">
        <f t="shared" si="16"/>
        <v>0</v>
      </c>
      <c r="Z83" s="14">
        <f t="shared" si="16"/>
        <v>0</v>
      </c>
      <c r="AA83" s="14">
        <f t="shared" si="16"/>
        <v>0</v>
      </c>
      <c r="AB83" s="14">
        <f t="shared" si="17"/>
        <v>0</v>
      </c>
      <c r="AC83" s="14">
        <f t="shared" si="18"/>
        <v>2007.05707921351</v>
      </c>
      <c r="AD83" s="14">
        <f t="shared" si="18"/>
        <v>1853.5961367298137</v>
      </c>
      <c r="AE83" s="14">
        <f t="shared" si="18"/>
        <v>0</v>
      </c>
      <c r="AF83" s="14">
        <f t="shared" si="19"/>
        <v>0</v>
      </c>
    </row>
    <row r="84" spans="1:32" x14ac:dyDescent="0.3">
      <c r="A84" t="s">
        <v>241</v>
      </c>
      <c r="B84" t="s">
        <v>276</v>
      </c>
      <c r="C84" t="s">
        <v>317</v>
      </c>
      <c r="D84" t="s">
        <v>428</v>
      </c>
      <c r="E84" t="s">
        <v>429</v>
      </c>
      <c r="F84" s="13">
        <v>2386</v>
      </c>
      <c r="G84" s="13">
        <v>1449</v>
      </c>
      <c r="H84" s="13">
        <v>1989</v>
      </c>
      <c r="I84" s="13">
        <v>1538</v>
      </c>
      <c r="J84" s="13"/>
      <c r="K84" s="13"/>
      <c r="L84" s="13"/>
      <c r="M84" s="13"/>
      <c r="N84" s="13">
        <v>1511</v>
      </c>
      <c r="O84" s="13">
        <v>1544</v>
      </c>
      <c r="P84" s="13"/>
      <c r="Q84" s="13"/>
      <c r="R84" s="13">
        <v>210599</v>
      </c>
      <c r="S84" s="13">
        <v>216501.87000000005</v>
      </c>
      <c r="T84" s="13">
        <v>218881.71799999999</v>
      </c>
      <c r="U84" s="14">
        <f t="shared" si="15"/>
        <v>1132.9588459584329</v>
      </c>
      <c r="V84" s="14">
        <f t="shared" si="15"/>
        <v>688.03745506863754</v>
      </c>
      <c r="W84" s="14">
        <f t="shared" si="15"/>
        <v>944.44892900726018</v>
      </c>
      <c r="X84" s="14">
        <f t="shared" si="16"/>
        <v>710.38647379812448</v>
      </c>
      <c r="Y84" s="14">
        <f t="shared" si="16"/>
        <v>0</v>
      </c>
      <c r="Z84" s="14">
        <f t="shared" si="16"/>
        <v>0</v>
      </c>
      <c r="AA84" s="14">
        <f t="shared" si="16"/>
        <v>0</v>
      </c>
      <c r="AB84" s="14">
        <f t="shared" si="17"/>
        <v>0</v>
      </c>
      <c r="AC84" s="14">
        <f t="shared" si="18"/>
        <v>697.91544987579073</v>
      </c>
      <c r="AD84" s="14">
        <f t="shared" si="18"/>
        <v>713.15781244753202</v>
      </c>
      <c r="AE84" s="14">
        <f t="shared" si="18"/>
        <v>0</v>
      </c>
      <c r="AF84" s="14">
        <f t="shared" si="19"/>
        <v>0</v>
      </c>
    </row>
    <row r="85" spans="1:32" x14ac:dyDescent="0.3">
      <c r="A85" t="s">
        <v>241</v>
      </c>
      <c r="B85" t="s">
        <v>276</v>
      </c>
      <c r="C85" t="s">
        <v>317</v>
      </c>
      <c r="D85" t="s">
        <v>430</v>
      </c>
      <c r="E85" t="s">
        <v>431</v>
      </c>
      <c r="F85" s="13">
        <v>1187</v>
      </c>
      <c r="G85" s="13">
        <v>1753</v>
      </c>
      <c r="H85" s="13">
        <v>1347</v>
      </c>
      <c r="I85" s="13">
        <v>1353</v>
      </c>
      <c r="J85" s="13"/>
      <c r="K85" s="13"/>
      <c r="L85" s="13"/>
      <c r="M85" s="13"/>
      <c r="N85" s="13">
        <v>1520</v>
      </c>
      <c r="O85" s="13">
        <v>1576</v>
      </c>
      <c r="P85" s="13"/>
      <c r="Q85" s="13"/>
      <c r="R85" s="13">
        <v>191055</v>
      </c>
      <c r="S85" s="13">
        <v>192430.23799999998</v>
      </c>
      <c r="T85" s="13">
        <v>193069.71500000005</v>
      </c>
      <c r="U85" s="14">
        <f t="shared" si="15"/>
        <v>621.28706393446919</v>
      </c>
      <c r="V85" s="14">
        <f t="shared" si="15"/>
        <v>917.53683494281756</v>
      </c>
      <c r="W85" s="14">
        <f t="shared" si="15"/>
        <v>705.03258224071601</v>
      </c>
      <c r="X85" s="14">
        <f t="shared" si="16"/>
        <v>703.11195062805052</v>
      </c>
      <c r="Y85" s="14">
        <f t="shared" si="16"/>
        <v>0</v>
      </c>
      <c r="Z85" s="14">
        <f t="shared" si="16"/>
        <v>0</v>
      </c>
      <c r="AA85" s="14">
        <f t="shared" si="16"/>
        <v>0</v>
      </c>
      <c r="AB85" s="14">
        <f t="shared" si="17"/>
        <v>0</v>
      </c>
      <c r="AC85" s="14">
        <f t="shared" si="18"/>
        <v>789.89664815568142</v>
      </c>
      <c r="AD85" s="14">
        <f t="shared" si="18"/>
        <v>818.99810361404855</v>
      </c>
      <c r="AE85" s="14">
        <f t="shared" si="18"/>
        <v>0</v>
      </c>
      <c r="AF85" s="14">
        <f t="shared" si="19"/>
        <v>0</v>
      </c>
    </row>
    <row r="86" spans="1:32" x14ac:dyDescent="0.3">
      <c r="A86" t="s">
        <v>226</v>
      </c>
      <c r="B86" t="s">
        <v>221</v>
      </c>
      <c r="C86" t="s">
        <v>234</v>
      </c>
      <c r="D86" t="s">
        <v>432</v>
      </c>
      <c r="E86" t="s">
        <v>433</v>
      </c>
      <c r="F86" s="13">
        <v>1190</v>
      </c>
      <c r="G86" s="13">
        <v>882</v>
      </c>
      <c r="H86" s="13">
        <v>1097</v>
      </c>
      <c r="I86" s="13">
        <v>730</v>
      </c>
      <c r="J86" s="13"/>
      <c r="K86" s="13"/>
      <c r="L86" s="13"/>
      <c r="M86" s="13"/>
      <c r="N86" s="13">
        <v>987</v>
      </c>
      <c r="O86" s="13">
        <v>741</v>
      </c>
      <c r="P86" s="13"/>
      <c r="Q86" s="13"/>
      <c r="R86" s="13">
        <v>72969</v>
      </c>
      <c r="S86" s="13">
        <v>73134.574999999983</v>
      </c>
      <c r="T86" s="13">
        <v>73215.776000000027</v>
      </c>
      <c r="U86" s="14">
        <f t="shared" si="15"/>
        <v>1630.8295303485042</v>
      </c>
      <c r="V86" s="14">
        <f t="shared" si="15"/>
        <v>1208.7324754347737</v>
      </c>
      <c r="W86" s="14">
        <f t="shared" si="15"/>
        <v>1503.3781468842933</v>
      </c>
      <c r="X86" s="14">
        <f t="shared" si="16"/>
        <v>998.15989906278969</v>
      </c>
      <c r="Y86" s="14">
        <f t="shared" si="16"/>
        <v>0</v>
      </c>
      <c r="Z86" s="14">
        <f t="shared" si="16"/>
        <v>0</v>
      </c>
      <c r="AA86" s="14">
        <f t="shared" si="16"/>
        <v>0</v>
      </c>
      <c r="AB86" s="14">
        <f t="shared" si="17"/>
        <v>0</v>
      </c>
      <c r="AC86" s="14">
        <f t="shared" si="18"/>
        <v>1349.566877225991</v>
      </c>
      <c r="AD86" s="14">
        <f t="shared" si="18"/>
        <v>1013.2006646651056</v>
      </c>
      <c r="AE86" s="14">
        <f t="shared" si="18"/>
        <v>0</v>
      </c>
      <c r="AF86" s="14">
        <f t="shared" si="19"/>
        <v>0</v>
      </c>
    </row>
    <row r="87" spans="1:32" x14ac:dyDescent="0.3">
      <c r="A87" t="s">
        <v>241</v>
      </c>
      <c r="B87" t="s">
        <v>276</v>
      </c>
      <c r="C87" t="s">
        <v>317</v>
      </c>
      <c r="D87" t="s">
        <v>434</v>
      </c>
      <c r="E87" t="s">
        <v>435</v>
      </c>
      <c r="F87" s="13">
        <v>898</v>
      </c>
      <c r="G87" s="13">
        <v>970</v>
      </c>
      <c r="H87" s="13">
        <v>963</v>
      </c>
      <c r="I87" s="13">
        <v>1094</v>
      </c>
      <c r="J87" s="13"/>
      <c r="K87" s="13"/>
      <c r="L87" s="13"/>
      <c r="M87" s="13"/>
      <c r="N87" s="13">
        <v>1418</v>
      </c>
      <c r="O87" s="13">
        <v>1372</v>
      </c>
      <c r="P87" s="13"/>
      <c r="Q87" s="13"/>
      <c r="R87" s="13">
        <v>199368</v>
      </c>
      <c r="S87" s="13">
        <v>201391.95799999998</v>
      </c>
      <c r="T87" s="13">
        <v>203223.11</v>
      </c>
      <c r="U87" s="14">
        <f t="shared" si="15"/>
        <v>450.42333774728144</v>
      </c>
      <c r="V87" s="14">
        <f t="shared" si="15"/>
        <v>486.53745836844433</v>
      </c>
      <c r="W87" s="14">
        <f t="shared" si="15"/>
        <v>483.02636330805348</v>
      </c>
      <c r="X87" s="14">
        <f t="shared" si="16"/>
        <v>543.21930769450091</v>
      </c>
      <c r="Y87" s="14">
        <f t="shared" si="16"/>
        <v>0</v>
      </c>
      <c r="Z87" s="14">
        <f t="shared" si="16"/>
        <v>0</v>
      </c>
      <c r="AA87" s="14">
        <f t="shared" si="16"/>
        <v>0</v>
      </c>
      <c r="AB87" s="14">
        <f t="shared" si="17"/>
        <v>0</v>
      </c>
      <c r="AC87" s="14">
        <f t="shared" si="18"/>
        <v>704.099614543695</v>
      </c>
      <c r="AD87" s="14">
        <f t="shared" si="18"/>
        <v>681.25858332436496</v>
      </c>
      <c r="AE87" s="14">
        <f t="shared" si="18"/>
        <v>0</v>
      </c>
      <c r="AF87" s="14">
        <f t="shared" si="19"/>
        <v>0</v>
      </c>
    </row>
    <row r="88" spans="1:32" x14ac:dyDescent="0.3">
      <c r="A88" t="s">
        <v>232</v>
      </c>
      <c r="B88" t="s">
        <v>263</v>
      </c>
      <c r="C88" t="s">
        <v>274</v>
      </c>
      <c r="D88" t="s">
        <v>436</v>
      </c>
      <c r="E88" t="s">
        <v>437</v>
      </c>
      <c r="F88" s="13">
        <v>1711</v>
      </c>
      <c r="G88" s="13">
        <v>1978</v>
      </c>
      <c r="H88" s="13">
        <v>1451</v>
      </c>
      <c r="I88" s="13">
        <v>1536</v>
      </c>
      <c r="J88" s="13"/>
      <c r="K88" s="13"/>
      <c r="L88" s="13"/>
      <c r="M88" s="13"/>
      <c r="N88" s="13">
        <v>1747</v>
      </c>
      <c r="O88" s="13">
        <v>2125</v>
      </c>
      <c r="P88" s="13"/>
      <c r="Q88" s="13"/>
      <c r="R88" s="13">
        <v>155108</v>
      </c>
      <c r="S88" s="13">
        <v>155285.391</v>
      </c>
      <c r="T88" s="13">
        <v>155971.49600000004</v>
      </c>
      <c r="U88" s="14">
        <f t="shared" si="15"/>
        <v>1103.1023544884856</v>
      </c>
      <c r="V88" s="14">
        <f t="shared" si="15"/>
        <v>1275.2404776027026</v>
      </c>
      <c r="W88" s="14">
        <f t="shared" si="15"/>
        <v>935.47721587539002</v>
      </c>
      <c r="X88" s="14">
        <f t="shared" si="16"/>
        <v>989.14649350369336</v>
      </c>
      <c r="Y88" s="14">
        <f t="shared" si="16"/>
        <v>0</v>
      </c>
      <c r="Z88" s="14">
        <f t="shared" si="16"/>
        <v>0</v>
      </c>
      <c r="AA88" s="14">
        <f t="shared" si="16"/>
        <v>0</v>
      </c>
      <c r="AB88" s="14">
        <f t="shared" si="17"/>
        <v>0</v>
      </c>
      <c r="AC88" s="14">
        <f t="shared" si="18"/>
        <v>1125.0253412441098</v>
      </c>
      <c r="AD88" s="14">
        <f t="shared" si="18"/>
        <v>1368.4481111297844</v>
      </c>
      <c r="AE88" s="14">
        <f t="shared" si="18"/>
        <v>0</v>
      </c>
      <c r="AF88" s="14">
        <f t="shared" si="19"/>
        <v>0</v>
      </c>
    </row>
    <row r="89" spans="1:32" x14ac:dyDescent="0.3">
      <c r="A89" t="s">
        <v>232</v>
      </c>
      <c r="B89" t="s">
        <v>270</v>
      </c>
      <c r="C89" t="s">
        <v>281</v>
      </c>
      <c r="D89" t="s">
        <v>438</v>
      </c>
      <c r="E89" t="s">
        <v>439</v>
      </c>
      <c r="F89" s="13">
        <v>15392</v>
      </c>
      <c r="G89" s="13">
        <v>12044</v>
      </c>
      <c r="H89" s="13">
        <v>11078</v>
      </c>
      <c r="I89" s="13">
        <v>10537</v>
      </c>
      <c r="J89" s="13"/>
      <c r="K89" s="13"/>
      <c r="L89" s="13"/>
      <c r="M89" s="13"/>
      <c r="N89" s="13">
        <v>9817</v>
      </c>
      <c r="O89" s="13">
        <v>10545</v>
      </c>
      <c r="P89" s="13"/>
      <c r="Q89" s="13"/>
      <c r="R89" s="13">
        <v>911638</v>
      </c>
      <c r="S89" s="13">
        <v>921757.34</v>
      </c>
      <c r="T89" s="13">
        <v>928333.46600000025</v>
      </c>
      <c r="U89" s="14">
        <f t="shared" si="15"/>
        <v>1688.3894703818839</v>
      </c>
      <c r="V89" s="14">
        <f t="shared" si="15"/>
        <v>1321.1384343346811</v>
      </c>
      <c r="W89" s="14">
        <f t="shared" si="15"/>
        <v>1215.1753217834273</v>
      </c>
      <c r="X89" s="14">
        <f t="shared" si="16"/>
        <v>1143.1425108044161</v>
      </c>
      <c r="Y89" s="14">
        <f t="shared" si="16"/>
        <v>0</v>
      </c>
      <c r="Z89" s="14">
        <f t="shared" si="16"/>
        <v>0</v>
      </c>
      <c r="AA89" s="14">
        <f t="shared" si="16"/>
        <v>0</v>
      </c>
      <c r="AB89" s="14">
        <f t="shared" si="17"/>
        <v>0</v>
      </c>
      <c r="AC89" s="14">
        <f t="shared" si="18"/>
        <v>1065.03084640476</v>
      </c>
      <c r="AD89" s="14">
        <f t="shared" si="18"/>
        <v>1144.0104181866348</v>
      </c>
      <c r="AE89" s="14">
        <f t="shared" si="18"/>
        <v>0</v>
      </c>
      <c r="AF89" s="14">
        <f t="shared" si="19"/>
        <v>0</v>
      </c>
    </row>
    <row r="90" spans="1:32" x14ac:dyDescent="0.3">
      <c r="A90" t="s">
        <v>241</v>
      </c>
      <c r="B90" t="s">
        <v>276</v>
      </c>
      <c r="C90" t="s">
        <v>317</v>
      </c>
      <c r="D90" t="s">
        <v>441</v>
      </c>
      <c r="E90" t="s">
        <v>442</v>
      </c>
      <c r="F90" s="13">
        <v>2434</v>
      </c>
      <c r="G90" s="13">
        <v>1856</v>
      </c>
      <c r="H90" s="13">
        <v>1258</v>
      </c>
      <c r="I90" s="13">
        <v>983</v>
      </c>
      <c r="J90" s="13"/>
      <c r="K90" s="13"/>
      <c r="L90" s="13"/>
      <c r="M90" s="13"/>
      <c r="N90" s="13">
        <v>1356</v>
      </c>
      <c r="O90" s="13">
        <v>1042</v>
      </c>
      <c r="P90" s="13"/>
      <c r="Q90" s="13"/>
      <c r="R90" s="13">
        <v>229597</v>
      </c>
      <c r="S90" s="13">
        <v>234113.42600000006</v>
      </c>
      <c r="T90" s="13">
        <v>236713.24799999996</v>
      </c>
      <c r="U90" s="14">
        <f t="shared" si="15"/>
        <v>1060.1183813377352</v>
      </c>
      <c r="V90" s="14">
        <f t="shared" si="15"/>
        <v>808.3729317020692</v>
      </c>
      <c r="W90" s="14">
        <f t="shared" si="15"/>
        <v>547.91656685409646</v>
      </c>
      <c r="X90" s="14">
        <f t="shared" si="16"/>
        <v>419.88194218301675</v>
      </c>
      <c r="Y90" s="14">
        <f t="shared" si="16"/>
        <v>0</v>
      </c>
      <c r="Z90" s="14">
        <f t="shared" si="16"/>
        <v>0</v>
      </c>
      <c r="AA90" s="14">
        <f t="shared" si="16"/>
        <v>0</v>
      </c>
      <c r="AB90" s="14">
        <f t="shared" si="17"/>
        <v>0</v>
      </c>
      <c r="AC90" s="14">
        <f t="shared" si="18"/>
        <v>579.20642278755918</v>
      </c>
      <c r="AD90" s="14">
        <f t="shared" si="18"/>
        <v>445.08340158159046</v>
      </c>
      <c r="AE90" s="14">
        <f t="shared" si="18"/>
        <v>0</v>
      </c>
      <c r="AF90" s="14">
        <f t="shared" si="19"/>
        <v>0</v>
      </c>
    </row>
    <row r="91" spans="1:32" x14ac:dyDescent="0.3">
      <c r="A91" t="s">
        <v>241</v>
      </c>
      <c r="B91" t="s">
        <v>276</v>
      </c>
      <c r="C91" t="s">
        <v>317</v>
      </c>
      <c r="D91" t="s">
        <v>445</v>
      </c>
      <c r="E91" t="s">
        <v>446</v>
      </c>
      <c r="F91" s="13">
        <v>1509</v>
      </c>
      <c r="G91" s="13">
        <v>1530</v>
      </c>
      <c r="H91" s="13">
        <v>789</v>
      </c>
      <c r="I91" s="13">
        <v>905</v>
      </c>
      <c r="J91" s="13"/>
      <c r="K91" s="13"/>
      <c r="L91" s="13"/>
      <c r="M91" s="13"/>
      <c r="N91" s="13">
        <v>611</v>
      </c>
      <c r="O91" s="13">
        <v>1111</v>
      </c>
      <c r="P91" s="13"/>
      <c r="Q91" s="13"/>
      <c r="R91" s="13">
        <v>205172</v>
      </c>
      <c r="S91" s="13">
        <v>207846.17300000007</v>
      </c>
      <c r="T91" s="13">
        <v>209104.37600000011</v>
      </c>
      <c r="U91" s="14">
        <f t="shared" si="15"/>
        <v>735.48047491860484</v>
      </c>
      <c r="V91" s="14">
        <f t="shared" si="15"/>
        <v>745.71578967890355</v>
      </c>
      <c r="W91" s="14">
        <f t="shared" si="15"/>
        <v>384.55539742265029</v>
      </c>
      <c r="X91" s="14">
        <f t="shared" si="16"/>
        <v>435.4181686087623</v>
      </c>
      <c r="Y91" s="14">
        <f t="shared" si="16"/>
        <v>0</v>
      </c>
      <c r="Z91" s="14">
        <f t="shared" si="16"/>
        <v>0</v>
      </c>
      <c r="AA91" s="14">
        <f t="shared" si="16"/>
        <v>0</v>
      </c>
      <c r="AB91" s="14">
        <f t="shared" si="17"/>
        <v>0</v>
      </c>
      <c r="AC91" s="14">
        <f t="shared" si="18"/>
        <v>293.96740444193784</v>
      </c>
      <c r="AD91" s="14">
        <f t="shared" si="18"/>
        <v>534.52992853517674</v>
      </c>
      <c r="AE91" s="14">
        <f t="shared" si="18"/>
        <v>0</v>
      </c>
      <c r="AF91" s="14">
        <f t="shared" si="19"/>
        <v>0</v>
      </c>
    </row>
    <row r="92" spans="1:32" x14ac:dyDescent="0.3">
      <c r="A92" t="s">
        <v>259</v>
      </c>
      <c r="B92" t="s">
        <v>283</v>
      </c>
      <c r="C92" t="s">
        <v>307</v>
      </c>
      <c r="D92" t="s">
        <v>449</v>
      </c>
      <c r="E92" t="s">
        <v>450</v>
      </c>
      <c r="F92" s="13">
        <v>768</v>
      </c>
      <c r="G92" s="13">
        <v>868</v>
      </c>
      <c r="H92" s="13">
        <v>635</v>
      </c>
      <c r="I92" s="13">
        <v>482</v>
      </c>
      <c r="J92" s="13"/>
      <c r="K92" s="13"/>
      <c r="L92" s="13"/>
      <c r="M92" s="13"/>
      <c r="N92" s="13">
        <v>522</v>
      </c>
      <c r="O92" s="13">
        <v>700</v>
      </c>
      <c r="P92" s="13"/>
      <c r="Q92" s="13"/>
      <c r="R92" s="13">
        <v>115929</v>
      </c>
      <c r="S92" s="13">
        <v>116065.72800000003</v>
      </c>
      <c r="T92" s="13">
        <v>116613.65400000002</v>
      </c>
      <c r="U92" s="14">
        <f t="shared" si="15"/>
        <v>662.47444556582047</v>
      </c>
      <c r="V92" s="14">
        <f t="shared" si="15"/>
        <v>748.73413899886998</v>
      </c>
      <c r="W92" s="14">
        <f t="shared" si="15"/>
        <v>547.74905329986461</v>
      </c>
      <c r="X92" s="14">
        <f t="shared" si="16"/>
        <v>415.2819340434412</v>
      </c>
      <c r="Y92" s="14">
        <f t="shared" si="16"/>
        <v>0</v>
      </c>
      <c r="Z92" s="14">
        <f t="shared" si="16"/>
        <v>0</v>
      </c>
      <c r="AA92" s="14">
        <f t="shared" si="16"/>
        <v>0</v>
      </c>
      <c r="AB92" s="14">
        <f t="shared" si="17"/>
        <v>0</v>
      </c>
      <c r="AC92" s="14">
        <f t="shared" si="18"/>
        <v>449.74516508439069</v>
      </c>
      <c r="AD92" s="14">
        <f t="shared" si="18"/>
        <v>603.10654321661582</v>
      </c>
      <c r="AE92" s="14">
        <f t="shared" si="18"/>
        <v>0</v>
      </c>
      <c r="AF92" s="14">
        <f t="shared" si="19"/>
        <v>0</v>
      </c>
    </row>
    <row r="93" spans="1:32" x14ac:dyDescent="0.3">
      <c r="A93" t="s">
        <v>241</v>
      </c>
      <c r="B93" t="s">
        <v>276</v>
      </c>
      <c r="C93" t="s">
        <v>317</v>
      </c>
      <c r="D93" t="s">
        <v>451</v>
      </c>
      <c r="E93" t="s">
        <v>452</v>
      </c>
      <c r="F93" s="13">
        <v>1408</v>
      </c>
      <c r="G93" s="13">
        <v>1806</v>
      </c>
      <c r="H93" s="13">
        <v>1697</v>
      </c>
      <c r="I93" s="13">
        <v>1643</v>
      </c>
      <c r="J93" s="13"/>
      <c r="K93" s="13"/>
      <c r="L93" s="13"/>
      <c r="M93" s="13"/>
      <c r="N93" s="13">
        <v>1585</v>
      </c>
      <c r="O93" s="13">
        <v>1316</v>
      </c>
      <c r="P93" s="13"/>
      <c r="Q93" s="13"/>
      <c r="R93" s="13">
        <v>193584</v>
      </c>
      <c r="S93" s="13">
        <v>197389.96000000005</v>
      </c>
      <c r="T93" s="13">
        <v>199928.95100000003</v>
      </c>
      <c r="U93" s="14">
        <f t="shared" si="15"/>
        <v>727.33283742458048</v>
      </c>
      <c r="V93" s="14">
        <f t="shared" si="15"/>
        <v>932.92834118522194</v>
      </c>
      <c r="W93" s="14">
        <f t="shared" si="15"/>
        <v>876.62203487891554</v>
      </c>
      <c r="X93" s="14">
        <f t="shared" si="16"/>
        <v>832.36249705912076</v>
      </c>
      <c r="Y93" s="14">
        <f t="shared" si="16"/>
        <v>0</v>
      </c>
      <c r="Z93" s="14">
        <f t="shared" si="16"/>
        <v>0</v>
      </c>
      <c r="AA93" s="14">
        <f t="shared" si="16"/>
        <v>0</v>
      </c>
      <c r="AB93" s="14">
        <f t="shared" si="17"/>
        <v>0</v>
      </c>
      <c r="AC93" s="14">
        <f t="shared" si="18"/>
        <v>802.97903702903614</v>
      </c>
      <c r="AD93" s="14">
        <f t="shared" si="18"/>
        <v>666.70057585502309</v>
      </c>
      <c r="AE93" s="14">
        <f t="shared" si="18"/>
        <v>0</v>
      </c>
      <c r="AF93" s="14">
        <f t="shared" si="19"/>
        <v>0</v>
      </c>
    </row>
    <row r="94" spans="1:32" x14ac:dyDescent="0.3">
      <c r="A94" t="s">
        <v>241</v>
      </c>
      <c r="B94" t="s">
        <v>276</v>
      </c>
      <c r="C94" t="s">
        <v>317</v>
      </c>
      <c r="D94" t="s">
        <v>453</v>
      </c>
      <c r="E94" t="s">
        <v>454</v>
      </c>
      <c r="F94" s="13">
        <v>740</v>
      </c>
      <c r="G94" s="13">
        <v>1011</v>
      </c>
      <c r="H94" s="13">
        <v>1056</v>
      </c>
      <c r="I94" s="13">
        <v>846</v>
      </c>
      <c r="J94" s="13"/>
      <c r="K94" s="13"/>
      <c r="L94" s="13"/>
      <c r="M94" s="13"/>
      <c r="N94" s="13">
        <v>532</v>
      </c>
      <c r="O94" s="13">
        <v>585</v>
      </c>
      <c r="P94" s="13"/>
      <c r="Q94" s="13"/>
      <c r="R94" s="13">
        <v>127266</v>
      </c>
      <c r="S94" s="13">
        <v>128050.23099999997</v>
      </c>
      <c r="T94" s="13">
        <v>127967.19099999999</v>
      </c>
      <c r="U94" s="14">
        <f t="shared" si="15"/>
        <v>581.45930570615883</v>
      </c>
      <c r="V94" s="14">
        <f t="shared" si="15"/>
        <v>794.39913252557642</v>
      </c>
      <c r="W94" s="14">
        <f t="shared" si="15"/>
        <v>829.75814435905897</v>
      </c>
      <c r="X94" s="14">
        <f t="shared" si="16"/>
        <v>660.67823024856568</v>
      </c>
      <c r="Y94" s="14">
        <f t="shared" si="16"/>
        <v>0</v>
      </c>
      <c r="Z94" s="14">
        <f t="shared" si="16"/>
        <v>0</v>
      </c>
      <c r="AA94" s="14">
        <f t="shared" si="16"/>
        <v>0</v>
      </c>
      <c r="AB94" s="14">
        <f t="shared" si="17"/>
        <v>0</v>
      </c>
      <c r="AC94" s="14">
        <f t="shared" si="18"/>
        <v>415.46196039271507</v>
      </c>
      <c r="AD94" s="14">
        <f t="shared" si="18"/>
        <v>456.85196772507197</v>
      </c>
      <c r="AE94" s="14">
        <f t="shared" si="18"/>
        <v>0</v>
      </c>
      <c r="AF94" s="14">
        <f t="shared" si="19"/>
        <v>0</v>
      </c>
    </row>
    <row r="95" spans="1:32" x14ac:dyDescent="0.3">
      <c r="A95" t="s">
        <v>259</v>
      </c>
      <c r="B95" t="s">
        <v>283</v>
      </c>
      <c r="C95" t="s">
        <v>313</v>
      </c>
      <c r="D95" t="s">
        <v>457</v>
      </c>
      <c r="E95" t="s">
        <v>458</v>
      </c>
      <c r="F95" s="13">
        <v>14373</v>
      </c>
      <c r="G95" s="13">
        <v>13316</v>
      </c>
      <c r="H95" s="13">
        <v>12705</v>
      </c>
      <c r="I95" s="13">
        <v>13809</v>
      </c>
      <c r="J95" s="13"/>
      <c r="K95" s="13"/>
      <c r="L95" s="13"/>
      <c r="M95" s="13"/>
      <c r="N95" s="13">
        <v>14405</v>
      </c>
      <c r="O95" s="13">
        <v>14057</v>
      </c>
      <c r="P95" s="13"/>
      <c r="Q95" s="13"/>
      <c r="R95" s="13">
        <v>1218546</v>
      </c>
      <c r="S95" s="13">
        <v>1227762.0819999999</v>
      </c>
      <c r="T95" s="13">
        <v>1237509.817</v>
      </c>
      <c r="U95" s="14">
        <f t="shared" si="15"/>
        <v>1179.520510510067</v>
      </c>
      <c r="V95" s="14">
        <f t="shared" si="15"/>
        <v>1092.7777859842795</v>
      </c>
      <c r="W95" s="14">
        <f t="shared" si="15"/>
        <v>1042.636059697377</v>
      </c>
      <c r="X95" s="14">
        <f t="shared" si="16"/>
        <v>1124.7293105440604</v>
      </c>
      <c r="Y95" s="14">
        <f t="shared" si="16"/>
        <v>0</v>
      </c>
      <c r="Z95" s="14">
        <f t="shared" si="16"/>
        <v>0</v>
      </c>
      <c r="AA95" s="14">
        <f t="shared" si="16"/>
        <v>0</v>
      </c>
      <c r="AB95" s="14">
        <f t="shared" si="17"/>
        <v>0</v>
      </c>
      <c r="AC95" s="14">
        <f t="shared" si="18"/>
        <v>1173.2729175456</v>
      </c>
      <c r="AD95" s="14">
        <f t="shared" si="18"/>
        <v>1144.9286637930231</v>
      </c>
      <c r="AE95" s="14">
        <f t="shared" si="18"/>
        <v>0</v>
      </c>
      <c r="AF95" s="14">
        <f t="shared" si="19"/>
        <v>0</v>
      </c>
    </row>
    <row r="96" spans="1:32" x14ac:dyDescent="0.3">
      <c r="A96" t="s">
        <v>226</v>
      </c>
      <c r="B96" t="s">
        <v>245</v>
      </c>
      <c r="C96" t="s">
        <v>220</v>
      </c>
      <c r="D96" t="s">
        <v>459</v>
      </c>
      <c r="E96" t="s">
        <v>460</v>
      </c>
      <c r="F96" s="13">
        <v>1810</v>
      </c>
      <c r="G96" s="13">
        <v>2180</v>
      </c>
      <c r="H96" s="13">
        <v>2049</v>
      </c>
      <c r="I96" s="13">
        <v>2436</v>
      </c>
      <c r="J96" s="13"/>
      <c r="K96" s="13"/>
      <c r="L96" s="13"/>
      <c r="M96" s="13"/>
      <c r="N96" s="13">
        <v>1637</v>
      </c>
      <c r="O96" s="13">
        <v>2001</v>
      </c>
      <c r="P96" s="13"/>
      <c r="Q96" s="13"/>
      <c r="R96" s="13">
        <v>204219</v>
      </c>
      <c r="S96" s="13">
        <v>204187.73300000007</v>
      </c>
      <c r="T96" s="13">
        <v>204168.02799999996</v>
      </c>
      <c r="U96" s="14">
        <f t="shared" si="15"/>
        <v>886.30342916183122</v>
      </c>
      <c r="V96" s="14">
        <f t="shared" si="15"/>
        <v>1067.4814782170122</v>
      </c>
      <c r="W96" s="14">
        <f t="shared" si="15"/>
        <v>1003.3346554434211</v>
      </c>
      <c r="X96" s="14">
        <f t="shared" si="16"/>
        <v>1193.0197589293962</v>
      </c>
      <c r="Y96" s="14">
        <f t="shared" si="16"/>
        <v>0</v>
      </c>
      <c r="Z96" s="14">
        <f t="shared" si="16"/>
        <v>0</v>
      </c>
      <c r="AA96" s="14">
        <f t="shared" si="16"/>
        <v>0</v>
      </c>
      <c r="AB96" s="14">
        <f t="shared" si="17"/>
        <v>0</v>
      </c>
      <c r="AC96" s="14">
        <f t="shared" si="18"/>
        <v>801.71319596363776</v>
      </c>
      <c r="AD96" s="14">
        <f t="shared" si="18"/>
        <v>979.98051626343261</v>
      </c>
      <c r="AE96" s="14">
        <f t="shared" si="18"/>
        <v>0</v>
      </c>
      <c r="AF96" s="14">
        <f t="shared" si="19"/>
        <v>0</v>
      </c>
    </row>
    <row r="97" spans="1:32" x14ac:dyDescent="0.3">
      <c r="A97" t="s">
        <v>241</v>
      </c>
      <c r="B97" t="s">
        <v>276</v>
      </c>
      <c r="C97" t="s">
        <v>317</v>
      </c>
      <c r="D97" t="s">
        <v>463</v>
      </c>
      <c r="E97" t="s">
        <v>464</v>
      </c>
      <c r="F97" s="13">
        <v>1095</v>
      </c>
      <c r="G97" s="13">
        <v>604</v>
      </c>
      <c r="H97" s="13">
        <v>649</v>
      </c>
      <c r="I97" s="13">
        <v>703</v>
      </c>
      <c r="J97" s="13"/>
      <c r="K97" s="13"/>
      <c r="L97" s="13"/>
      <c r="M97" s="13"/>
      <c r="N97" s="13">
        <v>668</v>
      </c>
      <c r="O97" s="13">
        <v>452</v>
      </c>
      <c r="P97" s="13"/>
      <c r="Q97" s="13"/>
      <c r="R97" s="13">
        <v>136000</v>
      </c>
      <c r="S97" s="13">
        <v>139049.64399999994</v>
      </c>
      <c r="T97" s="13">
        <v>140550.80599999995</v>
      </c>
      <c r="U97" s="14">
        <f t="shared" si="15"/>
        <v>805.14705882352939</v>
      </c>
      <c r="V97" s="14">
        <f t="shared" si="15"/>
        <v>444.11764705882359</v>
      </c>
      <c r="W97" s="14">
        <f t="shared" si="15"/>
        <v>477.20588235294116</v>
      </c>
      <c r="X97" s="14">
        <f t="shared" si="16"/>
        <v>505.57482908766048</v>
      </c>
      <c r="Y97" s="14">
        <f t="shared" si="16"/>
        <v>0</v>
      </c>
      <c r="Z97" s="14">
        <f t="shared" si="16"/>
        <v>0</v>
      </c>
      <c r="AA97" s="14">
        <f t="shared" si="16"/>
        <v>0</v>
      </c>
      <c r="AB97" s="14">
        <f t="shared" si="17"/>
        <v>0</v>
      </c>
      <c r="AC97" s="14">
        <f t="shared" si="18"/>
        <v>480.40396277461906</v>
      </c>
      <c r="AD97" s="14">
        <f t="shared" si="18"/>
        <v>325.06375924270628</v>
      </c>
      <c r="AE97" s="14">
        <f t="shared" si="18"/>
        <v>0</v>
      </c>
      <c r="AF97" s="14">
        <f t="shared" si="19"/>
        <v>0</v>
      </c>
    </row>
    <row r="98" spans="1:32" x14ac:dyDescent="0.3">
      <c r="A98" t="s">
        <v>226</v>
      </c>
      <c r="B98" t="s">
        <v>245</v>
      </c>
      <c r="C98" t="s">
        <v>220</v>
      </c>
      <c r="D98" t="s">
        <v>465</v>
      </c>
      <c r="E98" t="s">
        <v>466</v>
      </c>
      <c r="F98" s="13">
        <v>2439</v>
      </c>
      <c r="G98" s="13">
        <v>2247</v>
      </c>
      <c r="H98" s="13">
        <v>2534</v>
      </c>
      <c r="I98" s="13">
        <v>2308</v>
      </c>
      <c r="J98" s="13"/>
      <c r="K98" s="13"/>
      <c r="L98" s="13"/>
      <c r="M98" s="13"/>
      <c r="N98" s="13">
        <v>3004</v>
      </c>
      <c r="O98" s="13">
        <v>2816</v>
      </c>
      <c r="P98" s="13"/>
      <c r="Q98" s="13"/>
      <c r="R98" s="13">
        <v>337330</v>
      </c>
      <c r="S98" s="13">
        <v>339746.97899999993</v>
      </c>
      <c r="T98" s="13">
        <v>341362.39200000005</v>
      </c>
      <c r="U98" s="14">
        <f t="shared" si="15"/>
        <v>723.03085998873507</v>
      </c>
      <c r="V98" s="14">
        <f t="shared" si="15"/>
        <v>666.11330151483708</v>
      </c>
      <c r="W98" s="14">
        <f t="shared" si="15"/>
        <v>751.19319360863255</v>
      </c>
      <c r="X98" s="14">
        <f t="shared" si="16"/>
        <v>679.32907212105056</v>
      </c>
      <c r="Y98" s="14">
        <f t="shared" si="16"/>
        <v>0</v>
      </c>
      <c r="Z98" s="14">
        <f t="shared" si="16"/>
        <v>0</v>
      </c>
      <c r="AA98" s="14">
        <f t="shared" si="16"/>
        <v>0</v>
      </c>
      <c r="AB98" s="14">
        <f t="shared" si="17"/>
        <v>0</v>
      </c>
      <c r="AC98" s="14">
        <f t="shared" si="18"/>
        <v>884.18740582826513</v>
      </c>
      <c r="AD98" s="14">
        <f t="shared" si="18"/>
        <v>828.85210879240833</v>
      </c>
      <c r="AE98" s="14">
        <f t="shared" si="18"/>
        <v>0</v>
      </c>
      <c r="AF98" s="14">
        <f t="shared" si="19"/>
        <v>0</v>
      </c>
    </row>
    <row r="99" spans="1:32" x14ac:dyDescent="0.3">
      <c r="A99" t="s">
        <v>226</v>
      </c>
      <c r="B99" t="s">
        <v>236</v>
      </c>
      <c r="C99" t="s">
        <v>243</v>
      </c>
      <c r="D99" t="s">
        <v>467</v>
      </c>
      <c r="E99" t="s">
        <v>468</v>
      </c>
      <c r="F99" s="13">
        <v>1226</v>
      </c>
      <c r="G99" s="13">
        <v>1643</v>
      </c>
      <c r="H99" s="13">
        <v>848</v>
      </c>
      <c r="I99" s="13">
        <v>905</v>
      </c>
      <c r="J99" s="13"/>
      <c r="K99" s="13"/>
      <c r="L99" s="13"/>
      <c r="M99" s="13"/>
      <c r="N99" s="13">
        <v>957</v>
      </c>
      <c r="O99" s="13">
        <v>1435</v>
      </c>
      <c r="P99" s="13"/>
      <c r="Q99" s="13"/>
      <c r="R99" s="13">
        <v>115630</v>
      </c>
      <c r="S99" s="13">
        <v>115721.51300000004</v>
      </c>
      <c r="T99" s="13">
        <v>115899.30000000002</v>
      </c>
      <c r="U99" s="14">
        <f t="shared" si="15"/>
        <v>1060.2784744443484</v>
      </c>
      <c r="V99" s="14">
        <f t="shared" si="15"/>
        <v>1420.911528150134</v>
      </c>
      <c r="W99" s="14">
        <f t="shared" si="15"/>
        <v>733.37369194845633</v>
      </c>
      <c r="X99" s="14">
        <f t="shared" si="16"/>
        <v>782.0499201388767</v>
      </c>
      <c r="Y99" s="14">
        <f t="shared" si="16"/>
        <v>0</v>
      </c>
      <c r="Z99" s="14">
        <f t="shared" si="16"/>
        <v>0</v>
      </c>
      <c r="AA99" s="14">
        <f t="shared" si="16"/>
        <v>0</v>
      </c>
      <c r="AB99" s="14">
        <f t="shared" si="17"/>
        <v>0</v>
      </c>
      <c r="AC99" s="14">
        <f t="shared" si="18"/>
        <v>826.98538516343092</v>
      </c>
      <c r="AD99" s="14">
        <f t="shared" si="18"/>
        <v>1240.0460059660641</v>
      </c>
      <c r="AE99" s="14">
        <f t="shared" si="18"/>
        <v>0</v>
      </c>
      <c r="AF99" s="14">
        <f t="shared" si="19"/>
        <v>0</v>
      </c>
    </row>
    <row r="100" spans="1:32" x14ac:dyDescent="0.3">
      <c r="A100" t="s">
        <v>241</v>
      </c>
      <c r="B100" t="s">
        <v>276</v>
      </c>
      <c r="C100" t="s">
        <v>317</v>
      </c>
      <c r="D100" t="s">
        <v>471</v>
      </c>
      <c r="E100" t="s">
        <v>472</v>
      </c>
      <c r="F100" s="13">
        <v>2103</v>
      </c>
      <c r="G100" s="13">
        <v>1990</v>
      </c>
      <c r="H100" s="13">
        <v>1591</v>
      </c>
      <c r="I100" s="13">
        <v>1629</v>
      </c>
      <c r="J100" s="13"/>
      <c r="K100" s="13"/>
      <c r="L100" s="13"/>
      <c r="M100" s="13"/>
      <c r="N100" s="13">
        <v>1768</v>
      </c>
      <c r="O100" s="13">
        <v>1450</v>
      </c>
      <c r="P100" s="13"/>
      <c r="Q100" s="13"/>
      <c r="R100" s="13">
        <v>261416</v>
      </c>
      <c r="S100" s="13">
        <v>265227.77900000004</v>
      </c>
      <c r="T100" s="13">
        <v>267152.68999999989</v>
      </c>
      <c r="U100" s="14">
        <f t="shared" si="15"/>
        <v>804.46491415980654</v>
      </c>
      <c r="V100" s="14">
        <f t="shared" si="15"/>
        <v>761.2387918107537</v>
      </c>
      <c r="W100" s="14">
        <f t="shared" si="15"/>
        <v>608.60850139241677</v>
      </c>
      <c r="X100" s="14">
        <f t="shared" si="16"/>
        <v>614.18905898239257</v>
      </c>
      <c r="Y100" s="14">
        <f t="shared" si="16"/>
        <v>0</v>
      </c>
      <c r="Z100" s="14">
        <f t="shared" si="16"/>
        <v>0</v>
      </c>
      <c r="AA100" s="14">
        <f t="shared" si="16"/>
        <v>0</v>
      </c>
      <c r="AB100" s="14">
        <f t="shared" si="17"/>
        <v>0</v>
      </c>
      <c r="AC100" s="14">
        <f t="shared" si="18"/>
        <v>666.59684240691843</v>
      </c>
      <c r="AD100" s="14">
        <f t="shared" si="18"/>
        <v>546.69989903282328</v>
      </c>
      <c r="AE100" s="14">
        <f t="shared" si="18"/>
        <v>0</v>
      </c>
      <c r="AF100" s="14">
        <f t="shared" si="19"/>
        <v>0</v>
      </c>
    </row>
    <row r="101" spans="1:32" x14ac:dyDescent="0.3">
      <c r="A101" t="s">
        <v>226</v>
      </c>
      <c r="B101" t="s">
        <v>236</v>
      </c>
      <c r="C101" t="s">
        <v>261</v>
      </c>
      <c r="D101" t="s">
        <v>473</v>
      </c>
      <c r="E101" t="s">
        <v>474</v>
      </c>
      <c r="F101" s="13">
        <v>14050</v>
      </c>
      <c r="G101" s="13">
        <v>13791</v>
      </c>
      <c r="H101" s="13">
        <v>13159</v>
      </c>
      <c r="I101" s="13">
        <v>10599</v>
      </c>
      <c r="J101" s="13"/>
      <c r="K101" s="13"/>
      <c r="L101" s="13"/>
      <c r="M101" s="13"/>
      <c r="N101" s="13">
        <v>9337</v>
      </c>
      <c r="O101" s="13">
        <v>9068</v>
      </c>
      <c r="P101" s="13"/>
      <c r="Q101" s="13"/>
      <c r="R101" s="13">
        <v>953999</v>
      </c>
      <c r="S101" s="13">
        <v>953105.60200000007</v>
      </c>
      <c r="T101" s="13">
        <v>955193.95900000003</v>
      </c>
      <c r="U101" s="14">
        <f t="shared" si="15"/>
        <v>1472.7478749977727</v>
      </c>
      <c r="V101" s="14">
        <f t="shared" si="15"/>
        <v>1445.5989995796642</v>
      </c>
      <c r="W101" s="14">
        <f t="shared" si="15"/>
        <v>1379.3515506829672</v>
      </c>
      <c r="X101" s="14">
        <f t="shared" si="16"/>
        <v>1112.0488619266346</v>
      </c>
      <c r="Y101" s="14">
        <f t="shared" si="16"/>
        <v>0</v>
      </c>
      <c r="Z101" s="14">
        <f t="shared" si="16"/>
        <v>0</v>
      </c>
      <c r="AA101" s="14">
        <f t="shared" si="16"/>
        <v>0</v>
      </c>
      <c r="AB101" s="14">
        <f t="shared" si="17"/>
        <v>0</v>
      </c>
      <c r="AC101" s="14">
        <f t="shared" si="18"/>
        <v>979.63960975648524</v>
      </c>
      <c r="AD101" s="14">
        <f t="shared" si="18"/>
        <v>951.4160845316278</v>
      </c>
      <c r="AE101" s="14">
        <f t="shared" si="18"/>
        <v>0</v>
      </c>
      <c r="AF101" s="14">
        <f t="shared" si="19"/>
        <v>0</v>
      </c>
    </row>
    <row r="102" spans="1:32" x14ac:dyDescent="0.3">
      <c r="A102" t="s">
        <v>226</v>
      </c>
      <c r="B102" t="s">
        <v>245</v>
      </c>
      <c r="C102" t="s">
        <v>220</v>
      </c>
      <c r="D102" t="s">
        <v>477</v>
      </c>
      <c r="E102" t="s">
        <v>478</v>
      </c>
      <c r="F102" s="13">
        <v>8576</v>
      </c>
      <c r="G102" s="13">
        <v>9552</v>
      </c>
      <c r="H102" s="13">
        <v>10328</v>
      </c>
      <c r="I102" s="13">
        <v>10437</v>
      </c>
      <c r="J102" s="13"/>
      <c r="K102" s="13"/>
      <c r="L102" s="13"/>
      <c r="M102" s="13"/>
      <c r="N102" s="13">
        <v>8729</v>
      </c>
      <c r="O102" s="13">
        <v>9809</v>
      </c>
      <c r="P102" s="13"/>
      <c r="Q102" s="13"/>
      <c r="R102" s="13">
        <v>618578</v>
      </c>
      <c r="S102" s="13">
        <v>622189.98900000018</v>
      </c>
      <c r="T102" s="13">
        <v>624250.67900000035</v>
      </c>
      <c r="U102" s="14">
        <f t="shared" si="15"/>
        <v>1386.4055947673535</v>
      </c>
      <c r="V102" s="14">
        <f t="shared" si="15"/>
        <v>1544.1868285002051</v>
      </c>
      <c r="W102" s="14">
        <f t="shared" si="15"/>
        <v>1669.6358422058333</v>
      </c>
      <c r="X102" s="14">
        <f t="shared" si="16"/>
        <v>1677.4618982177158</v>
      </c>
      <c r="Y102" s="14">
        <f t="shared" si="16"/>
        <v>0</v>
      </c>
      <c r="Z102" s="14">
        <f t="shared" si="16"/>
        <v>0</v>
      </c>
      <c r="AA102" s="14">
        <f t="shared" si="16"/>
        <v>0</v>
      </c>
      <c r="AB102" s="14">
        <f t="shared" si="17"/>
        <v>0</v>
      </c>
      <c r="AC102" s="14">
        <f t="shared" si="18"/>
        <v>1402.9476774496925</v>
      </c>
      <c r="AD102" s="14">
        <f t="shared" si="18"/>
        <v>1576.5280980758432</v>
      </c>
      <c r="AE102" s="14">
        <f t="shared" si="18"/>
        <v>0</v>
      </c>
      <c r="AF102" s="14">
        <f t="shared" si="19"/>
        <v>0</v>
      </c>
    </row>
    <row r="103" spans="1:32" x14ac:dyDescent="0.3">
      <c r="A103" t="s">
        <v>232</v>
      </c>
      <c r="B103" t="s">
        <v>254</v>
      </c>
      <c r="C103" t="s">
        <v>281</v>
      </c>
      <c r="D103" t="s">
        <v>481</v>
      </c>
      <c r="E103" t="s">
        <v>482</v>
      </c>
      <c r="F103" s="13">
        <v>2145</v>
      </c>
      <c r="G103" s="13">
        <v>2839</v>
      </c>
      <c r="H103" s="13">
        <v>2077</v>
      </c>
      <c r="I103" s="13">
        <v>1484</v>
      </c>
      <c r="J103" s="13"/>
      <c r="K103" s="13"/>
      <c r="L103" s="13"/>
      <c r="M103" s="13"/>
      <c r="N103" s="13">
        <v>1246</v>
      </c>
      <c r="O103" s="13">
        <v>1312</v>
      </c>
      <c r="P103" s="13"/>
      <c r="Q103" s="13"/>
      <c r="R103" s="13">
        <v>269762</v>
      </c>
      <c r="S103" s="13">
        <v>271072.4329999999</v>
      </c>
      <c r="T103" s="13">
        <v>272917.1339999999</v>
      </c>
      <c r="U103" s="14">
        <f t="shared" si="15"/>
        <v>795.14535034586038</v>
      </c>
      <c r="V103" s="14">
        <f t="shared" si="15"/>
        <v>1052.4091606675515</v>
      </c>
      <c r="W103" s="14">
        <f t="shared" si="15"/>
        <v>769.93794529993113</v>
      </c>
      <c r="X103" s="14">
        <f t="shared" si="16"/>
        <v>547.4551519593291</v>
      </c>
      <c r="Y103" s="14">
        <f t="shared" si="16"/>
        <v>0</v>
      </c>
      <c r="Z103" s="14">
        <f t="shared" si="16"/>
        <v>0</v>
      </c>
      <c r="AA103" s="14">
        <f t="shared" si="16"/>
        <v>0</v>
      </c>
      <c r="AB103" s="14">
        <f t="shared" si="17"/>
        <v>0</v>
      </c>
      <c r="AC103" s="14">
        <f t="shared" si="18"/>
        <v>459.65574079604045</v>
      </c>
      <c r="AD103" s="14">
        <f t="shared" si="18"/>
        <v>484.00347666485158</v>
      </c>
      <c r="AE103" s="14">
        <f t="shared" si="18"/>
        <v>0</v>
      </c>
      <c r="AF103" s="14">
        <f t="shared" si="19"/>
        <v>0</v>
      </c>
    </row>
    <row r="104" spans="1:32" x14ac:dyDescent="0.3">
      <c r="A104" t="s">
        <v>232</v>
      </c>
      <c r="B104" t="s">
        <v>254</v>
      </c>
      <c r="C104" t="s">
        <v>281</v>
      </c>
      <c r="D104" t="s">
        <v>485</v>
      </c>
      <c r="E104" t="s">
        <v>486</v>
      </c>
      <c r="F104" s="13">
        <v>4649</v>
      </c>
      <c r="G104" s="13">
        <v>4598</v>
      </c>
      <c r="H104" s="13">
        <v>4681</v>
      </c>
      <c r="I104" s="13">
        <v>4110</v>
      </c>
      <c r="J104" s="13"/>
      <c r="K104" s="13"/>
      <c r="L104" s="13"/>
      <c r="M104" s="13"/>
      <c r="N104" s="13">
        <v>2680</v>
      </c>
      <c r="O104" s="13">
        <v>3202</v>
      </c>
      <c r="P104" s="13"/>
      <c r="Q104" s="13"/>
      <c r="R104" s="13">
        <v>551802</v>
      </c>
      <c r="S104" s="13">
        <v>551712.96899999992</v>
      </c>
      <c r="T104" s="13">
        <v>555489.20100000012</v>
      </c>
      <c r="U104" s="14">
        <f t="shared" si="15"/>
        <v>842.51235044454347</v>
      </c>
      <c r="V104" s="14">
        <f t="shared" si="15"/>
        <v>833.26990478468736</v>
      </c>
      <c r="W104" s="14">
        <f t="shared" si="15"/>
        <v>848.31153203504152</v>
      </c>
      <c r="X104" s="14">
        <f t="shared" si="16"/>
        <v>744.9525805872438</v>
      </c>
      <c r="Y104" s="14">
        <f t="shared" si="16"/>
        <v>0</v>
      </c>
      <c r="Z104" s="14">
        <f t="shared" si="16"/>
        <v>0</v>
      </c>
      <c r="AA104" s="14">
        <f t="shared" si="16"/>
        <v>0</v>
      </c>
      <c r="AB104" s="14">
        <f t="shared" si="17"/>
        <v>0</v>
      </c>
      <c r="AC104" s="14">
        <f t="shared" si="18"/>
        <v>485.75983357027087</v>
      </c>
      <c r="AD104" s="14">
        <f t="shared" si="18"/>
        <v>580.37424891492822</v>
      </c>
      <c r="AE104" s="14">
        <f t="shared" si="18"/>
        <v>0</v>
      </c>
      <c r="AF104" s="14">
        <f t="shared" si="19"/>
        <v>0</v>
      </c>
    </row>
    <row r="105" spans="1:32" x14ac:dyDescent="0.3">
      <c r="A105" t="s">
        <v>241</v>
      </c>
      <c r="B105" t="s">
        <v>276</v>
      </c>
      <c r="C105" t="s">
        <v>317</v>
      </c>
      <c r="D105" t="s">
        <v>487</v>
      </c>
      <c r="E105" t="s">
        <v>488</v>
      </c>
      <c r="F105" s="13">
        <v>892</v>
      </c>
      <c r="G105" s="13">
        <v>1218</v>
      </c>
      <c r="H105" s="13">
        <v>1594</v>
      </c>
      <c r="I105" s="13">
        <v>1082</v>
      </c>
      <c r="J105" s="13"/>
      <c r="K105" s="13"/>
      <c r="L105" s="13"/>
      <c r="M105" s="13"/>
      <c r="N105" s="13">
        <v>672</v>
      </c>
      <c r="O105" s="13">
        <v>646</v>
      </c>
      <c r="P105" s="13"/>
      <c r="Q105" s="13"/>
      <c r="R105" s="13">
        <v>233035</v>
      </c>
      <c r="S105" s="13">
        <v>237477.038</v>
      </c>
      <c r="T105" s="13">
        <v>240421.15699999995</v>
      </c>
      <c r="U105" s="14">
        <f t="shared" si="15"/>
        <v>382.7751196172249</v>
      </c>
      <c r="V105" s="14">
        <f t="shared" si="15"/>
        <v>522.66826871499995</v>
      </c>
      <c r="W105" s="14">
        <f t="shared" si="15"/>
        <v>684.01742227562386</v>
      </c>
      <c r="X105" s="14">
        <f t="shared" si="16"/>
        <v>455.62299795907006</v>
      </c>
      <c r="Y105" s="14">
        <f t="shared" si="16"/>
        <v>0</v>
      </c>
      <c r="Z105" s="14">
        <f t="shared" si="16"/>
        <v>0</v>
      </c>
      <c r="AA105" s="14">
        <f t="shared" si="16"/>
        <v>0</v>
      </c>
      <c r="AB105" s="14">
        <f t="shared" si="17"/>
        <v>0</v>
      </c>
      <c r="AC105" s="14">
        <f t="shared" si="18"/>
        <v>282.97472701339655</v>
      </c>
      <c r="AD105" s="14">
        <f t="shared" si="18"/>
        <v>272.02630007537823</v>
      </c>
      <c r="AE105" s="14">
        <f t="shared" si="18"/>
        <v>0</v>
      </c>
      <c r="AF105" s="14">
        <f t="shared" si="19"/>
        <v>0</v>
      </c>
    </row>
    <row r="106" spans="1:32" x14ac:dyDescent="0.3">
      <c r="A106" t="s">
        <v>232</v>
      </c>
      <c r="B106" t="s">
        <v>254</v>
      </c>
      <c r="C106" t="s">
        <v>281</v>
      </c>
      <c r="D106" t="s">
        <v>491</v>
      </c>
      <c r="E106" t="s">
        <v>492</v>
      </c>
      <c r="F106" s="13">
        <v>7446</v>
      </c>
      <c r="G106" s="13">
        <v>6539</v>
      </c>
      <c r="H106" s="13">
        <v>7015</v>
      </c>
      <c r="I106" s="13">
        <v>6198</v>
      </c>
      <c r="J106" s="13"/>
      <c r="K106" s="13"/>
      <c r="L106" s="13"/>
      <c r="M106" s="13"/>
      <c r="N106" s="13">
        <v>6117</v>
      </c>
      <c r="O106" s="13">
        <v>6848</v>
      </c>
      <c r="P106" s="13"/>
      <c r="Q106" s="13"/>
      <c r="R106" s="13">
        <v>606518</v>
      </c>
      <c r="S106" s="13">
        <v>608012.29700000002</v>
      </c>
      <c r="T106" s="13">
        <v>611057.96100000001</v>
      </c>
      <c r="U106" s="14">
        <f t="shared" si="15"/>
        <v>1227.6634823698555</v>
      </c>
      <c r="V106" s="14">
        <f t="shared" si="15"/>
        <v>1078.121341823326</v>
      </c>
      <c r="W106" s="14">
        <f t="shared" si="15"/>
        <v>1156.6021123857824</v>
      </c>
      <c r="X106" s="14">
        <f t="shared" si="16"/>
        <v>1019.387277293834</v>
      </c>
      <c r="Y106" s="14">
        <f t="shared" si="16"/>
        <v>0</v>
      </c>
      <c r="Z106" s="14">
        <f t="shared" si="16"/>
        <v>0</v>
      </c>
      <c r="AA106" s="14">
        <f t="shared" si="16"/>
        <v>0</v>
      </c>
      <c r="AB106" s="14">
        <f t="shared" si="17"/>
        <v>0</v>
      </c>
      <c r="AC106" s="14">
        <f t="shared" si="18"/>
        <v>1006.0651783166155</v>
      </c>
      <c r="AD106" s="14">
        <f t="shared" si="18"/>
        <v>1126.2930098270692</v>
      </c>
      <c r="AE106" s="14">
        <f t="shared" si="18"/>
        <v>0</v>
      </c>
      <c r="AF106" s="14">
        <f t="shared" si="19"/>
        <v>0</v>
      </c>
    </row>
    <row r="107" spans="1:32" x14ac:dyDescent="0.3">
      <c r="A107" t="s">
        <v>226</v>
      </c>
      <c r="B107" t="s">
        <v>236</v>
      </c>
      <c r="C107" t="s">
        <v>243</v>
      </c>
      <c r="D107" t="s">
        <v>495</v>
      </c>
      <c r="E107" t="s">
        <v>496</v>
      </c>
      <c r="F107" s="13">
        <v>4875</v>
      </c>
      <c r="G107" s="13">
        <v>4531</v>
      </c>
      <c r="H107" s="13">
        <v>4851</v>
      </c>
      <c r="I107" s="13">
        <v>3965</v>
      </c>
      <c r="J107" s="13"/>
      <c r="K107" s="13"/>
      <c r="L107" s="13"/>
      <c r="M107" s="13"/>
      <c r="N107" s="13">
        <v>4264</v>
      </c>
      <c r="O107" s="13">
        <v>5163</v>
      </c>
      <c r="P107" s="13"/>
      <c r="Q107" s="13"/>
      <c r="R107" s="13">
        <v>397993</v>
      </c>
      <c r="S107" s="13">
        <v>400857.3029999999</v>
      </c>
      <c r="T107" s="13">
        <v>402798.68000000005</v>
      </c>
      <c r="U107" s="14">
        <f t="shared" si="15"/>
        <v>1224.8959152547909</v>
      </c>
      <c r="V107" s="14">
        <f t="shared" si="15"/>
        <v>1138.4622342604016</v>
      </c>
      <c r="W107" s="14">
        <f t="shared" si="15"/>
        <v>1218.8656584412288</v>
      </c>
      <c r="X107" s="14">
        <f t="shared" si="16"/>
        <v>989.13003962410062</v>
      </c>
      <c r="Y107" s="14">
        <f t="shared" si="16"/>
        <v>0</v>
      </c>
      <c r="Z107" s="14">
        <f t="shared" si="16"/>
        <v>0</v>
      </c>
      <c r="AA107" s="14">
        <f t="shared" si="16"/>
        <v>0</v>
      </c>
      <c r="AB107" s="14">
        <f t="shared" si="17"/>
        <v>0</v>
      </c>
      <c r="AC107" s="14">
        <f t="shared" si="18"/>
        <v>1063.7201737596886</v>
      </c>
      <c r="AD107" s="14">
        <f t="shared" si="18"/>
        <v>1287.9895068295664</v>
      </c>
      <c r="AE107" s="14">
        <f t="shared" si="18"/>
        <v>0</v>
      </c>
      <c r="AF107" s="14">
        <f t="shared" si="19"/>
        <v>0</v>
      </c>
    </row>
    <row r="108" spans="1:32" x14ac:dyDescent="0.3">
      <c r="A108" t="s">
        <v>232</v>
      </c>
      <c r="B108" t="s">
        <v>270</v>
      </c>
      <c r="C108" t="s">
        <v>281</v>
      </c>
      <c r="D108" t="s">
        <v>497</v>
      </c>
      <c r="E108" t="s">
        <v>498</v>
      </c>
      <c r="F108" s="13">
        <v>453</v>
      </c>
      <c r="G108" s="13">
        <v>762</v>
      </c>
      <c r="H108" s="13">
        <v>362</v>
      </c>
      <c r="I108" s="13">
        <v>608</v>
      </c>
      <c r="J108" s="13"/>
      <c r="K108" s="13"/>
      <c r="L108" s="13"/>
      <c r="M108" s="13"/>
      <c r="N108" s="13">
        <v>626</v>
      </c>
      <c r="O108" s="13">
        <v>720</v>
      </c>
      <c r="P108" s="13"/>
      <c r="Q108" s="13"/>
      <c r="R108" s="13">
        <v>157615</v>
      </c>
      <c r="S108" s="13">
        <v>161656.07899999994</v>
      </c>
      <c r="T108" s="13">
        <v>162784.15600000002</v>
      </c>
      <c r="U108" s="14">
        <f t="shared" si="15"/>
        <v>287.40919328744093</v>
      </c>
      <c r="V108" s="14">
        <f t="shared" si="15"/>
        <v>483.45652380801317</v>
      </c>
      <c r="W108" s="14">
        <f t="shared" si="15"/>
        <v>229.67357167782257</v>
      </c>
      <c r="X108" s="14">
        <f t="shared" si="16"/>
        <v>376.10710575257747</v>
      </c>
      <c r="Y108" s="14">
        <f t="shared" si="16"/>
        <v>0</v>
      </c>
      <c r="Z108" s="14">
        <f t="shared" si="16"/>
        <v>0</v>
      </c>
      <c r="AA108" s="14">
        <f t="shared" si="16"/>
        <v>0</v>
      </c>
      <c r="AB108" s="14">
        <f t="shared" si="17"/>
        <v>0</v>
      </c>
      <c r="AC108" s="14">
        <f t="shared" si="18"/>
        <v>387.24185559393669</v>
      </c>
      <c r="AD108" s="14">
        <f t="shared" si="18"/>
        <v>445.38999365436808</v>
      </c>
      <c r="AE108" s="14">
        <f t="shared" si="18"/>
        <v>0</v>
      </c>
      <c r="AF108" s="14">
        <f t="shared" si="19"/>
        <v>0</v>
      </c>
    </row>
    <row r="109" spans="1:32" x14ac:dyDescent="0.3">
      <c r="A109" t="s">
        <v>226</v>
      </c>
      <c r="B109" t="s">
        <v>236</v>
      </c>
      <c r="C109" t="s">
        <v>252</v>
      </c>
      <c r="D109" t="s">
        <v>501</v>
      </c>
      <c r="E109" t="s">
        <v>502</v>
      </c>
      <c r="F109" s="13">
        <v>5507</v>
      </c>
      <c r="G109" s="13">
        <v>5641</v>
      </c>
      <c r="H109" s="13">
        <v>6078</v>
      </c>
      <c r="I109" s="13">
        <v>6245</v>
      </c>
      <c r="J109" s="13"/>
      <c r="K109" s="13"/>
      <c r="L109" s="13"/>
      <c r="M109" s="13"/>
      <c r="N109" s="13">
        <v>5459</v>
      </c>
      <c r="O109" s="13">
        <v>5843</v>
      </c>
      <c r="P109" s="13"/>
      <c r="Q109" s="13"/>
      <c r="R109" s="13">
        <v>424319</v>
      </c>
      <c r="S109" s="13">
        <v>429559.08199999999</v>
      </c>
      <c r="T109" s="13">
        <v>432600.66900000005</v>
      </c>
      <c r="U109" s="14">
        <f t="shared" si="15"/>
        <v>1297.8443105305207</v>
      </c>
      <c r="V109" s="14">
        <f t="shared" si="15"/>
        <v>1329.4243246236913</v>
      </c>
      <c r="W109" s="14">
        <f t="shared" si="15"/>
        <v>1432.4128780469412</v>
      </c>
      <c r="X109" s="14">
        <f t="shared" si="16"/>
        <v>1453.8163111168953</v>
      </c>
      <c r="Y109" s="14">
        <f t="shared" si="16"/>
        <v>0</v>
      </c>
      <c r="Z109" s="14">
        <f t="shared" si="16"/>
        <v>0</v>
      </c>
      <c r="AA109" s="14">
        <f t="shared" si="16"/>
        <v>0</v>
      </c>
      <c r="AB109" s="14">
        <f t="shared" si="17"/>
        <v>0</v>
      </c>
      <c r="AC109" s="14">
        <f t="shared" si="18"/>
        <v>1270.8379891732798</v>
      </c>
      <c r="AD109" s="14">
        <f t="shared" si="18"/>
        <v>1360.231978519779</v>
      </c>
      <c r="AE109" s="14">
        <f t="shared" si="18"/>
        <v>0</v>
      </c>
      <c r="AF109" s="14">
        <f t="shared" si="19"/>
        <v>0</v>
      </c>
    </row>
    <row r="110" spans="1:32" x14ac:dyDescent="0.3">
      <c r="A110" t="s">
        <v>259</v>
      </c>
      <c r="B110" t="s">
        <v>283</v>
      </c>
      <c r="C110" t="s">
        <v>313</v>
      </c>
      <c r="D110" t="s">
        <v>505</v>
      </c>
      <c r="E110" t="s">
        <v>506</v>
      </c>
      <c r="F110" s="13">
        <v>1426</v>
      </c>
      <c r="G110" s="13">
        <v>1500</v>
      </c>
      <c r="H110" s="13">
        <v>1181</v>
      </c>
      <c r="I110" s="13">
        <v>981</v>
      </c>
      <c r="J110" s="13"/>
      <c r="K110" s="13"/>
      <c r="L110" s="13"/>
      <c r="M110" s="13"/>
      <c r="N110" s="13">
        <v>708</v>
      </c>
      <c r="O110" s="13">
        <v>622</v>
      </c>
      <c r="P110" s="13"/>
      <c r="Q110" s="13"/>
      <c r="R110" s="13">
        <v>213673</v>
      </c>
      <c r="S110" s="13">
        <v>216873.20799999987</v>
      </c>
      <c r="T110" s="13">
        <v>218357.13599999994</v>
      </c>
      <c r="U110" s="14">
        <f t="shared" si="15"/>
        <v>667.37491400410909</v>
      </c>
      <c r="V110" s="14">
        <f t="shared" si="15"/>
        <v>702.00727279534624</v>
      </c>
      <c r="W110" s="14">
        <f t="shared" si="15"/>
        <v>552.71372611420247</v>
      </c>
      <c r="X110" s="14">
        <f t="shared" si="16"/>
        <v>452.33803153776404</v>
      </c>
      <c r="Y110" s="14">
        <f t="shared" si="16"/>
        <v>0</v>
      </c>
      <c r="Z110" s="14">
        <f t="shared" si="16"/>
        <v>0</v>
      </c>
      <c r="AA110" s="14">
        <f t="shared" si="16"/>
        <v>0</v>
      </c>
      <c r="AB110" s="14">
        <f t="shared" si="17"/>
        <v>0</v>
      </c>
      <c r="AC110" s="14">
        <f t="shared" si="18"/>
        <v>326.45802887740768</v>
      </c>
      <c r="AD110" s="14">
        <f t="shared" si="18"/>
        <v>286.8035225448412</v>
      </c>
      <c r="AE110" s="14">
        <f t="shared" si="18"/>
        <v>0</v>
      </c>
      <c r="AF110" s="14">
        <f t="shared" si="19"/>
        <v>0</v>
      </c>
    </row>
    <row r="111" spans="1:32" x14ac:dyDescent="0.3">
      <c r="A111" t="s">
        <v>241</v>
      </c>
      <c r="B111" t="s">
        <v>276</v>
      </c>
      <c r="C111" t="s">
        <v>317</v>
      </c>
      <c r="D111" t="s">
        <v>509</v>
      </c>
      <c r="E111" t="s">
        <v>510</v>
      </c>
      <c r="F111" s="13">
        <v>833</v>
      </c>
      <c r="G111" s="13">
        <v>1267</v>
      </c>
      <c r="H111" s="13">
        <v>781</v>
      </c>
      <c r="I111" s="13">
        <v>660</v>
      </c>
      <c r="J111" s="13"/>
      <c r="K111" s="13"/>
      <c r="L111" s="13"/>
      <c r="M111" s="13"/>
      <c r="N111" s="13">
        <v>767</v>
      </c>
      <c r="O111" s="13">
        <v>777</v>
      </c>
      <c r="P111" s="13"/>
      <c r="Q111" s="13"/>
      <c r="R111" s="13">
        <v>159050</v>
      </c>
      <c r="S111" s="13">
        <v>161372.85699999996</v>
      </c>
      <c r="T111" s="13">
        <v>162188.23500000002</v>
      </c>
      <c r="U111" s="14">
        <f t="shared" si="15"/>
        <v>523.73467463061934</v>
      </c>
      <c r="V111" s="14">
        <f t="shared" si="15"/>
        <v>796.60484124489153</v>
      </c>
      <c r="W111" s="14">
        <f t="shared" si="15"/>
        <v>491.04055328513044</v>
      </c>
      <c r="X111" s="14">
        <f t="shared" si="16"/>
        <v>408.99071397118553</v>
      </c>
      <c r="Y111" s="14">
        <f t="shared" si="16"/>
        <v>0</v>
      </c>
      <c r="Z111" s="14">
        <f t="shared" si="16"/>
        <v>0</v>
      </c>
      <c r="AA111" s="14">
        <f t="shared" si="16"/>
        <v>0</v>
      </c>
      <c r="AB111" s="14">
        <f t="shared" si="17"/>
        <v>0</v>
      </c>
      <c r="AC111" s="14">
        <f t="shared" si="18"/>
        <v>475.29678426651401</v>
      </c>
      <c r="AD111" s="14">
        <f t="shared" si="18"/>
        <v>481.49361326607743</v>
      </c>
      <c r="AE111" s="14">
        <f t="shared" si="18"/>
        <v>0</v>
      </c>
      <c r="AF111" s="14">
        <f t="shared" si="19"/>
        <v>0</v>
      </c>
    </row>
    <row r="112" spans="1:32" x14ac:dyDescent="0.3">
      <c r="A112" t="s">
        <v>226</v>
      </c>
      <c r="B112" t="s">
        <v>221</v>
      </c>
      <c r="C112" t="s">
        <v>234</v>
      </c>
      <c r="D112" t="s">
        <v>513</v>
      </c>
      <c r="E112" t="s">
        <v>514</v>
      </c>
      <c r="F112" s="13">
        <v>1036</v>
      </c>
      <c r="G112" s="13">
        <v>949</v>
      </c>
      <c r="H112" s="13">
        <v>988</v>
      </c>
      <c r="I112" s="13">
        <v>1459</v>
      </c>
      <c r="J112" s="13"/>
      <c r="K112" s="13"/>
      <c r="L112" s="13"/>
      <c r="M112" s="13"/>
      <c r="N112" s="13">
        <v>1531</v>
      </c>
      <c r="O112" s="13">
        <v>1427</v>
      </c>
      <c r="P112" s="13"/>
      <c r="Q112" s="13"/>
      <c r="R112" s="13">
        <v>108243</v>
      </c>
      <c r="S112" s="13">
        <v>108481.36300000004</v>
      </c>
      <c r="T112" s="13">
        <v>108531.03400000004</v>
      </c>
      <c r="U112" s="14">
        <f t="shared" si="15"/>
        <v>957.10577127389297</v>
      </c>
      <c r="V112" s="14">
        <f t="shared" si="15"/>
        <v>876.73105882135565</v>
      </c>
      <c r="W112" s="14">
        <f t="shared" si="15"/>
        <v>912.76110233456211</v>
      </c>
      <c r="X112" s="14">
        <f t="shared" si="16"/>
        <v>1344.9314791518609</v>
      </c>
      <c r="Y112" s="14">
        <f t="shared" si="16"/>
        <v>0</v>
      </c>
      <c r="Z112" s="14">
        <f t="shared" si="16"/>
        <v>0</v>
      </c>
      <c r="AA112" s="14">
        <f t="shared" si="16"/>
        <v>0</v>
      </c>
      <c r="AB112" s="14">
        <f t="shared" si="17"/>
        <v>0</v>
      </c>
      <c r="AC112" s="14">
        <f t="shared" si="18"/>
        <v>1411.3023266494165</v>
      </c>
      <c r="AD112" s="14">
        <f t="shared" si="18"/>
        <v>1315.4333247085026</v>
      </c>
      <c r="AE112" s="14">
        <f t="shared" si="18"/>
        <v>0</v>
      </c>
      <c r="AF112" s="14">
        <f t="shared" si="19"/>
        <v>0</v>
      </c>
    </row>
    <row r="113" spans="1:32" x14ac:dyDescent="0.3">
      <c r="A113" t="s">
        <v>232</v>
      </c>
      <c r="B113" t="s">
        <v>283</v>
      </c>
      <c r="C113" t="s">
        <v>281</v>
      </c>
      <c r="D113" t="s">
        <v>515</v>
      </c>
      <c r="E113" t="s">
        <v>516</v>
      </c>
      <c r="F113" s="13">
        <v>3927</v>
      </c>
      <c r="G113" s="13">
        <v>4424</v>
      </c>
      <c r="H113" s="13">
        <v>3466</v>
      </c>
      <c r="I113" s="13">
        <v>3265</v>
      </c>
      <c r="J113" s="13"/>
      <c r="K113" s="13"/>
      <c r="L113" s="13"/>
      <c r="M113" s="13"/>
      <c r="N113" s="13">
        <v>2019</v>
      </c>
      <c r="O113" s="13">
        <v>1664</v>
      </c>
      <c r="P113" s="13"/>
      <c r="Q113" s="13"/>
      <c r="R113" s="13">
        <v>199874</v>
      </c>
      <c r="S113" s="13">
        <v>202888.36999999997</v>
      </c>
      <c r="T113" s="13">
        <v>204813.93599999996</v>
      </c>
      <c r="U113" s="14">
        <f t="shared" si="15"/>
        <v>1964.7377848044268</v>
      </c>
      <c r="V113" s="14">
        <f t="shared" si="15"/>
        <v>2213.3944384962524</v>
      </c>
      <c r="W113" s="14">
        <f t="shared" si="15"/>
        <v>1734.0924782613047</v>
      </c>
      <c r="X113" s="14">
        <f t="shared" si="16"/>
        <v>1609.2593183138101</v>
      </c>
      <c r="Y113" s="14">
        <f t="shared" si="16"/>
        <v>0</v>
      </c>
      <c r="Z113" s="14">
        <f t="shared" si="16"/>
        <v>0</v>
      </c>
      <c r="AA113" s="14">
        <f t="shared" si="16"/>
        <v>0</v>
      </c>
      <c r="AB113" s="14">
        <f t="shared" si="17"/>
        <v>0</v>
      </c>
      <c r="AC113" s="14">
        <f t="shared" si="18"/>
        <v>995.12850342284298</v>
      </c>
      <c r="AD113" s="14">
        <f t="shared" si="18"/>
        <v>820.1554381850475</v>
      </c>
      <c r="AE113" s="14">
        <f t="shared" si="18"/>
        <v>0</v>
      </c>
      <c r="AF113" s="14">
        <f t="shared" si="19"/>
        <v>0</v>
      </c>
    </row>
    <row r="114" spans="1:32" x14ac:dyDescent="0.3">
      <c r="A114" t="s">
        <v>226</v>
      </c>
      <c r="B114" t="s">
        <v>221</v>
      </c>
      <c r="C114" t="s">
        <v>234</v>
      </c>
      <c r="D114" t="s">
        <v>518</v>
      </c>
      <c r="E114" t="s">
        <v>519</v>
      </c>
      <c r="F114" s="13">
        <v>1688</v>
      </c>
      <c r="G114" s="13">
        <v>1121</v>
      </c>
      <c r="H114" s="13">
        <v>1120</v>
      </c>
      <c r="I114" s="13">
        <v>1294</v>
      </c>
      <c r="J114" s="13"/>
      <c r="K114" s="13"/>
      <c r="L114" s="13"/>
      <c r="M114" s="13"/>
      <c r="N114" s="13">
        <v>1048</v>
      </c>
      <c r="O114" s="13">
        <v>1019</v>
      </c>
      <c r="P114" s="13"/>
      <c r="Q114" s="13"/>
      <c r="R114" s="13">
        <v>238298</v>
      </c>
      <c r="S114" s="13">
        <v>239089.98599999995</v>
      </c>
      <c r="T114" s="13">
        <v>239893.337</v>
      </c>
      <c r="U114" s="14">
        <f t="shared" si="15"/>
        <v>708.35676338030532</v>
      </c>
      <c r="V114" s="14">
        <f t="shared" si="15"/>
        <v>470.41939084675494</v>
      </c>
      <c r="W114" s="14">
        <f t="shared" si="15"/>
        <v>469.99974821442055</v>
      </c>
      <c r="X114" s="14">
        <f t="shared" si="16"/>
        <v>541.21881959539724</v>
      </c>
      <c r="Y114" s="14">
        <f t="shared" si="16"/>
        <v>0</v>
      </c>
      <c r="Z114" s="14">
        <f t="shared" si="16"/>
        <v>0</v>
      </c>
      <c r="AA114" s="14">
        <f t="shared" si="16"/>
        <v>0</v>
      </c>
      <c r="AB114" s="14">
        <f t="shared" si="17"/>
        <v>0</v>
      </c>
      <c r="AC114" s="14">
        <f t="shared" si="18"/>
        <v>438.32868851311918</v>
      </c>
      <c r="AD114" s="14">
        <f t="shared" si="18"/>
        <v>426.19936411724092</v>
      </c>
      <c r="AE114" s="14">
        <f t="shared" si="18"/>
        <v>0</v>
      </c>
      <c r="AF114" s="14">
        <f t="shared" si="19"/>
        <v>0</v>
      </c>
    </row>
    <row r="115" spans="1:32" x14ac:dyDescent="0.3">
      <c r="A115" t="s">
        <v>241</v>
      </c>
      <c r="B115" t="s">
        <v>276</v>
      </c>
      <c r="C115" t="s">
        <v>317</v>
      </c>
      <c r="D115" t="s">
        <v>520</v>
      </c>
      <c r="E115" t="s">
        <v>521</v>
      </c>
      <c r="F115" s="13">
        <v>707</v>
      </c>
      <c r="G115" s="13">
        <v>1030</v>
      </c>
      <c r="H115" s="13">
        <v>910</v>
      </c>
      <c r="I115" s="13">
        <v>747</v>
      </c>
      <c r="J115" s="13"/>
      <c r="K115" s="13"/>
      <c r="L115" s="13"/>
      <c r="M115" s="13"/>
      <c r="N115" s="13">
        <v>860</v>
      </c>
      <c r="O115" s="13">
        <v>1314</v>
      </c>
      <c r="P115" s="13"/>
      <c r="Q115" s="13"/>
      <c r="R115" s="13">
        <v>262241</v>
      </c>
      <c r="S115" s="13">
        <v>267532.38300000015</v>
      </c>
      <c r="T115" s="13">
        <v>271117.27700000006</v>
      </c>
      <c r="U115" s="14">
        <f t="shared" si="15"/>
        <v>269.59933801350667</v>
      </c>
      <c r="V115" s="14">
        <f t="shared" si="15"/>
        <v>392.76848395178484</v>
      </c>
      <c r="W115" s="14">
        <f t="shared" si="15"/>
        <v>347.00904892827594</v>
      </c>
      <c r="X115" s="14">
        <f t="shared" si="16"/>
        <v>279.21853482686606</v>
      </c>
      <c r="Y115" s="14">
        <f t="shared" si="16"/>
        <v>0</v>
      </c>
      <c r="Z115" s="14">
        <f t="shared" si="16"/>
        <v>0</v>
      </c>
      <c r="AA115" s="14">
        <f t="shared" si="16"/>
        <v>0</v>
      </c>
      <c r="AB115" s="14">
        <f t="shared" si="17"/>
        <v>0</v>
      </c>
      <c r="AC115" s="14">
        <f t="shared" si="18"/>
        <v>321.45641225047495</v>
      </c>
      <c r="AD115" s="14">
        <f t="shared" si="18"/>
        <v>491.15549499665588</v>
      </c>
      <c r="AE115" s="14">
        <f t="shared" si="18"/>
        <v>0</v>
      </c>
      <c r="AF115" s="14">
        <f t="shared" si="19"/>
        <v>0</v>
      </c>
    </row>
    <row r="116" spans="1:32" x14ac:dyDescent="0.3">
      <c r="A116" t="s">
        <v>232</v>
      </c>
      <c r="B116" t="s">
        <v>270</v>
      </c>
      <c r="C116" t="s">
        <v>289</v>
      </c>
      <c r="D116" t="s">
        <v>522</v>
      </c>
      <c r="E116" t="s">
        <v>523</v>
      </c>
      <c r="F116" s="13">
        <v>7477</v>
      </c>
      <c r="G116" s="13">
        <v>7197</v>
      </c>
      <c r="H116" s="13">
        <v>8513</v>
      </c>
      <c r="I116" s="13">
        <v>7871</v>
      </c>
      <c r="J116" s="13"/>
      <c r="K116" s="13"/>
      <c r="L116" s="13"/>
      <c r="M116" s="13"/>
      <c r="N116" s="13">
        <v>6543</v>
      </c>
      <c r="O116" s="13">
        <v>6763</v>
      </c>
      <c r="P116" s="13"/>
      <c r="Q116" s="13"/>
      <c r="R116" s="13">
        <v>728365</v>
      </c>
      <c r="S116" s="13">
        <v>731339.14300000004</v>
      </c>
      <c r="T116" s="13">
        <v>735352.11200000008</v>
      </c>
      <c r="U116" s="14">
        <f t="shared" si="15"/>
        <v>1026.5457565918186</v>
      </c>
      <c r="V116" s="14">
        <f t="shared" si="15"/>
        <v>988.10349206785065</v>
      </c>
      <c r="W116" s="14">
        <f t="shared" si="15"/>
        <v>1168.7821353305005</v>
      </c>
      <c r="X116" s="14">
        <f t="shared" si="16"/>
        <v>1076.2448687913318</v>
      </c>
      <c r="Y116" s="14">
        <f t="shared" si="16"/>
        <v>0</v>
      </c>
      <c r="Z116" s="14">
        <f t="shared" si="16"/>
        <v>0</v>
      </c>
      <c r="AA116" s="14">
        <f t="shared" si="16"/>
        <v>0</v>
      </c>
      <c r="AB116" s="14">
        <f t="shared" si="17"/>
        <v>0</v>
      </c>
      <c r="AC116" s="14">
        <f t="shared" si="18"/>
        <v>894.66016725977431</v>
      </c>
      <c r="AD116" s="14">
        <f t="shared" si="18"/>
        <v>924.74197022433952</v>
      </c>
      <c r="AE116" s="14">
        <f t="shared" si="18"/>
        <v>0</v>
      </c>
      <c r="AF116" s="14">
        <f t="shared" si="19"/>
        <v>0</v>
      </c>
    </row>
    <row r="117" spans="1:32" x14ac:dyDescent="0.3">
      <c r="A117" t="s">
        <v>226</v>
      </c>
      <c r="B117" t="s">
        <v>245</v>
      </c>
      <c r="C117" t="s">
        <v>220</v>
      </c>
      <c r="D117" t="s">
        <v>526</v>
      </c>
      <c r="E117" t="s">
        <v>527</v>
      </c>
      <c r="F117" s="13">
        <v>1048</v>
      </c>
      <c r="G117" s="13">
        <v>703</v>
      </c>
      <c r="H117" s="13">
        <v>679</v>
      </c>
      <c r="I117" s="13">
        <v>547</v>
      </c>
      <c r="J117" s="13"/>
      <c r="K117" s="13"/>
      <c r="L117" s="13"/>
      <c r="M117" s="13"/>
      <c r="N117" s="13">
        <v>637</v>
      </c>
      <c r="O117" s="13">
        <v>782</v>
      </c>
      <c r="P117" s="13"/>
      <c r="Q117" s="13"/>
      <c r="R117" s="13">
        <v>125434</v>
      </c>
      <c r="S117" s="13">
        <v>125337.27199999998</v>
      </c>
      <c r="T117" s="13">
        <v>125140.14400000001</v>
      </c>
      <c r="U117" s="14">
        <f t="shared" si="15"/>
        <v>835.49914696174881</v>
      </c>
      <c r="V117" s="14">
        <f t="shared" si="15"/>
        <v>560.45410335315785</v>
      </c>
      <c r="W117" s="14">
        <f t="shared" si="15"/>
        <v>541.3205351021254</v>
      </c>
      <c r="X117" s="14">
        <f t="shared" si="16"/>
        <v>436.42245540496532</v>
      </c>
      <c r="Y117" s="14">
        <f t="shared" si="16"/>
        <v>0</v>
      </c>
      <c r="Z117" s="14">
        <f t="shared" si="16"/>
        <v>0</v>
      </c>
      <c r="AA117" s="14">
        <f t="shared" si="16"/>
        <v>0</v>
      </c>
      <c r="AB117" s="14">
        <f t="shared" si="17"/>
        <v>0</v>
      </c>
      <c r="AC117" s="14">
        <f t="shared" si="18"/>
        <v>508.22870949353359</v>
      </c>
      <c r="AD117" s="14">
        <f t="shared" si="18"/>
        <v>623.91656330289368</v>
      </c>
      <c r="AE117" s="14">
        <f t="shared" si="18"/>
        <v>0</v>
      </c>
      <c r="AF117" s="14">
        <f t="shared" si="19"/>
        <v>0</v>
      </c>
    </row>
    <row r="118" spans="1:32" x14ac:dyDescent="0.3">
      <c r="A118" t="s">
        <v>226</v>
      </c>
      <c r="B118" t="s">
        <v>245</v>
      </c>
      <c r="C118" t="s">
        <v>220</v>
      </c>
      <c r="D118" t="s">
        <v>528</v>
      </c>
      <c r="E118" t="s">
        <v>529</v>
      </c>
      <c r="F118" s="13">
        <v>743</v>
      </c>
      <c r="G118" s="13">
        <v>710</v>
      </c>
      <c r="H118" s="13">
        <v>465</v>
      </c>
      <c r="I118" s="13">
        <v>505</v>
      </c>
      <c r="J118" s="13"/>
      <c r="K118" s="13"/>
      <c r="L118" s="13"/>
      <c r="M118" s="13"/>
      <c r="N118" s="13">
        <v>861</v>
      </c>
      <c r="O118" s="13">
        <v>977</v>
      </c>
      <c r="P118" s="13"/>
      <c r="Q118" s="13"/>
      <c r="R118" s="13">
        <v>135615</v>
      </c>
      <c r="S118" s="13">
        <v>136364.28899999993</v>
      </c>
      <c r="T118" s="13">
        <v>136857.55600000001</v>
      </c>
      <c r="U118" s="14">
        <f t="shared" si="15"/>
        <v>547.87449765881354</v>
      </c>
      <c r="V118" s="14">
        <f t="shared" si="15"/>
        <v>523.54090624193486</v>
      </c>
      <c r="W118" s="14">
        <f t="shared" si="15"/>
        <v>342.882424510563</v>
      </c>
      <c r="X118" s="14">
        <f t="shared" si="16"/>
        <v>370.33156092648289</v>
      </c>
      <c r="Y118" s="14">
        <f t="shared" si="16"/>
        <v>0</v>
      </c>
      <c r="Z118" s="14">
        <f t="shared" si="16"/>
        <v>0</v>
      </c>
      <c r="AA118" s="14">
        <f t="shared" si="16"/>
        <v>0</v>
      </c>
      <c r="AB118" s="14">
        <f t="shared" si="17"/>
        <v>0</v>
      </c>
      <c r="AC118" s="14">
        <f t="shared" si="18"/>
        <v>631.39697813406292</v>
      </c>
      <c r="AD118" s="14">
        <f t="shared" si="18"/>
        <v>716.4632376736115</v>
      </c>
      <c r="AE118" s="14">
        <f t="shared" si="18"/>
        <v>0</v>
      </c>
      <c r="AF118" s="14">
        <f t="shared" si="19"/>
        <v>0</v>
      </c>
    </row>
    <row r="119" spans="1:32" x14ac:dyDescent="0.3">
      <c r="A119" t="s">
        <v>250</v>
      </c>
      <c r="B119" t="s">
        <v>291</v>
      </c>
      <c r="C119" t="s">
        <v>302</v>
      </c>
      <c r="D119" t="s">
        <v>530</v>
      </c>
      <c r="E119" t="s">
        <v>531</v>
      </c>
      <c r="F119" s="13">
        <v>1811</v>
      </c>
      <c r="G119" s="13">
        <v>1333</v>
      </c>
      <c r="H119" s="13">
        <v>1181</v>
      </c>
      <c r="I119" s="13">
        <v>1804</v>
      </c>
      <c r="J119" s="13"/>
      <c r="K119" s="13"/>
      <c r="L119" s="13"/>
      <c r="M119" s="13"/>
      <c r="N119" s="13">
        <v>1323</v>
      </c>
      <c r="O119" s="13">
        <v>1969</v>
      </c>
      <c r="P119" s="13"/>
      <c r="Q119" s="13"/>
      <c r="R119" s="13">
        <v>169645</v>
      </c>
      <c r="S119" s="13">
        <v>171612.0670000001</v>
      </c>
      <c r="T119" s="13">
        <v>172974.34100000013</v>
      </c>
      <c r="U119" s="14">
        <f t="shared" si="15"/>
        <v>1067.5233575996936</v>
      </c>
      <c r="V119" s="14">
        <f t="shared" si="15"/>
        <v>785.75849568215983</v>
      </c>
      <c r="W119" s="14">
        <f t="shared" si="15"/>
        <v>696.15962745733736</v>
      </c>
      <c r="X119" s="14">
        <f t="shared" si="16"/>
        <v>1051.208129787283</v>
      </c>
      <c r="Y119" s="14">
        <f t="shared" si="16"/>
        <v>0</v>
      </c>
      <c r="Z119" s="14">
        <f t="shared" si="16"/>
        <v>0</v>
      </c>
      <c r="AA119" s="14">
        <f t="shared" si="16"/>
        <v>0</v>
      </c>
      <c r="AB119" s="14">
        <f t="shared" si="17"/>
        <v>0</v>
      </c>
      <c r="AC119" s="14">
        <f t="shared" si="18"/>
        <v>770.92480915109502</v>
      </c>
      <c r="AD119" s="14">
        <f t="shared" si="18"/>
        <v>1147.3552148288027</v>
      </c>
      <c r="AE119" s="14">
        <f t="shared" si="18"/>
        <v>0</v>
      </c>
      <c r="AF119" s="14">
        <f t="shared" si="19"/>
        <v>0</v>
      </c>
    </row>
    <row r="120" spans="1:32" x14ac:dyDescent="0.3">
      <c r="A120" t="s">
        <v>226</v>
      </c>
      <c r="B120" t="s">
        <v>221</v>
      </c>
      <c r="C120" t="s">
        <v>234</v>
      </c>
      <c r="D120" t="s">
        <v>532</v>
      </c>
      <c r="E120" t="s">
        <v>533</v>
      </c>
      <c r="F120" s="13">
        <v>1023</v>
      </c>
      <c r="G120" s="13">
        <v>891</v>
      </c>
      <c r="H120" s="13">
        <v>688</v>
      </c>
      <c r="I120" s="13">
        <v>851</v>
      </c>
      <c r="J120" s="13"/>
      <c r="K120" s="13"/>
      <c r="L120" s="13"/>
      <c r="M120" s="13"/>
      <c r="N120" s="13">
        <v>647</v>
      </c>
      <c r="O120" s="13">
        <v>799</v>
      </c>
      <c r="P120" s="13"/>
      <c r="Q120" s="13"/>
      <c r="R120" s="13">
        <v>163596</v>
      </c>
      <c r="S120" s="13">
        <v>163850.80700000003</v>
      </c>
      <c r="T120" s="13">
        <v>164309.01599999995</v>
      </c>
      <c r="U120" s="14">
        <f t="shared" si="15"/>
        <v>625.320912491748</v>
      </c>
      <c r="V120" s="14">
        <f t="shared" si="15"/>
        <v>544.63434313797404</v>
      </c>
      <c r="W120" s="14">
        <f t="shared" si="15"/>
        <v>420.54817966209441</v>
      </c>
      <c r="X120" s="14">
        <f t="shared" si="16"/>
        <v>519.37492135757373</v>
      </c>
      <c r="Y120" s="14">
        <f t="shared" si="16"/>
        <v>0</v>
      </c>
      <c r="Z120" s="14">
        <f t="shared" si="16"/>
        <v>0</v>
      </c>
      <c r="AA120" s="14">
        <f t="shared" si="16"/>
        <v>0</v>
      </c>
      <c r="AB120" s="14">
        <f t="shared" si="17"/>
        <v>0</v>
      </c>
      <c r="AC120" s="14">
        <f t="shared" si="18"/>
        <v>394.87141494518232</v>
      </c>
      <c r="AD120" s="14">
        <f t="shared" si="18"/>
        <v>487.63873344853278</v>
      </c>
      <c r="AE120" s="14">
        <f t="shared" si="18"/>
        <v>0</v>
      </c>
      <c r="AF120" s="14">
        <f t="shared" si="19"/>
        <v>0</v>
      </c>
    </row>
    <row r="121" spans="1:32" x14ac:dyDescent="0.3">
      <c r="A121" t="s">
        <v>226</v>
      </c>
      <c r="B121" t="s">
        <v>245</v>
      </c>
      <c r="C121" t="s">
        <v>220</v>
      </c>
      <c r="D121" t="s">
        <v>534</v>
      </c>
      <c r="E121" t="s">
        <v>535</v>
      </c>
      <c r="F121" s="13">
        <v>6790</v>
      </c>
      <c r="G121" s="13">
        <v>5746</v>
      </c>
      <c r="H121" s="13">
        <v>5815</v>
      </c>
      <c r="I121" s="13">
        <v>6121</v>
      </c>
      <c r="J121" s="13"/>
      <c r="K121" s="13"/>
      <c r="L121" s="13"/>
      <c r="M121" s="13"/>
      <c r="N121" s="13">
        <v>6130</v>
      </c>
      <c r="O121" s="13">
        <v>6126</v>
      </c>
      <c r="P121" s="13"/>
      <c r="Q121" s="13"/>
      <c r="R121" s="13">
        <v>494037</v>
      </c>
      <c r="S121" s="13">
        <v>494314.13400000014</v>
      </c>
      <c r="T121" s="13">
        <v>495244.60099999997</v>
      </c>
      <c r="U121" s="14">
        <f t="shared" si="15"/>
        <v>1374.3909869098873</v>
      </c>
      <c r="V121" s="14">
        <f t="shared" si="15"/>
        <v>1163.0707821478959</v>
      </c>
      <c r="W121" s="14">
        <f t="shared" si="15"/>
        <v>1177.0373474051539</v>
      </c>
      <c r="X121" s="14">
        <f t="shared" si="16"/>
        <v>1238.281404269941</v>
      </c>
      <c r="Y121" s="14">
        <f t="shared" si="16"/>
        <v>0</v>
      </c>
      <c r="Z121" s="14">
        <f t="shared" si="16"/>
        <v>0</v>
      </c>
      <c r="AA121" s="14">
        <f t="shared" si="16"/>
        <v>0</v>
      </c>
      <c r="AB121" s="14">
        <f t="shared" si="17"/>
        <v>0</v>
      </c>
      <c r="AC121" s="14">
        <f t="shared" si="18"/>
        <v>1240.1021088342982</v>
      </c>
      <c r="AD121" s="14">
        <f t="shared" si="18"/>
        <v>1239.2929068056949</v>
      </c>
      <c r="AE121" s="14">
        <f t="shared" si="18"/>
        <v>0</v>
      </c>
      <c r="AF121" s="14">
        <f t="shared" si="19"/>
        <v>0</v>
      </c>
    </row>
    <row r="122" spans="1:32" x14ac:dyDescent="0.3">
      <c r="A122" t="s">
        <v>232</v>
      </c>
      <c r="B122" t="s">
        <v>254</v>
      </c>
      <c r="C122" t="s">
        <v>281</v>
      </c>
      <c r="D122" t="s">
        <v>536</v>
      </c>
      <c r="E122" t="s">
        <v>537</v>
      </c>
      <c r="F122" s="13">
        <v>14348</v>
      </c>
      <c r="G122" s="13">
        <v>15838</v>
      </c>
      <c r="H122" s="13">
        <v>11756</v>
      </c>
      <c r="I122" s="13">
        <v>8761</v>
      </c>
      <c r="J122" s="13"/>
      <c r="K122" s="13"/>
      <c r="L122" s="13"/>
      <c r="M122" s="13"/>
      <c r="N122" s="13">
        <v>8208</v>
      </c>
      <c r="O122" s="13">
        <v>9215</v>
      </c>
      <c r="P122" s="13"/>
      <c r="Q122" s="13"/>
      <c r="R122" s="13">
        <v>573261</v>
      </c>
      <c r="S122" s="13">
        <v>576986.76400000008</v>
      </c>
      <c r="T122" s="13">
        <v>581830.10899999994</v>
      </c>
      <c r="U122" s="14">
        <f t="shared" si="15"/>
        <v>2502.8739090920194</v>
      </c>
      <c r="V122" s="14">
        <f t="shared" si="15"/>
        <v>2762.7904218148451</v>
      </c>
      <c r="W122" s="14">
        <f t="shared" si="15"/>
        <v>2050.7238413218411</v>
      </c>
      <c r="X122" s="14">
        <f t="shared" si="16"/>
        <v>1518.4057151092636</v>
      </c>
      <c r="Y122" s="14">
        <f t="shared" si="16"/>
        <v>0</v>
      </c>
      <c r="Z122" s="14">
        <f t="shared" si="16"/>
        <v>0</v>
      </c>
      <c r="AA122" s="14">
        <f t="shared" si="16"/>
        <v>0</v>
      </c>
      <c r="AB122" s="14">
        <f t="shared" si="17"/>
        <v>0</v>
      </c>
      <c r="AC122" s="14">
        <f t="shared" si="18"/>
        <v>1422.562961946905</v>
      </c>
      <c r="AD122" s="14">
        <f t="shared" si="18"/>
        <v>1597.0903623709467</v>
      </c>
      <c r="AE122" s="14">
        <f t="shared" si="18"/>
        <v>0</v>
      </c>
      <c r="AF122" s="14">
        <f t="shared" si="19"/>
        <v>0</v>
      </c>
    </row>
    <row r="123" spans="1:32" x14ac:dyDescent="0.3">
      <c r="A123" t="s">
        <v>226</v>
      </c>
      <c r="B123" t="s">
        <v>221</v>
      </c>
      <c r="C123" t="s">
        <v>234</v>
      </c>
      <c r="D123" t="s">
        <v>538</v>
      </c>
      <c r="E123" t="s">
        <v>539</v>
      </c>
      <c r="F123" s="13">
        <v>965</v>
      </c>
      <c r="G123" s="13">
        <v>780</v>
      </c>
      <c r="H123" s="13">
        <v>795</v>
      </c>
      <c r="I123" s="13">
        <v>1122</v>
      </c>
      <c r="J123" s="13"/>
      <c r="K123" s="13"/>
      <c r="L123" s="13"/>
      <c r="M123" s="13"/>
      <c r="N123" s="13">
        <v>817</v>
      </c>
      <c r="O123" s="13">
        <v>658</v>
      </c>
      <c r="P123" s="13"/>
      <c r="Q123" s="13"/>
      <c r="R123" s="13">
        <v>260104</v>
      </c>
      <c r="S123" s="13">
        <v>259258.663</v>
      </c>
      <c r="T123" s="13">
        <v>259591.31900000002</v>
      </c>
      <c r="U123" s="14">
        <f t="shared" si="15"/>
        <v>371.00544397625566</v>
      </c>
      <c r="V123" s="14">
        <f t="shared" si="15"/>
        <v>299.88004798080766</v>
      </c>
      <c r="W123" s="14">
        <f t="shared" si="15"/>
        <v>305.64697198043859</v>
      </c>
      <c r="X123" s="14">
        <f t="shared" si="16"/>
        <v>432.77242388617884</v>
      </c>
      <c r="Y123" s="14">
        <f t="shared" si="16"/>
        <v>0</v>
      </c>
      <c r="Z123" s="14">
        <f t="shared" si="16"/>
        <v>0</v>
      </c>
      <c r="AA123" s="14">
        <f t="shared" si="16"/>
        <v>0</v>
      </c>
      <c r="AB123" s="14">
        <f t="shared" si="17"/>
        <v>0</v>
      </c>
      <c r="AC123" s="14">
        <f t="shared" si="18"/>
        <v>315.1292961809342</v>
      </c>
      <c r="AD123" s="14">
        <f t="shared" si="18"/>
        <v>253.8005837050853</v>
      </c>
      <c r="AE123" s="14">
        <f t="shared" si="18"/>
        <v>0</v>
      </c>
      <c r="AF123" s="14">
        <f t="shared" si="19"/>
        <v>0</v>
      </c>
    </row>
    <row r="124" spans="1:32" x14ac:dyDescent="0.3">
      <c r="A124" t="s">
        <v>232</v>
      </c>
      <c r="B124" t="s">
        <v>254</v>
      </c>
      <c r="C124" t="s">
        <v>268</v>
      </c>
      <c r="D124" t="s">
        <v>542</v>
      </c>
      <c r="E124" t="s">
        <v>543</v>
      </c>
      <c r="F124" s="13">
        <v>2913</v>
      </c>
      <c r="G124" s="13">
        <v>4134</v>
      </c>
      <c r="H124" s="13">
        <v>4503</v>
      </c>
      <c r="I124" s="13">
        <v>3792</v>
      </c>
      <c r="J124" s="13"/>
      <c r="K124" s="13"/>
      <c r="L124" s="13"/>
      <c r="M124" s="13"/>
      <c r="N124" s="13">
        <v>3317</v>
      </c>
      <c r="O124" s="13">
        <v>3101</v>
      </c>
      <c r="P124" s="13"/>
      <c r="Q124" s="13"/>
      <c r="R124" s="13">
        <v>261270</v>
      </c>
      <c r="S124" s="13">
        <v>260477.4699999998</v>
      </c>
      <c r="T124" s="13">
        <v>261348.45200000005</v>
      </c>
      <c r="U124" s="14">
        <f t="shared" si="15"/>
        <v>1114.9385692961305</v>
      </c>
      <c r="V124" s="14">
        <f t="shared" si="15"/>
        <v>1582.2712136869904</v>
      </c>
      <c r="W124" s="14">
        <f t="shared" si="15"/>
        <v>1723.5044207142037</v>
      </c>
      <c r="X124" s="14">
        <f t="shared" si="16"/>
        <v>1455.7880956076558</v>
      </c>
      <c r="Y124" s="14">
        <f t="shared" si="16"/>
        <v>0</v>
      </c>
      <c r="Z124" s="14">
        <f t="shared" si="16"/>
        <v>0</v>
      </c>
      <c r="AA124" s="14">
        <f t="shared" si="16"/>
        <v>0</v>
      </c>
      <c r="AB124" s="14">
        <f t="shared" si="17"/>
        <v>0</v>
      </c>
      <c r="AC124" s="14">
        <f t="shared" si="18"/>
        <v>1273.4306732939331</v>
      </c>
      <c r="AD124" s="14">
        <f t="shared" si="18"/>
        <v>1190.5060349365349</v>
      </c>
      <c r="AE124" s="14">
        <f t="shared" si="18"/>
        <v>0</v>
      </c>
      <c r="AF124" s="14">
        <f t="shared" si="19"/>
        <v>0</v>
      </c>
    </row>
    <row r="125" spans="1:32" x14ac:dyDescent="0.3">
      <c r="A125" t="s">
        <v>232</v>
      </c>
      <c r="B125" t="s">
        <v>254</v>
      </c>
      <c r="C125" t="s">
        <v>268</v>
      </c>
      <c r="D125" t="s">
        <v>544</v>
      </c>
      <c r="E125" t="s">
        <v>545</v>
      </c>
      <c r="F125" s="13">
        <v>4136</v>
      </c>
      <c r="G125" s="13">
        <v>4183</v>
      </c>
      <c r="H125" s="13">
        <v>4544</v>
      </c>
      <c r="I125" s="13">
        <v>6390</v>
      </c>
      <c r="J125" s="13"/>
      <c r="K125" s="13"/>
      <c r="L125" s="13"/>
      <c r="M125" s="13"/>
      <c r="N125" s="13">
        <v>6324</v>
      </c>
      <c r="O125" s="13">
        <v>3801</v>
      </c>
      <c r="P125" s="13"/>
      <c r="Q125" s="13"/>
      <c r="R125" s="13">
        <v>652370</v>
      </c>
      <c r="S125" s="13">
        <v>655509.10700000008</v>
      </c>
      <c r="T125" s="13">
        <v>658950.57299999997</v>
      </c>
      <c r="U125" s="14">
        <f t="shared" si="15"/>
        <v>633.99604518907972</v>
      </c>
      <c r="V125" s="14">
        <f t="shared" si="15"/>
        <v>641.20054570259208</v>
      </c>
      <c r="W125" s="14">
        <f t="shared" si="15"/>
        <v>696.53724113616511</v>
      </c>
      <c r="X125" s="14">
        <f t="shared" si="16"/>
        <v>974.8148319776127</v>
      </c>
      <c r="Y125" s="14">
        <f t="shared" si="16"/>
        <v>0</v>
      </c>
      <c r="Z125" s="14">
        <f t="shared" si="16"/>
        <v>0</v>
      </c>
      <c r="AA125" s="14">
        <f t="shared" si="16"/>
        <v>0</v>
      </c>
      <c r="AB125" s="14">
        <f t="shared" si="17"/>
        <v>0</v>
      </c>
      <c r="AC125" s="14">
        <f t="shared" si="18"/>
        <v>964.746321975966</v>
      </c>
      <c r="AD125" s="14">
        <f t="shared" si="18"/>
        <v>579.85464418574429</v>
      </c>
      <c r="AE125" s="14">
        <f t="shared" si="18"/>
        <v>0</v>
      </c>
      <c r="AF125" s="14">
        <f t="shared" si="19"/>
        <v>0</v>
      </c>
    </row>
    <row r="126" spans="1:32" x14ac:dyDescent="0.3">
      <c r="A126" t="s">
        <v>226</v>
      </c>
      <c r="B126" t="s">
        <v>236</v>
      </c>
      <c r="C126" t="s">
        <v>252</v>
      </c>
      <c r="D126" t="s">
        <v>548</v>
      </c>
      <c r="E126" t="s">
        <v>549</v>
      </c>
      <c r="F126" s="13">
        <v>1160</v>
      </c>
      <c r="G126" s="13">
        <v>845</v>
      </c>
      <c r="H126" s="13">
        <v>1082</v>
      </c>
      <c r="I126" s="13">
        <v>1126</v>
      </c>
      <c r="J126" s="13"/>
      <c r="K126" s="13"/>
      <c r="L126" s="13"/>
      <c r="M126" s="13"/>
      <c r="N126" s="13">
        <v>1192</v>
      </c>
      <c r="O126" s="13">
        <v>1591</v>
      </c>
      <c r="P126" s="13"/>
      <c r="Q126" s="13"/>
      <c r="R126" s="13">
        <v>174690</v>
      </c>
      <c r="S126" s="13">
        <v>175485.39500000005</v>
      </c>
      <c r="T126" s="13">
        <v>176331.57499999998</v>
      </c>
      <c r="U126" s="14">
        <f t="shared" si="15"/>
        <v>664.03343064857745</v>
      </c>
      <c r="V126" s="14">
        <f t="shared" si="15"/>
        <v>483.71400767073101</v>
      </c>
      <c r="W126" s="14">
        <f t="shared" si="15"/>
        <v>619.38290686358687</v>
      </c>
      <c r="X126" s="14">
        <f t="shared" si="16"/>
        <v>641.64883920966747</v>
      </c>
      <c r="Y126" s="14">
        <f t="shared" si="16"/>
        <v>0</v>
      </c>
      <c r="Z126" s="14">
        <f t="shared" si="16"/>
        <v>0</v>
      </c>
      <c r="AA126" s="14">
        <f t="shared" si="16"/>
        <v>0</v>
      </c>
      <c r="AB126" s="14">
        <f t="shared" si="17"/>
        <v>0</v>
      </c>
      <c r="AC126" s="14">
        <f t="shared" si="18"/>
        <v>679.25880669442586</v>
      </c>
      <c r="AD126" s="14">
        <f t="shared" si="18"/>
        <v>906.62815557955662</v>
      </c>
      <c r="AE126" s="14">
        <f t="shared" si="18"/>
        <v>0</v>
      </c>
      <c r="AF126" s="14">
        <f t="shared" si="19"/>
        <v>0</v>
      </c>
    </row>
    <row r="127" spans="1:32" x14ac:dyDescent="0.3">
      <c r="A127" t="s">
        <v>259</v>
      </c>
      <c r="B127" t="s">
        <v>283</v>
      </c>
      <c r="C127" t="s">
        <v>307</v>
      </c>
      <c r="D127" t="s">
        <v>550</v>
      </c>
      <c r="E127" t="s">
        <v>551</v>
      </c>
      <c r="F127" s="13">
        <v>17598</v>
      </c>
      <c r="G127" s="13">
        <v>14180</v>
      </c>
      <c r="H127" s="13">
        <v>11282</v>
      </c>
      <c r="I127" s="13">
        <v>11566</v>
      </c>
      <c r="J127" s="13"/>
      <c r="K127" s="13"/>
      <c r="L127" s="13"/>
      <c r="M127" s="13"/>
      <c r="N127" s="13">
        <v>9284</v>
      </c>
      <c r="O127" s="13">
        <v>9988</v>
      </c>
      <c r="P127" s="13"/>
      <c r="Q127" s="13"/>
      <c r="R127" s="13">
        <v>539000</v>
      </c>
      <c r="S127" s="13">
        <v>540257.18900000001</v>
      </c>
      <c r="T127" s="13">
        <v>542271.17599999986</v>
      </c>
      <c r="U127" s="14">
        <f t="shared" si="15"/>
        <v>3264.9350649350649</v>
      </c>
      <c r="V127" s="14">
        <f t="shared" si="15"/>
        <v>2630.7977736549165</v>
      </c>
      <c r="W127" s="14">
        <f t="shared" si="15"/>
        <v>2093.135435992579</v>
      </c>
      <c r="X127" s="14">
        <f t="shared" si="16"/>
        <v>2140.8322250016367</v>
      </c>
      <c r="Y127" s="14">
        <f t="shared" si="16"/>
        <v>0</v>
      </c>
      <c r="Z127" s="14">
        <f t="shared" si="16"/>
        <v>0</v>
      </c>
      <c r="AA127" s="14">
        <f t="shared" si="16"/>
        <v>0</v>
      </c>
      <c r="AB127" s="14">
        <f t="shared" si="17"/>
        <v>0</v>
      </c>
      <c r="AC127" s="14">
        <f t="shared" si="18"/>
        <v>1718.4408072726264</v>
      </c>
      <c r="AD127" s="14">
        <f t="shared" si="18"/>
        <v>1848.7491149331101</v>
      </c>
      <c r="AE127" s="14">
        <f t="shared" si="18"/>
        <v>0</v>
      </c>
      <c r="AF127" s="14">
        <f t="shared" si="19"/>
        <v>0</v>
      </c>
    </row>
    <row r="128" spans="1:32" x14ac:dyDescent="0.3">
      <c r="A128" t="s">
        <v>232</v>
      </c>
      <c r="B128" t="s">
        <v>270</v>
      </c>
      <c r="C128" t="s">
        <v>289</v>
      </c>
      <c r="D128" t="s">
        <v>552</v>
      </c>
      <c r="E128" t="s">
        <v>553</v>
      </c>
      <c r="F128" s="13">
        <v>1912</v>
      </c>
      <c r="G128" s="13">
        <v>1941</v>
      </c>
      <c r="H128" s="13">
        <v>1893</v>
      </c>
      <c r="I128" s="13">
        <v>1868</v>
      </c>
      <c r="J128" s="13"/>
      <c r="K128" s="13"/>
      <c r="L128" s="13"/>
      <c r="M128" s="13"/>
      <c r="N128" s="13">
        <v>2031</v>
      </c>
      <c r="O128" s="13">
        <v>2395</v>
      </c>
      <c r="P128" s="13"/>
      <c r="Q128" s="13"/>
      <c r="R128" s="13">
        <v>148905</v>
      </c>
      <c r="S128" s="13">
        <v>150202.97300000003</v>
      </c>
      <c r="T128" s="13">
        <v>151317.17000000001</v>
      </c>
      <c r="U128" s="14">
        <f t="shared" si="15"/>
        <v>1284.0401598334508</v>
      </c>
      <c r="V128" s="14">
        <f t="shared" si="15"/>
        <v>1303.5156643497533</v>
      </c>
      <c r="W128" s="14">
        <f t="shared" si="15"/>
        <v>1271.2803465296665</v>
      </c>
      <c r="X128" s="14">
        <f t="shared" si="16"/>
        <v>1243.6504835360347</v>
      </c>
      <c r="Y128" s="14">
        <f t="shared" si="16"/>
        <v>0</v>
      </c>
      <c r="Z128" s="14">
        <f t="shared" si="16"/>
        <v>0</v>
      </c>
      <c r="AA128" s="14">
        <f t="shared" si="16"/>
        <v>0</v>
      </c>
      <c r="AB128" s="14">
        <f t="shared" si="17"/>
        <v>0</v>
      </c>
      <c r="AC128" s="14">
        <f t="shared" si="18"/>
        <v>1352.1703062428728</v>
      </c>
      <c r="AD128" s="14">
        <f t="shared" si="18"/>
        <v>1594.5090514286956</v>
      </c>
      <c r="AE128" s="14">
        <f t="shared" si="18"/>
        <v>0</v>
      </c>
      <c r="AF128" s="14">
        <f t="shared" si="19"/>
        <v>0</v>
      </c>
    </row>
    <row r="129" spans="1:32" x14ac:dyDescent="0.3">
      <c r="A129" t="s">
        <v>250</v>
      </c>
      <c r="B129" t="s">
        <v>291</v>
      </c>
      <c r="C129" t="s">
        <v>296</v>
      </c>
      <c r="D129" t="s">
        <v>556</v>
      </c>
      <c r="E129" t="s">
        <v>557</v>
      </c>
      <c r="F129" s="13">
        <v>5632</v>
      </c>
      <c r="G129" s="13">
        <v>5073</v>
      </c>
      <c r="H129" s="13">
        <v>4454</v>
      </c>
      <c r="I129" s="13">
        <v>6276</v>
      </c>
      <c r="J129" s="13"/>
      <c r="K129" s="13"/>
      <c r="L129" s="13"/>
      <c r="M129" s="13"/>
      <c r="N129" s="13">
        <v>3632</v>
      </c>
      <c r="O129" s="13">
        <v>3259</v>
      </c>
      <c r="P129" s="13"/>
      <c r="Q129" s="13"/>
      <c r="R129" s="13">
        <v>210653</v>
      </c>
      <c r="S129" s="13">
        <v>211572.734</v>
      </c>
      <c r="T129" s="13">
        <v>212005.72999999995</v>
      </c>
      <c r="U129" s="14">
        <f t="shared" si="15"/>
        <v>2673.5911665155495</v>
      </c>
      <c r="V129" s="14">
        <f t="shared" si="15"/>
        <v>2408.2258500947055</v>
      </c>
      <c r="W129" s="14">
        <f t="shared" si="15"/>
        <v>2114.3776732351307</v>
      </c>
      <c r="X129" s="14">
        <f t="shared" si="16"/>
        <v>2966.3557686974923</v>
      </c>
      <c r="Y129" s="14">
        <f t="shared" si="16"/>
        <v>0</v>
      </c>
      <c r="Z129" s="14">
        <f t="shared" si="16"/>
        <v>0</v>
      </c>
      <c r="AA129" s="14">
        <f t="shared" si="16"/>
        <v>0</v>
      </c>
      <c r="AB129" s="14">
        <f t="shared" si="17"/>
        <v>0</v>
      </c>
      <c r="AC129" s="14">
        <f t="shared" si="18"/>
        <v>1716.6673282200909</v>
      </c>
      <c r="AD129" s="14">
        <f t="shared" si="18"/>
        <v>1540.3686185763427</v>
      </c>
      <c r="AE129" s="14">
        <f t="shared" si="18"/>
        <v>0</v>
      </c>
      <c r="AF129" s="14">
        <f t="shared" si="19"/>
        <v>0</v>
      </c>
    </row>
    <row r="130" spans="1:32" x14ac:dyDescent="0.3">
      <c r="A130" t="s">
        <v>259</v>
      </c>
      <c r="B130" t="s">
        <v>283</v>
      </c>
      <c r="C130" t="s">
        <v>307</v>
      </c>
      <c r="D130" t="s">
        <v>560</v>
      </c>
      <c r="E130" t="s">
        <v>561</v>
      </c>
      <c r="F130" s="13">
        <v>2591</v>
      </c>
      <c r="G130" s="13">
        <v>2112</v>
      </c>
      <c r="H130" s="13">
        <v>1756</v>
      </c>
      <c r="I130" s="13">
        <v>1953</v>
      </c>
      <c r="J130" s="13"/>
      <c r="K130" s="13"/>
      <c r="L130" s="13"/>
      <c r="M130" s="13"/>
      <c r="N130" s="13">
        <v>1388</v>
      </c>
      <c r="O130" s="13">
        <v>873</v>
      </c>
      <c r="P130" s="13"/>
      <c r="Q130" s="13"/>
      <c r="R130" s="13">
        <v>170526</v>
      </c>
      <c r="S130" s="13">
        <v>171077.94199999995</v>
      </c>
      <c r="T130" s="13">
        <v>171676.27399999998</v>
      </c>
      <c r="U130" s="14">
        <f t="shared" si="15"/>
        <v>1519.4163939809764</v>
      </c>
      <c r="V130" s="14">
        <f t="shared" si="15"/>
        <v>1238.5208120755779</v>
      </c>
      <c r="W130" s="14">
        <f t="shared" si="15"/>
        <v>1029.7549933734444</v>
      </c>
      <c r="X130" s="14">
        <f t="shared" si="16"/>
        <v>1141.5849274127934</v>
      </c>
      <c r="Y130" s="14">
        <f t="shared" si="16"/>
        <v>0</v>
      </c>
      <c r="Z130" s="14">
        <f t="shared" si="16"/>
        <v>0</v>
      </c>
      <c r="AA130" s="14">
        <f t="shared" si="16"/>
        <v>0</v>
      </c>
      <c r="AB130" s="14">
        <f t="shared" si="17"/>
        <v>0</v>
      </c>
      <c r="AC130" s="14">
        <f t="shared" si="18"/>
        <v>811.32610304606101</v>
      </c>
      <c r="AD130" s="14">
        <f t="shared" si="18"/>
        <v>510.29372331355273</v>
      </c>
      <c r="AE130" s="14">
        <f t="shared" si="18"/>
        <v>0</v>
      </c>
      <c r="AF130" s="14">
        <f t="shared" si="19"/>
        <v>0</v>
      </c>
    </row>
    <row r="131" spans="1:32" x14ac:dyDescent="0.3">
      <c r="A131" t="s">
        <v>259</v>
      </c>
      <c r="B131" t="s">
        <v>283</v>
      </c>
      <c r="C131" t="s">
        <v>307</v>
      </c>
      <c r="D131" t="s">
        <v>563</v>
      </c>
      <c r="E131" t="s">
        <v>564</v>
      </c>
      <c r="F131" s="13">
        <v>1562</v>
      </c>
      <c r="G131" s="13">
        <v>1931</v>
      </c>
      <c r="H131" s="13">
        <v>1864</v>
      </c>
      <c r="I131" s="13">
        <v>1222</v>
      </c>
      <c r="J131" s="13"/>
      <c r="K131" s="13"/>
      <c r="L131" s="13"/>
      <c r="M131" s="13"/>
      <c r="N131" s="13">
        <v>1015</v>
      </c>
      <c r="O131" s="13">
        <v>1231</v>
      </c>
      <c r="P131" s="13"/>
      <c r="Q131" s="13"/>
      <c r="R131" s="13">
        <v>125982</v>
      </c>
      <c r="S131" s="13">
        <v>127875.50400000002</v>
      </c>
      <c r="T131" s="13">
        <v>128580.67499999997</v>
      </c>
      <c r="U131" s="14">
        <f t="shared" si="15"/>
        <v>1239.8596624914669</v>
      </c>
      <c r="V131" s="14">
        <f t="shared" si="15"/>
        <v>1532.758648060834</v>
      </c>
      <c r="W131" s="14">
        <f t="shared" si="15"/>
        <v>1479.5764474289979</v>
      </c>
      <c r="X131" s="14">
        <f t="shared" si="16"/>
        <v>955.61695694274636</v>
      </c>
      <c r="Y131" s="14">
        <f t="shared" si="16"/>
        <v>0</v>
      </c>
      <c r="Z131" s="14">
        <f t="shared" si="16"/>
        <v>0</v>
      </c>
      <c r="AA131" s="14">
        <f t="shared" si="16"/>
        <v>0</v>
      </c>
      <c r="AB131" s="14">
        <f t="shared" si="17"/>
        <v>0</v>
      </c>
      <c r="AC131" s="14">
        <f t="shared" si="18"/>
        <v>793.74076210874603</v>
      </c>
      <c r="AD131" s="14">
        <f t="shared" si="18"/>
        <v>962.65505237031152</v>
      </c>
      <c r="AE131" s="14">
        <f t="shared" si="18"/>
        <v>0</v>
      </c>
      <c r="AF131" s="14">
        <f t="shared" si="19"/>
        <v>0</v>
      </c>
    </row>
    <row r="132" spans="1:32" x14ac:dyDescent="0.3">
      <c r="A132" t="s">
        <v>241</v>
      </c>
      <c r="B132" t="s">
        <v>276</v>
      </c>
      <c r="C132" t="s">
        <v>317</v>
      </c>
      <c r="D132" t="s">
        <v>565</v>
      </c>
      <c r="E132" t="s">
        <v>566</v>
      </c>
      <c r="F132" s="13">
        <v>794</v>
      </c>
      <c r="G132" s="13">
        <v>531</v>
      </c>
      <c r="H132" s="13">
        <v>663</v>
      </c>
      <c r="I132" s="13">
        <v>830</v>
      </c>
      <c r="J132" s="13"/>
      <c r="K132" s="13"/>
      <c r="L132" s="13"/>
      <c r="M132" s="13"/>
      <c r="N132" s="13">
        <v>919</v>
      </c>
      <c r="O132" s="13">
        <v>1215</v>
      </c>
      <c r="P132" s="13"/>
      <c r="Q132" s="13"/>
      <c r="R132" s="13">
        <v>225877</v>
      </c>
      <c r="S132" s="13">
        <v>231191.56</v>
      </c>
      <c r="T132" s="13">
        <v>233982.48899999997</v>
      </c>
      <c r="U132" s="14">
        <f t="shared" si="15"/>
        <v>351.51874692863811</v>
      </c>
      <c r="V132" s="14">
        <f t="shared" si="15"/>
        <v>235.08369599383735</v>
      </c>
      <c r="W132" s="14">
        <f t="shared" si="15"/>
        <v>293.52258087366135</v>
      </c>
      <c r="X132" s="14">
        <f t="shared" si="16"/>
        <v>359.00964550782044</v>
      </c>
      <c r="Y132" s="14">
        <f t="shared" si="16"/>
        <v>0</v>
      </c>
      <c r="Z132" s="14">
        <f t="shared" si="16"/>
        <v>0</v>
      </c>
      <c r="AA132" s="14">
        <f t="shared" si="16"/>
        <v>0</v>
      </c>
      <c r="AB132" s="14">
        <f t="shared" si="17"/>
        <v>0</v>
      </c>
      <c r="AC132" s="14">
        <f t="shared" si="18"/>
        <v>397.50586050805663</v>
      </c>
      <c r="AD132" s="14">
        <f t="shared" si="18"/>
        <v>525.53821601445998</v>
      </c>
      <c r="AE132" s="14">
        <f t="shared" si="18"/>
        <v>0</v>
      </c>
      <c r="AF132" s="14">
        <f t="shared" si="19"/>
        <v>0</v>
      </c>
    </row>
    <row r="133" spans="1:32" x14ac:dyDescent="0.3">
      <c r="A133" t="s">
        <v>226</v>
      </c>
      <c r="B133" t="s">
        <v>221</v>
      </c>
      <c r="C133" t="s">
        <v>234</v>
      </c>
      <c r="D133" t="s">
        <v>567</v>
      </c>
      <c r="E133" t="s">
        <v>568</v>
      </c>
      <c r="F133" s="13">
        <v>1377</v>
      </c>
      <c r="G133" s="13">
        <v>1619</v>
      </c>
      <c r="H133" s="13">
        <v>1359</v>
      </c>
      <c r="I133" s="13">
        <v>1768</v>
      </c>
      <c r="J133" s="13"/>
      <c r="K133" s="13"/>
      <c r="L133" s="13"/>
      <c r="M133" s="13"/>
      <c r="N133" s="13">
        <v>2011</v>
      </c>
      <c r="O133" s="13">
        <v>1761</v>
      </c>
      <c r="P133" s="13"/>
      <c r="Q133" s="13"/>
      <c r="R133" s="13">
        <v>108486</v>
      </c>
      <c r="S133" s="13">
        <v>108173.476</v>
      </c>
      <c r="T133" s="13">
        <v>108109.06299999997</v>
      </c>
      <c r="U133" s="14">
        <f t="shared" si="15"/>
        <v>1269.2882030861126</v>
      </c>
      <c r="V133" s="14">
        <f t="shared" si="15"/>
        <v>1492.358460999576</v>
      </c>
      <c r="W133" s="14">
        <f t="shared" si="15"/>
        <v>1252.6962004313921</v>
      </c>
      <c r="X133" s="14">
        <f t="shared" si="16"/>
        <v>1634.4117480333164</v>
      </c>
      <c r="Y133" s="14">
        <f t="shared" si="16"/>
        <v>0</v>
      </c>
      <c r="Z133" s="14">
        <f t="shared" si="16"/>
        <v>0</v>
      </c>
      <c r="AA133" s="14">
        <f t="shared" ref="AA133:AA183" si="20">(L133/$S133)*100000</f>
        <v>0</v>
      </c>
      <c r="AB133" s="14">
        <f t="shared" si="17"/>
        <v>0</v>
      </c>
      <c r="AC133" s="14">
        <f t="shared" si="18"/>
        <v>1859.050919284502</v>
      </c>
      <c r="AD133" s="14">
        <f t="shared" si="18"/>
        <v>1627.940660795628</v>
      </c>
      <c r="AE133" s="14">
        <f t="shared" si="18"/>
        <v>0</v>
      </c>
      <c r="AF133" s="14">
        <f t="shared" si="19"/>
        <v>0</v>
      </c>
    </row>
    <row r="134" spans="1:32" x14ac:dyDescent="0.3">
      <c r="A134" t="s">
        <v>241</v>
      </c>
      <c r="B134" t="s">
        <v>276</v>
      </c>
      <c r="C134" t="s">
        <v>317</v>
      </c>
      <c r="D134" t="s">
        <v>571</v>
      </c>
      <c r="E134" t="s">
        <v>572</v>
      </c>
      <c r="F134" s="13">
        <v>1438</v>
      </c>
      <c r="G134" s="13">
        <v>1351</v>
      </c>
      <c r="H134" s="13">
        <v>1194</v>
      </c>
      <c r="I134" s="13">
        <v>1252</v>
      </c>
      <c r="J134" s="13"/>
      <c r="K134" s="13"/>
      <c r="L134" s="13"/>
      <c r="M134" s="13"/>
      <c r="N134" s="13">
        <v>1202</v>
      </c>
      <c r="O134" s="13">
        <v>1243</v>
      </c>
      <c r="P134" s="13"/>
      <c r="Q134" s="13"/>
      <c r="R134" s="13">
        <v>150558</v>
      </c>
      <c r="S134" s="13">
        <v>152780.943</v>
      </c>
      <c r="T134" s="13">
        <v>153980.647</v>
      </c>
      <c r="U134" s="14">
        <f t="shared" ref="U134:W183" si="21">(F134/$R134)*100000</f>
        <v>955.11364391131656</v>
      </c>
      <c r="V134" s="14">
        <f t="shared" si="21"/>
        <v>897.32860425882393</v>
      </c>
      <c r="W134" s="14">
        <f t="shared" si="21"/>
        <v>793.04985454110715</v>
      </c>
      <c r="X134" s="14">
        <f t="shared" ref="X134:Z183" si="22">(I134/$S134)*100000</f>
        <v>819.47393137899394</v>
      </c>
      <c r="Y134" s="14">
        <f t="shared" si="22"/>
        <v>0</v>
      </c>
      <c r="Z134" s="14">
        <f t="shared" si="22"/>
        <v>0</v>
      </c>
      <c r="AA134" s="14">
        <f t="shared" si="20"/>
        <v>0</v>
      </c>
      <c r="AB134" s="14">
        <f t="shared" ref="AB134:AB183" si="23">(M134/$T134)*100000</f>
        <v>0</v>
      </c>
      <c r="AC134" s="14">
        <f t="shared" ref="AC134:AE183" si="24">(N134/$S134)*100000</f>
        <v>786.74733667536009</v>
      </c>
      <c r="AD134" s="14">
        <f t="shared" si="24"/>
        <v>813.58314433234</v>
      </c>
      <c r="AE134" s="14">
        <f t="shared" si="24"/>
        <v>0</v>
      </c>
      <c r="AF134" s="14">
        <f t="shared" ref="AF134:AF183" si="25">(Q134/$T134)*100000</f>
        <v>0</v>
      </c>
    </row>
    <row r="135" spans="1:32" x14ac:dyDescent="0.3">
      <c r="A135" t="s">
        <v>226</v>
      </c>
      <c r="B135" t="s">
        <v>236</v>
      </c>
      <c r="C135" t="s">
        <v>252</v>
      </c>
      <c r="D135" t="s">
        <v>573</v>
      </c>
      <c r="E135" t="s">
        <v>574</v>
      </c>
      <c r="F135" s="13">
        <v>483</v>
      </c>
      <c r="G135" s="13">
        <v>740</v>
      </c>
      <c r="H135" s="13">
        <v>843</v>
      </c>
      <c r="I135" s="13">
        <v>1088</v>
      </c>
      <c r="J135" s="13"/>
      <c r="K135" s="13"/>
      <c r="L135" s="13"/>
      <c r="M135" s="13"/>
      <c r="N135" s="13">
        <v>1130</v>
      </c>
      <c r="O135" s="13">
        <v>1022</v>
      </c>
      <c r="P135" s="13"/>
      <c r="Q135" s="13"/>
      <c r="R135" s="13">
        <v>166331</v>
      </c>
      <c r="S135" s="13">
        <v>166099.16799999998</v>
      </c>
      <c r="T135" s="13">
        <v>166656.38299999994</v>
      </c>
      <c r="U135" s="14">
        <f t="shared" si="21"/>
        <v>290.38483505780641</v>
      </c>
      <c r="V135" s="14">
        <f t="shared" si="21"/>
        <v>444.8960205854591</v>
      </c>
      <c r="W135" s="14">
        <f t="shared" si="21"/>
        <v>506.82073696424595</v>
      </c>
      <c r="X135" s="14">
        <f t="shared" si="22"/>
        <v>655.03037318043653</v>
      </c>
      <c r="Y135" s="14">
        <f t="shared" si="22"/>
        <v>0</v>
      </c>
      <c r="Z135" s="14">
        <f t="shared" si="22"/>
        <v>0</v>
      </c>
      <c r="AA135" s="14">
        <f t="shared" si="20"/>
        <v>0</v>
      </c>
      <c r="AB135" s="14">
        <f t="shared" si="23"/>
        <v>0</v>
      </c>
      <c r="AC135" s="14">
        <f t="shared" si="24"/>
        <v>680.31647214512248</v>
      </c>
      <c r="AD135" s="14">
        <f t="shared" si="24"/>
        <v>615.29507480735856</v>
      </c>
      <c r="AE135" s="14">
        <f t="shared" si="24"/>
        <v>0</v>
      </c>
      <c r="AF135" s="14">
        <f t="shared" si="25"/>
        <v>0</v>
      </c>
    </row>
    <row r="136" spans="1:32" x14ac:dyDescent="0.3">
      <c r="A136" t="s">
        <v>226</v>
      </c>
      <c r="B136" t="s">
        <v>245</v>
      </c>
      <c r="C136" t="s">
        <v>220</v>
      </c>
      <c r="D136" t="s">
        <v>575</v>
      </c>
      <c r="E136" t="s">
        <v>576</v>
      </c>
      <c r="F136" s="13">
        <v>2707</v>
      </c>
      <c r="G136" s="13">
        <v>2401</v>
      </c>
      <c r="H136" s="13">
        <v>1470</v>
      </c>
      <c r="I136" s="13">
        <v>1227</v>
      </c>
      <c r="J136" s="13"/>
      <c r="K136" s="13"/>
      <c r="L136" s="13"/>
      <c r="M136" s="13"/>
      <c r="N136" s="13">
        <v>1346</v>
      </c>
      <c r="O136" s="13">
        <v>2025</v>
      </c>
      <c r="P136" s="13"/>
      <c r="Q136" s="13"/>
      <c r="R136" s="13">
        <v>206428</v>
      </c>
      <c r="S136" s="13">
        <v>206954.77199999991</v>
      </c>
      <c r="T136" s="13">
        <v>207454.49099999995</v>
      </c>
      <c r="U136" s="14">
        <f t="shared" si="21"/>
        <v>1311.3531110120718</v>
      </c>
      <c r="V136" s="14">
        <f t="shared" si="21"/>
        <v>1163.1174065533746</v>
      </c>
      <c r="W136" s="14">
        <f t="shared" si="21"/>
        <v>712.11269788982122</v>
      </c>
      <c r="X136" s="14">
        <f t="shared" si="22"/>
        <v>592.88316386345537</v>
      </c>
      <c r="Y136" s="14">
        <f t="shared" si="22"/>
        <v>0</v>
      </c>
      <c r="Z136" s="14">
        <f t="shared" si="22"/>
        <v>0</v>
      </c>
      <c r="AA136" s="14">
        <f t="shared" si="20"/>
        <v>0</v>
      </c>
      <c r="AB136" s="14">
        <f t="shared" si="23"/>
        <v>0</v>
      </c>
      <c r="AC136" s="14">
        <f t="shared" si="24"/>
        <v>650.38365000832198</v>
      </c>
      <c r="AD136" s="14">
        <f t="shared" si="24"/>
        <v>978.47465918785429</v>
      </c>
      <c r="AE136" s="14">
        <f t="shared" si="24"/>
        <v>0</v>
      </c>
      <c r="AF136" s="14">
        <f t="shared" si="25"/>
        <v>0</v>
      </c>
    </row>
    <row r="137" spans="1:32" x14ac:dyDescent="0.3">
      <c r="A137" t="s">
        <v>232</v>
      </c>
      <c r="B137" t="s">
        <v>254</v>
      </c>
      <c r="C137" t="s">
        <v>281</v>
      </c>
      <c r="D137" t="s">
        <v>577</v>
      </c>
      <c r="E137" t="s">
        <v>578</v>
      </c>
      <c r="F137" s="13">
        <v>191</v>
      </c>
      <c r="G137" s="13">
        <v>162</v>
      </c>
      <c r="H137" s="13">
        <v>135</v>
      </c>
      <c r="I137" s="13">
        <v>151</v>
      </c>
      <c r="J137" s="13"/>
      <c r="K137" s="13"/>
      <c r="L137" s="13"/>
      <c r="M137" s="13"/>
      <c r="N137" s="13">
        <v>189</v>
      </c>
      <c r="O137" s="13">
        <v>152</v>
      </c>
      <c r="P137" s="13"/>
      <c r="Q137" s="13"/>
      <c r="R137" s="13">
        <v>31709</v>
      </c>
      <c r="S137" s="13">
        <v>31446.951999999997</v>
      </c>
      <c r="T137" s="13">
        <v>31502.706999999995</v>
      </c>
      <c r="U137" s="14">
        <f t="shared" si="21"/>
        <v>602.35264435964552</v>
      </c>
      <c r="V137" s="14">
        <f t="shared" si="21"/>
        <v>510.89596013750042</v>
      </c>
      <c r="W137" s="14">
        <f t="shared" si="21"/>
        <v>425.74663344791696</v>
      </c>
      <c r="X137" s="14">
        <f t="shared" si="22"/>
        <v>480.1737224008229</v>
      </c>
      <c r="Y137" s="14">
        <f t="shared" si="22"/>
        <v>0</v>
      </c>
      <c r="Z137" s="14">
        <f t="shared" si="22"/>
        <v>0</v>
      </c>
      <c r="AA137" s="14">
        <f t="shared" si="20"/>
        <v>0</v>
      </c>
      <c r="AB137" s="14">
        <f t="shared" si="23"/>
        <v>0</v>
      </c>
      <c r="AC137" s="14">
        <f t="shared" si="24"/>
        <v>601.01214260765244</v>
      </c>
      <c r="AD137" s="14">
        <f t="shared" si="24"/>
        <v>483.35368082731839</v>
      </c>
      <c r="AE137" s="14">
        <f t="shared" si="24"/>
        <v>0</v>
      </c>
      <c r="AF137" s="14">
        <f t="shared" si="25"/>
        <v>0</v>
      </c>
    </row>
    <row r="138" spans="1:32" x14ac:dyDescent="0.3">
      <c r="A138" t="s">
        <v>226</v>
      </c>
      <c r="B138" t="s">
        <v>236</v>
      </c>
      <c r="C138" t="s">
        <v>252</v>
      </c>
      <c r="D138" t="s">
        <v>579</v>
      </c>
      <c r="E138" t="s">
        <v>580</v>
      </c>
      <c r="F138" s="13">
        <v>1864</v>
      </c>
      <c r="G138" s="13">
        <v>1745</v>
      </c>
      <c r="H138" s="13">
        <v>1334</v>
      </c>
      <c r="I138" s="13">
        <v>1396</v>
      </c>
      <c r="J138" s="13"/>
      <c r="K138" s="13"/>
      <c r="L138" s="13"/>
      <c r="M138" s="13"/>
      <c r="N138" s="13">
        <v>760</v>
      </c>
      <c r="O138" s="13">
        <v>919</v>
      </c>
      <c r="P138" s="13"/>
      <c r="Q138" s="13"/>
      <c r="R138" s="13">
        <v>195675</v>
      </c>
      <c r="S138" s="13">
        <v>196750.24000000008</v>
      </c>
      <c r="T138" s="13">
        <v>198314.55699999994</v>
      </c>
      <c r="U138" s="14">
        <f t="shared" si="21"/>
        <v>952.59997444742555</v>
      </c>
      <c r="V138" s="14">
        <f t="shared" si="21"/>
        <v>891.7848473233679</v>
      </c>
      <c r="W138" s="14">
        <f t="shared" si="21"/>
        <v>681.74268557557173</v>
      </c>
      <c r="X138" s="14">
        <f t="shared" si="22"/>
        <v>709.52899472956142</v>
      </c>
      <c r="Y138" s="14">
        <f t="shared" si="22"/>
        <v>0</v>
      </c>
      <c r="Z138" s="14">
        <f t="shared" si="22"/>
        <v>0</v>
      </c>
      <c r="AA138" s="14">
        <f t="shared" si="20"/>
        <v>0</v>
      </c>
      <c r="AB138" s="14">
        <f t="shared" si="23"/>
        <v>0</v>
      </c>
      <c r="AC138" s="14">
        <f t="shared" si="24"/>
        <v>386.27653008199621</v>
      </c>
      <c r="AD138" s="14">
        <f t="shared" si="24"/>
        <v>467.0896462438875</v>
      </c>
      <c r="AE138" s="14">
        <f t="shared" si="24"/>
        <v>0</v>
      </c>
      <c r="AF138" s="14">
        <f t="shared" si="25"/>
        <v>0</v>
      </c>
    </row>
    <row r="139" spans="1:32" x14ac:dyDescent="0.3">
      <c r="A139" t="s">
        <v>232</v>
      </c>
      <c r="B139" t="s">
        <v>263</v>
      </c>
      <c r="C139" t="s">
        <v>274</v>
      </c>
      <c r="D139" t="s">
        <v>581</v>
      </c>
      <c r="E139" t="s">
        <v>582</v>
      </c>
      <c r="F139" s="13">
        <v>1395</v>
      </c>
      <c r="G139" s="13">
        <v>1181</v>
      </c>
      <c r="H139" s="13">
        <v>851</v>
      </c>
      <c r="I139" s="13">
        <v>820</v>
      </c>
      <c r="J139" s="13"/>
      <c r="K139" s="13"/>
      <c r="L139" s="13"/>
      <c r="M139" s="13"/>
      <c r="N139" s="13">
        <v>927</v>
      </c>
      <c r="O139" s="13">
        <v>649</v>
      </c>
      <c r="P139" s="13"/>
      <c r="Q139" s="13"/>
      <c r="R139" s="13">
        <v>244380</v>
      </c>
      <c r="S139" s="13">
        <v>245868.28499999997</v>
      </c>
      <c r="T139" s="13">
        <v>247531.93500000008</v>
      </c>
      <c r="U139" s="14">
        <f t="shared" si="21"/>
        <v>570.83231033636139</v>
      </c>
      <c r="V139" s="14">
        <f t="shared" si="21"/>
        <v>483.26376953924216</v>
      </c>
      <c r="W139" s="14">
        <f t="shared" si="21"/>
        <v>348.22816924461904</v>
      </c>
      <c r="X139" s="14">
        <f t="shared" si="22"/>
        <v>333.51190455491246</v>
      </c>
      <c r="Y139" s="14">
        <f t="shared" si="22"/>
        <v>0</v>
      </c>
      <c r="Z139" s="14">
        <f t="shared" si="22"/>
        <v>0</v>
      </c>
      <c r="AA139" s="14">
        <f t="shared" si="20"/>
        <v>0</v>
      </c>
      <c r="AB139" s="14">
        <f t="shared" si="23"/>
        <v>0</v>
      </c>
      <c r="AC139" s="14">
        <f t="shared" si="24"/>
        <v>377.03114088098027</v>
      </c>
      <c r="AD139" s="14">
        <f t="shared" si="24"/>
        <v>263.96247080016855</v>
      </c>
      <c r="AE139" s="14">
        <f t="shared" si="24"/>
        <v>0</v>
      </c>
      <c r="AF139" s="14">
        <f t="shared" si="25"/>
        <v>0</v>
      </c>
    </row>
    <row r="140" spans="1:32" x14ac:dyDescent="0.3">
      <c r="A140" t="s">
        <v>226</v>
      </c>
      <c r="B140" t="s">
        <v>236</v>
      </c>
      <c r="C140" t="s">
        <v>243</v>
      </c>
      <c r="D140" t="s">
        <v>583</v>
      </c>
      <c r="E140" t="s">
        <v>584</v>
      </c>
      <c r="F140" s="13">
        <v>2881</v>
      </c>
      <c r="G140" s="13">
        <v>2715</v>
      </c>
      <c r="H140" s="13">
        <v>3459</v>
      </c>
      <c r="I140" s="13">
        <v>2916</v>
      </c>
      <c r="J140" s="13"/>
      <c r="K140" s="13"/>
      <c r="L140" s="13"/>
      <c r="M140" s="13"/>
      <c r="N140" s="13">
        <v>2591</v>
      </c>
      <c r="O140" s="13">
        <v>2878</v>
      </c>
      <c r="P140" s="13"/>
      <c r="Q140" s="13"/>
      <c r="R140" s="13">
        <v>221075</v>
      </c>
      <c r="S140" s="13">
        <v>221677.86699999997</v>
      </c>
      <c r="T140" s="13">
        <v>221824.03899999999</v>
      </c>
      <c r="U140" s="14">
        <f t="shared" si="21"/>
        <v>1303.1776546420899</v>
      </c>
      <c r="V140" s="14">
        <f t="shared" si="21"/>
        <v>1228.0900147008933</v>
      </c>
      <c r="W140" s="14">
        <f t="shared" si="21"/>
        <v>1564.6273888951714</v>
      </c>
      <c r="X140" s="14">
        <f t="shared" si="22"/>
        <v>1315.4222563861101</v>
      </c>
      <c r="Y140" s="14">
        <f t="shared" si="22"/>
        <v>0</v>
      </c>
      <c r="Z140" s="14">
        <f t="shared" si="22"/>
        <v>0</v>
      </c>
      <c r="AA140" s="14">
        <f t="shared" si="20"/>
        <v>0</v>
      </c>
      <c r="AB140" s="14">
        <f t="shared" si="23"/>
        <v>0</v>
      </c>
      <c r="AC140" s="14">
        <f t="shared" si="24"/>
        <v>1168.8131228725692</v>
      </c>
      <c r="AD140" s="14">
        <f t="shared" si="24"/>
        <v>1298.2802653906808</v>
      </c>
      <c r="AE140" s="14">
        <f t="shared" si="24"/>
        <v>0</v>
      </c>
      <c r="AF140" s="14">
        <f t="shared" si="25"/>
        <v>0</v>
      </c>
    </row>
    <row r="141" spans="1:32" x14ac:dyDescent="0.3">
      <c r="A141" t="s">
        <v>226</v>
      </c>
      <c r="B141" t="s">
        <v>245</v>
      </c>
      <c r="C141" t="s">
        <v>220</v>
      </c>
      <c r="D141" t="s">
        <v>585</v>
      </c>
      <c r="E141" t="s">
        <v>586</v>
      </c>
      <c r="F141" s="13">
        <v>9566</v>
      </c>
      <c r="G141" s="13">
        <v>7543</v>
      </c>
      <c r="H141" s="13">
        <v>5689</v>
      </c>
      <c r="I141" s="13">
        <v>9366</v>
      </c>
      <c r="J141" s="13"/>
      <c r="K141" s="13"/>
      <c r="L141" s="13"/>
      <c r="M141" s="13"/>
      <c r="N141" s="13">
        <v>6670</v>
      </c>
      <c r="O141" s="13">
        <v>7419</v>
      </c>
      <c r="P141" s="13"/>
      <c r="Q141" s="13"/>
      <c r="R141" s="13">
        <v>461086</v>
      </c>
      <c r="S141" s="13">
        <v>463990.25800000032</v>
      </c>
      <c r="T141" s="13">
        <v>466302.57399999996</v>
      </c>
      <c r="U141" s="14">
        <f t="shared" si="21"/>
        <v>2074.6671987438349</v>
      </c>
      <c r="V141" s="14">
        <f t="shared" si="21"/>
        <v>1635.9204139791709</v>
      </c>
      <c r="W141" s="14">
        <f t="shared" si="21"/>
        <v>1233.8262276451683</v>
      </c>
      <c r="X141" s="14">
        <f t="shared" si="22"/>
        <v>2018.5768641720044</v>
      </c>
      <c r="Y141" s="14">
        <f t="shared" si="22"/>
        <v>0</v>
      </c>
      <c r="Z141" s="14">
        <f t="shared" si="22"/>
        <v>0</v>
      </c>
      <c r="AA141" s="14">
        <f t="shared" si="20"/>
        <v>0</v>
      </c>
      <c r="AB141" s="14">
        <f t="shared" si="23"/>
        <v>0</v>
      </c>
      <c r="AC141" s="14">
        <f t="shared" si="24"/>
        <v>1437.5301819375688</v>
      </c>
      <c r="AD141" s="14">
        <f t="shared" si="24"/>
        <v>1598.955984976735</v>
      </c>
      <c r="AE141" s="14">
        <f t="shared" si="24"/>
        <v>0</v>
      </c>
      <c r="AF141" s="14">
        <f t="shared" si="25"/>
        <v>0</v>
      </c>
    </row>
    <row r="142" spans="1:32" x14ac:dyDescent="0.3">
      <c r="A142" t="s">
        <v>232</v>
      </c>
      <c r="B142" t="s">
        <v>263</v>
      </c>
      <c r="C142" t="s">
        <v>268</v>
      </c>
      <c r="D142" t="s">
        <v>589</v>
      </c>
      <c r="E142" t="s">
        <v>590</v>
      </c>
      <c r="F142" s="13">
        <v>2425</v>
      </c>
      <c r="G142" s="13">
        <v>2004</v>
      </c>
      <c r="H142" s="13">
        <v>1565</v>
      </c>
      <c r="I142" s="13">
        <v>1730</v>
      </c>
      <c r="J142" s="13"/>
      <c r="K142" s="13"/>
      <c r="L142" s="13"/>
      <c r="M142" s="13"/>
      <c r="N142" s="13">
        <v>1183</v>
      </c>
      <c r="O142" s="13">
        <v>857</v>
      </c>
      <c r="P142" s="13"/>
      <c r="Q142" s="13"/>
      <c r="R142" s="13">
        <v>257768</v>
      </c>
      <c r="S142" s="13">
        <v>257530.41799999992</v>
      </c>
      <c r="T142" s="13">
        <v>258784.91200000001</v>
      </c>
      <c r="U142" s="14">
        <f t="shared" si="21"/>
        <v>940.76844294093917</v>
      </c>
      <c r="V142" s="14">
        <f t="shared" si="21"/>
        <v>777.44328233139879</v>
      </c>
      <c r="W142" s="14">
        <f t="shared" si="21"/>
        <v>607.13509822786386</v>
      </c>
      <c r="X142" s="14">
        <f t="shared" si="22"/>
        <v>671.76530579777989</v>
      </c>
      <c r="Y142" s="14">
        <f t="shared" si="22"/>
        <v>0</v>
      </c>
      <c r="Z142" s="14">
        <f t="shared" si="22"/>
        <v>0</v>
      </c>
      <c r="AA142" s="14">
        <f t="shared" si="20"/>
        <v>0</v>
      </c>
      <c r="AB142" s="14">
        <f t="shared" si="23"/>
        <v>0</v>
      </c>
      <c r="AC142" s="14">
        <f t="shared" si="24"/>
        <v>459.36321199929108</v>
      </c>
      <c r="AD142" s="14">
        <f t="shared" si="24"/>
        <v>332.77622373913135</v>
      </c>
      <c r="AE142" s="14">
        <f t="shared" si="24"/>
        <v>0</v>
      </c>
      <c r="AF142" s="14">
        <f t="shared" si="25"/>
        <v>0</v>
      </c>
    </row>
    <row r="143" spans="1:32" x14ac:dyDescent="0.3">
      <c r="A143" t="s">
        <v>259</v>
      </c>
      <c r="B143" t="s">
        <v>283</v>
      </c>
      <c r="C143" t="s">
        <v>307</v>
      </c>
      <c r="D143" t="s">
        <v>591</v>
      </c>
      <c r="E143" t="s">
        <v>592</v>
      </c>
      <c r="F143" s="13">
        <v>864</v>
      </c>
      <c r="G143" s="13">
        <v>798</v>
      </c>
      <c r="H143" s="13">
        <v>644</v>
      </c>
      <c r="I143" s="13">
        <v>765</v>
      </c>
      <c r="J143" s="13"/>
      <c r="K143" s="13"/>
      <c r="L143" s="13"/>
      <c r="M143" s="13"/>
      <c r="N143" s="13">
        <v>770</v>
      </c>
      <c r="O143" s="13">
        <v>1209</v>
      </c>
      <c r="P143" s="13"/>
      <c r="Q143" s="13"/>
      <c r="R143" s="13">
        <v>106588</v>
      </c>
      <c r="S143" s="13">
        <v>107346.76500000004</v>
      </c>
      <c r="T143" s="13">
        <v>107908.17499999999</v>
      </c>
      <c r="U143" s="14">
        <f t="shared" si="21"/>
        <v>810.59781588921817</v>
      </c>
      <c r="V143" s="14">
        <f t="shared" si="21"/>
        <v>748.67714939768075</v>
      </c>
      <c r="W143" s="14">
        <f t="shared" si="21"/>
        <v>604.19559425076</v>
      </c>
      <c r="X143" s="14">
        <f t="shared" si="22"/>
        <v>712.64373919418972</v>
      </c>
      <c r="Y143" s="14">
        <f t="shared" si="22"/>
        <v>0</v>
      </c>
      <c r="Z143" s="14">
        <f t="shared" si="22"/>
        <v>0</v>
      </c>
      <c r="AA143" s="14">
        <f t="shared" si="20"/>
        <v>0</v>
      </c>
      <c r="AB143" s="14">
        <f t="shared" si="23"/>
        <v>0</v>
      </c>
      <c r="AC143" s="14">
        <f t="shared" si="24"/>
        <v>717.30154141114508</v>
      </c>
      <c r="AD143" s="14">
        <f t="shared" si="24"/>
        <v>1126.256576059837</v>
      </c>
      <c r="AE143" s="14">
        <f t="shared" si="24"/>
        <v>0</v>
      </c>
      <c r="AF143" s="14">
        <f t="shared" si="25"/>
        <v>0</v>
      </c>
    </row>
    <row r="144" spans="1:32" x14ac:dyDescent="0.3">
      <c r="A144" t="s">
        <v>232</v>
      </c>
      <c r="B144" t="s">
        <v>263</v>
      </c>
      <c r="C144" t="s">
        <v>274</v>
      </c>
      <c r="D144" t="s">
        <v>593</v>
      </c>
      <c r="E144" t="s">
        <v>594</v>
      </c>
      <c r="F144" s="13">
        <v>2872</v>
      </c>
      <c r="G144" s="13">
        <v>1844</v>
      </c>
      <c r="H144" s="13">
        <v>1171</v>
      </c>
      <c r="I144" s="13">
        <v>1773</v>
      </c>
      <c r="J144" s="13"/>
      <c r="K144" s="13"/>
      <c r="L144" s="13"/>
      <c r="M144" s="13"/>
      <c r="N144" s="13">
        <v>2159</v>
      </c>
      <c r="O144" s="13">
        <v>2022</v>
      </c>
      <c r="P144" s="13"/>
      <c r="Q144" s="13"/>
      <c r="R144" s="13">
        <v>167219</v>
      </c>
      <c r="S144" s="13">
        <v>167308.93899999995</v>
      </c>
      <c r="T144" s="13">
        <v>167886.30399999995</v>
      </c>
      <c r="U144" s="14">
        <f t="shared" si="21"/>
        <v>1717.5081778984445</v>
      </c>
      <c r="V144" s="14">
        <f t="shared" si="21"/>
        <v>1102.7455014083328</v>
      </c>
      <c r="W144" s="14">
        <f t="shared" si="21"/>
        <v>700.27927448435889</v>
      </c>
      <c r="X144" s="14">
        <f t="shared" si="22"/>
        <v>1059.7162414615518</v>
      </c>
      <c r="Y144" s="14">
        <f t="shared" si="22"/>
        <v>0</v>
      </c>
      <c r="Z144" s="14">
        <f t="shared" si="22"/>
        <v>0</v>
      </c>
      <c r="AA144" s="14">
        <f t="shared" si="20"/>
        <v>0</v>
      </c>
      <c r="AB144" s="14">
        <f t="shared" si="23"/>
        <v>0</v>
      </c>
      <c r="AC144" s="14">
        <f t="shared" si="24"/>
        <v>1290.4271659985845</v>
      </c>
      <c r="AD144" s="14">
        <f t="shared" si="24"/>
        <v>1208.5427186888087</v>
      </c>
      <c r="AE144" s="14">
        <f t="shared" si="24"/>
        <v>0</v>
      </c>
      <c r="AF144" s="14">
        <f t="shared" si="25"/>
        <v>0</v>
      </c>
    </row>
    <row r="145" spans="1:32" x14ac:dyDescent="0.3">
      <c r="A145" t="s">
        <v>250</v>
      </c>
      <c r="B145" t="s">
        <v>291</v>
      </c>
      <c r="C145" t="s">
        <v>296</v>
      </c>
      <c r="D145" t="s">
        <v>595</v>
      </c>
      <c r="E145" t="s">
        <v>596</v>
      </c>
      <c r="F145" s="13">
        <v>6782</v>
      </c>
      <c r="G145" s="13">
        <v>5725</v>
      </c>
      <c r="H145" s="13">
        <v>4358</v>
      </c>
      <c r="I145" s="13">
        <v>3965</v>
      </c>
      <c r="J145" s="13"/>
      <c r="K145" s="13"/>
      <c r="L145" s="13"/>
      <c r="M145" s="13"/>
      <c r="N145" s="13">
        <v>3127</v>
      </c>
      <c r="O145" s="13">
        <v>3836</v>
      </c>
      <c r="P145" s="13"/>
      <c r="Q145" s="13"/>
      <c r="R145" s="13">
        <v>445111</v>
      </c>
      <c r="S145" s="13">
        <v>447433.78499999992</v>
      </c>
      <c r="T145" s="13">
        <v>450039.31500000006</v>
      </c>
      <c r="U145" s="14">
        <f t="shared" si="21"/>
        <v>1523.6648835908347</v>
      </c>
      <c r="V145" s="14">
        <f t="shared" si="21"/>
        <v>1286.1960275077452</v>
      </c>
      <c r="W145" s="14">
        <f t="shared" si="21"/>
        <v>979.0816223369003</v>
      </c>
      <c r="X145" s="14">
        <f t="shared" si="22"/>
        <v>886.16464221627814</v>
      </c>
      <c r="Y145" s="14">
        <f t="shared" si="22"/>
        <v>0</v>
      </c>
      <c r="Z145" s="14">
        <f t="shared" si="22"/>
        <v>0</v>
      </c>
      <c r="AA145" s="14">
        <f t="shared" si="20"/>
        <v>0</v>
      </c>
      <c r="AB145" s="14">
        <f t="shared" si="23"/>
        <v>0</v>
      </c>
      <c r="AC145" s="14">
        <f t="shared" si="24"/>
        <v>698.87435969994988</v>
      </c>
      <c r="AD145" s="14">
        <f t="shared" si="24"/>
        <v>857.33356054013677</v>
      </c>
      <c r="AE145" s="14">
        <f t="shared" si="24"/>
        <v>0</v>
      </c>
      <c r="AF145" s="14">
        <f t="shared" si="25"/>
        <v>0</v>
      </c>
    </row>
    <row r="146" spans="1:32" x14ac:dyDescent="0.3">
      <c r="A146" t="s">
        <v>250</v>
      </c>
      <c r="B146" t="s">
        <v>291</v>
      </c>
      <c r="C146" t="s">
        <v>302</v>
      </c>
      <c r="D146" t="s">
        <v>597</v>
      </c>
      <c r="E146" t="s">
        <v>598</v>
      </c>
      <c r="F146" s="13">
        <v>1428</v>
      </c>
      <c r="G146" s="13">
        <v>2240</v>
      </c>
      <c r="H146" s="13">
        <v>1842</v>
      </c>
      <c r="I146" s="13">
        <v>2710</v>
      </c>
      <c r="J146" s="13"/>
      <c r="K146" s="13"/>
      <c r="L146" s="13"/>
      <c r="M146" s="13"/>
      <c r="N146" s="13">
        <v>2522</v>
      </c>
      <c r="O146" s="13">
        <v>2380</v>
      </c>
      <c r="P146" s="13"/>
      <c r="Q146" s="13"/>
      <c r="R146" s="13">
        <v>220861</v>
      </c>
      <c r="S146" s="13">
        <v>223054.1069999999</v>
      </c>
      <c r="T146" s="13">
        <v>224984.21300000005</v>
      </c>
      <c r="U146" s="14">
        <f t="shared" si="21"/>
        <v>646.56050638184195</v>
      </c>
      <c r="V146" s="14">
        <f t="shared" si="21"/>
        <v>1014.2125590303403</v>
      </c>
      <c r="W146" s="14">
        <f t="shared" si="21"/>
        <v>834.00872041691377</v>
      </c>
      <c r="X146" s="14">
        <f t="shared" si="22"/>
        <v>1214.9518502252915</v>
      </c>
      <c r="Y146" s="14">
        <f t="shared" si="22"/>
        <v>0</v>
      </c>
      <c r="Z146" s="14">
        <f t="shared" si="22"/>
        <v>0</v>
      </c>
      <c r="AA146" s="14">
        <f t="shared" si="20"/>
        <v>0</v>
      </c>
      <c r="AB146" s="14">
        <f t="shared" si="23"/>
        <v>0</v>
      </c>
      <c r="AC146" s="14">
        <f t="shared" si="24"/>
        <v>1130.6673676266366</v>
      </c>
      <c r="AD146" s="14">
        <f t="shared" si="24"/>
        <v>1067.005683961695</v>
      </c>
      <c r="AE146" s="14">
        <f t="shared" si="24"/>
        <v>0</v>
      </c>
      <c r="AF146" s="14">
        <f t="shared" si="25"/>
        <v>0</v>
      </c>
    </row>
    <row r="147" spans="1:32" x14ac:dyDescent="0.3">
      <c r="A147" t="s">
        <v>226</v>
      </c>
      <c r="B147" t="s">
        <v>221</v>
      </c>
      <c r="C147" t="s">
        <v>234</v>
      </c>
      <c r="D147" t="s">
        <v>599</v>
      </c>
      <c r="E147" t="s">
        <v>600</v>
      </c>
      <c r="F147" s="13">
        <v>693</v>
      </c>
      <c r="G147" s="13">
        <v>593</v>
      </c>
      <c r="H147" s="13">
        <v>625</v>
      </c>
      <c r="I147" s="13">
        <v>871</v>
      </c>
      <c r="J147" s="13"/>
      <c r="K147" s="13"/>
      <c r="L147" s="13"/>
      <c r="M147" s="13"/>
      <c r="N147" s="13">
        <v>587</v>
      </c>
      <c r="O147" s="13">
        <v>376</v>
      </c>
      <c r="P147" s="13"/>
      <c r="Q147" s="13"/>
      <c r="R147" s="13">
        <v>119946</v>
      </c>
      <c r="S147" s="13">
        <v>119812.01400000001</v>
      </c>
      <c r="T147" s="13">
        <v>119770.86400000003</v>
      </c>
      <c r="U147" s="14">
        <f t="shared" si="21"/>
        <v>577.75999199639841</v>
      </c>
      <c r="V147" s="14">
        <f t="shared" si="21"/>
        <v>494.38914178046787</v>
      </c>
      <c r="W147" s="14">
        <f t="shared" si="21"/>
        <v>521.06781384956571</v>
      </c>
      <c r="X147" s="14">
        <f t="shared" si="22"/>
        <v>726.97217158873559</v>
      </c>
      <c r="Y147" s="14">
        <f t="shared" si="22"/>
        <v>0</v>
      </c>
      <c r="Z147" s="14">
        <f t="shared" si="22"/>
        <v>0</v>
      </c>
      <c r="AA147" s="14">
        <f t="shared" si="20"/>
        <v>0</v>
      </c>
      <c r="AB147" s="14">
        <f t="shared" si="23"/>
        <v>0</v>
      </c>
      <c r="AC147" s="14">
        <f t="shared" si="24"/>
        <v>489.93417304545102</v>
      </c>
      <c r="AD147" s="14">
        <f t="shared" si="24"/>
        <v>313.82495581786975</v>
      </c>
      <c r="AE147" s="14">
        <f t="shared" si="24"/>
        <v>0</v>
      </c>
      <c r="AF147" s="14">
        <f t="shared" si="25"/>
        <v>0</v>
      </c>
    </row>
    <row r="148" spans="1:32" x14ac:dyDescent="0.3">
      <c r="A148" t="s">
        <v>259</v>
      </c>
      <c r="B148" t="s">
        <v>283</v>
      </c>
      <c r="C148" t="s">
        <v>307</v>
      </c>
      <c r="D148" t="s">
        <v>603</v>
      </c>
      <c r="E148" t="s">
        <v>604</v>
      </c>
      <c r="F148" s="13">
        <v>3610</v>
      </c>
      <c r="G148" s="13">
        <v>3832</v>
      </c>
      <c r="H148" s="13">
        <v>3569</v>
      </c>
      <c r="I148" s="13">
        <v>3080</v>
      </c>
      <c r="J148" s="13"/>
      <c r="K148" s="13"/>
      <c r="L148" s="13"/>
      <c r="M148" s="13"/>
      <c r="N148" s="13">
        <v>3599</v>
      </c>
      <c r="O148" s="13">
        <v>3912</v>
      </c>
      <c r="P148" s="13"/>
      <c r="Q148" s="13"/>
      <c r="R148" s="13">
        <v>202054</v>
      </c>
      <c r="S148" s="13">
        <v>203134.53600000008</v>
      </c>
      <c r="T148" s="13">
        <v>203914.3629999999</v>
      </c>
      <c r="U148" s="14">
        <f t="shared" si="21"/>
        <v>1786.6510932720955</v>
      </c>
      <c r="V148" s="14">
        <f t="shared" si="21"/>
        <v>1896.5227117503241</v>
      </c>
      <c r="W148" s="14">
        <f t="shared" si="21"/>
        <v>1766.3594880576482</v>
      </c>
      <c r="X148" s="14">
        <f t="shared" si="22"/>
        <v>1516.2365103686745</v>
      </c>
      <c r="Y148" s="14">
        <f t="shared" si="22"/>
        <v>0</v>
      </c>
      <c r="Z148" s="14">
        <f t="shared" si="22"/>
        <v>0</v>
      </c>
      <c r="AA148" s="14">
        <f t="shared" si="20"/>
        <v>0</v>
      </c>
      <c r="AB148" s="14">
        <f t="shared" si="23"/>
        <v>0</v>
      </c>
      <c r="AC148" s="14">
        <f t="shared" si="24"/>
        <v>1771.7322080574218</v>
      </c>
      <c r="AD148" s="14">
        <f t="shared" si="24"/>
        <v>1925.8172820007319</v>
      </c>
      <c r="AE148" s="14">
        <f t="shared" si="24"/>
        <v>0</v>
      </c>
      <c r="AF148" s="14">
        <f t="shared" si="25"/>
        <v>0</v>
      </c>
    </row>
    <row r="149" spans="1:32" x14ac:dyDescent="0.3">
      <c r="A149" t="s">
        <v>232</v>
      </c>
      <c r="B149" t="s">
        <v>270</v>
      </c>
      <c r="C149" t="s">
        <v>289</v>
      </c>
      <c r="D149" t="s">
        <v>607</v>
      </c>
      <c r="E149" t="s">
        <v>608</v>
      </c>
      <c r="F149" s="13">
        <v>1090</v>
      </c>
      <c r="G149" s="13">
        <v>1153</v>
      </c>
      <c r="H149" s="13">
        <v>1441</v>
      </c>
      <c r="I149" s="13">
        <v>1051</v>
      </c>
      <c r="J149" s="13"/>
      <c r="K149" s="13"/>
      <c r="L149" s="13"/>
      <c r="M149" s="13"/>
      <c r="N149" s="13">
        <v>702</v>
      </c>
      <c r="O149" s="13">
        <v>677</v>
      </c>
      <c r="P149" s="13"/>
      <c r="Q149" s="13"/>
      <c r="R149" s="13">
        <v>142693</v>
      </c>
      <c r="S149" s="13">
        <v>143759.11700000006</v>
      </c>
      <c r="T149" s="13">
        <v>144734.01299999998</v>
      </c>
      <c r="U149" s="14">
        <f t="shared" si="21"/>
        <v>763.87769547209746</v>
      </c>
      <c r="V149" s="14">
        <f t="shared" si="21"/>
        <v>808.02842465993433</v>
      </c>
      <c r="W149" s="14">
        <f t="shared" si="21"/>
        <v>1009.8603295186168</v>
      </c>
      <c r="X149" s="14">
        <f t="shared" si="22"/>
        <v>731.0840675238702</v>
      </c>
      <c r="Y149" s="14">
        <f t="shared" si="22"/>
        <v>0</v>
      </c>
      <c r="Z149" s="14">
        <f t="shared" si="22"/>
        <v>0</v>
      </c>
      <c r="AA149" s="14">
        <f t="shared" si="20"/>
        <v>0</v>
      </c>
      <c r="AB149" s="14">
        <f t="shared" si="23"/>
        <v>0</v>
      </c>
      <c r="AC149" s="14">
        <f t="shared" si="24"/>
        <v>488.31685575809411</v>
      </c>
      <c r="AD149" s="14">
        <f t="shared" si="24"/>
        <v>470.9266543422076</v>
      </c>
      <c r="AE149" s="14">
        <f t="shared" si="24"/>
        <v>0</v>
      </c>
      <c r="AF149" s="14">
        <f t="shared" si="25"/>
        <v>0</v>
      </c>
    </row>
    <row r="150" spans="1:32" x14ac:dyDescent="0.3">
      <c r="A150" t="s">
        <v>241</v>
      </c>
      <c r="B150" t="s">
        <v>276</v>
      </c>
      <c r="C150" t="s">
        <v>317</v>
      </c>
      <c r="D150" t="s">
        <v>609</v>
      </c>
      <c r="E150" t="s">
        <v>610</v>
      </c>
      <c r="F150" s="13">
        <v>1290</v>
      </c>
      <c r="G150" s="13">
        <v>847</v>
      </c>
      <c r="H150" s="13">
        <v>1016</v>
      </c>
      <c r="I150" s="13">
        <v>948</v>
      </c>
      <c r="J150" s="13"/>
      <c r="K150" s="13"/>
      <c r="L150" s="13"/>
      <c r="M150" s="13"/>
      <c r="N150" s="13">
        <v>956</v>
      </c>
      <c r="O150" s="13">
        <v>993</v>
      </c>
      <c r="P150" s="13"/>
      <c r="Q150" s="13"/>
      <c r="R150" s="13">
        <v>249846</v>
      </c>
      <c r="S150" s="13">
        <v>254344.39699999991</v>
      </c>
      <c r="T150" s="13">
        <v>257012.37199999997</v>
      </c>
      <c r="U150" s="14">
        <f t="shared" si="21"/>
        <v>516.31805191998274</v>
      </c>
      <c r="V150" s="14">
        <f t="shared" si="21"/>
        <v>339.00882943893441</v>
      </c>
      <c r="W150" s="14">
        <f t="shared" si="21"/>
        <v>406.65049670597085</v>
      </c>
      <c r="X150" s="14">
        <f t="shared" si="22"/>
        <v>372.72297372448128</v>
      </c>
      <c r="Y150" s="14">
        <f t="shared" si="22"/>
        <v>0</v>
      </c>
      <c r="Z150" s="14">
        <f t="shared" si="22"/>
        <v>0</v>
      </c>
      <c r="AA150" s="14">
        <f t="shared" si="20"/>
        <v>0</v>
      </c>
      <c r="AB150" s="14">
        <f t="shared" si="23"/>
        <v>0</v>
      </c>
      <c r="AC150" s="14">
        <f t="shared" si="24"/>
        <v>375.86831527489886</v>
      </c>
      <c r="AD150" s="14">
        <f t="shared" si="24"/>
        <v>390.41551994558006</v>
      </c>
      <c r="AE150" s="14">
        <f t="shared" si="24"/>
        <v>0</v>
      </c>
      <c r="AF150" s="14">
        <f t="shared" si="25"/>
        <v>0</v>
      </c>
    </row>
    <row r="151" spans="1:32" x14ac:dyDescent="0.3">
      <c r="A151" t="s">
        <v>226</v>
      </c>
      <c r="B151" t="s">
        <v>236</v>
      </c>
      <c r="C151" t="s">
        <v>243</v>
      </c>
      <c r="D151" t="s">
        <v>611</v>
      </c>
      <c r="E151" t="s">
        <v>612</v>
      </c>
      <c r="F151" s="13">
        <v>1073</v>
      </c>
      <c r="G151" s="13">
        <v>1498</v>
      </c>
      <c r="H151" s="13">
        <v>1006</v>
      </c>
      <c r="I151" s="13">
        <v>694</v>
      </c>
      <c r="J151" s="13"/>
      <c r="K151" s="13"/>
      <c r="L151" s="13"/>
      <c r="M151" s="13"/>
      <c r="N151" s="13">
        <v>797</v>
      </c>
      <c r="O151" s="13">
        <v>542</v>
      </c>
      <c r="P151" s="13"/>
      <c r="Q151" s="13"/>
      <c r="R151" s="13">
        <v>142687</v>
      </c>
      <c r="S151" s="13">
        <v>143026.82500000001</v>
      </c>
      <c r="T151" s="13">
        <v>143339.43700000006</v>
      </c>
      <c r="U151" s="14">
        <f t="shared" si="21"/>
        <v>751.9956267915087</v>
      </c>
      <c r="V151" s="14">
        <f t="shared" si="21"/>
        <v>1049.8503717928054</v>
      </c>
      <c r="W151" s="14">
        <f t="shared" si="21"/>
        <v>705.03970228542198</v>
      </c>
      <c r="X151" s="14">
        <f t="shared" si="22"/>
        <v>485.22366346312998</v>
      </c>
      <c r="Y151" s="14">
        <f t="shared" si="22"/>
        <v>0</v>
      </c>
      <c r="Z151" s="14">
        <f t="shared" si="22"/>
        <v>0</v>
      </c>
      <c r="AA151" s="14">
        <f t="shared" si="20"/>
        <v>0</v>
      </c>
      <c r="AB151" s="14">
        <f t="shared" si="23"/>
        <v>0</v>
      </c>
      <c r="AC151" s="14">
        <f t="shared" si="24"/>
        <v>557.23812648431499</v>
      </c>
      <c r="AD151" s="14">
        <f t="shared" si="24"/>
        <v>378.94989279109001</v>
      </c>
      <c r="AE151" s="14">
        <f t="shared" si="24"/>
        <v>0</v>
      </c>
      <c r="AF151" s="14">
        <f t="shared" si="25"/>
        <v>0</v>
      </c>
    </row>
    <row r="152" spans="1:32" x14ac:dyDescent="0.3">
      <c r="A152" t="s">
        <v>232</v>
      </c>
      <c r="B152" t="s">
        <v>263</v>
      </c>
      <c r="C152" t="s">
        <v>268</v>
      </c>
      <c r="D152" t="s">
        <v>613</v>
      </c>
      <c r="E152" t="s">
        <v>614</v>
      </c>
      <c r="F152" s="13">
        <v>11238</v>
      </c>
      <c r="G152" s="13">
        <v>11069</v>
      </c>
      <c r="H152" s="13">
        <v>10517</v>
      </c>
      <c r="I152" s="13">
        <v>10831</v>
      </c>
      <c r="J152" s="13"/>
      <c r="K152" s="13"/>
      <c r="L152" s="13"/>
      <c r="M152" s="13"/>
      <c r="N152" s="13">
        <v>10621</v>
      </c>
      <c r="O152" s="13">
        <v>9775</v>
      </c>
      <c r="P152" s="13"/>
      <c r="Q152" s="13"/>
      <c r="R152" s="13">
        <v>701890</v>
      </c>
      <c r="S152" s="13">
        <v>702054.34999999986</v>
      </c>
      <c r="T152" s="13">
        <v>703960.11300000001</v>
      </c>
      <c r="U152" s="14">
        <f t="shared" si="21"/>
        <v>1601.1055863454387</v>
      </c>
      <c r="V152" s="14">
        <f t="shared" si="21"/>
        <v>1577.027739389363</v>
      </c>
      <c r="W152" s="14">
        <f t="shared" si="21"/>
        <v>1498.3829374973286</v>
      </c>
      <c r="X152" s="14">
        <f t="shared" si="22"/>
        <v>1542.7580499999754</v>
      </c>
      <c r="Y152" s="14">
        <f t="shared" si="22"/>
        <v>0</v>
      </c>
      <c r="Z152" s="14">
        <f t="shared" si="22"/>
        <v>0</v>
      </c>
      <c r="AA152" s="14">
        <f t="shared" si="20"/>
        <v>0</v>
      </c>
      <c r="AB152" s="14">
        <f t="shared" si="23"/>
        <v>0</v>
      </c>
      <c r="AC152" s="14">
        <f t="shared" si="24"/>
        <v>1512.8458359384856</v>
      </c>
      <c r="AD152" s="14">
        <f t="shared" si="24"/>
        <v>1392.3423450050559</v>
      </c>
      <c r="AE152" s="14">
        <f t="shared" si="24"/>
        <v>0</v>
      </c>
      <c r="AF152" s="14">
        <f t="shared" si="25"/>
        <v>0</v>
      </c>
    </row>
    <row r="153" spans="1:32" x14ac:dyDescent="0.3">
      <c r="A153" t="s">
        <v>226</v>
      </c>
      <c r="B153" t="s">
        <v>236</v>
      </c>
      <c r="C153" t="s">
        <v>252</v>
      </c>
      <c r="D153" t="s">
        <v>616</v>
      </c>
      <c r="E153" t="s">
        <v>617</v>
      </c>
      <c r="F153" s="13">
        <v>3003</v>
      </c>
      <c r="G153" s="13">
        <v>3527</v>
      </c>
      <c r="H153" s="13">
        <v>2820</v>
      </c>
      <c r="I153" s="13">
        <v>3232</v>
      </c>
      <c r="J153" s="13"/>
      <c r="K153" s="13"/>
      <c r="L153" s="13"/>
      <c r="M153" s="13"/>
      <c r="N153" s="13">
        <v>2727</v>
      </c>
      <c r="O153" s="13">
        <v>2575</v>
      </c>
      <c r="P153" s="13"/>
      <c r="Q153" s="13"/>
      <c r="R153" s="13">
        <v>228133</v>
      </c>
      <c r="S153" s="13">
        <v>228991.61599999992</v>
      </c>
      <c r="T153" s="13">
        <v>229751.83199999994</v>
      </c>
      <c r="U153" s="14">
        <f t="shared" si="21"/>
        <v>1316.3373996747512</v>
      </c>
      <c r="V153" s="14">
        <f t="shared" si="21"/>
        <v>1546.0279749093729</v>
      </c>
      <c r="W153" s="14">
        <f t="shared" si="21"/>
        <v>1236.1210346596065</v>
      </c>
      <c r="X153" s="14">
        <f t="shared" si="22"/>
        <v>1411.4053852521838</v>
      </c>
      <c r="Y153" s="14">
        <f t="shared" si="22"/>
        <v>0</v>
      </c>
      <c r="Z153" s="14">
        <f t="shared" si="22"/>
        <v>0</v>
      </c>
      <c r="AA153" s="14">
        <f t="shared" si="20"/>
        <v>0</v>
      </c>
      <c r="AB153" s="14">
        <f t="shared" si="23"/>
        <v>0</v>
      </c>
      <c r="AC153" s="14">
        <f t="shared" si="24"/>
        <v>1190.87329380653</v>
      </c>
      <c r="AD153" s="14">
        <f t="shared" si="24"/>
        <v>1124.495317767442</v>
      </c>
      <c r="AE153" s="14">
        <f t="shared" si="24"/>
        <v>0</v>
      </c>
      <c r="AF153" s="14">
        <f t="shared" si="25"/>
        <v>0</v>
      </c>
    </row>
    <row r="154" spans="1:32" x14ac:dyDescent="0.3">
      <c r="A154" t="s">
        <v>226</v>
      </c>
      <c r="B154" t="s">
        <v>221</v>
      </c>
      <c r="C154" t="s">
        <v>234</v>
      </c>
      <c r="D154" t="s">
        <v>618</v>
      </c>
      <c r="E154" t="s">
        <v>619</v>
      </c>
      <c r="F154" s="13">
        <v>1173</v>
      </c>
      <c r="G154" s="13">
        <v>865</v>
      </c>
      <c r="H154" s="13">
        <v>959</v>
      </c>
      <c r="I154" s="13">
        <v>1116</v>
      </c>
      <c r="J154" s="13"/>
      <c r="K154" s="13"/>
      <c r="L154" s="13"/>
      <c r="M154" s="13"/>
      <c r="N154" s="13">
        <v>1211</v>
      </c>
      <c r="O154" s="13">
        <v>969</v>
      </c>
      <c r="P154" s="13"/>
      <c r="Q154" s="13"/>
      <c r="R154" s="13">
        <v>153237</v>
      </c>
      <c r="S154" s="13">
        <v>154240.98499999993</v>
      </c>
      <c r="T154" s="13">
        <v>154700.785</v>
      </c>
      <c r="U154" s="14">
        <f t="shared" si="21"/>
        <v>765.48092170950883</v>
      </c>
      <c r="V154" s="14">
        <f t="shared" si="21"/>
        <v>564.4850786689899</v>
      </c>
      <c r="W154" s="14">
        <f t="shared" si="21"/>
        <v>625.82796583070672</v>
      </c>
      <c r="X154" s="14">
        <f t="shared" si="22"/>
        <v>723.54309718652303</v>
      </c>
      <c r="Y154" s="14">
        <f t="shared" si="22"/>
        <v>0</v>
      </c>
      <c r="Z154" s="14">
        <f t="shared" si="22"/>
        <v>0</v>
      </c>
      <c r="AA154" s="14">
        <f t="shared" si="20"/>
        <v>0</v>
      </c>
      <c r="AB154" s="14">
        <f t="shared" si="23"/>
        <v>0</v>
      </c>
      <c r="AC154" s="14">
        <f t="shared" si="24"/>
        <v>785.13502750258021</v>
      </c>
      <c r="AD154" s="14">
        <f t="shared" si="24"/>
        <v>628.23768922378224</v>
      </c>
      <c r="AE154" s="14">
        <f t="shared" si="24"/>
        <v>0</v>
      </c>
      <c r="AF154" s="14">
        <f t="shared" si="25"/>
        <v>0</v>
      </c>
    </row>
    <row r="155" spans="1:32" x14ac:dyDescent="0.3">
      <c r="A155" t="s">
        <v>232</v>
      </c>
      <c r="B155" t="s">
        <v>263</v>
      </c>
      <c r="C155" t="s">
        <v>268</v>
      </c>
      <c r="D155" t="s">
        <v>622</v>
      </c>
      <c r="E155" t="s">
        <v>623</v>
      </c>
      <c r="F155" s="13">
        <v>5225</v>
      </c>
      <c r="G155" s="13">
        <v>5470</v>
      </c>
      <c r="H155" s="13">
        <v>4338</v>
      </c>
      <c r="I155" s="13">
        <v>3571</v>
      </c>
      <c r="J155" s="13"/>
      <c r="K155" s="13"/>
      <c r="L155" s="13"/>
      <c r="M155" s="13"/>
      <c r="N155" s="13">
        <v>3217</v>
      </c>
      <c r="O155" s="13">
        <v>3574</v>
      </c>
      <c r="P155" s="13"/>
      <c r="Q155" s="13"/>
      <c r="R155" s="13">
        <v>198107</v>
      </c>
      <c r="S155" s="13">
        <v>198100.79000000007</v>
      </c>
      <c r="T155" s="13">
        <v>198495.77000000002</v>
      </c>
      <c r="U155" s="14">
        <f t="shared" si="21"/>
        <v>2637.4635929068636</v>
      </c>
      <c r="V155" s="14">
        <f t="shared" si="21"/>
        <v>2761.1341345838359</v>
      </c>
      <c r="W155" s="14">
        <f t="shared" si="21"/>
        <v>2189.72575426411</v>
      </c>
      <c r="X155" s="14">
        <f t="shared" si="22"/>
        <v>1802.6177482684438</v>
      </c>
      <c r="Y155" s="14">
        <f t="shared" si="22"/>
        <v>0</v>
      </c>
      <c r="Z155" s="14">
        <f t="shared" si="22"/>
        <v>0</v>
      </c>
      <c r="AA155" s="14">
        <f t="shared" si="20"/>
        <v>0</v>
      </c>
      <c r="AB155" s="14">
        <f t="shared" si="23"/>
        <v>0</v>
      </c>
      <c r="AC155" s="14">
        <f t="shared" si="24"/>
        <v>1623.920833430295</v>
      </c>
      <c r="AD155" s="14">
        <f t="shared" si="24"/>
        <v>1804.1321289026655</v>
      </c>
      <c r="AE155" s="14">
        <f t="shared" si="24"/>
        <v>0</v>
      </c>
      <c r="AF155" s="14">
        <f t="shared" si="25"/>
        <v>0</v>
      </c>
    </row>
    <row r="156" spans="1:32" x14ac:dyDescent="0.3">
      <c r="A156" t="s">
        <v>232</v>
      </c>
      <c r="B156" t="s">
        <v>270</v>
      </c>
      <c r="C156" t="s">
        <v>289</v>
      </c>
      <c r="D156" t="s">
        <v>624</v>
      </c>
      <c r="E156" t="s">
        <v>625</v>
      </c>
      <c r="F156" s="13">
        <v>8275</v>
      </c>
      <c r="G156" s="13">
        <v>7839</v>
      </c>
      <c r="H156" s="13">
        <v>7013</v>
      </c>
      <c r="I156" s="13">
        <v>6373</v>
      </c>
      <c r="J156" s="13"/>
      <c r="K156" s="13"/>
      <c r="L156" s="13"/>
      <c r="M156" s="13"/>
      <c r="N156" s="13">
        <v>5817</v>
      </c>
      <c r="O156" s="13">
        <v>5604</v>
      </c>
      <c r="P156" s="13"/>
      <c r="Q156" s="13"/>
      <c r="R156" s="13">
        <v>604075</v>
      </c>
      <c r="S156" s="13">
        <v>605818.11100000003</v>
      </c>
      <c r="T156" s="13">
        <v>608645.09199999995</v>
      </c>
      <c r="U156" s="14">
        <f t="shared" si="21"/>
        <v>1369.8630136986301</v>
      </c>
      <c r="V156" s="14">
        <f t="shared" si="21"/>
        <v>1297.6865455448412</v>
      </c>
      <c r="W156" s="14">
        <f t="shared" si="21"/>
        <v>1160.9485577122045</v>
      </c>
      <c r="X156" s="14">
        <f t="shared" si="22"/>
        <v>1051.9659092859308</v>
      </c>
      <c r="Y156" s="14">
        <f t="shared" si="22"/>
        <v>0</v>
      </c>
      <c r="Z156" s="14">
        <f t="shared" si="22"/>
        <v>0</v>
      </c>
      <c r="AA156" s="14">
        <f t="shared" si="20"/>
        <v>0</v>
      </c>
      <c r="AB156" s="14">
        <f t="shared" si="23"/>
        <v>0</v>
      </c>
      <c r="AC156" s="14">
        <f t="shared" si="24"/>
        <v>960.18918787325583</v>
      </c>
      <c r="AD156" s="14">
        <f t="shared" si="24"/>
        <v>925.03012013782461</v>
      </c>
      <c r="AE156" s="14">
        <f t="shared" si="24"/>
        <v>0</v>
      </c>
      <c r="AF156" s="14">
        <f t="shared" si="25"/>
        <v>0</v>
      </c>
    </row>
    <row r="157" spans="1:32" x14ac:dyDescent="0.3">
      <c r="A157" t="s">
        <v>226</v>
      </c>
      <c r="B157" t="s">
        <v>221</v>
      </c>
      <c r="C157" t="s">
        <v>234</v>
      </c>
      <c r="D157" t="s">
        <v>626</v>
      </c>
      <c r="E157" t="s">
        <v>627</v>
      </c>
      <c r="F157" s="13">
        <v>494</v>
      </c>
      <c r="G157" s="13">
        <v>467</v>
      </c>
      <c r="H157" s="13">
        <v>541</v>
      </c>
      <c r="I157" s="13">
        <v>643</v>
      </c>
      <c r="J157" s="13"/>
      <c r="K157" s="13"/>
      <c r="L157" s="13"/>
      <c r="M157" s="13"/>
      <c r="N157" s="13">
        <v>543</v>
      </c>
      <c r="O157" s="13">
        <v>698</v>
      </c>
      <c r="P157" s="13"/>
      <c r="Q157" s="13"/>
      <c r="R157" s="13">
        <v>222805</v>
      </c>
      <c r="S157" s="13">
        <v>223416.51</v>
      </c>
      <c r="T157" s="13">
        <v>223459.231</v>
      </c>
      <c r="U157" s="14">
        <f t="shared" si="21"/>
        <v>221.71854312066606</v>
      </c>
      <c r="V157" s="14">
        <f t="shared" si="21"/>
        <v>209.6003231525325</v>
      </c>
      <c r="W157" s="14">
        <f t="shared" si="21"/>
        <v>242.81322232445413</v>
      </c>
      <c r="X157" s="14">
        <f t="shared" si="22"/>
        <v>287.80326037677344</v>
      </c>
      <c r="Y157" s="14">
        <f t="shared" si="22"/>
        <v>0</v>
      </c>
      <c r="Z157" s="14">
        <f t="shared" si="22"/>
        <v>0</v>
      </c>
      <c r="AA157" s="14">
        <f t="shared" si="20"/>
        <v>0</v>
      </c>
      <c r="AB157" s="14">
        <f t="shared" si="23"/>
        <v>0</v>
      </c>
      <c r="AC157" s="14">
        <f t="shared" si="24"/>
        <v>243.04381086250069</v>
      </c>
      <c r="AD157" s="14">
        <f t="shared" si="24"/>
        <v>312.42095760962337</v>
      </c>
      <c r="AE157" s="14">
        <f t="shared" si="24"/>
        <v>0</v>
      </c>
      <c r="AF157" s="14">
        <f t="shared" si="25"/>
        <v>0</v>
      </c>
    </row>
    <row r="158" spans="1:32" x14ac:dyDescent="0.3">
      <c r="A158" t="s">
        <v>259</v>
      </c>
      <c r="B158" t="s">
        <v>283</v>
      </c>
      <c r="C158" t="s">
        <v>313</v>
      </c>
      <c r="D158" t="s">
        <v>628</v>
      </c>
      <c r="E158" t="s">
        <v>629</v>
      </c>
      <c r="F158" s="13">
        <v>8344</v>
      </c>
      <c r="G158" s="13">
        <v>9252</v>
      </c>
      <c r="H158" s="13">
        <v>7712</v>
      </c>
      <c r="I158" s="13">
        <v>6102</v>
      </c>
      <c r="J158" s="13"/>
      <c r="K158" s="13"/>
      <c r="L158" s="13"/>
      <c r="M158" s="13"/>
      <c r="N158" s="13">
        <v>7483</v>
      </c>
      <c r="O158" s="13">
        <v>7620</v>
      </c>
      <c r="P158" s="13"/>
      <c r="Q158" s="13"/>
      <c r="R158" s="13">
        <v>925016</v>
      </c>
      <c r="S158" s="13">
        <v>931378.55499999993</v>
      </c>
      <c r="T158" s="13">
        <v>936018.22</v>
      </c>
      <c r="U158" s="14">
        <f t="shared" si="21"/>
        <v>902.03845122678956</v>
      </c>
      <c r="V158" s="14">
        <f t="shared" si="21"/>
        <v>1000.1989154782189</v>
      </c>
      <c r="W158" s="14">
        <f t="shared" si="21"/>
        <v>833.71530870817378</v>
      </c>
      <c r="X158" s="14">
        <f t="shared" si="22"/>
        <v>655.1578804603248</v>
      </c>
      <c r="Y158" s="14">
        <f t="shared" si="22"/>
        <v>0</v>
      </c>
      <c r="Z158" s="14">
        <f t="shared" si="22"/>
        <v>0</v>
      </c>
      <c r="AA158" s="14">
        <f t="shared" si="20"/>
        <v>0</v>
      </c>
      <c r="AB158" s="14">
        <f t="shared" si="23"/>
        <v>0</v>
      </c>
      <c r="AC158" s="14">
        <f t="shared" si="24"/>
        <v>803.43271377984433</v>
      </c>
      <c r="AD158" s="14">
        <f t="shared" si="24"/>
        <v>818.14209261023836</v>
      </c>
      <c r="AE158" s="14">
        <f t="shared" si="24"/>
        <v>0</v>
      </c>
      <c r="AF158" s="14">
        <f t="shared" si="25"/>
        <v>0</v>
      </c>
    </row>
    <row r="159" spans="1:32" x14ac:dyDescent="0.3">
      <c r="A159" t="s">
        <v>241</v>
      </c>
      <c r="B159" t="s">
        <v>276</v>
      </c>
      <c r="C159" t="s">
        <v>317</v>
      </c>
      <c r="D159" t="s">
        <v>630</v>
      </c>
      <c r="E159" t="s">
        <v>631</v>
      </c>
      <c r="F159" s="13">
        <v>675</v>
      </c>
      <c r="G159" s="13">
        <v>911</v>
      </c>
      <c r="H159" s="13">
        <v>535</v>
      </c>
      <c r="I159" s="13">
        <v>652</v>
      </c>
      <c r="J159" s="13"/>
      <c r="K159" s="13"/>
      <c r="L159" s="13"/>
      <c r="M159" s="13"/>
      <c r="N159" s="13">
        <v>1109</v>
      </c>
      <c r="O159" s="13">
        <v>964</v>
      </c>
      <c r="P159" s="13"/>
      <c r="Q159" s="13"/>
      <c r="R159" s="13">
        <v>155774</v>
      </c>
      <c r="S159" s="13">
        <v>157508.318</v>
      </c>
      <c r="T159" s="13">
        <v>158722.00999999998</v>
      </c>
      <c r="U159" s="14">
        <f t="shared" si="21"/>
        <v>433.32006624982347</v>
      </c>
      <c r="V159" s="14">
        <f t="shared" si="21"/>
        <v>584.82160052383585</v>
      </c>
      <c r="W159" s="14">
        <f t="shared" si="21"/>
        <v>343.44627473134159</v>
      </c>
      <c r="X159" s="14">
        <f t="shared" si="22"/>
        <v>413.94639234227611</v>
      </c>
      <c r="Y159" s="14">
        <f t="shared" si="22"/>
        <v>0</v>
      </c>
      <c r="Z159" s="14">
        <f t="shared" si="22"/>
        <v>0</v>
      </c>
      <c r="AA159" s="14">
        <f t="shared" si="20"/>
        <v>0</v>
      </c>
      <c r="AB159" s="14">
        <f t="shared" si="23"/>
        <v>0</v>
      </c>
      <c r="AC159" s="14">
        <f t="shared" si="24"/>
        <v>704.08979924476114</v>
      </c>
      <c r="AD159" s="14">
        <f t="shared" si="24"/>
        <v>612.03116904594208</v>
      </c>
      <c r="AE159" s="14">
        <f t="shared" si="24"/>
        <v>0</v>
      </c>
      <c r="AF159" s="14">
        <f t="shared" si="25"/>
        <v>0</v>
      </c>
    </row>
    <row r="160" spans="1:32" x14ac:dyDescent="0.3">
      <c r="A160" t="s">
        <v>250</v>
      </c>
      <c r="B160" t="s">
        <v>291</v>
      </c>
      <c r="C160" t="s">
        <v>302</v>
      </c>
      <c r="D160" t="s">
        <v>632</v>
      </c>
      <c r="E160" t="s">
        <v>633</v>
      </c>
      <c r="F160" s="13">
        <v>2695</v>
      </c>
      <c r="G160" s="13">
        <v>2499</v>
      </c>
      <c r="H160" s="13">
        <v>1828</v>
      </c>
      <c r="I160" s="13">
        <v>1182</v>
      </c>
      <c r="J160" s="13"/>
      <c r="K160" s="13"/>
      <c r="L160" s="13"/>
      <c r="M160" s="13"/>
      <c r="N160" s="13">
        <v>910</v>
      </c>
      <c r="O160" s="13">
        <v>1204</v>
      </c>
      <c r="P160" s="13"/>
      <c r="Q160" s="13"/>
      <c r="R160" s="13">
        <v>170439</v>
      </c>
      <c r="S160" s="13">
        <v>171257.764</v>
      </c>
      <c r="T160" s="13">
        <v>172278.36099999998</v>
      </c>
      <c r="U160" s="14">
        <f t="shared" si="21"/>
        <v>1581.2108730982932</v>
      </c>
      <c r="V160" s="14">
        <f t="shared" si="21"/>
        <v>1466.2137186911448</v>
      </c>
      <c r="W160" s="14">
        <f t="shared" si="21"/>
        <v>1072.5244808993248</v>
      </c>
      <c r="X160" s="14">
        <f t="shared" si="22"/>
        <v>690.18768690685465</v>
      </c>
      <c r="Y160" s="14">
        <f t="shared" si="22"/>
        <v>0</v>
      </c>
      <c r="Z160" s="14">
        <f t="shared" si="22"/>
        <v>0</v>
      </c>
      <c r="AA160" s="14">
        <f t="shared" si="20"/>
        <v>0</v>
      </c>
      <c r="AB160" s="14">
        <f t="shared" si="23"/>
        <v>0</v>
      </c>
      <c r="AC160" s="14">
        <f t="shared" si="24"/>
        <v>531.36277079969352</v>
      </c>
      <c r="AD160" s="14">
        <f t="shared" si="24"/>
        <v>703.03381982728683</v>
      </c>
      <c r="AE160" s="14">
        <f t="shared" si="24"/>
        <v>0</v>
      </c>
      <c r="AF160" s="14">
        <f t="shared" si="25"/>
        <v>0</v>
      </c>
    </row>
    <row r="161" spans="1:32" x14ac:dyDescent="0.3">
      <c r="A161" t="s">
        <v>226</v>
      </c>
      <c r="B161" t="s">
        <v>236</v>
      </c>
      <c r="C161" t="s">
        <v>252</v>
      </c>
      <c r="D161" t="s">
        <v>634</v>
      </c>
      <c r="E161" t="s">
        <v>635</v>
      </c>
      <c r="F161" s="13">
        <v>2293</v>
      </c>
      <c r="G161" s="13">
        <v>2776</v>
      </c>
      <c r="H161" s="13">
        <v>2473</v>
      </c>
      <c r="I161" s="13">
        <v>2573</v>
      </c>
      <c r="J161" s="13"/>
      <c r="K161" s="13"/>
      <c r="L161" s="13"/>
      <c r="M161" s="13"/>
      <c r="N161" s="13">
        <v>2708</v>
      </c>
      <c r="O161" s="13">
        <v>2273</v>
      </c>
      <c r="P161" s="13"/>
      <c r="Q161" s="13"/>
      <c r="R161" s="13">
        <v>174474</v>
      </c>
      <c r="S161" s="13">
        <v>174457.91099999999</v>
      </c>
      <c r="T161" s="13">
        <v>174776.88999999996</v>
      </c>
      <c r="U161" s="14">
        <f t="shared" si="21"/>
        <v>1314.2359320013297</v>
      </c>
      <c r="V161" s="14">
        <f t="shared" si="21"/>
        <v>1591.0680101333151</v>
      </c>
      <c r="W161" s="14">
        <f t="shared" si="21"/>
        <v>1417.4031660877838</v>
      </c>
      <c r="X161" s="14">
        <f t="shared" si="22"/>
        <v>1474.854298811362</v>
      </c>
      <c r="Y161" s="14">
        <f t="shared" si="22"/>
        <v>0</v>
      </c>
      <c r="Z161" s="14">
        <f t="shared" si="22"/>
        <v>0</v>
      </c>
      <c r="AA161" s="14">
        <f t="shared" si="20"/>
        <v>0</v>
      </c>
      <c r="AB161" s="14">
        <f t="shared" si="23"/>
        <v>0</v>
      </c>
      <c r="AC161" s="14">
        <f t="shared" si="24"/>
        <v>1552.2368601559147</v>
      </c>
      <c r="AD161" s="14">
        <f t="shared" si="24"/>
        <v>1302.8930513790228</v>
      </c>
      <c r="AE161" s="14">
        <f t="shared" si="24"/>
        <v>0</v>
      </c>
      <c r="AF161" s="14">
        <f t="shared" si="25"/>
        <v>0</v>
      </c>
    </row>
    <row r="162" spans="1:32" x14ac:dyDescent="0.3">
      <c r="A162" t="s">
        <v>232</v>
      </c>
      <c r="B162" t="s">
        <v>263</v>
      </c>
      <c r="C162" t="s">
        <v>268</v>
      </c>
      <c r="D162" t="s">
        <v>638</v>
      </c>
      <c r="E162" t="s">
        <v>639</v>
      </c>
      <c r="F162" s="13">
        <v>892</v>
      </c>
      <c r="G162" s="13">
        <v>856</v>
      </c>
      <c r="H162" s="13">
        <v>647</v>
      </c>
      <c r="I162" s="13">
        <v>584</v>
      </c>
      <c r="J162" s="13"/>
      <c r="K162" s="13"/>
      <c r="L162" s="13"/>
      <c r="M162" s="13"/>
      <c r="N162" s="13">
        <v>436</v>
      </c>
      <c r="O162" s="13">
        <v>727</v>
      </c>
      <c r="P162" s="13"/>
      <c r="Q162" s="13"/>
      <c r="R162" s="13">
        <v>135627</v>
      </c>
      <c r="S162" s="13">
        <v>136141.29</v>
      </c>
      <c r="T162" s="13">
        <v>136965.85800000001</v>
      </c>
      <c r="U162" s="14">
        <f t="shared" si="21"/>
        <v>657.6861539369005</v>
      </c>
      <c r="V162" s="14">
        <f t="shared" si="21"/>
        <v>631.14276655828121</v>
      </c>
      <c r="W162" s="14">
        <f t="shared" si="21"/>
        <v>477.04365649907464</v>
      </c>
      <c r="X162" s="14">
        <f t="shared" si="22"/>
        <v>428.96611307267619</v>
      </c>
      <c r="Y162" s="14">
        <f t="shared" si="22"/>
        <v>0</v>
      </c>
      <c r="Z162" s="14">
        <f t="shared" si="22"/>
        <v>0</v>
      </c>
      <c r="AA162" s="14">
        <f t="shared" si="20"/>
        <v>0</v>
      </c>
      <c r="AB162" s="14">
        <f t="shared" si="23"/>
        <v>0</v>
      </c>
      <c r="AC162" s="14">
        <f t="shared" si="24"/>
        <v>320.25552277343633</v>
      </c>
      <c r="AD162" s="14">
        <f t="shared" si="24"/>
        <v>534.00404829423894</v>
      </c>
      <c r="AE162" s="14">
        <f t="shared" si="24"/>
        <v>0</v>
      </c>
      <c r="AF162" s="14">
        <f t="shared" si="25"/>
        <v>0</v>
      </c>
    </row>
    <row r="163" spans="1:32" x14ac:dyDescent="0.3">
      <c r="A163" t="s">
        <v>232</v>
      </c>
      <c r="B163" t="s">
        <v>270</v>
      </c>
      <c r="C163" t="s">
        <v>289</v>
      </c>
      <c r="D163" t="s">
        <v>640</v>
      </c>
      <c r="E163" t="s">
        <v>641</v>
      </c>
      <c r="F163" s="13">
        <v>960</v>
      </c>
      <c r="G163" s="13">
        <v>968</v>
      </c>
      <c r="H163" s="13">
        <v>766</v>
      </c>
      <c r="I163" s="13">
        <v>757</v>
      </c>
      <c r="J163" s="13"/>
      <c r="K163" s="13"/>
      <c r="L163" s="13"/>
      <c r="M163" s="13"/>
      <c r="N163" s="13">
        <v>385</v>
      </c>
      <c r="O163" s="13">
        <v>821</v>
      </c>
      <c r="P163" s="13"/>
      <c r="Q163" s="13"/>
      <c r="R163" s="13">
        <v>127570</v>
      </c>
      <c r="S163" s="13">
        <v>129002.523</v>
      </c>
      <c r="T163" s="13">
        <v>130188.31099999996</v>
      </c>
      <c r="U163" s="14">
        <f t="shared" si="21"/>
        <v>752.52802383005417</v>
      </c>
      <c r="V163" s="14">
        <f t="shared" si="21"/>
        <v>758.79909069530447</v>
      </c>
      <c r="W163" s="14">
        <f t="shared" si="21"/>
        <v>600.45465234773064</v>
      </c>
      <c r="X163" s="14">
        <f t="shared" si="22"/>
        <v>586.81022851002695</v>
      </c>
      <c r="Y163" s="14">
        <f t="shared" si="22"/>
        <v>0</v>
      </c>
      <c r="Z163" s="14">
        <f t="shared" si="22"/>
        <v>0</v>
      </c>
      <c r="AA163" s="14">
        <f t="shared" si="20"/>
        <v>0</v>
      </c>
      <c r="AB163" s="14">
        <f t="shared" si="23"/>
        <v>0</v>
      </c>
      <c r="AC163" s="14">
        <f t="shared" si="24"/>
        <v>298.44377539809824</v>
      </c>
      <c r="AD163" s="14">
        <f t="shared" si="24"/>
        <v>636.42166130347698</v>
      </c>
      <c r="AE163" s="14">
        <f t="shared" si="24"/>
        <v>0</v>
      </c>
      <c r="AF163" s="14">
        <f t="shared" si="25"/>
        <v>0</v>
      </c>
    </row>
    <row r="164" spans="1:32" x14ac:dyDescent="0.3">
      <c r="A164" t="s">
        <v>250</v>
      </c>
      <c r="B164" t="s">
        <v>291</v>
      </c>
      <c r="C164" t="s">
        <v>296</v>
      </c>
      <c r="D164" t="s">
        <v>644</v>
      </c>
      <c r="E164" t="s">
        <v>645</v>
      </c>
      <c r="F164" s="13">
        <v>612</v>
      </c>
      <c r="G164" s="13">
        <v>957</v>
      </c>
      <c r="H164" s="13">
        <v>881</v>
      </c>
      <c r="I164" s="13">
        <v>698</v>
      </c>
      <c r="J164" s="13"/>
      <c r="K164" s="13"/>
      <c r="L164" s="13"/>
      <c r="M164" s="13"/>
      <c r="N164" s="13">
        <v>1020</v>
      </c>
      <c r="O164" s="13">
        <v>746</v>
      </c>
      <c r="P164" s="13"/>
      <c r="Q164" s="13"/>
      <c r="R164" s="13">
        <v>109830</v>
      </c>
      <c r="S164" s="13">
        <v>110070.31899999997</v>
      </c>
      <c r="T164" s="13">
        <v>110434.65099999997</v>
      </c>
      <c r="U164" s="14">
        <f t="shared" si="21"/>
        <v>557.22480196667584</v>
      </c>
      <c r="V164" s="14">
        <f t="shared" si="21"/>
        <v>871.34662660475271</v>
      </c>
      <c r="W164" s="14">
        <f t="shared" si="21"/>
        <v>802.14877538013297</v>
      </c>
      <c r="X164" s="14">
        <f t="shared" si="22"/>
        <v>634.14007185715548</v>
      </c>
      <c r="Y164" s="14">
        <f t="shared" si="22"/>
        <v>0</v>
      </c>
      <c r="Z164" s="14">
        <f t="shared" si="22"/>
        <v>0</v>
      </c>
      <c r="AA164" s="14">
        <f t="shared" si="20"/>
        <v>0</v>
      </c>
      <c r="AB164" s="14">
        <f t="shared" si="23"/>
        <v>0</v>
      </c>
      <c r="AC164" s="14">
        <f t="shared" si="24"/>
        <v>926.68033423251927</v>
      </c>
      <c r="AD164" s="14">
        <f t="shared" si="24"/>
        <v>677.74855817397986</v>
      </c>
      <c r="AE164" s="14">
        <f t="shared" si="24"/>
        <v>0</v>
      </c>
      <c r="AF164" s="14">
        <f t="shared" si="25"/>
        <v>0</v>
      </c>
    </row>
    <row r="165" spans="1:32" x14ac:dyDescent="0.3">
      <c r="A165" t="s">
        <v>241</v>
      </c>
      <c r="B165" t="s">
        <v>276</v>
      </c>
      <c r="C165" t="s">
        <v>317</v>
      </c>
      <c r="D165" t="s">
        <v>646</v>
      </c>
      <c r="E165" t="s">
        <v>647</v>
      </c>
      <c r="F165" s="13">
        <v>1277</v>
      </c>
      <c r="G165" s="13">
        <v>1705</v>
      </c>
      <c r="H165" s="13">
        <v>1226</v>
      </c>
      <c r="I165" s="13">
        <v>1145</v>
      </c>
      <c r="J165" s="13"/>
      <c r="K165" s="13"/>
      <c r="L165" s="13"/>
      <c r="M165" s="13"/>
      <c r="N165" s="13">
        <v>1551</v>
      </c>
      <c r="O165" s="13">
        <v>1227</v>
      </c>
      <c r="P165" s="13"/>
      <c r="Q165" s="13"/>
      <c r="R165" s="13">
        <v>239561</v>
      </c>
      <c r="S165" s="13">
        <v>245350.21800000008</v>
      </c>
      <c r="T165" s="13">
        <v>250230.71299999993</v>
      </c>
      <c r="U165" s="14">
        <f t="shared" si="21"/>
        <v>533.05838596432648</v>
      </c>
      <c r="V165" s="14">
        <f t="shared" si="21"/>
        <v>711.71851845667697</v>
      </c>
      <c r="W165" s="14">
        <f t="shared" si="21"/>
        <v>511.76944494304166</v>
      </c>
      <c r="X165" s="14">
        <f t="shared" si="22"/>
        <v>466.67983804277674</v>
      </c>
      <c r="Y165" s="14">
        <f t="shared" si="22"/>
        <v>0</v>
      </c>
      <c r="Z165" s="14">
        <f t="shared" si="22"/>
        <v>0</v>
      </c>
      <c r="AA165" s="14">
        <f t="shared" si="20"/>
        <v>0</v>
      </c>
      <c r="AB165" s="14">
        <f t="shared" si="23"/>
        <v>0</v>
      </c>
      <c r="AC165" s="14">
        <f t="shared" si="24"/>
        <v>632.15757974178746</v>
      </c>
      <c r="AD165" s="14">
        <f t="shared" si="24"/>
        <v>500.10145089824192</v>
      </c>
      <c r="AE165" s="14">
        <f t="shared" si="24"/>
        <v>0</v>
      </c>
      <c r="AF165" s="14">
        <f t="shared" si="25"/>
        <v>0</v>
      </c>
    </row>
    <row r="166" spans="1:32" x14ac:dyDescent="0.3">
      <c r="A166" t="s">
        <v>226</v>
      </c>
      <c r="B166" t="s">
        <v>236</v>
      </c>
      <c r="C166" t="s">
        <v>252</v>
      </c>
      <c r="D166" t="s">
        <v>648</v>
      </c>
      <c r="E166" t="s">
        <v>649</v>
      </c>
      <c r="F166" s="13">
        <v>4108</v>
      </c>
      <c r="G166" s="13">
        <v>4582</v>
      </c>
      <c r="H166" s="13">
        <v>4034</v>
      </c>
      <c r="I166" s="13">
        <v>2793</v>
      </c>
      <c r="J166" s="13"/>
      <c r="K166" s="13"/>
      <c r="L166" s="13"/>
      <c r="M166" s="13"/>
      <c r="N166" s="13">
        <v>2662</v>
      </c>
      <c r="O166" s="13">
        <v>2814</v>
      </c>
      <c r="P166" s="13"/>
      <c r="Q166" s="13"/>
      <c r="R166" s="13">
        <v>179851</v>
      </c>
      <c r="S166" s="13">
        <v>180894.19699999996</v>
      </c>
      <c r="T166" s="13">
        <v>181718.97699999998</v>
      </c>
      <c r="U166" s="14">
        <f t="shared" si="21"/>
        <v>2284.112960172587</v>
      </c>
      <c r="V166" s="14">
        <f t="shared" si="21"/>
        <v>2547.6644555771163</v>
      </c>
      <c r="W166" s="14">
        <f t="shared" si="21"/>
        <v>2242.9677900039474</v>
      </c>
      <c r="X166" s="14">
        <f t="shared" si="22"/>
        <v>1543.9964610915633</v>
      </c>
      <c r="Y166" s="14">
        <f t="shared" si="22"/>
        <v>0</v>
      </c>
      <c r="Z166" s="14">
        <f t="shared" si="22"/>
        <v>0</v>
      </c>
      <c r="AA166" s="14">
        <f t="shared" si="20"/>
        <v>0</v>
      </c>
      <c r="AB166" s="14">
        <f t="shared" si="23"/>
        <v>0</v>
      </c>
      <c r="AC166" s="14">
        <f t="shared" si="24"/>
        <v>1471.5784387489227</v>
      </c>
      <c r="AD166" s="14">
        <f t="shared" si="24"/>
        <v>1555.60545703962</v>
      </c>
      <c r="AE166" s="14">
        <f t="shared" si="24"/>
        <v>0</v>
      </c>
      <c r="AF166" s="14">
        <f t="shared" si="25"/>
        <v>0</v>
      </c>
    </row>
    <row r="167" spans="1:32" x14ac:dyDescent="0.3">
      <c r="A167" t="s">
        <v>226</v>
      </c>
      <c r="B167" t="s">
        <v>245</v>
      </c>
      <c r="C167" t="s">
        <v>220</v>
      </c>
      <c r="D167" t="s">
        <v>650</v>
      </c>
      <c r="E167" t="s">
        <v>651</v>
      </c>
      <c r="F167" s="13">
        <v>2395</v>
      </c>
      <c r="G167" s="13">
        <v>2489</v>
      </c>
      <c r="H167" s="13">
        <v>2301</v>
      </c>
      <c r="I167" s="13">
        <v>2776</v>
      </c>
      <c r="J167" s="13"/>
      <c r="K167" s="13"/>
      <c r="L167" s="13"/>
      <c r="M167" s="13"/>
      <c r="N167" s="13">
        <v>2728</v>
      </c>
      <c r="O167" s="13">
        <v>2865</v>
      </c>
      <c r="P167" s="13"/>
      <c r="Q167" s="13"/>
      <c r="R167" s="13">
        <v>269151</v>
      </c>
      <c r="S167" s="13">
        <v>269386.98599999998</v>
      </c>
      <c r="T167" s="13">
        <v>270594.82900000003</v>
      </c>
      <c r="U167" s="14">
        <f t="shared" si="21"/>
        <v>889.83507399192274</v>
      </c>
      <c r="V167" s="14">
        <f t="shared" si="21"/>
        <v>924.75970737615694</v>
      </c>
      <c r="W167" s="14">
        <f t="shared" si="21"/>
        <v>854.91044060768854</v>
      </c>
      <c r="X167" s="14">
        <f t="shared" si="22"/>
        <v>1030.4877905274907</v>
      </c>
      <c r="Y167" s="14">
        <f t="shared" si="22"/>
        <v>0</v>
      </c>
      <c r="Z167" s="14">
        <f t="shared" si="22"/>
        <v>0</v>
      </c>
      <c r="AA167" s="14">
        <f t="shared" si="20"/>
        <v>0</v>
      </c>
      <c r="AB167" s="14">
        <f t="shared" si="23"/>
        <v>0</v>
      </c>
      <c r="AC167" s="14">
        <f t="shared" si="24"/>
        <v>1012.6695578382543</v>
      </c>
      <c r="AD167" s="14">
        <f t="shared" si="24"/>
        <v>1063.5257636387826</v>
      </c>
      <c r="AE167" s="14">
        <f t="shared" si="24"/>
        <v>0</v>
      </c>
      <c r="AF167" s="14">
        <f t="shared" si="25"/>
        <v>0</v>
      </c>
    </row>
    <row r="168" spans="1:32" x14ac:dyDescent="0.3">
      <c r="A168" t="s">
        <v>232</v>
      </c>
      <c r="B168" t="s">
        <v>263</v>
      </c>
      <c r="C168" t="s">
        <v>274</v>
      </c>
      <c r="D168" t="s">
        <v>652</v>
      </c>
      <c r="E168" t="s">
        <v>653</v>
      </c>
      <c r="F168" s="13">
        <v>1818</v>
      </c>
      <c r="G168" s="13">
        <v>1838</v>
      </c>
      <c r="H168" s="13">
        <v>1905</v>
      </c>
      <c r="I168" s="13">
        <v>1548</v>
      </c>
      <c r="J168" s="13"/>
      <c r="K168" s="13"/>
      <c r="L168" s="13"/>
      <c r="M168" s="13"/>
      <c r="N168" s="13">
        <v>2188</v>
      </c>
      <c r="O168" s="13">
        <v>2020</v>
      </c>
      <c r="P168" s="13"/>
      <c r="Q168" s="13"/>
      <c r="R168" s="13">
        <v>214082</v>
      </c>
      <c r="S168" s="13">
        <v>214959.32799999989</v>
      </c>
      <c r="T168" s="13">
        <v>215982.58300000007</v>
      </c>
      <c r="U168" s="14">
        <f t="shared" si="21"/>
        <v>849.20731308564018</v>
      </c>
      <c r="V168" s="14">
        <f t="shared" si="21"/>
        <v>858.54952775104869</v>
      </c>
      <c r="W168" s="14">
        <f t="shared" si="21"/>
        <v>889.84594688016739</v>
      </c>
      <c r="X168" s="14">
        <f t="shared" si="22"/>
        <v>720.13622967783033</v>
      </c>
      <c r="Y168" s="14">
        <f t="shared" si="22"/>
        <v>0</v>
      </c>
      <c r="Z168" s="14">
        <f t="shared" si="22"/>
        <v>0</v>
      </c>
      <c r="AA168" s="14">
        <f t="shared" si="20"/>
        <v>0</v>
      </c>
      <c r="AB168" s="14">
        <f t="shared" si="23"/>
        <v>0</v>
      </c>
      <c r="AC168" s="14">
        <f t="shared" si="24"/>
        <v>1017.866970629905</v>
      </c>
      <c r="AD168" s="14">
        <f t="shared" si="24"/>
        <v>939.71265112998537</v>
      </c>
      <c r="AE168" s="14">
        <f t="shared" si="24"/>
        <v>0</v>
      </c>
      <c r="AF168" s="14">
        <f t="shared" si="25"/>
        <v>0</v>
      </c>
    </row>
    <row r="169" spans="1:32" x14ac:dyDescent="0.3">
      <c r="A169" t="s">
        <v>241</v>
      </c>
      <c r="B169" t="s">
        <v>276</v>
      </c>
      <c r="C169" t="s">
        <v>317</v>
      </c>
      <c r="D169" t="s">
        <v>656</v>
      </c>
      <c r="E169" t="s">
        <v>657</v>
      </c>
      <c r="F169" s="13">
        <v>1500</v>
      </c>
      <c r="G169" s="13">
        <v>1135</v>
      </c>
      <c r="H169" s="13">
        <v>693</v>
      </c>
      <c r="I169" s="13">
        <v>899</v>
      </c>
      <c r="J169" s="13"/>
      <c r="K169" s="13"/>
      <c r="L169" s="13"/>
      <c r="M169" s="13"/>
      <c r="N169" s="13">
        <v>1740</v>
      </c>
      <c r="O169" s="13">
        <v>2105</v>
      </c>
      <c r="P169" s="13"/>
      <c r="Q169" s="13"/>
      <c r="R169" s="13">
        <v>208704</v>
      </c>
      <c r="S169" s="13">
        <v>212055.37400000001</v>
      </c>
      <c r="T169" s="13">
        <v>213982.96899999998</v>
      </c>
      <c r="U169" s="14">
        <f t="shared" si="21"/>
        <v>718.72125114995401</v>
      </c>
      <c r="V169" s="14">
        <f t="shared" si="21"/>
        <v>543.83241337013192</v>
      </c>
      <c r="W169" s="14">
        <f t="shared" si="21"/>
        <v>332.04921803127877</v>
      </c>
      <c r="X169" s="14">
        <f t="shared" si="22"/>
        <v>423.94586991226163</v>
      </c>
      <c r="Y169" s="14">
        <f t="shared" si="22"/>
        <v>0</v>
      </c>
      <c r="Z169" s="14">
        <f t="shared" si="22"/>
        <v>0</v>
      </c>
      <c r="AA169" s="14">
        <f t="shared" si="20"/>
        <v>0</v>
      </c>
      <c r="AB169" s="14">
        <f t="shared" si="23"/>
        <v>0</v>
      </c>
      <c r="AC169" s="14">
        <f t="shared" si="24"/>
        <v>820.54039337857103</v>
      </c>
      <c r="AD169" s="14">
        <f t="shared" si="24"/>
        <v>992.66524601258152</v>
      </c>
      <c r="AE169" s="14">
        <f t="shared" si="24"/>
        <v>0</v>
      </c>
      <c r="AF169" s="14">
        <f t="shared" si="25"/>
        <v>0</v>
      </c>
    </row>
    <row r="170" spans="1:32" x14ac:dyDescent="0.3">
      <c r="A170" t="s">
        <v>241</v>
      </c>
      <c r="B170" t="s">
        <v>276</v>
      </c>
      <c r="C170" t="s">
        <v>317</v>
      </c>
      <c r="D170" t="s">
        <v>658</v>
      </c>
      <c r="E170" t="s">
        <v>659</v>
      </c>
      <c r="F170" s="13">
        <v>1134</v>
      </c>
      <c r="G170" s="13">
        <v>1201</v>
      </c>
      <c r="H170" s="13">
        <v>1202</v>
      </c>
      <c r="I170" s="13">
        <v>1035</v>
      </c>
      <c r="J170" s="13"/>
      <c r="K170" s="13"/>
      <c r="L170" s="13"/>
      <c r="M170" s="13"/>
      <c r="N170" s="13">
        <v>1304</v>
      </c>
      <c r="O170" s="13">
        <v>887</v>
      </c>
      <c r="P170" s="13"/>
      <c r="Q170" s="13"/>
      <c r="R170" s="13">
        <v>260238</v>
      </c>
      <c r="S170" s="13">
        <v>262546.3629999999</v>
      </c>
      <c r="T170" s="13">
        <v>263937.85400000017</v>
      </c>
      <c r="U170" s="14">
        <f t="shared" si="21"/>
        <v>435.7549627648537</v>
      </c>
      <c r="V170" s="14">
        <f t="shared" si="21"/>
        <v>461.50062634972602</v>
      </c>
      <c r="W170" s="14">
        <f t="shared" si="21"/>
        <v>461.88488998532108</v>
      </c>
      <c r="X170" s="14">
        <f t="shared" si="22"/>
        <v>394.2160874649025</v>
      </c>
      <c r="Y170" s="14">
        <f t="shared" si="22"/>
        <v>0</v>
      </c>
      <c r="Z170" s="14">
        <f t="shared" si="22"/>
        <v>0</v>
      </c>
      <c r="AA170" s="14">
        <f t="shared" si="20"/>
        <v>0</v>
      </c>
      <c r="AB170" s="14">
        <f t="shared" si="23"/>
        <v>0</v>
      </c>
      <c r="AC170" s="14">
        <f t="shared" si="24"/>
        <v>496.674181694911</v>
      </c>
      <c r="AD170" s="14">
        <f t="shared" si="24"/>
        <v>337.84509138296477</v>
      </c>
      <c r="AE170" s="14">
        <f t="shared" si="24"/>
        <v>0</v>
      </c>
      <c r="AF170" s="14">
        <f t="shared" si="25"/>
        <v>0</v>
      </c>
    </row>
    <row r="171" spans="1:32" x14ac:dyDescent="0.3">
      <c r="A171" t="s">
        <v>226</v>
      </c>
      <c r="B171" t="s">
        <v>236</v>
      </c>
      <c r="C171" t="s">
        <v>243</v>
      </c>
      <c r="D171" t="s">
        <v>660</v>
      </c>
      <c r="E171" t="s">
        <v>661</v>
      </c>
      <c r="F171" s="13">
        <v>1833</v>
      </c>
      <c r="G171" s="13">
        <v>1865</v>
      </c>
      <c r="H171" s="13">
        <v>2586</v>
      </c>
      <c r="I171" s="13">
        <v>2083</v>
      </c>
      <c r="J171" s="13"/>
      <c r="K171" s="13"/>
      <c r="L171" s="13"/>
      <c r="M171" s="13"/>
      <c r="N171" s="13">
        <v>2053</v>
      </c>
      <c r="O171" s="13">
        <v>1523</v>
      </c>
      <c r="P171" s="13"/>
      <c r="Q171" s="13"/>
      <c r="R171" s="13">
        <v>165058</v>
      </c>
      <c r="S171" s="13">
        <v>166130.45199999993</v>
      </c>
      <c r="T171" s="13">
        <v>166892.82999999993</v>
      </c>
      <c r="U171" s="14">
        <f t="shared" si="21"/>
        <v>1110.5187267505967</v>
      </c>
      <c r="V171" s="14">
        <f t="shared" si="21"/>
        <v>1129.9058512765209</v>
      </c>
      <c r="W171" s="14">
        <f t="shared" si="21"/>
        <v>1566.722000751251</v>
      </c>
      <c r="X171" s="14">
        <f t="shared" si="22"/>
        <v>1253.8339449049358</v>
      </c>
      <c r="Y171" s="14">
        <f t="shared" si="22"/>
        <v>0</v>
      </c>
      <c r="Z171" s="14">
        <f t="shared" si="22"/>
        <v>0</v>
      </c>
      <c r="AA171" s="14">
        <f t="shared" si="20"/>
        <v>0</v>
      </c>
      <c r="AB171" s="14">
        <f t="shared" si="23"/>
        <v>0</v>
      </c>
      <c r="AC171" s="14">
        <f t="shared" si="24"/>
        <v>1235.7758468026084</v>
      </c>
      <c r="AD171" s="14">
        <f t="shared" si="24"/>
        <v>916.74944699482353</v>
      </c>
      <c r="AE171" s="14">
        <f t="shared" si="24"/>
        <v>0</v>
      </c>
      <c r="AF171" s="14">
        <f t="shared" si="25"/>
        <v>0</v>
      </c>
    </row>
    <row r="172" spans="1:32" x14ac:dyDescent="0.3">
      <c r="A172" t="s">
        <v>232</v>
      </c>
      <c r="B172" t="s">
        <v>263</v>
      </c>
      <c r="C172" t="s">
        <v>274</v>
      </c>
      <c r="D172" t="s">
        <v>662</v>
      </c>
      <c r="E172" t="s">
        <v>663</v>
      </c>
      <c r="F172" s="13">
        <v>7373</v>
      </c>
      <c r="G172" s="13">
        <v>6446</v>
      </c>
      <c r="H172" s="13">
        <v>5133</v>
      </c>
      <c r="I172" s="13">
        <v>4841</v>
      </c>
      <c r="J172" s="13"/>
      <c r="K172" s="13"/>
      <c r="L172" s="13"/>
      <c r="M172" s="13"/>
      <c r="N172" s="13">
        <v>3747</v>
      </c>
      <c r="O172" s="13">
        <v>4083</v>
      </c>
      <c r="P172" s="13"/>
      <c r="Q172" s="13"/>
      <c r="R172" s="13">
        <v>450140</v>
      </c>
      <c r="S172" s="13">
        <v>448860.1289999999</v>
      </c>
      <c r="T172" s="13">
        <v>450408.25499999995</v>
      </c>
      <c r="U172" s="14">
        <f t="shared" si="21"/>
        <v>1637.9348647087572</v>
      </c>
      <c r="V172" s="14">
        <f t="shared" si="21"/>
        <v>1431.9989336650819</v>
      </c>
      <c r="W172" s="14">
        <f t="shared" si="21"/>
        <v>1140.3119029635225</v>
      </c>
      <c r="X172" s="14">
        <f t="shared" si="22"/>
        <v>1078.5096931610071</v>
      </c>
      <c r="Y172" s="14">
        <f t="shared" si="22"/>
        <v>0</v>
      </c>
      <c r="Z172" s="14">
        <f t="shared" si="22"/>
        <v>0</v>
      </c>
      <c r="AA172" s="14">
        <f t="shared" si="20"/>
        <v>0</v>
      </c>
      <c r="AB172" s="14">
        <f t="shared" si="23"/>
        <v>0</v>
      </c>
      <c r="AC172" s="14">
        <f t="shared" si="24"/>
        <v>834.78120641898249</v>
      </c>
      <c r="AD172" s="14">
        <f t="shared" si="24"/>
        <v>909.63748753901939</v>
      </c>
      <c r="AE172" s="14">
        <f t="shared" si="24"/>
        <v>0</v>
      </c>
      <c r="AF172" s="14">
        <f t="shared" si="25"/>
        <v>0</v>
      </c>
    </row>
    <row r="173" spans="1:32" x14ac:dyDescent="0.3">
      <c r="A173" t="s">
        <v>259</v>
      </c>
      <c r="B173" t="s">
        <v>283</v>
      </c>
      <c r="C173" t="s">
        <v>307</v>
      </c>
      <c r="D173" t="s">
        <v>665</v>
      </c>
      <c r="E173" t="s">
        <v>666</v>
      </c>
      <c r="F173" s="13">
        <v>2504</v>
      </c>
      <c r="G173" s="13">
        <v>2081</v>
      </c>
      <c r="H173" s="13">
        <v>1899</v>
      </c>
      <c r="I173" s="13">
        <v>1696</v>
      </c>
      <c r="J173" s="13"/>
      <c r="K173" s="13"/>
      <c r="L173" s="13"/>
      <c r="M173" s="13"/>
      <c r="N173" s="13">
        <v>1140</v>
      </c>
      <c r="O173" s="13">
        <v>1093</v>
      </c>
      <c r="P173" s="13"/>
      <c r="Q173" s="13"/>
      <c r="R173" s="13">
        <v>122683</v>
      </c>
      <c r="S173" s="13">
        <v>123716.62299999998</v>
      </c>
      <c r="T173" s="13">
        <v>124252.579</v>
      </c>
      <c r="U173" s="14">
        <f t="shared" si="21"/>
        <v>2041.0325799010459</v>
      </c>
      <c r="V173" s="14">
        <f t="shared" si="21"/>
        <v>1696.2415330567399</v>
      </c>
      <c r="W173" s="14">
        <f t="shared" si="21"/>
        <v>1547.8917209393314</v>
      </c>
      <c r="X173" s="14">
        <f t="shared" si="22"/>
        <v>1370.8747934382272</v>
      </c>
      <c r="Y173" s="14">
        <f t="shared" si="22"/>
        <v>0</v>
      </c>
      <c r="Z173" s="14">
        <f t="shared" si="22"/>
        <v>0</v>
      </c>
      <c r="AA173" s="14">
        <f t="shared" si="20"/>
        <v>0</v>
      </c>
      <c r="AB173" s="14">
        <f t="shared" si="23"/>
        <v>0</v>
      </c>
      <c r="AC173" s="14">
        <f t="shared" si="24"/>
        <v>921.46065124975189</v>
      </c>
      <c r="AD173" s="14">
        <f t="shared" si="24"/>
        <v>883.47060685612166</v>
      </c>
      <c r="AE173" s="14">
        <f t="shared" si="24"/>
        <v>0</v>
      </c>
      <c r="AF173" s="14">
        <f t="shared" si="25"/>
        <v>0</v>
      </c>
    </row>
    <row r="174" spans="1:32" x14ac:dyDescent="0.3">
      <c r="A174" t="s">
        <v>259</v>
      </c>
      <c r="B174" t="s">
        <v>283</v>
      </c>
      <c r="C174" t="s">
        <v>313</v>
      </c>
      <c r="D174" t="s">
        <v>667</v>
      </c>
      <c r="E174" t="s">
        <v>668</v>
      </c>
      <c r="F174" s="13">
        <v>8827</v>
      </c>
      <c r="G174" s="13">
        <v>10675</v>
      </c>
      <c r="H174" s="13">
        <v>9260</v>
      </c>
      <c r="I174" s="13">
        <v>8281</v>
      </c>
      <c r="J174" s="13"/>
      <c r="K174" s="13"/>
      <c r="L174" s="13"/>
      <c r="M174" s="13"/>
      <c r="N174" s="13">
        <v>7555</v>
      </c>
      <c r="O174" s="13">
        <v>8145</v>
      </c>
      <c r="P174" s="13"/>
      <c r="Q174" s="13"/>
      <c r="R174" s="13">
        <v>679072</v>
      </c>
      <c r="S174" s="13">
        <v>685560.5689999999</v>
      </c>
      <c r="T174" s="13">
        <v>690662.99800000002</v>
      </c>
      <c r="U174" s="14">
        <f t="shared" si="21"/>
        <v>1299.8621648367182</v>
      </c>
      <c r="V174" s="14">
        <f t="shared" si="21"/>
        <v>1571.9982564440884</v>
      </c>
      <c r="W174" s="14">
        <f t="shared" si="21"/>
        <v>1363.6256538334667</v>
      </c>
      <c r="X174" s="14">
        <f t="shared" si="22"/>
        <v>1207.9166122519512</v>
      </c>
      <c r="Y174" s="14">
        <f t="shared" si="22"/>
        <v>0</v>
      </c>
      <c r="Z174" s="14">
        <f t="shared" si="22"/>
        <v>0</v>
      </c>
      <c r="AA174" s="14">
        <f t="shared" si="20"/>
        <v>0</v>
      </c>
      <c r="AB174" s="14">
        <f t="shared" si="23"/>
        <v>0</v>
      </c>
      <c r="AC174" s="14">
        <f t="shared" si="24"/>
        <v>1102.0178729094907</v>
      </c>
      <c r="AD174" s="14">
        <f t="shared" si="24"/>
        <v>1188.078831879259</v>
      </c>
      <c r="AE174" s="14">
        <f t="shared" si="24"/>
        <v>0</v>
      </c>
      <c r="AF174" s="14">
        <f t="shared" si="25"/>
        <v>0</v>
      </c>
    </row>
    <row r="175" spans="1:32" x14ac:dyDescent="0.3">
      <c r="A175" t="s">
        <v>241</v>
      </c>
      <c r="B175" t="s">
        <v>276</v>
      </c>
      <c r="C175" t="s">
        <v>317</v>
      </c>
      <c r="D175" t="s">
        <v>669</v>
      </c>
      <c r="E175" t="s">
        <v>670</v>
      </c>
      <c r="F175" s="13">
        <v>553</v>
      </c>
      <c r="G175" s="13">
        <v>825</v>
      </c>
      <c r="H175" s="13">
        <v>987</v>
      </c>
      <c r="I175" s="13">
        <v>1348</v>
      </c>
      <c r="J175" s="13"/>
      <c r="K175" s="13"/>
      <c r="L175" s="13"/>
      <c r="M175" s="13"/>
      <c r="N175" s="13">
        <v>1619</v>
      </c>
      <c r="O175" s="13">
        <v>1254</v>
      </c>
      <c r="P175" s="13"/>
      <c r="Q175" s="13"/>
      <c r="R175" s="13">
        <v>199631</v>
      </c>
      <c r="S175" s="13">
        <v>202516.90700000009</v>
      </c>
      <c r="T175" s="13">
        <v>204456.55399999989</v>
      </c>
      <c r="U175" s="14">
        <f t="shared" si="21"/>
        <v>277.01108545266015</v>
      </c>
      <c r="V175" s="14">
        <f t="shared" si="21"/>
        <v>413.26246925577692</v>
      </c>
      <c r="W175" s="14">
        <f t="shared" si="21"/>
        <v>494.41219049145673</v>
      </c>
      <c r="X175" s="14">
        <f t="shared" si="22"/>
        <v>665.62343854086191</v>
      </c>
      <c r="Y175" s="14">
        <f t="shared" si="22"/>
        <v>0</v>
      </c>
      <c r="Z175" s="14">
        <f t="shared" si="22"/>
        <v>0</v>
      </c>
      <c r="AA175" s="14">
        <f t="shared" si="20"/>
        <v>0</v>
      </c>
      <c r="AB175" s="14">
        <f t="shared" si="23"/>
        <v>0</v>
      </c>
      <c r="AC175" s="14">
        <f t="shared" si="24"/>
        <v>799.4394265561242</v>
      </c>
      <c r="AD175" s="14">
        <f t="shared" si="24"/>
        <v>619.20756077911039</v>
      </c>
      <c r="AE175" s="14">
        <f t="shared" si="24"/>
        <v>0</v>
      </c>
      <c r="AF175" s="14">
        <f t="shared" si="25"/>
        <v>0</v>
      </c>
    </row>
    <row r="176" spans="1:32" x14ac:dyDescent="0.3">
      <c r="A176" t="s">
        <v>226</v>
      </c>
      <c r="B176" t="s">
        <v>236</v>
      </c>
      <c r="C176" t="s">
        <v>252</v>
      </c>
      <c r="D176" t="s">
        <v>671</v>
      </c>
      <c r="E176" t="s">
        <v>672</v>
      </c>
      <c r="F176" s="13">
        <v>1086</v>
      </c>
      <c r="G176" s="13">
        <v>1600</v>
      </c>
      <c r="H176" s="13">
        <v>1385</v>
      </c>
      <c r="I176" s="13">
        <v>1462</v>
      </c>
      <c r="J176" s="13"/>
      <c r="K176" s="13"/>
      <c r="L176" s="13"/>
      <c r="M176" s="13"/>
      <c r="N176" s="13">
        <v>983</v>
      </c>
      <c r="O176" s="13">
        <v>1015</v>
      </c>
      <c r="P176" s="13"/>
      <c r="Q176" s="13"/>
      <c r="R176" s="13">
        <v>256574</v>
      </c>
      <c r="S176" s="13">
        <v>257319.39799999996</v>
      </c>
      <c r="T176" s="13">
        <v>258131.20000000007</v>
      </c>
      <c r="U176" s="14">
        <f t="shared" si="21"/>
        <v>423.26969996959934</v>
      </c>
      <c r="V176" s="14">
        <f t="shared" si="21"/>
        <v>623.60176791101208</v>
      </c>
      <c r="W176" s="14">
        <f t="shared" si="21"/>
        <v>539.80528034796976</v>
      </c>
      <c r="X176" s="14">
        <f t="shared" si="22"/>
        <v>568.16548280592519</v>
      </c>
      <c r="Y176" s="14">
        <f t="shared" si="22"/>
        <v>0</v>
      </c>
      <c r="Z176" s="14">
        <f t="shared" si="22"/>
        <v>0</v>
      </c>
      <c r="AA176" s="14">
        <f t="shared" si="20"/>
        <v>0</v>
      </c>
      <c r="AB176" s="14">
        <f t="shared" si="23"/>
        <v>0</v>
      </c>
      <c r="AC176" s="14">
        <f t="shared" si="24"/>
        <v>382.01550588113849</v>
      </c>
      <c r="AD176" s="14">
        <f t="shared" si="24"/>
        <v>394.45141248154181</v>
      </c>
      <c r="AE176" s="14">
        <f t="shared" si="24"/>
        <v>0</v>
      </c>
      <c r="AF176" s="14">
        <f t="shared" si="25"/>
        <v>0</v>
      </c>
    </row>
    <row r="177" spans="1:32" x14ac:dyDescent="0.3">
      <c r="A177" t="s">
        <v>250</v>
      </c>
      <c r="B177" t="s">
        <v>291</v>
      </c>
      <c r="C177" t="s">
        <v>302</v>
      </c>
      <c r="D177" t="s">
        <v>673</v>
      </c>
      <c r="E177" t="s">
        <v>674</v>
      </c>
      <c r="F177" s="13">
        <v>7748</v>
      </c>
      <c r="G177" s="13">
        <v>6747</v>
      </c>
      <c r="H177" s="13">
        <v>5520</v>
      </c>
      <c r="I177" s="13">
        <v>5309</v>
      </c>
      <c r="J177" s="13"/>
      <c r="K177" s="13"/>
      <c r="L177" s="13"/>
      <c r="M177" s="13"/>
      <c r="N177" s="13">
        <v>4556</v>
      </c>
      <c r="O177" s="13">
        <v>5466</v>
      </c>
      <c r="P177" s="13"/>
      <c r="Q177" s="13"/>
      <c r="R177" s="13">
        <v>390446</v>
      </c>
      <c r="S177" s="13">
        <v>392423.97800000006</v>
      </c>
      <c r="T177" s="13">
        <v>396344.32000000007</v>
      </c>
      <c r="U177" s="14">
        <f t="shared" si="21"/>
        <v>1984.3973302326058</v>
      </c>
      <c r="V177" s="14">
        <f t="shared" si="21"/>
        <v>1728.0238496488632</v>
      </c>
      <c r="W177" s="14">
        <f t="shared" si="21"/>
        <v>1413.7678449772825</v>
      </c>
      <c r="X177" s="14">
        <f t="shared" si="22"/>
        <v>1352.8734984690459</v>
      </c>
      <c r="Y177" s="14">
        <f t="shared" si="22"/>
        <v>0</v>
      </c>
      <c r="Z177" s="14">
        <f t="shared" si="22"/>
        <v>0</v>
      </c>
      <c r="AA177" s="14">
        <f t="shared" si="20"/>
        <v>0</v>
      </c>
      <c r="AB177" s="14">
        <f t="shared" si="23"/>
        <v>0</v>
      </c>
      <c r="AC177" s="14">
        <f t="shared" si="24"/>
        <v>1160.9891992889382</v>
      </c>
      <c r="AD177" s="14">
        <f t="shared" si="24"/>
        <v>1392.8812474348852</v>
      </c>
      <c r="AE177" s="14">
        <f t="shared" si="24"/>
        <v>0</v>
      </c>
      <c r="AF177" s="14">
        <f t="shared" si="25"/>
        <v>0</v>
      </c>
    </row>
    <row r="178" spans="1:32" x14ac:dyDescent="0.3">
      <c r="A178" t="s">
        <v>259</v>
      </c>
      <c r="B178" t="s">
        <v>283</v>
      </c>
      <c r="C178" t="s">
        <v>307</v>
      </c>
      <c r="D178" t="s">
        <v>675</v>
      </c>
      <c r="E178" t="s">
        <v>676</v>
      </c>
      <c r="F178" s="13">
        <v>1060</v>
      </c>
      <c r="G178" s="13">
        <v>1435</v>
      </c>
      <c r="H178" s="13">
        <v>1440</v>
      </c>
      <c r="I178" s="13">
        <v>1047</v>
      </c>
      <c r="J178" s="13"/>
      <c r="K178" s="13"/>
      <c r="L178" s="13"/>
      <c r="M178" s="13"/>
      <c r="N178" s="13">
        <v>1219</v>
      </c>
      <c r="O178" s="13">
        <v>1526</v>
      </c>
      <c r="P178" s="13"/>
      <c r="Q178" s="13"/>
      <c r="R178" s="13">
        <v>115788</v>
      </c>
      <c r="S178" s="13">
        <v>115940.51900000001</v>
      </c>
      <c r="T178" s="13">
        <v>116326.08499999998</v>
      </c>
      <c r="U178" s="14">
        <f t="shared" si="21"/>
        <v>915.46619684250538</v>
      </c>
      <c r="V178" s="14">
        <f t="shared" si="21"/>
        <v>1239.3339551594293</v>
      </c>
      <c r="W178" s="14">
        <f t="shared" si="21"/>
        <v>1243.6521919369884</v>
      </c>
      <c r="X178" s="14">
        <f t="shared" si="22"/>
        <v>903.04926097493126</v>
      </c>
      <c r="Y178" s="14">
        <f t="shared" si="22"/>
        <v>0</v>
      </c>
      <c r="Z178" s="14">
        <f t="shared" si="22"/>
        <v>0</v>
      </c>
      <c r="AA178" s="14">
        <f t="shared" si="20"/>
        <v>0</v>
      </c>
      <c r="AB178" s="14">
        <f t="shared" si="23"/>
        <v>0</v>
      </c>
      <c r="AC178" s="14">
        <f t="shared" si="24"/>
        <v>1051.4011930548627</v>
      </c>
      <c r="AD178" s="14">
        <f t="shared" si="24"/>
        <v>1316.1921415928798</v>
      </c>
      <c r="AE178" s="14">
        <f t="shared" si="24"/>
        <v>0</v>
      </c>
      <c r="AF178" s="14">
        <f t="shared" si="25"/>
        <v>0</v>
      </c>
    </row>
    <row r="179" spans="1:32" x14ac:dyDescent="0.3">
      <c r="A179" t="s">
        <v>226</v>
      </c>
      <c r="B179" t="s">
        <v>236</v>
      </c>
      <c r="C179" t="s">
        <v>243</v>
      </c>
      <c r="D179" t="s">
        <v>679</v>
      </c>
      <c r="E179" t="s">
        <v>680</v>
      </c>
      <c r="F179" s="13">
        <v>3254</v>
      </c>
      <c r="G179" s="13">
        <v>2634</v>
      </c>
      <c r="H179" s="13">
        <v>1661</v>
      </c>
      <c r="I179" s="13">
        <v>1217</v>
      </c>
      <c r="J179" s="13"/>
      <c r="K179" s="13"/>
      <c r="L179" s="13"/>
      <c r="M179" s="13"/>
      <c r="N179" s="13">
        <v>1561</v>
      </c>
      <c r="O179" s="13">
        <v>1839</v>
      </c>
      <c r="P179" s="13"/>
      <c r="Q179" s="13"/>
      <c r="R179" s="13">
        <v>255090</v>
      </c>
      <c r="S179" s="13">
        <v>254844.31200000009</v>
      </c>
      <c r="T179" s="13">
        <v>254959.44299999997</v>
      </c>
      <c r="U179" s="14">
        <f t="shared" si="21"/>
        <v>1275.6282096514956</v>
      </c>
      <c r="V179" s="14">
        <f t="shared" si="21"/>
        <v>1032.5767376220158</v>
      </c>
      <c r="W179" s="14">
        <f t="shared" si="21"/>
        <v>651.14273393704184</v>
      </c>
      <c r="X179" s="14">
        <f t="shared" si="22"/>
        <v>477.54646374057569</v>
      </c>
      <c r="Y179" s="14">
        <f t="shared" si="22"/>
        <v>0</v>
      </c>
      <c r="Z179" s="14">
        <f t="shared" si="22"/>
        <v>0</v>
      </c>
      <c r="AA179" s="14">
        <f t="shared" si="20"/>
        <v>0</v>
      </c>
      <c r="AB179" s="14">
        <f t="shared" si="23"/>
        <v>0</v>
      </c>
      <c r="AC179" s="14">
        <f t="shared" si="24"/>
        <v>612.53083804358141</v>
      </c>
      <c r="AD179" s="14">
        <f t="shared" si="24"/>
        <v>721.61704750938259</v>
      </c>
      <c r="AE179" s="14">
        <f t="shared" si="24"/>
        <v>0</v>
      </c>
      <c r="AF179" s="14">
        <f t="shared" si="25"/>
        <v>0</v>
      </c>
    </row>
    <row r="180" spans="1:32" x14ac:dyDescent="0.3">
      <c r="A180" t="s">
        <v>259</v>
      </c>
      <c r="B180" t="s">
        <v>283</v>
      </c>
      <c r="C180" t="s">
        <v>307</v>
      </c>
      <c r="D180" t="s">
        <v>681</v>
      </c>
      <c r="E180" t="s">
        <v>682</v>
      </c>
      <c r="F180" s="13">
        <v>744</v>
      </c>
      <c r="G180" s="13">
        <v>984</v>
      </c>
      <c r="H180" s="13">
        <v>838</v>
      </c>
      <c r="I180" s="13">
        <v>1123</v>
      </c>
      <c r="J180" s="13"/>
      <c r="K180" s="13"/>
      <c r="L180" s="13"/>
      <c r="M180" s="13"/>
      <c r="N180" s="13">
        <v>927</v>
      </c>
      <c r="O180" s="13">
        <v>591</v>
      </c>
      <c r="P180" s="13"/>
      <c r="Q180" s="13"/>
      <c r="R180" s="13">
        <v>126278</v>
      </c>
      <c r="S180" s="13">
        <v>126720.44899999999</v>
      </c>
      <c r="T180" s="13">
        <v>127626.63500000001</v>
      </c>
      <c r="U180" s="14">
        <f t="shared" si="21"/>
        <v>589.1762618983513</v>
      </c>
      <c r="V180" s="14">
        <f t="shared" si="21"/>
        <v>779.23312057523879</v>
      </c>
      <c r="W180" s="14">
        <f t="shared" si="21"/>
        <v>663.61519821346553</v>
      </c>
      <c r="X180" s="14">
        <f t="shared" si="22"/>
        <v>886.20266804768039</v>
      </c>
      <c r="Y180" s="14">
        <f t="shared" si="22"/>
        <v>0</v>
      </c>
      <c r="Z180" s="14">
        <f t="shared" si="22"/>
        <v>0</v>
      </c>
      <c r="AA180" s="14">
        <f t="shared" si="20"/>
        <v>0</v>
      </c>
      <c r="AB180" s="14">
        <f t="shared" si="23"/>
        <v>0</v>
      </c>
      <c r="AC180" s="14">
        <f t="shared" si="24"/>
        <v>731.53149891380201</v>
      </c>
      <c r="AD180" s="14">
        <f t="shared" si="24"/>
        <v>466.38092325572489</v>
      </c>
      <c r="AE180" s="14">
        <f t="shared" si="24"/>
        <v>0</v>
      </c>
      <c r="AF180" s="14">
        <f t="shared" si="25"/>
        <v>0</v>
      </c>
    </row>
    <row r="181" spans="1:32" x14ac:dyDescent="0.3">
      <c r="A181" t="s">
        <v>232</v>
      </c>
      <c r="B181" t="s">
        <v>263</v>
      </c>
      <c r="C181" t="s">
        <v>274</v>
      </c>
      <c r="D181" t="s">
        <v>685</v>
      </c>
      <c r="E181" t="s">
        <v>686</v>
      </c>
      <c r="F181" s="13">
        <v>2135</v>
      </c>
      <c r="G181" s="13">
        <v>2087</v>
      </c>
      <c r="H181" s="13">
        <v>1568</v>
      </c>
      <c r="I181" s="13">
        <v>1342</v>
      </c>
      <c r="J181" s="13"/>
      <c r="K181" s="13"/>
      <c r="L181" s="13"/>
      <c r="M181" s="13"/>
      <c r="N181" s="13">
        <v>1173</v>
      </c>
      <c r="O181" s="13">
        <v>1427</v>
      </c>
      <c r="P181" s="13"/>
      <c r="Q181" s="13"/>
      <c r="R181" s="13">
        <v>199835</v>
      </c>
      <c r="S181" s="13">
        <v>200363.01900000012</v>
      </c>
      <c r="T181" s="13">
        <v>200975.60200000004</v>
      </c>
      <c r="U181" s="14">
        <f t="shared" si="21"/>
        <v>1068.3814146671002</v>
      </c>
      <c r="V181" s="14">
        <f t="shared" si="21"/>
        <v>1044.3615983186128</v>
      </c>
      <c r="W181" s="14">
        <f t="shared" si="21"/>
        <v>784.64733405059178</v>
      </c>
      <c r="X181" s="14">
        <f t="shared" si="22"/>
        <v>669.78427790609362</v>
      </c>
      <c r="Y181" s="14">
        <f t="shared" si="22"/>
        <v>0</v>
      </c>
      <c r="Z181" s="14">
        <f t="shared" si="22"/>
        <v>0</v>
      </c>
      <c r="AA181" s="14">
        <f t="shared" si="20"/>
        <v>0</v>
      </c>
      <c r="AB181" s="14">
        <f t="shared" si="23"/>
        <v>0</v>
      </c>
      <c r="AC181" s="14">
        <f t="shared" si="24"/>
        <v>585.4373755468315</v>
      </c>
      <c r="AD181" s="14">
        <f t="shared" si="24"/>
        <v>712.20727613412487</v>
      </c>
      <c r="AE181" s="14">
        <f t="shared" si="24"/>
        <v>0</v>
      </c>
      <c r="AF181" s="14">
        <f t="shared" si="25"/>
        <v>0</v>
      </c>
    </row>
    <row r="182" spans="1:32" x14ac:dyDescent="0.3">
      <c r="A182" t="s">
        <v>232</v>
      </c>
      <c r="B182" t="s">
        <v>263</v>
      </c>
      <c r="C182" t="s">
        <v>274</v>
      </c>
      <c r="D182" t="s">
        <v>687</v>
      </c>
      <c r="E182" t="s">
        <v>688</v>
      </c>
      <c r="F182" s="13">
        <v>7346</v>
      </c>
      <c r="G182" s="13">
        <v>7595</v>
      </c>
      <c r="H182" s="13">
        <v>6960</v>
      </c>
      <c r="I182" s="13">
        <v>6925</v>
      </c>
      <c r="J182" s="13"/>
      <c r="K182" s="13"/>
      <c r="L182" s="13"/>
      <c r="M182" s="13"/>
      <c r="N182" s="13">
        <v>5906</v>
      </c>
      <c r="O182" s="13">
        <v>5545</v>
      </c>
      <c r="P182" s="13"/>
      <c r="Q182" s="13"/>
      <c r="R182" s="13">
        <v>471432</v>
      </c>
      <c r="S182" s="13">
        <v>472066.15699999995</v>
      </c>
      <c r="T182" s="13">
        <v>474146.90599999996</v>
      </c>
      <c r="U182" s="14">
        <f t="shared" si="21"/>
        <v>1558.2310916526667</v>
      </c>
      <c r="V182" s="14">
        <f t="shared" si="21"/>
        <v>1611.0488893414108</v>
      </c>
      <c r="W182" s="14">
        <f t="shared" si="21"/>
        <v>1476.3528992516417</v>
      </c>
      <c r="X182" s="14">
        <f t="shared" si="22"/>
        <v>1466.9554038799695</v>
      </c>
      <c r="Y182" s="14">
        <f t="shared" si="22"/>
        <v>0</v>
      </c>
      <c r="Z182" s="14">
        <f t="shared" si="22"/>
        <v>0</v>
      </c>
      <c r="AA182" s="14">
        <f t="shared" si="20"/>
        <v>0</v>
      </c>
      <c r="AB182" s="14">
        <f t="shared" si="23"/>
        <v>0</v>
      </c>
      <c r="AC182" s="14">
        <f t="shared" si="24"/>
        <v>1251.0958289263681</v>
      </c>
      <c r="AD182" s="14">
        <f t="shared" si="24"/>
        <v>1174.6234966807842</v>
      </c>
      <c r="AE182" s="14">
        <f t="shared" si="24"/>
        <v>0</v>
      </c>
      <c r="AF182" s="14">
        <f t="shared" si="25"/>
        <v>0</v>
      </c>
    </row>
    <row r="183" spans="1:32" x14ac:dyDescent="0.3">
      <c r="A183" t="s">
        <v>226</v>
      </c>
      <c r="B183" t="s">
        <v>245</v>
      </c>
      <c r="C183" t="s">
        <v>220</v>
      </c>
      <c r="D183" t="s">
        <v>691</v>
      </c>
      <c r="E183" t="s">
        <v>692</v>
      </c>
      <c r="F183" s="13">
        <v>1895</v>
      </c>
      <c r="G183" s="13">
        <v>1840</v>
      </c>
      <c r="H183" s="13">
        <v>2445</v>
      </c>
      <c r="I183" s="13">
        <v>2263</v>
      </c>
      <c r="J183" s="13"/>
      <c r="K183" s="13"/>
      <c r="L183" s="13"/>
      <c r="M183" s="13"/>
      <c r="N183" s="13">
        <v>2784</v>
      </c>
      <c r="O183" s="13">
        <v>2587</v>
      </c>
      <c r="P183" s="13"/>
      <c r="Q183" s="13"/>
      <c r="R183" s="13">
        <v>171639</v>
      </c>
      <c r="S183" s="13">
        <v>172381.25899999999</v>
      </c>
      <c r="T183" s="13">
        <v>173091.06900000005</v>
      </c>
      <c r="U183" s="14">
        <f t="shared" si="21"/>
        <v>1104.0614312597954</v>
      </c>
      <c r="V183" s="14">
        <f t="shared" si="21"/>
        <v>1072.0174319356324</v>
      </c>
      <c r="W183" s="14">
        <f t="shared" si="21"/>
        <v>1424.5014245014245</v>
      </c>
      <c r="X183" s="14">
        <f t="shared" si="22"/>
        <v>1312.7877201546603</v>
      </c>
      <c r="Y183" s="14">
        <f t="shared" si="22"/>
        <v>0</v>
      </c>
      <c r="Z183" s="14">
        <f t="shared" si="22"/>
        <v>0</v>
      </c>
      <c r="AA183" s="14">
        <f t="shared" si="20"/>
        <v>0</v>
      </c>
      <c r="AB183" s="14">
        <f t="shared" si="23"/>
        <v>0</v>
      </c>
      <c r="AC183" s="14">
        <f t="shared" si="24"/>
        <v>1615.0247516175757</v>
      </c>
      <c r="AD183" s="14">
        <f t="shared" si="24"/>
        <v>1500.7431869377401</v>
      </c>
      <c r="AE183" s="14">
        <f t="shared" si="24"/>
        <v>0</v>
      </c>
      <c r="AF183" s="14">
        <f t="shared" si="25"/>
        <v>0</v>
      </c>
    </row>
  </sheetData>
  <mergeCells count="7">
    <mergeCell ref="AC3:AF3"/>
    <mergeCell ref="F3:I3"/>
    <mergeCell ref="J3:M3"/>
    <mergeCell ref="N3:Q3"/>
    <mergeCell ref="R3:T3"/>
    <mergeCell ref="U3:X3"/>
    <mergeCell ref="Y3:AB3"/>
  </mergeCells>
  <pageMargins left="0.7" right="0.7" top="0.75" bottom="0.75" header="0.3" footer="0.3"/>
  <ignoredErrors>
    <ignoredError sqref="AB5:AB183" formula="1"/>
  </ignoredError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Q197"/>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2" width="17.6640625" customWidth="1"/>
    <col min="13" max="14" width="17.6640625" hidden="1" customWidth="1"/>
    <col min="15" max="16" width="4.6640625" customWidth="1"/>
    <col min="17" max="17" width="9.109375" style="1" hidden="1" customWidth="1"/>
    <col min="18" max="18" width="4.6640625" customWidth="1"/>
  </cols>
  <sheetData>
    <row r="1" spans="1:17" ht="21" x14ac:dyDescent="0.4">
      <c r="A1" s="36"/>
      <c r="B1" s="254" t="s">
        <v>1044</v>
      </c>
      <c r="C1" s="254"/>
      <c r="D1" s="254"/>
      <c r="E1" s="254"/>
      <c r="F1" s="254"/>
      <c r="G1" s="254"/>
      <c r="H1" s="254"/>
      <c r="I1" s="254"/>
      <c r="J1" s="254"/>
      <c r="K1" s="254"/>
      <c r="L1" s="36"/>
      <c r="M1" s="36"/>
      <c r="N1" s="36"/>
      <c r="O1" s="36"/>
    </row>
    <row r="2" spans="1:17" x14ac:dyDescent="0.3">
      <c r="A2" s="36"/>
      <c r="B2" s="250"/>
      <c r="C2" s="250"/>
      <c r="D2" s="250"/>
      <c r="E2" s="250"/>
      <c r="F2" s="250"/>
      <c r="G2" s="250"/>
      <c r="H2" s="250"/>
      <c r="I2" s="250"/>
      <c r="J2" s="250"/>
      <c r="K2" s="250"/>
      <c r="L2" s="36"/>
      <c r="M2" s="36"/>
      <c r="N2" s="36"/>
      <c r="O2" s="36"/>
    </row>
    <row r="3" spans="1:17" x14ac:dyDescent="0.3">
      <c r="A3" s="36"/>
      <c r="B3" s="36"/>
      <c r="C3" s="36"/>
      <c r="D3" s="36"/>
      <c r="E3" s="36"/>
      <c r="F3" s="36"/>
      <c r="G3" s="36"/>
      <c r="H3" s="36"/>
      <c r="I3" s="36"/>
      <c r="J3" s="36"/>
      <c r="K3" s="36"/>
      <c r="L3" s="36"/>
      <c r="M3" s="36"/>
      <c r="N3" s="36"/>
      <c r="O3" s="36"/>
    </row>
    <row r="4" spans="1:17" x14ac:dyDescent="0.3">
      <c r="A4" s="36"/>
      <c r="B4" s="36"/>
      <c r="C4" s="36"/>
      <c r="D4" s="36"/>
      <c r="E4" s="37" t="s">
        <v>1016</v>
      </c>
      <c r="F4" s="36"/>
      <c r="G4" s="38" t="str">
        <f ca="1">'Org List'!J7</f>
        <v>HWB</v>
      </c>
      <c r="H4" s="36"/>
      <c r="I4" s="36"/>
      <c r="J4" s="36"/>
      <c r="K4" s="36"/>
      <c r="L4" s="36"/>
      <c r="M4" s="36"/>
      <c r="N4" s="36"/>
      <c r="O4" s="36"/>
      <c r="Q4" s="1">
        <f ca="1">MATCH($G$4, 'Comms by AT'!$B:$B, 0)</f>
        <v>4</v>
      </c>
    </row>
    <row r="5" spans="1:17" x14ac:dyDescent="0.3">
      <c r="A5" s="36"/>
      <c r="B5" s="36"/>
      <c r="C5" s="36"/>
      <c r="D5" s="36"/>
      <c r="E5" s="36"/>
      <c r="F5" s="36"/>
      <c r="G5" s="36"/>
      <c r="H5" s="36"/>
      <c r="I5" s="36"/>
      <c r="J5" s="36"/>
      <c r="K5" s="36"/>
      <c r="L5" s="36"/>
      <c r="M5" s="36"/>
      <c r="N5" s="36"/>
      <c r="O5" s="36"/>
      <c r="Q5" s="1">
        <f ca="1">COUNTIF('Comms by AT'!$C:$C, $G$4)</f>
        <v>179</v>
      </c>
    </row>
    <row r="6" spans="1:17" ht="20.100000000000001" customHeight="1" x14ac:dyDescent="0.3">
      <c r="E6" s="214" t="s">
        <v>1733</v>
      </c>
    </row>
    <row r="7" spans="1:17" x14ac:dyDescent="0.3">
      <c r="A7" s="36"/>
      <c r="B7" s="36"/>
      <c r="C7" s="36"/>
      <c r="D7" s="36"/>
      <c r="E7" s="37" t="s">
        <v>1017</v>
      </c>
      <c r="F7" s="36"/>
      <c r="G7" s="36"/>
      <c r="H7" s="36"/>
      <c r="I7" s="36"/>
      <c r="J7" s="36"/>
      <c r="K7" s="36"/>
      <c r="L7" s="36"/>
      <c r="M7" s="36"/>
      <c r="N7" s="36"/>
      <c r="O7" s="36"/>
    </row>
    <row r="9" spans="1:17" s="1" customFormat="1" hidden="1" x14ac:dyDescent="0.3">
      <c r="G9" s="1">
        <v>18</v>
      </c>
      <c r="H9" s="1">
        <v>19</v>
      </c>
      <c r="I9" s="1">
        <v>20</v>
      </c>
      <c r="J9" s="1">
        <v>21</v>
      </c>
      <c r="K9" s="1">
        <v>26</v>
      </c>
      <c r="L9" s="1">
        <v>27</v>
      </c>
      <c r="M9" s="1">
        <v>28</v>
      </c>
      <c r="N9" s="1">
        <v>29</v>
      </c>
    </row>
    <row r="10" spans="1:17" ht="15" thickBot="1" x14ac:dyDescent="0.35"/>
    <row r="11" spans="1:17" ht="15" customHeight="1" x14ac:dyDescent="0.3">
      <c r="B11" s="203"/>
      <c r="C11" s="204"/>
      <c r="D11" s="205"/>
      <c r="E11" s="198"/>
      <c r="F11" s="200"/>
      <c r="G11" s="286" t="s">
        <v>875</v>
      </c>
      <c r="H11" s="287"/>
      <c r="I11" s="287"/>
      <c r="J11" s="288"/>
      <c r="K11" s="286" t="s">
        <v>885</v>
      </c>
      <c r="L11" s="287"/>
      <c r="M11" s="287"/>
      <c r="N11" s="288"/>
    </row>
    <row r="12" spans="1:17" x14ac:dyDescent="0.3">
      <c r="B12" s="211"/>
      <c r="C12" s="212"/>
      <c r="D12" s="213"/>
      <c r="E12" s="209"/>
      <c r="F12" s="210"/>
      <c r="G12" s="289"/>
      <c r="H12" s="290"/>
      <c r="I12" s="290"/>
      <c r="J12" s="291"/>
      <c r="K12" s="289"/>
      <c r="L12" s="290"/>
      <c r="M12" s="290"/>
      <c r="N12" s="291"/>
    </row>
    <row r="13" spans="1:17" ht="15" thickBot="1" x14ac:dyDescent="0.35">
      <c r="B13" s="206" t="s">
        <v>1031</v>
      </c>
      <c r="C13" s="207" t="s">
        <v>1117</v>
      </c>
      <c r="D13" s="208" t="s">
        <v>1033</v>
      </c>
      <c r="E13" s="199" t="s">
        <v>195</v>
      </c>
      <c r="F13" s="201" t="s">
        <v>1018</v>
      </c>
      <c r="G13" s="86" t="s">
        <v>876</v>
      </c>
      <c r="H13" s="85" t="s">
        <v>877</v>
      </c>
      <c r="I13" s="85" t="s">
        <v>878</v>
      </c>
      <c r="J13" s="88" t="s">
        <v>879</v>
      </c>
      <c r="K13" s="179" t="s">
        <v>881</v>
      </c>
      <c r="L13" s="88" t="s">
        <v>882</v>
      </c>
      <c r="M13" s="87" t="s">
        <v>883</v>
      </c>
      <c r="N13" s="88" t="s">
        <v>884</v>
      </c>
    </row>
    <row r="14" spans="1:17" ht="15" customHeight="1" x14ac:dyDescent="0.3">
      <c r="A14" s="56">
        <v>0</v>
      </c>
      <c r="B14" s="94" t="str">
        <f ca="1">IFERROR(IF((VLOOKUP($E14,'Org List'!$AJ$10:$AL$188,3,FALSE))="","",(VLOOKUP($E14,'Org List'!$AJ$10:$AL$188,3,FALSE))),"")</f>
        <v/>
      </c>
      <c r="C14" s="95" t="str">
        <f ca="1">IFERROR(IF((VLOOKUP($E14,'Org List'!$AO$10:$AQ$188,3,FALSE))="","",(VLOOKUP($E14,'Org List'!$AO$10:$AQ$188,3,FALSE))),"")</f>
        <v/>
      </c>
      <c r="D14" s="115" t="str">
        <f ca="1">IFERROR(IF((VLOOKUP($E14,'Org List'!$AT$10:$AV$188,3,FALSE))="","",(VLOOKUP($E14,'Org List'!$AT$10:$AV$188,3,FALSE))),"")</f>
        <v/>
      </c>
      <c r="E14" s="94" t="str">
        <f t="shared" ref="E14:E45" ca="1" si="0">IF($A14&gt;$Q$5-1,"",INDIRECT("'Comms by AT'!D"&amp;$A14+$Q$4))</f>
        <v>HWB</v>
      </c>
      <c r="F14" s="96" t="str">
        <f ca="1">IF(E14="","",VLOOKUP(E14,'Org List'!$J$9:$K$488,2,0))</f>
        <v>Health and Wellbeing Board</v>
      </c>
      <c r="G14" s="118">
        <f ca="1">IFERROR(IF((VLOOKUP($E14,'DTOC Backsheet'!$D$5:$AF$183,G$9,FALSE))="","",(VLOOKUP($E14,'DTOC Backsheet'!$D$5:$AF$183,G$9,FALSE))),"")</f>
        <v>1212.6834522016618</v>
      </c>
      <c r="H14" s="119">
        <f ca="1">IFERROR(IF((VLOOKUP($E14,'DTOC Backsheet'!$D$5:$AF$183,H$9,FALSE))="","",(VLOOKUP($E14,'DTOC Backsheet'!$D$5:$AF$183,H$9,FALSE))),"")</f>
        <v>1206.9374912819214</v>
      </c>
      <c r="I14" s="119">
        <f ca="1">IFERROR(IF((VLOOKUP($E14,'DTOC Backsheet'!$D$5:$AF$183,I$9,FALSE))="","",(VLOOKUP($E14,'DTOC Backsheet'!$D$5:$AF$183,I$9,FALSE))),"")</f>
        <v>1069.3886948973147</v>
      </c>
      <c r="J14" s="120">
        <f ca="1">IFERROR(IF((VLOOKUP($E14,'DTOC Backsheet'!$D$5:$AF$183,J$9,FALSE))="","",(VLOOKUP($E14,'DTOC Backsheet'!$D$5:$AF$183,J$9,FALSE))),"")</f>
        <v>1007.4519963320834</v>
      </c>
      <c r="K14" s="183">
        <f ca="1">IFERROR(IF((VLOOKUP($E14,'DTOC Backsheet'!$D$5:$AF$183,K$9,FALSE))="","",(VLOOKUP($E14,'DTOC Backsheet'!$D$5:$AF$183,K$9,FALSE))),"")</f>
        <v>945.26119042014091</v>
      </c>
      <c r="L14" s="121">
        <f ca="1">IFERROR(IF((VLOOKUP($E14,'DTOC Backsheet'!$D$5:$AF$183,L$9,FALSE))="","",(VLOOKUP($E14,'DTOC Backsheet'!$D$5:$AF$183,L$9,FALSE))),"")</f>
        <v>971.26069881442368</v>
      </c>
      <c r="M14" s="122">
        <f ca="1">IFERROR(IF((VLOOKUP($E14,'DTOC Backsheet'!$D$5:$AF$183,M$9,FALSE))="","",(VLOOKUP($E14,'DTOC Backsheet'!$D$5:$AF$183,M$9,FALSE))),"")</f>
        <v>0</v>
      </c>
      <c r="N14" s="121">
        <f ca="1">IFERROR(IF((VLOOKUP($E14,'DTOC Backsheet'!$D$5:$AF$183,N$9,FALSE))="","",(VLOOKUP($E14,'DTOC Backsheet'!$D$5:$AF$183,N$9,FALSE))),"")</f>
        <v>0</v>
      </c>
    </row>
    <row r="15" spans="1:17" ht="15" customHeight="1" x14ac:dyDescent="0.3">
      <c r="A15" s="56">
        <v>1</v>
      </c>
      <c r="B15" s="97" t="str">
        <f ca="1">IFERROR(IF((VLOOKUP($E15,'Org List'!$AJ$10:$AL$188,3,FALSE))="","",(VLOOKUP($E15,'Org List'!$AJ$10:$AL$188,3,FALSE))),"")</f>
        <v>North of England Commissioning Region</v>
      </c>
      <c r="C15" s="98" t="str">
        <f ca="1">IFERROR(IF((VLOOKUP($E15,'Org List'!$AO$10:$AQ$188,3,FALSE))="","",(VLOOKUP($E15,'Org List'!$AO$10:$AQ$188,3,FALSE))),"")</f>
        <v/>
      </c>
      <c r="D15" s="116" t="str">
        <f ca="1">IFERROR(IF((VLOOKUP($E15,'Org List'!$AT$10:$AV$188,3,FALSE))="","",(VLOOKUP($E15,'Org List'!$AT$10:$AV$188,3,FALSE))),"")</f>
        <v/>
      </c>
      <c r="E15" s="97" t="str">
        <f t="shared" ca="1" si="0"/>
        <v>Y54</v>
      </c>
      <c r="F15" s="99" t="str">
        <f ca="1">IF(E15="","",VLOOKUP(E15,'Org List'!$J$9:$K$488,2,0))</f>
        <v>North of England Commissioning Region</v>
      </c>
      <c r="G15" s="123">
        <f ca="1">IFERROR(IF((VLOOKUP($E15,'DTOC Backsheet'!$D$5:$AF$183,G$9,FALSE))="","",(VLOOKUP($E15,'DTOC Backsheet'!$D$5:$AF$183,G$9,FALSE))),"")</f>
        <v>1112.3349143984701</v>
      </c>
      <c r="H15" s="124">
        <f ca="1">IFERROR(IF((VLOOKUP($E15,'DTOC Backsheet'!$D$5:$AF$183,H$9,FALSE))="","",(VLOOKUP($E15,'DTOC Backsheet'!$D$5:$AF$183,H$9,FALSE))),"")</f>
        <v>1108.5573817112652</v>
      </c>
      <c r="I15" s="124">
        <f ca="1">IFERROR(IF((VLOOKUP($E15,'DTOC Backsheet'!$D$5:$AF$183,I$9,FALSE))="","",(VLOOKUP($E15,'DTOC Backsheet'!$D$5:$AF$183,I$9,FALSE))),"")</f>
        <v>1035.7120352191414</v>
      </c>
      <c r="J15" s="125">
        <f ca="1">IFERROR(IF((VLOOKUP($E15,'DTOC Backsheet'!$D$5:$AF$183,J$9,FALSE))="","",(VLOOKUP($E15,'DTOC Backsheet'!$D$5:$AF$183,J$9,FALSE))),"")</f>
        <v>1025.7327269666246</v>
      </c>
      <c r="K15" s="184">
        <f ca="1">IFERROR(IF((VLOOKUP($E15,'DTOC Backsheet'!$D$5:$AF$183,K$9,FALSE))="","",(VLOOKUP($E15,'DTOC Backsheet'!$D$5:$AF$183,K$9,FALSE))),"")</f>
        <v>916.96432733382926</v>
      </c>
      <c r="L15" s="126">
        <f ca="1">IFERROR(IF((VLOOKUP($E15,'DTOC Backsheet'!$D$5:$AF$183,L$9,FALSE))="","",(VLOOKUP($E15,'DTOC Backsheet'!$D$5:$AF$183,L$9,FALSE))),"")</f>
        <v>953.82089106300009</v>
      </c>
      <c r="M15" s="127">
        <f ca="1">IFERROR(IF((VLOOKUP($E15,'DTOC Backsheet'!$D$5:$AF$183,M$9,FALSE))="","",(VLOOKUP($E15,'DTOC Backsheet'!$D$5:$AF$183,M$9,FALSE))),"")</f>
        <v>0</v>
      </c>
      <c r="N15" s="126">
        <f ca="1">IFERROR(IF((VLOOKUP($E15,'DTOC Backsheet'!$D$5:$AF$183,N$9,FALSE))="","",(VLOOKUP($E15,'DTOC Backsheet'!$D$5:$AF$183,N$9,FALSE))),"")</f>
        <v>0</v>
      </c>
    </row>
    <row r="16" spans="1:17" ht="15" customHeight="1" x14ac:dyDescent="0.3">
      <c r="A16" s="56">
        <v>2</v>
      </c>
      <c r="B16" s="97" t="str">
        <f ca="1">IFERROR(IF((VLOOKUP($E16,'Org List'!$AJ$10:$AL$188,3,FALSE))="","",(VLOOKUP($E16,'Org List'!$AJ$10:$AL$188,3,FALSE))),"")</f>
        <v>Midlands and East of England Commissioning Region</v>
      </c>
      <c r="C16" s="98" t="str">
        <f ca="1">IFERROR(IF((VLOOKUP($E16,'Org List'!$AO$10:$AQ$188,3,FALSE))="","",(VLOOKUP($E16,'Org List'!$AO$10:$AQ$188,3,FALSE))),"")</f>
        <v/>
      </c>
      <c r="D16" s="116" t="str">
        <f ca="1">IFERROR(IF((VLOOKUP($E16,'Org List'!$AT$10:$AV$188,3,FALSE))="","",(VLOOKUP($E16,'Org List'!$AT$10:$AV$188,3,FALSE))),"")</f>
        <v/>
      </c>
      <c r="E16" s="97" t="str">
        <f t="shared" ca="1" si="0"/>
        <v>Y55</v>
      </c>
      <c r="F16" s="99" t="str">
        <f ca="1">IF(E16="","",VLOOKUP(E16,'Org List'!$J$9:$K$488,2,0))</f>
        <v>Midlands and East of England Commissioning Region</v>
      </c>
      <c r="G16" s="123">
        <f ca="1">IFERROR(IF((VLOOKUP($E16,'DTOC Backsheet'!$D$5:$AF$183,G$9,FALSE))="","",(VLOOKUP($E16,'DTOC Backsheet'!$D$5:$AF$183,G$9,FALSE))),"")</f>
        <v>1258.1436657145052</v>
      </c>
      <c r="H16" s="124">
        <f ca="1">IFERROR(IF((VLOOKUP($E16,'DTOC Backsheet'!$D$5:$AF$183,H$9,FALSE))="","",(VLOOKUP($E16,'DTOC Backsheet'!$D$5:$AF$183,H$9,FALSE))),"")</f>
        <v>1256.2114917352935</v>
      </c>
      <c r="I16" s="124">
        <f ca="1">IFERROR(IF((VLOOKUP($E16,'DTOC Backsheet'!$D$5:$AF$183,I$9,FALSE))="","",(VLOOKUP($E16,'DTOC Backsheet'!$D$5:$AF$183,I$9,FALSE))),"")</f>
        <v>1119.9894961352791</v>
      </c>
      <c r="J16" s="125">
        <f ca="1">IFERROR(IF((VLOOKUP($E16,'DTOC Backsheet'!$D$5:$AF$183,J$9,FALSE))="","",(VLOOKUP($E16,'DTOC Backsheet'!$D$5:$AF$183,J$9,FALSE))),"")</f>
        <v>1021.6303221665949</v>
      </c>
      <c r="K16" s="184">
        <f ca="1">IFERROR(IF((VLOOKUP($E16,'DTOC Backsheet'!$D$5:$AF$183,K$9,FALSE))="","",(VLOOKUP($E16,'DTOC Backsheet'!$D$5:$AF$183,K$9,FALSE))),"")</f>
        <v>983.75697044748676</v>
      </c>
      <c r="L16" s="126">
        <f ca="1">IFERROR(IF((VLOOKUP($E16,'DTOC Backsheet'!$D$5:$AF$183,L$9,FALSE))="","",(VLOOKUP($E16,'DTOC Backsheet'!$D$5:$AF$183,L$9,FALSE))),"")</f>
        <v>986.71884174029822</v>
      </c>
      <c r="M16" s="127">
        <f ca="1">IFERROR(IF((VLOOKUP($E16,'DTOC Backsheet'!$D$5:$AF$183,M$9,FALSE))="","",(VLOOKUP($E16,'DTOC Backsheet'!$D$5:$AF$183,M$9,FALSE))),"")</f>
        <v>0</v>
      </c>
      <c r="N16" s="126">
        <f ca="1">IFERROR(IF((VLOOKUP($E16,'DTOC Backsheet'!$D$5:$AF$183,N$9,FALSE))="","",(VLOOKUP($E16,'DTOC Backsheet'!$D$5:$AF$183,N$9,FALSE))),"")</f>
        <v>0</v>
      </c>
    </row>
    <row r="17" spans="1:14" ht="15" customHeight="1" x14ac:dyDescent="0.3">
      <c r="A17" s="56">
        <v>3</v>
      </c>
      <c r="B17" s="97" t="str">
        <f ca="1">IFERROR(IF((VLOOKUP($E17,'Org List'!$AJ$10:$AL$188,3,FALSE))="","",(VLOOKUP($E17,'Org List'!$AJ$10:$AL$188,3,FALSE))),"")</f>
        <v>London Commissioning Region</v>
      </c>
      <c r="C17" s="98" t="str">
        <f ca="1">IFERROR(IF((VLOOKUP($E17,'Org List'!$AO$10:$AQ$188,3,FALSE))="","",(VLOOKUP($E17,'Org List'!$AO$10:$AQ$188,3,FALSE))),"")</f>
        <v/>
      </c>
      <c r="D17" s="116" t="str">
        <f ca="1">IFERROR(IF((VLOOKUP($E17,'Org List'!$AT$10:$AV$188,3,FALSE))="","",(VLOOKUP($E17,'Org List'!$AT$10:$AV$188,3,FALSE))),"")</f>
        <v/>
      </c>
      <c r="E17" s="97" t="str">
        <f t="shared" ca="1" si="0"/>
        <v>Y56</v>
      </c>
      <c r="F17" s="99" t="str">
        <f ca="1">IF(E17="","",VLOOKUP(E17,'Org List'!$J$9:$K$488,2,0))</f>
        <v>London Commissioning Region</v>
      </c>
      <c r="G17" s="123">
        <f ca="1">IFERROR(IF((VLOOKUP($E17,'DTOC Backsheet'!$D$5:$AF$183,G$9,FALSE))="","",(VLOOKUP($E17,'DTOC Backsheet'!$D$5:$AF$183,G$9,FALSE))),"")</f>
        <v>701.35566901077163</v>
      </c>
      <c r="H17" s="124">
        <f ca="1">IFERROR(IF((VLOOKUP($E17,'DTOC Backsheet'!$D$5:$AF$183,H$9,FALSE))="","",(VLOOKUP($E17,'DTOC Backsheet'!$D$5:$AF$183,H$9,FALSE))),"")</f>
        <v>706.51420458458995</v>
      </c>
      <c r="I17" s="124">
        <f ca="1">IFERROR(IF((VLOOKUP($E17,'DTOC Backsheet'!$D$5:$AF$183,I$9,FALSE))="","",(VLOOKUP($E17,'DTOC Backsheet'!$D$5:$AF$183,I$9,FALSE))),"")</f>
        <v>607.8572117353167</v>
      </c>
      <c r="J17" s="125">
        <f ca="1">IFERROR(IF((VLOOKUP($E17,'DTOC Backsheet'!$D$5:$AF$183,J$9,FALSE))="","",(VLOOKUP($E17,'DTOC Backsheet'!$D$5:$AF$183,J$9,FALSE))),"")</f>
        <v>547.63768254046545</v>
      </c>
      <c r="K17" s="184">
        <f ca="1">IFERROR(IF((VLOOKUP($E17,'DTOC Backsheet'!$D$5:$AF$183,K$9,FALSE))="","",(VLOOKUP($E17,'DTOC Backsheet'!$D$5:$AF$183,K$9,FALSE))),"")</f>
        <v>592.49266844642216</v>
      </c>
      <c r="L17" s="126">
        <f ca="1">IFERROR(IF((VLOOKUP($E17,'DTOC Backsheet'!$D$5:$AF$183,L$9,FALSE))="","",(VLOOKUP($E17,'DTOC Backsheet'!$D$5:$AF$183,L$9,FALSE))),"")</f>
        <v>577.48810577604741</v>
      </c>
      <c r="M17" s="127">
        <f ca="1">IFERROR(IF((VLOOKUP($E17,'DTOC Backsheet'!$D$5:$AF$183,M$9,FALSE))="","",(VLOOKUP($E17,'DTOC Backsheet'!$D$5:$AF$183,M$9,FALSE))),"")</f>
        <v>0</v>
      </c>
      <c r="N17" s="126">
        <f ca="1">IFERROR(IF((VLOOKUP($E17,'DTOC Backsheet'!$D$5:$AF$183,N$9,FALSE))="","",(VLOOKUP($E17,'DTOC Backsheet'!$D$5:$AF$183,N$9,FALSE))),"")</f>
        <v>0</v>
      </c>
    </row>
    <row r="18" spans="1:14" ht="15" customHeight="1" x14ac:dyDescent="0.3">
      <c r="A18" s="56">
        <v>4</v>
      </c>
      <c r="B18" s="97" t="str">
        <f ca="1">IFERROR(IF((VLOOKUP($E18,'Org List'!$AJ$10:$AL$188,3,FALSE))="","",(VLOOKUP($E18,'Org List'!$AJ$10:$AL$188,3,FALSE))),"")</f>
        <v>South West England Commissioning Region</v>
      </c>
      <c r="C18" s="98" t="str">
        <f ca="1">IFERROR(IF((VLOOKUP($E18,'Org List'!$AO$10:$AQ$188,3,FALSE))="","",(VLOOKUP($E18,'Org List'!$AO$10:$AQ$188,3,FALSE))),"")</f>
        <v/>
      </c>
      <c r="D18" s="116" t="str">
        <f ca="1">IFERROR(IF((VLOOKUP($E18,'Org List'!$AT$10:$AV$188,3,FALSE))="","",(VLOOKUP($E18,'Org List'!$AT$10:$AV$188,3,FALSE))),"")</f>
        <v/>
      </c>
      <c r="E18" s="97" t="str">
        <f t="shared" ca="1" si="0"/>
        <v>Y58</v>
      </c>
      <c r="F18" s="99" t="str">
        <f ca="1">IF(E18="","",VLOOKUP(E18,'Org List'!$J$9:$K$488,2,0))</f>
        <v>South West England Commissioning Region</v>
      </c>
      <c r="G18" s="123">
        <f ca="1">IFERROR(IF((VLOOKUP($E18,'DTOC Backsheet'!$D$5:$AF$183,G$9,FALSE))="","",(VLOOKUP($E18,'DTOC Backsheet'!$D$5:$AF$183,G$9,FALSE))),"")</f>
        <v>1644.9394656630006</v>
      </c>
      <c r="H18" s="124">
        <f ca="1">IFERROR(IF((VLOOKUP($E18,'DTOC Backsheet'!$D$5:$AF$183,H$9,FALSE))="","",(VLOOKUP($E18,'DTOC Backsheet'!$D$5:$AF$183,H$9,FALSE))),"")</f>
        <v>1592.6633248477033</v>
      </c>
      <c r="I18" s="124">
        <f ca="1">IFERROR(IF((VLOOKUP($E18,'DTOC Backsheet'!$D$5:$AF$183,I$9,FALSE))="","",(VLOOKUP($E18,'DTOC Backsheet'!$D$5:$AF$183,I$9,FALSE))),"")</f>
        <v>1285.8182874174936</v>
      </c>
      <c r="J18" s="125">
        <f ca="1">IFERROR(IF((VLOOKUP($E18,'DTOC Backsheet'!$D$5:$AF$183,J$9,FALSE))="","",(VLOOKUP($E18,'DTOC Backsheet'!$D$5:$AF$183,J$9,FALSE))),"")</f>
        <v>1258.6057482857636</v>
      </c>
      <c r="K18" s="184">
        <f ca="1">IFERROR(IF((VLOOKUP($E18,'DTOC Backsheet'!$D$5:$AF$183,K$9,FALSE))="","",(VLOOKUP($E18,'DTOC Backsheet'!$D$5:$AF$183,K$9,FALSE))),"")</f>
        <v>1035.1904123407221</v>
      </c>
      <c r="L18" s="126">
        <f ca="1">IFERROR(IF((VLOOKUP($E18,'DTOC Backsheet'!$D$5:$AF$183,L$9,FALSE))="","",(VLOOKUP($E18,'DTOC Backsheet'!$D$5:$AF$183,L$9,FALSE))),"")</f>
        <v>1204.4903815983573</v>
      </c>
      <c r="M18" s="127">
        <f ca="1">IFERROR(IF((VLOOKUP($E18,'DTOC Backsheet'!$D$5:$AF$183,M$9,FALSE))="","",(VLOOKUP($E18,'DTOC Backsheet'!$D$5:$AF$183,M$9,FALSE))),"")</f>
        <v>0</v>
      </c>
      <c r="N18" s="126">
        <f ca="1">IFERROR(IF((VLOOKUP($E18,'DTOC Backsheet'!$D$5:$AF$183,N$9,FALSE))="","",(VLOOKUP($E18,'DTOC Backsheet'!$D$5:$AF$183,N$9,FALSE))),"")</f>
        <v>0</v>
      </c>
    </row>
    <row r="19" spans="1:14" ht="15" customHeight="1" x14ac:dyDescent="0.3">
      <c r="A19" s="56">
        <v>5</v>
      </c>
      <c r="B19" s="97" t="str">
        <f ca="1">IFERROR(IF((VLOOKUP($E19,'Org List'!$AJ$10:$AL$188,3,FALSE))="","",(VLOOKUP($E19,'Org List'!$AJ$10:$AL$188,3,FALSE))),"")</f>
        <v>South East England Commissioning Region</v>
      </c>
      <c r="C19" s="98" t="str">
        <f ca="1">IFERROR(IF((VLOOKUP($E19,'Org List'!$AO$10:$AQ$188,3,FALSE))="","",(VLOOKUP($E19,'Org List'!$AO$10:$AQ$188,3,FALSE))),"")</f>
        <v/>
      </c>
      <c r="D19" s="116" t="str">
        <f ca="1">IFERROR(IF((VLOOKUP($E19,'Org List'!$AT$10:$AV$188,3,FALSE))="","",(VLOOKUP($E19,'Org List'!$AT$10:$AV$188,3,FALSE))),"")</f>
        <v/>
      </c>
      <c r="E19" s="97" t="str">
        <f t="shared" ca="1" si="0"/>
        <v>Y59</v>
      </c>
      <c r="F19" s="99" t="str">
        <f ca="1">IF(E19="","",VLOOKUP(E19,'Org List'!$J$9:$K$488,2,0))</f>
        <v>South East England Commissioning Region</v>
      </c>
      <c r="G19" s="123">
        <f ca="1">IFERROR(IF((VLOOKUP($E19,'DTOC Backsheet'!$D$5:$AF$183,G$9,FALSE))="","",(VLOOKUP($E19,'DTOC Backsheet'!$D$5:$AF$183,G$9,FALSE))),"")</f>
        <v>1525.1072280205262</v>
      </c>
      <c r="H19" s="124">
        <f ca="1">IFERROR(IF((VLOOKUP($E19,'DTOC Backsheet'!$D$5:$AF$183,H$9,FALSE))="","",(VLOOKUP($E19,'DTOC Backsheet'!$D$5:$AF$183,H$9,FALSE))),"")</f>
        <v>1527.7596385571694</v>
      </c>
      <c r="I19" s="124">
        <f ca="1">IFERROR(IF((VLOOKUP($E19,'DTOC Backsheet'!$D$5:$AF$183,I$9,FALSE))="","",(VLOOKUP($E19,'DTOC Backsheet'!$D$5:$AF$183,I$9,FALSE))),"")</f>
        <v>1345.2190155924261</v>
      </c>
      <c r="J19" s="125">
        <f ca="1">IFERROR(IF((VLOOKUP($E19,'DTOC Backsheet'!$D$5:$AF$183,J$9,FALSE))="","",(VLOOKUP($E19,'DTOC Backsheet'!$D$5:$AF$183,J$9,FALSE))),"")</f>
        <v>1243.1250084971705</v>
      </c>
      <c r="K19" s="184">
        <f ca="1">IFERROR(IF((VLOOKUP($E19,'DTOC Backsheet'!$D$5:$AF$183,K$9,FALSE))="","",(VLOOKUP($E19,'DTOC Backsheet'!$D$5:$AF$183,K$9,FALSE))),"")</f>
        <v>1212.4310938250426</v>
      </c>
      <c r="L19" s="126">
        <f ca="1">IFERROR(IF((VLOOKUP($E19,'DTOC Backsheet'!$D$5:$AF$183,L$9,FALSE))="","",(VLOOKUP($E19,'DTOC Backsheet'!$D$5:$AF$183,L$9,FALSE))),"")</f>
        <v>1212.6171175503282</v>
      </c>
      <c r="M19" s="127">
        <f ca="1">IFERROR(IF((VLOOKUP($E19,'DTOC Backsheet'!$D$5:$AF$183,M$9,FALSE))="","",(VLOOKUP($E19,'DTOC Backsheet'!$D$5:$AF$183,M$9,FALSE))),"")</f>
        <v>0</v>
      </c>
      <c r="N19" s="126">
        <f ca="1">IFERROR(IF((VLOOKUP($E19,'DTOC Backsheet'!$D$5:$AF$183,N$9,FALSE))="","",(VLOOKUP($E19,'DTOC Backsheet'!$D$5:$AF$183,N$9,FALSE))),"")</f>
        <v>0</v>
      </c>
    </row>
    <row r="20" spans="1:14" ht="15" customHeight="1" x14ac:dyDescent="0.3">
      <c r="A20" s="56">
        <v>6</v>
      </c>
      <c r="B20" s="97" t="str">
        <f ca="1">IFERROR(IF((VLOOKUP($E20,'Org List'!$AJ$10:$AL$188,3,FALSE))="","",(VLOOKUP($E20,'Org List'!$AJ$10:$AL$188,3,FALSE))),"")</f>
        <v/>
      </c>
      <c r="C20" s="98" t="str">
        <f ca="1">IFERROR(IF((VLOOKUP($E20,'Org List'!$AO$10:$AQ$188,3,FALSE))="","",(VLOOKUP($E20,'Org List'!$AO$10:$AQ$188,3,FALSE))),"")</f>
        <v>North East Region</v>
      </c>
      <c r="D20" s="116" t="str">
        <f ca="1">IFERROR(IF((VLOOKUP($E20,'Org List'!$AT$10:$AV$188,3,FALSE))="","",(VLOOKUP($E20,'Org List'!$AT$10:$AV$188,3,FALSE))),"")</f>
        <v/>
      </c>
      <c r="E20" s="97" t="str">
        <f t="shared" ca="1" si="0"/>
        <v>E12000001</v>
      </c>
      <c r="F20" s="99" t="str">
        <f ca="1">IF(E20="","",VLOOKUP(E20,'Org List'!$J$9:$K$488,2,0))</f>
        <v>North East Region</v>
      </c>
      <c r="G20" s="123">
        <f ca="1">IFERROR(IF((VLOOKUP($E20,'DTOC Backsheet'!$D$5:$AF$183,G$9,FALSE))="","",(VLOOKUP($E20,'DTOC Backsheet'!$D$5:$AF$183,G$9,FALSE))),"")</f>
        <v>591.07851638583952</v>
      </c>
      <c r="H20" s="124">
        <f ca="1">IFERROR(IF((VLOOKUP($E20,'DTOC Backsheet'!$D$5:$AF$183,H$9,FALSE))="","",(VLOOKUP($E20,'DTOC Backsheet'!$D$5:$AF$183,H$9,FALSE))),"")</f>
        <v>517.49479057448207</v>
      </c>
      <c r="I20" s="124">
        <f ca="1">IFERROR(IF((VLOOKUP($E20,'DTOC Backsheet'!$D$5:$AF$183,I$9,FALSE))="","",(VLOOKUP($E20,'DTOC Backsheet'!$D$5:$AF$183,I$9,FALSE))),"")</f>
        <v>492.65201793213669</v>
      </c>
      <c r="J20" s="125">
        <f ca="1">IFERROR(IF((VLOOKUP($E20,'DTOC Backsheet'!$D$5:$AF$183,J$9,FALSE))="","",(VLOOKUP($E20,'DTOC Backsheet'!$D$5:$AF$183,J$9,FALSE))),"")</f>
        <v>609.02896547133582</v>
      </c>
      <c r="K20" s="184">
        <f ca="1">IFERROR(IF((VLOOKUP($E20,'DTOC Backsheet'!$D$5:$AF$183,K$9,FALSE))="","",(VLOOKUP($E20,'DTOC Backsheet'!$D$5:$AF$183,K$9,FALSE))),"")</f>
        <v>590.69210265644801</v>
      </c>
      <c r="L20" s="126">
        <f ca="1">IFERROR(IF((VLOOKUP($E20,'DTOC Backsheet'!$D$5:$AF$183,L$9,FALSE))="","",(VLOOKUP($E20,'DTOC Backsheet'!$D$5:$AF$183,L$9,FALSE))),"")</f>
        <v>518.61738994703057</v>
      </c>
      <c r="M20" s="127">
        <f ca="1">IFERROR(IF((VLOOKUP($E20,'DTOC Backsheet'!$D$5:$AF$183,M$9,FALSE))="","",(VLOOKUP($E20,'DTOC Backsheet'!$D$5:$AF$183,M$9,FALSE))),"")</f>
        <v>0</v>
      </c>
      <c r="N20" s="126">
        <f ca="1">IFERROR(IF((VLOOKUP($E20,'DTOC Backsheet'!$D$5:$AF$183,N$9,FALSE))="","",(VLOOKUP($E20,'DTOC Backsheet'!$D$5:$AF$183,N$9,FALSE))),"")</f>
        <v>0</v>
      </c>
    </row>
    <row r="21" spans="1:14" ht="15" customHeight="1" x14ac:dyDescent="0.3">
      <c r="A21" s="56">
        <v>7</v>
      </c>
      <c r="B21" s="97" t="str">
        <f ca="1">IFERROR(IF((VLOOKUP($E21,'Org List'!$AJ$10:$AL$188,3,FALSE))="","",(VLOOKUP($E21,'Org List'!$AJ$10:$AL$188,3,FALSE))),"")</f>
        <v/>
      </c>
      <c r="C21" s="98" t="str">
        <f ca="1">IFERROR(IF((VLOOKUP($E21,'Org List'!$AO$10:$AQ$188,3,FALSE))="","",(VLOOKUP($E21,'Org List'!$AO$10:$AQ$188,3,FALSE))),"")</f>
        <v>North West Region</v>
      </c>
      <c r="D21" s="116" t="str">
        <f ca="1">IFERROR(IF((VLOOKUP($E21,'Org List'!$AT$10:$AV$188,3,FALSE))="","",(VLOOKUP($E21,'Org List'!$AT$10:$AV$188,3,FALSE))),"")</f>
        <v/>
      </c>
      <c r="E21" s="97" t="str">
        <f t="shared" ca="1" si="0"/>
        <v>E12000002</v>
      </c>
      <c r="F21" s="99" t="str">
        <f ca="1">IF(E21="","",VLOOKUP(E21,'Org List'!$J$9:$K$488,2,0))</f>
        <v>North West Region</v>
      </c>
      <c r="G21" s="123">
        <f ca="1">IFERROR(IF((VLOOKUP($E21,'DTOC Backsheet'!$D$5:$AF$183,G$9,FALSE))="","",(VLOOKUP($E21,'DTOC Backsheet'!$D$5:$AF$183,G$9,FALSE))),"")</f>
        <v>1359.8639873561572</v>
      </c>
      <c r="H21" s="124">
        <f ca="1">IFERROR(IF((VLOOKUP($E21,'DTOC Backsheet'!$D$5:$AF$183,H$9,FALSE))="","",(VLOOKUP($E21,'DTOC Backsheet'!$D$5:$AF$183,H$9,FALSE))),"")</f>
        <v>1397.1845298740182</v>
      </c>
      <c r="I21" s="124">
        <f ca="1">IFERROR(IF((VLOOKUP($E21,'DTOC Backsheet'!$D$5:$AF$183,I$9,FALSE))="","",(VLOOKUP($E21,'DTOC Backsheet'!$D$5:$AF$183,I$9,FALSE))),"")</f>
        <v>1303.4020132796743</v>
      </c>
      <c r="J21" s="125">
        <f ca="1">IFERROR(IF((VLOOKUP($E21,'DTOC Backsheet'!$D$5:$AF$183,J$9,FALSE))="","",(VLOOKUP($E21,'DTOC Backsheet'!$D$5:$AF$183,J$9,FALSE))),"")</f>
        <v>1191.7915897943899</v>
      </c>
      <c r="K21" s="184">
        <f ca="1">IFERROR(IF((VLOOKUP($E21,'DTOC Backsheet'!$D$5:$AF$183,K$9,FALSE))="","",(VLOOKUP($E21,'DTOC Backsheet'!$D$5:$AF$183,K$9,FALSE))),"")</f>
        <v>1041.0067922747839</v>
      </c>
      <c r="L21" s="126">
        <f ca="1">IFERROR(IF((VLOOKUP($E21,'DTOC Backsheet'!$D$5:$AF$183,L$9,FALSE))="","",(VLOOKUP($E21,'DTOC Backsheet'!$D$5:$AF$183,L$9,FALSE))),"")</f>
        <v>1096.0740496164158</v>
      </c>
      <c r="M21" s="127">
        <f ca="1">IFERROR(IF((VLOOKUP($E21,'DTOC Backsheet'!$D$5:$AF$183,M$9,FALSE))="","",(VLOOKUP($E21,'DTOC Backsheet'!$D$5:$AF$183,M$9,FALSE))),"")</f>
        <v>0</v>
      </c>
      <c r="N21" s="126">
        <f ca="1">IFERROR(IF((VLOOKUP($E21,'DTOC Backsheet'!$D$5:$AF$183,N$9,FALSE))="","",(VLOOKUP($E21,'DTOC Backsheet'!$D$5:$AF$183,N$9,FALSE))),"")</f>
        <v>0</v>
      </c>
    </row>
    <row r="22" spans="1:14" ht="15" customHeight="1" x14ac:dyDescent="0.3">
      <c r="A22" s="56">
        <v>8</v>
      </c>
      <c r="B22" s="97" t="str">
        <f ca="1">IFERROR(IF((VLOOKUP($E22,'Org List'!$AJ$10:$AL$188,3,FALSE))="","",(VLOOKUP($E22,'Org List'!$AJ$10:$AL$188,3,FALSE))),"")</f>
        <v/>
      </c>
      <c r="C22" s="98" t="str">
        <f ca="1">IFERROR(IF((VLOOKUP($E22,'Org List'!$AO$10:$AQ$188,3,FALSE))="","",(VLOOKUP($E22,'Org List'!$AO$10:$AQ$188,3,FALSE))),"")</f>
        <v>Yorkshire and The Humber Region</v>
      </c>
      <c r="D22" s="116" t="str">
        <f ca="1">IFERROR(IF((VLOOKUP($E22,'Org List'!$AT$10:$AV$188,3,FALSE))="","",(VLOOKUP($E22,'Org List'!$AT$10:$AV$188,3,FALSE))),"")</f>
        <v/>
      </c>
      <c r="E22" s="97" t="str">
        <f t="shared" ca="1" si="0"/>
        <v>E12000003</v>
      </c>
      <c r="F22" s="99" t="str">
        <f ca="1">IF(E22="","",VLOOKUP(E22,'Org List'!$J$9:$K$488,2,0))</f>
        <v>Yorkshire and The Humber Region</v>
      </c>
      <c r="G22" s="123">
        <f ca="1">IFERROR(IF((VLOOKUP($E22,'DTOC Backsheet'!$D$5:$AF$183,G$9,FALSE))="","",(VLOOKUP($E22,'DTOC Backsheet'!$D$5:$AF$183,G$9,FALSE))),"")</f>
        <v>1039.8567077596513</v>
      </c>
      <c r="H22" s="124">
        <f ca="1">IFERROR(IF((VLOOKUP($E22,'DTOC Backsheet'!$D$5:$AF$183,H$9,FALSE))="","",(VLOOKUP($E22,'DTOC Backsheet'!$D$5:$AF$183,H$9,FALSE))),"")</f>
        <v>1015.7867057627499</v>
      </c>
      <c r="I22" s="124">
        <f ca="1">IFERROR(IF((VLOOKUP($E22,'DTOC Backsheet'!$D$5:$AF$183,I$9,FALSE))="","",(VLOOKUP($E22,'DTOC Backsheet'!$D$5:$AF$183,I$9,FALSE))),"")</f>
        <v>947.14176299133499</v>
      </c>
      <c r="J22" s="125">
        <f ca="1">IFERROR(IF((VLOOKUP($E22,'DTOC Backsheet'!$D$5:$AF$183,J$9,FALSE))="","",(VLOOKUP($E22,'DTOC Backsheet'!$D$5:$AF$183,J$9,FALSE))),"")</f>
        <v>1010.0818339740246</v>
      </c>
      <c r="K22" s="184">
        <f ca="1">IFERROR(IF((VLOOKUP($E22,'DTOC Backsheet'!$D$5:$AF$183,K$9,FALSE))="","",(VLOOKUP($E22,'DTOC Backsheet'!$D$5:$AF$183,K$9,FALSE))),"")</f>
        <v>912.66300955084137</v>
      </c>
      <c r="L22" s="126">
        <f ca="1">IFERROR(IF((VLOOKUP($E22,'DTOC Backsheet'!$D$5:$AF$183,L$9,FALSE))="","",(VLOOKUP($E22,'DTOC Backsheet'!$D$5:$AF$183,L$9,FALSE))),"")</f>
        <v>978.94774351847434</v>
      </c>
      <c r="M22" s="127">
        <f ca="1">IFERROR(IF((VLOOKUP($E22,'DTOC Backsheet'!$D$5:$AF$183,M$9,FALSE))="","",(VLOOKUP($E22,'DTOC Backsheet'!$D$5:$AF$183,M$9,FALSE))),"")</f>
        <v>0</v>
      </c>
      <c r="N22" s="126">
        <f ca="1">IFERROR(IF((VLOOKUP($E22,'DTOC Backsheet'!$D$5:$AF$183,N$9,FALSE))="","",(VLOOKUP($E22,'DTOC Backsheet'!$D$5:$AF$183,N$9,FALSE))),"")</f>
        <v>0</v>
      </c>
    </row>
    <row r="23" spans="1:14" ht="15" customHeight="1" x14ac:dyDescent="0.3">
      <c r="A23" s="56">
        <v>9</v>
      </c>
      <c r="B23" s="97" t="str">
        <f ca="1">IFERROR(IF((VLOOKUP($E23,'Org List'!$AJ$10:$AL$188,3,FALSE))="","",(VLOOKUP($E23,'Org List'!$AJ$10:$AL$188,3,FALSE))),"")</f>
        <v/>
      </c>
      <c r="C23" s="98" t="str">
        <f ca="1">IFERROR(IF((VLOOKUP($E23,'Org List'!$AO$10:$AQ$188,3,FALSE))="","",(VLOOKUP($E23,'Org List'!$AO$10:$AQ$188,3,FALSE))),"")</f>
        <v>East Midlands Region</v>
      </c>
      <c r="D23" s="116" t="str">
        <f ca="1">IFERROR(IF((VLOOKUP($E23,'Org List'!$AT$10:$AV$188,3,FALSE))="","",(VLOOKUP($E23,'Org List'!$AT$10:$AV$188,3,FALSE))),"")</f>
        <v/>
      </c>
      <c r="E23" s="97" t="str">
        <f t="shared" ca="1" si="0"/>
        <v>E12000004</v>
      </c>
      <c r="F23" s="99" t="str">
        <f ca="1">IF(E23="","",VLOOKUP(E23,'Org List'!$J$9:$K$488,2,0))</f>
        <v>East Midlands Region</v>
      </c>
      <c r="G23" s="123">
        <f ca="1">IFERROR(IF((VLOOKUP($E23,'DTOC Backsheet'!$D$5:$AF$183,G$9,FALSE))="","",(VLOOKUP($E23,'DTOC Backsheet'!$D$5:$AF$183,G$9,FALSE))),"")</f>
        <v>1092.9379212846784</v>
      </c>
      <c r="H23" s="124">
        <f ca="1">IFERROR(IF((VLOOKUP($E23,'DTOC Backsheet'!$D$5:$AF$183,H$9,FALSE))="","",(VLOOKUP($E23,'DTOC Backsheet'!$D$5:$AF$183,H$9,FALSE))),"")</f>
        <v>1145.5956148195455</v>
      </c>
      <c r="I23" s="124">
        <f ca="1">IFERROR(IF((VLOOKUP($E23,'DTOC Backsheet'!$D$5:$AF$183,I$9,FALSE))="","",(VLOOKUP($E23,'DTOC Backsheet'!$D$5:$AF$183,I$9,FALSE))),"")</f>
        <v>1036.7379933453576</v>
      </c>
      <c r="J23" s="125">
        <f ca="1">IFERROR(IF((VLOOKUP($E23,'DTOC Backsheet'!$D$5:$AF$183,J$9,FALSE))="","",(VLOOKUP($E23,'DTOC Backsheet'!$D$5:$AF$183,J$9,FALSE))),"")</f>
        <v>936.43126766677426</v>
      </c>
      <c r="K23" s="184">
        <f ca="1">IFERROR(IF((VLOOKUP($E23,'DTOC Backsheet'!$D$5:$AF$183,K$9,FALSE))="","",(VLOOKUP($E23,'DTOC Backsheet'!$D$5:$AF$183,K$9,FALSE))),"")</f>
        <v>849.57578485292436</v>
      </c>
      <c r="L23" s="126">
        <f ca="1">IFERROR(IF((VLOOKUP($E23,'DTOC Backsheet'!$D$5:$AF$183,L$9,FALSE))="","",(VLOOKUP($E23,'DTOC Backsheet'!$D$5:$AF$183,L$9,FALSE))),"")</f>
        <v>843.80299252022826</v>
      </c>
      <c r="M23" s="127">
        <f ca="1">IFERROR(IF((VLOOKUP($E23,'DTOC Backsheet'!$D$5:$AF$183,M$9,FALSE))="","",(VLOOKUP($E23,'DTOC Backsheet'!$D$5:$AF$183,M$9,FALSE))),"")</f>
        <v>0</v>
      </c>
      <c r="N23" s="126">
        <f ca="1">IFERROR(IF((VLOOKUP($E23,'DTOC Backsheet'!$D$5:$AF$183,N$9,FALSE))="","",(VLOOKUP($E23,'DTOC Backsheet'!$D$5:$AF$183,N$9,FALSE))),"")</f>
        <v>0</v>
      </c>
    </row>
    <row r="24" spans="1:14" ht="15" customHeight="1" x14ac:dyDescent="0.3">
      <c r="A24" s="56">
        <v>10</v>
      </c>
      <c r="B24" s="97" t="str">
        <f ca="1">IFERROR(IF((VLOOKUP($E24,'Org List'!$AJ$10:$AL$188,3,FALSE))="","",(VLOOKUP($E24,'Org List'!$AJ$10:$AL$188,3,FALSE))),"")</f>
        <v/>
      </c>
      <c r="C24" s="98" t="str">
        <f ca="1">IFERROR(IF((VLOOKUP($E24,'Org List'!$AO$10:$AQ$188,3,FALSE))="","",(VLOOKUP($E24,'Org List'!$AO$10:$AQ$188,3,FALSE))),"")</f>
        <v>West Midlands Region</v>
      </c>
      <c r="D24" s="116" t="str">
        <f ca="1">IFERROR(IF((VLOOKUP($E24,'Org List'!$AT$10:$AV$188,3,FALSE))="","",(VLOOKUP($E24,'Org List'!$AT$10:$AV$188,3,FALSE))),"")</f>
        <v/>
      </c>
      <c r="E24" s="97" t="str">
        <f t="shared" ca="1" si="0"/>
        <v>E12000005</v>
      </c>
      <c r="F24" s="99" t="str">
        <f ca="1">IF(E24="","",VLOOKUP(E24,'Org List'!$J$9:$K$488,2,0))</f>
        <v>West Midlands Region</v>
      </c>
      <c r="G24" s="123">
        <f ca="1">IFERROR(IF((VLOOKUP($E24,'DTOC Backsheet'!$D$5:$AF$183,G$9,FALSE))="","",(VLOOKUP($E24,'DTOC Backsheet'!$D$5:$AF$183,G$9,FALSE))),"")</f>
        <v>1489.4265850729237</v>
      </c>
      <c r="H24" s="124">
        <f ca="1">IFERROR(IF((VLOOKUP($E24,'DTOC Backsheet'!$D$5:$AF$183,H$9,FALSE))="","",(VLOOKUP($E24,'DTOC Backsheet'!$D$5:$AF$183,H$9,FALSE))),"")</f>
        <v>1416.6624069804679</v>
      </c>
      <c r="I24" s="124">
        <f ca="1">IFERROR(IF((VLOOKUP($E24,'DTOC Backsheet'!$D$5:$AF$183,I$9,FALSE))="","",(VLOOKUP($E24,'DTOC Backsheet'!$D$5:$AF$183,I$9,FALSE))),"")</f>
        <v>1216.6319119961938</v>
      </c>
      <c r="J24" s="125">
        <f ca="1">IFERROR(IF((VLOOKUP($E24,'DTOC Backsheet'!$D$5:$AF$183,J$9,FALSE))="","",(VLOOKUP($E24,'DTOC Backsheet'!$D$5:$AF$183,J$9,FALSE))),"")</f>
        <v>1136.2077948285173</v>
      </c>
      <c r="K24" s="184">
        <f ca="1">IFERROR(IF((VLOOKUP($E24,'DTOC Backsheet'!$D$5:$AF$183,K$9,FALSE))="","",(VLOOKUP($E24,'DTOC Backsheet'!$D$5:$AF$183,K$9,FALSE))),"")</f>
        <v>1132.6794697487323</v>
      </c>
      <c r="L24" s="126">
        <f ca="1">IFERROR(IF((VLOOKUP($E24,'DTOC Backsheet'!$D$5:$AF$183,L$9,FALSE))="","",(VLOOKUP($E24,'DTOC Backsheet'!$D$5:$AF$183,L$9,FALSE))),"")</f>
        <v>1098.1149518375059</v>
      </c>
      <c r="M24" s="127">
        <f ca="1">IFERROR(IF((VLOOKUP($E24,'DTOC Backsheet'!$D$5:$AF$183,M$9,FALSE))="","",(VLOOKUP($E24,'DTOC Backsheet'!$D$5:$AF$183,M$9,FALSE))),"")</f>
        <v>0</v>
      </c>
      <c r="N24" s="126">
        <f ca="1">IFERROR(IF((VLOOKUP($E24,'DTOC Backsheet'!$D$5:$AF$183,N$9,FALSE))="","",(VLOOKUP($E24,'DTOC Backsheet'!$D$5:$AF$183,N$9,FALSE))),"")</f>
        <v>0</v>
      </c>
    </row>
    <row r="25" spans="1:14" ht="15" customHeight="1" x14ac:dyDescent="0.3">
      <c r="A25" s="56">
        <v>11</v>
      </c>
      <c r="B25" s="97" t="str">
        <f ca="1">IFERROR(IF((VLOOKUP($E25,'Org List'!$AJ$10:$AL$188,3,FALSE))="","",(VLOOKUP($E25,'Org List'!$AJ$10:$AL$188,3,FALSE))),"")</f>
        <v/>
      </c>
      <c r="C25" s="98" t="str">
        <f ca="1">IFERROR(IF((VLOOKUP($E25,'Org List'!$AO$10:$AQ$188,3,FALSE))="","",(VLOOKUP($E25,'Org List'!$AO$10:$AQ$188,3,FALSE))),"")</f>
        <v>East Region</v>
      </c>
      <c r="D25" s="116" t="str">
        <f ca="1">IFERROR(IF((VLOOKUP($E25,'Org List'!$AT$10:$AV$188,3,FALSE))="","",(VLOOKUP($E25,'Org List'!$AT$10:$AV$188,3,FALSE))),"")</f>
        <v/>
      </c>
      <c r="E25" s="97" t="str">
        <f t="shared" ca="1" si="0"/>
        <v>E12000006</v>
      </c>
      <c r="F25" s="99" t="str">
        <f ca="1">IF(E25="","",VLOOKUP(E25,'Org List'!$J$9:$K$488,2,0))</f>
        <v>East Region</v>
      </c>
      <c r="G25" s="123">
        <f ca="1">IFERROR(IF((VLOOKUP($E25,'DTOC Backsheet'!$D$5:$AF$183,G$9,FALSE))="","",(VLOOKUP($E25,'DTOC Backsheet'!$D$5:$AF$183,G$9,FALSE))),"")</f>
        <v>1139.4323399857681</v>
      </c>
      <c r="H25" s="124">
        <f ca="1">IFERROR(IF((VLOOKUP($E25,'DTOC Backsheet'!$D$5:$AF$183,H$9,FALSE))="","",(VLOOKUP($E25,'DTOC Backsheet'!$D$5:$AF$183,H$9,FALSE))),"")</f>
        <v>1151.4678701921619</v>
      </c>
      <c r="I25" s="124">
        <f ca="1">IFERROR(IF((VLOOKUP($E25,'DTOC Backsheet'!$D$5:$AF$183,I$9,FALSE))="","",(VLOOKUP($E25,'DTOC Backsheet'!$D$5:$AF$183,I$9,FALSE))),"")</f>
        <v>1068.3339419912218</v>
      </c>
      <c r="J25" s="125">
        <f ca="1">IFERROR(IF((VLOOKUP($E25,'DTOC Backsheet'!$D$5:$AF$183,J$9,FALSE))="","",(VLOOKUP($E25,'DTOC Backsheet'!$D$5:$AF$183,J$9,FALSE))),"")</f>
        <v>955.67437645761504</v>
      </c>
      <c r="K25" s="184">
        <f ca="1">IFERROR(IF((VLOOKUP($E25,'DTOC Backsheet'!$D$5:$AF$183,K$9,FALSE))="","",(VLOOKUP($E25,'DTOC Backsheet'!$D$5:$AF$183,K$9,FALSE))),"")</f>
        <v>947.50359398982994</v>
      </c>
      <c r="L25" s="126">
        <f ca="1">IFERROR(IF((VLOOKUP($E25,'DTOC Backsheet'!$D$5:$AF$183,L$9,FALSE))="","",(VLOOKUP($E25,'DTOC Backsheet'!$D$5:$AF$183,L$9,FALSE))),"")</f>
        <v>999.92766195356307</v>
      </c>
      <c r="M25" s="127">
        <f ca="1">IFERROR(IF((VLOOKUP($E25,'DTOC Backsheet'!$D$5:$AF$183,M$9,FALSE))="","",(VLOOKUP($E25,'DTOC Backsheet'!$D$5:$AF$183,M$9,FALSE))),"")</f>
        <v>0</v>
      </c>
      <c r="N25" s="126">
        <f ca="1">IFERROR(IF((VLOOKUP($E25,'DTOC Backsheet'!$D$5:$AF$183,N$9,FALSE))="","",(VLOOKUP($E25,'DTOC Backsheet'!$D$5:$AF$183,N$9,FALSE))),"")</f>
        <v>0</v>
      </c>
    </row>
    <row r="26" spans="1:14" ht="15" customHeight="1" x14ac:dyDescent="0.3">
      <c r="A26" s="56">
        <v>12</v>
      </c>
      <c r="B26" s="97" t="str">
        <f ca="1">IFERROR(IF((VLOOKUP($E26,'Org List'!$AJ$10:$AL$188,3,FALSE))="","",(VLOOKUP($E26,'Org List'!$AJ$10:$AL$188,3,FALSE))),"")</f>
        <v/>
      </c>
      <c r="C26" s="98" t="str">
        <f ca="1">IFERROR(IF((VLOOKUP($E26,'Org List'!$AO$10:$AQ$188,3,FALSE))="","",(VLOOKUP($E26,'Org List'!$AO$10:$AQ$188,3,FALSE))),"")</f>
        <v>London Region</v>
      </c>
      <c r="D26" s="116" t="str">
        <f ca="1">IFERROR(IF((VLOOKUP($E26,'Org List'!$AT$10:$AV$188,3,FALSE))="","",(VLOOKUP($E26,'Org List'!$AT$10:$AV$188,3,FALSE))),"")</f>
        <v/>
      </c>
      <c r="E26" s="97" t="str">
        <f t="shared" ca="1" si="0"/>
        <v>E12000007</v>
      </c>
      <c r="F26" s="99" t="str">
        <f ca="1">IF(E26="","",VLOOKUP(E26,'Org List'!$J$9:$K$488,2,0))</f>
        <v>London Region</v>
      </c>
      <c r="G26" s="123">
        <f ca="1">IFERROR(IF((VLOOKUP($E26,'DTOC Backsheet'!$D$5:$AF$183,G$9,FALSE))="","",(VLOOKUP($E26,'DTOC Backsheet'!$D$5:$AF$183,G$9,FALSE))),"")</f>
        <v>701.35566901077163</v>
      </c>
      <c r="H26" s="124">
        <f ca="1">IFERROR(IF((VLOOKUP($E26,'DTOC Backsheet'!$D$5:$AF$183,H$9,FALSE))="","",(VLOOKUP($E26,'DTOC Backsheet'!$D$5:$AF$183,H$9,FALSE))),"")</f>
        <v>706.51420458458995</v>
      </c>
      <c r="I26" s="124">
        <f ca="1">IFERROR(IF((VLOOKUP($E26,'DTOC Backsheet'!$D$5:$AF$183,I$9,FALSE))="","",(VLOOKUP($E26,'DTOC Backsheet'!$D$5:$AF$183,I$9,FALSE))),"")</f>
        <v>607.8572117353167</v>
      </c>
      <c r="J26" s="125">
        <f ca="1">IFERROR(IF((VLOOKUP($E26,'DTOC Backsheet'!$D$5:$AF$183,J$9,FALSE))="","",(VLOOKUP($E26,'DTOC Backsheet'!$D$5:$AF$183,J$9,FALSE))),"")</f>
        <v>547.63768254046545</v>
      </c>
      <c r="K26" s="184">
        <f ca="1">IFERROR(IF((VLOOKUP($E26,'DTOC Backsheet'!$D$5:$AF$183,K$9,FALSE))="","",(VLOOKUP($E26,'DTOC Backsheet'!$D$5:$AF$183,K$9,FALSE))),"")</f>
        <v>592.49266844642216</v>
      </c>
      <c r="L26" s="126">
        <f ca="1">IFERROR(IF((VLOOKUP($E26,'DTOC Backsheet'!$D$5:$AF$183,L$9,FALSE))="","",(VLOOKUP($E26,'DTOC Backsheet'!$D$5:$AF$183,L$9,FALSE))),"")</f>
        <v>577.48810577604741</v>
      </c>
      <c r="M26" s="127">
        <f ca="1">IFERROR(IF((VLOOKUP($E26,'DTOC Backsheet'!$D$5:$AF$183,M$9,FALSE))="","",(VLOOKUP($E26,'DTOC Backsheet'!$D$5:$AF$183,M$9,FALSE))),"")</f>
        <v>0</v>
      </c>
      <c r="N26" s="126">
        <f ca="1">IFERROR(IF((VLOOKUP($E26,'DTOC Backsheet'!$D$5:$AF$183,N$9,FALSE))="","",(VLOOKUP($E26,'DTOC Backsheet'!$D$5:$AF$183,N$9,FALSE))),"")</f>
        <v>0</v>
      </c>
    </row>
    <row r="27" spans="1:14" ht="15" customHeight="1" x14ac:dyDescent="0.3">
      <c r="A27" s="56">
        <v>13</v>
      </c>
      <c r="B27" s="97" t="str">
        <f ca="1">IFERROR(IF((VLOOKUP($E27,'Org List'!$AJ$10:$AL$188,3,FALSE))="","",(VLOOKUP($E27,'Org List'!$AJ$10:$AL$188,3,FALSE))),"")</f>
        <v/>
      </c>
      <c r="C27" s="98" t="str">
        <f ca="1">IFERROR(IF((VLOOKUP($E27,'Org List'!$AO$10:$AQ$188,3,FALSE))="","",(VLOOKUP($E27,'Org List'!$AO$10:$AQ$188,3,FALSE))),"")</f>
        <v>South East Region</v>
      </c>
      <c r="D27" s="116" t="str">
        <f ca="1">IFERROR(IF((VLOOKUP($E27,'Org List'!$AT$10:$AV$188,3,FALSE))="","",(VLOOKUP($E27,'Org List'!$AT$10:$AV$188,3,FALSE))),"")</f>
        <v/>
      </c>
      <c r="E27" s="97" t="str">
        <f t="shared" ca="1" si="0"/>
        <v>E12000008</v>
      </c>
      <c r="F27" s="99" t="str">
        <f ca="1">IF(E27="","",VLOOKUP(E27,'Org List'!$J$9:$K$488,2,0))</f>
        <v>South East Region</v>
      </c>
      <c r="G27" s="123">
        <f ca="1">IFERROR(IF((VLOOKUP($E27,'DTOC Backsheet'!$D$5:$AF$183,G$9,FALSE))="","",(VLOOKUP($E27,'DTOC Backsheet'!$D$5:$AF$183,G$9,FALSE))),"")</f>
        <v>1537.4192933686049</v>
      </c>
      <c r="H27" s="124">
        <f ca="1">IFERROR(IF((VLOOKUP($E27,'DTOC Backsheet'!$D$5:$AF$183,H$9,FALSE))="","",(VLOOKUP($E27,'DTOC Backsheet'!$D$5:$AF$183,H$9,FALSE))),"")</f>
        <v>1546.9611711428954</v>
      </c>
      <c r="I27" s="124">
        <f ca="1">IFERROR(IF((VLOOKUP($E27,'DTOC Backsheet'!$D$5:$AF$183,I$9,FALSE))="","",(VLOOKUP($E27,'DTOC Backsheet'!$D$5:$AF$183,I$9,FALSE))),"")</f>
        <v>1356.1096040891359</v>
      </c>
      <c r="J27" s="125">
        <f ca="1">IFERROR(IF((VLOOKUP($E27,'DTOC Backsheet'!$D$5:$AF$183,J$9,FALSE))="","",(VLOOKUP($E27,'DTOC Backsheet'!$D$5:$AF$183,J$9,FALSE))),"")</f>
        <v>1253.4548471770174</v>
      </c>
      <c r="K27" s="184">
        <f ca="1">IFERROR(IF((VLOOKUP($E27,'DTOC Backsheet'!$D$5:$AF$183,K$9,FALSE))="","",(VLOOKUP($E27,'DTOC Backsheet'!$D$5:$AF$183,K$9,FALSE))),"")</f>
        <v>1206.300281597443</v>
      </c>
      <c r="L27" s="126">
        <f ca="1">IFERROR(IF((VLOOKUP($E27,'DTOC Backsheet'!$D$5:$AF$183,L$9,FALSE))="","",(VLOOKUP($E27,'DTOC Backsheet'!$D$5:$AF$183,L$9,FALSE))),"")</f>
        <v>1201.5444982213844</v>
      </c>
      <c r="M27" s="127">
        <f ca="1">IFERROR(IF((VLOOKUP($E27,'DTOC Backsheet'!$D$5:$AF$183,M$9,FALSE))="","",(VLOOKUP($E27,'DTOC Backsheet'!$D$5:$AF$183,M$9,FALSE))),"")</f>
        <v>0</v>
      </c>
      <c r="N27" s="126">
        <f ca="1">IFERROR(IF((VLOOKUP($E27,'DTOC Backsheet'!$D$5:$AF$183,N$9,FALSE))="","",(VLOOKUP($E27,'DTOC Backsheet'!$D$5:$AF$183,N$9,FALSE))),"")</f>
        <v>0</v>
      </c>
    </row>
    <row r="28" spans="1:14" ht="15" customHeight="1" x14ac:dyDescent="0.3">
      <c r="A28" s="56">
        <v>14</v>
      </c>
      <c r="B28" s="97" t="str">
        <f ca="1">IFERROR(IF((VLOOKUP($E28,'Org List'!$AJ$10:$AL$188,3,FALSE))="","",(VLOOKUP($E28,'Org List'!$AJ$10:$AL$188,3,FALSE))),"")</f>
        <v/>
      </c>
      <c r="C28" s="98" t="str">
        <f ca="1">IFERROR(IF((VLOOKUP($E28,'Org List'!$AO$10:$AQ$188,3,FALSE))="","",(VLOOKUP($E28,'Org List'!$AO$10:$AQ$188,3,FALSE))),"")</f>
        <v>South West Region</v>
      </c>
      <c r="D28" s="116" t="str">
        <f ca="1">IFERROR(IF((VLOOKUP($E28,'Org List'!$AT$10:$AV$188,3,FALSE))="","",(VLOOKUP($E28,'Org List'!$AT$10:$AV$188,3,FALSE))),"")</f>
        <v/>
      </c>
      <c r="E28" s="97" t="str">
        <f t="shared" ca="1" si="0"/>
        <v>E12000009</v>
      </c>
      <c r="F28" s="99" t="str">
        <f ca="1">IF(E28="","",VLOOKUP(E28,'Org List'!$J$9:$K$488,2,0))</f>
        <v>South West Region</v>
      </c>
      <c r="G28" s="123">
        <f ca="1">IFERROR(IF((VLOOKUP($E28,'DTOC Backsheet'!$D$5:$AF$183,G$9,FALSE))="","",(VLOOKUP($E28,'DTOC Backsheet'!$D$5:$AF$183,G$9,FALSE))),"")</f>
        <v>1644.9394656630006</v>
      </c>
      <c r="H28" s="124">
        <f ca="1">IFERROR(IF((VLOOKUP($E28,'DTOC Backsheet'!$D$5:$AF$183,H$9,FALSE))="","",(VLOOKUP($E28,'DTOC Backsheet'!$D$5:$AF$183,H$9,FALSE))),"")</f>
        <v>1592.6633248477033</v>
      </c>
      <c r="I28" s="124">
        <f ca="1">IFERROR(IF((VLOOKUP($E28,'DTOC Backsheet'!$D$5:$AF$183,I$9,FALSE))="","",(VLOOKUP($E28,'DTOC Backsheet'!$D$5:$AF$183,I$9,FALSE))),"")</f>
        <v>1285.8182874174936</v>
      </c>
      <c r="J28" s="125">
        <f ca="1">IFERROR(IF((VLOOKUP($E28,'DTOC Backsheet'!$D$5:$AF$183,J$9,FALSE))="","",(VLOOKUP($E28,'DTOC Backsheet'!$D$5:$AF$183,J$9,FALSE))),"")</f>
        <v>1258.6057482857636</v>
      </c>
      <c r="K28" s="184">
        <f ca="1">IFERROR(IF((VLOOKUP($E28,'DTOC Backsheet'!$D$5:$AF$183,K$9,FALSE))="","",(VLOOKUP($E28,'DTOC Backsheet'!$D$5:$AF$183,K$9,FALSE))),"")</f>
        <v>1035.1904123407221</v>
      </c>
      <c r="L28" s="126">
        <f ca="1">IFERROR(IF((VLOOKUP($E28,'DTOC Backsheet'!$D$5:$AF$183,L$9,FALSE))="","",(VLOOKUP($E28,'DTOC Backsheet'!$D$5:$AF$183,L$9,FALSE))),"")</f>
        <v>1204.4903815983573</v>
      </c>
      <c r="M28" s="127">
        <f ca="1">IFERROR(IF((VLOOKUP($E28,'DTOC Backsheet'!$D$5:$AF$183,M$9,FALSE))="","",(VLOOKUP($E28,'DTOC Backsheet'!$D$5:$AF$183,M$9,FALSE))),"")</f>
        <v>0</v>
      </c>
      <c r="N28" s="126">
        <f ca="1">IFERROR(IF((VLOOKUP($E28,'DTOC Backsheet'!$D$5:$AF$183,N$9,FALSE))="","",(VLOOKUP($E28,'DTOC Backsheet'!$D$5:$AF$183,N$9,FALSE))),"")</f>
        <v>0</v>
      </c>
    </row>
    <row r="29" spans="1:14" ht="15" customHeight="1" x14ac:dyDescent="0.3">
      <c r="A29" s="56">
        <v>15</v>
      </c>
      <c r="B29" s="97" t="str">
        <f ca="1">IFERROR(IF((VLOOKUP($E29,'Org List'!$AJ$10:$AL$188,3,FALSE))="","",(VLOOKUP($E29,'Org List'!$AJ$10:$AL$188,3,FALSE))),"")</f>
        <v>NHS England North (Yorkshire And Humber)</v>
      </c>
      <c r="C29" s="98" t="str">
        <f ca="1">IFERROR(IF((VLOOKUP($E29,'Org List'!$AO$10:$AQ$188,3,FALSE))="","",(VLOOKUP($E29,'Org List'!$AO$10:$AQ$188,3,FALSE))),"")</f>
        <v/>
      </c>
      <c r="D29" s="116" t="str">
        <f ca="1">IFERROR(IF((VLOOKUP($E29,'Org List'!$AT$10:$AV$188,3,FALSE))="","",(VLOOKUP($E29,'Org List'!$AT$10:$AV$188,3,FALSE))),"")</f>
        <v>NHS England North (Yorkshire And Humber)</v>
      </c>
      <c r="E29" s="97" t="str">
        <f t="shared" ca="1" si="0"/>
        <v>Q72</v>
      </c>
      <c r="F29" s="99" t="str">
        <f ca="1">IF(E29="","",VLOOKUP(E29,'Org List'!$J$9:$K$488,2,0))</f>
        <v>NHS England North (Yorkshire And Humber)</v>
      </c>
      <c r="G29" s="123">
        <f ca="1">IFERROR(IF((VLOOKUP($E29,'DTOC Backsheet'!$D$5:$AF$183,G$9,FALSE))="","",(VLOOKUP($E29,'DTOC Backsheet'!$D$5:$AF$183,G$9,FALSE))),"")</f>
        <v>1039.8567077596513</v>
      </c>
      <c r="H29" s="124">
        <f ca="1">IFERROR(IF((VLOOKUP($E29,'DTOC Backsheet'!$D$5:$AF$183,H$9,FALSE))="","",(VLOOKUP($E29,'DTOC Backsheet'!$D$5:$AF$183,H$9,FALSE))),"")</f>
        <v>1015.7867057627499</v>
      </c>
      <c r="I29" s="124">
        <f ca="1">IFERROR(IF((VLOOKUP($E29,'DTOC Backsheet'!$D$5:$AF$183,I$9,FALSE))="","",(VLOOKUP($E29,'DTOC Backsheet'!$D$5:$AF$183,I$9,FALSE))),"")</f>
        <v>947.14176299133499</v>
      </c>
      <c r="J29" s="125">
        <f ca="1">IFERROR(IF((VLOOKUP($E29,'DTOC Backsheet'!$D$5:$AF$183,J$9,FALSE))="","",(VLOOKUP($E29,'DTOC Backsheet'!$D$5:$AF$183,J$9,FALSE))),"")</f>
        <v>1010.0818339740246</v>
      </c>
      <c r="K29" s="184">
        <f ca="1">IFERROR(IF((VLOOKUP($E29,'DTOC Backsheet'!$D$5:$AF$183,K$9,FALSE))="","",(VLOOKUP($E29,'DTOC Backsheet'!$D$5:$AF$183,K$9,FALSE))),"")</f>
        <v>912.66300955084137</v>
      </c>
      <c r="L29" s="126">
        <f ca="1">IFERROR(IF((VLOOKUP($E29,'DTOC Backsheet'!$D$5:$AF$183,L$9,FALSE))="","",(VLOOKUP($E29,'DTOC Backsheet'!$D$5:$AF$183,L$9,FALSE))),"")</f>
        <v>978.94774351847434</v>
      </c>
      <c r="M29" s="127">
        <f ca="1">IFERROR(IF((VLOOKUP($E29,'DTOC Backsheet'!$D$5:$AF$183,M$9,FALSE))="","",(VLOOKUP($E29,'DTOC Backsheet'!$D$5:$AF$183,M$9,FALSE))),"")</f>
        <v>0</v>
      </c>
      <c r="N29" s="126">
        <f ca="1">IFERROR(IF((VLOOKUP($E29,'DTOC Backsheet'!$D$5:$AF$183,N$9,FALSE))="","",(VLOOKUP($E29,'DTOC Backsheet'!$D$5:$AF$183,N$9,FALSE))),"")</f>
        <v>0</v>
      </c>
    </row>
    <row r="30" spans="1:14" ht="15" customHeight="1" x14ac:dyDescent="0.3">
      <c r="A30" s="56">
        <v>16</v>
      </c>
      <c r="B30" s="97" t="str">
        <f ca="1">IFERROR(IF((VLOOKUP($E30,'Org List'!$AJ$10:$AL$188,3,FALSE))="","",(VLOOKUP($E30,'Org List'!$AJ$10:$AL$188,3,FALSE))),"")</f>
        <v>NHS England North (Cumbria And North East)</v>
      </c>
      <c r="C30" s="98" t="str">
        <f ca="1">IFERROR(IF((VLOOKUP($E30,'Org List'!$AO$10:$AQ$188,3,FALSE))="","",(VLOOKUP($E30,'Org List'!$AO$10:$AQ$188,3,FALSE))),"")</f>
        <v/>
      </c>
      <c r="D30" s="116" t="str">
        <f ca="1">IFERROR(IF((VLOOKUP($E30,'Org List'!$AT$10:$AV$188,3,FALSE))="","",(VLOOKUP($E30,'Org List'!$AT$10:$AV$188,3,FALSE))),"")</f>
        <v>NHS England North (Cumbria And North East)</v>
      </c>
      <c r="E30" s="97" t="str">
        <f t="shared" ca="1" si="0"/>
        <v>Q74</v>
      </c>
      <c r="F30" s="99" t="str">
        <f ca="1">IF(E30="","",VLOOKUP(E30,'Org List'!$J$9:$K$488,2,0))</f>
        <v>NHS England North (Cumbria And North East)</v>
      </c>
      <c r="G30" s="123">
        <f ca="1">IFERROR(IF((VLOOKUP($E30,'DTOC Backsheet'!$D$5:$AF$183,G$9,FALSE))="","",(VLOOKUP($E30,'DTOC Backsheet'!$D$5:$AF$183,G$9,FALSE))),"")</f>
        <v>1023.040608909712</v>
      </c>
      <c r="H30" s="124">
        <f ca="1">IFERROR(IF((VLOOKUP($E30,'DTOC Backsheet'!$D$5:$AF$183,H$9,FALSE))="","",(VLOOKUP($E30,'DTOC Backsheet'!$D$5:$AF$183,H$9,FALSE))),"")</f>
        <v>973.89407415657217</v>
      </c>
      <c r="I30" s="124">
        <f ca="1">IFERROR(IF((VLOOKUP($E30,'DTOC Backsheet'!$D$5:$AF$183,I$9,FALSE))="","",(VLOOKUP($E30,'DTOC Backsheet'!$D$5:$AF$183,I$9,FALSE))),"")</f>
        <v>852.13749773589052</v>
      </c>
      <c r="J30" s="125">
        <f ca="1">IFERROR(IF((VLOOKUP($E30,'DTOC Backsheet'!$D$5:$AF$183,J$9,FALSE))="","",(VLOOKUP($E30,'DTOC Backsheet'!$D$5:$AF$183,J$9,FALSE))),"")</f>
        <v>963.06318281571021</v>
      </c>
      <c r="K30" s="184">
        <f ca="1">IFERROR(IF((VLOOKUP($E30,'DTOC Backsheet'!$D$5:$AF$183,K$9,FALSE))="","",(VLOOKUP($E30,'DTOC Backsheet'!$D$5:$AF$183,K$9,FALSE))),"")</f>
        <v>804.30737045857506</v>
      </c>
      <c r="L30" s="126">
        <f ca="1">IFERROR(IF((VLOOKUP($E30,'DTOC Backsheet'!$D$5:$AF$183,L$9,FALSE))="","",(VLOOKUP($E30,'DTOC Backsheet'!$D$5:$AF$183,L$9,FALSE))),"")</f>
        <v>749.40976094988719</v>
      </c>
      <c r="M30" s="127">
        <f ca="1">IFERROR(IF((VLOOKUP($E30,'DTOC Backsheet'!$D$5:$AF$183,M$9,FALSE))="","",(VLOOKUP($E30,'DTOC Backsheet'!$D$5:$AF$183,M$9,FALSE))),"")</f>
        <v>0</v>
      </c>
      <c r="N30" s="126">
        <f ca="1">IFERROR(IF((VLOOKUP($E30,'DTOC Backsheet'!$D$5:$AF$183,N$9,FALSE))="","",(VLOOKUP($E30,'DTOC Backsheet'!$D$5:$AF$183,N$9,FALSE))),"")</f>
        <v>0</v>
      </c>
    </row>
    <row r="31" spans="1:14" ht="15" customHeight="1" x14ac:dyDescent="0.3">
      <c r="A31" s="56">
        <v>17</v>
      </c>
      <c r="B31" s="97" t="str">
        <f ca="1">IFERROR(IF((VLOOKUP($E31,'Org List'!$AJ$10:$AL$188,3,FALSE))="","",(VLOOKUP($E31,'Org List'!$AJ$10:$AL$188,3,FALSE))),"")</f>
        <v>NHS England North (Cheshire And Merseyside)</v>
      </c>
      <c r="C31" s="98" t="str">
        <f ca="1">IFERROR(IF((VLOOKUP($E31,'Org List'!$AO$10:$AQ$188,3,FALSE))="","",(VLOOKUP($E31,'Org List'!$AO$10:$AQ$188,3,FALSE))),"")</f>
        <v/>
      </c>
      <c r="D31" s="116" t="str">
        <f ca="1">IFERROR(IF((VLOOKUP($E31,'Org List'!$AT$10:$AV$188,3,FALSE))="","",(VLOOKUP($E31,'Org List'!$AT$10:$AV$188,3,FALSE))),"")</f>
        <v>NHS England North (Cheshire And Merseyside)</v>
      </c>
      <c r="E31" s="97" t="str">
        <f t="shared" ca="1" si="0"/>
        <v>Q75</v>
      </c>
      <c r="F31" s="99" t="str">
        <f ca="1">IF(E31="","",VLOOKUP(E31,'Org List'!$J$9:$K$488,2,0))</f>
        <v>NHS England North (Cheshire And Merseyside)</v>
      </c>
      <c r="G31" s="123">
        <f ca="1">IFERROR(IF((VLOOKUP($E31,'DTOC Backsheet'!$D$5:$AF$183,G$9,FALSE))="","",(VLOOKUP($E31,'DTOC Backsheet'!$D$5:$AF$183,G$9,FALSE))),"")</f>
        <v>1236.5296173330344</v>
      </c>
      <c r="H31" s="124">
        <f ca="1">IFERROR(IF((VLOOKUP($E31,'DTOC Backsheet'!$D$5:$AF$183,H$9,FALSE))="","",(VLOOKUP($E31,'DTOC Backsheet'!$D$5:$AF$183,H$9,FALSE))),"")</f>
        <v>1208.8199858508328</v>
      </c>
      <c r="I31" s="124">
        <f ca="1">IFERROR(IF((VLOOKUP($E31,'DTOC Backsheet'!$D$5:$AF$183,I$9,FALSE))="","",(VLOOKUP($E31,'DTOC Backsheet'!$D$5:$AF$183,I$9,FALSE))),"")</f>
        <v>1095.5961986039624</v>
      </c>
      <c r="J31" s="125">
        <f ca="1">IFERROR(IF((VLOOKUP($E31,'DTOC Backsheet'!$D$5:$AF$183,J$9,FALSE))="","",(VLOOKUP($E31,'DTOC Backsheet'!$D$5:$AF$183,J$9,FALSE))),"")</f>
        <v>947.94733052814274</v>
      </c>
      <c r="K31" s="184">
        <f ca="1">IFERROR(IF((VLOOKUP($E31,'DTOC Backsheet'!$D$5:$AF$183,K$9,FALSE))="","",(VLOOKUP($E31,'DTOC Backsheet'!$D$5:$AF$183,K$9,FALSE))),"")</f>
        <v>969.91023579448984</v>
      </c>
      <c r="L31" s="126">
        <f ca="1">IFERROR(IF((VLOOKUP($E31,'DTOC Backsheet'!$D$5:$AF$183,L$9,FALSE))="","",(VLOOKUP($E31,'DTOC Backsheet'!$D$5:$AF$183,L$9,FALSE))),"")</f>
        <v>1090.0483397168584</v>
      </c>
      <c r="M31" s="127">
        <f ca="1">IFERROR(IF((VLOOKUP($E31,'DTOC Backsheet'!$D$5:$AF$183,M$9,FALSE))="","",(VLOOKUP($E31,'DTOC Backsheet'!$D$5:$AF$183,M$9,FALSE))),"")</f>
        <v>0</v>
      </c>
      <c r="N31" s="126">
        <f ca="1">IFERROR(IF((VLOOKUP($E31,'DTOC Backsheet'!$D$5:$AF$183,N$9,FALSE))="","",(VLOOKUP($E31,'DTOC Backsheet'!$D$5:$AF$183,N$9,FALSE))),"")</f>
        <v>0</v>
      </c>
    </row>
    <row r="32" spans="1:14" ht="15" customHeight="1" x14ac:dyDescent="0.3">
      <c r="A32" s="56">
        <v>18</v>
      </c>
      <c r="B32" s="97" t="str">
        <f ca="1">IFERROR(IF((VLOOKUP($E32,'Org List'!$AJ$10:$AL$188,3,FALSE))="","",(VLOOKUP($E32,'Org List'!$AJ$10:$AL$188,3,FALSE))),"")</f>
        <v>NHS England North (Greater Manchester)</v>
      </c>
      <c r="C32" s="98" t="str">
        <f ca="1">IFERROR(IF((VLOOKUP($E32,'Org List'!$AO$10:$AQ$188,3,FALSE))="","",(VLOOKUP($E32,'Org List'!$AO$10:$AQ$188,3,FALSE))),"")</f>
        <v/>
      </c>
      <c r="D32" s="116" t="str">
        <f ca="1">IFERROR(IF((VLOOKUP($E32,'Org List'!$AT$10:$AV$188,3,FALSE))="","",(VLOOKUP($E32,'Org List'!$AT$10:$AV$188,3,FALSE))),"")</f>
        <v>NHS England North (Greater Manchester)</v>
      </c>
      <c r="E32" s="97" t="str">
        <f t="shared" ca="1" si="0"/>
        <v>Q83</v>
      </c>
      <c r="F32" s="99" t="str">
        <f ca="1">IF(E32="","",VLOOKUP(E32,'Org List'!$J$9:$K$488,2,0))</f>
        <v>NHS England North (Greater Manchester)</v>
      </c>
      <c r="G32" s="123">
        <f ca="1">IFERROR(IF((VLOOKUP($E32,'DTOC Backsheet'!$D$5:$AF$183,G$9,FALSE))="","",(VLOOKUP($E32,'DTOC Backsheet'!$D$5:$AF$183,G$9,FALSE))),"")</f>
        <v>1104.0037117445847</v>
      </c>
      <c r="H32" s="124">
        <f ca="1">IFERROR(IF((VLOOKUP($E32,'DTOC Backsheet'!$D$5:$AF$183,H$9,FALSE))="","",(VLOOKUP($E32,'DTOC Backsheet'!$D$5:$AF$183,H$9,FALSE))),"")</f>
        <v>1216.3911971762643</v>
      </c>
      <c r="I32" s="124">
        <f ca="1">IFERROR(IF((VLOOKUP($E32,'DTOC Backsheet'!$D$5:$AF$183,I$9,FALSE))="","",(VLOOKUP($E32,'DTOC Backsheet'!$D$5:$AF$183,I$9,FALSE))),"")</f>
        <v>1208.2578923094982</v>
      </c>
      <c r="J32" s="125">
        <f ca="1">IFERROR(IF((VLOOKUP($E32,'DTOC Backsheet'!$D$5:$AF$183,J$9,FALSE))="","",(VLOOKUP($E32,'DTOC Backsheet'!$D$5:$AF$183,J$9,FALSE))),"")</f>
        <v>1167.1435403363164</v>
      </c>
      <c r="K32" s="184">
        <f ca="1">IFERROR(IF((VLOOKUP($E32,'DTOC Backsheet'!$D$5:$AF$183,K$9,FALSE))="","",(VLOOKUP($E32,'DTOC Backsheet'!$D$5:$AF$183,K$9,FALSE))),"")</f>
        <v>985.06050151409636</v>
      </c>
      <c r="L32" s="126">
        <f ca="1">IFERROR(IF((VLOOKUP($E32,'DTOC Backsheet'!$D$5:$AF$183,L$9,FALSE))="","",(VLOOKUP($E32,'DTOC Backsheet'!$D$5:$AF$183,L$9,FALSE))),"")</f>
        <v>989.10781331413568</v>
      </c>
      <c r="M32" s="127">
        <f ca="1">IFERROR(IF((VLOOKUP($E32,'DTOC Backsheet'!$D$5:$AF$183,M$9,FALSE))="","",(VLOOKUP($E32,'DTOC Backsheet'!$D$5:$AF$183,M$9,FALSE))),"")</f>
        <v>0</v>
      </c>
      <c r="N32" s="126">
        <f ca="1">IFERROR(IF((VLOOKUP($E32,'DTOC Backsheet'!$D$5:$AF$183,N$9,FALSE))="","",(VLOOKUP($E32,'DTOC Backsheet'!$D$5:$AF$183,N$9,FALSE))),"")</f>
        <v>0</v>
      </c>
    </row>
    <row r="33" spans="1:14" ht="15" customHeight="1" x14ac:dyDescent="0.3">
      <c r="A33" s="56">
        <v>19</v>
      </c>
      <c r="B33" s="97" t="str">
        <f ca="1">IFERROR(IF((VLOOKUP($E33,'Org List'!$AJ$10:$AL$188,3,FALSE))="","",(VLOOKUP($E33,'Org List'!$AJ$10:$AL$188,3,FALSE))),"")</f>
        <v>NHS England North (Lancashire)</v>
      </c>
      <c r="C33" s="98" t="str">
        <f ca="1">IFERROR(IF((VLOOKUP($E33,'Org List'!$AO$10:$AQ$188,3,FALSE))="","",(VLOOKUP($E33,'Org List'!$AO$10:$AQ$188,3,FALSE))),"")</f>
        <v/>
      </c>
      <c r="D33" s="116" t="str">
        <f ca="1">IFERROR(IF((VLOOKUP($E33,'Org List'!$AT$10:$AV$188,3,FALSE))="","",(VLOOKUP($E33,'Org List'!$AT$10:$AV$188,3,FALSE))),"")</f>
        <v>NHS England North (Lancashire)</v>
      </c>
      <c r="E33" s="97" t="str">
        <f t="shared" ca="1" si="0"/>
        <v>Q84</v>
      </c>
      <c r="F33" s="99" t="str">
        <f ca="1">IF(E33="","",VLOOKUP(E33,'Org List'!$J$9:$K$488,2,0))</f>
        <v>NHS England North (Lancashire)</v>
      </c>
      <c r="G33" s="123">
        <f ca="1">IFERROR(IF((VLOOKUP($E33,'DTOC Backsheet'!$D$5:$AF$183,G$9,FALSE))="","",(VLOOKUP($E33,'DTOC Backsheet'!$D$5:$AF$183,G$9,FALSE))),"")</f>
        <v>1375.822821862045</v>
      </c>
      <c r="H33" s="124">
        <f ca="1">IFERROR(IF((VLOOKUP($E33,'DTOC Backsheet'!$D$5:$AF$183,H$9,FALSE))="","",(VLOOKUP($E33,'DTOC Backsheet'!$D$5:$AF$183,H$9,FALSE))),"")</f>
        <v>1369.7814203930484</v>
      </c>
      <c r="I33" s="124">
        <f ca="1">IFERROR(IF((VLOOKUP($E33,'DTOC Backsheet'!$D$5:$AF$183,I$9,FALSE))="","",(VLOOKUP($E33,'DTOC Backsheet'!$D$5:$AF$183,I$9,FALSE))),"")</f>
        <v>1335.1497246482372</v>
      </c>
      <c r="J33" s="125">
        <f ca="1">IFERROR(IF((VLOOKUP($E33,'DTOC Backsheet'!$D$5:$AF$183,J$9,FALSE))="","",(VLOOKUP($E33,'DTOC Backsheet'!$D$5:$AF$183,J$9,FALSE))),"")</f>
        <v>1087.056811427276</v>
      </c>
      <c r="K33" s="184">
        <f ca="1">IFERROR(IF((VLOOKUP($E33,'DTOC Backsheet'!$D$5:$AF$183,K$9,FALSE))="","",(VLOOKUP($E33,'DTOC Backsheet'!$D$5:$AF$183,K$9,FALSE))),"")</f>
        <v>959.95950223132786</v>
      </c>
      <c r="L33" s="126">
        <f ca="1">IFERROR(IF((VLOOKUP($E33,'DTOC Backsheet'!$D$5:$AF$183,L$9,FALSE))="","",(VLOOKUP($E33,'DTOC Backsheet'!$D$5:$AF$183,L$9,FALSE))),"")</f>
        <v>1006.8969133351934</v>
      </c>
      <c r="M33" s="127">
        <f ca="1">IFERROR(IF((VLOOKUP($E33,'DTOC Backsheet'!$D$5:$AF$183,M$9,FALSE))="","",(VLOOKUP($E33,'DTOC Backsheet'!$D$5:$AF$183,M$9,FALSE))),"")</f>
        <v>0</v>
      </c>
      <c r="N33" s="126">
        <f ca="1">IFERROR(IF((VLOOKUP($E33,'DTOC Backsheet'!$D$5:$AF$183,N$9,FALSE))="","",(VLOOKUP($E33,'DTOC Backsheet'!$D$5:$AF$183,N$9,FALSE))),"")</f>
        <v>0</v>
      </c>
    </row>
    <row r="34" spans="1:14" ht="15" customHeight="1" x14ac:dyDescent="0.3">
      <c r="A34" s="56">
        <v>20</v>
      </c>
      <c r="B34" s="97" t="str">
        <f ca="1">IFERROR(IF((VLOOKUP($E34,'Org List'!$AJ$10:$AL$188,3,FALSE))="","",(VLOOKUP($E34,'Org List'!$AJ$10:$AL$188,3,FALSE))),"")</f>
        <v>NHS England Midlands And East (North Midlands)</v>
      </c>
      <c r="C34" s="98" t="str">
        <f ca="1">IFERROR(IF((VLOOKUP($E34,'Org List'!$AO$10:$AQ$188,3,FALSE))="","",(VLOOKUP($E34,'Org List'!$AO$10:$AQ$188,3,FALSE))),"")</f>
        <v/>
      </c>
      <c r="D34" s="116" t="str">
        <f ca="1">IFERROR(IF((VLOOKUP($E34,'Org List'!$AT$10:$AV$188,3,FALSE))="","",(VLOOKUP($E34,'Org List'!$AT$10:$AV$188,3,FALSE))),"")</f>
        <v>NHS England Midlands And East (North Midlands)</v>
      </c>
      <c r="E34" s="97" t="str">
        <f t="shared" ca="1" si="0"/>
        <v>Q76</v>
      </c>
      <c r="F34" s="99" t="str">
        <f ca="1">IF(E34="","",VLOOKUP(E34,'Org List'!$J$9:$K$488,2,0))</f>
        <v>NHS England Midlands And East (North Midlands)</v>
      </c>
      <c r="G34" s="123">
        <f ca="1">IFERROR(IF((VLOOKUP($E34,'DTOC Backsheet'!$D$5:$AF$183,G$9,FALSE))="","",(VLOOKUP($E34,'DTOC Backsheet'!$D$5:$AF$183,G$9,FALSE))),"")</f>
        <v>1062.8723182978272</v>
      </c>
      <c r="H34" s="124">
        <f ca="1">IFERROR(IF((VLOOKUP($E34,'DTOC Backsheet'!$D$5:$AF$183,H$9,FALSE))="","",(VLOOKUP($E34,'DTOC Backsheet'!$D$5:$AF$183,H$9,FALSE))),"")</f>
        <v>1076.4761376193908</v>
      </c>
      <c r="I34" s="124">
        <f ca="1">IFERROR(IF((VLOOKUP($E34,'DTOC Backsheet'!$D$5:$AF$183,I$9,FALSE))="","",(VLOOKUP($E34,'DTOC Backsheet'!$D$5:$AF$183,I$9,FALSE))),"")</f>
        <v>1006.2225972582719</v>
      </c>
      <c r="J34" s="125">
        <f ca="1">IFERROR(IF((VLOOKUP($E34,'DTOC Backsheet'!$D$5:$AF$183,J$9,FALSE))="","",(VLOOKUP($E34,'DTOC Backsheet'!$D$5:$AF$183,J$9,FALSE))),"")</f>
        <v>1034.592443250122</v>
      </c>
      <c r="K34" s="184">
        <f ca="1">IFERROR(IF((VLOOKUP($E34,'DTOC Backsheet'!$D$5:$AF$183,K$9,FALSE))="","",(VLOOKUP($E34,'DTOC Backsheet'!$D$5:$AF$183,K$9,FALSE))),"")</f>
        <v>959.4674568835436</v>
      </c>
      <c r="L34" s="126">
        <f ca="1">IFERROR(IF((VLOOKUP($E34,'DTOC Backsheet'!$D$5:$AF$183,L$9,FALSE))="","",(VLOOKUP($E34,'DTOC Backsheet'!$D$5:$AF$183,L$9,FALSE))),"")</f>
        <v>860.00066270735795</v>
      </c>
      <c r="M34" s="127">
        <f ca="1">IFERROR(IF((VLOOKUP($E34,'DTOC Backsheet'!$D$5:$AF$183,M$9,FALSE))="","",(VLOOKUP($E34,'DTOC Backsheet'!$D$5:$AF$183,M$9,FALSE))),"")</f>
        <v>0</v>
      </c>
      <c r="N34" s="126">
        <f ca="1">IFERROR(IF((VLOOKUP($E34,'DTOC Backsheet'!$D$5:$AF$183,N$9,FALSE))="","",(VLOOKUP($E34,'DTOC Backsheet'!$D$5:$AF$183,N$9,FALSE))),"")</f>
        <v>0</v>
      </c>
    </row>
    <row r="35" spans="1:14" ht="15" customHeight="1" x14ac:dyDescent="0.3">
      <c r="A35" s="56">
        <v>21</v>
      </c>
      <c r="B35" s="97" t="str">
        <f ca="1">IFERROR(IF((VLOOKUP($E35,'Org List'!$AJ$10:$AL$188,3,FALSE))="","",(VLOOKUP($E35,'Org List'!$AJ$10:$AL$188,3,FALSE))),"")</f>
        <v>NHS England Midlands And East (West Midlands)</v>
      </c>
      <c r="C35" s="98" t="str">
        <f ca="1">IFERROR(IF((VLOOKUP($E35,'Org List'!$AO$10:$AQ$188,3,FALSE))="","",(VLOOKUP($E35,'Org List'!$AO$10:$AQ$188,3,FALSE))),"")</f>
        <v/>
      </c>
      <c r="D35" s="116" t="str">
        <f ca="1">IFERROR(IF((VLOOKUP($E35,'Org List'!$AT$10:$AV$188,3,FALSE))="","",(VLOOKUP($E35,'Org List'!$AT$10:$AV$188,3,FALSE))),"")</f>
        <v>NHS England Midlands And East (West Midlands)</v>
      </c>
      <c r="E35" s="97" t="str">
        <f t="shared" ca="1" si="0"/>
        <v>Q77</v>
      </c>
      <c r="F35" s="99" t="str">
        <f ca="1">IF(E35="","",VLOOKUP(E35,'Org List'!$J$9:$K$488,2,0))</f>
        <v>NHS England Midlands And East (West Midlands)</v>
      </c>
      <c r="G35" s="123">
        <f ca="1">IFERROR(IF((VLOOKUP($E35,'DTOC Backsheet'!$D$5:$AF$183,G$9,FALSE))="","",(VLOOKUP($E35,'DTOC Backsheet'!$D$5:$AF$183,G$9,FALSE))),"")</f>
        <v>1473.719785288682</v>
      </c>
      <c r="H35" s="124">
        <f ca="1">IFERROR(IF((VLOOKUP($E35,'DTOC Backsheet'!$D$5:$AF$183,H$9,FALSE))="","",(VLOOKUP($E35,'DTOC Backsheet'!$D$5:$AF$183,H$9,FALSE))),"")</f>
        <v>1383.9015226479032</v>
      </c>
      <c r="I35" s="124">
        <f ca="1">IFERROR(IF((VLOOKUP($E35,'DTOC Backsheet'!$D$5:$AF$183,I$9,FALSE))="","",(VLOOKUP($E35,'DTOC Backsheet'!$D$5:$AF$183,I$9,FALSE))),"")</f>
        <v>1176.1016438264407</v>
      </c>
      <c r="J35" s="125">
        <f ca="1">IFERROR(IF((VLOOKUP($E35,'DTOC Backsheet'!$D$5:$AF$183,J$9,FALSE))="","",(VLOOKUP($E35,'DTOC Backsheet'!$D$5:$AF$183,J$9,FALSE))),"")</f>
        <v>1075.0892068779285</v>
      </c>
      <c r="K35" s="184">
        <f ca="1">IFERROR(IF((VLOOKUP($E35,'DTOC Backsheet'!$D$5:$AF$183,K$9,FALSE))="","",(VLOOKUP($E35,'DTOC Backsheet'!$D$5:$AF$183,K$9,FALSE))),"")</f>
        <v>1108.3559579764587</v>
      </c>
      <c r="L35" s="126">
        <f ca="1">IFERROR(IF((VLOOKUP($E35,'DTOC Backsheet'!$D$5:$AF$183,L$9,FALSE))="","",(VLOOKUP($E35,'DTOC Backsheet'!$D$5:$AF$183,L$9,FALSE))),"")</f>
        <v>1076.1202638855405</v>
      </c>
      <c r="M35" s="127">
        <f ca="1">IFERROR(IF((VLOOKUP($E35,'DTOC Backsheet'!$D$5:$AF$183,M$9,FALSE))="","",(VLOOKUP($E35,'DTOC Backsheet'!$D$5:$AF$183,M$9,FALSE))),"")</f>
        <v>0</v>
      </c>
      <c r="N35" s="126">
        <f ca="1">IFERROR(IF((VLOOKUP($E35,'DTOC Backsheet'!$D$5:$AF$183,N$9,FALSE))="","",(VLOOKUP($E35,'DTOC Backsheet'!$D$5:$AF$183,N$9,FALSE))),"")</f>
        <v>0</v>
      </c>
    </row>
    <row r="36" spans="1:14" ht="15" customHeight="1" x14ac:dyDescent="0.3">
      <c r="A36" s="56">
        <v>22</v>
      </c>
      <c r="B36" s="97" t="str">
        <f ca="1">IFERROR(IF((VLOOKUP($E36,'Org List'!$AJ$10:$AL$188,3,FALSE))="","",(VLOOKUP($E36,'Org List'!$AJ$10:$AL$188,3,FALSE))),"")</f>
        <v>NHS England Midlands And East (Central Midlands)</v>
      </c>
      <c r="C36" s="98" t="str">
        <f ca="1">IFERROR(IF((VLOOKUP($E36,'Org List'!$AO$10:$AQ$188,3,FALSE))="","",(VLOOKUP($E36,'Org List'!$AO$10:$AQ$188,3,FALSE))),"")</f>
        <v/>
      </c>
      <c r="D36" s="116" t="str">
        <f ca="1">IFERROR(IF((VLOOKUP($E36,'Org List'!$AT$10:$AV$188,3,FALSE))="","",(VLOOKUP($E36,'Org List'!$AT$10:$AV$188,3,FALSE))),"")</f>
        <v>NHS England Midlands And East (Central Midlands)</v>
      </c>
      <c r="E36" s="97" t="str">
        <f t="shared" ca="1" si="0"/>
        <v>Q78</v>
      </c>
      <c r="F36" s="99" t="str">
        <f ca="1">IF(E36="","",VLOOKUP(E36,'Org List'!$J$9:$K$488,2,0))</f>
        <v>NHS England Midlands And East (Central Midlands)</v>
      </c>
      <c r="G36" s="123">
        <f ca="1">IFERROR(IF((VLOOKUP($E36,'DTOC Backsheet'!$D$5:$AF$183,G$9,FALSE))="","",(VLOOKUP($E36,'DTOC Backsheet'!$D$5:$AF$183,G$9,FALSE))),"")</f>
        <v>1390.7633355315481</v>
      </c>
      <c r="H36" s="124">
        <f ca="1">IFERROR(IF((VLOOKUP($E36,'DTOC Backsheet'!$D$5:$AF$183,H$9,FALSE))="","",(VLOOKUP($E36,'DTOC Backsheet'!$D$5:$AF$183,H$9,FALSE))),"")</f>
        <v>1369.6484244058795</v>
      </c>
      <c r="I36" s="124">
        <f ca="1">IFERROR(IF((VLOOKUP($E36,'DTOC Backsheet'!$D$5:$AF$183,I$9,FALSE))="","",(VLOOKUP($E36,'DTOC Backsheet'!$D$5:$AF$183,I$9,FALSE))),"")</f>
        <v>1179.9428610239006</v>
      </c>
      <c r="J36" s="125">
        <f ca="1">IFERROR(IF((VLOOKUP($E36,'DTOC Backsheet'!$D$5:$AF$183,J$9,FALSE))="","",(VLOOKUP($E36,'DTOC Backsheet'!$D$5:$AF$183,J$9,FALSE))),"")</f>
        <v>1001.03048753707</v>
      </c>
      <c r="K36" s="184">
        <f ca="1">IFERROR(IF((VLOOKUP($E36,'DTOC Backsheet'!$D$5:$AF$183,K$9,FALSE))="","",(VLOOKUP($E36,'DTOC Backsheet'!$D$5:$AF$183,K$9,FALSE))),"")</f>
        <v>894.76219306196117</v>
      </c>
      <c r="L36" s="126">
        <f ca="1">IFERROR(IF((VLOOKUP($E36,'DTOC Backsheet'!$D$5:$AF$183,L$9,FALSE))="","",(VLOOKUP($E36,'DTOC Backsheet'!$D$5:$AF$183,L$9,FALSE))),"")</f>
        <v>975.92388971170556</v>
      </c>
      <c r="M36" s="127">
        <f ca="1">IFERROR(IF((VLOOKUP($E36,'DTOC Backsheet'!$D$5:$AF$183,M$9,FALSE))="","",(VLOOKUP($E36,'DTOC Backsheet'!$D$5:$AF$183,M$9,FALSE))),"")</f>
        <v>0</v>
      </c>
      <c r="N36" s="126">
        <f ca="1">IFERROR(IF((VLOOKUP($E36,'DTOC Backsheet'!$D$5:$AF$183,N$9,FALSE))="","",(VLOOKUP($E36,'DTOC Backsheet'!$D$5:$AF$183,N$9,FALSE))),"")</f>
        <v>0</v>
      </c>
    </row>
    <row r="37" spans="1:14" ht="15" customHeight="1" x14ac:dyDescent="0.3">
      <c r="A37" s="56">
        <v>23</v>
      </c>
      <c r="B37" s="97" t="str">
        <f ca="1">IFERROR(IF((VLOOKUP($E37,'Org List'!$AJ$10:$AL$188,3,FALSE))="","",(VLOOKUP($E37,'Org List'!$AJ$10:$AL$188,3,FALSE))),"")</f>
        <v>NHS England Midlands And East (East)</v>
      </c>
      <c r="C37" s="98" t="str">
        <f ca="1">IFERROR(IF((VLOOKUP($E37,'Org List'!$AO$10:$AQ$188,3,FALSE))="","",(VLOOKUP($E37,'Org List'!$AO$10:$AQ$188,3,FALSE))),"")</f>
        <v/>
      </c>
      <c r="D37" s="116" t="str">
        <f ca="1">IFERROR(IF((VLOOKUP($E37,'Org List'!$AT$10:$AV$188,3,FALSE))="","",(VLOOKUP($E37,'Org List'!$AT$10:$AV$188,3,FALSE))),"")</f>
        <v>NHS England Midlands And East (East)</v>
      </c>
      <c r="E37" s="97" t="str">
        <f t="shared" ca="1" si="0"/>
        <v>Q79</v>
      </c>
      <c r="F37" s="99" t="str">
        <f ca="1">IF(E37="","",VLOOKUP(E37,'Org List'!$J$9:$K$488,2,0))</f>
        <v>NHS England Midlands And East (East)</v>
      </c>
      <c r="G37" s="123">
        <f ca="1">IFERROR(IF((VLOOKUP($E37,'DTOC Backsheet'!$D$5:$AF$183,G$9,FALSE))="","",(VLOOKUP($E37,'DTOC Backsheet'!$D$5:$AF$183,G$9,FALSE))),"")</f>
        <v>1083.5596527074104</v>
      </c>
      <c r="H37" s="124">
        <f ca="1">IFERROR(IF((VLOOKUP($E37,'DTOC Backsheet'!$D$5:$AF$183,H$9,FALSE))="","",(VLOOKUP($E37,'DTOC Backsheet'!$D$5:$AF$183,H$9,FALSE))),"")</f>
        <v>1172.5401689520472</v>
      </c>
      <c r="I37" s="124">
        <f ca="1">IFERROR(IF((VLOOKUP($E37,'DTOC Backsheet'!$D$5:$AF$183,I$9,FALSE))="","",(VLOOKUP($E37,'DTOC Backsheet'!$D$5:$AF$183,I$9,FALSE))),"")</f>
        <v>1103.3525628169457</v>
      </c>
      <c r="J37" s="125">
        <f ca="1">IFERROR(IF((VLOOKUP($E37,'DTOC Backsheet'!$D$5:$AF$183,J$9,FALSE))="","",(VLOOKUP($E37,'DTOC Backsheet'!$D$5:$AF$183,J$9,FALSE))),"")</f>
        <v>980.9973017288379</v>
      </c>
      <c r="K37" s="184">
        <f ca="1">IFERROR(IF((VLOOKUP($E37,'DTOC Backsheet'!$D$5:$AF$183,K$9,FALSE))="","",(VLOOKUP($E37,'DTOC Backsheet'!$D$5:$AF$183,K$9,FALSE))),"")</f>
        <v>981.05535577675664</v>
      </c>
      <c r="L37" s="126">
        <f ca="1">IFERROR(IF((VLOOKUP($E37,'DTOC Backsheet'!$D$5:$AF$183,L$9,FALSE))="","",(VLOOKUP($E37,'DTOC Backsheet'!$D$5:$AF$183,L$9,FALSE))),"")</f>
        <v>1024.7990808834365</v>
      </c>
      <c r="M37" s="127">
        <f ca="1">IFERROR(IF((VLOOKUP($E37,'DTOC Backsheet'!$D$5:$AF$183,M$9,FALSE))="","",(VLOOKUP($E37,'DTOC Backsheet'!$D$5:$AF$183,M$9,FALSE))),"")</f>
        <v>0</v>
      </c>
      <c r="N37" s="126">
        <f ca="1">IFERROR(IF((VLOOKUP($E37,'DTOC Backsheet'!$D$5:$AF$183,N$9,FALSE))="","",(VLOOKUP($E37,'DTOC Backsheet'!$D$5:$AF$183,N$9,FALSE))),"")</f>
        <v>0</v>
      </c>
    </row>
    <row r="38" spans="1:14" ht="15" customHeight="1" x14ac:dyDescent="0.3">
      <c r="A38" s="56">
        <v>24</v>
      </c>
      <c r="B38" s="97" t="str">
        <f ca="1">IFERROR(IF((VLOOKUP($E38,'Org List'!$AJ$10:$AL$188,3,FALSE))="","",(VLOOKUP($E38,'Org List'!$AJ$10:$AL$188,3,FALSE))),"")</f>
        <v>NHS England South West (South West South)</v>
      </c>
      <c r="C38" s="98" t="str">
        <f ca="1">IFERROR(IF((VLOOKUP($E38,'Org List'!$AO$10:$AQ$188,3,FALSE))="","",(VLOOKUP($E38,'Org List'!$AO$10:$AQ$188,3,FALSE))),"")</f>
        <v/>
      </c>
      <c r="D38" s="116" t="str">
        <f ca="1">IFERROR(IF((VLOOKUP($E38,'Org List'!$AT$10:$AV$188,3,FALSE))="","",(VLOOKUP($E38,'Org List'!$AT$10:$AV$188,3,FALSE))),"")</f>
        <v>NHS England South West (South West South)</v>
      </c>
      <c r="E38" s="97" t="str">
        <f t="shared" ca="1" si="0"/>
        <v>Q85</v>
      </c>
      <c r="F38" s="99" t="str">
        <f ca="1">IF(E38="","",VLOOKUP(E38,'Org List'!$J$9:$K$488,2,0))</f>
        <v>NHS England South West (South West South)</v>
      </c>
      <c r="G38" s="123">
        <f ca="1">IFERROR(IF((VLOOKUP($E38,'DTOC Backsheet'!$D$5:$AF$183,G$9,FALSE))="","",(VLOOKUP($E38,'DTOC Backsheet'!$D$5:$AF$183,G$9,FALSE))),"")</f>
        <v>1930.2131184184282</v>
      </c>
      <c r="H38" s="124">
        <f ca="1">IFERROR(IF((VLOOKUP($E38,'DTOC Backsheet'!$D$5:$AF$183,H$9,FALSE))="","",(VLOOKUP($E38,'DTOC Backsheet'!$D$5:$AF$183,H$9,FALSE))),"")</f>
        <v>1818.2102740036623</v>
      </c>
      <c r="I38" s="124">
        <f ca="1">IFERROR(IF((VLOOKUP($E38,'DTOC Backsheet'!$D$5:$AF$183,I$9,FALSE))="","",(VLOOKUP($E38,'DTOC Backsheet'!$D$5:$AF$183,I$9,FALSE))),"")</f>
        <v>1435.6509347682752</v>
      </c>
      <c r="J38" s="125">
        <f ca="1">IFERROR(IF((VLOOKUP($E38,'DTOC Backsheet'!$D$5:$AF$183,J$9,FALSE))="","",(VLOOKUP($E38,'DTOC Backsheet'!$D$5:$AF$183,J$9,FALSE))),"")</f>
        <v>1434.943062809539</v>
      </c>
      <c r="K38" s="184">
        <f ca="1">IFERROR(IF((VLOOKUP($E38,'DTOC Backsheet'!$D$5:$AF$183,K$9,FALSE))="","",(VLOOKUP($E38,'DTOC Backsheet'!$D$5:$AF$183,K$9,FALSE))),"")</f>
        <v>1125.4525976084292</v>
      </c>
      <c r="L38" s="126">
        <f ca="1">IFERROR(IF((VLOOKUP($E38,'DTOC Backsheet'!$D$5:$AF$183,L$9,FALSE))="","",(VLOOKUP($E38,'DTOC Backsheet'!$D$5:$AF$183,L$9,FALSE))),"")</f>
        <v>1277.1581202897175</v>
      </c>
      <c r="M38" s="127">
        <f ca="1">IFERROR(IF((VLOOKUP($E38,'DTOC Backsheet'!$D$5:$AF$183,M$9,FALSE))="","",(VLOOKUP($E38,'DTOC Backsheet'!$D$5:$AF$183,M$9,FALSE))),"")</f>
        <v>0</v>
      </c>
      <c r="N38" s="126">
        <f ca="1">IFERROR(IF((VLOOKUP($E38,'DTOC Backsheet'!$D$5:$AF$183,N$9,FALSE))="","",(VLOOKUP($E38,'DTOC Backsheet'!$D$5:$AF$183,N$9,FALSE))),"")</f>
        <v>0</v>
      </c>
    </row>
    <row r="39" spans="1:14" ht="15" customHeight="1" x14ac:dyDescent="0.3">
      <c r="A39" s="56">
        <v>25</v>
      </c>
      <c r="B39" s="97" t="str">
        <f ca="1">IFERROR(IF((VLOOKUP($E39,'Org List'!$AJ$10:$AL$188,3,FALSE))="","",(VLOOKUP($E39,'Org List'!$AJ$10:$AL$188,3,FALSE))),"")</f>
        <v>NHS England South West (South West North)</v>
      </c>
      <c r="C39" s="98" t="str">
        <f ca="1">IFERROR(IF((VLOOKUP($E39,'Org List'!$AO$10:$AQ$188,3,FALSE))="","",(VLOOKUP($E39,'Org List'!$AO$10:$AQ$188,3,FALSE))),"")</f>
        <v/>
      </c>
      <c r="D39" s="116" t="str">
        <f ca="1">IFERROR(IF((VLOOKUP($E39,'Org List'!$AT$10:$AV$188,3,FALSE))="","",(VLOOKUP($E39,'Org List'!$AT$10:$AV$188,3,FALSE))),"")</f>
        <v>NHS England South West (South West North)</v>
      </c>
      <c r="E39" s="97" t="str">
        <f t="shared" ca="1" si="0"/>
        <v>Q86</v>
      </c>
      <c r="F39" s="99" t="str">
        <f ca="1">IF(E39="","",VLOOKUP(E39,'Org List'!$J$9:$K$488,2,0))</f>
        <v>NHS England South West (South West North)</v>
      </c>
      <c r="G39" s="123">
        <f ca="1">IFERROR(IF((VLOOKUP($E39,'DTOC Backsheet'!$D$5:$AF$183,G$9,FALSE))="","",(VLOOKUP($E39,'DTOC Backsheet'!$D$5:$AF$183,G$9,FALSE))),"")</f>
        <v>1284.2616053878914</v>
      </c>
      <c r="H39" s="124">
        <f ca="1">IFERROR(IF((VLOOKUP($E39,'DTOC Backsheet'!$D$5:$AF$183,H$9,FALSE))="","",(VLOOKUP($E39,'DTOC Backsheet'!$D$5:$AF$183,H$9,FALSE))),"")</f>
        <v>1307.4992719202735</v>
      </c>
      <c r="I39" s="124">
        <f ca="1">IFERROR(IF((VLOOKUP($E39,'DTOC Backsheet'!$D$5:$AF$183,I$9,FALSE))="","",(VLOOKUP($E39,'DTOC Backsheet'!$D$5:$AF$183,I$9,FALSE))),"")</f>
        <v>1096.3815198651607</v>
      </c>
      <c r="J39" s="125">
        <f ca="1">IFERROR(IF((VLOOKUP($E39,'DTOC Backsheet'!$D$5:$AF$183,J$9,FALSE))="","",(VLOOKUP($E39,'DTOC Backsheet'!$D$5:$AF$183,J$9,FALSE))),"")</f>
        <v>1036.6618663126021</v>
      </c>
      <c r="K39" s="184">
        <f ca="1">IFERROR(IF((VLOOKUP($E39,'DTOC Backsheet'!$D$5:$AF$183,K$9,FALSE))="","",(VLOOKUP($E39,'DTOC Backsheet'!$D$5:$AF$183,K$9,FALSE))),"")</f>
        <v>921.58348888383478</v>
      </c>
      <c r="L39" s="126">
        <f ca="1">IFERROR(IF((VLOOKUP($E39,'DTOC Backsheet'!$D$5:$AF$183,L$9,FALSE))="","",(VLOOKUP($E39,'DTOC Backsheet'!$D$5:$AF$183,L$9,FALSE))),"")</f>
        <v>1113.028401115507</v>
      </c>
      <c r="M39" s="127">
        <f ca="1">IFERROR(IF((VLOOKUP($E39,'DTOC Backsheet'!$D$5:$AF$183,M$9,FALSE))="","",(VLOOKUP($E39,'DTOC Backsheet'!$D$5:$AF$183,M$9,FALSE))),"")</f>
        <v>0</v>
      </c>
      <c r="N39" s="126">
        <f ca="1">IFERROR(IF((VLOOKUP($E39,'DTOC Backsheet'!$D$5:$AF$183,N$9,FALSE))="","",(VLOOKUP($E39,'DTOC Backsheet'!$D$5:$AF$183,N$9,FALSE))),"")</f>
        <v>0</v>
      </c>
    </row>
    <row r="40" spans="1:14" ht="15" customHeight="1" x14ac:dyDescent="0.3">
      <c r="A40" s="56">
        <v>26</v>
      </c>
      <c r="B40" s="97" t="str">
        <f ca="1">IFERROR(IF((VLOOKUP($E40,'Org List'!$AJ$10:$AL$188,3,FALSE))="","",(VLOOKUP($E40,'Org List'!$AJ$10:$AL$188,3,FALSE))),"")</f>
        <v>NHS England South East (Hampshire, Isle of Wight and Thames Valley)</v>
      </c>
      <c r="C40" s="98" t="str">
        <f ca="1">IFERROR(IF((VLOOKUP($E40,'Org List'!$AO$10:$AQ$188,3,FALSE))="","",(VLOOKUP($E40,'Org List'!$AO$10:$AQ$188,3,FALSE))),"")</f>
        <v/>
      </c>
      <c r="D40" s="116" t="str">
        <f ca="1">IFERROR(IF((VLOOKUP($E40,'Org List'!$AT$10:$AV$188,3,FALSE))="","",(VLOOKUP($E40,'Org List'!$AT$10:$AV$188,3,FALSE))),"")</f>
        <v>NHS England South East (Hampshire, Isle of Wight and Thames Valley)</v>
      </c>
      <c r="E40" s="97" t="str">
        <f t="shared" ca="1" si="0"/>
        <v>Q87</v>
      </c>
      <c r="F40" s="99" t="str">
        <f ca="1">IF(E40="","",VLOOKUP(E40,'Org List'!$J$9:$K$488,2,0))</f>
        <v>NHS England South East (Hampshire, Isle of Wight and Thames Valley)</v>
      </c>
      <c r="G40" s="123">
        <f ca="1">IFERROR(IF((VLOOKUP($E40,'DTOC Backsheet'!$D$5:$AF$183,G$9,FALSE))="","",(VLOOKUP($E40,'DTOC Backsheet'!$D$5:$AF$183,G$9,FALSE))),"")</f>
        <v>1914.6258567889324</v>
      </c>
      <c r="H40" s="124">
        <f ca="1">IFERROR(IF((VLOOKUP($E40,'DTOC Backsheet'!$D$5:$AF$183,H$9,FALSE))="","",(VLOOKUP($E40,'DTOC Backsheet'!$D$5:$AF$183,H$9,FALSE))),"")</f>
        <v>1891.2218005209809</v>
      </c>
      <c r="I40" s="124">
        <f ca="1">IFERROR(IF((VLOOKUP($E40,'DTOC Backsheet'!$D$5:$AF$183,I$9,FALSE))="","",(VLOOKUP($E40,'DTOC Backsheet'!$D$5:$AF$183,I$9,FALSE))),"")</f>
        <v>1693.2042142220203</v>
      </c>
      <c r="J40" s="125">
        <f ca="1">IFERROR(IF((VLOOKUP($E40,'DTOC Backsheet'!$D$5:$AF$183,J$9,FALSE))="","",(VLOOKUP($E40,'DTOC Backsheet'!$D$5:$AF$183,J$9,FALSE))),"")</f>
        <v>1564.6040988096868</v>
      </c>
      <c r="K40" s="184">
        <f ca="1">IFERROR(IF((VLOOKUP($E40,'DTOC Backsheet'!$D$5:$AF$183,K$9,FALSE))="","",(VLOOKUP($E40,'DTOC Backsheet'!$D$5:$AF$183,K$9,FALSE))),"")</f>
        <v>1486.4171593692881</v>
      </c>
      <c r="L40" s="126">
        <f ca="1">IFERROR(IF((VLOOKUP($E40,'DTOC Backsheet'!$D$5:$AF$183,L$9,FALSE))="","",(VLOOKUP($E40,'DTOC Backsheet'!$D$5:$AF$183,L$9,FALSE))),"")</f>
        <v>1450.3831785837131</v>
      </c>
      <c r="M40" s="127">
        <f ca="1">IFERROR(IF((VLOOKUP($E40,'DTOC Backsheet'!$D$5:$AF$183,M$9,FALSE))="","",(VLOOKUP($E40,'DTOC Backsheet'!$D$5:$AF$183,M$9,FALSE))),"")</f>
        <v>0</v>
      </c>
      <c r="N40" s="126">
        <f ca="1">IFERROR(IF((VLOOKUP($E40,'DTOC Backsheet'!$D$5:$AF$183,N$9,FALSE))="","",(VLOOKUP($E40,'DTOC Backsheet'!$D$5:$AF$183,N$9,FALSE))),"")</f>
        <v>0</v>
      </c>
    </row>
    <row r="41" spans="1:14" ht="15" customHeight="1" x14ac:dyDescent="0.3">
      <c r="A41" s="56">
        <v>27</v>
      </c>
      <c r="B41" s="97" t="str">
        <f ca="1">IFERROR(IF((VLOOKUP($E41,'Org List'!$AJ$10:$AL$188,3,FALSE))="","",(VLOOKUP($E41,'Org List'!$AJ$10:$AL$188,3,FALSE))),"")</f>
        <v>NHS England South East (Kent, Surrey and Sussex)</v>
      </c>
      <c r="C41" s="98" t="str">
        <f ca="1">IFERROR(IF((VLOOKUP($E41,'Org List'!$AO$10:$AQ$188,3,FALSE))="","",(VLOOKUP($E41,'Org List'!$AO$10:$AQ$188,3,FALSE))),"")</f>
        <v/>
      </c>
      <c r="D41" s="116" t="str">
        <f ca="1">IFERROR(IF((VLOOKUP($E41,'Org List'!$AT$10:$AV$188,3,FALSE))="","",(VLOOKUP($E41,'Org List'!$AT$10:$AV$188,3,FALSE))),"")</f>
        <v>NHS England South East (Kent, Surrey and Sussex)</v>
      </c>
      <c r="E41" s="97" t="str">
        <f t="shared" ca="1" si="0"/>
        <v>Q88</v>
      </c>
      <c r="F41" s="99" t="str">
        <f ca="1">IF(E41="","",VLOOKUP(E41,'Org List'!$J$9:$K$488,2,0))</f>
        <v>NHS England South East (Kent, Surrey and Sussex)</v>
      </c>
      <c r="G41" s="123">
        <f ca="1">IFERROR(IF((VLOOKUP($E41,'DTOC Backsheet'!$D$5:$AF$183,G$9,FALSE))="","",(VLOOKUP($E41,'DTOC Backsheet'!$D$5:$AF$183,G$9,FALSE))),"")</f>
        <v>1188.1888165561961</v>
      </c>
      <c r="H41" s="124">
        <f ca="1">IFERROR(IF((VLOOKUP($E41,'DTOC Backsheet'!$D$5:$AF$183,H$9,FALSE))="","",(VLOOKUP($E41,'DTOC Backsheet'!$D$5:$AF$183,H$9,FALSE))),"")</f>
        <v>1213.3790539278086</v>
      </c>
      <c r="I41" s="124">
        <f ca="1">IFERROR(IF((VLOOKUP($E41,'DTOC Backsheet'!$D$5:$AF$183,I$9,FALSE))="","",(VLOOKUP($E41,'DTOC Backsheet'!$D$5:$AF$183,I$9,FALSE))),"")</f>
        <v>1044.2254002008228</v>
      </c>
      <c r="J41" s="125">
        <f ca="1">IFERROR(IF((VLOOKUP($E41,'DTOC Backsheet'!$D$5:$AF$183,J$9,FALSE))="","",(VLOOKUP($E41,'DTOC Backsheet'!$D$5:$AF$183,J$9,FALSE))),"")</f>
        <v>965.91055780159525</v>
      </c>
      <c r="K41" s="184">
        <f ca="1">IFERROR(IF((VLOOKUP($E41,'DTOC Backsheet'!$D$5:$AF$183,K$9,FALSE))="","",(VLOOKUP($E41,'DTOC Backsheet'!$D$5:$AF$183,K$9,FALSE))),"")</f>
        <v>976.17032618303358</v>
      </c>
      <c r="L41" s="126">
        <f ca="1">IFERROR(IF((VLOOKUP($E41,'DTOC Backsheet'!$D$5:$AF$183,L$9,FALSE))="","",(VLOOKUP($E41,'DTOC Backsheet'!$D$5:$AF$183,L$9,FALSE))),"")</f>
        <v>1007.5892013043732</v>
      </c>
      <c r="M41" s="127">
        <f ca="1">IFERROR(IF((VLOOKUP($E41,'DTOC Backsheet'!$D$5:$AF$183,M$9,FALSE))="","",(VLOOKUP($E41,'DTOC Backsheet'!$D$5:$AF$183,M$9,FALSE))),"")</f>
        <v>0</v>
      </c>
      <c r="N41" s="126">
        <f ca="1">IFERROR(IF((VLOOKUP($E41,'DTOC Backsheet'!$D$5:$AF$183,N$9,FALSE))="","",(VLOOKUP($E41,'DTOC Backsheet'!$D$5:$AF$183,N$9,FALSE))),"")</f>
        <v>0</v>
      </c>
    </row>
    <row r="42" spans="1:14" ht="15" customHeight="1" x14ac:dyDescent="0.3">
      <c r="A42" s="56">
        <v>28</v>
      </c>
      <c r="B42" s="97" t="str">
        <f ca="1">IFERROR(IF((VLOOKUP($E42,'Org List'!$AJ$10:$AL$188,3,FALSE))="","",(VLOOKUP($E42,'Org List'!$AJ$10:$AL$188,3,FALSE))),"")</f>
        <v>NHS England London</v>
      </c>
      <c r="C42" s="98" t="str">
        <f ca="1">IFERROR(IF((VLOOKUP($E42,'Org List'!$AO$10:$AQ$188,3,FALSE))="","",(VLOOKUP($E42,'Org List'!$AO$10:$AQ$188,3,FALSE))),"")</f>
        <v/>
      </c>
      <c r="D42" s="116" t="str">
        <f ca="1">IFERROR(IF((VLOOKUP($E42,'Org List'!$AT$10:$AV$188,3,FALSE))="","",(VLOOKUP($E42,'Org List'!$AT$10:$AV$188,3,FALSE))),"")</f>
        <v>NHS England London</v>
      </c>
      <c r="E42" s="97" t="str">
        <f t="shared" ca="1" si="0"/>
        <v>Q71</v>
      </c>
      <c r="F42" s="99" t="str">
        <f ca="1">IF(E42="","",VLOOKUP(E42,'Org List'!$J$9:$K$488,2,0))</f>
        <v>NHS England London</v>
      </c>
      <c r="G42" s="123">
        <f ca="1">IFERROR(IF((VLOOKUP($E42,'DTOC Backsheet'!$D$5:$AF$183,G$9,FALSE))="","",(VLOOKUP($E42,'DTOC Backsheet'!$D$5:$AF$183,G$9,FALSE))),"")</f>
        <v>701.35566901077163</v>
      </c>
      <c r="H42" s="124">
        <f ca="1">IFERROR(IF((VLOOKUP($E42,'DTOC Backsheet'!$D$5:$AF$183,H$9,FALSE))="","",(VLOOKUP($E42,'DTOC Backsheet'!$D$5:$AF$183,H$9,FALSE))),"")</f>
        <v>706.51420458458995</v>
      </c>
      <c r="I42" s="124">
        <f ca="1">IFERROR(IF((VLOOKUP($E42,'DTOC Backsheet'!$D$5:$AF$183,I$9,FALSE))="","",(VLOOKUP($E42,'DTOC Backsheet'!$D$5:$AF$183,I$9,FALSE))),"")</f>
        <v>607.8572117353167</v>
      </c>
      <c r="J42" s="125">
        <f ca="1">IFERROR(IF((VLOOKUP($E42,'DTOC Backsheet'!$D$5:$AF$183,J$9,FALSE))="","",(VLOOKUP($E42,'DTOC Backsheet'!$D$5:$AF$183,J$9,FALSE))),"")</f>
        <v>547.63768254046545</v>
      </c>
      <c r="K42" s="184">
        <f ca="1">IFERROR(IF((VLOOKUP($E42,'DTOC Backsheet'!$D$5:$AF$183,K$9,FALSE))="","",(VLOOKUP($E42,'DTOC Backsheet'!$D$5:$AF$183,K$9,FALSE))),"")</f>
        <v>592.49266844642216</v>
      </c>
      <c r="L42" s="126">
        <f ca="1">IFERROR(IF((VLOOKUP($E42,'DTOC Backsheet'!$D$5:$AF$183,L$9,FALSE))="","",(VLOOKUP($E42,'DTOC Backsheet'!$D$5:$AF$183,L$9,FALSE))),"")</f>
        <v>577.48810577604741</v>
      </c>
      <c r="M42" s="127">
        <f ca="1">IFERROR(IF((VLOOKUP($E42,'DTOC Backsheet'!$D$5:$AF$183,M$9,FALSE))="","",(VLOOKUP($E42,'DTOC Backsheet'!$D$5:$AF$183,M$9,FALSE))),"")</f>
        <v>0</v>
      </c>
      <c r="N42" s="126">
        <f ca="1">IFERROR(IF((VLOOKUP($E42,'DTOC Backsheet'!$D$5:$AF$183,N$9,FALSE))="","",(VLOOKUP($E42,'DTOC Backsheet'!$D$5:$AF$183,N$9,FALSE))),"")</f>
        <v>0</v>
      </c>
    </row>
    <row r="43" spans="1:14" ht="15" customHeight="1" x14ac:dyDescent="0.3">
      <c r="A43" s="56">
        <v>29</v>
      </c>
      <c r="B43" s="97" t="str">
        <f ca="1">IFERROR(IF((VLOOKUP($E43,'Org List'!$AJ$10:$AL$188,3,FALSE))="","",(VLOOKUP($E43,'Org List'!$AJ$10:$AL$188,3,FALSE))),"")</f>
        <v>London Commissioning Region</v>
      </c>
      <c r="C43" s="98" t="str">
        <f ca="1">IFERROR(IF((VLOOKUP($E43,'Org List'!$AO$10:$AQ$188,3,FALSE))="","",(VLOOKUP($E43,'Org List'!$AO$10:$AQ$188,3,FALSE))),"")</f>
        <v>London Region</v>
      </c>
      <c r="D43" s="116" t="str">
        <f ca="1">IFERROR(IF((VLOOKUP($E43,'Org List'!$AT$10:$AV$188,3,FALSE))="","",(VLOOKUP($E43,'Org List'!$AT$10:$AV$188,3,FALSE))),"")</f>
        <v>NHS England London</v>
      </c>
      <c r="E43" s="97" t="str">
        <f t="shared" ca="1" si="0"/>
        <v>E09000002</v>
      </c>
      <c r="F43" s="99" t="str">
        <f ca="1">IF(E43="","",VLOOKUP(E43,'Org List'!$J$9:$K$488,2,0))</f>
        <v>Barking and Dagenham</v>
      </c>
      <c r="G43" s="123">
        <f ca="1">IFERROR(IF((VLOOKUP($E43,'DTOC Backsheet'!$D$5:$AF$183,G$9,FALSE))="","",(VLOOKUP($E43,'DTOC Backsheet'!$D$5:$AF$183,G$9,FALSE))),"")</f>
        <v>345.00953849900554</v>
      </c>
      <c r="H43" s="124">
        <f ca="1">IFERROR(IF((VLOOKUP($E43,'DTOC Backsheet'!$D$5:$AF$183,H$9,FALSE))="","",(VLOOKUP($E43,'DTOC Backsheet'!$D$5:$AF$183,H$9,FALSE))),"")</f>
        <v>484.36633248095677</v>
      </c>
      <c r="I43" s="124">
        <f ca="1">IFERROR(IF((VLOOKUP($E43,'DTOC Backsheet'!$D$5:$AF$183,I$9,FALSE))="","",(VLOOKUP($E43,'DTOC Backsheet'!$D$5:$AF$183,I$9,FALSE))),"")</f>
        <v>313.21454181380312</v>
      </c>
      <c r="J43" s="125">
        <f ca="1">IFERROR(IF((VLOOKUP($E43,'DTOC Backsheet'!$D$5:$AF$183,J$9,FALSE))="","",(VLOOKUP($E43,'DTOC Backsheet'!$D$5:$AF$183,J$9,FALSE))),"")</f>
        <v>329.08868522912263</v>
      </c>
      <c r="K43" s="184">
        <f ca="1">IFERROR(IF((VLOOKUP($E43,'DTOC Backsheet'!$D$5:$AF$183,K$9,FALSE))="","",(VLOOKUP($E43,'DTOC Backsheet'!$D$5:$AF$183,K$9,FALSE))),"")</f>
        <v>369.47985182666082</v>
      </c>
      <c r="L43" s="126">
        <f ca="1">IFERROR(IF((VLOOKUP($E43,'DTOC Backsheet'!$D$5:$AF$183,L$9,FALSE))="","",(VLOOKUP($E43,'DTOC Backsheet'!$D$5:$AF$183,L$9,FALSE))),"")</f>
        <v>468.80239264027932</v>
      </c>
      <c r="M43" s="127">
        <f ca="1">IFERROR(IF((VLOOKUP($E43,'DTOC Backsheet'!$D$5:$AF$183,M$9,FALSE))="","",(VLOOKUP($E43,'DTOC Backsheet'!$D$5:$AF$183,M$9,FALSE))),"")</f>
        <v>0</v>
      </c>
      <c r="N43" s="126">
        <f ca="1">IFERROR(IF((VLOOKUP($E43,'DTOC Backsheet'!$D$5:$AF$183,N$9,FALSE))="","",(VLOOKUP($E43,'DTOC Backsheet'!$D$5:$AF$183,N$9,FALSE))),"")</f>
        <v>0</v>
      </c>
    </row>
    <row r="44" spans="1:14" ht="15" customHeight="1" x14ac:dyDescent="0.3">
      <c r="A44" s="56">
        <v>30</v>
      </c>
      <c r="B44" s="97" t="str">
        <f ca="1">IFERROR(IF((VLOOKUP($E44,'Org List'!$AJ$10:$AL$188,3,FALSE))="","",(VLOOKUP($E44,'Org List'!$AJ$10:$AL$188,3,FALSE))),"")</f>
        <v>London Commissioning Region</v>
      </c>
      <c r="C44" s="98" t="str">
        <f ca="1">IFERROR(IF((VLOOKUP($E44,'Org List'!$AO$10:$AQ$188,3,FALSE))="","",(VLOOKUP($E44,'Org List'!$AO$10:$AQ$188,3,FALSE))),"")</f>
        <v>London Region</v>
      </c>
      <c r="D44" s="116" t="str">
        <f ca="1">IFERROR(IF((VLOOKUP($E44,'Org List'!$AT$10:$AV$188,3,FALSE))="","",(VLOOKUP($E44,'Org List'!$AT$10:$AV$188,3,FALSE))),"")</f>
        <v>NHS England London</v>
      </c>
      <c r="E44" s="97" t="str">
        <f t="shared" ca="1" si="0"/>
        <v>E09000003</v>
      </c>
      <c r="F44" s="99" t="str">
        <f ca="1">IF(E44="","",VLOOKUP(E44,'Org List'!$J$9:$K$488,2,0))</f>
        <v>Barnet</v>
      </c>
      <c r="G44" s="123">
        <f ca="1">IFERROR(IF((VLOOKUP($E44,'DTOC Backsheet'!$D$5:$AF$183,G$9,FALSE))="","",(VLOOKUP($E44,'DTOC Backsheet'!$D$5:$AF$183,G$9,FALSE))),"")</f>
        <v>1191.0185925798428</v>
      </c>
      <c r="H44" s="124">
        <f ca="1">IFERROR(IF((VLOOKUP($E44,'DTOC Backsheet'!$D$5:$AF$183,H$9,FALSE))="","",(VLOOKUP($E44,'DTOC Backsheet'!$D$5:$AF$183,H$9,FALSE))),"")</f>
        <v>963.54720368814139</v>
      </c>
      <c r="I44" s="124">
        <f ca="1">IFERROR(IF((VLOOKUP($E44,'DTOC Backsheet'!$D$5:$AF$183,I$9,FALSE))="","",(VLOOKUP($E44,'DTOC Backsheet'!$D$5:$AF$183,I$9,FALSE))),"")</f>
        <v>641.23982031785249</v>
      </c>
      <c r="J44" s="125">
        <f ca="1">IFERROR(IF((VLOOKUP($E44,'DTOC Backsheet'!$D$5:$AF$183,J$9,FALSE))="","",(VLOOKUP($E44,'DTOC Backsheet'!$D$5:$AF$183,J$9,FALSE))),"")</f>
        <v>601.92947001689515</v>
      </c>
      <c r="K44" s="184">
        <f ca="1">IFERROR(IF((VLOOKUP($E44,'DTOC Backsheet'!$D$5:$AF$183,K$9,FALSE))="","",(VLOOKUP($E44,'DTOC Backsheet'!$D$5:$AF$183,K$9,FALSE))),"")</f>
        <v>538.35936097220656</v>
      </c>
      <c r="L44" s="126">
        <f ca="1">IFERROR(IF((VLOOKUP($E44,'DTOC Backsheet'!$D$5:$AF$183,L$9,FALSE))="","",(VLOOKUP($E44,'DTOC Backsheet'!$D$5:$AF$183,L$9,FALSE))),"")</f>
        <v>585.04365980189971</v>
      </c>
      <c r="M44" s="127">
        <f ca="1">IFERROR(IF((VLOOKUP($E44,'DTOC Backsheet'!$D$5:$AF$183,M$9,FALSE))="","",(VLOOKUP($E44,'DTOC Backsheet'!$D$5:$AF$183,M$9,FALSE))),"")</f>
        <v>0</v>
      </c>
      <c r="N44" s="126">
        <f ca="1">IFERROR(IF((VLOOKUP($E44,'DTOC Backsheet'!$D$5:$AF$183,N$9,FALSE))="","",(VLOOKUP($E44,'DTOC Backsheet'!$D$5:$AF$183,N$9,FALSE))),"")</f>
        <v>0</v>
      </c>
    </row>
    <row r="45" spans="1:14" ht="15" customHeight="1" x14ac:dyDescent="0.3">
      <c r="A45" s="56">
        <v>31</v>
      </c>
      <c r="B45" s="97" t="str">
        <f ca="1">IFERROR(IF((VLOOKUP($E45,'Org List'!$AJ$10:$AL$188,3,FALSE))="","",(VLOOKUP($E45,'Org List'!$AJ$10:$AL$188,3,FALSE))),"")</f>
        <v>North of England Commissioning Region</v>
      </c>
      <c r="C45" s="98" t="str">
        <f ca="1">IFERROR(IF((VLOOKUP($E45,'Org List'!$AO$10:$AQ$188,3,FALSE))="","",(VLOOKUP($E45,'Org List'!$AO$10:$AQ$188,3,FALSE))),"")</f>
        <v>Yorkshire and The Humber Region</v>
      </c>
      <c r="D45" s="116" t="str">
        <f ca="1">IFERROR(IF((VLOOKUP($E45,'Org List'!$AT$10:$AV$188,3,FALSE))="","",(VLOOKUP($E45,'Org List'!$AT$10:$AV$188,3,FALSE))),"")</f>
        <v>NHS England North (Yorkshire And Humber)</v>
      </c>
      <c r="E45" s="97" t="str">
        <f t="shared" ca="1" si="0"/>
        <v>E08000016</v>
      </c>
      <c r="F45" s="99" t="str">
        <f ca="1">IF(E45="","",VLOOKUP(E45,'Org List'!$J$9:$K$488,2,0))</f>
        <v>Barnsley</v>
      </c>
      <c r="G45" s="123">
        <f ca="1">IFERROR(IF((VLOOKUP($E45,'DTOC Backsheet'!$D$5:$AF$183,G$9,FALSE))="","",(VLOOKUP($E45,'DTOC Backsheet'!$D$5:$AF$183,G$9,FALSE))),"")</f>
        <v>133.05307626995796</v>
      </c>
      <c r="H45" s="124">
        <f ca="1">IFERROR(IF((VLOOKUP($E45,'DTOC Backsheet'!$D$5:$AF$183,H$9,FALSE))="","",(VLOOKUP($E45,'DTOC Backsheet'!$D$5:$AF$183,H$9,FALSE))),"")</f>
        <v>117.00387251755058</v>
      </c>
      <c r="I45" s="124">
        <f ca="1">IFERROR(IF((VLOOKUP($E45,'DTOC Backsheet'!$D$5:$AF$183,I$9,FALSE))="","",(VLOOKUP($E45,'DTOC Backsheet'!$D$5:$AF$183,I$9,FALSE))),"")</f>
        <v>416.24386506243661</v>
      </c>
      <c r="J45" s="125">
        <f ca="1">IFERROR(IF((VLOOKUP($E45,'DTOC Backsheet'!$D$5:$AF$183,J$9,FALSE))="","",(VLOOKUP($E45,'DTOC Backsheet'!$D$5:$AF$183,J$9,FALSE))),"")</f>
        <v>280.03138361978267</v>
      </c>
      <c r="K45" s="184">
        <f ca="1">IFERROR(IF((VLOOKUP($E45,'DTOC Backsheet'!$D$5:$AF$183,K$9,FALSE))="","",(VLOOKUP($E45,'DTOC Backsheet'!$D$5:$AF$183,K$9,FALSE))),"")</f>
        <v>174.89139526436978</v>
      </c>
      <c r="L45" s="126">
        <f ca="1">IFERROR(IF((VLOOKUP($E45,'DTOC Backsheet'!$D$5:$AF$183,L$9,FALSE))="","",(VLOOKUP($E45,'DTOC Backsheet'!$D$5:$AF$183,L$9,FALSE))),"")</f>
        <v>116.42330417892065</v>
      </c>
      <c r="M45" s="127">
        <f ca="1">IFERROR(IF((VLOOKUP($E45,'DTOC Backsheet'!$D$5:$AF$183,M$9,FALSE))="","",(VLOOKUP($E45,'DTOC Backsheet'!$D$5:$AF$183,M$9,FALSE))),"")</f>
        <v>0</v>
      </c>
      <c r="N45" s="126">
        <f ca="1">IFERROR(IF((VLOOKUP($E45,'DTOC Backsheet'!$D$5:$AF$183,N$9,FALSE))="","",(VLOOKUP($E45,'DTOC Backsheet'!$D$5:$AF$183,N$9,FALSE))),"")</f>
        <v>0</v>
      </c>
    </row>
    <row r="46" spans="1:14" ht="15" customHeight="1" x14ac:dyDescent="0.3">
      <c r="A46" s="56">
        <v>32</v>
      </c>
      <c r="B46" s="97" t="str">
        <f ca="1">IFERROR(IF((VLOOKUP($E46,'Org List'!$AJ$10:$AL$188,3,FALSE))="","",(VLOOKUP($E46,'Org List'!$AJ$10:$AL$188,3,FALSE))),"")</f>
        <v>South West England Commissioning Region</v>
      </c>
      <c r="C46" s="98" t="str">
        <f ca="1">IFERROR(IF((VLOOKUP($E46,'Org List'!$AO$10:$AQ$188,3,FALSE))="","",(VLOOKUP($E46,'Org List'!$AO$10:$AQ$188,3,FALSE))),"")</f>
        <v>South West Region</v>
      </c>
      <c r="D46" s="116" t="str">
        <f ca="1">IFERROR(IF((VLOOKUP($E46,'Org List'!$AT$10:$AV$188,3,FALSE))="","",(VLOOKUP($E46,'Org List'!$AT$10:$AV$188,3,FALSE))),"")</f>
        <v>NHS England South West (South West North)</v>
      </c>
      <c r="E46" s="97" t="str">
        <f t="shared" ref="E46:E77" ca="1" si="1">IF($A46&gt;$Q$5-1,"",INDIRECT("'Comms by AT'!D"&amp;$A46+$Q$4))</f>
        <v>E06000022</v>
      </c>
      <c r="F46" s="99" t="str">
        <f ca="1">IF(E46="","",VLOOKUP(E46,'Org List'!$J$9:$K$488,2,0))</f>
        <v>Bath and North East Somerset</v>
      </c>
      <c r="G46" s="123">
        <f ca="1">IFERROR(IF((VLOOKUP($E46,'DTOC Backsheet'!$D$5:$AF$183,G$9,FALSE))="","",(VLOOKUP($E46,'DTOC Backsheet'!$D$5:$AF$183,G$9,FALSE))),"")</f>
        <v>1069.0961337513061</v>
      </c>
      <c r="H46" s="124">
        <f ca="1">IFERROR(IF((VLOOKUP($E46,'DTOC Backsheet'!$D$5:$AF$183,H$9,FALSE))="","",(VLOOKUP($E46,'DTOC Backsheet'!$D$5:$AF$183,H$9,FALSE))),"")</f>
        <v>1149.4252873563219</v>
      </c>
      <c r="I46" s="124">
        <f ca="1">IFERROR(IF((VLOOKUP($E46,'DTOC Backsheet'!$D$5:$AF$183,I$9,FALSE))="","",(VLOOKUP($E46,'DTOC Backsheet'!$D$5:$AF$183,I$9,FALSE))),"")</f>
        <v>1116.771159874608</v>
      </c>
      <c r="J46" s="125">
        <f ca="1">IFERROR(IF((VLOOKUP($E46,'DTOC Backsheet'!$D$5:$AF$183,J$9,FALSE))="","",(VLOOKUP($E46,'DTOC Backsheet'!$D$5:$AF$183,J$9,FALSE))),"")</f>
        <v>1172.9894150006435</v>
      </c>
      <c r="K46" s="184">
        <f ca="1">IFERROR(IF((VLOOKUP($E46,'DTOC Backsheet'!$D$5:$AF$183,K$9,FALSE))="","",(VLOOKUP($E46,'DTOC Backsheet'!$D$5:$AF$183,K$9,FALSE))),"")</f>
        <v>1177.5333695689912</v>
      </c>
      <c r="L46" s="126">
        <f ca="1">IFERROR(IF((VLOOKUP($E46,'DTOC Backsheet'!$D$5:$AF$183,L$9,FALSE))="","",(VLOOKUP($E46,'DTOC Backsheet'!$D$5:$AF$183,L$9,FALSE))),"")</f>
        <v>1290.4830974107799</v>
      </c>
      <c r="M46" s="127">
        <f ca="1">IFERROR(IF((VLOOKUP($E46,'DTOC Backsheet'!$D$5:$AF$183,M$9,FALSE))="","",(VLOOKUP($E46,'DTOC Backsheet'!$D$5:$AF$183,M$9,FALSE))),"")</f>
        <v>0</v>
      </c>
      <c r="N46" s="126">
        <f ca="1">IFERROR(IF((VLOOKUP($E46,'DTOC Backsheet'!$D$5:$AF$183,N$9,FALSE))="","",(VLOOKUP($E46,'DTOC Backsheet'!$D$5:$AF$183,N$9,FALSE))),"")</f>
        <v>0</v>
      </c>
    </row>
    <row r="47" spans="1:14" ht="15" customHeight="1" x14ac:dyDescent="0.3">
      <c r="A47" s="56">
        <v>33</v>
      </c>
      <c r="B47" s="97" t="str">
        <f ca="1">IFERROR(IF((VLOOKUP($E47,'Org List'!$AJ$10:$AL$188,3,FALSE))="","",(VLOOKUP($E47,'Org List'!$AJ$10:$AL$188,3,FALSE))),"")</f>
        <v>Midlands and East of England Commissioning Region</v>
      </c>
      <c r="C47" s="98" t="str">
        <f ca="1">IFERROR(IF((VLOOKUP($E47,'Org List'!$AO$10:$AQ$188,3,FALSE))="","",(VLOOKUP($E47,'Org List'!$AO$10:$AQ$188,3,FALSE))),"")</f>
        <v>East Region</v>
      </c>
      <c r="D47" s="116" t="str">
        <f ca="1">IFERROR(IF((VLOOKUP($E47,'Org List'!$AT$10:$AV$188,3,FALSE))="","",(VLOOKUP($E47,'Org List'!$AT$10:$AV$188,3,FALSE))),"")</f>
        <v>NHS England Midlands And East (Central Midlands)</v>
      </c>
      <c r="E47" s="97" t="str">
        <f t="shared" ca="1" si="1"/>
        <v>E06000055</v>
      </c>
      <c r="F47" s="99" t="str">
        <f ca="1">IF(E47="","",VLOOKUP(E47,'Org List'!$J$9:$K$488,2,0))</f>
        <v>Bedford</v>
      </c>
      <c r="G47" s="123">
        <f ca="1">IFERROR(IF((VLOOKUP($E47,'DTOC Backsheet'!$D$5:$AF$183,G$9,FALSE))="","",(VLOOKUP($E47,'DTOC Backsheet'!$D$5:$AF$183,G$9,FALSE))),"")</f>
        <v>460.63907933398627</v>
      </c>
      <c r="H47" s="124">
        <f ca="1">IFERROR(IF((VLOOKUP($E47,'DTOC Backsheet'!$D$5:$AF$183,H$9,FALSE))="","",(VLOOKUP($E47,'DTOC Backsheet'!$D$5:$AF$183,H$9,FALSE))),"")</f>
        <v>785.84108716944172</v>
      </c>
      <c r="I47" s="124">
        <f ca="1">IFERROR(IF((VLOOKUP($E47,'DTOC Backsheet'!$D$5:$AF$183,I$9,FALSE))="","",(VLOOKUP($E47,'DTOC Backsheet'!$D$5:$AF$183,I$9,FALSE))),"")</f>
        <v>739.16503428011754</v>
      </c>
      <c r="J47" s="125">
        <f ca="1">IFERROR(IF((VLOOKUP($E47,'DTOC Backsheet'!$D$5:$AF$183,J$9,FALSE))="","",(VLOOKUP($E47,'DTOC Backsheet'!$D$5:$AF$183,J$9,FALSE))),"")</f>
        <v>546.41804780780603</v>
      </c>
      <c r="K47" s="184">
        <f ca="1">IFERROR(IF((VLOOKUP($E47,'DTOC Backsheet'!$D$5:$AF$183,K$9,FALSE))="","",(VLOOKUP($E47,'DTOC Backsheet'!$D$5:$AF$183,K$9,FALSE))),"")</f>
        <v>515.60217441011685</v>
      </c>
      <c r="L47" s="126">
        <f ca="1">IFERROR(IF((VLOOKUP($E47,'DTOC Backsheet'!$D$5:$AF$183,L$9,FALSE))="","",(VLOOKUP($E47,'DTOC Backsheet'!$D$5:$AF$183,L$9,FALSE))),"")</f>
        <v>766.63880160104839</v>
      </c>
      <c r="M47" s="127">
        <f ca="1">IFERROR(IF((VLOOKUP($E47,'DTOC Backsheet'!$D$5:$AF$183,M$9,FALSE))="","",(VLOOKUP($E47,'DTOC Backsheet'!$D$5:$AF$183,M$9,FALSE))),"")</f>
        <v>0</v>
      </c>
      <c r="N47" s="126">
        <f ca="1">IFERROR(IF((VLOOKUP($E47,'DTOC Backsheet'!$D$5:$AF$183,N$9,FALSE))="","",(VLOOKUP($E47,'DTOC Backsheet'!$D$5:$AF$183,N$9,FALSE))),"")</f>
        <v>0</v>
      </c>
    </row>
    <row r="48" spans="1:14" ht="15" customHeight="1" x14ac:dyDescent="0.3">
      <c r="A48" s="56">
        <v>34</v>
      </c>
      <c r="B48" s="97" t="str">
        <f ca="1">IFERROR(IF((VLOOKUP($E48,'Org List'!$AJ$10:$AL$188,3,FALSE))="","",(VLOOKUP($E48,'Org List'!$AJ$10:$AL$188,3,FALSE))),"")</f>
        <v>London Commissioning Region</v>
      </c>
      <c r="C48" s="98" t="str">
        <f ca="1">IFERROR(IF((VLOOKUP($E48,'Org List'!$AO$10:$AQ$188,3,FALSE))="","",(VLOOKUP($E48,'Org List'!$AO$10:$AQ$188,3,FALSE))),"")</f>
        <v>London Region</v>
      </c>
      <c r="D48" s="116" t="str">
        <f ca="1">IFERROR(IF((VLOOKUP($E48,'Org List'!$AT$10:$AV$188,3,FALSE))="","",(VLOOKUP($E48,'Org List'!$AT$10:$AV$188,3,FALSE))),"")</f>
        <v>NHS England London</v>
      </c>
      <c r="E48" s="97" t="str">
        <f t="shared" ca="1" si="1"/>
        <v>E09000004</v>
      </c>
      <c r="F48" s="99" t="str">
        <f ca="1">IF(E48="","",VLOOKUP(E48,'Org List'!$J$9:$K$488,2,0))</f>
        <v>Bexley</v>
      </c>
      <c r="G48" s="123">
        <f ca="1">IFERROR(IF((VLOOKUP($E48,'DTOC Backsheet'!$D$5:$AF$183,G$9,FALSE))="","",(VLOOKUP($E48,'DTOC Backsheet'!$D$5:$AF$183,G$9,FALSE))),"")</f>
        <v>568.26576053692406</v>
      </c>
      <c r="H48" s="124">
        <f ca="1">IFERROR(IF((VLOOKUP($E48,'DTOC Backsheet'!$D$5:$AF$183,H$9,FALSE))="","",(VLOOKUP($E48,'DTOC Backsheet'!$D$5:$AF$183,H$9,FALSE))),"")</f>
        <v>604.14512146218942</v>
      </c>
      <c r="I48" s="124">
        <f ca="1">IFERROR(IF((VLOOKUP($E48,'DTOC Backsheet'!$D$5:$AF$183,I$9,FALSE))="","",(VLOOKUP($E48,'DTOC Backsheet'!$D$5:$AF$183,I$9,FALSE))),"")</f>
        <v>687.511871847365</v>
      </c>
      <c r="J48" s="125">
        <f ca="1">IFERROR(IF((VLOOKUP($E48,'DTOC Backsheet'!$D$5:$AF$183,J$9,FALSE))="","",(VLOOKUP($E48,'DTOC Backsheet'!$D$5:$AF$183,J$9,FALSE))),"")</f>
        <v>501.49356553030486</v>
      </c>
      <c r="K48" s="184">
        <f ca="1">IFERROR(IF((VLOOKUP($E48,'DTOC Backsheet'!$D$5:$AF$183,K$9,FALSE))="","",(VLOOKUP($E48,'DTOC Backsheet'!$D$5:$AF$183,K$9,FALSE))),"")</f>
        <v>456.70805500527251</v>
      </c>
      <c r="L48" s="126">
        <f ca="1">IFERROR(IF((VLOOKUP($E48,'DTOC Backsheet'!$D$5:$AF$183,L$9,FALSE))="","",(VLOOKUP($E48,'DTOC Backsheet'!$D$5:$AF$183,L$9,FALSE))),"")</f>
        <v>402.54883297500072</v>
      </c>
      <c r="M48" s="127">
        <f ca="1">IFERROR(IF((VLOOKUP($E48,'DTOC Backsheet'!$D$5:$AF$183,M$9,FALSE))="","",(VLOOKUP($E48,'DTOC Backsheet'!$D$5:$AF$183,M$9,FALSE))),"")</f>
        <v>0</v>
      </c>
      <c r="N48" s="126">
        <f ca="1">IFERROR(IF((VLOOKUP($E48,'DTOC Backsheet'!$D$5:$AF$183,N$9,FALSE))="","",(VLOOKUP($E48,'DTOC Backsheet'!$D$5:$AF$183,N$9,FALSE))),"")</f>
        <v>0</v>
      </c>
    </row>
    <row r="49" spans="1:14" ht="15" customHeight="1" x14ac:dyDescent="0.3">
      <c r="A49" s="56">
        <v>35</v>
      </c>
      <c r="B49" s="97" t="str">
        <f ca="1">IFERROR(IF((VLOOKUP($E49,'Org List'!$AJ$10:$AL$188,3,FALSE))="","",(VLOOKUP($E49,'Org List'!$AJ$10:$AL$188,3,FALSE))),"")</f>
        <v>Midlands and East of England Commissioning Region</v>
      </c>
      <c r="C49" s="98" t="str">
        <f ca="1">IFERROR(IF((VLOOKUP($E49,'Org List'!$AO$10:$AQ$188,3,FALSE))="","",(VLOOKUP($E49,'Org List'!$AO$10:$AQ$188,3,FALSE))),"")</f>
        <v>West Midlands Region</v>
      </c>
      <c r="D49" s="116" t="str">
        <f ca="1">IFERROR(IF((VLOOKUP($E49,'Org List'!$AT$10:$AV$188,3,FALSE))="","",(VLOOKUP($E49,'Org List'!$AT$10:$AV$188,3,FALSE))),"")</f>
        <v>NHS England Midlands And East (West Midlands)</v>
      </c>
      <c r="E49" s="97" t="str">
        <f t="shared" ca="1" si="1"/>
        <v>E08000025</v>
      </c>
      <c r="F49" s="99" t="str">
        <f ca="1">IF(E49="","",VLOOKUP(E49,'Org List'!$J$9:$K$488,2,0))</f>
        <v>Birmingham</v>
      </c>
      <c r="G49" s="123">
        <f ca="1">IFERROR(IF((VLOOKUP($E49,'DTOC Backsheet'!$D$5:$AF$183,G$9,FALSE))="","",(VLOOKUP($E49,'DTOC Backsheet'!$D$5:$AF$183,G$9,FALSE))),"")</f>
        <v>1844.4338965962777</v>
      </c>
      <c r="H49" s="124">
        <f ca="1">IFERROR(IF((VLOOKUP($E49,'DTOC Backsheet'!$D$5:$AF$183,H$9,FALSE))="","",(VLOOKUP($E49,'DTOC Backsheet'!$D$5:$AF$183,H$9,FALSE))),"")</f>
        <v>1780.3616079788844</v>
      </c>
      <c r="I49" s="124">
        <f ca="1">IFERROR(IF((VLOOKUP($E49,'DTOC Backsheet'!$D$5:$AF$183,I$9,FALSE))="","",(VLOOKUP($E49,'DTOC Backsheet'!$D$5:$AF$183,I$9,FALSE))),"")</f>
        <v>1629.1321620510671</v>
      </c>
      <c r="J49" s="125">
        <f ca="1">IFERROR(IF((VLOOKUP($E49,'DTOC Backsheet'!$D$5:$AF$183,J$9,FALSE))="","",(VLOOKUP($E49,'DTOC Backsheet'!$D$5:$AF$183,J$9,FALSE))),"")</f>
        <v>1415.8947983296787</v>
      </c>
      <c r="K49" s="184">
        <f ca="1">IFERROR(IF((VLOOKUP($E49,'DTOC Backsheet'!$D$5:$AF$183,K$9,FALSE))="","",(VLOOKUP($E49,'DTOC Backsheet'!$D$5:$AF$183,K$9,FALSE))),"")</f>
        <v>1607.4529132662133</v>
      </c>
      <c r="L49" s="126">
        <f ca="1">IFERROR(IF((VLOOKUP($E49,'DTOC Backsheet'!$D$5:$AF$183,L$9,FALSE))="","",(VLOOKUP($E49,'DTOC Backsheet'!$D$5:$AF$183,L$9,FALSE))),"")</f>
        <v>1592.6188397314938</v>
      </c>
      <c r="M49" s="127">
        <f ca="1">IFERROR(IF((VLOOKUP($E49,'DTOC Backsheet'!$D$5:$AF$183,M$9,FALSE))="","",(VLOOKUP($E49,'DTOC Backsheet'!$D$5:$AF$183,M$9,FALSE))),"")</f>
        <v>0</v>
      </c>
      <c r="N49" s="126">
        <f ca="1">IFERROR(IF((VLOOKUP($E49,'DTOC Backsheet'!$D$5:$AF$183,N$9,FALSE))="","",(VLOOKUP($E49,'DTOC Backsheet'!$D$5:$AF$183,N$9,FALSE))),"")</f>
        <v>0</v>
      </c>
    </row>
    <row r="50" spans="1:14" ht="15" customHeight="1" x14ac:dyDescent="0.3">
      <c r="A50" s="56">
        <v>36</v>
      </c>
      <c r="B50" s="97" t="str">
        <f ca="1">IFERROR(IF((VLOOKUP($E50,'Org List'!$AJ$10:$AL$188,3,FALSE))="","",(VLOOKUP($E50,'Org List'!$AJ$10:$AL$188,3,FALSE))),"")</f>
        <v>North of England Commissioning Region</v>
      </c>
      <c r="C50" s="98" t="str">
        <f ca="1">IFERROR(IF((VLOOKUP($E50,'Org List'!$AO$10:$AQ$188,3,FALSE))="","",(VLOOKUP($E50,'Org List'!$AO$10:$AQ$188,3,FALSE))),"")</f>
        <v>North West Region</v>
      </c>
      <c r="D50" s="116" t="str">
        <f ca="1">IFERROR(IF((VLOOKUP($E50,'Org List'!$AT$10:$AV$188,3,FALSE))="","",(VLOOKUP($E50,'Org List'!$AT$10:$AV$188,3,FALSE))),"")</f>
        <v>NHS England North (Lancashire)</v>
      </c>
      <c r="E50" s="97" t="str">
        <f t="shared" ca="1" si="1"/>
        <v>E06000008</v>
      </c>
      <c r="F50" s="99" t="str">
        <f ca="1">IF(E50="","",VLOOKUP(E50,'Org List'!$J$9:$K$488,2,0))</f>
        <v>Blackburn with Darwen</v>
      </c>
      <c r="G50" s="123">
        <f ca="1">IFERROR(IF((VLOOKUP($E50,'DTOC Backsheet'!$D$5:$AF$183,G$9,FALSE))="","",(VLOOKUP($E50,'DTOC Backsheet'!$D$5:$AF$183,G$9,FALSE))),"")</f>
        <v>848.20415020660221</v>
      </c>
      <c r="H50" s="124">
        <f ca="1">IFERROR(IF((VLOOKUP($E50,'DTOC Backsheet'!$D$5:$AF$183,H$9,FALSE))="","",(VLOOKUP($E50,'DTOC Backsheet'!$D$5:$AF$183,H$9,FALSE))),"")</f>
        <v>843.66344276438269</v>
      </c>
      <c r="I50" s="124">
        <f ca="1">IFERROR(IF((VLOOKUP($E50,'DTOC Backsheet'!$D$5:$AF$183,I$9,FALSE))="","",(VLOOKUP($E50,'DTOC Backsheet'!$D$5:$AF$183,I$9,FALSE))),"")</f>
        <v>788.26681196930474</v>
      </c>
      <c r="J50" s="125">
        <f ca="1">IFERROR(IF((VLOOKUP($E50,'DTOC Backsheet'!$D$5:$AF$183,J$9,FALSE))="","",(VLOOKUP($E50,'DTOC Backsheet'!$D$5:$AF$183,J$9,FALSE))),"")</f>
        <v>857.6872181896199</v>
      </c>
      <c r="K50" s="184">
        <f ca="1">IFERROR(IF((VLOOKUP($E50,'DTOC Backsheet'!$D$5:$AF$183,K$9,FALSE))="","",(VLOOKUP($E50,'DTOC Backsheet'!$D$5:$AF$183,K$9,FALSE))),"")</f>
        <v>714.28554573040299</v>
      </c>
      <c r="L50" s="126">
        <f ca="1">IFERROR(IF((VLOOKUP($E50,'DTOC Backsheet'!$D$5:$AF$183,L$9,FALSE))="","",(VLOOKUP($E50,'DTOC Backsheet'!$D$5:$AF$183,L$9,FALSE))),"")</f>
        <v>1176.2567563743357</v>
      </c>
      <c r="M50" s="127">
        <f ca="1">IFERROR(IF((VLOOKUP($E50,'DTOC Backsheet'!$D$5:$AF$183,M$9,FALSE))="","",(VLOOKUP($E50,'DTOC Backsheet'!$D$5:$AF$183,M$9,FALSE))),"")</f>
        <v>0</v>
      </c>
      <c r="N50" s="126">
        <f ca="1">IFERROR(IF((VLOOKUP($E50,'DTOC Backsheet'!$D$5:$AF$183,N$9,FALSE))="","",(VLOOKUP($E50,'DTOC Backsheet'!$D$5:$AF$183,N$9,FALSE))),"")</f>
        <v>0</v>
      </c>
    </row>
    <row r="51" spans="1:14" ht="15" customHeight="1" x14ac:dyDescent="0.3">
      <c r="A51" s="56">
        <v>37</v>
      </c>
      <c r="B51" s="97" t="str">
        <f ca="1">IFERROR(IF((VLOOKUP($E51,'Org List'!$AJ$10:$AL$188,3,FALSE))="","",(VLOOKUP($E51,'Org List'!$AJ$10:$AL$188,3,FALSE))),"")</f>
        <v>North of England Commissioning Region</v>
      </c>
      <c r="C51" s="98" t="str">
        <f ca="1">IFERROR(IF((VLOOKUP($E51,'Org List'!$AO$10:$AQ$188,3,FALSE))="","",(VLOOKUP($E51,'Org List'!$AO$10:$AQ$188,3,FALSE))),"")</f>
        <v>North West Region</v>
      </c>
      <c r="D51" s="116" t="str">
        <f ca="1">IFERROR(IF((VLOOKUP($E51,'Org List'!$AT$10:$AV$188,3,FALSE))="","",(VLOOKUP($E51,'Org List'!$AT$10:$AV$188,3,FALSE))),"")</f>
        <v>NHS England North (Lancashire)</v>
      </c>
      <c r="E51" s="97" t="str">
        <f t="shared" ca="1" si="1"/>
        <v>E06000009</v>
      </c>
      <c r="F51" s="99" t="str">
        <f ca="1">IF(E51="","",VLOOKUP(E51,'Org List'!$J$9:$K$488,2,0))</f>
        <v>Blackpool</v>
      </c>
      <c r="G51" s="123">
        <f ca="1">IFERROR(IF((VLOOKUP($E51,'DTOC Backsheet'!$D$5:$AF$183,G$9,FALSE))="","",(VLOOKUP($E51,'DTOC Backsheet'!$D$5:$AF$183,G$9,FALSE))),"")</f>
        <v>1066.510665106651</v>
      </c>
      <c r="H51" s="124">
        <f ca="1">IFERROR(IF((VLOOKUP($E51,'DTOC Backsheet'!$D$5:$AF$183,H$9,FALSE))="","",(VLOOKUP($E51,'DTOC Backsheet'!$D$5:$AF$183,H$9,FALSE))),"")</f>
        <v>1240.2124021240213</v>
      </c>
      <c r="I51" s="124">
        <f ca="1">IFERROR(IF((VLOOKUP($E51,'DTOC Backsheet'!$D$5:$AF$183,I$9,FALSE))="","",(VLOOKUP($E51,'DTOC Backsheet'!$D$5:$AF$183,I$9,FALSE))),"")</f>
        <v>1497.6149761497613</v>
      </c>
      <c r="J51" s="125">
        <f ca="1">IFERROR(IF((VLOOKUP($E51,'DTOC Backsheet'!$D$5:$AF$183,J$9,FALSE))="","",(VLOOKUP($E51,'DTOC Backsheet'!$D$5:$AF$183,J$9,FALSE))),"")</f>
        <v>1100.182013678417</v>
      </c>
      <c r="K51" s="184">
        <f ca="1">IFERROR(IF((VLOOKUP($E51,'DTOC Backsheet'!$D$5:$AF$183,K$9,FALSE))="","",(VLOOKUP($E51,'DTOC Backsheet'!$D$5:$AF$183,K$9,FALSE))),"")</f>
        <v>1035.0931846029478</v>
      </c>
      <c r="L51" s="126">
        <f ca="1">IFERROR(IF((VLOOKUP($E51,'DTOC Backsheet'!$D$5:$AF$183,L$9,FALSE))="","",(VLOOKUP($E51,'DTOC Backsheet'!$D$5:$AF$183,L$9,FALSE))),"")</f>
        <v>1316.2407657483773</v>
      </c>
      <c r="M51" s="127">
        <f ca="1">IFERROR(IF((VLOOKUP($E51,'DTOC Backsheet'!$D$5:$AF$183,M$9,FALSE))="","",(VLOOKUP($E51,'DTOC Backsheet'!$D$5:$AF$183,M$9,FALSE))),"")</f>
        <v>0</v>
      </c>
      <c r="N51" s="126">
        <f ca="1">IFERROR(IF((VLOOKUP($E51,'DTOC Backsheet'!$D$5:$AF$183,N$9,FALSE))="","",(VLOOKUP($E51,'DTOC Backsheet'!$D$5:$AF$183,N$9,FALSE))),"")</f>
        <v>0</v>
      </c>
    </row>
    <row r="52" spans="1:14" ht="15" customHeight="1" x14ac:dyDescent="0.3">
      <c r="A52" s="56">
        <v>38</v>
      </c>
      <c r="B52" s="97" t="str">
        <f ca="1">IFERROR(IF((VLOOKUP($E52,'Org List'!$AJ$10:$AL$188,3,FALSE))="","",(VLOOKUP($E52,'Org List'!$AJ$10:$AL$188,3,FALSE))),"")</f>
        <v>North of England Commissioning Region</v>
      </c>
      <c r="C52" s="98" t="str">
        <f ca="1">IFERROR(IF((VLOOKUP($E52,'Org List'!$AO$10:$AQ$188,3,FALSE))="","",(VLOOKUP($E52,'Org List'!$AO$10:$AQ$188,3,FALSE))),"")</f>
        <v>North West Region</v>
      </c>
      <c r="D52" s="116" t="str">
        <f ca="1">IFERROR(IF((VLOOKUP($E52,'Org List'!$AT$10:$AV$188,3,FALSE))="","",(VLOOKUP($E52,'Org List'!$AT$10:$AV$188,3,FALSE))),"")</f>
        <v>NHS England North (Greater Manchester)</v>
      </c>
      <c r="E52" s="97" t="str">
        <f t="shared" ca="1" si="1"/>
        <v>E08000001</v>
      </c>
      <c r="F52" s="99" t="str">
        <f ca="1">IF(E52="","",VLOOKUP(E52,'Org List'!$J$9:$K$488,2,0))</f>
        <v>Bolton</v>
      </c>
      <c r="G52" s="123">
        <f ca="1">IFERROR(IF((VLOOKUP($E52,'DTOC Backsheet'!$D$5:$AF$183,G$9,FALSE))="","",(VLOOKUP($E52,'DTOC Backsheet'!$D$5:$AF$183,G$9,FALSE))),"")</f>
        <v>1215.84322384764</v>
      </c>
      <c r="H52" s="124">
        <f ca="1">IFERROR(IF((VLOOKUP($E52,'DTOC Backsheet'!$D$5:$AF$183,H$9,FALSE))="","",(VLOOKUP($E52,'DTOC Backsheet'!$D$5:$AF$183,H$9,FALSE))),"")</f>
        <v>1013.8927224215658</v>
      </c>
      <c r="I52" s="124">
        <f ca="1">IFERROR(IF((VLOOKUP($E52,'DTOC Backsheet'!$D$5:$AF$183,I$9,FALSE))="","",(VLOOKUP($E52,'DTOC Backsheet'!$D$5:$AF$183,I$9,FALSE))),"")</f>
        <v>1343.2698500322017</v>
      </c>
      <c r="J52" s="125">
        <f ca="1">IFERROR(IF((VLOOKUP($E52,'DTOC Backsheet'!$D$5:$AF$183,J$9,FALSE))="","",(VLOOKUP($E52,'DTOC Backsheet'!$D$5:$AF$183,J$9,FALSE))),"")</f>
        <v>1294.5424964094877</v>
      </c>
      <c r="K52" s="184">
        <f ca="1">IFERROR(IF((VLOOKUP($E52,'DTOC Backsheet'!$D$5:$AF$183,K$9,FALSE))="","",(VLOOKUP($E52,'DTOC Backsheet'!$D$5:$AF$183,K$9,FALSE))),"")</f>
        <v>728.09429405415119</v>
      </c>
      <c r="L52" s="126">
        <f ca="1">IFERROR(IF((VLOOKUP($E52,'DTOC Backsheet'!$D$5:$AF$183,L$9,FALSE))="","",(VLOOKUP($E52,'DTOC Backsheet'!$D$5:$AF$183,L$9,FALSE))),"")</f>
        <v>651.62149713148244</v>
      </c>
      <c r="M52" s="127">
        <f ca="1">IFERROR(IF((VLOOKUP($E52,'DTOC Backsheet'!$D$5:$AF$183,M$9,FALSE))="","",(VLOOKUP($E52,'DTOC Backsheet'!$D$5:$AF$183,M$9,FALSE))),"")</f>
        <v>0</v>
      </c>
      <c r="N52" s="126">
        <f ca="1">IFERROR(IF((VLOOKUP($E52,'DTOC Backsheet'!$D$5:$AF$183,N$9,FALSE))="","",(VLOOKUP($E52,'DTOC Backsheet'!$D$5:$AF$183,N$9,FALSE))),"")</f>
        <v>0</v>
      </c>
    </row>
    <row r="53" spans="1:14" ht="15" customHeight="1" x14ac:dyDescent="0.3">
      <c r="A53" s="56">
        <v>39</v>
      </c>
      <c r="B53" s="97" t="str">
        <f ca="1">IFERROR(IF((VLOOKUP($E53,'Org List'!$AJ$10:$AL$188,3,FALSE))="","",(VLOOKUP($E53,'Org List'!$AJ$10:$AL$188,3,FALSE))),"")</f>
        <v>South West England Commissioning Region</v>
      </c>
      <c r="C53" s="98" t="str">
        <f ca="1">IFERROR(IF((VLOOKUP($E53,'Org List'!$AO$10:$AQ$188,3,FALSE))="","",(VLOOKUP($E53,'Org List'!$AO$10:$AQ$188,3,FALSE))),"")</f>
        <v>South West Region</v>
      </c>
      <c r="D53" s="116" t="str">
        <f ca="1">IFERROR(IF((VLOOKUP($E53,'Org List'!$AT$10:$AV$188,3,FALSE))="","",(VLOOKUP($E53,'Org List'!$AT$10:$AV$188,3,FALSE))),"")</f>
        <v>NHS England South West (South West South)</v>
      </c>
      <c r="E53" s="97" t="str">
        <f t="shared" ca="1" si="1"/>
        <v>E06000028 &amp; E06000029</v>
      </c>
      <c r="F53" s="99" t="str">
        <f ca="1">IF(E53="","",VLOOKUP(E53,'Org List'!$J$9:$K$488,2,0))</f>
        <v>Bournemouth &amp; Poole</v>
      </c>
      <c r="G53" s="123">
        <f ca="1">IFERROR(IF((VLOOKUP($E53,'DTOC Backsheet'!$D$5:$AF$183,G$9,FALSE))="","",(VLOOKUP($E53,'DTOC Backsheet'!$D$5:$AF$183,G$9,FALSE))),"")</f>
        <v>1279.6095064873807</v>
      </c>
      <c r="H53" s="124">
        <f ca="1">IFERROR(IF((VLOOKUP($E53,'DTOC Backsheet'!$D$5:$AF$183,H$9,FALSE))="","",(VLOOKUP($E53,'DTOC Backsheet'!$D$5:$AF$183,H$9,FALSE))),"")</f>
        <v>1425.401374302754</v>
      </c>
      <c r="I53" s="124">
        <f ca="1">IFERROR(IF((VLOOKUP($E53,'DTOC Backsheet'!$D$5:$AF$183,I$9,FALSE))="","",(VLOOKUP($E53,'DTOC Backsheet'!$D$5:$AF$183,I$9,FALSE))),"")</f>
        <v>1082.3616853254055</v>
      </c>
      <c r="J53" s="125">
        <f ca="1">IFERROR(IF((VLOOKUP($E53,'DTOC Backsheet'!$D$5:$AF$183,J$9,FALSE))="","",(VLOOKUP($E53,'DTOC Backsheet'!$D$5:$AF$183,J$9,FALSE))),"")</f>
        <v>1001.6627210865754</v>
      </c>
      <c r="K53" s="184">
        <f ca="1">IFERROR(IF((VLOOKUP($E53,'DTOC Backsheet'!$D$5:$AF$183,K$9,FALSE))="","",(VLOOKUP($E53,'DTOC Backsheet'!$D$5:$AF$183,K$9,FALSE))),"")</f>
        <v>886.3455463245715</v>
      </c>
      <c r="L53" s="126">
        <f ca="1">IFERROR(IF((VLOOKUP($E53,'DTOC Backsheet'!$D$5:$AF$183,L$9,FALSE))="","",(VLOOKUP($E53,'DTOC Backsheet'!$D$5:$AF$183,L$9,FALSE))),"")</f>
        <v>920.0536435626957</v>
      </c>
      <c r="M53" s="127">
        <f ca="1">IFERROR(IF((VLOOKUP($E53,'DTOC Backsheet'!$D$5:$AF$183,M$9,FALSE))="","",(VLOOKUP($E53,'DTOC Backsheet'!$D$5:$AF$183,M$9,FALSE))),"")</f>
        <v>0</v>
      </c>
      <c r="N53" s="126">
        <f ca="1">IFERROR(IF((VLOOKUP($E53,'DTOC Backsheet'!$D$5:$AF$183,N$9,FALSE))="","",(VLOOKUP($E53,'DTOC Backsheet'!$D$5:$AF$183,N$9,FALSE))),"")</f>
        <v>0</v>
      </c>
    </row>
    <row r="54" spans="1:14" ht="15" customHeight="1" x14ac:dyDescent="0.3">
      <c r="A54" s="56">
        <v>40</v>
      </c>
      <c r="B54" s="97" t="str">
        <f ca="1">IFERROR(IF((VLOOKUP($E54,'Org List'!$AJ$10:$AL$188,3,FALSE))="","",(VLOOKUP($E54,'Org List'!$AJ$10:$AL$188,3,FALSE))),"")</f>
        <v>South East England Commissioning Region</v>
      </c>
      <c r="C54" s="98" t="str">
        <f ca="1">IFERROR(IF((VLOOKUP($E54,'Org List'!$AO$10:$AQ$188,3,FALSE))="","",(VLOOKUP($E54,'Org List'!$AO$10:$AQ$188,3,FALSE))),"")</f>
        <v>South East Region</v>
      </c>
      <c r="D54" s="116" t="str">
        <f ca="1">IFERROR(IF((VLOOKUP($E54,'Org List'!$AT$10:$AV$188,3,FALSE))="","",(VLOOKUP($E54,'Org List'!$AT$10:$AV$188,3,FALSE))),"")</f>
        <v>NHS England South East (Hampshire, Isle of Wight and Thames Valley)</v>
      </c>
      <c r="E54" s="97" t="str">
        <f t="shared" ca="1" si="1"/>
        <v>E06000036</v>
      </c>
      <c r="F54" s="99" t="str">
        <f ca="1">IF(E54="","",VLOOKUP(E54,'Org List'!$J$9:$K$488,2,0))</f>
        <v>Bracknell Forest</v>
      </c>
      <c r="G54" s="123">
        <f ca="1">IFERROR(IF((VLOOKUP($E54,'DTOC Backsheet'!$D$5:$AF$183,G$9,FALSE))="","",(VLOOKUP($E54,'DTOC Backsheet'!$D$5:$AF$183,G$9,FALSE))),"")</f>
        <v>1331.4410764197344</v>
      </c>
      <c r="H54" s="124">
        <f ca="1">IFERROR(IF((VLOOKUP($E54,'DTOC Backsheet'!$D$5:$AF$183,H$9,FALSE))="","",(VLOOKUP($E54,'DTOC Backsheet'!$D$5:$AF$183,H$9,FALSE))),"")</f>
        <v>1191.6885142894287</v>
      </c>
      <c r="I54" s="124">
        <f ca="1">IFERROR(IF((VLOOKUP($E54,'DTOC Backsheet'!$D$5:$AF$183,I$9,FALSE))="","",(VLOOKUP($E54,'DTOC Backsheet'!$D$5:$AF$183,I$9,FALSE))),"")</f>
        <v>1242.6061144454316</v>
      </c>
      <c r="J54" s="125">
        <f ca="1">IFERROR(IF((VLOOKUP($E54,'DTOC Backsheet'!$D$5:$AF$183,J$9,FALSE))="","",(VLOOKUP($E54,'DTOC Backsheet'!$D$5:$AF$183,J$9,FALSE))),"")</f>
        <v>1079.56258965388</v>
      </c>
      <c r="K54" s="184">
        <f ca="1">IFERROR(IF((VLOOKUP($E54,'DTOC Backsheet'!$D$5:$AF$183,K$9,FALSE))="","",(VLOOKUP($E54,'DTOC Backsheet'!$D$5:$AF$183,K$9,FALSE))),"")</f>
        <v>1233.4782928647521</v>
      </c>
      <c r="L54" s="126">
        <f ca="1">IFERROR(IF((VLOOKUP($E54,'DTOC Backsheet'!$D$5:$AF$183,L$9,FALSE))="","",(VLOOKUP($E54,'DTOC Backsheet'!$D$5:$AF$183,L$9,FALSE))),"")</f>
        <v>994.53223613178966</v>
      </c>
      <c r="M54" s="127">
        <f ca="1">IFERROR(IF((VLOOKUP($E54,'DTOC Backsheet'!$D$5:$AF$183,M$9,FALSE))="","",(VLOOKUP($E54,'DTOC Backsheet'!$D$5:$AF$183,M$9,FALSE))),"")</f>
        <v>0</v>
      </c>
      <c r="N54" s="126">
        <f ca="1">IFERROR(IF((VLOOKUP($E54,'DTOC Backsheet'!$D$5:$AF$183,N$9,FALSE))="","",(VLOOKUP($E54,'DTOC Backsheet'!$D$5:$AF$183,N$9,FALSE))),"")</f>
        <v>0</v>
      </c>
    </row>
    <row r="55" spans="1:14" ht="15" customHeight="1" x14ac:dyDescent="0.3">
      <c r="A55" s="56">
        <v>41</v>
      </c>
      <c r="B55" s="97" t="str">
        <f ca="1">IFERROR(IF((VLOOKUP($E55,'Org List'!$AJ$10:$AL$188,3,FALSE))="","",(VLOOKUP($E55,'Org List'!$AJ$10:$AL$188,3,FALSE))),"")</f>
        <v>North of England Commissioning Region</v>
      </c>
      <c r="C55" s="98" t="str">
        <f ca="1">IFERROR(IF((VLOOKUP($E55,'Org List'!$AO$10:$AQ$188,3,FALSE))="","",(VLOOKUP($E55,'Org List'!$AO$10:$AQ$188,3,FALSE))),"")</f>
        <v>Yorkshire and The Humber Region</v>
      </c>
      <c r="D55" s="116" t="str">
        <f ca="1">IFERROR(IF((VLOOKUP($E55,'Org List'!$AT$10:$AV$188,3,FALSE))="","",(VLOOKUP($E55,'Org List'!$AT$10:$AV$188,3,FALSE))),"")</f>
        <v>NHS England North (Yorkshire And Humber)</v>
      </c>
      <c r="E55" s="97" t="str">
        <f t="shared" ca="1" si="1"/>
        <v>E08000032</v>
      </c>
      <c r="F55" s="99" t="str">
        <f ca="1">IF(E55="","",VLOOKUP(E55,'Org List'!$J$9:$K$488,2,0))</f>
        <v>Bradford</v>
      </c>
      <c r="G55" s="123">
        <f ca="1">IFERROR(IF((VLOOKUP($E55,'DTOC Backsheet'!$D$5:$AF$183,G$9,FALSE))="","",(VLOOKUP($E55,'DTOC Backsheet'!$D$5:$AF$183,G$9,FALSE))),"")</f>
        <v>249.74948753032854</v>
      </c>
      <c r="H55" s="124">
        <f ca="1">IFERROR(IF((VLOOKUP($E55,'DTOC Backsheet'!$D$5:$AF$183,H$9,FALSE))="","",(VLOOKUP($E55,'DTOC Backsheet'!$D$5:$AF$183,H$9,FALSE))),"")</f>
        <v>436.42578472713217</v>
      </c>
      <c r="I55" s="124">
        <f ca="1">IFERROR(IF((VLOOKUP($E55,'DTOC Backsheet'!$D$5:$AF$183,I$9,FALSE))="","",(VLOOKUP($E55,'DTOC Backsheet'!$D$5:$AF$183,I$9,FALSE))),"")</f>
        <v>336.72945161930244</v>
      </c>
      <c r="J55" s="125">
        <f ca="1">IFERROR(IF((VLOOKUP($E55,'DTOC Backsheet'!$D$5:$AF$183,J$9,FALSE))="","",(VLOOKUP($E55,'DTOC Backsheet'!$D$5:$AF$183,J$9,FALSE))),"")</f>
        <v>251.53209123199406</v>
      </c>
      <c r="K55" s="184">
        <f ca="1">IFERROR(IF((VLOOKUP($E55,'DTOC Backsheet'!$D$5:$AF$183,K$9,FALSE))="","",(VLOOKUP($E55,'DTOC Backsheet'!$D$5:$AF$183,K$9,FALSE))),"")</f>
        <v>223.1046500433126</v>
      </c>
      <c r="L55" s="126">
        <f ca="1">IFERROR(IF((VLOOKUP($E55,'DTOC Backsheet'!$D$5:$AF$183,L$9,FALSE))="","",(VLOOKUP($E55,'DTOC Backsheet'!$D$5:$AF$183,L$9,FALSE))),"")</f>
        <v>243.15614873890041</v>
      </c>
      <c r="M55" s="127">
        <f ca="1">IFERROR(IF((VLOOKUP($E55,'DTOC Backsheet'!$D$5:$AF$183,M$9,FALSE))="","",(VLOOKUP($E55,'DTOC Backsheet'!$D$5:$AF$183,M$9,FALSE))),"")</f>
        <v>0</v>
      </c>
      <c r="N55" s="126">
        <f ca="1">IFERROR(IF((VLOOKUP($E55,'DTOC Backsheet'!$D$5:$AF$183,N$9,FALSE))="","",(VLOOKUP($E55,'DTOC Backsheet'!$D$5:$AF$183,N$9,FALSE))),"")</f>
        <v>0</v>
      </c>
    </row>
    <row r="56" spans="1:14" ht="15" customHeight="1" x14ac:dyDescent="0.3">
      <c r="A56" s="56">
        <v>42</v>
      </c>
      <c r="B56" s="97" t="str">
        <f ca="1">IFERROR(IF((VLOOKUP($E56,'Org List'!$AJ$10:$AL$188,3,FALSE))="","",(VLOOKUP($E56,'Org List'!$AJ$10:$AL$188,3,FALSE))),"")</f>
        <v>London Commissioning Region</v>
      </c>
      <c r="C56" s="98" t="str">
        <f ca="1">IFERROR(IF((VLOOKUP($E56,'Org List'!$AO$10:$AQ$188,3,FALSE))="","",(VLOOKUP($E56,'Org List'!$AO$10:$AQ$188,3,FALSE))),"")</f>
        <v>London Region</v>
      </c>
      <c r="D56" s="116" t="str">
        <f ca="1">IFERROR(IF((VLOOKUP($E56,'Org List'!$AT$10:$AV$188,3,FALSE))="","",(VLOOKUP($E56,'Org List'!$AT$10:$AV$188,3,FALSE))),"")</f>
        <v>NHS England London</v>
      </c>
      <c r="E56" s="97" t="str">
        <f t="shared" ca="1" si="1"/>
        <v>E09000005</v>
      </c>
      <c r="F56" s="99" t="str">
        <f ca="1">IF(E56="","",VLOOKUP(E56,'Org List'!$J$9:$K$488,2,0))</f>
        <v>Brent</v>
      </c>
      <c r="G56" s="123">
        <f ca="1">IFERROR(IF((VLOOKUP($E56,'DTOC Backsheet'!$D$5:$AF$183,G$9,FALSE))="","",(VLOOKUP($E56,'DTOC Backsheet'!$D$5:$AF$183,G$9,FALSE))),"")</f>
        <v>684.18813782355824</v>
      </c>
      <c r="H56" s="124">
        <f ca="1">IFERROR(IF((VLOOKUP($E56,'DTOC Backsheet'!$D$5:$AF$183,H$9,FALSE))="","",(VLOOKUP($E56,'DTOC Backsheet'!$D$5:$AF$183,H$9,FALSE))),"")</f>
        <v>759.72314432354426</v>
      </c>
      <c r="I56" s="124">
        <f ca="1">IFERROR(IF((VLOOKUP($E56,'DTOC Backsheet'!$D$5:$AF$183,I$9,FALSE))="","",(VLOOKUP($E56,'DTOC Backsheet'!$D$5:$AF$183,I$9,FALSE))),"")</f>
        <v>902.44455134193913</v>
      </c>
      <c r="J56" s="125">
        <f ca="1">IFERROR(IF((VLOOKUP($E56,'DTOC Backsheet'!$D$5:$AF$183,J$9,FALSE))="","",(VLOOKUP($E56,'DTOC Backsheet'!$D$5:$AF$183,J$9,FALSE))),"")</f>
        <v>841.46095780116036</v>
      </c>
      <c r="K56" s="184">
        <f ca="1">IFERROR(IF((VLOOKUP($E56,'DTOC Backsheet'!$D$5:$AF$183,K$9,FALSE))="","",(VLOOKUP($E56,'DTOC Backsheet'!$D$5:$AF$183,K$9,FALSE))),"")</f>
        <v>1233.7209531671149</v>
      </c>
      <c r="L56" s="126">
        <f ca="1">IFERROR(IF((VLOOKUP($E56,'DTOC Backsheet'!$D$5:$AF$183,L$9,FALSE))="","",(VLOOKUP($E56,'DTOC Backsheet'!$D$5:$AF$183,L$9,FALSE))),"")</f>
        <v>1085.4371847576058</v>
      </c>
      <c r="M56" s="127">
        <f ca="1">IFERROR(IF((VLOOKUP($E56,'DTOC Backsheet'!$D$5:$AF$183,M$9,FALSE))="","",(VLOOKUP($E56,'DTOC Backsheet'!$D$5:$AF$183,M$9,FALSE))),"")</f>
        <v>0</v>
      </c>
      <c r="N56" s="126">
        <f ca="1">IFERROR(IF((VLOOKUP($E56,'DTOC Backsheet'!$D$5:$AF$183,N$9,FALSE))="","",(VLOOKUP($E56,'DTOC Backsheet'!$D$5:$AF$183,N$9,FALSE))),"")</f>
        <v>0</v>
      </c>
    </row>
    <row r="57" spans="1:14" ht="15" customHeight="1" x14ac:dyDescent="0.3">
      <c r="A57" s="56">
        <v>43</v>
      </c>
      <c r="B57" s="97" t="str">
        <f ca="1">IFERROR(IF((VLOOKUP($E57,'Org List'!$AJ$10:$AL$188,3,FALSE))="","",(VLOOKUP($E57,'Org List'!$AJ$10:$AL$188,3,FALSE))),"")</f>
        <v>South East England Commissioning Region</v>
      </c>
      <c r="C57" s="98" t="str">
        <f ca="1">IFERROR(IF((VLOOKUP($E57,'Org List'!$AO$10:$AQ$188,3,FALSE))="","",(VLOOKUP($E57,'Org List'!$AO$10:$AQ$188,3,FALSE))),"")</f>
        <v>South East Region</v>
      </c>
      <c r="D57" s="116" t="str">
        <f ca="1">IFERROR(IF((VLOOKUP($E57,'Org List'!$AT$10:$AV$188,3,FALSE))="","",(VLOOKUP($E57,'Org List'!$AT$10:$AV$188,3,FALSE))),"")</f>
        <v>NHS England South East (Kent, Surrey and Sussex)</v>
      </c>
      <c r="E57" s="97" t="str">
        <f t="shared" ca="1" si="1"/>
        <v>E06000043</v>
      </c>
      <c r="F57" s="99" t="str">
        <f ca="1">IF(E57="","",VLOOKUP(E57,'Org List'!$J$9:$K$488,2,0))</f>
        <v>Brighton and Hove</v>
      </c>
      <c r="G57" s="123">
        <f ca="1">IFERROR(IF((VLOOKUP($E57,'DTOC Backsheet'!$D$5:$AF$183,G$9,FALSE))="","",(VLOOKUP($E57,'DTOC Backsheet'!$D$5:$AF$183,G$9,FALSE))),"")</f>
        <v>1115.214989838684</v>
      </c>
      <c r="H57" s="124">
        <f ca="1">IFERROR(IF((VLOOKUP($E57,'DTOC Backsheet'!$D$5:$AF$183,H$9,FALSE))="","",(VLOOKUP($E57,'DTOC Backsheet'!$D$5:$AF$183,H$9,FALSE))),"")</f>
        <v>1181.4111158896001</v>
      </c>
      <c r="I57" s="124">
        <f ca="1">IFERROR(IF((VLOOKUP($E57,'DTOC Backsheet'!$D$5:$AF$183,I$9,FALSE))="","",(VLOOKUP($E57,'DTOC Backsheet'!$D$5:$AF$183,I$9,FALSE))),"")</f>
        <v>1222.3093593732872</v>
      </c>
      <c r="J57" s="125">
        <f ca="1">IFERROR(IF((VLOOKUP($E57,'DTOC Backsheet'!$D$5:$AF$183,J$9,FALSE))="","",(VLOOKUP($E57,'DTOC Backsheet'!$D$5:$AF$183,J$9,FALSE))),"")</f>
        <v>1100.8445575395863</v>
      </c>
      <c r="K57" s="184">
        <f ca="1">IFERROR(IF((VLOOKUP($E57,'DTOC Backsheet'!$D$5:$AF$183,K$9,FALSE))="","",(VLOOKUP($E57,'DTOC Backsheet'!$D$5:$AF$183,K$9,FALSE))),"")</f>
        <v>1075.0402616728741</v>
      </c>
      <c r="L57" s="126">
        <f ca="1">IFERROR(IF((VLOOKUP($E57,'DTOC Backsheet'!$D$5:$AF$183,L$9,FALSE))="","",(VLOOKUP($E57,'DTOC Backsheet'!$D$5:$AF$183,L$9,FALSE))),"")</f>
        <v>1052.9817506900392</v>
      </c>
      <c r="M57" s="127">
        <f ca="1">IFERROR(IF((VLOOKUP($E57,'DTOC Backsheet'!$D$5:$AF$183,M$9,FALSE))="","",(VLOOKUP($E57,'DTOC Backsheet'!$D$5:$AF$183,M$9,FALSE))),"")</f>
        <v>0</v>
      </c>
      <c r="N57" s="126">
        <f ca="1">IFERROR(IF((VLOOKUP($E57,'DTOC Backsheet'!$D$5:$AF$183,N$9,FALSE))="","",(VLOOKUP($E57,'DTOC Backsheet'!$D$5:$AF$183,N$9,FALSE))),"")</f>
        <v>0</v>
      </c>
    </row>
    <row r="58" spans="1:14" ht="15" customHeight="1" x14ac:dyDescent="0.3">
      <c r="A58" s="56">
        <v>44</v>
      </c>
      <c r="B58" s="97" t="str">
        <f ca="1">IFERROR(IF((VLOOKUP($E58,'Org List'!$AJ$10:$AL$188,3,FALSE))="","",(VLOOKUP($E58,'Org List'!$AJ$10:$AL$188,3,FALSE))),"")</f>
        <v>South West England Commissioning Region</v>
      </c>
      <c r="C58" s="98" t="str">
        <f ca="1">IFERROR(IF((VLOOKUP($E58,'Org List'!$AO$10:$AQ$188,3,FALSE))="","",(VLOOKUP($E58,'Org List'!$AO$10:$AQ$188,3,FALSE))),"")</f>
        <v>South West Region</v>
      </c>
      <c r="D58" s="116" t="str">
        <f ca="1">IFERROR(IF((VLOOKUP($E58,'Org List'!$AT$10:$AV$188,3,FALSE))="","",(VLOOKUP($E58,'Org List'!$AT$10:$AV$188,3,FALSE))),"")</f>
        <v>NHS England South West (South West North)</v>
      </c>
      <c r="E58" s="97" t="str">
        <f t="shared" ca="1" si="1"/>
        <v>E06000023</v>
      </c>
      <c r="F58" s="99" t="str">
        <f ca="1">IF(E58="","",VLOOKUP(E58,'Org List'!$J$9:$K$488,2,0))</f>
        <v>Bristol, City of</v>
      </c>
      <c r="G58" s="123">
        <f ca="1">IFERROR(IF((VLOOKUP($E58,'DTOC Backsheet'!$D$5:$AF$183,G$9,FALSE))="","",(VLOOKUP($E58,'DTOC Backsheet'!$D$5:$AF$183,G$9,FALSE))),"")</f>
        <v>1324.1461625220372</v>
      </c>
      <c r="H58" s="124">
        <f ca="1">IFERROR(IF((VLOOKUP($E58,'DTOC Backsheet'!$D$5:$AF$183,H$9,FALSE))="","",(VLOOKUP($E58,'DTOC Backsheet'!$D$5:$AF$183,H$9,FALSE))),"")</f>
        <v>1629.3814263657569</v>
      </c>
      <c r="I58" s="124">
        <f ca="1">IFERROR(IF((VLOOKUP($E58,'DTOC Backsheet'!$D$5:$AF$183,I$9,FALSE))="","",(VLOOKUP($E58,'DTOC Backsheet'!$D$5:$AF$183,I$9,FALSE))),"")</f>
        <v>1711.5075063237082</v>
      </c>
      <c r="J58" s="125">
        <f ca="1">IFERROR(IF((VLOOKUP($E58,'DTOC Backsheet'!$D$5:$AF$183,J$9,FALSE))="","",(VLOOKUP($E58,'DTOC Backsheet'!$D$5:$AF$183,J$9,FALSE))),"")</f>
        <v>1476.9622860383338</v>
      </c>
      <c r="K58" s="184">
        <f ca="1">IFERROR(IF((VLOOKUP($E58,'DTOC Backsheet'!$D$5:$AF$183,K$9,FALSE))="","",(VLOOKUP($E58,'DTOC Backsheet'!$D$5:$AF$183,K$9,FALSE))),"")</f>
        <v>1198.2748561507931</v>
      </c>
      <c r="L58" s="126">
        <f ca="1">IFERROR(IF((VLOOKUP($E58,'DTOC Backsheet'!$D$5:$AF$183,L$9,FALSE))="","",(VLOOKUP($E58,'DTOC Backsheet'!$D$5:$AF$183,L$9,FALSE))),"")</f>
        <v>1411.277469876673</v>
      </c>
      <c r="M58" s="127">
        <f ca="1">IFERROR(IF((VLOOKUP($E58,'DTOC Backsheet'!$D$5:$AF$183,M$9,FALSE))="","",(VLOOKUP($E58,'DTOC Backsheet'!$D$5:$AF$183,M$9,FALSE))),"")</f>
        <v>0</v>
      </c>
      <c r="N58" s="126">
        <f ca="1">IFERROR(IF((VLOOKUP($E58,'DTOC Backsheet'!$D$5:$AF$183,N$9,FALSE))="","",(VLOOKUP($E58,'DTOC Backsheet'!$D$5:$AF$183,N$9,FALSE))),"")</f>
        <v>0</v>
      </c>
    </row>
    <row r="59" spans="1:14" ht="15" customHeight="1" x14ac:dyDescent="0.3">
      <c r="A59" s="56">
        <v>45</v>
      </c>
      <c r="B59" s="97" t="str">
        <f ca="1">IFERROR(IF((VLOOKUP($E59,'Org List'!$AJ$10:$AL$188,3,FALSE))="","",(VLOOKUP($E59,'Org List'!$AJ$10:$AL$188,3,FALSE))),"")</f>
        <v>London Commissioning Region</v>
      </c>
      <c r="C59" s="98" t="str">
        <f ca="1">IFERROR(IF((VLOOKUP($E59,'Org List'!$AO$10:$AQ$188,3,FALSE))="","",(VLOOKUP($E59,'Org List'!$AO$10:$AQ$188,3,FALSE))),"")</f>
        <v>London Region</v>
      </c>
      <c r="D59" s="116" t="str">
        <f ca="1">IFERROR(IF((VLOOKUP($E59,'Org List'!$AT$10:$AV$188,3,FALSE))="","",(VLOOKUP($E59,'Org List'!$AT$10:$AV$188,3,FALSE))),"")</f>
        <v>NHS England London</v>
      </c>
      <c r="E59" s="97" t="str">
        <f t="shared" ca="1" si="1"/>
        <v>E09000006</v>
      </c>
      <c r="F59" s="99" t="str">
        <f ca="1">IF(E59="","",VLOOKUP(E59,'Org List'!$J$9:$K$488,2,0))</f>
        <v>Bromley</v>
      </c>
      <c r="G59" s="123">
        <f ca="1">IFERROR(IF((VLOOKUP($E59,'DTOC Backsheet'!$D$5:$AF$183,G$9,FALSE))="","",(VLOOKUP($E59,'DTOC Backsheet'!$D$5:$AF$183,G$9,FALSE))),"")</f>
        <v>581.16310945760722</v>
      </c>
      <c r="H59" s="124">
        <f ca="1">IFERROR(IF((VLOOKUP($E59,'DTOC Backsheet'!$D$5:$AF$183,H$9,FALSE))="","",(VLOOKUP($E59,'DTOC Backsheet'!$D$5:$AF$183,H$9,FALSE))),"")</f>
        <v>566.28157430977092</v>
      </c>
      <c r="I59" s="124">
        <f ca="1">IFERROR(IF((VLOOKUP($E59,'DTOC Backsheet'!$D$5:$AF$183,I$9,FALSE))="","",(VLOOKUP($E59,'DTOC Backsheet'!$D$5:$AF$183,I$9,FALSE))),"")</f>
        <v>624.2412375171333</v>
      </c>
      <c r="J59" s="125">
        <f ca="1">IFERROR(IF((VLOOKUP($E59,'DTOC Backsheet'!$D$5:$AF$183,J$9,FALSE))="","",(VLOOKUP($E59,'DTOC Backsheet'!$D$5:$AF$183,J$9,FALSE))),"")</f>
        <v>569.56706188197859</v>
      </c>
      <c r="K59" s="184">
        <f ca="1">IFERROR(IF((VLOOKUP($E59,'DTOC Backsheet'!$D$5:$AF$183,K$9,FALSE))="","",(VLOOKUP($E59,'DTOC Backsheet'!$D$5:$AF$183,K$9,FALSE))),"")</f>
        <v>291.92725341205141</v>
      </c>
      <c r="L59" s="126">
        <f ca="1">IFERROR(IF((VLOOKUP($E59,'DTOC Backsheet'!$D$5:$AF$183,L$9,FALSE))="","",(VLOOKUP($E59,'DTOC Backsheet'!$D$5:$AF$183,L$9,FALSE))),"")</f>
        <v>289.6103704484637</v>
      </c>
      <c r="M59" s="127">
        <f ca="1">IFERROR(IF((VLOOKUP($E59,'DTOC Backsheet'!$D$5:$AF$183,M$9,FALSE))="","",(VLOOKUP($E59,'DTOC Backsheet'!$D$5:$AF$183,M$9,FALSE))),"")</f>
        <v>0</v>
      </c>
      <c r="N59" s="126">
        <f ca="1">IFERROR(IF((VLOOKUP($E59,'DTOC Backsheet'!$D$5:$AF$183,N$9,FALSE))="","",(VLOOKUP($E59,'DTOC Backsheet'!$D$5:$AF$183,N$9,FALSE))),"")</f>
        <v>0</v>
      </c>
    </row>
    <row r="60" spans="1:14" ht="15" customHeight="1" x14ac:dyDescent="0.3">
      <c r="A60" s="56">
        <v>46</v>
      </c>
      <c r="B60" s="97" t="str">
        <f ca="1">IFERROR(IF((VLOOKUP($E60,'Org List'!$AJ$10:$AL$188,3,FALSE))="","",(VLOOKUP($E60,'Org List'!$AJ$10:$AL$188,3,FALSE))),"")</f>
        <v>South East England Commissioning Region</v>
      </c>
      <c r="C60" s="98" t="str">
        <f ca="1">IFERROR(IF((VLOOKUP($E60,'Org List'!$AO$10:$AQ$188,3,FALSE))="","",(VLOOKUP($E60,'Org List'!$AO$10:$AQ$188,3,FALSE))),"")</f>
        <v>South East Region</v>
      </c>
      <c r="D60" s="116" t="str">
        <f ca="1">IFERROR(IF((VLOOKUP($E60,'Org List'!$AT$10:$AV$188,3,FALSE))="","",(VLOOKUP($E60,'Org List'!$AT$10:$AV$188,3,FALSE))),"")</f>
        <v>NHS England South East (Hampshire, Isle of Wight and Thames Valley)</v>
      </c>
      <c r="E60" s="97" t="str">
        <f t="shared" ca="1" si="1"/>
        <v>E10000002</v>
      </c>
      <c r="F60" s="99" t="str">
        <f ca="1">IF(E60="","",VLOOKUP(E60,'Org List'!$J$9:$K$488,2,0))</f>
        <v>Buckinghamshire</v>
      </c>
      <c r="G60" s="123">
        <f ca="1">IFERROR(IF((VLOOKUP($E60,'DTOC Backsheet'!$D$5:$AF$183,G$9,FALSE))="","",(VLOOKUP($E60,'DTOC Backsheet'!$D$5:$AF$183,G$9,FALSE))),"")</f>
        <v>975.91578396630189</v>
      </c>
      <c r="H60" s="124">
        <f ca="1">IFERROR(IF((VLOOKUP($E60,'DTOC Backsheet'!$D$5:$AF$183,H$9,FALSE))="","",(VLOOKUP($E60,'DTOC Backsheet'!$D$5:$AF$183,H$9,FALSE))),"")</f>
        <v>1161.2162492763593</v>
      </c>
      <c r="I60" s="124">
        <f ca="1">IFERROR(IF((VLOOKUP($E60,'DTOC Backsheet'!$D$5:$AF$183,I$9,FALSE))="","",(VLOOKUP($E60,'DTOC Backsheet'!$D$5:$AF$183,I$9,FALSE))),"")</f>
        <v>945.15348449652777</v>
      </c>
      <c r="J60" s="125">
        <f ca="1">IFERROR(IF((VLOOKUP($E60,'DTOC Backsheet'!$D$5:$AF$183,J$9,FALSE))="","",(VLOOKUP($E60,'DTOC Backsheet'!$D$5:$AF$183,J$9,FALSE))),"")</f>
        <v>1045.8317301286463</v>
      </c>
      <c r="K60" s="184">
        <f ca="1">IFERROR(IF((VLOOKUP($E60,'DTOC Backsheet'!$D$5:$AF$183,K$9,FALSE))="","",(VLOOKUP($E60,'DTOC Backsheet'!$D$5:$AF$183,K$9,FALSE))),"")</f>
        <v>1230.8561137746276</v>
      </c>
      <c r="L60" s="126">
        <f ca="1">IFERROR(IF((VLOOKUP($E60,'DTOC Backsheet'!$D$5:$AF$183,L$9,FALSE))="","",(VLOOKUP($E60,'DTOC Backsheet'!$D$5:$AF$183,L$9,FALSE))),"")</f>
        <v>1105.1067272240514</v>
      </c>
      <c r="M60" s="127">
        <f ca="1">IFERROR(IF((VLOOKUP($E60,'DTOC Backsheet'!$D$5:$AF$183,M$9,FALSE))="","",(VLOOKUP($E60,'DTOC Backsheet'!$D$5:$AF$183,M$9,FALSE))),"")</f>
        <v>0</v>
      </c>
      <c r="N60" s="126">
        <f ca="1">IFERROR(IF((VLOOKUP($E60,'DTOC Backsheet'!$D$5:$AF$183,N$9,FALSE))="","",(VLOOKUP($E60,'DTOC Backsheet'!$D$5:$AF$183,N$9,FALSE))),"")</f>
        <v>0</v>
      </c>
    </row>
    <row r="61" spans="1:14" ht="15" customHeight="1" x14ac:dyDescent="0.3">
      <c r="A61" s="56">
        <v>47</v>
      </c>
      <c r="B61" s="97" t="str">
        <f ca="1">IFERROR(IF((VLOOKUP($E61,'Org List'!$AJ$10:$AL$188,3,FALSE))="","",(VLOOKUP($E61,'Org List'!$AJ$10:$AL$188,3,FALSE))),"")</f>
        <v>North of England Commissioning Region</v>
      </c>
      <c r="C61" s="98" t="str">
        <f ca="1">IFERROR(IF((VLOOKUP($E61,'Org List'!$AO$10:$AQ$188,3,FALSE))="","",(VLOOKUP($E61,'Org List'!$AO$10:$AQ$188,3,FALSE))),"")</f>
        <v>North West Region</v>
      </c>
      <c r="D61" s="116" t="str">
        <f ca="1">IFERROR(IF((VLOOKUP($E61,'Org List'!$AT$10:$AV$188,3,FALSE))="","",(VLOOKUP($E61,'Org List'!$AT$10:$AV$188,3,FALSE))),"")</f>
        <v>NHS England North (Greater Manchester)</v>
      </c>
      <c r="E61" s="97" t="str">
        <f t="shared" ca="1" si="1"/>
        <v>E08000002</v>
      </c>
      <c r="F61" s="99" t="str">
        <f ca="1">IF(E61="","",VLOOKUP(E61,'Org List'!$J$9:$K$488,2,0))</f>
        <v>Bury</v>
      </c>
      <c r="G61" s="123">
        <f ca="1">IFERROR(IF((VLOOKUP($E61,'DTOC Backsheet'!$D$5:$AF$183,G$9,FALSE))="","",(VLOOKUP($E61,'DTOC Backsheet'!$D$5:$AF$183,G$9,FALSE))),"")</f>
        <v>1189.6392860799235</v>
      </c>
      <c r="H61" s="124">
        <f ca="1">IFERROR(IF((VLOOKUP($E61,'DTOC Backsheet'!$D$5:$AF$183,H$9,FALSE))="","",(VLOOKUP($E61,'DTOC Backsheet'!$D$5:$AF$183,H$9,FALSE))),"")</f>
        <v>1816.8788178684777</v>
      </c>
      <c r="I61" s="124">
        <f ca="1">IFERROR(IF((VLOOKUP($E61,'DTOC Backsheet'!$D$5:$AF$183,I$9,FALSE))="","",(VLOOKUP($E61,'DTOC Backsheet'!$D$5:$AF$183,I$9,FALSE))),"")</f>
        <v>2168.3786643005838</v>
      </c>
      <c r="J61" s="125">
        <f ca="1">IFERROR(IF((VLOOKUP($E61,'DTOC Backsheet'!$D$5:$AF$183,J$9,FALSE))="","",(VLOOKUP($E61,'DTOC Backsheet'!$D$5:$AF$183,J$9,FALSE))),"")</f>
        <v>1800.5105632982365</v>
      </c>
      <c r="K61" s="184">
        <f ca="1">IFERROR(IF((VLOOKUP($E61,'DTOC Backsheet'!$D$5:$AF$183,K$9,FALSE))="","",(VLOOKUP($E61,'DTOC Backsheet'!$D$5:$AF$183,K$9,FALSE))),"")</f>
        <v>1508.0557165841396</v>
      </c>
      <c r="L61" s="126">
        <f ca="1">IFERROR(IF((VLOOKUP($E61,'DTOC Backsheet'!$D$5:$AF$183,L$9,FALSE))="","",(VLOOKUP($E61,'DTOC Backsheet'!$D$5:$AF$183,L$9,FALSE))),"")</f>
        <v>1387.7939104587167</v>
      </c>
      <c r="M61" s="127">
        <f ca="1">IFERROR(IF((VLOOKUP($E61,'DTOC Backsheet'!$D$5:$AF$183,M$9,FALSE))="","",(VLOOKUP($E61,'DTOC Backsheet'!$D$5:$AF$183,M$9,FALSE))),"")</f>
        <v>0</v>
      </c>
      <c r="N61" s="126">
        <f ca="1">IFERROR(IF((VLOOKUP($E61,'DTOC Backsheet'!$D$5:$AF$183,N$9,FALSE))="","",(VLOOKUP($E61,'DTOC Backsheet'!$D$5:$AF$183,N$9,FALSE))),"")</f>
        <v>0</v>
      </c>
    </row>
    <row r="62" spans="1:14" ht="15" customHeight="1" x14ac:dyDescent="0.3">
      <c r="A62" s="56">
        <v>48</v>
      </c>
      <c r="B62" s="97" t="str">
        <f ca="1">IFERROR(IF((VLOOKUP($E62,'Org List'!$AJ$10:$AL$188,3,FALSE))="","",(VLOOKUP($E62,'Org List'!$AJ$10:$AL$188,3,FALSE))),"")</f>
        <v>North of England Commissioning Region</v>
      </c>
      <c r="C62" s="98" t="str">
        <f ca="1">IFERROR(IF((VLOOKUP($E62,'Org List'!$AO$10:$AQ$188,3,FALSE))="","",(VLOOKUP($E62,'Org List'!$AO$10:$AQ$188,3,FALSE))),"")</f>
        <v>Yorkshire and The Humber Region</v>
      </c>
      <c r="D62" s="116" t="str">
        <f ca="1">IFERROR(IF((VLOOKUP($E62,'Org List'!$AT$10:$AV$188,3,FALSE))="","",(VLOOKUP($E62,'Org List'!$AT$10:$AV$188,3,FALSE))),"")</f>
        <v>NHS England North (Yorkshire And Humber)</v>
      </c>
      <c r="E62" s="97" t="str">
        <f t="shared" ca="1" si="1"/>
        <v>E08000033</v>
      </c>
      <c r="F62" s="99" t="str">
        <f ca="1">IF(E62="","",VLOOKUP(E62,'Org List'!$J$9:$K$488,2,0))</f>
        <v>Calderdale</v>
      </c>
      <c r="G62" s="123">
        <f ca="1">IFERROR(IF((VLOOKUP($E62,'DTOC Backsheet'!$D$5:$AF$183,G$9,FALSE))="","",(VLOOKUP($E62,'DTOC Backsheet'!$D$5:$AF$183,G$9,FALSE))),"")</f>
        <v>539.54411278370469</v>
      </c>
      <c r="H62" s="124">
        <f ca="1">IFERROR(IF((VLOOKUP($E62,'DTOC Backsheet'!$D$5:$AF$183,H$9,FALSE))="","",(VLOOKUP($E62,'DTOC Backsheet'!$D$5:$AF$183,H$9,FALSE))),"")</f>
        <v>971.3018874857612</v>
      </c>
      <c r="I62" s="124">
        <f ca="1">IFERROR(IF((VLOOKUP($E62,'DTOC Backsheet'!$D$5:$AF$183,I$9,FALSE))="","",(VLOOKUP($E62,'DTOC Backsheet'!$D$5:$AF$183,I$9,FALSE))),"")</f>
        <v>649.16771799174455</v>
      </c>
      <c r="J62" s="125">
        <f ca="1">IFERROR(IF((VLOOKUP($E62,'DTOC Backsheet'!$D$5:$AF$183,J$9,FALSE))="","",(VLOOKUP($E62,'DTOC Backsheet'!$D$5:$AF$183,J$9,FALSE))),"")</f>
        <v>498.81206386222743</v>
      </c>
      <c r="K62" s="184">
        <f ca="1">IFERROR(IF((VLOOKUP($E62,'DTOC Backsheet'!$D$5:$AF$183,K$9,FALSE))="","",(VLOOKUP($E62,'DTOC Backsheet'!$D$5:$AF$183,K$9,FALSE))),"")</f>
        <v>458.05546840031366</v>
      </c>
      <c r="L62" s="126">
        <f ca="1">IFERROR(IF((VLOOKUP($E62,'DTOC Backsheet'!$D$5:$AF$183,L$9,FALSE))="","",(VLOOKUP($E62,'DTOC Backsheet'!$D$5:$AF$183,L$9,FALSE))),"")</f>
        <v>301.11216050219826</v>
      </c>
      <c r="M62" s="127">
        <f ca="1">IFERROR(IF((VLOOKUP($E62,'DTOC Backsheet'!$D$5:$AF$183,M$9,FALSE))="","",(VLOOKUP($E62,'DTOC Backsheet'!$D$5:$AF$183,M$9,FALSE))),"")</f>
        <v>0</v>
      </c>
      <c r="N62" s="126">
        <f ca="1">IFERROR(IF((VLOOKUP($E62,'DTOC Backsheet'!$D$5:$AF$183,N$9,FALSE))="","",(VLOOKUP($E62,'DTOC Backsheet'!$D$5:$AF$183,N$9,FALSE))),"")</f>
        <v>0</v>
      </c>
    </row>
    <row r="63" spans="1:14" ht="15" customHeight="1" x14ac:dyDescent="0.3">
      <c r="A63" s="56">
        <v>49</v>
      </c>
      <c r="B63" s="97" t="str">
        <f ca="1">IFERROR(IF((VLOOKUP($E63,'Org List'!$AJ$10:$AL$188,3,FALSE))="","",(VLOOKUP($E63,'Org List'!$AJ$10:$AL$188,3,FALSE))),"")</f>
        <v>Midlands and East of England Commissioning Region</v>
      </c>
      <c r="C63" s="98" t="str">
        <f ca="1">IFERROR(IF((VLOOKUP($E63,'Org List'!$AO$10:$AQ$188,3,FALSE))="","",(VLOOKUP($E63,'Org List'!$AO$10:$AQ$188,3,FALSE))),"")</f>
        <v>East Region</v>
      </c>
      <c r="D63" s="116" t="str">
        <f ca="1">IFERROR(IF((VLOOKUP($E63,'Org List'!$AT$10:$AV$188,3,FALSE))="","",(VLOOKUP($E63,'Org List'!$AT$10:$AV$188,3,FALSE))),"")</f>
        <v>NHS England Midlands And East (East)</v>
      </c>
      <c r="E63" s="97" t="str">
        <f t="shared" ca="1" si="1"/>
        <v>E10000003</v>
      </c>
      <c r="F63" s="99" t="str">
        <f ca="1">IF(E63="","",VLOOKUP(E63,'Org List'!$J$9:$K$488,2,0))</f>
        <v>Cambridgeshire</v>
      </c>
      <c r="G63" s="123">
        <f ca="1">IFERROR(IF((VLOOKUP($E63,'DTOC Backsheet'!$D$5:$AF$183,G$9,FALSE))="","",(VLOOKUP($E63,'DTOC Backsheet'!$D$5:$AF$183,G$9,FALSE))),"")</f>
        <v>1421.613666801632</v>
      </c>
      <c r="H63" s="124">
        <f ca="1">IFERROR(IF((VLOOKUP($E63,'DTOC Backsheet'!$D$5:$AF$183,H$9,FALSE))="","",(VLOOKUP($E63,'DTOC Backsheet'!$D$5:$AF$183,H$9,FALSE))),"")</f>
        <v>1810.9368673497991</v>
      </c>
      <c r="I63" s="124">
        <f ca="1">IFERROR(IF((VLOOKUP($E63,'DTOC Backsheet'!$D$5:$AF$183,I$9,FALSE))="","",(VLOOKUP($E63,'DTOC Backsheet'!$D$5:$AF$183,I$9,FALSE))),"")</f>
        <v>1584.156103030492</v>
      </c>
      <c r="J63" s="125">
        <f ca="1">IFERROR(IF((VLOOKUP($E63,'DTOC Backsheet'!$D$5:$AF$183,J$9,FALSE))="","",(VLOOKUP($E63,'DTOC Backsheet'!$D$5:$AF$183,J$9,FALSE))),"")</f>
        <v>1527.0840921359693</v>
      </c>
      <c r="K63" s="184">
        <f ca="1">IFERROR(IF((VLOOKUP($E63,'DTOC Backsheet'!$D$5:$AF$183,K$9,FALSE))="","",(VLOOKUP($E63,'DTOC Backsheet'!$D$5:$AF$183,K$9,FALSE))),"")</f>
        <v>1674.090663362673</v>
      </c>
      <c r="L63" s="126">
        <f ca="1">IFERROR(IF((VLOOKUP($E63,'DTOC Backsheet'!$D$5:$AF$183,L$9,FALSE))="","",(VLOOKUP($E63,'DTOC Backsheet'!$D$5:$AF$183,L$9,FALSE))),"")</f>
        <v>1937.267335070637</v>
      </c>
      <c r="M63" s="127">
        <f ca="1">IFERROR(IF((VLOOKUP($E63,'DTOC Backsheet'!$D$5:$AF$183,M$9,FALSE))="","",(VLOOKUP($E63,'DTOC Backsheet'!$D$5:$AF$183,M$9,FALSE))),"")</f>
        <v>0</v>
      </c>
      <c r="N63" s="126">
        <f ca="1">IFERROR(IF((VLOOKUP($E63,'DTOC Backsheet'!$D$5:$AF$183,N$9,FALSE))="","",(VLOOKUP($E63,'DTOC Backsheet'!$D$5:$AF$183,N$9,FALSE))),"")</f>
        <v>0</v>
      </c>
    </row>
    <row r="64" spans="1:14" ht="15" customHeight="1" x14ac:dyDescent="0.3">
      <c r="A64" s="56">
        <v>50</v>
      </c>
      <c r="B64" s="97" t="str">
        <f ca="1">IFERROR(IF((VLOOKUP($E64,'Org List'!$AJ$10:$AL$188,3,FALSE))="","",(VLOOKUP($E64,'Org List'!$AJ$10:$AL$188,3,FALSE))),"")</f>
        <v>London Commissioning Region</v>
      </c>
      <c r="C64" s="98" t="str">
        <f ca="1">IFERROR(IF((VLOOKUP($E64,'Org List'!$AO$10:$AQ$188,3,FALSE))="","",(VLOOKUP($E64,'Org List'!$AO$10:$AQ$188,3,FALSE))),"")</f>
        <v>London Region</v>
      </c>
      <c r="D64" s="116" t="str">
        <f ca="1">IFERROR(IF((VLOOKUP($E64,'Org List'!$AT$10:$AV$188,3,FALSE))="","",(VLOOKUP($E64,'Org List'!$AT$10:$AV$188,3,FALSE))),"")</f>
        <v>NHS England London</v>
      </c>
      <c r="E64" s="97" t="str">
        <f t="shared" ca="1" si="1"/>
        <v>E09000007</v>
      </c>
      <c r="F64" s="99" t="str">
        <f ca="1">IF(E64="","",VLOOKUP(E64,'Org List'!$J$9:$K$488,2,0))</f>
        <v>Camden</v>
      </c>
      <c r="G64" s="123">
        <f ca="1">IFERROR(IF((VLOOKUP($E64,'DTOC Backsheet'!$D$5:$AF$183,G$9,FALSE))="","",(VLOOKUP($E64,'DTOC Backsheet'!$D$5:$AF$183,G$9,FALSE))),"")</f>
        <v>766.45052598585619</v>
      </c>
      <c r="H64" s="124">
        <f ca="1">IFERROR(IF((VLOOKUP($E64,'DTOC Backsheet'!$D$5:$AF$183,H$9,FALSE))="","",(VLOOKUP($E64,'DTOC Backsheet'!$D$5:$AF$183,H$9,FALSE))),"")</f>
        <v>757.63512057515618</v>
      </c>
      <c r="I64" s="124">
        <f ca="1">IFERROR(IF((VLOOKUP($E64,'DTOC Backsheet'!$D$5:$AF$183,I$9,FALSE))="","",(VLOOKUP($E64,'DTOC Backsheet'!$D$5:$AF$183,I$9,FALSE))),"")</f>
        <v>1015.7306012106491</v>
      </c>
      <c r="J64" s="125">
        <f ca="1">IFERROR(IF((VLOOKUP($E64,'DTOC Backsheet'!$D$5:$AF$183,J$9,FALSE))="","",(VLOOKUP($E64,'DTOC Backsheet'!$D$5:$AF$183,J$9,FALSE))),"")</f>
        <v>816.86346969419492</v>
      </c>
      <c r="K64" s="184">
        <f ca="1">IFERROR(IF((VLOOKUP($E64,'DTOC Backsheet'!$D$5:$AF$183,K$9,FALSE))="","",(VLOOKUP($E64,'DTOC Backsheet'!$D$5:$AF$183,K$9,FALSE))),"")</f>
        <v>770.28160222780048</v>
      </c>
      <c r="L64" s="126">
        <f ca="1">IFERROR(IF((VLOOKUP($E64,'DTOC Backsheet'!$D$5:$AF$183,L$9,FALSE))="","",(VLOOKUP($E64,'DTOC Backsheet'!$D$5:$AF$183,L$9,FALSE))),"")</f>
        <v>578.67165254644613</v>
      </c>
      <c r="M64" s="127">
        <f ca="1">IFERROR(IF((VLOOKUP($E64,'DTOC Backsheet'!$D$5:$AF$183,M$9,FALSE))="","",(VLOOKUP($E64,'DTOC Backsheet'!$D$5:$AF$183,M$9,FALSE))),"")</f>
        <v>0</v>
      </c>
      <c r="N64" s="126">
        <f ca="1">IFERROR(IF((VLOOKUP($E64,'DTOC Backsheet'!$D$5:$AF$183,N$9,FALSE))="","",(VLOOKUP($E64,'DTOC Backsheet'!$D$5:$AF$183,N$9,FALSE))),"")</f>
        <v>0</v>
      </c>
    </row>
    <row r="65" spans="1:14" ht="15" customHeight="1" x14ac:dyDescent="0.3">
      <c r="A65" s="56">
        <v>51</v>
      </c>
      <c r="B65" s="97" t="str">
        <f ca="1">IFERROR(IF((VLOOKUP($E65,'Org List'!$AJ$10:$AL$188,3,FALSE))="","",(VLOOKUP($E65,'Org List'!$AJ$10:$AL$188,3,FALSE))),"")</f>
        <v>Midlands and East of England Commissioning Region</v>
      </c>
      <c r="C65" s="98" t="str">
        <f ca="1">IFERROR(IF((VLOOKUP($E65,'Org List'!$AO$10:$AQ$188,3,FALSE))="","",(VLOOKUP($E65,'Org List'!$AO$10:$AQ$188,3,FALSE))),"")</f>
        <v>East Region</v>
      </c>
      <c r="D65" s="116" t="str">
        <f ca="1">IFERROR(IF((VLOOKUP($E65,'Org List'!$AT$10:$AV$188,3,FALSE))="","",(VLOOKUP($E65,'Org List'!$AT$10:$AV$188,3,FALSE))),"")</f>
        <v>NHS England Midlands And East (Central Midlands)</v>
      </c>
      <c r="E65" s="97" t="str">
        <f t="shared" ca="1" si="1"/>
        <v>E06000056</v>
      </c>
      <c r="F65" s="99" t="str">
        <f ca="1">IF(E65="","",VLOOKUP(E65,'Org List'!$J$9:$K$488,2,0))</f>
        <v>Central Bedfordshire</v>
      </c>
      <c r="G65" s="123">
        <f ca="1">IFERROR(IF((VLOOKUP($E65,'DTOC Backsheet'!$D$5:$AF$183,G$9,FALSE))="","",(VLOOKUP($E65,'DTOC Backsheet'!$D$5:$AF$183,G$9,FALSE))),"")</f>
        <v>745.71897831925003</v>
      </c>
      <c r="H65" s="124">
        <f ca="1">IFERROR(IF((VLOOKUP($E65,'DTOC Backsheet'!$D$5:$AF$183,H$9,FALSE))="","",(VLOOKUP($E65,'DTOC Backsheet'!$D$5:$AF$183,H$9,FALSE))),"")</f>
        <v>813.88592787113248</v>
      </c>
      <c r="I65" s="124">
        <f ca="1">IFERROR(IF((VLOOKUP($E65,'DTOC Backsheet'!$D$5:$AF$183,I$9,FALSE))="","",(VLOOKUP($E65,'DTOC Backsheet'!$D$5:$AF$183,I$9,FALSE))),"")</f>
        <v>708.66177755614626</v>
      </c>
      <c r="J65" s="125">
        <f ca="1">IFERROR(IF((VLOOKUP($E65,'DTOC Backsheet'!$D$5:$AF$183,J$9,FALSE))="","",(VLOOKUP($E65,'DTOC Backsheet'!$D$5:$AF$183,J$9,FALSE))),"")</f>
        <v>451.00715783989068</v>
      </c>
      <c r="K65" s="184">
        <f ca="1">IFERROR(IF((VLOOKUP($E65,'DTOC Backsheet'!$D$5:$AF$183,K$9,FALSE))="","",(VLOOKUP($E65,'DTOC Backsheet'!$D$5:$AF$183,K$9,FALSE))),"")</f>
        <v>605.25160582113335</v>
      </c>
      <c r="L65" s="126">
        <f ca="1">IFERROR(IF((VLOOKUP($E65,'DTOC Backsheet'!$D$5:$AF$183,L$9,FALSE))="","",(VLOOKUP($E65,'DTOC Backsheet'!$D$5:$AF$183,L$9,FALSE))),"")</f>
        <v>558.79786856362466</v>
      </c>
      <c r="M65" s="127">
        <f ca="1">IFERROR(IF((VLOOKUP($E65,'DTOC Backsheet'!$D$5:$AF$183,M$9,FALSE))="","",(VLOOKUP($E65,'DTOC Backsheet'!$D$5:$AF$183,M$9,FALSE))),"")</f>
        <v>0</v>
      </c>
      <c r="N65" s="126">
        <f ca="1">IFERROR(IF((VLOOKUP($E65,'DTOC Backsheet'!$D$5:$AF$183,N$9,FALSE))="","",(VLOOKUP($E65,'DTOC Backsheet'!$D$5:$AF$183,N$9,FALSE))),"")</f>
        <v>0</v>
      </c>
    </row>
    <row r="66" spans="1:14" ht="15" customHeight="1" x14ac:dyDescent="0.3">
      <c r="A66" s="56">
        <v>52</v>
      </c>
      <c r="B66" s="97" t="str">
        <f ca="1">IFERROR(IF((VLOOKUP($E66,'Org List'!$AJ$10:$AL$188,3,FALSE))="","",(VLOOKUP($E66,'Org List'!$AJ$10:$AL$188,3,FALSE))),"")</f>
        <v>North of England Commissioning Region</v>
      </c>
      <c r="C66" s="98" t="str">
        <f ca="1">IFERROR(IF((VLOOKUP($E66,'Org List'!$AO$10:$AQ$188,3,FALSE))="","",(VLOOKUP($E66,'Org List'!$AO$10:$AQ$188,3,FALSE))),"")</f>
        <v>North West Region</v>
      </c>
      <c r="D66" s="116" t="str">
        <f ca="1">IFERROR(IF((VLOOKUP($E66,'Org List'!$AT$10:$AV$188,3,FALSE))="","",(VLOOKUP($E66,'Org List'!$AT$10:$AV$188,3,FALSE))),"")</f>
        <v>NHS England North (Cheshire And Merseyside)</v>
      </c>
      <c r="E66" s="97" t="str">
        <f t="shared" ca="1" si="1"/>
        <v>E06000049</v>
      </c>
      <c r="F66" s="99" t="str">
        <f ca="1">IF(E66="","",VLOOKUP(E66,'Org List'!$J$9:$K$488,2,0))</f>
        <v>Cheshire East</v>
      </c>
      <c r="G66" s="123">
        <f ca="1">IFERROR(IF((VLOOKUP($E66,'DTOC Backsheet'!$D$5:$AF$183,G$9,FALSE))="","",(VLOOKUP($E66,'DTOC Backsheet'!$D$5:$AF$183,G$9,FALSE))),"")</f>
        <v>1463.6384037595872</v>
      </c>
      <c r="H66" s="124">
        <f ca="1">IFERROR(IF((VLOOKUP($E66,'DTOC Backsheet'!$D$5:$AF$183,H$9,FALSE))="","",(VLOOKUP($E66,'DTOC Backsheet'!$D$5:$AF$183,H$9,FALSE))),"")</f>
        <v>1406.2149353820971</v>
      </c>
      <c r="I66" s="124">
        <f ca="1">IFERROR(IF((VLOOKUP($E66,'DTOC Backsheet'!$D$5:$AF$183,I$9,FALSE))="","",(VLOOKUP($E66,'DTOC Backsheet'!$D$5:$AF$183,I$9,FALSE))),"")</f>
        <v>924.05581297110348</v>
      </c>
      <c r="J66" s="125">
        <f ca="1">IFERROR(IF((VLOOKUP($E66,'DTOC Backsheet'!$D$5:$AF$183,J$9,FALSE))="","",(VLOOKUP($E66,'DTOC Backsheet'!$D$5:$AF$183,J$9,FALSE))),"")</f>
        <v>863.59552205367027</v>
      </c>
      <c r="K66" s="184">
        <f ca="1">IFERROR(IF((VLOOKUP($E66,'DTOC Backsheet'!$D$5:$AF$183,K$9,FALSE))="","",(VLOOKUP($E66,'DTOC Backsheet'!$D$5:$AF$183,K$9,FALSE))),"")</f>
        <v>929.4685595863682</v>
      </c>
      <c r="L66" s="126">
        <f ca="1">IFERROR(IF((VLOOKUP($E66,'DTOC Backsheet'!$D$5:$AF$183,L$9,FALSE))="","",(VLOOKUP($E66,'DTOC Backsheet'!$D$5:$AF$183,L$9,FALSE))),"")</f>
        <v>1038.1590715153197</v>
      </c>
      <c r="M66" s="127">
        <f ca="1">IFERROR(IF((VLOOKUP($E66,'DTOC Backsheet'!$D$5:$AF$183,M$9,FALSE))="","",(VLOOKUP($E66,'DTOC Backsheet'!$D$5:$AF$183,M$9,FALSE))),"")</f>
        <v>0</v>
      </c>
      <c r="N66" s="126">
        <f ca="1">IFERROR(IF((VLOOKUP($E66,'DTOC Backsheet'!$D$5:$AF$183,N$9,FALSE))="","",(VLOOKUP($E66,'DTOC Backsheet'!$D$5:$AF$183,N$9,FALSE))),"")</f>
        <v>0</v>
      </c>
    </row>
    <row r="67" spans="1:14" ht="15" customHeight="1" x14ac:dyDescent="0.3">
      <c r="A67" s="56">
        <v>53</v>
      </c>
      <c r="B67" s="97" t="str">
        <f ca="1">IFERROR(IF((VLOOKUP($E67,'Org List'!$AJ$10:$AL$188,3,FALSE))="","",(VLOOKUP($E67,'Org List'!$AJ$10:$AL$188,3,FALSE))),"")</f>
        <v>North of England Commissioning Region</v>
      </c>
      <c r="C67" s="98" t="str">
        <f ca="1">IFERROR(IF((VLOOKUP($E67,'Org List'!$AO$10:$AQ$188,3,FALSE))="","",(VLOOKUP($E67,'Org List'!$AO$10:$AQ$188,3,FALSE))),"")</f>
        <v>North West Region</v>
      </c>
      <c r="D67" s="116" t="str">
        <f ca="1">IFERROR(IF((VLOOKUP($E67,'Org List'!$AT$10:$AV$188,3,FALSE))="","",(VLOOKUP($E67,'Org List'!$AT$10:$AV$188,3,FALSE))),"")</f>
        <v>NHS England North (Cheshire And Merseyside)</v>
      </c>
      <c r="E67" s="97" t="str">
        <f t="shared" ca="1" si="1"/>
        <v>E06000050</v>
      </c>
      <c r="F67" s="99" t="str">
        <f ca="1">IF(E67="","",VLOOKUP(E67,'Org List'!$J$9:$K$488,2,0))</f>
        <v>Cheshire West and Chester</v>
      </c>
      <c r="G67" s="123">
        <f ca="1">IFERROR(IF((VLOOKUP($E67,'DTOC Backsheet'!$D$5:$AF$183,G$9,FALSE))="","",(VLOOKUP($E67,'DTOC Backsheet'!$D$5:$AF$183,G$9,FALSE))),"")</f>
        <v>1330.9838863399607</v>
      </c>
      <c r="H67" s="124">
        <f ca="1">IFERROR(IF((VLOOKUP($E67,'DTOC Backsheet'!$D$5:$AF$183,H$9,FALSE))="","",(VLOOKUP($E67,'DTOC Backsheet'!$D$5:$AF$183,H$9,FALSE))),"")</f>
        <v>1197.99632067735</v>
      </c>
      <c r="I67" s="124">
        <f ca="1">IFERROR(IF((VLOOKUP($E67,'DTOC Backsheet'!$D$5:$AF$183,I$9,FALSE))="","",(VLOOKUP($E67,'DTOC Backsheet'!$D$5:$AF$183,I$9,FALSE))),"")</f>
        <v>957.14106286617766</v>
      </c>
      <c r="J67" s="125">
        <f ca="1">IFERROR(IF((VLOOKUP($E67,'DTOC Backsheet'!$D$5:$AF$183,J$9,FALSE))="","",(VLOOKUP($E67,'DTOC Backsheet'!$D$5:$AF$183,J$9,FALSE))),"")</f>
        <v>1072.5928555450187</v>
      </c>
      <c r="K67" s="184">
        <f ca="1">IFERROR(IF((VLOOKUP($E67,'DTOC Backsheet'!$D$5:$AF$183,K$9,FALSE))="","",(VLOOKUP($E67,'DTOC Backsheet'!$D$5:$AF$183,K$9,FALSE))),"")</f>
        <v>878.75077321760557</v>
      </c>
      <c r="L67" s="126">
        <f ca="1">IFERROR(IF((VLOOKUP($E67,'DTOC Backsheet'!$D$5:$AF$183,L$9,FALSE))="","",(VLOOKUP($E67,'DTOC Backsheet'!$D$5:$AF$183,L$9,FALSE))),"")</f>
        <v>1180.7751986344131</v>
      </c>
      <c r="M67" s="127">
        <f ca="1">IFERROR(IF((VLOOKUP($E67,'DTOC Backsheet'!$D$5:$AF$183,M$9,FALSE))="","",(VLOOKUP($E67,'DTOC Backsheet'!$D$5:$AF$183,M$9,FALSE))),"")</f>
        <v>0</v>
      </c>
      <c r="N67" s="126">
        <f ca="1">IFERROR(IF((VLOOKUP($E67,'DTOC Backsheet'!$D$5:$AF$183,N$9,FALSE))="","",(VLOOKUP($E67,'DTOC Backsheet'!$D$5:$AF$183,N$9,FALSE))),"")</f>
        <v>0</v>
      </c>
    </row>
    <row r="68" spans="1:14" ht="15" customHeight="1" x14ac:dyDescent="0.3">
      <c r="A68" s="56">
        <v>54</v>
      </c>
      <c r="B68" s="97" t="str">
        <f ca="1">IFERROR(IF((VLOOKUP($E68,'Org List'!$AJ$10:$AL$188,3,FALSE))="","",(VLOOKUP($E68,'Org List'!$AJ$10:$AL$188,3,FALSE))),"")</f>
        <v>London Commissioning Region</v>
      </c>
      <c r="C68" s="98" t="str">
        <f ca="1">IFERROR(IF((VLOOKUP($E68,'Org List'!$AO$10:$AQ$188,3,FALSE))="","",(VLOOKUP($E68,'Org List'!$AO$10:$AQ$188,3,FALSE))),"")</f>
        <v>London Region</v>
      </c>
      <c r="D68" s="116" t="str">
        <f ca="1">IFERROR(IF((VLOOKUP($E68,'Org List'!$AT$10:$AV$188,3,FALSE))="","",(VLOOKUP($E68,'Org List'!$AT$10:$AV$188,3,FALSE))),"")</f>
        <v>NHS England London</v>
      </c>
      <c r="E68" s="97" t="str">
        <f t="shared" ca="1" si="1"/>
        <v>E09000001</v>
      </c>
      <c r="F68" s="99" t="str">
        <f ca="1">IF(E68="","",VLOOKUP(E68,'Org List'!$J$9:$K$488,2,0))</f>
        <v>City of London</v>
      </c>
      <c r="G68" s="123">
        <f ca="1">IFERROR(IF((VLOOKUP($E68,'DTOC Backsheet'!$D$5:$AF$183,G$9,FALSE))="","",(VLOOKUP($E68,'DTOC Backsheet'!$D$5:$AF$183,G$9,FALSE))),"")</f>
        <v>1437.5</v>
      </c>
      <c r="H68" s="124">
        <f ca="1">IFERROR(IF((VLOOKUP($E68,'DTOC Backsheet'!$D$5:$AF$183,H$9,FALSE))="","",(VLOOKUP($E68,'DTOC Backsheet'!$D$5:$AF$183,H$9,FALSE))),"")</f>
        <v>1984.375</v>
      </c>
      <c r="I68" s="124">
        <f ca="1">IFERROR(IF((VLOOKUP($E68,'DTOC Backsheet'!$D$5:$AF$183,I$9,FALSE))="","",(VLOOKUP($E68,'DTOC Backsheet'!$D$5:$AF$183,I$9,FALSE))),"")</f>
        <v>1375</v>
      </c>
      <c r="J68" s="125">
        <f ca="1">IFERROR(IF((VLOOKUP($E68,'DTOC Backsheet'!$D$5:$AF$183,J$9,FALSE))="","",(VLOOKUP($E68,'DTOC Backsheet'!$D$5:$AF$183,J$9,FALSE))),"")</f>
        <v>348.66953211851978</v>
      </c>
      <c r="K68" s="184">
        <f ca="1">IFERROR(IF((VLOOKUP($E68,'DTOC Backsheet'!$D$5:$AF$183,K$9,FALSE))="","",(VLOOKUP($E68,'DTOC Backsheet'!$D$5:$AF$183,K$9,FALSE))),"")</f>
        <v>1816.7517726175506</v>
      </c>
      <c r="L68" s="126">
        <f ca="1">IFERROR(IF((VLOOKUP($E68,'DTOC Backsheet'!$D$5:$AF$183,L$9,FALSE))="","",(VLOOKUP($E68,'DTOC Backsheet'!$D$5:$AF$183,L$9,FALSE))),"")</f>
        <v>2147.0702767298321</v>
      </c>
      <c r="M68" s="127">
        <f ca="1">IFERROR(IF((VLOOKUP($E68,'DTOC Backsheet'!$D$5:$AF$183,M$9,FALSE))="","",(VLOOKUP($E68,'DTOC Backsheet'!$D$5:$AF$183,M$9,FALSE))),"")</f>
        <v>0</v>
      </c>
      <c r="N68" s="126">
        <f ca="1">IFERROR(IF((VLOOKUP($E68,'DTOC Backsheet'!$D$5:$AF$183,N$9,FALSE))="","",(VLOOKUP($E68,'DTOC Backsheet'!$D$5:$AF$183,N$9,FALSE))),"")</f>
        <v>0</v>
      </c>
    </row>
    <row r="69" spans="1:14" ht="15" customHeight="1" x14ac:dyDescent="0.3">
      <c r="A69" s="56">
        <v>55</v>
      </c>
      <c r="B69" s="97" t="str">
        <f ca="1">IFERROR(IF((VLOOKUP($E69,'Org List'!$AJ$10:$AL$188,3,FALSE))="","",(VLOOKUP($E69,'Org List'!$AJ$10:$AL$188,3,FALSE))),"")</f>
        <v>South West England Commissioning Region</v>
      </c>
      <c r="C69" s="98" t="str">
        <f ca="1">IFERROR(IF((VLOOKUP($E69,'Org List'!$AO$10:$AQ$188,3,FALSE))="","",(VLOOKUP($E69,'Org List'!$AO$10:$AQ$188,3,FALSE))),"")</f>
        <v>South West Region</v>
      </c>
      <c r="D69" s="116" t="str">
        <f ca="1">IFERROR(IF((VLOOKUP($E69,'Org List'!$AT$10:$AV$188,3,FALSE))="","",(VLOOKUP($E69,'Org List'!$AT$10:$AV$188,3,FALSE))),"")</f>
        <v>NHS England South West (South West South)</v>
      </c>
      <c r="E69" s="97" t="str">
        <f t="shared" ca="1" si="1"/>
        <v>E06000052</v>
      </c>
      <c r="F69" s="99" t="str">
        <f ca="1">IF(E69="","",VLOOKUP(E69,'Org List'!$J$9:$K$488,2,0))</f>
        <v>Cornwall &amp; Scilly</v>
      </c>
      <c r="G69" s="123">
        <f ca="1">IFERROR(IF((VLOOKUP($E69,'DTOC Backsheet'!$D$5:$AF$183,G$9,FALSE))="","",(VLOOKUP($E69,'DTOC Backsheet'!$D$5:$AF$183,G$9,FALSE))),"")</f>
        <v>2809.3003272694591</v>
      </c>
      <c r="H69" s="124">
        <f ca="1">IFERROR(IF((VLOOKUP($E69,'DTOC Backsheet'!$D$5:$AF$183,H$9,FALSE))="","",(VLOOKUP($E69,'DTOC Backsheet'!$D$5:$AF$183,H$9,FALSE))),"")</f>
        <v>2791.7641204825086</v>
      </c>
      <c r="I69" s="124">
        <f ca="1">IFERROR(IF((VLOOKUP($E69,'DTOC Backsheet'!$D$5:$AF$183,I$9,FALSE))="","",(VLOOKUP($E69,'DTOC Backsheet'!$D$5:$AF$183,I$9,FALSE))),"")</f>
        <v>2170.7631976396265</v>
      </c>
      <c r="J69" s="125">
        <f ca="1">IFERROR(IF((VLOOKUP($E69,'DTOC Backsheet'!$D$5:$AF$183,J$9,FALSE))="","",(VLOOKUP($E69,'DTOC Backsheet'!$D$5:$AF$183,J$9,FALSE))),"")</f>
        <v>1723.882818706621</v>
      </c>
      <c r="K69" s="184">
        <f ca="1">IFERROR(IF((VLOOKUP($E69,'DTOC Backsheet'!$D$5:$AF$183,K$9,FALSE))="","",(VLOOKUP($E69,'DTOC Backsheet'!$D$5:$AF$183,K$9,FALSE))),"")</f>
        <v>1516.2730731542629</v>
      </c>
      <c r="L69" s="126">
        <f ca="1">IFERROR(IF((VLOOKUP($E69,'DTOC Backsheet'!$D$5:$AF$183,L$9,FALSE))="","",(VLOOKUP($E69,'DTOC Backsheet'!$D$5:$AF$183,L$9,FALSE))),"")</f>
        <v>1941.5558395966068</v>
      </c>
      <c r="M69" s="127">
        <f ca="1">IFERROR(IF((VLOOKUP($E69,'DTOC Backsheet'!$D$5:$AF$183,M$9,FALSE))="","",(VLOOKUP($E69,'DTOC Backsheet'!$D$5:$AF$183,M$9,FALSE))),"")</f>
        <v>0</v>
      </c>
      <c r="N69" s="126">
        <f ca="1">IFERROR(IF((VLOOKUP($E69,'DTOC Backsheet'!$D$5:$AF$183,N$9,FALSE))="","",(VLOOKUP($E69,'DTOC Backsheet'!$D$5:$AF$183,N$9,FALSE))),"")</f>
        <v>0</v>
      </c>
    </row>
    <row r="70" spans="1:14" ht="15" customHeight="1" x14ac:dyDescent="0.3">
      <c r="A70" s="56">
        <v>56</v>
      </c>
      <c r="B70" s="97" t="str">
        <f ca="1">IFERROR(IF((VLOOKUP($E70,'Org List'!$AJ$10:$AL$188,3,FALSE))="","",(VLOOKUP($E70,'Org List'!$AJ$10:$AL$188,3,FALSE))),"")</f>
        <v>North of England Commissioning Region</v>
      </c>
      <c r="C70" s="98" t="str">
        <f ca="1">IFERROR(IF((VLOOKUP($E70,'Org List'!$AO$10:$AQ$188,3,FALSE))="","",(VLOOKUP($E70,'Org List'!$AO$10:$AQ$188,3,FALSE))),"")</f>
        <v>North East Region</v>
      </c>
      <c r="D70" s="116" t="str">
        <f ca="1">IFERROR(IF((VLOOKUP($E70,'Org List'!$AT$10:$AV$188,3,FALSE))="","",(VLOOKUP($E70,'Org List'!$AT$10:$AV$188,3,FALSE))),"")</f>
        <v>NHS England North (Cumbria And North East)</v>
      </c>
      <c r="E70" s="97" t="str">
        <f t="shared" ca="1" si="1"/>
        <v>E06000047</v>
      </c>
      <c r="F70" s="99" t="str">
        <f ca="1">IF(E70="","",VLOOKUP(E70,'Org List'!$J$9:$K$488,2,0))</f>
        <v>County Durham</v>
      </c>
      <c r="G70" s="123">
        <f ca="1">IFERROR(IF((VLOOKUP($E70,'DTOC Backsheet'!$D$5:$AF$183,G$9,FALSE))="","",(VLOOKUP($E70,'DTOC Backsheet'!$D$5:$AF$183,G$9,FALSE))),"")</f>
        <v>279.11571603461886</v>
      </c>
      <c r="H70" s="124">
        <f ca="1">IFERROR(IF((VLOOKUP($E70,'DTOC Backsheet'!$D$5:$AF$183,H$9,FALSE))="","",(VLOOKUP($E70,'DTOC Backsheet'!$D$5:$AF$183,H$9,FALSE))),"")</f>
        <v>319.76593039359807</v>
      </c>
      <c r="I70" s="124">
        <f ca="1">IFERROR(IF((VLOOKUP($E70,'DTOC Backsheet'!$D$5:$AF$183,I$9,FALSE))="","",(VLOOKUP($E70,'DTOC Backsheet'!$D$5:$AF$183,I$9,FALSE))),"")</f>
        <v>283.60614669055258</v>
      </c>
      <c r="J70" s="125">
        <f ca="1">IFERROR(IF((VLOOKUP($E70,'DTOC Backsheet'!$D$5:$AF$183,J$9,FALSE))="","",(VLOOKUP($E70,'DTOC Backsheet'!$D$5:$AF$183,J$9,FALSE))),"")</f>
        <v>323.91005714531957</v>
      </c>
      <c r="K70" s="184">
        <f ca="1">IFERROR(IF((VLOOKUP($E70,'DTOC Backsheet'!$D$5:$AF$183,K$9,FALSE))="","",(VLOOKUP($E70,'DTOC Backsheet'!$D$5:$AF$183,K$9,FALSE))),"")</f>
        <v>377.85580484443091</v>
      </c>
      <c r="L70" s="126">
        <f ca="1">IFERROR(IF((VLOOKUP($E70,'DTOC Backsheet'!$D$5:$AF$183,L$9,FALSE))="","",(VLOOKUP($E70,'DTOC Backsheet'!$D$5:$AF$183,L$9,FALSE))),"")</f>
        <v>253.70991385127937</v>
      </c>
      <c r="M70" s="127">
        <f ca="1">IFERROR(IF((VLOOKUP($E70,'DTOC Backsheet'!$D$5:$AF$183,M$9,FALSE))="","",(VLOOKUP($E70,'DTOC Backsheet'!$D$5:$AF$183,M$9,FALSE))),"")</f>
        <v>0</v>
      </c>
      <c r="N70" s="126">
        <f ca="1">IFERROR(IF((VLOOKUP($E70,'DTOC Backsheet'!$D$5:$AF$183,N$9,FALSE))="","",(VLOOKUP($E70,'DTOC Backsheet'!$D$5:$AF$183,N$9,FALSE))),"")</f>
        <v>0</v>
      </c>
    </row>
    <row r="71" spans="1:14" ht="15" customHeight="1" x14ac:dyDescent="0.3">
      <c r="A71" s="56">
        <v>57</v>
      </c>
      <c r="B71" s="97" t="str">
        <f ca="1">IFERROR(IF((VLOOKUP($E71,'Org List'!$AJ$10:$AL$188,3,FALSE))="","",(VLOOKUP($E71,'Org List'!$AJ$10:$AL$188,3,FALSE))),"")</f>
        <v>Midlands and East of England Commissioning Region</v>
      </c>
      <c r="C71" s="98" t="str">
        <f ca="1">IFERROR(IF((VLOOKUP($E71,'Org List'!$AO$10:$AQ$188,3,FALSE))="","",(VLOOKUP($E71,'Org List'!$AO$10:$AQ$188,3,FALSE))),"")</f>
        <v>West Midlands Region</v>
      </c>
      <c r="D71" s="116" t="str">
        <f ca="1">IFERROR(IF((VLOOKUP($E71,'Org List'!$AT$10:$AV$188,3,FALSE))="","",(VLOOKUP($E71,'Org List'!$AT$10:$AV$188,3,FALSE))),"")</f>
        <v>NHS England Midlands And East (West Midlands)</v>
      </c>
      <c r="E71" s="97" t="str">
        <f t="shared" ca="1" si="1"/>
        <v>E08000026</v>
      </c>
      <c r="F71" s="99" t="str">
        <f ca="1">IF(E71="","",VLOOKUP(E71,'Org List'!$J$9:$K$488,2,0))</f>
        <v>Coventry</v>
      </c>
      <c r="G71" s="123">
        <f ca="1">IFERROR(IF((VLOOKUP($E71,'DTOC Backsheet'!$D$5:$AF$183,G$9,FALSE))="","",(VLOOKUP($E71,'DTOC Backsheet'!$D$5:$AF$183,G$9,FALSE))),"")</f>
        <v>1938.3150779466671</v>
      </c>
      <c r="H71" s="124">
        <f ca="1">IFERROR(IF((VLOOKUP($E71,'DTOC Backsheet'!$D$5:$AF$183,H$9,FALSE))="","",(VLOOKUP($E71,'DTOC Backsheet'!$D$5:$AF$183,H$9,FALSE))),"")</f>
        <v>1341.9921080105462</v>
      </c>
      <c r="I71" s="124">
        <f ca="1">IFERROR(IF((VLOOKUP($E71,'DTOC Backsheet'!$D$5:$AF$183,I$9,FALSE))="","",(VLOOKUP($E71,'DTOC Backsheet'!$D$5:$AF$183,I$9,FALSE))),"")</f>
        <v>1088.245182524375</v>
      </c>
      <c r="J71" s="125">
        <f ca="1">IFERROR(IF((VLOOKUP($E71,'DTOC Backsheet'!$D$5:$AF$183,J$9,FALSE))="","",(VLOOKUP($E71,'DTOC Backsheet'!$D$5:$AF$183,J$9,FALSE))),"")</f>
        <v>823.78707232064369</v>
      </c>
      <c r="K71" s="184">
        <f ca="1">IFERROR(IF((VLOOKUP($E71,'DTOC Backsheet'!$D$5:$AF$183,K$9,FALSE))="","",(VLOOKUP($E71,'DTOC Backsheet'!$D$5:$AF$183,K$9,FALSE))),"")</f>
        <v>1013.6769737369275</v>
      </c>
      <c r="L71" s="126">
        <f ca="1">IFERROR(IF((VLOOKUP($E71,'DTOC Backsheet'!$D$5:$AF$183,L$9,FALSE))="","",(VLOOKUP($E71,'DTOC Backsheet'!$D$5:$AF$183,L$9,FALSE))),"")</f>
        <v>944.56263461850062</v>
      </c>
      <c r="M71" s="127">
        <f ca="1">IFERROR(IF((VLOOKUP($E71,'DTOC Backsheet'!$D$5:$AF$183,M$9,FALSE))="","",(VLOOKUP($E71,'DTOC Backsheet'!$D$5:$AF$183,M$9,FALSE))),"")</f>
        <v>0</v>
      </c>
      <c r="N71" s="126">
        <f ca="1">IFERROR(IF((VLOOKUP($E71,'DTOC Backsheet'!$D$5:$AF$183,N$9,FALSE))="","",(VLOOKUP($E71,'DTOC Backsheet'!$D$5:$AF$183,N$9,FALSE))),"")</f>
        <v>0</v>
      </c>
    </row>
    <row r="72" spans="1:14" ht="15" customHeight="1" x14ac:dyDescent="0.3">
      <c r="A72" s="56">
        <v>58</v>
      </c>
      <c r="B72" s="97" t="str">
        <f ca="1">IFERROR(IF((VLOOKUP($E72,'Org List'!$AJ$10:$AL$188,3,FALSE))="","",(VLOOKUP($E72,'Org List'!$AJ$10:$AL$188,3,FALSE))),"")</f>
        <v>London Commissioning Region</v>
      </c>
      <c r="C72" s="98" t="str">
        <f ca="1">IFERROR(IF((VLOOKUP($E72,'Org List'!$AO$10:$AQ$188,3,FALSE))="","",(VLOOKUP($E72,'Org List'!$AO$10:$AQ$188,3,FALSE))),"")</f>
        <v>London Region</v>
      </c>
      <c r="D72" s="116" t="str">
        <f ca="1">IFERROR(IF((VLOOKUP($E72,'Org List'!$AT$10:$AV$188,3,FALSE))="","",(VLOOKUP($E72,'Org List'!$AT$10:$AV$188,3,FALSE))),"")</f>
        <v>NHS England London</v>
      </c>
      <c r="E72" s="97" t="str">
        <f t="shared" ca="1" si="1"/>
        <v>E09000008</v>
      </c>
      <c r="F72" s="99" t="str">
        <f ca="1">IF(E72="","",VLOOKUP(E72,'Org List'!$J$9:$K$488,2,0))</f>
        <v>Croydon</v>
      </c>
      <c r="G72" s="123">
        <f ca="1">IFERROR(IF((VLOOKUP($E72,'DTOC Backsheet'!$D$5:$AF$183,G$9,FALSE))="","",(VLOOKUP($E72,'DTOC Backsheet'!$D$5:$AF$183,G$9,FALSE))),"")</f>
        <v>897.73910405361607</v>
      </c>
      <c r="H72" s="124">
        <f ca="1">IFERROR(IF((VLOOKUP($E72,'DTOC Backsheet'!$D$5:$AF$183,H$9,FALSE))="","",(VLOOKUP($E72,'DTOC Backsheet'!$D$5:$AF$183,H$9,FALSE))),"")</f>
        <v>883.60419496521422</v>
      </c>
      <c r="I72" s="124">
        <f ca="1">IFERROR(IF((VLOOKUP($E72,'DTOC Backsheet'!$D$5:$AF$183,I$9,FALSE))="","",(VLOOKUP($E72,'DTOC Backsheet'!$D$5:$AF$183,I$9,FALSE))),"")</f>
        <v>534.02376043742379</v>
      </c>
      <c r="J72" s="125">
        <f ca="1">IFERROR(IF((VLOOKUP($E72,'DTOC Backsheet'!$D$5:$AF$183,J$9,FALSE))="","",(VLOOKUP($E72,'DTOC Backsheet'!$D$5:$AF$183,J$9,FALSE))),"")</f>
        <v>694.8630594542152</v>
      </c>
      <c r="K72" s="184">
        <f ca="1">IFERROR(IF((VLOOKUP($E72,'DTOC Backsheet'!$D$5:$AF$183,K$9,FALSE))="","",(VLOOKUP($E72,'DTOC Backsheet'!$D$5:$AF$183,K$9,FALSE))),"")</f>
        <v>769.72587682930214</v>
      </c>
      <c r="L72" s="126">
        <f ca="1">IFERROR(IF((VLOOKUP($E72,'DTOC Backsheet'!$D$5:$AF$183,L$9,FALSE))="","",(VLOOKUP($E72,'DTOC Backsheet'!$D$5:$AF$183,L$9,FALSE))),"")</f>
        <v>606.72910627172666</v>
      </c>
      <c r="M72" s="127">
        <f ca="1">IFERROR(IF((VLOOKUP($E72,'DTOC Backsheet'!$D$5:$AF$183,M$9,FALSE))="","",(VLOOKUP($E72,'DTOC Backsheet'!$D$5:$AF$183,M$9,FALSE))),"")</f>
        <v>0</v>
      </c>
      <c r="N72" s="126">
        <f ca="1">IFERROR(IF((VLOOKUP($E72,'DTOC Backsheet'!$D$5:$AF$183,N$9,FALSE))="","",(VLOOKUP($E72,'DTOC Backsheet'!$D$5:$AF$183,N$9,FALSE))),"")</f>
        <v>0</v>
      </c>
    </row>
    <row r="73" spans="1:14" ht="15" customHeight="1" x14ac:dyDescent="0.3">
      <c r="A73" s="56">
        <v>59</v>
      </c>
      <c r="B73" s="97" t="str">
        <f ca="1">IFERROR(IF((VLOOKUP($E73,'Org List'!$AJ$10:$AL$188,3,FALSE))="","",(VLOOKUP($E73,'Org List'!$AJ$10:$AL$188,3,FALSE))),"")</f>
        <v>North of England Commissioning Region</v>
      </c>
      <c r="C73" s="98" t="str">
        <f ca="1">IFERROR(IF((VLOOKUP($E73,'Org List'!$AO$10:$AQ$188,3,FALSE))="","",(VLOOKUP($E73,'Org List'!$AO$10:$AQ$188,3,FALSE))),"")</f>
        <v>North West Region</v>
      </c>
      <c r="D73" s="116" t="str">
        <f ca="1">IFERROR(IF((VLOOKUP($E73,'Org List'!$AT$10:$AV$188,3,FALSE))="","",(VLOOKUP($E73,'Org List'!$AT$10:$AV$188,3,FALSE))),"")</f>
        <v>NHS England North (Cumbria And North East)</v>
      </c>
      <c r="E73" s="97" t="str">
        <f t="shared" ca="1" si="1"/>
        <v>E10000006</v>
      </c>
      <c r="F73" s="99" t="str">
        <f ca="1">IF(E73="","",VLOOKUP(E73,'Org List'!$J$9:$K$488,2,0))</f>
        <v>Cumbria</v>
      </c>
      <c r="G73" s="123">
        <f ca="1">IFERROR(IF((VLOOKUP($E73,'DTOC Backsheet'!$D$5:$AF$183,G$9,FALSE))="","",(VLOOKUP($E73,'DTOC Backsheet'!$D$5:$AF$183,G$9,FALSE))),"")</f>
        <v>3277.1330200048797</v>
      </c>
      <c r="H73" s="124">
        <f ca="1">IFERROR(IF((VLOOKUP($E73,'DTOC Backsheet'!$D$5:$AF$183,H$9,FALSE))="","",(VLOOKUP($E73,'DTOC Backsheet'!$D$5:$AF$183,H$9,FALSE))),"")</f>
        <v>3355.5062094732975</v>
      </c>
      <c r="I73" s="124">
        <f ca="1">IFERROR(IF((VLOOKUP($E73,'DTOC Backsheet'!$D$5:$AF$183,I$9,FALSE))="","",(VLOOKUP($E73,'DTOC Backsheet'!$D$5:$AF$183,I$9,FALSE))),"")</f>
        <v>2728.0277805846445</v>
      </c>
      <c r="J73" s="125">
        <f ca="1">IFERROR(IF((VLOOKUP($E73,'DTOC Backsheet'!$D$5:$AF$183,J$9,FALSE))="","",(VLOOKUP($E73,'DTOC Backsheet'!$D$5:$AF$183,J$9,FALSE))),"")</f>
        <v>2816.9994860308902</v>
      </c>
      <c r="K73" s="184">
        <f ca="1">IFERROR(IF((VLOOKUP($E73,'DTOC Backsheet'!$D$5:$AF$183,K$9,FALSE))="","",(VLOOKUP($E73,'DTOC Backsheet'!$D$5:$AF$183,K$9,FALSE))),"")</f>
        <v>1922.9255166649698</v>
      </c>
      <c r="L73" s="126">
        <f ca="1">IFERROR(IF((VLOOKUP($E73,'DTOC Backsheet'!$D$5:$AF$183,L$9,FALSE))="","",(VLOOKUP($E73,'DTOC Backsheet'!$D$5:$AF$183,L$9,FALSE))),"")</f>
        <v>1957.9775607428164</v>
      </c>
      <c r="M73" s="127">
        <f ca="1">IFERROR(IF((VLOOKUP($E73,'DTOC Backsheet'!$D$5:$AF$183,M$9,FALSE))="","",(VLOOKUP($E73,'DTOC Backsheet'!$D$5:$AF$183,M$9,FALSE))),"")</f>
        <v>0</v>
      </c>
      <c r="N73" s="126">
        <f ca="1">IFERROR(IF((VLOOKUP($E73,'DTOC Backsheet'!$D$5:$AF$183,N$9,FALSE))="","",(VLOOKUP($E73,'DTOC Backsheet'!$D$5:$AF$183,N$9,FALSE))),"")</f>
        <v>0</v>
      </c>
    </row>
    <row r="74" spans="1:14" ht="15" customHeight="1" x14ac:dyDescent="0.3">
      <c r="A74" s="56">
        <v>60</v>
      </c>
      <c r="B74" s="97" t="str">
        <f ca="1">IFERROR(IF((VLOOKUP($E74,'Org List'!$AJ$10:$AL$188,3,FALSE))="","",(VLOOKUP($E74,'Org List'!$AJ$10:$AL$188,3,FALSE))),"")</f>
        <v>North of England Commissioning Region</v>
      </c>
      <c r="C74" s="98" t="str">
        <f ca="1">IFERROR(IF((VLOOKUP($E74,'Org List'!$AO$10:$AQ$188,3,FALSE))="","",(VLOOKUP($E74,'Org List'!$AO$10:$AQ$188,3,FALSE))),"")</f>
        <v>North East Region</v>
      </c>
      <c r="D74" s="116" t="str">
        <f ca="1">IFERROR(IF((VLOOKUP($E74,'Org List'!$AT$10:$AV$188,3,FALSE))="","",(VLOOKUP($E74,'Org List'!$AT$10:$AV$188,3,FALSE))),"")</f>
        <v>NHS England North (Cumbria And North East)</v>
      </c>
      <c r="E74" s="97" t="str">
        <f t="shared" ca="1" si="1"/>
        <v>E06000005</v>
      </c>
      <c r="F74" s="99" t="str">
        <f ca="1">IF(E74="","",VLOOKUP(E74,'Org List'!$J$9:$K$488,2,0))</f>
        <v>Darlington</v>
      </c>
      <c r="G74" s="123">
        <f ca="1">IFERROR(IF((VLOOKUP($E74,'DTOC Backsheet'!$D$5:$AF$183,G$9,FALSE))="","",(VLOOKUP($E74,'DTOC Backsheet'!$D$5:$AF$183,G$9,FALSE))),"")</f>
        <v>380.34600755922787</v>
      </c>
      <c r="H74" s="124">
        <f ca="1">IFERROR(IF((VLOOKUP($E74,'DTOC Backsheet'!$D$5:$AF$183,H$9,FALSE))="","",(VLOOKUP($E74,'DTOC Backsheet'!$D$5:$AF$183,H$9,FALSE))),"")</f>
        <v>426.84598967461932</v>
      </c>
      <c r="I74" s="124">
        <f ca="1">IFERROR(IF((VLOOKUP($E74,'DTOC Backsheet'!$D$5:$AF$183,I$9,FALSE))="","",(VLOOKUP($E74,'DTOC Backsheet'!$D$5:$AF$183,I$9,FALSE))),"")</f>
        <v>547.26902028114614</v>
      </c>
      <c r="J74" s="125">
        <f ca="1">IFERROR(IF((VLOOKUP($E74,'DTOC Backsheet'!$D$5:$AF$183,J$9,FALSE))="","",(VLOOKUP($E74,'DTOC Backsheet'!$D$5:$AF$183,J$9,FALSE))),"")</f>
        <v>911.73984107885894</v>
      </c>
      <c r="K74" s="184">
        <f ca="1">IFERROR(IF((VLOOKUP($E74,'DTOC Backsheet'!$D$5:$AF$183,K$9,FALSE))="","",(VLOOKUP($E74,'DTOC Backsheet'!$D$5:$AF$183,K$9,FALSE))),"")</f>
        <v>616.16927821930733</v>
      </c>
      <c r="L74" s="126">
        <f ca="1">IFERROR(IF((VLOOKUP($E74,'DTOC Backsheet'!$D$5:$AF$183,L$9,FALSE))="","",(VLOOKUP($E74,'DTOC Backsheet'!$D$5:$AF$183,L$9,FALSE))),"")</f>
        <v>408.79315750333154</v>
      </c>
      <c r="M74" s="127">
        <f ca="1">IFERROR(IF((VLOOKUP($E74,'DTOC Backsheet'!$D$5:$AF$183,M$9,FALSE))="","",(VLOOKUP($E74,'DTOC Backsheet'!$D$5:$AF$183,M$9,FALSE))),"")</f>
        <v>0</v>
      </c>
      <c r="N74" s="126">
        <f ca="1">IFERROR(IF((VLOOKUP($E74,'DTOC Backsheet'!$D$5:$AF$183,N$9,FALSE))="","",(VLOOKUP($E74,'DTOC Backsheet'!$D$5:$AF$183,N$9,FALSE))),"")</f>
        <v>0</v>
      </c>
    </row>
    <row r="75" spans="1:14" ht="15" customHeight="1" x14ac:dyDescent="0.3">
      <c r="A75" s="56">
        <v>61</v>
      </c>
      <c r="B75" s="97" t="str">
        <f ca="1">IFERROR(IF((VLOOKUP($E75,'Org List'!$AJ$10:$AL$188,3,FALSE))="","",(VLOOKUP($E75,'Org List'!$AJ$10:$AL$188,3,FALSE))),"")</f>
        <v>Midlands and East of England Commissioning Region</v>
      </c>
      <c r="C75" s="98" t="str">
        <f ca="1">IFERROR(IF((VLOOKUP($E75,'Org List'!$AO$10:$AQ$188,3,FALSE))="","",(VLOOKUP($E75,'Org List'!$AO$10:$AQ$188,3,FALSE))),"")</f>
        <v>East Midlands Region</v>
      </c>
      <c r="D75" s="116" t="str">
        <f ca="1">IFERROR(IF((VLOOKUP($E75,'Org List'!$AT$10:$AV$188,3,FALSE))="","",(VLOOKUP($E75,'Org List'!$AT$10:$AV$188,3,FALSE))),"")</f>
        <v>NHS England Midlands And East (North Midlands)</v>
      </c>
      <c r="E75" s="97" t="str">
        <f t="shared" ca="1" si="1"/>
        <v>E06000015</v>
      </c>
      <c r="F75" s="99" t="str">
        <f ca="1">IF(E75="","",VLOOKUP(E75,'Org List'!$J$9:$K$488,2,0))</f>
        <v>Derby</v>
      </c>
      <c r="G75" s="123">
        <f ca="1">IFERROR(IF((VLOOKUP($E75,'DTOC Backsheet'!$D$5:$AF$183,G$9,FALSE))="","",(VLOOKUP($E75,'DTOC Backsheet'!$D$5:$AF$183,G$9,FALSE))),"")</f>
        <v>529.98520500192535</v>
      </c>
      <c r="H75" s="124">
        <f ca="1">IFERROR(IF((VLOOKUP($E75,'DTOC Backsheet'!$D$5:$AF$183,H$9,FALSE))="","",(VLOOKUP($E75,'DTOC Backsheet'!$D$5:$AF$183,H$9,FALSE))),"")</f>
        <v>442.32990818994347</v>
      </c>
      <c r="I75" s="124">
        <f ca="1">IFERROR(IF((VLOOKUP($E75,'DTOC Backsheet'!$D$5:$AF$183,I$9,FALSE))="","",(VLOOKUP($E75,'DTOC Backsheet'!$D$5:$AF$183,I$9,FALSE))),"")</f>
        <v>658.68142113049998</v>
      </c>
      <c r="J75" s="125">
        <f ca="1">IFERROR(IF((VLOOKUP($E75,'DTOC Backsheet'!$D$5:$AF$183,J$9,FALSE))="","",(VLOOKUP($E75,'DTOC Backsheet'!$D$5:$AF$183,J$9,FALSE))),"")</f>
        <v>441.8833819785437</v>
      </c>
      <c r="K75" s="184">
        <f ca="1">IFERROR(IF((VLOOKUP($E75,'DTOC Backsheet'!$D$5:$AF$183,K$9,FALSE))="","",(VLOOKUP($E75,'DTOC Backsheet'!$D$5:$AF$183,K$9,FALSE))),"")</f>
        <v>551.47448240098106</v>
      </c>
      <c r="L75" s="126">
        <f ca="1">IFERROR(IF((VLOOKUP($E75,'DTOC Backsheet'!$D$5:$AF$183,L$9,FALSE))="","",(VLOOKUP($E75,'DTOC Backsheet'!$D$5:$AF$183,L$9,FALSE))),"")</f>
        <v>400.66104145267269</v>
      </c>
      <c r="M75" s="127">
        <f ca="1">IFERROR(IF((VLOOKUP($E75,'DTOC Backsheet'!$D$5:$AF$183,M$9,FALSE))="","",(VLOOKUP($E75,'DTOC Backsheet'!$D$5:$AF$183,M$9,FALSE))),"")</f>
        <v>0</v>
      </c>
      <c r="N75" s="126">
        <f ca="1">IFERROR(IF((VLOOKUP($E75,'DTOC Backsheet'!$D$5:$AF$183,N$9,FALSE))="","",(VLOOKUP($E75,'DTOC Backsheet'!$D$5:$AF$183,N$9,FALSE))),"")</f>
        <v>0</v>
      </c>
    </row>
    <row r="76" spans="1:14" ht="15" customHeight="1" x14ac:dyDescent="0.3">
      <c r="A76" s="56">
        <v>62</v>
      </c>
      <c r="B76" s="97" t="str">
        <f ca="1">IFERROR(IF((VLOOKUP($E76,'Org List'!$AJ$10:$AL$188,3,FALSE))="","",(VLOOKUP($E76,'Org List'!$AJ$10:$AL$188,3,FALSE))),"")</f>
        <v>Midlands and East of England Commissioning Region</v>
      </c>
      <c r="C76" s="98" t="str">
        <f ca="1">IFERROR(IF((VLOOKUP($E76,'Org List'!$AO$10:$AQ$188,3,FALSE))="","",(VLOOKUP($E76,'Org List'!$AO$10:$AQ$188,3,FALSE))),"")</f>
        <v>East Midlands Region</v>
      </c>
      <c r="D76" s="116" t="str">
        <f ca="1">IFERROR(IF((VLOOKUP($E76,'Org List'!$AT$10:$AV$188,3,FALSE))="","",(VLOOKUP($E76,'Org List'!$AT$10:$AV$188,3,FALSE))),"")</f>
        <v>NHS England Midlands And East (North Midlands)</v>
      </c>
      <c r="E76" s="97" t="str">
        <f t="shared" ca="1" si="1"/>
        <v>E10000007</v>
      </c>
      <c r="F76" s="99" t="str">
        <f ca="1">IF(E76="","",VLOOKUP(E76,'Org List'!$J$9:$K$488,2,0))</f>
        <v>Derbyshire</v>
      </c>
      <c r="G76" s="123">
        <f ca="1">IFERROR(IF((VLOOKUP($E76,'DTOC Backsheet'!$D$5:$AF$183,G$9,FALSE))="","",(VLOOKUP($E76,'DTOC Backsheet'!$D$5:$AF$183,G$9,FALSE))),"")</f>
        <v>699.8326725280848</v>
      </c>
      <c r="H76" s="124">
        <f ca="1">IFERROR(IF((VLOOKUP($E76,'DTOC Backsheet'!$D$5:$AF$183,H$9,FALSE))="","",(VLOOKUP($E76,'DTOC Backsheet'!$D$5:$AF$183,H$9,FALSE))),"")</f>
        <v>652.87454196256817</v>
      </c>
      <c r="I76" s="124">
        <f ca="1">IFERROR(IF((VLOOKUP($E76,'DTOC Backsheet'!$D$5:$AF$183,I$9,FALSE))="","",(VLOOKUP($E76,'DTOC Backsheet'!$D$5:$AF$183,I$9,FALSE))),"")</f>
        <v>502.13894284725927</v>
      </c>
      <c r="J76" s="125">
        <f ca="1">IFERROR(IF((VLOOKUP($E76,'DTOC Backsheet'!$D$5:$AF$183,J$9,FALSE))="","",(VLOOKUP($E76,'DTOC Backsheet'!$D$5:$AF$183,J$9,FALSE))),"")</f>
        <v>587.94207916127834</v>
      </c>
      <c r="K76" s="184">
        <f ca="1">IFERROR(IF((VLOOKUP($E76,'DTOC Backsheet'!$D$5:$AF$183,K$9,FALSE))="","",(VLOOKUP($E76,'DTOC Backsheet'!$D$5:$AF$183,K$9,FALSE))),"")</f>
        <v>477.23383659580355</v>
      </c>
      <c r="L76" s="126">
        <f ca="1">IFERROR(IF((VLOOKUP($E76,'DTOC Backsheet'!$D$5:$AF$183,L$9,FALSE))="","",(VLOOKUP($E76,'DTOC Backsheet'!$D$5:$AF$183,L$9,FALSE))),"")</f>
        <v>560.26501851990963</v>
      </c>
      <c r="M76" s="127">
        <f ca="1">IFERROR(IF((VLOOKUP($E76,'DTOC Backsheet'!$D$5:$AF$183,M$9,FALSE))="","",(VLOOKUP($E76,'DTOC Backsheet'!$D$5:$AF$183,M$9,FALSE))),"")</f>
        <v>0</v>
      </c>
      <c r="N76" s="126">
        <f ca="1">IFERROR(IF((VLOOKUP($E76,'DTOC Backsheet'!$D$5:$AF$183,N$9,FALSE))="","",(VLOOKUP($E76,'DTOC Backsheet'!$D$5:$AF$183,N$9,FALSE))),"")</f>
        <v>0</v>
      </c>
    </row>
    <row r="77" spans="1:14" ht="15" customHeight="1" x14ac:dyDescent="0.3">
      <c r="A77" s="56">
        <v>63</v>
      </c>
      <c r="B77" s="97" t="str">
        <f ca="1">IFERROR(IF((VLOOKUP($E77,'Org List'!$AJ$10:$AL$188,3,FALSE))="","",(VLOOKUP($E77,'Org List'!$AJ$10:$AL$188,3,FALSE))),"")</f>
        <v>South West England Commissioning Region</v>
      </c>
      <c r="C77" s="98" t="str">
        <f ca="1">IFERROR(IF((VLOOKUP($E77,'Org List'!$AO$10:$AQ$188,3,FALSE))="","",(VLOOKUP($E77,'Org List'!$AO$10:$AQ$188,3,FALSE))),"")</f>
        <v>South West Region</v>
      </c>
      <c r="D77" s="116" t="str">
        <f ca="1">IFERROR(IF((VLOOKUP($E77,'Org List'!$AT$10:$AV$188,3,FALSE))="","",(VLOOKUP($E77,'Org List'!$AT$10:$AV$188,3,FALSE))),"")</f>
        <v>NHS England South West (South West South)</v>
      </c>
      <c r="E77" s="97" t="str">
        <f t="shared" ca="1" si="1"/>
        <v>E10000008</v>
      </c>
      <c r="F77" s="99" t="str">
        <f ca="1">IF(E77="","",VLOOKUP(E77,'Org List'!$J$9:$K$488,2,0))</f>
        <v>Devon</v>
      </c>
      <c r="G77" s="123">
        <f ca="1">IFERROR(IF((VLOOKUP($E77,'DTOC Backsheet'!$D$5:$AF$183,G$9,FALSE))="","",(VLOOKUP($E77,'DTOC Backsheet'!$D$5:$AF$183,G$9,FALSE))),"")</f>
        <v>2034.3963975462721</v>
      </c>
      <c r="H77" s="124">
        <f ca="1">IFERROR(IF((VLOOKUP($E77,'DTOC Backsheet'!$D$5:$AF$183,H$9,FALSE))="","",(VLOOKUP($E77,'DTOC Backsheet'!$D$5:$AF$183,H$9,FALSE))),"")</f>
        <v>1622.5361934217551</v>
      </c>
      <c r="I77" s="124">
        <f ca="1">IFERROR(IF((VLOOKUP($E77,'DTOC Backsheet'!$D$5:$AF$183,I$9,FALSE))="","",(VLOOKUP($E77,'DTOC Backsheet'!$D$5:$AF$183,I$9,FALSE))),"")</f>
        <v>1169.1163995386419</v>
      </c>
      <c r="J77" s="125">
        <f ca="1">IFERROR(IF((VLOOKUP($E77,'DTOC Backsheet'!$D$5:$AF$183,J$9,FALSE))="","",(VLOOKUP($E77,'DTOC Backsheet'!$D$5:$AF$183,J$9,FALSE))),"")</f>
        <v>1314.1338772605793</v>
      </c>
      <c r="K77" s="184">
        <f ca="1">IFERROR(IF((VLOOKUP($E77,'DTOC Backsheet'!$D$5:$AF$183,K$9,FALSE))="","",(VLOOKUP($E77,'DTOC Backsheet'!$D$5:$AF$183,K$9,FALSE))),"")</f>
        <v>997.67912989330182</v>
      </c>
      <c r="L77" s="126">
        <f ca="1">IFERROR(IF((VLOOKUP($E77,'DTOC Backsheet'!$D$5:$AF$183,L$9,FALSE))="","",(VLOOKUP($E77,'DTOC Backsheet'!$D$5:$AF$183,L$9,FALSE))),"")</f>
        <v>1139.827433202609</v>
      </c>
      <c r="M77" s="127">
        <f ca="1">IFERROR(IF((VLOOKUP($E77,'DTOC Backsheet'!$D$5:$AF$183,M$9,FALSE))="","",(VLOOKUP($E77,'DTOC Backsheet'!$D$5:$AF$183,M$9,FALSE))),"")</f>
        <v>0</v>
      </c>
      <c r="N77" s="126">
        <f ca="1">IFERROR(IF((VLOOKUP($E77,'DTOC Backsheet'!$D$5:$AF$183,N$9,FALSE))="","",(VLOOKUP($E77,'DTOC Backsheet'!$D$5:$AF$183,N$9,FALSE))),"")</f>
        <v>0</v>
      </c>
    </row>
    <row r="78" spans="1:14" ht="15" customHeight="1" x14ac:dyDescent="0.3">
      <c r="A78" s="56">
        <v>64</v>
      </c>
      <c r="B78" s="97" t="str">
        <f ca="1">IFERROR(IF((VLOOKUP($E78,'Org List'!$AJ$10:$AL$188,3,FALSE))="","",(VLOOKUP($E78,'Org List'!$AJ$10:$AL$188,3,FALSE))),"")</f>
        <v>North of England Commissioning Region</v>
      </c>
      <c r="C78" s="98" t="str">
        <f ca="1">IFERROR(IF((VLOOKUP($E78,'Org List'!$AO$10:$AQ$188,3,FALSE))="","",(VLOOKUP($E78,'Org List'!$AO$10:$AQ$188,3,FALSE))),"")</f>
        <v>Yorkshire and The Humber Region</v>
      </c>
      <c r="D78" s="116" t="str">
        <f ca="1">IFERROR(IF((VLOOKUP($E78,'Org List'!$AT$10:$AV$188,3,FALSE))="","",(VLOOKUP($E78,'Org List'!$AT$10:$AV$188,3,FALSE))),"")</f>
        <v>NHS England North (Yorkshire And Humber)</v>
      </c>
      <c r="E78" s="97" t="str">
        <f t="shared" ref="E78:E109" ca="1" si="2">IF($A78&gt;$Q$5-1,"",INDIRECT("'Comms by AT'!D"&amp;$A78+$Q$4))</f>
        <v>E08000017</v>
      </c>
      <c r="F78" s="99" t="str">
        <f ca="1">IF(E78="","",VLOOKUP(E78,'Org List'!$J$9:$K$488,2,0))</f>
        <v>Doncaster</v>
      </c>
      <c r="G78" s="123">
        <f ca="1">IFERROR(IF((VLOOKUP($E78,'DTOC Backsheet'!$D$5:$AF$183,G$9,FALSE))="","",(VLOOKUP($E78,'DTOC Backsheet'!$D$5:$AF$183,G$9,FALSE))),"")</f>
        <v>625.73794703648696</v>
      </c>
      <c r="H78" s="124">
        <f ca="1">IFERROR(IF((VLOOKUP($E78,'DTOC Backsheet'!$D$5:$AF$183,H$9,FALSE))="","",(VLOOKUP($E78,'DTOC Backsheet'!$D$5:$AF$183,H$9,FALSE))),"")</f>
        <v>916.59707166159967</v>
      </c>
      <c r="I78" s="124">
        <f ca="1">IFERROR(IF((VLOOKUP($E78,'DTOC Backsheet'!$D$5:$AF$183,I$9,FALSE))="","",(VLOOKUP($E78,'DTOC Backsheet'!$D$5:$AF$183,I$9,FALSE))),"")</f>
        <v>636.02292315477234</v>
      </c>
      <c r="J78" s="125">
        <f ca="1">IFERROR(IF((VLOOKUP($E78,'DTOC Backsheet'!$D$5:$AF$183,J$9,FALSE))="","",(VLOOKUP($E78,'DTOC Backsheet'!$D$5:$AF$183,J$9,FALSE))),"")</f>
        <v>489.92963036469956</v>
      </c>
      <c r="K78" s="184">
        <f ca="1">IFERROR(IF((VLOOKUP($E78,'DTOC Backsheet'!$D$5:$AF$183,K$9,FALSE))="","",(VLOOKUP($E78,'DTOC Backsheet'!$D$5:$AF$183,K$9,FALSE))),"")</f>
        <v>343.6512293727161</v>
      </c>
      <c r="L78" s="126">
        <f ca="1">IFERROR(IF((VLOOKUP($E78,'DTOC Backsheet'!$D$5:$AF$183,L$9,FALSE))="","",(VLOOKUP($E78,'DTOC Backsheet'!$D$5:$AF$183,L$9,FALSE))),"")</f>
        <v>482.10064552287514</v>
      </c>
      <c r="M78" s="127">
        <f ca="1">IFERROR(IF((VLOOKUP($E78,'DTOC Backsheet'!$D$5:$AF$183,M$9,FALSE))="","",(VLOOKUP($E78,'DTOC Backsheet'!$D$5:$AF$183,M$9,FALSE))),"")</f>
        <v>0</v>
      </c>
      <c r="N78" s="126">
        <f ca="1">IFERROR(IF((VLOOKUP($E78,'DTOC Backsheet'!$D$5:$AF$183,N$9,FALSE))="","",(VLOOKUP($E78,'DTOC Backsheet'!$D$5:$AF$183,N$9,FALSE))),"")</f>
        <v>0</v>
      </c>
    </row>
    <row r="79" spans="1:14" ht="15" customHeight="1" x14ac:dyDescent="0.3">
      <c r="A79" s="56">
        <v>65</v>
      </c>
      <c r="B79" s="97" t="str">
        <f ca="1">IFERROR(IF((VLOOKUP($E79,'Org List'!$AJ$10:$AL$188,3,FALSE))="","",(VLOOKUP($E79,'Org List'!$AJ$10:$AL$188,3,FALSE))),"")</f>
        <v>South West England Commissioning Region</v>
      </c>
      <c r="C79" s="98" t="str">
        <f ca="1">IFERROR(IF((VLOOKUP($E79,'Org List'!$AO$10:$AQ$188,3,FALSE))="","",(VLOOKUP($E79,'Org List'!$AO$10:$AQ$188,3,FALSE))),"")</f>
        <v>South West Region</v>
      </c>
      <c r="D79" s="116" t="str">
        <f ca="1">IFERROR(IF((VLOOKUP($E79,'Org List'!$AT$10:$AV$188,3,FALSE))="","",(VLOOKUP($E79,'Org List'!$AT$10:$AV$188,3,FALSE))),"")</f>
        <v>NHS England South West (South West South)</v>
      </c>
      <c r="E79" s="97" t="str">
        <f t="shared" ca="1" si="2"/>
        <v>E10000009</v>
      </c>
      <c r="F79" s="99" t="str">
        <f ca="1">IF(E79="","",VLOOKUP(E79,'Org List'!$J$9:$K$488,2,0))</f>
        <v>Dorset</v>
      </c>
      <c r="G79" s="123">
        <f ca="1">IFERROR(IF((VLOOKUP($E79,'DTOC Backsheet'!$D$5:$AF$183,G$9,FALSE))="","",(VLOOKUP($E79,'DTOC Backsheet'!$D$5:$AF$183,G$9,FALSE))),"")</f>
        <v>1611.8180824942642</v>
      </c>
      <c r="H79" s="124">
        <f ca="1">IFERROR(IF((VLOOKUP($E79,'DTOC Backsheet'!$D$5:$AF$183,H$9,FALSE))="","",(VLOOKUP($E79,'DTOC Backsheet'!$D$5:$AF$183,H$9,FALSE))),"")</f>
        <v>1841.2563325532049</v>
      </c>
      <c r="I79" s="124">
        <f ca="1">IFERROR(IF((VLOOKUP($E79,'DTOC Backsheet'!$D$5:$AF$183,I$9,FALSE))="","",(VLOOKUP($E79,'DTOC Backsheet'!$D$5:$AF$183,I$9,FALSE))),"")</f>
        <v>1621.3061304290322</v>
      </c>
      <c r="J79" s="125">
        <f ca="1">IFERROR(IF((VLOOKUP($E79,'DTOC Backsheet'!$D$5:$AF$183,J$9,FALSE))="","",(VLOOKUP($E79,'DTOC Backsheet'!$D$5:$AF$183,J$9,FALSE))),"")</f>
        <v>1657.2519539340535</v>
      </c>
      <c r="K79" s="184">
        <f ca="1">IFERROR(IF((VLOOKUP($E79,'DTOC Backsheet'!$D$5:$AF$183,K$9,FALSE))="","",(VLOOKUP($E79,'DTOC Backsheet'!$D$5:$AF$183,K$9,FALSE))),"")</f>
        <v>1293.7238677785053</v>
      </c>
      <c r="L79" s="126">
        <f ca="1">IFERROR(IF((VLOOKUP($E79,'DTOC Backsheet'!$D$5:$AF$183,L$9,FALSE))="","",(VLOOKUP($E79,'DTOC Backsheet'!$D$5:$AF$183,L$9,FALSE))),"")</f>
        <v>1516.6609813877089</v>
      </c>
      <c r="M79" s="127">
        <f ca="1">IFERROR(IF((VLOOKUP($E79,'DTOC Backsheet'!$D$5:$AF$183,M$9,FALSE))="","",(VLOOKUP($E79,'DTOC Backsheet'!$D$5:$AF$183,M$9,FALSE))),"")</f>
        <v>0</v>
      </c>
      <c r="N79" s="126">
        <f ca="1">IFERROR(IF((VLOOKUP($E79,'DTOC Backsheet'!$D$5:$AF$183,N$9,FALSE))="","",(VLOOKUP($E79,'DTOC Backsheet'!$D$5:$AF$183,N$9,FALSE))),"")</f>
        <v>0</v>
      </c>
    </row>
    <row r="80" spans="1:14" ht="15" customHeight="1" x14ac:dyDescent="0.3">
      <c r="A80" s="56">
        <v>66</v>
      </c>
      <c r="B80" s="97" t="str">
        <f ca="1">IFERROR(IF((VLOOKUP($E80,'Org List'!$AJ$10:$AL$188,3,FALSE))="","",(VLOOKUP($E80,'Org List'!$AJ$10:$AL$188,3,FALSE))),"")</f>
        <v>Midlands and East of England Commissioning Region</v>
      </c>
      <c r="C80" s="98" t="str">
        <f ca="1">IFERROR(IF((VLOOKUP($E80,'Org List'!$AO$10:$AQ$188,3,FALSE))="","",(VLOOKUP($E80,'Org List'!$AO$10:$AQ$188,3,FALSE))),"")</f>
        <v>West Midlands Region</v>
      </c>
      <c r="D80" s="116" t="str">
        <f ca="1">IFERROR(IF((VLOOKUP($E80,'Org List'!$AT$10:$AV$188,3,FALSE))="","",(VLOOKUP($E80,'Org List'!$AT$10:$AV$188,3,FALSE))),"")</f>
        <v>NHS England Midlands And East (West Midlands)</v>
      </c>
      <c r="E80" s="97" t="str">
        <f t="shared" ca="1" si="2"/>
        <v>E08000027</v>
      </c>
      <c r="F80" s="99" t="str">
        <f ca="1">IF(E80="","",VLOOKUP(E80,'Org List'!$J$9:$K$488,2,0))</f>
        <v>Dudley</v>
      </c>
      <c r="G80" s="123">
        <f ca="1">IFERROR(IF((VLOOKUP($E80,'DTOC Backsheet'!$D$5:$AF$183,G$9,FALSE))="","",(VLOOKUP($E80,'DTOC Backsheet'!$D$5:$AF$183,G$9,FALSE))),"")</f>
        <v>1043.8613292472708</v>
      </c>
      <c r="H80" s="124">
        <f ca="1">IFERROR(IF((VLOOKUP($E80,'DTOC Backsheet'!$D$5:$AF$183,H$9,FALSE))="","",(VLOOKUP($E80,'DTOC Backsheet'!$D$5:$AF$183,H$9,FALSE))),"")</f>
        <v>1426.929706952691</v>
      </c>
      <c r="I80" s="124">
        <f ca="1">IFERROR(IF((VLOOKUP($E80,'DTOC Backsheet'!$D$5:$AF$183,I$9,FALSE))="","",(VLOOKUP($E80,'DTOC Backsheet'!$D$5:$AF$183,I$9,FALSE))),"")</f>
        <v>1070.1972802145183</v>
      </c>
      <c r="J80" s="125">
        <f ca="1">IFERROR(IF((VLOOKUP($E80,'DTOC Backsheet'!$D$5:$AF$183,J$9,FALSE))="","",(VLOOKUP($E80,'DTOC Backsheet'!$D$5:$AF$183,J$9,FALSE))),"")</f>
        <v>873.10341359699055</v>
      </c>
      <c r="K80" s="184">
        <f ca="1">IFERROR(IF((VLOOKUP($E80,'DTOC Backsheet'!$D$5:$AF$183,K$9,FALSE))="","",(VLOOKUP($E80,'DTOC Backsheet'!$D$5:$AF$183,K$9,FALSE))),"")</f>
        <v>813.56455381394642</v>
      </c>
      <c r="L80" s="126">
        <f ca="1">IFERROR(IF((VLOOKUP($E80,'DTOC Backsheet'!$D$5:$AF$183,L$9,FALSE))="","",(VLOOKUP($E80,'DTOC Backsheet'!$D$5:$AF$183,L$9,FALSE))),"")</f>
        <v>509.07723062817666</v>
      </c>
      <c r="M80" s="127">
        <f ca="1">IFERROR(IF((VLOOKUP($E80,'DTOC Backsheet'!$D$5:$AF$183,M$9,FALSE))="","",(VLOOKUP($E80,'DTOC Backsheet'!$D$5:$AF$183,M$9,FALSE))),"")</f>
        <v>0</v>
      </c>
      <c r="N80" s="126">
        <f ca="1">IFERROR(IF((VLOOKUP($E80,'DTOC Backsheet'!$D$5:$AF$183,N$9,FALSE))="","",(VLOOKUP($E80,'DTOC Backsheet'!$D$5:$AF$183,N$9,FALSE))),"")</f>
        <v>0</v>
      </c>
    </row>
    <row r="81" spans="1:14" ht="15" customHeight="1" x14ac:dyDescent="0.3">
      <c r="A81" s="56">
        <v>67</v>
      </c>
      <c r="B81" s="97" t="str">
        <f ca="1">IFERROR(IF((VLOOKUP($E81,'Org List'!$AJ$10:$AL$188,3,FALSE))="","",(VLOOKUP($E81,'Org List'!$AJ$10:$AL$188,3,FALSE))),"")</f>
        <v>London Commissioning Region</v>
      </c>
      <c r="C81" s="98" t="str">
        <f ca="1">IFERROR(IF((VLOOKUP($E81,'Org List'!$AO$10:$AQ$188,3,FALSE))="","",(VLOOKUP($E81,'Org List'!$AO$10:$AQ$188,3,FALSE))),"")</f>
        <v>London Region</v>
      </c>
      <c r="D81" s="116" t="str">
        <f ca="1">IFERROR(IF((VLOOKUP($E81,'Org List'!$AT$10:$AV$188,3,FALSE))="","",(VLOOKUP($E81,'Org List'!$AT$10:$AV$188,3,FALSE))),"")</f>
        <v>NHS England London</v>
      </c>
      <c r="E81" s="97" t="str">
        <f t="shared" ca="1" si="2"/>
        <v>E09000009</v>
      </c>
      <c r="F81" s="99" t="str">
        <f ca="1">IF(E81="","",VLOOKUP(E81,'Org List'!$J$9:$K$488,2,0))</f>
        <v>Ealing</v>
      </c>
      <c r="G81" s="123">
        <f ca="1">IFERROR(IF((VLOOKUP($E81,'DTOC Backsheet'!$D$5:$AF$183,G$9,FALSE))="","",(VLOOKUP($E81,'DTOC Backsheet'!$D$5:$AF$183,G$9,FALSE))),"")</f>
        <v>1367.4420744330118</v>
      </c>
      <c r="H81" s="124">
        <f ca="1">IFERROR(IF((VLOOKUP($E81,'DTOC Backsheet'!$D$5:$AF$183,H$9,FALSE))="","",(VLOOKUP($E81,'DTOC Backsheet'!$D$5:$AF$183,H$9,FALSE))),"")</f>
        <v>1573.3059359330196</v>
      </c>
      <c r="I81" s="124">
        <f ca="1">IFERROR(IF((VLOOKUP($E81,'DTOC Backsheet'!$D$5:$AF$183,I$9,FALSE))="","",(VLOOKUP($E81,'DTOC Backsheet'!$D$5:$AF$183,I$9,FALSE))),"")</f>
        <v>1103.3076227132626</v>
      </c>
      <c r="J81" s="125">
        <f ca="1">IFERROR(IF((VLOOKUP($E81,'DTOC Backsheet'!$D$5:$AF$183,J$9,FALSE))="","",(VLOOKUP($E81,'DTOC Backsheet'!$D$5:$AF$183,J$9,FALSE))),"")</f>
        <v>637.6339900880082</v>
      </c>
      <c r="K81" s="184">
        <f ca="1">IFERROR(IF((VLOOKUP($E81,'DTOC Backsheet'!$D$5:$AF$183,K$9,FALSE))="","",(VLOOKUP($E81,'DTOC Backsheet'!$D$5:$AF$183,K$9,FALSE))),"")</f>
        <v>755.08291280178275</v>
      </c>
      <c r="L81" s="126">
        <f ca="1">IFERROR(IF((VLOOKUP($E81,'DTOC Backsheet'!$D$5:$AF$183,L$9,FALSE))="","",(VLOOKUP($E81,'DTOC Backsheet'!$D$5:$AF$183,L$9,FALSE))),"")</f>
        <v>969.14304613495256</v>
      </c>
      <c r="M81" s="127">
        <f ca="1">IFERROR(IF((VLOOKUP($E81,'DTOC Backsheet'!$D$5:$AF$183,M$9,FALSE))="","",(VLOOKUP($E81,'DTOC Backsheet'!$D$5:$AF$183,M$9,FALSE))),"")</f>
        <v>0</v>
      </c>
      <c r="N81" s="126">
        <f ca="1">IFERROR(IF((VLOOKUP($E81,'DTOC Backsheet'!$D$5:$AF$183,N$9,FALSE))="","",(VLOOKUP($E81,'DTOC Backsheet'!$D$5:$AF$183,N$9,FALSE))),"")</f>
        <v>0</v>
      </c>
    </row>
    <row r="82" spans="1:14" ht="15" customHeight="1" x14ac:dyDescent="0.3">
      <c r="A82" s="56">
        <v>68</v>
      </c>
      <c r="B82" s="97" t="str">
        <f ca="1">IFERROR(IF((VLOOKUP($E82,'Org List'!$AJ$10:$AL$188,3,FALSE))="","",(VLOOKUP($E82,'Org List'!$AJ$10:$AL$188,3,FALSE))),"")</f>
        <v>North of England Commissioning Region</v>
      </c>
      <c r="C82" s="98" t="str">
        <f ca="1">IFERROR(IF((VLOOKUP($E82,'Org List'!$AO$10:$AQ$188,3,FALSE))="","",(VLOOKUP($E82,'Org List'!$AO$10:$AQ$188,3,FALSE))),"")</f>
        <v>Yorkshire and The Humber Region</v>
      </c>
      <c r="D82" s="116" t="str">
        <f ca="1">IFERROR(IF((VLOOKUP($E82,'Org List'!$AT$10:$AV$188,3,FALSE))="","",(VLOOKUP($E82,'Org List'!$AT$10:$AV$188,3,FALSE))),"")</f>
        <v>NHS England North (Yorkshire And Humber)</v>
      </c>
      <c r="E82" s="97" t="str">
        <f t="shared" ca="1" si="2"/>
        <v>E06000011</v>
      </c>
      <c r="F82" s="99" t="str">
        <f ca="1">IF(E82="","",VLOOKUP(E82,'Org List'!$J$9:$K$488,2,0))</f>
        <v>East Riding of Yorkshire</v>
      </c>
      <c r="G82" s="123">
        <f ca="1">IFERROR(IF((VLOOKUP($E82,'DTOC Backsheet'!$D$5:$AF$183,G$9,FALSE))="","",(VLOOKUP($E82,'DTOC Backsheet'!$D$5:$AF$183,G$9,FALSE))),"")</f>
        <v>1095.4059755358121</v>
      </c>
      <c r="H82" s="124">
        <f ca="1">IFERROR(IF((VLOOKUP($E82,'DTOC Backsheet'!$D$5:$AF$183,H$9,FALSE))="","",(VLOOKUP($E82,'DTOC Backsheet'!$D$5:$AF$183,H$9,FALSE))),"")</f>
        <v>881.19002407206369</v>
      </c>
      <c r="I82" s="124">
        <f ca="1">IFERROR(IF((VLOOKUP($E82,'DTOC Backsheet'!$D$5:$AF$183,I$9,FALSE))="","",(VLOOKUP($E82,'DTOC Backsheet'!$D$5:$AF$183,I$9,FALSE))),"")</f>
        <v>776.62359352704743</v>
      </c>
      <c r="J82" s="125">
        <f ca="1">IFERROR(IF((VLOOKUP($E82,'DTOC Backsheet'!$D$5:$AF$183,J$9,FALSE))="","",(VLOOKUP($E82,'DTOC Backsheet'!$D$5:$AF$183,J$9,FALSE))),"")</f>
        <v>714.49266275757373</v>
      </c>
      <c r="K82" s="184">
        <f ca="1">IFERROR(IF((VLOOKUP($E82,'DTOC Backsheet'!$D$5:$AF$183,K$9,FALSE))="","",(VLOOKUP($E82,'DTOC Backsheet'!$D$5:$AF$183,K$9,FALSE))),"")</f>
        <v>715.57851786814751</v>
      </c>
      <c r="L82" s="126">
        <f ca="1">IFERROR(IF((VLOOKUP($E82,'DTOC Backsheet'!$D$5:$AF$183,L$9,FALSE))="","",(VLOOKUP($E82,'DTOC Backsheet'!$D$5:$AF$183,L$9,FALSE))),"")</f>
        <v>690.60385032494969</v>
      </c>
      <c r="M82" s="127">
        <f ca="1">IFERROR(IF((VLOOKUP($E82,'DTOC Backsheet'!$D$5:$AF$183,M$9,FALSE))="","",(VLOOKUP($E82,'DTOC Backsheet'!$D$5:$AF$183,M$9,FALSE))),"")</f>
        <v>0</v>
      </c>
      <c r="N82" s="126">
        <f ca="1">IFERROR(IF((VLOOKUP($E82,'DTOC Backsheet'!$D$5:$AF$183,N$9,FALSE))="","",(VLOOKUP($E82,'DTOC Backsheet'!$D$5:$AF$183,N$9,FALSE))),"")</f>
        <v>0</v>
      </c>
    </row>
    <row r="83" spans="1:14" ht="15" customHeight="1" x14ac:dyDescent="0.3">
      <c r="A83" s="56">
        <v>69</v>
      </c>
      <c r="B83" s="97" t="str">
        <f ca="1">IFERROR(IF((VLOOKUP($E83,'Org List'!$AJ$10:$AL$188,3,FALSE))="","",(VLOOKUP($E83,'Org List'!$AJ$10:$AL$188,3,FALSE))),"")</f>
        <v>South East England Commissioning Region</v>
      </c>
      <c r="C83" s="98" t="str">
        <f ca="1">IFERROR(IF((VLOOKUP($E83,'Org List'!$AO$10:$AQ$188,3,FALSE))="","",(VLOOKUP($E83,'Org List'!$AO$10:$AQ$188,3,FALSE))),"")</f>
        <v>South East Region</v>
      </c>
      <c r="D83" s="116" t="str">
        <f ca="1">IFERROR(IF((VLOOKUP($E83,'Org List'!$AT$10:$AV$188,3,FALSE))="","",(VLOOKUP($E83,'Org List'!$AT$10:$AV$188,3,FALSE))),"")</f>
        <v>NHS England South East (Kent, Surrey and Sussex)</v>
      </c>
      <c r="E83" s="97" t="str">
        <f t="shared" ca="1" si="2"/>
        <v>E10000011</v>
      </c>
      <c r="F83" s="99" t="str">
        <f ca="1">IF(E83="","",VLOOKUP(E83,'Org List'!$J$9:$K$488,2,0))</f>
        <v>East Sussex</v>
      </c>
      <c r="G83" s="123">
        <f ca="1">IFERROR(IF((VLOOKUP($E83,'DTOC Backsheet'!$D$5:$AF$183,G$9,FALSE))="","",(VLOOKUP($E83,'DTOC Backsheet'!$D$5:$AF$183,G$9,FALSE))),"")</f>
        <v>1923.2924112645503</v>
      </c>
      <c r="H83" s="124">
        <f ca="1">IFERROR(IF((VLOOKUP($E83,'DTOC Backsheet'!$D$5:$AF$183,H$9,FALSE))="","",(VLOOKUP($E83,'DTOC Backsheet'!$D$5:$AF$183,H$9,FALSE))),"")</f>
        <v>1700.7534501382745</v>
      </c>
      <c r="I83" s="124">
        <f ca="1">IFERROR(IF((VLOOKUP($E83,'DTOC Backsheet'!$D$5:$AF$183,I$9,FALSE))="","",(VLOOKUP($E83,'DTOC Backsheet'!$D$5:$AF$183,I$9,FALSE))),"")</f>
        <v>1139.5877314472427</v>
      </c>
      <c r="J83" s="125">
        <f ca="1">IFERROR(IF((VLOOKUP($E83,'DTOC Backsheet'!$D$5:$AF$183,J$9,FALSE))="","",(VLOOKUP($E83,'DTOC Backsheet'!$D$5:$AF$183,J$9,FALSE))),"")</f>
        <v>982.52212297336087</v>
      </c>
      <c r="K83" s="184">
        <f ca="1">IFERROR(IF((VLOOKUP($E83,'DTOC Backsheet'!$D$5:$AF$183,K$9,FALSE))="","",(VLOOKUP($E83,'DTOC Backsheet'!$D$5:$AF$183,K$9,FALSE))),"")</f>
        <v>864.69934806395372</v>
      </c>
      <c r="L83" s="126">
        <f ca="1">IFERROR(IF((VLOOKUP($E83,'DTOC Backsheet'!$D$5:$AF$183,L$9,FALSE))="","",(VLOOKUP($E83,'DTOC Backsheet'!$D$5:$AF$183,L$9,FALSE))),"")</f>
        <v>1073.0526166890636</v>
      </c>
      <c r="M83" s="127">
        <f ca="1">IFERROR(IF((VLOOKUP($E83,'DTOC Backsheet'!$D$5:$AF$183,M$9,FALSE))="","",(VLOOKUP($E83,'DTOC Backsheet'!$D$5:$AF$183,M$9,FALSE))),"")</f>
        <v>0</v>
      </c>
      <c r="N83" s="126">
        <f ca="1">IFERROR(IF((VLOOKUP($E83,'DTOC Backsheet'!$D$5:$AF$183,N$9,FALSE))="","",(VLOOKUP($E83,'DTOC Backsheet'!$D$5:$AF$183,N$9,FALSE))),"")</f>
        <v>0</v>
      </c>
    </row>
    <row r="84" spans="1:14" ht="15" customHeight="1" x14ac:dyDescent="0.3">
      <c r="A84" s="56">
        <v>70</v>
      </c>
      <c r="B84" s="97" t="str">
        <f ca="1">IFERROR(IF((VLOOKUP($E84,'Org List'!$AJ$10:$AL$188,3,FALSE))="","",(VLOOKUP($E84,'Org List'!$AJ$10:$AL$188,3,FALSE))),"")</f>
        <v>London Commissioning Region</v>
      </c>
      <c r="C84" s="98" t="str">
        <f ca="1">IFERROR(IF((VLOOKUP($E84,'Org List'!$AO$10:$AQ$188,3,FALSE))="","",(VLOOKUP($E84,'Org List'!$AO$10:$AQ$188,3,FALSE))),"")</f>
        <v>London Region</v>
      </c>
      <c r="D84" s="116" t="str">
        <f ca="1">IFERROR(IF((VLOOKUP($E84,'Org List'!$AT$10:$AV$188,3,FALSE))="","",(VLOOKUP($E84,'Org List'!$AT$10:$AV$188,3,FALSE))),"")</f>
        <v>NHS England London</v>
      </c>
      <c r="E84" s="97" t="str">
        <f t="shared" ca="1" si="2"/>
        <v>E09000010</v>
      </c>
      <c r="F84" s="99" t="str">
        <f ca="1">IF(E84="","",VLOOKUP(E84,'Org List'!$J$9:$K$488,2,0))</f>
        <v>Enfield</v>
      </c>
      <c r="G84" s="123">
        <f ca="1">IFERROR(IF((VLOOKUP($E84,'DTOC Backsheet'!$D$5:$AF$183,G$9,FALSE))="","",(VLOOKUP($E84,'DTOC Backsheet'!$D$5:$AF$183,G$9,FALSE))),"")</f>
        <v>628.58660571281405</v>
      </c>
      <c r="H84" s="124">
        <f ca="1">IFERROR(IF((VLOOKUP($E84,'DTOC Backsheet'!$D$5:$AF$183,H$9,FALSE))="","",(VLOOKUP($E84,'DTOC Backsheet'!$D$5:$AF$183,H$9,FALSE))),"")</f>
        <v>710.68114320667701</v>
      </c>
      <c r="I84" s="124">
        <f ca="1">IFERROR(IF((VLOOKUP($E84,'DTOC Backsheet'!$D$5:$AF$183,I$9,FALSE))="","",(VLOOKUP($E84,'DTOC Backsheet'!$D$5:$AF$183,I$9,FALSE))),"")</f>
        <v>565.00358157541029</v>
      </c>
      <c r="J84" s="125">
        <f ca="1">IFERROR(IF((VLOOKUP($E84,'DTOC Backsheet'!$D$5:$AF$183,J$9,FALSE))="","",(VLOOKUP($E84,'DTOC Backsheet'!$D$5:$AF$183,J$9,FALSE))),"")</f>
        <v>416.58993481520548</v>
      </c>
      <c r="K84" s="184">
        <f ca="1">IFERROR(IF((VLOOKUP($E84,'DTOC Backsheet'!$D$5:$AF$183,K$9,FALSE))="","",(VLOOKUP($E84,'DTOC Backsheet'!$D$5:$AF$183,K$9,FALSE))),"")</f>
        <v>520.04639256078258</v>
      </c>
      <c r="L84" s="126">
        <f ca="1">IFERROR(IF((VLOOKUP($E84,'DTOC Backsheet'!$D$5:$AF$183,L$9,FALSE))="","",(VLOOKUP($E84,'DTOC Backsheet'!$D$5:$AF$183,L$9,FALSE))),"")</f>
        <v>518.07203268014177</v>
      </c>
      <c r="M84" s="127">
        <f ca="1">IFERROR(IF((VLOOKUP($E84,'DTOC Backsheet'!$D$5:$AF$183,M$9,FALSE))="","",(VLOOKUP($E84,'DTOC Backsheet'!$D$5:$AF$183,M$9,FALSE))),"")</f>
        <v>0</v>
      </c>
      <c r="N84" s="126">
        <f ca="1">IFERROR(IF((VLOOKUP($E84,'DTOC Backsheet'!$D$5:$AF$183,N$9,FALSE))="","",(VLOOKUP($E84,'DTOC Backsheet'!$D$5:$AF$183,N$9,FALSE))),"")</f>
        <v>0</v>
      </c>
    </row>
    <row r="85" spans="1:14" ht="15" customHeight="1" x14ac:dyDescent="0.3">
      <c r="A85" s="56">
        <v>71</v>
      </c>
      <c r="B85" s="97" t="str">
        <f ca="1">IFERROR(IF((VLOOKUP($E85,'Org List'!$AJ$10:$AL$188,3,FALSE))="","",(VLOOKUP($E85,'Org List'!$AJ$10:$AL$188,3,FALSE))),"")</f>
        <v>Midlands and East of England Commissioning Region</v>
      </c>
      <c r="C85" s="98" t="str">
        <f ca="1">IFERROR(IF((VLOOKUP($E85,'Org List'!$AO$10:$AQ$188,3,FALSE))="","",(VLOOKUP($E85,'Org List'!$AO$10:$AQ$188,3,FALSE))),"")</f>
        <v>East Region</v>
      </c>
      <c r="D85" s="116" t="str">
        <f ca="1">IFERROR(IF((VLOOKUP($E85,'Org List'!$AT$10:$AV$188,3,FALSE))="","",(VLOOKUP($E85,'Org List'!$AT$10:$AV$188,3,FALSE))),"")</f>
        <v>NHS England Midlands And East (East)</v>
      </c>
      <c r="E85" s="97" t="str">
        <f t="shared" ca="1" si="2"/>
        <v>E10000012</v>
      </c>
      <c r="F85" s="99" t="str">
        <f ca="1">IF(E85="","",VLOOKUP(E85,'Org List'!$J$9:$K$488,2,0))</f>
        <v>Essex</v>
      </c>
      <c r="G85" s="123">
        <f ca="1">IFERROR(IF((VLOOKUP($E85,'DTOC Backsheet'!$D$5:$AF$183,G$9,FALSE))="","",(VLOOKUP($E85,'DTOC Backsheet'!$D$5:$AF$183,G$9,FALSE))),"")</f>
        <v>870.57783095102445</v>
      </c>
      <c r="H85" s="124">
        <f ca="1">IFERROR(IF((VLOOKUP($E85,'DTOC Backsheet'!$D$5:$AF$183,H$9,FALSE))="","",(VLOOKUP($E85,'DTOC Backsheet'!$D$5:$AF$183,H$9,FALSE))),"")</f>
        <v>1014.0076834958269</v>
      </c>
      <c r="I85" s="124">
        <f ca="1">IFERROR(IF((VLOOKUP($E85,'DTOC Backsheet'!$D$5:$AF$183,I$9,FALSE))="","",(VLOOKUP($E85,'DTOC Backsheet'!$D$5:$AF$183,I$9,FALSE))),"")</f>
        <v>864.63031903660647</v>
      </c>
      <c r="J85" s="125">
        <f ca="1">IFERROR(IF((VLOOKUP($E85,'DTOC Backsheet'!$D$5:$AF$183,J$9,FALSE))="","",(VLOOKUP($E85,'DTOC Backsheet'!$D$5:$AF$183,J$9,FALSE))),"")</f>
        <v>684.32908167736537</v>
      </c>
      <c r="K85" s="184">
        <f ca="1">IFERROR(IF((VLOOKUP($E85,'DTOC Backsheet'!$D$5:$AF$183,K$9,FALSE))="","",(VLOOKUP($E85,'DTOC Backsheet'!$D$5:$AF$183,K$9,FALSE))),"")</f>
        <v>828.51538906402357</v>
      </c>
      <c r="L85" s="126">
        <f ca="1">IFERROR(IF((VLOOKUP($E85,'DTOC Backsheet'!$D$5:$AF$183,L$9,FALSE))="","",(VLOOKUP($E85,'DTOC Backsheet'!$D$5:$AF$183,L$9,FALSE))),"")</f>
        <v>774.46690373284446</v>
      </c>
      <c r="M85" s="127">
        <f ca="1">IFERROR(IF((VLOOKUP($E85,'DTOC Backsheet'!$D$5:$AF$183,M$9,FALSE))="","",(VLOOKUP($E85,'DTOC Backsheet'!$D$5:$AF$183,M$9,FALSE))),"")</f>
        <v>0</v>
      </c>
      <c r="N85" s="126">
        <f ca="1">IFERROR(IF((VLOOKUP($E85,'DTOC Backsheet'!$D$5:$AF$183,N$9,FALSE))="","",(VLOOKUP($E85,'DTOC Backsheet'!$D$5:$AF$183,N$9,FALSE))),"")</f>
        <v>0</v>
      </c>
    </row>
    <row r="86" spans="1:14" ht="15" customHeight="1" x14ac:dyDescent="0.3">
      <c r="A86" s="56">
        <v>72</v>
      </c>
      <c r="B86" s="97" t="str">
        <f ca="1">IFERROR(IF((VLOOKUP($E86,'Org List'!$AJ$10:$AL$188,3,FALSE))="","",(VLOOKUP($E86,'Org List'!$AJ$10:$AL$188,3,FALSE))),"")</f>
        <v>North of England Commissioning Region</v>
      </c>
      <c r="C86" s="98" t="str">
        <f ca="1">IFERROR(IF((VLOOKUP($E86,'Org List'!$AO$10:$AQ$188,3,FALSE))="","",(VLOOKUP($E86,'Org List'!$AO$10:$AQ$188,3,FALSE))),"")</f>
        <v>North East Region</v>
      </c>
      <c r="D86" s="116" t="str">
        <f ca="1">IFERROR(IF((VLOOKUP($E86,'Org List'!$AT$10:$AV$188,3,FALSE))="","",(VLOOKUP($E86,'Org List'!$AT$10:$AV$188,3,FALSE))),"")</f>
        <v>NHS England North (Cumbria And North East)</v>
      </c>
      <c r="E86" s="97" t="str">
        <f t="shared" ca="1" si="2"/>
        <v>E08000037</v>
      </c>
      <c r="F86" s="99" t="str">
        <f ca="1">IF(E86="","",VLOOKUP(E86,'Org List'!$J$9:$K$488,2,0))</f>
        <v>Gateshead</v>
      </c>
      <c r="G86" s="123">
        <f ca="1">IFERROR(IF((VLOOKUP($E86,'DTOC Backsheet'!$D$5:$AF$183,G$9,FALSE))="","",(VLOOKUP($E86,'DTOC Backsheet'!$D$5:$AF$183,G$9,FALSE))),"")</f>
        <v>846.04553643345071</v>
      </c>
      <c r="H86" s="124">
        <f ca="1">IFERROR(IF((VLOOKUP($E86,'DTOC Backsheet'!$D$5:$AF$183,H$9,FALSE))="","",(VLOOKUP($E86,'DTOC Backsheet'!$D$5:$AF$183,H$9,FALSE))),"")</f>
        <v>663.43251003756791</v>
      </c>
      <c r="I86" s="124">
        <f ca="1">IFERROR(IF((VLOOKUP($E86,'DTOC Backsheet'!$D$5:$AF$183,I$9,FALSE))="","",(VLOOKUP($E86,'DTOC Backsheet'!$D$5:$AF$183,I$9,FALSE))),"")</f>
        <v>368.91520484016746</v>
      </c>
      <c r="J86" s="125">
        <f ca="1">IFERROR(IF((VLOOKUP($E86,'DTOC Backsheet'!$D$5:$AF$183,J$9,FALSE))="","",(VLOOKUP($E86,'DTOC Backsheet'!$D$5:$AF$183,J$9,FALSE))),"")</f>
        <v>566.20390177712375</v>
      </c>
      <c r="K86" s="184">
        <f ca="1">IFERROR(IF((VLOOKUP($E86,'DTOC Backsheet'!$D$5:$AF$183,K$9,FALSE))="","",(VLOOKUP($E86,'DTOC Backsheet'!$D$5:$AF$183,K$9,FALSE))),"")</f>
        <v>628.57193415430152</v>
      </c>
      <c r="L86" s="126">
        <f ca="1">IFERROR(IF((VLOOKUP($E86,'DTOC Backsheet'!$D$5:$AF$183,L$9,FALSE))="","",(VLOOKUP($E86,'DTOC Backsheet'!$D$5:$AF$183,L$9,FALSE))),"")</f>
        <v>693.3857717227412</v>
      </c>
      <c r="M86" s="127">
        <f ca="1">IFERROR(IF((VLOOKUP($E86,'DTOC Backsheet'!$D$5:$AF$183,M$9,FALSE))="","",(VLOOKUP($E86,'DTOC Backsheet'!$D$5:$AF$183,M$9,FALSE))),"")</f>
        <v>0</v>
      </c>
      <c r="N86" s="126">
        <f ca="1">IFERROR(IF((VLOOKUP($E86,'DTOC Backsheet'!$D$5:$AF$183,N$9,FALSE))="","",(VLOOKUP($E86,'DTOC Backsheet'!$D$5:$AF$183,N$9,FALSE))),"")</f>
        <v>0</v>
      </c>
    </row>
    <row r="87" spans="1:14" ht="15" customHeight="1" x14ac:dyDescent="0.3">
      <c r="A87" s="56">
        <v>73</v>
      </c>
      <c r="B87" s="97" t="str">
        <f ca="1">IFERROR(IF((VLOOKUP($E87,'Org List'!$AJ$10:$AL$188,3,FALSE))="","",(VLOOKUP($E87,'Org List'!$AJ$10:$AL$188,3,FALSE))),"")</f>
        <v>South West England Commissioning Region</v>
      </c>
      <c r="C87" s="98" t="str">
        <f ca="1">IFERROR(IF((VLOOKUP($E87,'Org List'!$AO$10:$AQ$188,3,FALSE))="","",(VLOOKUP($E87,'Org List'!$AO$10:$AQ$188,3,FALSE))),"")</f>
        <v>South West Region</v>
      </c>
      <c r="D87" s="116" t="str">
        <f ca="1">IFERROR(IF((VLOOKUP($E87,'Org List'!$AT$10:$AV$188,3,FALSE))="","",(VLOOKUP($E87,'Org List'!$AT$10:$AV$188,3,FALSE))),"")</f>
        <v>NHS England South West (South West North)</v>
      </c>
      <c r="E87" s="97" t="str">
        <f t="shared" ca="1" si="2"/>
        <v>E10000013</v>
      </c>
      <c r="F87" s="99" t="str">
        <f ca="1">IF(E87="","",VLOOKUP(E87,'Org List'!$J$9:$K$488,2,0))</f>
        <v>Gloucestershire</v>
      </c>
      <c r="G87" s="123">
        <f ca="1">IFERROR(IF((VLOOKUP($E87,'DTOC Backsheet'!$D$5:$AF$183,G$9,FALSE))="","",(VLOOKUP($E87,'DTOC Backsheet'!$D$5:$AF$183,G$9,FALSE))),"")</f>
        <v>1028.8644776357669</v>
      </c>
      <c r="H87" s="124">
        <f ca="1">IFERROR(IF((VLOOKUP($E87,'DTOC Backsheet'!$D$5:$AF$183,H$9,FALSE))="","",(VLOOKUP($E87,'DTOC Backsheet'!$D$5:$AF$183,H$9,FALSE))),"")</f>
        <v>1045.4268809801749</v>
      </c>
      <c r="I87" s="124">
        <f ca="1">IFERROR(IF((VLOOKUP($E87,'DTOC Backsheet'!$D$5:$AF$183,I$9,FALSE))="","",(VLOOKUP($E87,'DTOC Backsheet'!$D$5:$AF$183,I$9,FALSE))),"")</f>
        <v>653.71606453350898</v>
      </c>
      <c r="J87" s="125">
        <f ca="1">IFERROR(IF((VLOOKUP($E87,'DTOC Backsheet'!$D$5:$AF$183,J$9,FALSE))="","",(VLOOKUP($E87,'DTOC Backsheet'!$D$5:$AF$183,J$9,FALSE))),"")</f>
        <v>459.60827128818374</v>
      </c>
      <c r="K87" s="184">
        <f ca="1">IFERROR(IF((VLOOKUP($E87,'DTOC Backsheet'!$D$5:$AF$183,K$9,FALSE))="","",(VLOOKUP($E87,'DTOC Backsheet'!$D$5:$AF$183,K$9,FALSE))),"")</f>
        <v>545.30131107950672</v>
      </c>
      <c r="L87" s="126">
        <f ca="1">IFERROR(IF((VLOOKUP($E87,'DTOC Backsheet'!$D$5:$AF$183,L$9,FALSE))="","",(VLOOKUP($E87,'DTOC Backsheet'!$D$5:$AF$183,L$9,FALSE))),"")</f>
        <v>770.04717701369407</v>
      </c>
      <c r="M87" s="127">
        <f ca="1">IFERROR(IF((VLOOKUP($E87,'DTOC Backsheet'!$D$5:$AF$183,M$9,FALSE))="","",(VLOOKUP($E87,'DTOC Backsheet'!$D$5:$AF$183,M$9,FALSE))),"")</f>
        <v>0</v>
      </c>
      <c r="N87" s="126">
        <f ca="1">IFERROR(IF((VLOOKUP($E87,'DTOC Backsheet'!$D$5:$AF$183,N$9,FALSE))="","",(VLOOKUP($E87,'DTOC Backsheet'!$D$5:$AF$183,N$9,FALSE))),"")</f>
        <v>0</v>
      </c>
    </row>
    <row r="88" spans="1:14" ht="15" customHeight="1" x14ac:dyDescent="0.3">
      <c r="A88" s="56">
        <v>74</v>
      </c>
      <c r="B88" s="97" t="str">
        <f ca="1">IFERROR(IF((VLOOKUP($E88,'Org List'!$AJ$10:$AL$188,3,FALSE))="","",(VLOOKUP($E88,'Org List'!$AJ$10:$AL$188,3,FALSE))),"")</f>
        <v>London Commissioning Region</v>
      </c>
      <c r="C88" s="98" t="str">
        <f ca="1">IFERROR(IF((VLOOKUP($E88,'Org List'!$AO$10:$AQ$188,3,FALSE))="","",(VLOOKUP($E88,'Org List'!$AO$10:$AQ$188,3,FALSE))),"")</f>
        <v>London Region</v>
      </c>
      <c r="D88" s="116" t="str">
        <f ca="1">IFERROR(IF((VLOOKUP($E88,'Org List'!$AT$10:$AV$188,3,FALSE))="","",(VLOOKUP($E88,'Org List'!$AT$10:$AV$188,3,FALSE))),"")</f>
        <v>NHS England London</v>
      </c>
      <c r="E88" s="97" t="str">
        <f t="shared" ca="1" si="2"/>
        <v>E09000011</v>
      </c>
      <c r="F88" s="99" t="str">
        <f ca="1">IF(E88="","",VLOOKUP(E88,'Org List'!$J$9:$K$488,2,0))</f>
        <v>Greenwich</v>
      </c>
      <c r="G88" s="123">
        <f ca="1">IFERROR(IF((VLOOKUP($E88,'DTOC Backsheet'!$D$5:$AF$183,G$9,FALSE))="","",(VLOOKUP($E88,'DTOC Backsheet'!$D$5:$AF$183,G$9,FALSE))),"")</f>
        <v>404.49794255942811</v>
      </c>
      <c r="H88" s="124">
        <f ca="1">IFERROR(IF((VLOOKUP($E88,'DTOC Backsheet'!$D$5:$AF$183,H$9,FALSE))="","",(VLOOKUP($E88,'DTOC Backsheet'!$D$5:$AF$183,H$9,FALSE))),"")</f>
        <v>728.37590347970752</v>
      </c>
      <c r="I88" s="124">
        <f ca="1">IFERROR(IF((VLOOKUP($E88,'DTOC Backsheet'!$D$5:$AF$183,I$9,FALSE))="","",(VLOOKUP($E88,'DTOC Backsheet'!$D$5:$AF$183,I$9,FALSE))),"")</f>
        <v>640.29973856757397</v>
      </c>
      <c r="J88" s="125">
        <f ca="1">IFERROR(IF((VLOOKUP($E88,'DTOC Backsheet'!$D$5:$AF$183,J$9,FALSE))="","",(VLOOKUP($E88,'DTOC Backsheet'!$D$5:$AF$183,J$9,FALSE))),"")</f>
        <v>513.74597880445299</v>
      </c>
      <c r="K88" s="184">
        <f ca="1">IFERROR(IF((VLOOKUP($E88,'DTOC Backsheet'!$D$5:$AF$183,K$9,FALSE))="","",(VLOOKUP($E88,'DTOC Backsheet'!$D$5:$AF$183,K$9,FALSE))),"")</f>
        <v>291.21429814583962</v>
      </c>
      <c r="L88" s="126">
        <f ca="1">IFERROR(IF((VLOOKUP($E88,'DTOC Backsheet'!$D$5:$AF$183,L$9,FALSE))="","",(VLOOKUP($E88,'DTOC Backsheet'!$D$5:$AF$183,L$9,FALSE))),"")</f>
        <v>407.97474787412443</v>
      </c>
      <c r="M88" s="127">
        <f ca="1">IFERROR(IF((VLOOKUP($E88,'DTOC Backsheet'!$D$5:$AF$183,M$9,FALSE))="","",(VLOOKUP($E88,'DTOC Backsheet'!$D$5:$AF$183,M$9,FALSE))),"")</f>
        <v>0</v>
      </c>
      <c r="N88" s="126">
        <f ca="1">IFERROR(IF((VLOOKUP($E88,'DTOC Backsheet'!$D$5:$AF$183,N$9,FALSE))="","",(VLOOKUP($E88,'DTOC Backsheet'!$D$5:$AF$183,N$9,FALSE))),"")</f>
        <v>0</v>
      </c>
    </row>
    <row r="89" spans="1:14" ht="15" customHeight="1" x14ac:dyDescent="0.3">
      <c r="A89" s="56">
        <v>75</v>
      </c>
      <c r="B89" s="97" t="str">
        <f ca="1">IFERROR(IF((VLOOKUP($E89,'Org List'!$AJ$10:$AL$188,3,FALSE))="","",(VLOOKUP($E89,'Org List'!$AJ$10:$AL$188,3,FALSE))),"")</f>
        <v>London Commissioning Region</v>
      </c>
      <c r="C89" s="98" t="str">
        <f ca="1">IFERROR(IF((VLOOKUP($E89,'Org List'!$AO$10:$AQ$188,3,FALSE))="","",(VLOOKUP($E89,'Org List'!$AO$10:$AQ$188,3,FALSE))),"")</f>
        <v>London Region</v>
      </c>
      <c r="D89" s="116" t="str">
        <f ca="1">IFERROR(IF((VLOOKUP($E89,'Org List'!$AT$10:$AV$188,3,FALSE))="","",(VLOOKUP($E89,'Org List'!$AT$10:$AV$188,3,FALSE))),"")</f>
        <v>NHS England London</v>
      </c>
      <c r="E89" s="97" t="str">
        <f t="shared" ca="1" si="2"/>
        <v>E09000012</v>
      </c>
      <c r="F89" s="99" t="str">
        <f ca="1">IF(E89="","",VLOOKUP(E89,'Org List'!$J$9:$K$488,2,0))</f>
        <v>Hackney</v>
      </c>
      <c r="G89" s="123">
        <f ca="1">IFERROR(IF((VLOOKUP($E89,'DTOC Backsheet'!$D$5:$AF$183,G$9,FALSE))="","",(VLOOKUP($E89,'DTOC Backsheet'!$D$5:$AF$183,G$9,FALSE))),"")</f>
        <v>1201.6102893165667</v>
      </c>
      <c r="H89" s="124">
        <f ca="1">IFERROR(IF((VLOOKUP($E89,'DTOC Backsheet'!$D$5:$AF$183,H$9,FALSE))="","",(VLOOKUP($E89,'DTOC Backsheet'!$D$5:$AF$183,H$9,FALSE))),"")</f>
        <v>1094.9779454249087</v>
      </c>
      <c r="I89" s="124">
        <f ca="1">IFERROR(IF((VLOOKUP($E89,'DTOC Backsheet'!$D$5:$AF$183,I$9,FALSE))="","",(VLOOKUP($E89,'DTOC Backsheet'!$D$5:$AF$183,I$9,FALSE))),"")</f>
        <v>818.7672925249318</v>
      </c>
      <c r="J89" s="125">
        <f ca="1">IFERROR(IF((VLOOKUP($E89,'DTOC Backsheet'!$D$5:$AF$183,J$9,FALSE))="","",(VLOOKUP($E89,'DTOC Backsheet'!$D$5:$AF$183,J$9,FALSE))),"")</f>
        <v>645.49617226275143</v>
      </c>
      <c r="K89" s="184">
        <f ca="1">IFERROR(IF((VLOOKUP($E89,'DTOC Backsheet'!$D$5:$AF$183,K$9,FALSE))="","",(VLOOKUP($E89,'DTOC Backsheet'!$D$5:$AF$183,K$9,FALSE))),"")</f>
        <v>570.71587654219093</v>
      </c>
      <c r="L89" s="126">
        <f ca="1">IFERROR(IF((VLOOKUP($E89,'DTOC Backsheet'!$D$5:$AF$183,L$9,FALSE))="","",(VLOOKUP($E89,'DTOC Backsheet'!$D$5:$AF$183,L$9,FALSE))),"")</f>
        <v>597.32481612374011</v>
      </c>
      <c r="M89" s="127">
        <f ca="1">IFERROR(IF((VLOOKUP($E89,'DTOC Backsheet'!$D$5:$AF$183,M$9,FALSE))="","",(VLOOKUP($E89,'DTOC Backsheet'!$D$5:$AF$183,M$9,FALSE))),"")</f>
        <v>0</v>
      </c>
      <c r="N89" s="126">
        <f ca="1">IFERROR(IF((VLOOKUP($E89,'DTOC Backsheet'!$D$5:$AF$183,N$9,FALSE))="","",(VLOOKUP($E89,'DTOC Backsheet'!$D$5:$AF$183,N$9,FALSE))),"")</f>
        <v>0</v>
      </c>
    </row>
    <row r="90" spans="1:14" ht="15" customHeight="1" x14ac:dyDescent="0.3">
      <c r="A90" s="56">
        <v>76</v>
      </c>
      <c r="B90" s="97" t="str">
        <f ca="1">IFERROR(IF((VLOOKUP($E90,'Org List'!$AJ$10:$AL$188,3,FALSE))="","",(VLOOKUP($E90,'Org List'!$AJ$10:$AL$188,3,FALSE))),"")</f>
        <v>North of England Commissioning Region</v>
      </c>
      <c r="C90" s="98" t="str">
        <f ca="1">IFERROR(IF((VLOOKUP($E90,'Org List'!$AO$10:$AQ$188,3,FALSE))="","",(VLOOKUP($E90,'Org List'!$AO$10:$AQ$188,3,FALSE))),"")</f>
        <v>North West Region</v>
      </c>
      <c r="D90" s="116" t="str">
        <f ca="1">IFERROR(IF((VLOOKUP($E90,'Org List'!$AT$10:$AV$188,3,FALSE))="","",(VLOOKUP($E90,'Org List'!$AT$10:$AV$188,3,FALSE))),"")</f>
        <v>NHS England North (Cheshire And Merseyside)</v>
      </c>
      <c r="E90" s="97" t="str">
        <f t="shared" ca="1" si="2"/>
        <v>E06000006</v>
      </c>
      <c r="F90" s="99" t="str">
        <f ca="1">IF(E90="","",VLOOKUP(E90,'Org List'!$J$9:$K$488,2,0))</f>
        <v>Halton</v>
      </c>
      <c r="G90" s="123">
        <f ca="1">IFERROR(IF((VLOOKUP($E90,'DTOC Backsheet'!$D$5:$AF$183,G$9,FALSE))="","",(VLOOKUP($E90,'DTOC Backsheet'!$D$5:$AF$183,G$9,FALSE))),"")</f>
        <v>1194.713016826802</v>
      </c>
      <c r="H90" s="124">
        <f ca="1">IFERROR(IF((VLOOKUP($E90,'DTOC Backsheet'!$D$5:$AF$183,H$9,FALSE))="","",(VLOOKUP($E90,'DTOC Backsheet'!$D$5:$AF$183,H$9,FALSE))),"")</f>
        <v>1440.712996662869</v>
      </c>
      <c r="I90" s="124">
        <f ca="1">IFERROR(IF((VLOOKUP($E90,'DTOC Backsheet'!$D$5:$AF$183,I$9,FALSE))="","",(VLOOKUP($E90,'DTOC Backsheet'!$D$5:$AF$183,I$9,FALSE))),"")</f>
        <v>1800.6391966689184</v>
      </c>
      <c r="J90" s="125">
        <f ca="1">IFERROR(IF((VLOOKUP($E90,'DTOC Backsheet'!$D$5:$AF$183,J$9,FALSE))="","",(VLOOKUP($E90,'DTOC Backsheet'!$D$5:$AF$183,J$9,FALSE))),"")</f>
        <v>1434.3591648635509</v>
      </c>
      <c r="K90" s="184">
        <f ca="1">IFERROR(IF((VLOOKUP($E90,'DTOC Backsheet'!$D$5:$AF$183,K$9,FALSE))="","",(VLOOKUP($E90,'DTOC Backsheet'!$D$5:$AF$183,K$9,FALSE))),"")</f>
        <v>1752.4346007210122</v>
      </c>
      <c r="L90" s="126">
        <f ca="1">IFERROR(IF((VLOOKUP($E90,'DTOC Backsheet'!$D$5:$AF$183,L$9,FALSE))="","",(VLOOKUP($E90,'DTOC Backsheet'!$D$5:$AF$183,L$9,FALSE))),"")</f>
        <v>1821.8877813354577</v>
      </c>
      <c r="M90" s="127">
        <f ca="1">IFERROR(IF((VLOOKUP($E90,'DTOC Backsheet'!$D$5:$AF$183,M$9,FALSE))="","",(VLOOKUP($E90,'DTOC Backsheet'!$D$5:$AF$183,M$9,FALSE))),"")</f>
        <v>0</v>
      </c>
      <c r="N90" s="126">
        <f ca="1">IFERROR(IF((VLOOKUP($E90,'DTOC Backsheet'!$D$5:$AF$183,N$9,FALSE))="","",(VLOOKUP($E90,'DTOC Backsheet'!$D$5:$AF$183,N$9,FALSE))),"")</f>
        <v>0</v>
      </c>
    </row>
    <row r="91" spans="1:14" ht="15" customHeight="1" x14ac:dyDescent="0.3">
      <c r="A91" s="56">
        <v>77</v>
      </c>
      <c r="B91" s="97" t="str">
        <f ca="1">IFERROR(IF((VLOOKUP($E91,'Org List'!$AJ$10:$AL$188,3,FALSE))="","",(VLOOKUP($E91,'Org List'!$AJ$10:$AL$188,3,FALSE))),"")</f>
        <v>London Commissioning Region</v>
      </c>
      <c r="C91" s="98" t="str">
        <f ca="1">IFERROR(IF((VLOOKUP($E91,'Org List'!$AO$10:$AQ$188,3,FALSE))="","",(VLOOKUP($E91,'Org List'!$AO$10:$AQ$188,3,FALSE))),"")</f>
        <v>London Region</v>
      </c>
      <c r="D91" s="116" t="str">
        <f ca="1">IFERROR(IF((VLOOKUP($E91,'Org List'!$AT$10:$AV$188,3,FALSE))="","",(VLOOKUP($E91,'Org List'!$AT$10:$AV$188,3,FALSE))),"")</f>
        <v>NHS England London</v>
      </c>
      <c r="E91" s="97" t="str">
        <f t="shared" ca="1" si="2"/>
        <v>E09000013</v>
      </c>
      <c r="F91" s="99" t="str">
        <f ca="1">IF(E91="","",VLOOKUP(E91,'Org List'!$J$9:$K$488,2,0))</f>
        <v>Hammersmith and Fulham</v>
      </c>
      <c r="G91" s="123">
        <f ca="1">IFERROR(IF((VLOOKUP($E91,'DTOC Backsheet'!$D$5:$AF$183,G$9,FALSE))="","",(VLOOKUP($E91,'DTOC Backsheet'!$D$5:$AF$183,G$9,FALSE))),"")</f>
        <v>1270.1434690963488</v>
      </c>
      <c r="H91" s="124">
        <f ca="1">IFERROR(IF((VLOOKUP($E91,'DTOC Backsheet'!$D$5:$AF$183,H$9,FALSE))="","",(VLOOKUP($E91,'DTOC Backsheet'!$D$5:$AF$183,H$9,FALSE))),"")</f>
        <v>779.22077922077926</v>
      </c>
      <c r="I91" s="124">
        <f ca="1">IFERROR(IF((VLOOKUP($E91,'DTOC Backsheet'!$D$5:$AF$183,I$9,FALSE))="","",(VLOOKUP($E91,'DTOC Backsheet'!$D$5:$AF$183,I$9,FALSE))),"")</f>
        <v>474.6039301013123</v>
      </c>
      <c r="J91" s="125">
        <f ca="1">IFERROR(IF((VLOOKUP($E91,'DTOC Backsheet'!$D$5:$AF$183,J$9,FALSE))="","",(VLOOKUP($E91,'DTOC Backsheet'!$D$5:$AF$183,J$9,FALSE))),"")</f>
        <v>516.06759740095015</v>
      </c>
      <c r="K91" s="184">
        <f ca="1">IFERROR(IF((VLOOKUP($E91,'DTOC Backsheet'!$D$5:$AF$183,K$9,FALSE))="","",(VLOOKUP($E91,'DTOC Backsheet'!$D$5:$AF$183,K$9,FALSE))),"")</f>
        <v>892.19622989820357</v>
      </c>
      <c r="L91" s="126">
        <f ca="1">IFERROR(IF((VLOOKUP($E91,'DTOC Backsheet'!$D$5:$AF$183,L$9,FALSE))="","",(VLOOKUP($E91,'DTOC Backsheet'!$D$5:$AF$183,L$9,FALSE))),"")</f>
        <v>711.98214826612571</v>
      </c>
      <c r="M91" s="127">
        <f ca="1">IFERROR(IF((VLOOKUP($E91,'DTOC Backsheet'!$D$5:$AF$183,M$9,FALSE))="","",(VLOOKUP($E91,'DTOC Backsheet'!$D$5:$AF$183,M$9,FALSE))),"")</f>
        <v>0</v>
      </c>
      <c r="N91" s="126">
        <f ca="1">IFERROR(IF((VLOOKUP($E91,'DTOC Backsheet'!$D$5:$AF$183,N$9,FALSE))="","",(VLOOKUP($E91,'DTOC Backsheet'!$D$5:$AF$183,N$9,FALSE))),"")</f>
        <v>0</v>
      </c>
    </row>
    <row r="92" spans="1:14" ht="15" customHeight="1" x14ac:dyDescent="0.3">
      <c r="A92" s="56">
        <v>78</v>
      </c>
      <c r="B92" s="97" t="str">
        <f ca="1">IFERROR(IF((VLOOKUP($E92,'Org List'!$AJ$10:$AL$188,3,FALSE))="","",(VLOOKUP($E92,'Org List'!$AJ$10:$AL$188,3,FALSE))),"")</f>
        <v>South East England Commissioning Region</v>
      </c>
      <c r="C92" s="98" t="str">
        <f ca="1">IFERROR(IF((VLOOKUP($E92,'Org List'!$AO$10:$AQ$188,3,FALSE))="","",(VLOOKUP($E92,'Org List'!$AO$10:$AQ$188,3,FALSE))),"")</f>
        <v>South East Region</v>
      </c>
      <c r="D92" s="116" t="str">
        <f ca="1">IFERROR(IF((VLOOKUP($E92,'Org List'!$AT$10:$AV$188,3,FALSE))="","",(VLOOKUP($E92,'Org List'!$AT$10:$AV$188,3,FALSE))),"")</f>
        <v>NHS England South East (Hampshire, Isle of Wight and Thames Valley)</v>
      </c>
      <c r="E92" s="97" t="str">
        <f t="shared" ca="1" si="2"/>
        <v>E10000014</v>
      </c>
      <c r="F92" s="99" t="str">
        <f ca="1">IF(E92="","",VLOOKUP(E92,'Org List'!$J$9:$K$488,2,0))</f>
        <v>Hampshire</v>
      </c>
      <c r="G92" s="123">
        <f ca="1">IFERROR(IF((VLOOKUP($E92,'DTOC Backsheet'!$D$5:$AF$183,G$9,FALSE))="","",(VLOOKUP($E92,'DTOC Backsheet'!$D$5:$AF$183,G$9,FALSE))),"")</f>
        <v>2302.8947576543983</v>
      </c>
      <c r="H92" s="124">
        <f ca="1">IFERROR(IF((VLOOKUP($E92,'DTOC Backsheet'!$D$5:$AF$183,H$9,FALSE))="","",(VLOOKUP($E92,'DTOC Backsheet'!$D$5:$AF$183,H$9,FALSE))),"")</f>
        <v>2458.401308057465</v>
      </c>
      <c r="I92" s="124">
        <f ca="1">IFERROR(IF((VLOOKUP($E92,'DTOC Backsheet'!$D$5:$AF$183,I$9,FALSE))="","",(VLOOKUP($E92,'DTOC Backsheet'!$D$5:$AF$183,I$9,FALSE))),"")</f>
        <v>2345.1049922108782</v>
      </c>
      <c r="J92" s="125">
        <f ca="1">IFERROR(IF((VLOOKUP($E92,'DTOC Backsheet'!$D$5:$AF$183,J$9,FALSE))="","",(VLOOKUP($E92,'DTOC Backsheet'!$D$5:$AF$183,J$9,FALSE))),"")</f>
        <v>2041.2407555023142</v>
      </c>
      <c r="K92" s="184">
        <f ca="1">IFERROR(IF((VLOOKUP($E92,'DTOC Backsheet'!$D$5:$AF$183,K$9,FALSE))="","",(VLOOKUP($E92,'DTOC Backsheet'!$D$5:$AF$183,K$9,FALSE))),"")</f>
        <v>2007.05707921351</v>
      </c>
      <c r="L92" s="126">
        <f ca="1">IFERROR(IF((VLOOKUP($E92,'DTOC Backsheet'!$D$5:$AF$183,L$9,FALSE))="","",(VLOOKUP($E92,'DTOC Backsheet'!$D$5:$AF$183,L$9,FALSE))),"")</f>
        <v>1853.5961367298137</v>
      </c>
      <c r="M92" s="127">
        <f ca="1">IFERROR(IF((VLOOKUP($E92,'DTOC Backsheet'!$D$5:$AF$183,M$9,FALSE))="","",(VLOOKUP($E92,'DTOC Backsheet'!$D$5:$AF$183,M$9,FALSE))),"")</f>
        <v>0</v>
      </c>
      <c r="N92" s="126">
        <f ca="1">IFERROR(IF((VLOOKUP($E92,'DTOC Backsheet'!$D$5:$AF$183,N$9,FALSE))="","",(VLOOKUP($E92,'DTOC Backsheet'!$D$5:$AF$183,N$9,FALSE))),"")</f>
        <v>0</v>
      </c>
    </row>
    <row r="93" spans="1:14" ht="15" customHeight="1" x14ac:dyDescent="0.3">
      <c r="A93" s="56">
        <v>79</v>
      </c>
      <c r="B93" s="97" t="str">
        <f ca="1">IFERROR(IF((VLOOKUP($E93,'Org List'!$AJ$10:$AL$188,3,FALSE))="","",(VLOOKUP($E93,'Org List'!$AJ$10:$AL$188,3,FALSE))),"")</f>
        <v>London Commissioning Region</v>
      </c>
      <c r="C93" s="98" t="str">
        <f ca="1">IFERROR(IF((VLOOKUP($E93,'Org List'!$AO$10:$AQ$188,3,FALSE))="","",(VLOOKUP($E93,'Org List'!$AO$10:$AQ$188,3,FALSE))),"")</f>
        <v>London Region</v>
      </c>
      <c r="D93" s="116" t="str">
        <f ca="1">IFERROR(IF((VLOOKUP($E93,'Org List'!$AT$10:$AV$188,3,FALSE))="","",(VLOOKUP($E93,'Org List'!$AT$10:$AV$188,3,FALSE))),"")</f>
        <v>NHS England London</v>
      </c>
      <c r="E93" s="97" t="str">
        <f t="shared" ca="1" si="2"/>
        <v>E09000014</v>
      </c>
      <c r="F93" s="99" t="str">
        <f ca="1">IF(E93="","",VLOOKUP(E93,'Org List'!$J$9:$K$488,2,0))</f>
        <v>Haringey</v>
      </c>
      <c r="G93" s="123">
        <f ca="1">IFERROR(IF((VLOOKUP($E93,'DTOC Backsheet'!$D$5:$AF$183,G$9,FALSE))="","",(VLOOKUP($E93,'DTOC Backsheet'!$D$5:$AF$183,G$9,FALSE))),"")</f>
        <v>1132.9588459584329</v>
      </c>
      <c r="H93" s="124">
        <f ca="1">IFERROR(IF((VLOOKUP($E93,'DTOC Backsheet'!$D$5:$AF$183,H$9,FALSE))="","",(VLOOKUP($E93,'DTOC Backsheet'!$D$5:$AF$183,H$9,FALSE))),"")</f>
        <v>688.03745506863754</v>
      </c>
      <c r="I93" s="124">
        <f ca="1">IFERROR(IF((VLOOKUP($E93,'DTOC Backsheet'!$D$5:$AF$183,I$9,FALSE))="","",(VLOOKUP($E93,'DTOC Backsheet'!$D$5:$AF$183,I$9,FALSE))),"")</f>
        <v>944.44892900726018</v>
      </c>
      <c r="J93" s="125">
        <f ca="1">IFERROR(IF((VLOOKUP($E93,'DTOC Backsheet'!$D$5:$AF$183,J$9,FALSE))="","",(VLOOKUP($E93,'DTOC Backsheet'!$D$5:$AF$183,J$9,FALSE))),"")</f>
        <v>710.38647379812448</v>
      </c>
      <c r="K93" s="184">
        <f ca="1">IFERROR(IF((VLOOKUP($E93,'DTOC Backsheet'!$D$5:$AF$183,K$9,FALSE))="","",(VLOOKUP($E93,'DTOC Backsheet'!$D$5:$AF$183,K$9,FALSE))),"")</f>
        <v>697.91544987579073</v>
      </c>
      <c r="L93" s="126">
        <f ca="1">IFERROR(IF((VLOOKUP($E93,'DTOC Backsheet'!$D$5:$AF$183,L$9,FALSE))="","",(VLOOKUP($E93,'DTOC Backsheet'!$D$5:$AF$183,L$9,FALSE))),"")</f>
        <v>713.15781244753202</v>
      </c>
      <c r="M93" s="127">
        <f ca="1">IFERROR(IF((VLOOKUP($E93,'DTOC Backsheet'!$D$5:$AF$183,M$9,FALSE))="","",(VLOOKUP($E93,'DTOC Backsheet'!$D$5:$AF$183,M$9,FALSE))),"")</f>
        <v>0</v>
      </c>
      <c r="N93" s="126">
        <f ca="1">IFERROR(IF((VLOOKUP($E93,'DTOC Backsheet'!$D$5:$AF$183,N$9,FALSE))="","",(VLOOKUP($E93,'DTOC Backsheet'!$D$5:$AF$183,N$9,FALSE))),"")</f>
        <v>0</v>
      </c>
    </row>
    <row r="94" spans="1:14" ht="15" customHeight="1" x14ac:dyDescent="0.3">
      <c r="A94" s="56">
        <v>80</v>
      </c>
      <c r="B94" s="97" t="str">
        <f ca="1">IFERROR(IF((VLOOKUP($E94,'Org List'!$AJ$10:$AL$188,3,FALSE))="","",(VLOOKUP($E94,'Org List'!$AJ$10:$AL$188,3,FALSE))),"")</f>
        <v>London Commissioning Region</v>
      </c>
      <c r="C94" s="98" t="str">
        <f ca="1">IFERROR(IF((VLOOKUP($E94,'Org List'!$AO$10:$AQ$188,3,FALSE))="","",(VLOOKUP($E94,'Org List'!$AO$10:$AQ$188,3,FALSE))),"")</f>
        <v>London Region</v>
      </c>
      <c r="D94" s="116" t="str">
        <f ca="1">IFERROR(IF((VLOOKUP($E94,'Org List'!$AT$10:$AV$188,3,FALSE))="","",(VLOOKUP($E94,'Org List'!$AT$10:$AV$188,3,FALSE))),"")</f>
        <v>NHS England London</v>
      </c>
      <c r="E94" s="97" t="str">
        <f t="shared" ca="1" si="2"/>
        <v>E09000015</v>
      </c>
      <c r="F94" s="99" t="str">
        <f ca="1">IF(E94="","",VLOOKUP(E94,'Org List'!$J$9:$K$488,2,0))</f>
        <v>Harrow</v>
      </c>
      <c r="G94" s="123">
        <f ca="1">IFERROR(IF((VLOOKUP($E94,'DTOC Backsheet'!$D$5:$AF$183,G$9,FALSE))="","",(VLOOKUP($E94,'DTOC Backsheet'!$D$5:$AF$183,G$9,FALSE))),"")</f>
        <v>621.28706393446919</v>
      </c>
      <c r="H94" s="124">
        <f ca="1">IFERROR(IF((VLOOKUP($E94,'DTOC Backsheet'!$D$5:$AF$183,H$9,FALSE))="","",(VLOOKUP($E94,'DTOC Backsheet'!$D$5:$AF$183,H$9,FALSE))),"")</f>
        <v>917.53683494281756</v>
      </c>
      <c r="I94" s="124">
        <f ca="1">IFERROR(IF((VLOOKUP($E94,'DTOC Backsheet'!$D$5:$AF$183,I$9,FALSE))="","",(VLOOKUP($E94,'DTOC Backsheet'!$D$5:$AF$183,I$9,FALSE))),"")</f>
        <v>705.03258224071601</v>
      </c>
      <c r="J94" s="125">
        <f ca="1">IFERROR(IF((VLOOKUP($E94,'DTOC Backsheet'!$D$5:$AF$183,J$9,FALSE))="","",(VLOOKUP($E94,'DTOC Backsheet'!$D$5:$AF$183,J$9,FALSE))),"")</f>
        <v>703.11195062805052</v>
      </c>
      <c r="K94" s="184">
        <f ca="1">IFERROR(IF((VLOOKUP($E94,'DTOC Backsheet'!$D$5:$AF$183,K$9,FALSE))="","",(VLOOKUP($E94,'DTOC Backsheet'!$D$5:$AF$183,K$9,FALSE))),"")</f>
        <v>789.89664815568142</v>
      </c>
      <c r="L94" s="126">
        <f ca="1">IFERROR(IF((VLOOKUP($E94,'DTOC Backsheet'!$D$5:$AF$183,L$9,FALSE))="","",(VLOOKUP($E94,'DTOC Backsheet'!$D$5:$AF$183,L$9,FALSE))),"")</f>
        <v>818.99810361404855</v>
      </c>
      <c r="M94" s="127">
        <f ca="1">IFERROR(IF((VLOOKUP($E94,'DTOC Backsheet'!$D$5:$AF$183,M$9,FALSE))="","",(VLOOKUP($E94,'DTOC Backsheet'!$D$5:$AF$183,M$9,FALSE))),"")</f>
        <v>0</v>
      </c>
      <c r="N94" s="126">
        <f ca="1">IFERROR(IF((VLOOKUP($E94,'DTOC Backsheet'!$D$5:$AF$183,N$9,FALSE))="","",(VLOOKUP($E94,'DTOC Backsheet'!$D$5:$AF$183,N$9,FALSE))),"")</f>
        <v>0</v>
      </c>
    </row>
    <row r="95" spans="1:14" ht="15" customHeight="1" x14ac:dyDescent="0.3">
      <c r="A95" s="56">
        <v>81</v>
      </c>
      <c r="B95" s="97" t="str">
        <f ca="1">IFERROR(IF((VLOOKUP($E95,'Org List'!$AJ$10:$AL$188,3,FALSE))="","",(VLOOKUP($E95,'Org List'!$AJ$10:$AL$188,3,FALSE))),"")</f>
        <v>North of England Commissioning Region</v>
      </c>
      <c r="C95" s="98" t="str">
        <f ca="1">IFERROR(IF((VLOOKUP($E95,'Org List'!$AO$10:$AQ$188,3,FALSE))="","",(VLOOKUP($E95,'Org List'!$AO$10:$AQ$188,3,FALSE))),"")</f>
        <v>North East Region</v>
      </c>
      <c r="D95" s="116" t="str">
        <f ca="1">IFERROR(IF((VLOOKUP($E95,'Org List'!$AT$10:$AV$188,3,FALSE))="","",(VLOOKUP($E95,'Org List'!$AT$10:$AV$188,3,FALSE))),"")</f>
        <v>NHS England North (Cumbria And North East)</v>
      </c>
      <c r="E95" s="97" t="str">
        <f t="shared" ca="1" si="2"/>
        <v>E06000001</v>
      </c>
      <c r="F95" s="99" t="str">
        <f ca="1">IF(E95="","",VLOOKUP(E95,'Org List'!$J$9:$K$488,2,0))</f>
        <v>Hartlepool</v>
      </c>
      <c r="G95" s="123">
        <f ca="1">IFERROR(IF((VLOOKUP($E95,'DTOC Backsheet'!$D$5:$AF$183,G$9,FALSE))="","",(VLOOKUP($E95,'DTOC Backsheet'!$D$5:$AF$183,G$9,FALSE))),"")</f>
        <v>1630.8295303485042</v>
      </c>
      <c r="H95" s="124">
        <f ca="1">IFERROR(IF((VLOOKUP($E95,'DTOC Backsheet'!$D$5:$AF$183,H$9,FALSE))="","",(VLOOKUP($E95,'DTOC Backsheet'!$D$5:$AF$183,H$9,FALSE))),"")</f>
        <v>1208.7324754347737</v>
      </c>
      <c r="I95" s="124">
        <f ca="1">IFERROR(IF((VLOOKUP($E95,'DTOC Backsheet'!$D$5:$AF$183,I$9,FALSE))="","",(VLOOKUP($E95,'DTOC Backsheet'!$D$5:$AF$183,I$9,FALSE))),"")</f>
        <v>1503.3781468842933</v>
      </c>
      <c r="J95" s="125">
        <f ca="1">IFERROR(IF((VLOOKUP($E95,'DTOC Backsheet'!$D$5:$AF$183,J$9,FALSE))="","",(VLOOKUP($E95,'DTOC Backsheet'!$D$5:$AF$183,J$9,FALSE))),"")</f>
        <v>998.15989906278969</v>
      </c>
      <c r="K95" s="184">
        <f ca="1">IFERROR(IF((VLOOKUP($E95,'DTOC Backsheet'!$D$5:$AF$183,K$9,FALSE))="","",(VLOOKUP($E95,'DTOC Backsheet'!$D$5:$AF$183,K$9,FALSE))),"")</f>
        <v>1349.566877225991</v>
      </c>
      <c r="L95" s="126">
        <f ca="1">IFERROR(IF((VLOOKUP($E95,'DTOC Backsheet'!$D$5:$AF$183,L$9,FALSE))="","",(VLOOKUP($E95,'DTOC Backsheet'!$D$5:$AF$183,L$9,FALSE))),"")</f>
        <v>1013.2006646651056</v>
      </c>
      <c r="M95" s="127">
        <f ca="1">IFERROR(IF((VLOOKUP($E95,'DTOC Backsheet'!$D$5:$AF$183,M$9,FALSE))="","",(VLOOKUP($E95,'DTOC Backsheet'!$D$5:$AF$183,M$9,FALSE))),"")</f>
        <v>0</v>
      </c>
      <c r="N95" s="126">
        <f ca="1">IFERROR(IF((VLOOKUP($E95,'DTOC Backsheet'!$D$5:$AF$183,N$9,FALSE))="","",(VLOOKUP($E95,'DTOC Backsheet'!$D$5:$AF$183,N$9,FALSE))),"")</f>
        <v>0</v>
      </c>
    </row>
    <row r="96" spans="1:14" ht="15" customHeight="1" x14ac:dyDescent="0.3">
      <c r="A96" s="56">
        <v>82</v>
      </c>
      <c r="B96" s="97" t="str">
        <f ca="1">IFERROR(IF((VLOOKUP($E96,'Org List'!$AJ$10:$AL$188,3,FALSE))="","",(VLOOKUP($E96,'Org List'!$AJ$10:$AL$188,3,FALSE))),"")</f>
        <v>London Commissioning Region</v>
      </c>
      <c r="C96" s="98" t="str">
        <f ca="1">IFERROR(IF((VLOOKUP($E96,'Org List'!$AO$10:$AQ$188,3,FALSE))="","",(VLOOKUP($E96,'Org List'!$AO$10:$AQ$188,3,FALSE))),"")</f>
        <v>London Region</v>
      </c>
      <c r="D96" s="116" t="str">
        <f ca="1">IFERROR(IF((VLOOKUP($E96,'Org List'!$AT$10:$AV$188,3,FALSE))="","",(VLOOKUP($E96,'Org List'!$AT$10:$AV$188,3,FALSE))),"")</f>
        <v>NHS England London</v>
      </c>
      <c r="E96" s="97" t="str">
        <f t="shared" ca="1" si="2"/>
        <v>E09000016</v>
      </c>
      <c r="F96" s="99" t="str">
        <f ca="1">IF(E96="","",VLOOKUP(E96,'Org List'!$J$9:$K$488,2,0))</f>
        <v>Havering</v>
      </c>
      <c r="G96" s="123">
        <f ca="1">IFERROR(IF((VLOOKUP($E96,'DTOC Backsheet'!$D$5:$AF$183,G$9,FALSE))="","",(VLOOKUP($E96,'DTOC Backsheet'!$D$5:$AF$183,G$9,FALSE))),"")</f>
        <v>450.42333774728144</v>
      </c>
      <c r="H96" s="124">
        <f ca="1">IFERROR(IF((VLOOKUP($E96,'DTOC Backsheet'!$D$5:$AF$183,H$9,FALSE))="","",(VLOOKUP($E96,'DTOC Backsheet'!$D$5:$AF$183,H$9,FALSE))),"")</f>
        <v>486.53745836844433</v>
      </c>
      <c r="I96" s="124">
        <f ca="1">IFERROR(IF((VLOOKUP($E96,'DTOC Backsheet'!$D$5:$AF$183,I$9,FALSE))="","",(VLOOKUP($E96,'DTOC Backsheet'!$D$5:$AF$183,I$9,FALSE))),"")</f>
        <v>483.02636330805348</v>
      </c>
      <c r="J96" s="125">
        <f ca="1">IFERROR(IF((VLOOKUP($E96,'DTOC Backsheet'!$D$5:$AF$183,J$9,FALSE))="","",(VLOOKUP($E96,'DTOC Backsheet'!$D$5:$AF$183,J$9,FALSE))),"")</f>
        <v>543.21930769450091</v>
      </c>
      <c r="K96" s="184">
        <f ca="1">IFERROR(IF((VLOOKUP($E96,'DTOC Backsheet'!$D$5:$AF$183,K$9,FALSE))="","",(VLOOKUP($E96,'DTOC Backsheet'!$D$5:$AF$183,K$9,FALSE))),"")</f>
        <v>704.099614543695</v>
      </c>
      <c r="L96" s="126">
        <f ca="1">IFERROR(IF((VLOOKUP($E96,'DTOC Backsheet'!$D$5:$AF$183,L$9,FALSE))="","",(VLOOKUP($E96,'DTOC Backsheet'!$D$5:$AF$183,L$9,FALSE))),"")</f>
        <v>681.25858332436496</v>
      </c>
      <c r="M96" s="127">
        <f ca="1">IFERROR(IF((VLOOKUP($E96,'DTOC Backsheet'!$D$5:$AF$183,M$9,FALSE))="","",(VLOOKUP($E96,'DTOC Backsheet'!$D$5:$AF$183,M$9,FALSE))),"")</f>
        <v>0</v>
      </c>
      <c r="N96" s="126">
        <f ca="1">IFERROR(IF((VLOOKUP($E96,'DTOC Backsheet'!$D$5:$AF$183,N$9,FALSE))="","",(VLOOKUP($E96,'DTOC Backsheet'!$D$5:$AF$183,N$9,FALSE))),"")</f>
        <v>0</v>
      </c>
    </row>
    <row r="97" spans="1:14" ht="15" customHeight="1" x14ac:dyDescent="0.3">
      <c r="A97" s="56">
        <v>83</v>
      </c>
      <c r="B97" s="97" t="str">
        <f ca="1">IFERROR(IF((VLOOKUP($E97,'Org List'!$AJ$10:$AL$188,3,FALSE))="","",(VLOOKUP($E97,'Org List'!$AJ$10:$AL$188,3,FALSE))),"")</f>
        <v>Midlands and East of England Commissioning Region</v>
      </c>
      <c r="C97" s="98" t="str">
        <f ca="1">IFERROR(IF((VLOOKUP($E97,'Org List'!$AO$10:$AQ$188,3,FALSE))="","",(VLOOKUP($E97,'Org List'!$AO$10:$AQ$188,3,FALSE))),"")</f>
        <v>West Midlands Region</v>
      </c>
      <c r="D97" s="116" t="str">
        <f ca="1">IFERROR(IF((VLOOKUP($E97,'Org List'!$AT$10:$AV$188,3,FALSE))="","",(VLOOKUP($E97,'Org List'!$AT$10:$AV$188,3,FALSE))),"")</f>
        <v>NHS England Midlands And East (West Midlands)</v>
      </c>
      <c r="E97" s="97" t="str">
        <f t="shared" ca="1" si="2"/>
        <v>E06000019</v>
      </c>
      <c r="F97" s="99" t="str">
        <f ca="1">IF(E97="","",VLOOKUP(E97,'Org List'!$J$9:$K$488,2,0))</f>
        <v>Herefordshire, County of</v>
      </c>
      <c r="G97" s="123">
        <f ca="1">IFERROR(IF((VLOOKUP($E97,'DTOC Backsheet'!$D$5:$AF$183,G$9,FALSE))="","",(VLOOKUP($E97,'DTOC Backsheet'!$D$5:$AF$183,G$9,FALSE))),"")</f>
        <v>1103.1023544884856</v>
      </c>
      <c r="H97" s="124">
        <f ca="1">IFERROR(IF((VLOOKUP($E97,'DTOC Backsheet'!$D$5:$AF$183,H$9,FALSE))="","",(VLOOKUP($E97,'DTOC Backsheet'!$D$5:$AF$183,H$9,FALSE))),"")</f>
        <v>1275.2404776027026</v>
      </c>
      <c r="I97" s="124">
        <f ca="1">IFERROR(IF((VLOOKUP($E97,'DTOC Backsheet'!$D$5:$AF$183,I$9,FALSE))="","",(VLOOKUP($E97,'DTOC Backsheet'!$D$5:$AF$183,I$9,FALSE))),"")</f>
        <v>935.47721587539002</v>
      </c>
      <c r="J97" s="125">
        <f ca="1">IFERROR(IF((VLOOKUP($E97,'DTOC Backsheet'!$D$5:$AF$183,J$9,FALSE))="","",(VLOOKUP($E97,'DTOC Backsheet'!$D$5:$AF$183,J$9,FALSE))),"")</f>
        <v>989.14649350369336</v>
      </c>
      <c r="K97" s="184">
        <f ca="1">IFERROR(IF((VLOOKUP($E97,'DTOC Backsheet'!$D$5:$AF$183,K$9,FALSE))="","",(VLOOKUP($E97,'DTOC Backsheet'!$D$5:$AF$183,K$9,FALSE))),"")</f>
        <v>1125.0253412441098</v>
      </c>
      <c r="L97" s="126">
        <f ca="1">IFERROR(IF((VLOOKUP($E97,'DTOC Backsheet'!$D$5:$AF$183,L$9,FALSE))="","",(VLOOKUP($E97,'DTOC Backsheet'!$D$5:$AF$183,L$9,FALSE))),"")</f>
        <v>1368.4481111297844</v>
      </c>
      <c r="M97" s="127">
        <f ca="1">IFERROR(IF((VLOOKUP($E97,'DTOC Backsheet'!$D$5:$AF$183,M$9,FALSE))="","",(VLOOKUP($E97,'DTOC Backsheet'!$D$5:$AF$183,M$9,FALSE))),"")</f>
        <v>0</v>
      </c>
      <c r="N97" s="126">
        <f ca="1">IFERROR(IF((VLOOKUP($E97,'DTOC Backsheet'!$D$5:$AF$183,N$9,FALSE))="","",(VLOOKUP($E97,'DTOC Backsheet'!$D$5:$AF$183,N$9,FALSE))),"")</f>
        <v>0</v>
      </c>
    </row>
    <row r="98" spans="1:14" ht="15" customHeight="1" x14ac:dyDescent="0.3">
      <c r="A98" s="56">
        <v>84</v>
      </c>
      <c r="B98" s="97" t="str">
        <f ca="1">IFERROR(IF((VLOOKUP($E98,'Org List'!$AJ$10:$AL$188,3,FALSE))="","",(VLOOKUP($E98,'Org List'!$AJ$10:$AL$188,3,FALSE))),"")</f>
        <v>Midlands and East of England Commissioning Region</v>
      </c>
      <c r="C98" s="98" t="str">
        <f ca="1">IFERROR(IF((VLOOKUP($E98,'Org List'!$AO$10:$AQ$188,3,FALSE))="","",(VLOOKUP($E98,'Org List'!$AO$10:$AQ$188,3,FALSE))),"")</f>
        <v>East Region</v>
      </c>
      <c r="D98" s="116" t="str">
        <f ca="1">IFERROR(IF((VLOOKUP($E98,'Org List'!$AT$10:$AV$188,3,FALSE))="","",(VLOOKUP($E98,'Org List'!$AT$10:$AV$188,3,FALSE))),"")</f>
        <v>NHS England Midlands And East (Central Midlands)</v>
      </c>
      <c r="E98" s="97" t="str">
        <f t="shared" ca="1" si="2"/>
        <v>E10000015</v>
      </c>
      <c r="F98" s="99" t="str">
        <f ca="1">IF(E98="","",VLOOKUP(E98,'Org List'!$J$9:$K$488,2,0))</f>
        <v>Hertfordshire</v>
      </c>
      <c r="G98" s="123">
        <f ca="1">IFERROR(IF((VLOOKUP($E98,'DTOC Backsheet'!$D$5:$AF$183,G$9,FALSE))="","",(VLOOKUP($E98,'DTOC Backsheet'!$D$5:$AF$183,G$9,FALSE))),"")</f>
        <v>1688.3894703818839</v>
      </c>
      <c r="H98" s="124">
        <f ca="1">IFERROR(IF((VLOOKUP($E98,'DTOC Backsheet'!$D$5:$AF$183,H$9,FALSE))="","",(VLOOKUP($E98,'DTOC Backsheet'!$D$5:$AF$183,H$9,FALSE))),"")</f>
        <v>1321.1384343346811</v>
      </c>
      <c r="I98" s="124">
        <f ca="1">IFERROR(IF((VLOOKUP($E98,'DTOC Backsheet'!$D$5:$AF$183,I$9,FALSE))="","",(VLOOKUP($E98,'DTOC Backsheet'!$D$5:$AF$183,I$9,FALSE))),"")</f>
        <v>1215.1753217834273</v>
      </c>
      <c r="J98" s="125">
        <f ca="1">IFERROR(IF((VLOOKUP($E98,'DTOC Backsheet'!$D$5:$AF$183,J$9,FALSE))="","",(VLOOKUP($E98,'DTOC Backsheet'!$D$5:$AF$183,J$9,FALSE))),"")</f>
        <v>1143.1425108044161</v>
      </c>
      <c r="K98" s="184">
        <f ca="1">IFERROR(IF((VLOOKUP($E98,'DTOC Backsheet'!$D$5:$AF$183,K$9,FALSE))="","",(VLOOKUP($E98,'DTOC Backsheet'!$D$5:$AF$183,K$9,FALSE))),"")</f>
        <v>1065.03084640476</v>
      </c>
      <c r="L98" s="126">
        <f ca="1">IFERROR(IF((VLOOKUP($E98,'DTOC Backsheet'!$D$5:$AF$183,L$9,FALSE))="","",(VLOOKUP($E98,'DTOC Backsheet'!$D$5:$AF$183,L$9,FALSE))),"")</f>
        <v>1144.0104181866348</v>
      </c>
      <c r="M98" s="127">
        <f ca="1">IFERROR(IF((VLOOKUP($E98,'DTOC Backsheet'!$D$5:$AF$183,M$9,FALSE))="","",(VLOOKUP($E98,'DTOC Backsheet'!$D$5:$AF$183,M$9,FALSE))),"")</f>
        <v>0</v>
      </c>
      <c r="N98" s="126">
        <f ca="1">IFERROR(IF((VLOOKUP($E98,'DTOC Backsheet'!$D$5:$AF$183,N$9,FALSE))="","",(VLOOKUP($E98,'DTOC Backsheet'!$D$5:$AF$183,N$9,FALSE))),"")</f>
        <v>0</v>
      </c>
    </row>
    <row r="99" spans="1:14" ht="15" customHeight="1" x14ac:dyDescent="0.3">
      <c r="A99" s="56">
        <v>85</v>
      </c>
      <c r="B99" s="97" t="str">
        <f ca="1">IFERROR(IF((VLOOKUP($E99,'Org List'!$AJ$10:$AL$188,3,FALSE))="","",(VLOOKUP($E99,'Org List'!$AJ$10:$AL$188,3,FALSE))),"")</f>
        <v>London Commissioning Region</v>
      </c>
      <c r="C99" s="98" t="str">
        <f ca="1">IFERROR(IF((VLOOKUP($E99,'Org List'!$AO$10:$AQ$188,3,FALSE))="","",(VLOOKUP($E99,'Org List'!$AO$10:$AQ$188,3,FALSE))),"")</f>
        <v>London Region</v>
      </c>
      <c r="D99" s="116" t="str">
        <f ca="1">IFERROR(IF((VLOOKUP($E99,'Org List'!$AT$10:$AV$188,3,FALSE))="","",(VLOOKUP($E99,'Org List'!$AT$10:$AV$188,3,FALSE))),"")</f>
        <v>NHS England London</v>
      </c>
      <c r="E99" s="97" t="str">
        <f t="shared" ca="1" si="2"/>
        <v>E09000017</v>
      </c>
      <c r="F99" s="99" t="str">
        <f ca="1">IF(E99="","",VLOOKUP(E99,'Org List'!$J$9:$K$488,2,0))</f>
        <v>Hillingdon</v>
      </c>
      <c r="G99" s="123">
        <f ca="1">IFERROR(IF((VLOOKUP($E99,'DTOC Backsheet'!$D$5:$AF$183,G$9,FALSE))="","",(VLOOKUP($E99,'DTOC Backsheet'!$D$5:$AF$183,G$9,FALSE))),"")</f>
        <v>1060.1183813377352</v>
      </c>
      <c r="H99" s="124">
        <f ca="1">IFERROR(IF((VLOOKUP($E99,'DTOC Backsheet'!$D$5:$AF$183,H$9,FALSE))="","",(VLOOKUP($E99,'DTOC Backsheet'!$D$5:$AF$183,H$9,FALSE))),"")</f>
        <v>808.3729317020692</v>
      </c>
      <c r="I99" s="124">
        <f ca="1">IFERROR(IF((VLOOKUP($E99,'DTOC Backsheet'!$D$5:$AF$183,I$9,FALSE))="","",(VLOOKUP($E99,'DTOC Backsheet'!$D$5:$AF$183,I$9,FALSE))),"")</f>
        <v>547.91656685409646</v>
      </c>
      <c r="J99" s="125">
        <f ca="1">IFERROR(IF((VLOOKUP($E99,'DTOC Backsheet'!$D$5:$AF$183,J$9,FALSE))="","",(VLOOKUP($E99,'DTOC Backsheet'!$D$5:$AF$183,J$9,FALSE))),"")</f>
        <v>419.88194218301675</v>
      </c>
      <c r="K99" s="184">
        <f ca="1">IFERROR(IF((VLOOKUP($E99,'DTOC Backsheet'!$D$5:$AF$183,K$9,FALSE))="","",(VLOOKUP($E99,'DTOC Backsheet'!$D$5:$AF$183,K$9,FALSE))),"")</f>
        <v>579.20642278755918</v>
      </c>
      <c r="L99" s="126">
        <f ca="1">IFERROR(IF((VLOOKUP($E99,'DTOC Backsheet'!$D$5:$AF$183,L$9,FALSE))="","",(VLOOKUP($E99,'DTOC Backsheet'!$D$5:$AF$183,L$9,FALSE))),"")</f>
        <v>445.08340158159046</v>
      </c>
      <c r="M99" s="127">
        <f ca="1">IFERROR(IF((VLOOKUP($E99,'DTOC Backsheet'!$D$5:$AF$183,M$9,FALSE))="","",(VLOOKUP($E99,'DTOC Backsheet'!$D$5:$AF$183,M$9,FALSE))),"")</f>
        <v>0</v>
      </c>
      <c r="N99" s="126">
        <f ca="1">IFERROR(IF((VLOOKUP($E99,'DTOC Backsheet'!$D$5:$AF$183,N$9,FALSE))="","",(VLOOKUP($E99,'DTOC Backsheet'!$D$5:$AF$183,N$9,FALSE))),"")</f>
        <v>0</v>
      </c>
    </row>
    <row r="100" spans="1:14" ht="15" customHeight="1" x14ac:dyDescent="0.3">
      <c r="A100" s="56">
        <v>86</v>
      </c>
      <c r="B100" s="97" t="str">
        <f ca="1">IFERROR(IF((VLOOKUP($E100,'Org List'!$AJ$10:$AL$188,3,FALSE))="","",(VLOOKUP($E100,'Org List'!$AJ$10:$AL$188,3,FALSE))),"")</f>
        <v>London Commissioning Region</v>
      </c>
      <c r="C100" s="98" t="str">
        <f ca="1">IFERROR(IF((VLOOKUP($E100,'Org List'!$AO$10:$AQ$188,3,FALSE))="","",(VLOOKUP($E100,'Org List'!$AO$10:$AQ$188,3,FALSE))),"")</f>
        <v>London Region</v>
      </c>
      <c r="D100" s="116" t="str">
        <f ca="1">IFERROR(IF((VLOOKUP($E100,'Org List'!$AT$10:$AV$188,3,FALSE))="","",(VLOOKUP($E100,'Org List'!$AT$10:$AV$188,3,FALSE))),"")</f>
        <v>NHS England London</v>
      </c>
      <c r="E100" s="97" t="str">
        <f t="shared" ca="1" si="2"/>
        <v>E09000018</v>
      </c>
      <c r="F100" s="99" t="str">
        <f ca="1">IF(E100="","",VLOOKUP(E100,'Org List'!$J$9:$K$488,2,0))</f>
        <v>Hounslow</v>
      </c>
      <c r="G100" s="123">
        <f ca="1">IFERROR(IF((VLOOKUP($E100,'DTOC Backsheet'!$D$5:$AF$183,G$9,FALSE))="","",(VLOOKUP($E100,'DTOC Backsheet'!$D$5:$AF$183,G$9,FALSE))),"")</f>
        <v>735.48047491860484</v>
      </c>
      <c r="H100" s="124">
        <f ca="1">IFERROR(IF((VLOOKUP($E100,'DTOC Backsheet'!$D$5:$AF$183,H$9,FALSE))="","",(VLOOKUP($E100,'DTOC Backsheet'!$D$5:$AF$183,H$9,FALSE))),"")</f>
        <v>745.71578967890355</v>
      </c>
      <c r="I100" s="124">
        <f ca="1">IFERROR(IF((VLOOKUP($E100,'DTOC Backsheet'!$D$5:$AF$183,I$9,FALSE))="","",(VLOOKUP($E100,'DTOC Backsheet'!$D$5:$AF$183,I$9,FALSE))),"")</f>
        <v>384.55539742265029</v>
      </c>
      <c r="J100" s="125">
        <f ca="1">IFERROR(IF((VLOOKUP($E100,'DTOC Backsheet'!$D$5:$AF$183,J$9,FALSE))="","",(VLOOKUP($E100,'DTOC Backsheet'!$D$5:$AF$183,J$9,FALSE))),"")</f>
        <v>435.4181686087623</v>
      </c>
      <c r="K100" s="184">
        <f ca="1">IFERROR(IF((VLOOKUP($E100,'DTOC Backsheet'!$D$5:$AF$183,K$9,FALSE))="","",(VLOOKUP($E100,'DTOC Backsheet'!$D$5:$AF$183,K$9,FALSE))),"")</f>
        <v>293.96740444193784</v>
      </c>
      <c r="L100" s="126">
        <f ca="1">IFERROR(IF((VLOOKUP($E100,'DTOC Backsheet'!$D$5:$AF$183,L$9,FALSE))="","",(VLOOKUP($E100,'DTOC Backsheet'!$D$5:$AF$183,L$9,FALSE))),"")</f>
        <v>534.52992853517674</v>
      </c>
      <c r="M100" s="127">
        <f ca="1">IFERROR(IF((VLOOKUP($E100,'DTOC Backsheet'!$D$5:$AF$183,M$9,FALSE))="","",(VLOOKUP($E100,'DTOC Backsheet'!$D$5:$AF$183,M$9,FALSE))),"")</f>
        <v>0</v>
      </c>
      <c r="N100" s="126">
        <f ca="1">IFERROR(IF((VLOOKUP($E100,'DTOC Backsheet'!$D$5:$AF$183,N$9,FALSE))="","",(VLOOKUP($E100,'DTOC Backsheet'!$D$5:$AF$183,N$9,FALSE))),"")</f>
        <v>0</v>
      </c>
    </row>
    <row r="101" spans="1:14" ht="15" customHeight="1" x14ac:dyDescent="0.3">
      <c r="A101" s="56">
        <v>87</v>
      </c>
      <c r="B101" s="97" t="str">
        <f ca="1">IFERROR(IF((VLOOKUP($E101,'Org List'!$AJ$10:$AL$188,3,FALSE))="","",(VLOOKUP($E101,'Org List'!$AJ$10:$AL$188,3,FALSE))),"")</f>
        <v>South East England Commissioning Region</v>
      </c>
      <c r="C101" s="98" t="str">
        <f ca="1">IFERROR(IF((VLOOKUP($E101,'Org List'!$AO$10:$AQ$188,3,FALSE))="","",(VLOOKUP($E101,'Org List'!$AO$10:$AQ$188,3,FALSE))),"")</f>
        <v>South East Region</v>
      </c>
      <c r="D101" s="116" t="str">
        <f ca="1">IFERROR(IF((VLOOKUP($E101,'Org List'!$AT$10:$AV$188,3,FALSE))="","",(VLOOKUP($E101,'Org List'!$AT$10:$AV$188,3,FALSE))),"")</f>
        <v>NHS England South East (Hampshire, Isle of Wight and Thames Valley)</v>
      </c>
      <c r="E101" s="97" t="str">
        <f t="shared" ca="1" si="2"/>
        <v>E06000046</v>
      </c>
      <c r="F101" s="99" t="str">
        <f ca="1">IF(E101="","",VLOOKUP(E101,'Org List'!$J$9:$K$488,2,0))</f>
        <v>Isle of Wight</v>
      </c>
      <c r="G101" s="123">
        <f ca="1">IFERROR(IF((VLOOKUP($E101,'DTOC Backsheet'!$D$5:$AF$183,G$9,FALSE))="","",(VLOOKUP($E101,'DTOC Backsheet'!$D$5:$AF$183,G$9,FALSE))),"")</f>
        <v>662.47444556582047</v>
      </c>
      <c r="H101" s="124">
        <f ca="1">IFERROR(IF((VLOOKUP($E101,'DTOC Backsheet'!$D$5:$AF$183,H$9,FALSE))="","",(VLOOKUP($E101,'DTOC Backsheet'!$D$5:$AF$183,H$9,FALSE))),"")</f>
        <v>748.73413899886998</v>
      </c>
      <c r="I101" s="124">
        <f ca="1">IFERROR(IF((VLOOKUP($E101,'DTOC Backsheet'!$D$5:$AF$183,I$9,FALSE))="","",(VLOOKUP($E101,'DTOC Backsheet'!$D$5:$AF$183,I$9,FALSE))),"")</f>
        <v>547.74905329986461</v>
      </c>
      <c r="J101" s="125">
        <f ca="1">IFERROR(IF((VLOOKUP($E101,'DTOC Backsheet'!$D$5:$AF$183,J$9,FALSE))="","",(VLOOKUP($E101,'DTOC Backsheet'!$D$5:$AF$183,J$9,FALSE))),"")</f>
        <v>415.2819340434412</v>
      </c>
      <c r="K101" s="184">
        <f ca="1">IFERROR(IF((VLOOKUP($E101,'DTOC Backsheet'!$D$5:$AF$183,K$9,FALSE))="","",(VLOOKUP($E101,'DTOC Backsheet'!$D$5:$AF$183,K$9,FALSE))),"")</f>
        <v>449.74516508439069</v>
      </c>
      <c r="L101" s="126">
        <f ca="1">IFERROR(IF((VLOOKUP($E101,'DTOC Backsheet'!$D$5:$AF$183,L$9,FALSE))="","",(VLOOKUP($E101,'DTOC Backsheet'!$D$5:$AF$183,L$9,FALSE))),"")</f>
        <v>603.10654321661582</v>
      </c>
      <c r="M101" s="127">
        <f ca="1">IFERROR(IF((VLOOKUP($E101,'DTOC Backsheet'!$D$5:$AF$183,M$9,FALSE))="","",(VLOOKUP($E101,'DTOC Backsheet'!$D$5:$AF$183,M$9,FALSE))),"")</f>
        <v>0</v>
      </c>
      <c r="N101" s="126">
        <f ca="1">IFERROR(IF((VLOOKUP($E101,'DTOC Backsheet'!$D$5:$AF$183,N$9,FALSE))="","",(VLOOKUP($E101,'DTOC Backsheet'!$D$5:$AF$183,N$9,FALSE))),"")</f>
        <v>0</v>
      </c>
    </row>
    <row r="102" spans="1:14" ht="15" customHeight="1" x14ac:dyDescent="0.3">
      <c r="A102" s="56">
        <v>88</v>
      </c>
      <c r="B102" s="97" t="str">
        <f ca="1">IFERROR(IF((VLOOKUP($E102,'Org List'!$AJ$10:$AL$188,3,FALSE))="","",(VLOOKUP($E102,'Org List'!$AJ$10:$AL$188,3,FALSE))),"")</f>
        <v>London Commissioning Region</v>
      </c>
      <c r="C102" s="98" t="str">
        <f ca="1">IFERROR(IF((VLOOKUP($E102,'Org List'!$AO$10:$AQ$188,3,FALSE))="","",(VLOOKUP($E102,'Org List'!$AO$10:$AQ$188,3,FALSE))),"")</f>
        <v>London Region</v>
      </c>
      <c r="D102" s="116" t="str">
        <f ca="1">IFERROR(IF((VLOOKUP($E102,'Org List'!$AT$10:$AV$188,3,FALSE))="","",(VLOOKUP($E102,'Org List'!$AT$10:$AV$188,3,FALSE))),"")</f>
        <v>NHS England London</v>
      </c>
      <c r="E102" s="97" t="str">
        <f t="shared" ca="1" si="2"/>
        <v>E09000019</v>
      </c>
      <c r="F102" s="99" t="str">
        <f ca="1">IF(E102="","",VLOOKUP(E102,'Org List'!$J$9:$K$488,2,0))</f>
        <v>Islington</v>
      </c>
      <c r="G102" s="123">
        <f ca="1">IFERROR(IF((VLOOKUP($E102,'DTOC Backsheet'!$D$5:$AF$183,G$9,FALSE))="","",(VLOOKUP($E102,'DTOC Backsheet'!$D$5:$AF$183,G$9,FALSE))),"")</f>
        <v>727.33283742458048</v>
      </c>
      <c r="H102" s="124">
        <f ca="1">IFERROR(IF((VLOOKUP($E102,'DTOC Backsheet'!$D$5:$AF$183,H$9,FALSE))="","",(VLOOKUP($E102,'DTOC Backsheet'!$D$5:$AF$183,H$9,FALSE))),"")</f>
        <v>932.92834118522194</v>
      </c>
      <c r="I102" s="124">
        <f ca="1">IFERROR(IF((VLOOKUP($E102,'DTOC Backsheet'!$D$5:$AF$183,I$9,FALSE))="","",(VLOOKUP($E102,'DTOC Backsheet'!$D$5:$AF$183,I$9,FALSE))),"")</f>
        <v>876.62203487891554</v>
      </c>
      <c r="J102" s="125">
        <f ca="1">IFERROR(IF((VLOOKUP($E102,'DTOC Backsheet'!$D$5:$AF$183,J$9,FALSE))="","",(VLOOKUP($E102,'DTOC Backsheet'!$D$5:$AF$183,J$9,FALSE))),"")</f>
        <v>832.36249705912076</v>
      </c>
      <c r="K102" s="184">
        <f ca="1">IFERROR(IF((VLOOKUP($E102,'DTOC Backsheet'!$D$5:$AF$183,K$9,FALSE))="","",(VLOOKUP($E102,'DTOC Backsheet'!$D$5:$AF$183,K$9,FALSE))),"")</f>
        <v>802.97903702903614</v>
      </c>
      <c r="L102" s="126">
        <f ca="1">IFERROR(IF((VLOOKUP($E102,'DTOC Backsheet'!$D$5:$AF$183,L$9,FALSE))="","",(VLOOKUP($E102,'DTOC Backsheet'!$D$5:$AF$183,L$9,FALSE))),"")</f>
        <v>666.70057585502309</v>
      </c>
      <c r="M102" s="127">
        <f ca="1">IFERROR(IF((VLOOKUP($E102,'DTOC Backsheet'!$D$5:$AF$183,M$9,FALSE))="","",(VLOOKUP($E102,'DTOC Backsheet'!$D$5:$AF$183,M$9,FALSE))),"")</f>
        <v>0</v>
      </c>
      <c r="N102" s="126">
        <f ca="1">IFERROR(IF((VLOOKUP($E102,'DTOC Backsheet'!$D$5:$AF$183,N$9,FALSE))="","",(VLOOKUP($E102,'DTOC Backsheet'!$D$5:$AF$183,N$9,FALSE))),"")</f>
        <v>0</v>
      </c>
    </row>
    <row r="103" spans="1:14" ht="15" customHeight="1" x14ac:dyDescent="0.3">
      <c r="A103" s="56">
        <v>89</v>
      </c>
      <c r="B103" s="97" t="str">
        <f ca="1">IFERROR(IF((VLOOKUP($E103,'Org List'!$AJ$10:$AL$188,3,FALSE))="","",(VLOOKUP($E103,'Org List'!$AJ$10:$AL$188,3,FALSE))),"")</f>
        <v>London Commissioning Region</v>
      </c>
      <c r="C103" s="98" t="str">
        <f ca="1">IFERROR(IF((VLOOKUP($E103,'Org List'!$AO$10:$AQ$188,3,FALSE))="","",(VLOOKUP($E103,'Org List'!$AO$10:$AQ$188,3,FALSE))),"")</f>
        <v>London Region</v>
      </c>
      <c r="D103" s="116" t="str">
        <f ca="1">IFERROR(IF((VLOOKUP($E103,'Org List'!$AT$10:$AV$188,3,FALSE))="","",(VLOOKUP($E103,'Org List'!$AT$10:$AV$188,3,FALSE))),"")</f>
        <v>NHS England London</v>
      </c>
      <c r="E103" s="97" t="str">
        <f t="shared" ca="1" si="2"/>
        <v>E09000020</v>
      </c>
      <c r="F103" s="99" t="str">
        <f ca="1">IF(E103="","",VLOOKUP(E103,'Org List'!$J$9:$K$488,2,0))</f>
        <v>Kensington and Chelsea</v>
      </c>
      <c r="G103" s="123">
        <f ca="1">IFERROR(IF((VLOOKUP($E103,'DTOC Backsheet'!$D$5:$AF$183,G$9,FALSE))="","",(VLOOKUP($E103,'DTOC Backsheet'!$D$5:$AF$183,G$9,FALSE))),"")</f>
        <v>581.45930570615883</v>
      </c>
      <c r="H103" s="124">
        <f ca="1">IFERROR(IF((VLOOKUP($E103,'DTOC Backsheet'!$D$5:$AF$183,H$9,FALSE))="","",(VLOOKUP($E103,'DTOC Backsheet'!$D$5:$AF$183,H$9,FALSE))),"")</f>
        <v>794.39913252557642</v>
      </c>
      <c r="I103" s="124">
        <f ca="1">IFERROR(IF((VLOOKUP($E103,'DTOC Backsheet'!$D$5:$AF$183,I$9,FALSE))="","",(VLOOKUP($E103,'DTOC Backsheet'!$D$5:$AF$183,I$9,FALSE))),"")</f>
        <v>829.75814435905897</v>
      </c>
      <c r="J103" s="125">
        <f ca="1">IFERROR(IF((VLOOKUP($E103,'DTOC Backsheet'!$D$5:$AF$183,J$9,FALSE))="","",(VLOOKUP($E103,'DTOC Backsheet'!$D$5:$AF$183,J$9,FALSE))),"")</f>
        <v>660.67823024856568</v>
      </c>
      <c r="K103" s="184">
        <f ca="1">IFERROR(IF((VLOOKUP($E103,'DTOC Backsheet'!$D$5:$AF$183,K$9,FALSE))="","",(VLOOKUP($E103,'DTOC Backsheet'!$D$5:$AF$183,K$9,FALSE))),"")</f>
        <v>415.46196039271507</v>
      </c>
      <c r="L103" s="126">
        <f ca="1">IFERROR(IF((VLOOKUP($E103,'DTOC Backsheet'!$D$5:$AF$183,L$9,FALSE))="","",(VLOOKUP($E103,'DTOC Backsheet'!$D$5:$AF$183,L$9,FALSE))),"")</f>
        <v>456.85196772507197</v>
      </c>
      <c r="M103" s="127">
        <f ca="1">IFERROR(IF((VLOOKUP($E103,'DTOC Backsheet'!$D$5:$AF$183,M$9,FALSE))="","",(VLOOKUP($E103,'DTOC Backsheet'!$D$5:$AF$183,M$9,FALSE))),"")</f>
        <v>0</v>
      </c>
      <c r="N103" s="126">
        <f ca="1">IFERROR(IF((VLOOKUP($E103,'DTOC Backsheet'!$D$5:$AF$183,N$9,FALSE))="","",(VLOOKUP($E103,'DTOC Backsheet'!$D$5:$AF$183,N$9,FALSE))),"")</f>
        <v>0</v>
      </c>
    </row>
    <row r="104" spans="1:14" ht="15" customHeight="1" x14ac:dyDescent="0.3">
      <c r="A104" s="56">
        <v>90</v>
      </c>
      <c r="B104" s="97" t="str">
        <f ca="1">IFERROR(IF((VLOOKUP($E104,'Org List'!$AJ$10:$AL$188,3,FALSE))="","",(VLOOKUP($E104,'Org List'!$AJ$10:$AL$188,3,FALSE))),"")</f>
        <v>South East England Commissioning Region</v>
      </c>
      <c r="C104" s="98" t="str">
        <f ca="1">IFERROR(IF((VLOOKUP($E104,'Org List'!$AO$10:$AQ$188,3,FALSE))="","",(VLOOKUP($E104,'Org List'!$AO$10:$AQ$188,3,FALSE))),"")</f>
        <v>South East Region</v>
      </c>
      <c r="D104" s="116" t="str">
        <f ca="1">IFERROR(IF((VLOOKUP($E104,'Org List'!$AT$10:$AV$188,3,FALSE))="","",(VLOOKUP($E104,'Org List'!$AT$10:$AV$188,3,FALSE))),"")</f>
        <v>NHS England South East (Kent, Surrey and Sussex)</v>
      </c>
      <c r="E104" s="97" t="str">
        <f t="shared" ca="1" si="2"/>
        <v>E10000016</v>
      </c>
      <c r="F104" s="99" t="str">
        <f ca="1">IF(E104="","",VLOOKUP(E104,'Org List'!$J$9:$K$488,2,0))</f>
        <v>Kent</v>
      </c>
      <c r="G104" s="123">
        <f ca="1">IFERROR(IF((VLOOKUP($E104,'DTOC Backsheet'!$D$5:$AF$183,G$9,FALSE))="","",(VLOOKUP($E104,'DTOC Backsheet'!$D$5:$AF$183,G$9,FALSE))),"")</f>
        <v>1179.520510510067</v>
      </c>
      <c r="H104" s="124">
        <f ca="1">IFERROR(IF((VLOOKUP($E104,'DTOC Backsheet'!$D$5:$AF$183,H$9,FALSE))="","",(VLOOKUP($E104,'DTOC Backsheet'!$D$5:$AF$183,H$9,FALSE))),"")</f>
        <v>1092.7777859842795</v>
      </c>
      <c r="I104" s="124">
        <f ca="1">IFERROR(IF((VLOOKUP($E104,'DTOC Backsheet'!$D$5:$AF$183,I$9,FALSE))="","",(VLOOKUP($E104,'DTOC Backsheet'!$D$5:$AF$183,I$9,FALSE))),"")</f>
        <v>1042.636059697377</v>
      </c>
      <c r="J104" s="125">
        <f ca="1">IFERROR(IF((VLOOKUP($E104,'DTOC Backsheet'!$D$5:$AF$183,J$9,FALSE))="","",(VLOOKUP($E104,'DTOC Backsheet'!$D$5:$AF$183,J$9,FALSE))),"")</f>
        <v>1124.7293105440604</v>
      </c>
      <c r="K104" s="184">
        <f ca="1">IFERROR(IF((VLOOKUP($E104,'DTOC Backsheet'!$D$5:$AF$183,K$9,FALSE))="","",(VLOOKUP($E104,'DTOC Backsheet'!$D$5:$AF$183,K$9,FALSE))),"")</f>
        <v>1173.2729175456</v>
      </c>
      <c r="L104" s="126">
        <f ca="1">IFERROR(IF((VLOOKUP($E104,'DTOC Backsheet'!$D$5:$AF$183,L$9,FALSE))="","",(VLOOKUP($E104,'DTOC Backsheet'!$D$5:$AF$183,L$9,FALSE))),"")</f>
        <v>1144.9286637930231</v>
      </c>
      <c r="M104" s="127">
        <f ca="1">IFERROR(IF((VLOOKUP($E104,'DTOC Backsheet'!$D$5:$AF$183,M$9,FALSE))="","",(VLOOKUP($E104,'DTOC Backsheet'!$D$5:$AF$183,M$9,FALSE))),"")</f>
        <v>0</v>
      </c>
      <c r="N104" s="126">
        <f ca="1">IFERROR(IF((VLOOKUP($E104,'DTOC Backsheet'!$D$5:$AF$183,N$9,FALSE))="","",(VLOOKUP($E104,'DTOC Backsheet'!$D$5:$AF$183,N$9,FALSE))),"")</f>
        <v>0</v>
      </c>
    </row>
    <row r="105" spans="1:14" ht="15" customHeight="1" x14ac:dyDescent="0.3">
      <c r="A105" s="56">
        <v>91</v>
      </c>
      <c r="B105" s="97" t="str">
        <f ca="1">IFERROR(IF((VLOOKUP($E105,'Org List'!$AJ$10:$AL$188,3,FALSE))="","",(VLOOKUP($E105,'Org List'!$AJ$10:$AL$188,3,FALSE))),"")</f>
        <v>North of England Commissioning Region</v>
      </c>
      <c r="C105" s="98" t="str">
        <f ca="1">IFERROR(IF((VLOOKUP($E105,'Org List'!$AO$10:$AQ$188,3,FALSE))="","",(VLOOKUP($E105,'Org List'!$AO$10:$AQ$188,3,FALSE))),"")</f>
        <v>Yorkshire and The Humber Region</v>
      </c>
      <c r="D105" s="116" t="str">
        <f ca="1">IFERROR(IF((VLOOKUP($E105,'Org List'!$AT$10:$AV$188,3,FALSE))="","",(VLOOKUP($E105,'Org List'!$AT$10:$AV$188,3,FALSE))),"")</f>
        <v>NHS England North (Yorkshire And Humber)</v>
      </c>
      <c r="E105" s="97" t="str">
        <f t="shared" ca="1" si="2"/>
        <v>E06000010</v>
      </c>
      <c r="F105" s="99" t="str">
        <f ca="1">IF(E105="","",VLOOKUP(E105,'Org List'!$J$9:$K$488,2,0))</f>
        <v>Kingston upon Hull, City of</v>
      </c>
      <c r="G105" s="123">
        <f ca="1">IFERROR(IF((VLOOKUP($E105,'DTOC Backsheet'!$D$5:$AF$183,G$9,FALSE))="","",(VLOOKUP($E105,'DTOC Backsheet'!$D$5:$AF$183,G$9,FALSE))),"")</f>
        <v>886.30342916183122</v>
      </c>
      <c r="H105" s="124">
        <f ca="1">IFERROR(IF((VLOOKUP($E105,'DTOC Backsheet'!$D$5:$AF$183,H$9,FALSE))="","",(VLOOKUP($E105,'DTOC Backsheet'!$D$5:$AF$183,H$9,FALSE))),"")</f>
        <v>1067.4814782170122</v>
      </c>
      <c r="I105" s="124">
        <f ca="1">IFERROR(IF((VLOOKUP($E105,'DTOC Backsheet'!$D$5:$AF$183,I$9,FALSE))="","",(VLOOKUP($E105,'DTOC Backsheet'!$D$5:$AF$183,I$9,FALSE))),"")</f>
        <v>1003.3346554434211</v>
      </c>
      <c r="J105" s="125">
        <f ca="1">IFERROR(IF((VLOOKUP($E105,'DTOC Backsheet'!$D$5:$AF$183,J$9,FALSE))="","",(VLOOKUP($E105,'DTOC Backsheet'!$D$5:$AF$183,J$9,FALSE))),"")</f>
        <v>1193.0197589293962</v>
      </c>
      <c r="K105" s="184">
        <f ca="1">IFERROR(IF((VLOOKUP($E105,'DTOC Backsheet'!$D$5:$AF$183,K$9,FALSE))="","",(VLOOKUP($E105,'DTOC Backsheet'!$D$5:$AF$183,K$9,FALSE))),"")</f>
        <v>801.71319596363776</v>
      </c>
      <c r="L105" s="126">
        <f ca="1">IFERROR(IF((VLOOKUP($E105,'DTOC Backsheet'!$D$5:$AF$183,L$9,FALSE))="","",(VLOOKUP($E105,'DTOC Backsheet'!$D$5:$AF$183,L$9,FALSE))),"")</f>
        <v>979.98051626343261</v>
      </c>
      <c r="M105" s="127">
        <f ca="1">IFERROR(IF((VLOOKUP($E105,'DTOC Backsheet'!$D$5:$AF$183,M$9,FALSE))="","",(VLOOKUP($E105,'DTOC Backsheet'!$D$5:$AF$183,M$9,FALSE))),"")</f>
        <v>0</v>
      </c>
      <c r="N105" s="126">
        <f ca="1">IFERROR(IF((VLOOKUP($E105,'DTOC Backsheet'!$D$5:$AF$183,N$9,FALSE))="","",(VLOOKUP($E105,'DTOC Backsheet'!$D$5:$AF$183,N$9,FALSE))),"")</f>
        <v>0</v>
      </c>
    </row>
    <row r="106" spans="1:14" ht="15" customHeight="1" x14ac:dyDescent="0.3">
      <c r="A106" s="56">
        <v>92</v>
      </c>
      <c r="B106" s="97" t="str">
        <f ca="1">IFERROR(IF((VLOOKUP($E106,'Org List'!$AJ$10:$AL$188,3,FALSE))="","",(VLOOKUP($E106,'Org List'!$AJ$10:$AL$188,3,FALSE))),"")</f>
        <v>London Commissioning Region</v>
      </c>
      <c r="C106" s="98" t="str">
        <f ca="1">IFERROR(IF((VLOOKUP($E106,'Org List'!$AO$10:$AQ$188,3,FALSE))="","",(VLOOKUP($E106,'Org List'!$AO$10:$AQ$188,3,FALSE))),"")</f>
        <v>London Region</v>
      </c>
      <c r="D106" s="116" t="str">
        <f ca="1">IFERROR(IF((VLOOKUP($E106,'Org List'!$AT$10:$AV$188,3,FALSE))="","",(VLOOKUP($E106,'Org List'!$AT$10:$AV$188,3,FALSE))),"")</f>
        <v>NHS England London</v>
      </c>
      <c r="E106" s="97" t="str">
        <f t="shared" ca="1" si="2"/>
        <v>E09000021</v>
      </c>
      <c r="F106" s="99" t="str">
        <f ca="1">IF(E106="","",VLOOKUP(E106,'Org List'!$J$9:$K$488,2,0))</f>
        <v>Kingston upon Thames</v>
      </c>
      <c r="G106" s="123">
        <f ca="1">IFERROR(IF((VLOOKUP($E106,'DTOC Backsheet'!$D$5:$AF$183,G$9,FALSE))="","",(VLOOKUP($E106,'DTOC Backsheet'!$D$5:$AF$183,G$9,FALSE))),"")</f>
        <v>805.14705882352939</v>
      </c>
      <c r="H106" s="124">
        <f ca="1">IFERROR(IF((VLOOKUP($E106,'DTOC Backsheet'!$D$5:$AF$183,H$9,FALSE))="","",(VLOOKUP($E106,'DTOC Backsheet'!$D$5:$AF$183,H$9,FALSE))),"")</f>
        <v>444.11764705882359</v>
      </c>
      <c r="I106" s="124">
        <f ca="1">IFERROR(IF((VLOOKUP($E106,'DTOC Backsheet'!$D$5:$AF$183,I$9,FALSE))="","",(VLOOKUP($E106,'DTOC Backsheet'!$D$5:$AF$183,I$9,FALSE))),"")</f>
        <v>477.20588235294116</v>
      </c>
      <c r="J106" s="125">
        <f ca="1">IFERROR(IF((VLOOKUP($E106,'DTOC Backsheet'!$D$5:$AF$183,J$9,FALSE))="","",(VLOOKUP($E106,'DTOC Backsheet'!$D$5:$AF$183,J$9,FALSE))),"")</f>
        <v>505.57482908766048</v>
      </c>
      <c r="K106" s="184">
        <f ca="1">IFERROR(IF((VLOOKUP($E106,'DTOC Backsheet'!$D$5:$AF$183,K$9,FALSE))="","",(VLOOKUP($E106,'DTOC Backsheet'!$D$5:$AF$183,K$9,FALSE))),"")</f>
        <v>480.40396277461906</v>
      </c>
      <c r="L106" s="126">
        <f ca="1">IFERROR(IF((VLOOKUP($E106,'DTOC Backsheet'!$D$5:$AF$183,L$9,FALSE))="","",(VLOOKUP($E106,'DTOC Backsheet'!$D$5:$AF$183,L$9,FALSE))),"")</f>
        <v>325.06375924270628</v>
      </c>
      <c r="M106" s="127">
        <f ca="1">IFERROR(IF((VLOOKUP($E106,'DTOC Backsheet'!$D$5:$AF$183,M$9,FALSE))="","",(VLOOKUP($E106,'DTOC Backsheet'!$D$5:$AF$183,M$9,FALSE))),"")</f>
        <v>0</v>
      </c>
      <c r="N106" s="126">
        <f ca="1">IFERROR(IF((VLOOKUP($E106,'DTOC Backsheet'!$D$5:$AF$183,N$9,FALSE))="","",(VLOOKUP($E106,'DTOC Backsheet'!$D$5:$AF$183,N$9,FALSE))),"")</f>
        <v>0</v>
      </c>
    </row>
    <row r="107" spans="1:14" ht="15" customHeight="1" x14ac:dyDescent="0.3">
      <c r="A107" s="56">
        <v>93</v>
      </c>
      <c r="B107" s="97" t="str">
        <f ca="1">IFERROR(IF((VLOOKUP($E107,'Org List'!$AJ$10:$AL$188,3,FALSE))="","",(VLOOKUP($E107,'Org List'!$AJ$10:$AL$188,3,FALSE))),"")</f>
        <v>North of England Commissioning Region</v>
      </c>
      <c r="C107" s="98" t="str">
        <f ca="1">IFERROR(IF((VLOOKUP($E107,'Org List'!$AO$10:$AQ$188,3,FALSE))="","",(VLOOKUP($E107,'Org List'!$AO$10:$AQ$188,3,FALSE))),"")</f>
        <v>Yorkshire and The Humber Region</v>
      </c>
      <c r="D107" s="116" t="str">
        <f ca="1">IFERROR(IF((VLOOKUP($E107,'Org List'!$AT$10:$AV$188,3,FALSE))="","",(VLOOKUP($E107,'Org List'!$AT$10:$AV$188,3,FALSE))),"")</f>
        <v>NHS England North (Yorkshire And Humber)</v>
      </c>
      <c r="E107" s="97" t="str">
        <f t="shared" ca="1" si="2"/>
        <v>E08000034</v>
      </c>
      <c r="F107" s="99" t="str">
        <f ca="1">IF(E107="","",VLOOKUP(E107,'Org List'!$J$9:$K$488,2,0))</f>
        <v>Kirklees</v>
      </c>
      <c r="G107" s="123">
        <f ca="1">IFERROR(IF((VLOOKUP($E107,'DTOC Backsheet'!$D$5:$AF$183,G$9,FALSE))="","",(VLOOKUP($E107,'DTOC Backsheet'!$D$5:$AF$183,G$9,FALSE))),"")</f>
        <v>723.03085998873507</v>
      </c>
      <c r="H107" s="124">
        <f ca="1">IFERROR(IF((VLOOKUP($E107,'DTOC Backsheet'!$D$5:$AF$183,H$9,FALSE))="","",(VLOOKUP($E107,'DTOC Backsheet'!$D$5:$AF$183,H$9,FALSE))),"")</f>
        <v>666.11330151483708</v>
      </c>
      <c r="I107" s="124">
        <f ca="1">IFERROR(IF((VLOOKUP($E107,'DTOC Backsheet'!$D$5:$AF$183,I$9,FALSE))="","",(VLOOKUP($E107,'DTOC Backsheet'!$D$5:$AF$183,I$9,FALSE))),"")</f>
        <v>751.19319360863255</v>
      </c>
      <c r="J107" s="125">
        <f ca="1">IFERROR(IF((VLOOKUP($E107,'DTOC Backsheet'!$D$5:$AF$183,J$9,FALSE))="","",(VLOOKUP($E107,'DTOC Backsheet'!$D$5:$AF$183,J$9,FALSE))),"")</f>
        <v>679.32907212105056</v>
      </c>
      <c r="K107" s="184">
        <f ca="1">IFERROR(IF((VLOOKUP($E107,'DTOC Backsheet'!$D$5:$AF$183,K$9,FALSE))="","",(VLOOKUP($E107,'DTOC Backsheet'!$D$5:$AF$183,K$9,FALSE))),"")</f>
        <v>884.18740582826513</v>
      </c>
      <c r="L107" s="126">
        <f ca="1">IFERROR(IF((VLOOKUP($E107,'DTOC Backsheet'!$D$5:$AF$183,L$9,FALSE))="","",(VLOOKUP($E107,'DTOC Backsheet'!$D$5:$AF$183,L$9,FALSE))),"")</f>
        <v>828.85210879240833</v>
      </c>
      <c r="M107" s="127">
        <f ca="1">IFERROR(IF((VLOOKUP($E107,'DTOC Backsheet'!$D$5:$AF$183,M$9,FALSE))="","",(VLOOKUP($E107,'DTOC Backsheet'!$D$5:$AF$183,M$9,FALSE))),"")</f>
        <v>0</v>
      </c>
      <c r="N107" s="126">
        <f ca="1">IFERROR(IF((VLOOKUP($E107,'DTOC Backsheet'!$D$5:$AF$183,N$9,FALSE))="","",(VLOOKUP($E107,'DTOC Backsheet'!$D$5:$AF$183,N$9,FALSE))),"")</f>
        <v>0</v>
      </c>
    </row>
    <row r="108" spans="1:14" ht="15" customHeight="1" x14ac:dyDescent="0.3">
      <c r="A108" s="56">
        <v>94</v>
      </c>
      <c r="B108" s="97" t="str">
        <f ca="1">IFERROR(IF((VLOOKUP($E108,'Org List'!$AJ$10:$AL$188,3,FALSE))="","",(VLOOKUP($E108,'Org List'!$AJ$10:$AL$188,3,FALSE))),"")</f>
        <v>North of England Commissioning Region</v>
      </c>
      <c r="C108" s="98" t="str">
        <f ca="1">IFERROR(IF((VLOOKUP($E108,'Org List'!$AO$10:$AQ$188,3,FALSE))="","",(VLOOKUP($E108,'Org List'!$AO$10:$AQ$188,3,FALSE))),"")</f>
        <v>North West Region</v>
      </c>
      <c r="D108" s="116" t="str">
        <f ca="1">IFERROR(IF((VLOOKUP($E108,'Org List'!$AT$10:$AV$188,3,FALSE))="","",(VLOOKUP($E108,'Org List'!$AT$10:$AV$188,3,FALSE))),"")</f>
        <v>NHS England North (Cheshire And Merseyside)</v>
      </c>
      <c r="E108" s="97" t="str">
        <f t="shared" ca="1" si="2"/>
        <v>E08000011</v>
      </c>
      <c r="F108" s="99" t="str">
        <f ca="1">IF(E108="","",VLOOKUP(E108,'Org List'!$J$9:$K$488,2,0))</f>
        <v>Knowsley</v>
      </c>
      <c r="G108" s="123">
        <f ca="1">IFERROR(IF((VLOOKUP($E108,'DTOC Backsheet'!$D$5:$AF$183,G$9,FALSE))="","",(VLOOKUP($E108,'DTOC Backsheet'!$D$5:$AF$183,G$9,FALSE))),"")</f>
        <v>1060.2784744443484</v>
      </c>
      <c r="H108" s="124">
        <f ca="1">IFERROR(IF((VLOOKUP($E108,'DTOC Backsheet'!$D$5:$AF$183,H$9,FALSE))="","",(VLOOKUP($E108,'DTOC Backsheet'!$D$5:$AF$183,H$9,FALSE))),"")</f>
        <v>1420.911528150134</v>
      </c>
      <c r="I108" s="124">
        <f ca="1">IFERROR(IF((VLOOKUP($E108,'DTOC Backsheet'!$D$5:$AF$183,I$9,FALSE))="","",(VLOOKUP($E108,'DTOC Backsheet'!$D$5:$AF$183,I$9,FALSE))),"")</f>
        <v>733.37369194845633</v>
      </c>
      <c r="J108" s="125">
        <f ca="1">IFERROR(IF((VLOOKUP($E108,'DTOC Backsheet'!$D$5:$AF$183,J$9,FALSE))="","",(VLOOKUP($E108,'DTOC Backsheet'!$D$5:$AF$183,J$9,FALSE))),"")</f>
        <v>782.0499201388767</v>
      </c>
      <c r="K108" s="184">
        <f ca="1">IFERROR(IF((VLOOKUP($E108,'DTOC Backsheet'!$D$5:$AF$183,K$9,FALSE))="","",(VLOOKUP($E108,'DTOC Backsheet'!$D$5:$AF$183,K$9,FALSE))),"")</f>
        <v>826.98538516343092</v>
      </c>
      <c r="L108" s="126">
        <f ca="1">IFERROR(IF((VLOOKUP($E108,'DTOC Backsheet'!$D$5:$AF$183,L$9,FALSE))="","",(VLOOKUP($E108,'DTOC Backsheet'!$D$5:$AF$183,L$9,FALSE))),"")</f>
        <v>1240.0460059660641</v>
      </c>
      <c r="M108" s="127">
        <f ca="1">IFERROR(IF((VLOOKUP($E108,'DTOC Backsheet'!$D$5:$AF$183,M$9,FALSE))="","",(VLOOKUP($E108,'DTOC Backsheet'!$D$5:$AF$183,M$9,FALSE))),"")</f>
        <v>0</v>
      </c>
      <c r="N108" s="126">
        <f ca="1">IFERROR(IF((VLOOKUP($E108,'DTOC Backsheet'!$D$5:$AF$183,N$9,FALSE))="","",(VLOOKUP($E108,'DTOC Backsheet'!$D$5:$AF$183,N$9,FALSE))),"")</f>
        <v>0</v>
      </c>
    </row>
    <row r="109" spans="1:14" ht="15" customHeight="1" x14ac:dyDescent="0.3">
      <c r="A109" s="56">
        <v>95</v>
      </c>
      <c r="B109" s="97" t="str">
        <f ca="1">IFERROR(IF((VLOOKUP($E109,'Org List'!$AJ$10:$AL$188,3,FALSE))="","",(VLOOKUP($E109,'Org List'!$AJ$10:$AL$188,3,FALSE))),"")</f>
        <v>London Commissioning Region</v>
      </c>
      <c r="C109" s="98" t="str">
        <f ca="1">IFERROR(IF((VLOOKUP($E109,'Org List'!$AO$10:$AQ$188,3,FALSE))="","",(VLOOKUP($E109,'Org List'!$AO$10:$AQ$188,3,FALSE))),"")</f>
        <v>London Region</v>
      </c>
      <c r="D109" s="116" t="str">
        <f ca="1">IFERROR(IF((VLOOKUP($E109,'Org List'!$AT$10:$AV$188,3,FALSE))="","",(VLOOKUP($E109,'Org List'!$AT$10:$AV$188,3,FALSE))),"")</f>
        <v>NHS England London</v>
      </c>
      <c r="E109" s="97" t="str">
        <f t="shared" ca="1" si="2"/>
        <v>E09000022</v>
      </c>
      <c r="F109" s="99" t="str">
        <f ca="1">IF(E109="","",VLOOKUP(E109,'Org List'!$J$9:$K$488,2,0))</f>
        <v>Lambeth</v>
      </c>
      <c r="G109" s="123">
        <f ca="1">IFERROR(IF((VLOOKUP($E109,'DTOC Backsheet'!$D$5:$AF$183,G$9,FALSE))="","",(VLOOKUP($E109,'DTOC Backsheet'!$D$5:$AF$183,G$9,FALSE))),"")</f>
        <v>804.46491415980654</v>
      </c>
      <c r="H109" s="124">
        <f ca="1">IFERROR(IF((VLOOKUP($E109,'DTOC Backsheet'!$D$5:$AF$183,H$9,FALSE))="","",(VLOOKUP($E109,'DTOC Backsheet'!$D$5:$AF$183,H$9,FALSE))),"")</f>
        <v>761.2387918107537</v>
      </c>
      <c r="I109" s="124">
        <f ca="1">IFERROR(IF((VLOOKUP($E109,'DTOC Backsheet'!$D$5:$AF$183,I$9,FALSE))="","",(VLOOKUP($E109,'DTOC Backsheet'!$D$5:$AF$183,I$9,FALSE))),"")</f>
        <v>608.60850139241677</v>
      </c>
      <c r="J109" s="125">
        <f ca="1">IFERROR(IF((VLOOKUP($E109,'DTOC Backsheet'!$D$5:$AF$183,J$9,FALSE))="","",(VLOOKUP($E109,'DTOC Backsheet'!$D$5:$AF$183,J$9,FALSE))),"")</f>
        <v>614.18905898239257</v>
      </c>
      <c r="K109" s="184">
        <f ca="1">IFERROR(IF((VLOOKUP($E109,'DTOC Backsheet'!$D$5:$AF$183,K$9,FALSE))="","",(VLOOKUP($E109,'DTOC Backsheet'!$D$5:$AF$183,K$9,FALSE))),"")</f>
        <v>666.59684240691843</v>
      </c>
      <c r="L109" s="126">
        <f ca="1">IFERROR(IF((VLOOKUP($E109,'DTOC Backsheet'!$D$5:$AF$183,L$9,FALSE))="","",(VLOOKUP($E109,'DTOC Backsheet'!$D$5:$AF$183,L$9,FALSE))),"")</f>
        <v>546.69989903282328</v>
      </c>
      <c r="M109" s="127">
        <f ca="1">IFERROR(IF((VLOOKUP($E109,'DTOC Backsheet'!$D$5:$AF$183,M$9,FALSE))="","",(VLOOKUP($E109,'DTOC Backsheet'!$D$5:$AF$183,M$9,FALSE))),"")</f>
        <v>0</v>
      </c>
      <c r="N109" s="126">
        <f ca="1">IFERROR(IF((VLOOKUP($E109,'DTOC Backsheet'!$D$5:$AF$183,N$9,FALSE))="","",(VLOOKUP($E109,'DTOC Backsheet'!$D$5:$AF$183,N$9,FALSE))),"")</f>
        <v>0</v>
      </c>
    </row>
    <row r="110" spans="1:14" ht="15" customHeight="1" x14ac:dyDescent="0.3">
      <c r="A110" s="56">
        <v>96</v>
      </c>
      <c r="B110" s="97" t="str">
        <f ca="1">IFERROR(IF((VLOOKUP($E110,'Org List'!$AJ$10:$AL$188,3,FALSE))="","",(VLOOKUP($E110,'Org List'!$AJ$10:$AL$188,3,FALSE))),"")</f>
        <v>North of England Commissioning Region</v>
      </c>
      <c r="C110" s="98" t="str">
        <f ca="1">IFERROR(IF((VLOOKUP($E110,'Org List'!$AO$10:$AQ$188,3,FALSE))="","",(VLOOKUP($E110,'Org List'!$AO$10:$AQ$188,3,FALSE))),"")</f>
        <v>North West Region</v>
      </c>
      <c r="D110" s="116" t="str">
        <f ca="1">IFERROR(IF((VLOOKUP($E110,'Org List'!$AT$10:$AV$188,3,FALSE))="","",(VLOOKUP($E110,'Org List'!$AT$10:$AV$188,3,FALSE))),"")</f>
        <v>NHS England North (Lancashire)</v>
      </c>
      <c r="E110" s="97" t="str">
        <f t="shared" ref="E110:E141" ca="1" si="3">IF($A110&gt;$Q$5-1,"",INDIRECT("'Comms by AT'!D"&amp;$A110+$Q$4))</f>
        <v>E10000017</v>
      </c>
      <c r="F110" s="99" t="str">
        <f ca="1">IF(E110="","",VLOOKUP(E110,'Org List'!$J$9:$K$488,2,0))</f>
        <v>Lancashire</v>
      </c>
      <c r="G110" s="123">
        <f ca="1">IFERROR(IF((VLOOKUP($E110,'DTOC Backsheet'!$D$5:$AF$183,G$9,FALSE))="","",(VLOOKUP($E110,'DTOC Backsheet'!$D$5:$AF$183,G$9,FALSE))),"")</f>
        <v>1472.7478749977727</v>
      </c>
      <c r="H110" s="124">
        <f ca="1">IFERROR(IF((VLOOKUP($E110,'DTOC Backsheet'!$D$5:$AF$183,H$9,FALSE))="","",(VLOOKUP($E110,'DTOC Backsheet'!$D$5:$AF$183,H$9,FALSE))),"")</f>
        <v>1445.5989995796642</v>
      </c>
      <c r="I110" s="124">
        <f ca="1">IFERROR(IF((VLOOKUP($E110,'DTOC Backsheet'!$D$5:$AF$183,I$9,FALSE))="","",(VLOOKUP($E110,'DTOC Backsheet'!$D$5:$AF$183,I$9,FALSE))),"")</f>
        <v>1379.3515506829672</v>
      </c>
      <c r="J110" s="125">
        <f ca="1">IFERROR(IF((VLOOKUP($E110,'DTOC Backsheet'!$D$5:$AF$183,J$9,FALSE))="","",(VLOOKUP($E110,'DTOC Backsheet'!$D$5:$AF$183,J$9,FALSE))),"")</f>
        <v>1112.0488619266346</v>
      </c>
      <c r="K110" s="184">
        <f ca="1">IFERROR(IF((VLOOKUP($E110,'DTOC Backsheet'!$D$5:$AF$183,K$9,FALSE))="","",(VLOOKUP($E110,'DTOC Backsheet'!$D$5:$AF$183,K$9,FALSE))),"")</f>
        <v>979.63960975648524</v>
      </c>
      <c r="L110" s="126">
        <f ca="1">IFERROR(IF((VLOOKUP($E110,'DTOC Backsheet'!$D$5:$AF$183,L$9,FALSE))="","",(VLOOKUP($E110,'DTOC Backsheet'!$D$5:$AF$183,L$9,FALSE))),"")</f>
        <v>951.4160845316278</v>
      </c>
      <c r="M110" s="127">
        <f ca="1">IFERROR(IF((VLOOKUP($E110,'DTOC Backsheet'!$D$5:$AF$183,M$9,FALSE))="","",(VLOOKUP($E110,'DTOC Backsheet'!$D$5:$AF$183,M$9,FALSE))),"")</f>
        <v>0</v>
      </c>
      <c r="N110" s="126">
        <f ca="1">IFERROR(IF((VLOOKUP($E110,'DTOC Backsheet'!$D$5:$AF$183,N$9,FALSE))="","",(VLOOKUP($E110,'DTOC Backsheet'!$D$5:$AF$183,N$9,FALSE))),"")</f>
        <v>0</v>
      </c>
    </row>
    <row r="111" spans="1:14" ht="15" customHeight="1" x14ac:dyDescent="0.3">
      <c r="A111" s="56">
        <v>97</v>
      </c>
      <c r="B111" s="97" t="str">
        <f ca="1">IFERROR(IF((VLOOKUP($E111,'Org List'!$AJ$10:$AL$188,3,FALSE))="","",(VLOOKUP($E111,'Org List'!$AJ$10:$AL$188,3,FALSE))),"")</f>
        <v>North of England Commissioning Region</v>
      </c>
      <c r="C111" s="98" t="str">
        <f ca="1">IFERROR(IF((VLOOKUP($E111,'Org List'!$AO$10:$AQ$188,3,FALSE))="","",(VLOOKUP($E111,'Org List'!$AO$10:$AQ$188,3,FALSE))),"")</f>
        <v>Yorkshire and The Humber Region</v>
      </c>
      <c r="D111" s="116" t="str">
        <f ca="1">IFERROR(IF((VLOOKUP($E111,'Org List'!$AT$10:$AV$188,3,FALSE))="","",(VLOOKUP($E111,'Org List'!$AT$10:$AV$188,3,FALSE))),"")</f>
        <v>NHS England North (Yorkshire And Humber)</v>
      </c>
      <c r="E111" s="97" t="str">
        <f t="shared" ca="1" si="3"/>
        <v>E08000035</v>
      </c>
      <c r="F111" s="99" t="str">
        <f ca="1">IF(E111="","",VLOOKUP(E111,'Org List'!$J$9:$K$488,2,0))</f>
        <v>Leeds</v>
      </c>
      <c r="G111" s="123">
        <f ca="1">IFERROR(IF((VLOOKUP($E111,'DTOC Backsheet'!$D$5:$AF$183,G$9,FALSE))="","",(VLOOKUP($E111,'DTOC Backsheet'!$D$5:$AF$183,G$9,FALSE))),"")</f>
        <v>1386.4055947673535</v>
      </c>
      <c r="H111" s="124">
        <f ca="1">IFERROR(IF((VLOOKUP($E111,'DTOC Backsheet'!$D$5:$AF$183,H$9,FALSE))="","",(VLOOKUP($E111,'DTOC Backsheet'!$D$5:$AF$183,H$9,FALSE))),"")</f>
        <v>1544.1868285002051</v>
      </c>
      <c r="I111" s="124">
        <f ca="1">IFERROR(IF((VLOOKUP($E111,'DTOC Backsheet'!$D$5:$AF$183,I$9,FALSE))="","",(VLOOKUP($E111,'DTOC Backsheet'!$D$5:$AF$183,I$9,FALSE))),"")</f>
        <v>1669.6358422058333</v>
      </c>
      <c r="J111" s="125">
        <f ca="1">IFERROR(IF((VLOOKUP($E111,'DTOC Backsheet'!$D$5:$AF$183,J$9,FALSE))="","",(VLOOKUP($E111,'DTOC Backsheet'!$D$5:$AF$183,J$9,FALSE))),"")</f>
        <v>1677.4618982177158</v>
      </c>
      <c r="K111" s="184">
        <f ca="1">IFERROR(IF((VLOOKUP($E111,'DTOC Backsheet'!$D$5:$AF$183,K$9,FALSE))="","",(VLOOKUP($E111,'DTOC Backsheet'!$D$5:$AF$183,K$9,FALSE))),"")</f>
        <v>1402.9476774496925</v>
      </c>
      <c r="L111" s="126">
        <f ca="1">IFERROR(IF((VLOOKUP($E111,'DTOC Backsheet'!$D$5:$AF$183,L$9,FALSE))="","",(VLOOKUP($E111,'DTOC Backsheet'!$D$5:$AF$183,L$9,FALSE))),"")</f>
        <v>1576.5280980758432</v>
      </c>
      <c r="M111" s="127">
        <f ca="1">IFERROR(IF((VLOOKUP($E111,'DTOC Backsheet'!$D$5:$AF$183,M$9,FALSE))="","",(VLOOKUP($E111,'DTOC Backsheet'!$D$5:$AF$183,M$9,FALSE))),"")</f>
        <v>0</v>
      </c>
      <c r="N111" s="126">
        <f ca="1">IFERROR(IF((VLOOKUP($E111,'DTOC Backsheet'!$D$5:$AF$183,N$9,FALSE))="","",(VLOOKUP($E111,'DTOC Backsheet'!$D$5:$AF$183,N$9,FALSE))),"")</f>
        <v>0</v>
      </c>
    </row>
    <row r="112" spans="1:14" ht="15" customHeight="1" x14ac:dyDescent="0.3">
      <c r="A112" s="56">
        <v>98</v>
      </c>
      <c r="B112" s="97" t="str">
        <f ca="1">IFERROR(IF((VLOOKUP($E112,'Org List'!$AJ$10:$AL$188,3,FALSE))="","",(VLOOKUP($E112,'Org List'!$AJ$10:$AL$188,3,FALSE))),"")</f>
        <v>Midlands and East of England Commissioning Region</v>
      </c>
      <c r="C112" s="98" t="str">
        <f ca="1">IFERROR(IF((VLOOKUP($E112,'Org List'!$AO$10:$AQ$188,3,FALSE))="","",(VLOOKUP($E112,'Org List'!$AO$10:$AQ$188,3,FALSE))),"")</f>
        <v>East Midlands Region</v>
      </c>
      <c r="D112" s="116" t="str">
        <f ca="1">IFERROR(IF((VLOOKUP($E112,'Org List'!$AT$10:$AV$188,3,FALSE))="","",(VLOOKUP($E112,'Org List'!$AT$10:$AV$188,3,FALSE))),"")</f>
        <v>NHS England Midlands And East (Central Midlands)</v>
      </c>
      <c r="E112" s="97" t="str">
        <f t="shared" ca="1" si="3"/>
        <v>E06000016</v>
      </c>
      <c r="F112" s="99" t="str">
        <f ca="1">IF(E112="","",VLOOKUP(E112,'Org List'!$J$9:$K$488,2,0))</f>
        <v>Leicester</v>
      </c>
      <c r="G112" s="123">
        <f ca="1">IFERROR(IF((VLOOKUP($E112,'DTOC Backsheet'!$D$5:$AF$183,G$9,FALSE))="","",(VLOOKUP($E112,'DTOC Backsheet'!$D$5:$AF$183,G$9,FALSE))),"")</f>
        <v>795.14535034586038</v>
      </c>
      <c r="H112" s="124">
        <f ca="1">IFERROR(IF((VLOOKUP($E112,'DTOC Backsheet'!$D$5:$AF$183,H$9,FALSE))="","",(VLOOKUP($E112,'DTOC Backsheet'!$D$5:$AF$183,H$9,FALSE))),"")</f>
        <v>1052.4091606675515</v>
      </c>
      <c r="I112" s="124">
        <f ca="1">IFERROR(IF((VLOOKUP($E112,'DTOC Backsheet'!$D$5:$AF$183,I$9,FALSE))="","",(VLOOKUP($E112,'DTOC Backsheet'!$D$5:$AF$183,I$9,FALSE))),"")</f>
        <v>769.93794529993113</v>
      </c>
      <c r="J112" s="125">
        <f ca="1">IFERROR(IF((VLOOKUP($E112,'DTOC Backsheet'!$D$5:$AF$183,J$9,FALSE))="","",(VLOOKUP($E112,'DTOC Backsheet'!$D$5:$AF$183,J$9,FALSE))),"")</f>
        <v>547.4551519593291</v>
      </c>
      <c r="K112" s="184">
        <f ca="1">IFERROR(IF((VLOOKUP($E112,'DTOC Backsheet'!$D$5:$AF$183,K$9,FALSE))="","",(VLOOKUP($E112,'DTOC Backsheet'!$D$5:$AF$183,K$9,FALSE))),"")</f>
        <v>459.65574079604045</v>
      </c>
      <c r="L112" s="126">
        <f ca="1">IFERROR(IF((VLOOKUP($E112,'DTOC Backsheet'!$D$5:$AF$183,L$9,FALSE))="","",(VLOOKUP($E112,'DTOC Backsheet'!$D$5:$AF$183,L$9,FALSE))),"")</f>
        <v>484.00347666485158</v>
      </c>
      <c r="M112" s="127">
        <f ca="1">IFERROR(IF((VLOOKUP($E112,'DTOC Backsheet'!$D$5:$AF$183,M$9,FALSE))="","",(VLOOKUP($E112,'DTOC Backsheet'!$D$5:$AF$183,M$9,FALSE))),"")</f>
        <v>0</v>
      </c>
      <c r="N112" s="126">
        <f ca="1">IFERROR(IF((VLOOKUP($E112,'DTOC Backsheet'!$D$5:$AF$183,N$9,FALSE))="","",(VLOOKUP($E112,'DTOC Backsheet'!$D$5:$AF$183,N$9,FALSE))),"")</f>
        <v>0</v>
      </c>
    </row>
    <row r="113" spans="1:14" ht="15" customHeight="1" x14ac:dyDescent="0.3">
      <c r="A113" s="56">
        <v>99</v>
      </c>
      <c r="B113" s="97" t="str">
        <f ca="1">IFERROR(IF((VLOOKUP($E113,'Org List'!$AJ$10:$AL$188,3,FALSE))="","",(VLOOKUP($E113,'Org List'!$AJ$10:$AL$188,3,FALSE))),"")</f>
        <v>Midlands and East of England Commissioning Region</v>
      </c>
      <c r="C113" s="98" t="str">
        <f ca="1">IFERROR(IF((VLOOKUP($E113,'Org List'!$AO$10:$AQ$188,3,FALSE))="","",(VLOOKUP($E113,'Org List'!$AO$10:$AQ$188,3,FALSE))),"")</f>
        <v>East Midlands Region</v>
      </c>
      <c r="D113" s="116" t="str">
        <f ca="1">IFERROR(IF((VLOOKUP($E113,'Org List'!$AT$10:$AV$188,3,FALSE))="","",(VLOOKUP($E113,'Org List'!$AT$10:$AV$188,3,FALSE))),"")</f>
        <v>NHS England Midlands And East (Central Midlands)</v>
      </c>
      <c r="E113" s="97" t="str">
        <f t="shared" ca="1" si="3"/>
        <v>E10000018</v>
      </c>
      <c r="F113" s="99" t="str">
        <f ca="1">IF(E113="","",VLOOKUP(E113,'Org List'!$J$9:$K$488,2,0))</f>
        <v>Leicestershire</v>
      </c>
      <c r="G113" s="123">
        <f ca="1">IFERROR(IF((VLOOKUP($E113,'DTOC Backsheet'!$D$5:$AF$183,G$9,FALSE))="","",(VLOOKUP($E113,'DTOC Backsheet'!$D$5:$AF$183,G$9,FALSE))),"")</f>
        <v>842.51235044454347</v>
      </c>
      <c r="H113" s="124">
        <f ca="1">IFERROR(IF((VLOOKUP($E113,'DTOC Backsheet'!$D$5:$AF$183,H$9,FALSE))="","",(VLOOKUP($E113,'DTOC Backsheet'!$D$5:$AF$183,H$9,FALSE))),"")</f>
        <v>833.26990478468736</v>
      </c>
      <c r="I113" s="124">
        <f ca="1">IFERROR(IF((VLOOKUP($E113,'DTOC Backsheet'!$D$5:$AF$183,I$9,FALSE))="","",(VLOOKUP($E113,'DTOC Backsheet'!$D$5:$AF$183,I$9,FALSE))),"")</f>
        <v>848.31153203504152</v>
      </c>
      <c r="J113" s="125">
        <f ca="1">IFERROR(IF((VLOOKUP($E113,'DTOC Backsheet'!$D$5:$AF$183,J$9,FALSE))="","",(VLOOKUP($E113,'DTOC Backsheet'!$D$5:$AF$183,J$9,FALSE))),"")</f>
        <v>744.9525805872438</v>
      </c>
      <c r="K113" s="184">
        <f ca="1">IFERROR(IF((VLOOKUP($E113,'DTOC Backsheet'!$D$5:$AF$183,K$9,FALSE))="","",(VLOOKUP($E113,'DTOC Backsheet'!$D$5:$AF$183,K$9,FALSE))),"")</f>
        <v>485.75983357027087</v>
      </c>
      <c r="L113" s="126">
        <f ca="1">IFERROR(IF((VLOOKUP($E113,'DTOC Backsheet'!$D$5:$AF$183,L$9,FALSE))="","",(VLOOKUP($E113,'DTOC Backsheet'!$D$5:$AF$183,L$9,FALSE))),"")</f>
        <v>580.37424891492822</v>
      </c>
      <c r="M113" s="127">
        <f ca="1">IFERROR(IF((VLOOKUP($E113,'DTOC Backsheet'!$D$5:$AF$183,M$9,FALSE))="","",(VLOOKUP($E113,'DTOC Backsheet'!$D$5:$AF$183,M$9,FALSE))),"")</f>
        <v>0</v>
      </c>
      <c r="N113" s="126">
        <f ca="1">IFERROR(IF((VLOOKUP($E113,'DTOC Backsheet'!$D$5:$AF$183,N$9,FALSE))="","",(VLOOKUP($E113,'DTOC Backsheet'!$D$5:$AF$183,N$9,FALSE))),"")</f>
        <v>0</v>
      </c>
    </row>
    <row r="114" spans="1:14" ht="15" customHeight="1" x14ac:dyDescent="0.3">
      <c r="A114" s="56">
        <v>100</v>
      </c>
      <c r="B114" s="97" t="str">
        <f ca="1">IFERROR(IF((VLOOKUP($E114,'Org List'!$AJ$10:$AL$188,3,FALSE))="","",(VLOOKUP($E114,'Org List'!$AJ$10:$AL$188,3,FALSE))),"")</f>
        <v>London Commissioning Region</v>
      </c>
      <c r="C114" s="98" t="str">
        <f ca="1">IFERROR(IF((VLOOKUP($E114,'Org List'!$AO$10:$AQ$188,3,FALSE))="","",(VLOOKUP($E114,'Org List'!$AO$10:$AQ$188,3,FALSE))),"")</f>
        <v>London Region</v>
      </c>
      <c r="D114" s="116" t="str">
        <f ca="1">IFERROR(IF((VLOOKUP($E114,'Org List'!$AT$10:$AV$188,3,FALSE))="","",(VLOOKUP($E114,'Org List'!$AT$10:$AV$188,3,FALSE))),"")</f>
        <v>NHS England London</v>
      </c>
      <c r="E114" s="97" t="str">
        <f t="shared" ca="1" si="3"/>
        <v>E09000023</v>
      </c>
      <c r="F114" s="99" t="str">
        <f ca="1">IF(E114="","",VLOOKUP(E114,'Org List'!$J$9:$K$488,2,0))</f>
        <v>Lewisham</v>
      </c>
      <c r="G114" s="123">
        <f ca="1">IFERROR(IF((VLOOKUP($E114,'DTOC Backsheet'!$D$5:$AF$183,G$9,FALSE))="","",(VLOOKUP($E114,'DTOC Backsheet'!$D$5:$AF$183,G$9,FALSE))),"")</f>
        <v>382.7751196172249</v>
      </c>
      <c r="H114" s="124">
        <f ca="1">IFERROR(IF((VLOOKUP($E114,'DTOC Backsheet'!$D$5:$AF$183,H$9,FALSE))="","",(VLOOKUP($E114,'DTOC Backsheet'!$D$5:$AF$183,H$9,FALSE))),"")</f>
        <v>522.66826871499995</v>
      </c>
      <c r="I114" s="124">
        <f ca="1">IFERROR(IF((VLOOKUP($E114,'DTOC Backsheet'!$D$5:$AF$183,I$9,FALSE))="","",(VLOOKUP($E114,'DTOC Backsheet'!$D$5:$AF$183,I$9,FALSE))),"")</f>
        <v>684.01742227562386</v>
      </c>
      <c r="J114" s="125">
        <f ca="1">IFERROR(IF((VLOOKUP($E114,'DTOC Backsheet'!$D$5:$AF$183,J$9,FALSE))="","",(VLOOKUP($E114,'DTOC Backsheet'!$D$5:$AF$183,J$9,FALSE))),"")</f>
        <v>455.62299795907006</v>
      </c>
      <c r="K114" s="184">
        <f ca="1">IFERROR(IF((VLOOKUP($E114,'DTOC Backsheet'!$D$5:$AF$183,K$9,FALSE))="","",(VLOOKUP($E114,'DTOC Backsheet'!$D$5:$AF$183,K$9,FALSE))),"")</f>
        <v>282.97472701339655</v>
      </c>
      <c r="L114" s="126">
        <f ca="1">IFERROR(IF((VLOOKUP($E114,'DTOC Backsheet'!$D$5:$AF$183,L$9,FALSE))="","",(VLOOKUP($E114,'DTOC Backsheet'!$D$5:$AF$183,L$9,FALSE))),"")</f>
        <v>272.02630007537823</v>
      </c>
      <c r="M114" s="127">
        <f ca="1">IFERROR(IF((VLOOKUP($E114,'DTOC Backsheet'!$D$5:$AF$183,M$9,FALSE))="","",(VLOOKUP($E114,'DTOC Backsheet'!$D$5:$AF$183,M$9,FALSE))),"")</f>
        <v>0</v>
      </c>
      <c r="N114" s="126">
        <f ca="1">IFERROR(IF((VLOOKUP($E114,'DTOC Backsheet'!$D$5:$AF$183,N$9,FALSE))="","",(VLOOKUP($E114,'DTOC Backsheet'!$D$5:$AF$183,N$9,FALSE))),"")</f>
        <v>0</v>
      </c>
    </row>
    <row r="115" spans="1:14" ht="15" customHeight="1" x14ac:dyDescent="0.3">
      <c r="A115" s="56">
        <v>101</v>
      </c>
      <c r="B115" s="97" t="str">
        <f ca="1">IFERROR(IF((VLOOKUP($E115,'Org List'!$AJ$10:$AL$188,3,FALSE))="","",(VLOOKUP($E115,'Org List'!$AJ$10:$AL$188,3,FALSE))),"")</f>
        <v>Midlands and East of England Commissioning Region</v>
      </c>
      <c r="C115" s="98" t="str">
        <f ca="1">IFERROR(IF((VLOOKUP($E115,'Org List'!$AO$10:$AQ$188,3,FALSE))="","",(VLOOKUP($E115,'Org List'!$AO$10:$AQ$188,3,FALSE))),"")</f>
        <v>East Midlands Region</v>
      </c>
      <c r="D115" s="116" t="str">
        <f ca="1">IFERROR(IF((VLOOKUP($E115,'Org List'!$AT$10:$AV$188,3,FALSE))="","",(VLOOKUP($E115,'Org List'!$AT$10:$AV$188,3,FALSE))),"")</f>
        <v>NHS England Midlands And East (Central Midlands)</v>
      </c>
      <c r="E115" s="97" t="str">
        <f t="shared" ca="1" si="3"/>
        <v>E10000019</v>
      </c>
      <c r="F115" s="99" t="str">
        <f ca="1">IF(E115="","",VLOOKUP(E115,'Org List'!$J$9:$K$488,2,0))</f>
        <v>Lincolnshire</v>
      </c>
      <c r="G115" s="123">
        <f ca="1">IFERROR(IF((VLOOKUP($E115,'DTOC Backsheet'!$D$5:$AF$183,G$9,FALSE))="","",(VLOOKUP($E115,'DTOC Backsheet'!$D$5:$AF$183,G$9,FALSE))),"")</f>
        <v>1227.6634823698555</v>
      </c>
      <c r="H115" s="124">
        <f ca="1">IFERROR(IF((VLOOKUP($E115,'DTOC Backsheet'!$D$5:$AF$183,H$9,FALSE))="","",(VLOOKUP($E115,'DTOC Backsheet'!$D$5:$AF$183,H$9,FALSE))),"")</f>
        <v>1078.121341823326</v>
      </c>
      <c r="I115" s="124">
        <f ca="1">IFERROR(IF((VLOOKUP($E115,'DTOC Backsheet'!$D$5:$AF$183,I$9,FALSE))="","",(VLOOKUP($E115,'DTOC Backsheet'!$D$5:$AF$183,I$9,FALSE))),"")</f>
        <v>1156.6021123857824</v>
      </c>
      <c r="J115" s="125">
        <f ca="1">IFERROR(IF((VLOOKUP($E115,'DTOC Backsheet'!$D$5:$AF$183,J$9,FALSE))="","",(VLOOKUP($E115,'DTOC Backsheet'!$D$5:$AF$183,J$9,FALSE))),"")</f>
        <v>1019.387277293834</v>
      </c>
      <c r="K115" s="184">
        <f ca="1">IFERROR(IF((VLOOKUP($E115,'DTOC Backsheet'!$D$5:$AF$183,K$9,FALSE))="","",(VLOOKUP($E115,'DTOC Backsheet'!$D$5:$AF$183,K$9,FALSE))),"")</f>
        <v>1006.0651783166155</v>
      </c>
      <c r="L115" s="126">
        <f ca="1">IFERROR(IF((VLOOKUP($E115,'DTOC Backsheet'!$D$5:$AF$183,L$9,FALSE))="","",(VLOOKUP($E115,'DTOC Backsheet'!$D$5:$AF$183,L$9,FALSE))),"")</f>
        <v>1126.2930098270692</v>
      </c>
      <c r="M115" s="127">
        <f ca="1">IFERROR(IF((VLOOKUP($E115,'DTOC Backsheet'!$D$5:$AF$183,M$9,FALSE))="","",(VLOOKUP($E115,'DTOC Backsheet'!$D$5:$AF$183,M$9,FALSE))),"")</f>
        <v>0</v>
      </c>
      <c r="N115" s="126">
        <f ca="1">IFERROR(IF((VLOOKUP($E115,'DTOC Backsheet'!$D$5:$AF$183,N$9,FALSE))="","",(VLOOKUP($E115,'DTOC Backsheet'!$D$5:$AF$183,N$9,FALSE))),"")</f>
        <v>0</v>
      </c>
    </row>
    <row r="116" spans="1:14" ht="15" customHeight="1" x14ac:dyDescent="0.3">
      <c r="A116" s="56">
        <v>102</v>
      </c>
      <c r="B116" s="97" t="str">
        <f ca="1">IFERROR(IF((VLOOKUP($E116,'Org List'!$AJ$10:$AL$188,3,FALSE))="","",(VLOOKUP($E116,'Org List'!$AJ$10:$AL$188,3,FALSE))),"")</f>
        <v>North of England Commissioning Region</v>
      </c>
      <c r="C116" s="98" t="str">
        <f ca="1">IFERROR(IF((VLOOKUP($E116,'Org List'!$AO$10:$AQ$188,3,FALSE))="","",(VLOOKUP($E116,'Org List'!$AO$10:$AQ$188,3,FALSE))),"")</f>
        <v>North West Region</v>
      </c>
      <c r="D116" s="116" t="str">
        <f ca="1">IFERROR(IF((VLOOKUP($E116,'Org List'!$AT$10:$AV$188,3,FALSE))="","",(VLOOKUP($E116,'Org List'!$AT$10:$AV$188,3,FALSE))),"")</f>
        <v>NHS England North (Cheshire And Merseyside)</v>
      </c>
      <c r="E116" s="97" t="str">
        <f t="shared" ca="1" si="3"/>
        <v>E08000012</v>
      </c>
      <c r="F116" s="99" t="str">
        <f ca="1">IF(E116="","",VLOOKUP(E116,'Org List'!$J$9:$K$488,2,0))</f>
        <v>Liverpool</v>
      </c>
      <c r="G116" s="123">
        <f ca="1">IFERROR(IF((VLOOKUP($E116,'DTOC Backsheet'!$D$5:$AF$183,G$9,FALSE))="","",(VLOOKUP($E116,'DTOC Backsheet'!$D$5:$AF$183,G$9,FALSE))),"")</f>
        <v>1224.8959152547909</v>
      </c>
      <c r="H116" s="124">
        <f ca="1">IFERROR(IF((VLOOKUP($E116,'DTOC Backsheet'!$D$5:$AF$183,H$9,FALSE))="","",(VLOOKUP($E116,'DTOC Backsheet'!$D$5:$AF$183,H$9,FALSE))),"")</f>
        <v>1138.4622342604016</v>
      </c>
      <c r="I116" s="124">
        <f ca="1">IFERROR(IF((VLOOKUP($E116,'DTOC Backsheet'!$D$5:$AF$183,I$9,FALSE))="","",(VLOOKUP($E116,'DTOC Backsheet'!$D$5:$AF$183,I$9,FALSE))),"")</f>
        <v>1218.8656584412288</v>
      </c>
      <c r="J116" s="125">
        <f ca="1">IFERROR(IF((VLOOKUP($E116,'DTOC Backsheet'!$D$5:$AF$183,J$9,FALSE))="","",(VLOOKUP($E116,'DTOC Backsheet'!$D$5:$AF$183,J$9,FALSE))),"")</f>
        <v>989.13003962410062</v>
      </c>
      <c r="K116" s="184">
        <f ca="1">IFERROR(IF((VLOOKUP($E116,'DTOC Backsheet'!$D$5:$AF$183,K$9,FALSE))="","",(VLOOKUP($E116,'DTOC Backsheet'!$D$5:$AF$183,K$9,FALSE))),"")</f>
        <v>1063.7201737596886</v>
      </c>
      <c r="L116" s="126">
        <f ca="1">IFERROR(IF((VLOOKUP($E116,'DTOC Backsheet'!$D$5:$AF$183,L$9,FALSE))="","",(VLOOKUP($E116,'DTOC Backsheet'!$D$5:$AF$183,L$9,FALSE))),"")</f>
        <v>1287.9895068295664</v>
      </c>
      <c r="M116" s="127">
        <f ca="1">IFERROR(IF((VLOOKUP($E116,'DTOC Backsheet'!$D$5:$AF$183,M$9,FALSE))="","",(VLOOKUP($E116,'DTOC Backsheet'!$D$5:$AF$183,M$9,FALSE))),"")</f>
        <v>0</v>
      </c>
      <c r="N116" s="126">
        <f ca="1">IFERROR(IF((VLOOKUP($E116,'DTOC Backsheet'!$D$5:$AF$183,N$9,FALSE))="","",(VLOOKUP($E116,'DTOC Backsheet'!$D$5:$AF$183,N$9,FALSE))),"")</f>
        <v>0</v>
      </c>
    </row>
    <row r="117" spans="1:14" ht="15" customHeight="1" x14ac:dyDescent="0.3">
      <c r="A117" s="56">
        <v>103</v>
      </c>
      <c r="B117" s="97" t="str">
        <f ca="1">IFERROR(IF((VLOOKUP($E117,'Org List'!$AJ$10:$AL$188,3,FALSE))="","",(VLOOKUP($E117,'Org List'!$AJ$10:$AL$188,3,FALSE))),"")</f>
        <v>Midlands and East of England Commissioning Region</v>
      </c>
      <c r="C117" s="98" t="str">
        <f ca="1">IFERROR(IF((VLOOKUP($E117,'Org List'!$AO$10:$AQ$188,3,FALSE))="","",(VLOOKUP($E117,'Org List'!$AO$10:$AQ$188,3,FALSE))),"")</f>
        <v>East Region</v>
      </c>
      <c r="D117" s="116" t="str">
        <f ca="1">IFERROR(IF((VLOOKUP($E117,'Org List'!$AT$10:$AV$188,3,FALSE))="","",(VLOOKUP($E117,'Org List'!$AT$10:$AV$188,3,FALSE))),"")</f>
        <v>NHS England Midlands And East (Central Midlands)</v>
      </c>
      <c r="E117" s="97" t="str">
        <f t="shared" ca="1" si="3"/>
        <v>E06000032</v>
      </c>
      <c r="F117" s="99" t="str">
        <f ca="1">IF(E117="","",VLOOKUP(E117,'Org List'!$J$9:$K$488,2,0))</f>
        <v>Luton</v>
      </c>
      <c r="G117" s="123">
        <f ca="1">IFERROR(IF((VLOOKUP($E117,'DTOC Backsheet'!$D$5:$AF$183,G$9,FALSE))="","",(VLOOKUP($E117,'DTOC Backsheet'!$D$5:$AF$183,G$9,FALSE))),"")</f>
        <v>287.40919328744093</v>
      </c>
      <c r="H117" s="124">
        <f ca="1">IFERROR(IF((VLOOKUP($E117,'DTOC Backsheet'!$D$5:$AF$183,H$9,FALSE))="","",(VLOOKUP($E117,'DTOC Backsheet'!$D$5:$AF$183,H$9,FALSE))),"")</f>
        <v>483.45652380801317</v>
      </c>
      <c r="I117" s="124">
        <f ca="1">IFERROR(IF((VLOOKUP($E117,'DTOC Backsheet'!$D$5:$AF$183,I$9,FALSE))="","",(VLOOKUP($E117,'DTOC Backsheet'!$D$5:$AF$183,I$9,FALSE))),"")</f>
        <v>229.67357167782257</v>
      </c>
      <c r="J117" s="125">
        <f ca="1">IFERROR(IF((VLOOKUP($E117,'DTOC Backsheet'!$D$5:$AF$183,J$9,FALSE))="","",(VLOOKUP($E117,'DTOC Backsheet'!$D$5:$AF$183,J$9,FALSE))),"")</f>
        <v>376.10710575257747</v>
      </c>
      <c r="K117" s="184">
        <f ca="1">IFERROR(IF((VLOOKUP($E117,'DTOC Backsheet'!$D$5:$AF$183,K$9,FALSE))="","",(VLOOKUP($E117,'DTOC Backsheet'!$D$5:$AF$183,K$9,FALSE))),"")</f>
        <v>387.24185559393669</v>
      </c>
      <c r="L117" s="126">
        <f ca="1">IFERROR(IF((VLOOKUP($E117,'DTOC Backsheet'!$D$5:$AF$183,L$9,FALSE))="","",(VLOOKUP($E117,'DTOC Backsheet'!$D$5:$AF$183,L$9,FALSE))),"")</f>
        <v>445.38999365436808</v>
      </c>
      <c r="M117" s="127">
        <f ca="1">IFERROR(IF((VLOOKUP($E117,'DTOC Backsheet'!$D$5:$AF$183,M$9,FALSE))="","",(VLOOKUP($E117,'DTOC Backsheet'!$D$5:$AF$183,M$9,FALSE))),"")</f>
        <v>0</v>
      </c>
      <c r="N117" s="126">
        <f ca="1">IFERROR(IF((VLOOKUP($E117,'DTOC Backsheet'!$D$5:$AF$183,N$9,FALSE))="","",(VLOOKUP($E117,'DTOC Backsheet'!$D$5:$AF$183,N$9,FALSE))),"")</f>
        <v>0</v>
      </c>
    </row>
    <row r="118" spans="1:14" ht="15" customHeight="1" x14ac:dyDescent="0.3">
      <c r="A118" s="56">
        <v>104</v>
      </c>
      <c r="B118" s="97" t="str">
        <f ca="1">IFERROR(IF((VLOOKUP($E118,'Org List'!$AJ$10:$AL$188,3,FALSE))="","",(VLOOKUP($E118,'Org List'!$AJ$10:$AL$188,3,FALSE))),"")</f>
        <v>North of England Commissioning Region</v>
      </c>
      <c r="C118" s="98" t="str">
        <f ca="1">IFERROR(IF((VLOOKUP($E118,'Org List'!$AO$10:$AQ$188,3,FALSE))="","",(VLOOKUP($E118,'Org List'!$AO$10:$AQ$188,3,FALSE))),"")</f>
        <v>North West Region</v>
      </c>
      <c r="D118" s="116" t="str">
        <f ca="1">IFERROR(IF((VLOOKUP($E118,'Org List'!$AT$10:$AV$188,3,FALSE))="","",(VLOOKUP($E118,'Org List'!$AT$10:$AV$188,3,FALSE))),"")</f>
        <v>NHS England North (Greater Manchester)</v>
      </c>
      <c r="E118" s="97" t="str">
        <f t="shared" ca="1" si="3"/>
        <v>E08000003</v>
      </c>
      <c r="F118" s="99" t="str">
        <f ca="1">IF(E118="","",VLOOKUP(E118,'Org List'!$J$9:$K$488,2,0))</f>
        <v>Manchester</v>
      </c>
      <c r="G118" s="123">
        <f ca="1">IFERROR(IF((VLOOKUP($E118,'DTOC Backsheet'!$D$5:$AF$183,G$9,FALSE))="","",(VLOOKUP($E118,'DTOC Backsheet'!$D$5:$AF$183,G$9,FALSE))),"")</f>
        <v>1297.8443105305207</v>
      </c>
      <c r="H118" s="124">
        <f ca="1">IFERROR(IF((VLOOKUP($E118,'DTOC Backsheet'!$D$5:$AF$183,H$9,FALSE))="","",(VLOOKUP($E118,'DTOC Backsheet'!$D$5:$AF$183,H$9,FALSE))),"")</f>
        <v>1329.4243246236913</v>
      </c>
      <c r="I118" s="124">
        <f ca="1">IFERROR(IF((VLOOKUP($E118,'DTOC Backsheet'!$D$5:$AF$183,I$9,FALSE))="","",(VLOOKUP($E118,'DTOC Backsheet'!$D$5:$AF$183,I$9,FALSE))),"")</f>
        <v>1432.4128780469412</v>
      </c>
      <c r="J118" s="125">
        <f ca="1">IFERROR(IF((VLOOKUP($E118,'DTOC Backsheet'!$D$5:$AF$183,J$9,FALSE))="","",(VLOOKUP($E118,'DTOC Backsheet'!$D$5:$AF$183,J$9,FALSE))),"")</f>
        <v>1453.8163111168953</v>
      </c>
      <c r="K118" s="184">
        <f ca="1">IFERROR(IF((VLOOKUP($E118,'DTOC Backsheet'!$D$5:$AF$183,K$9,FALSE))="","",(VLOOKUP($E118,'DTOC Backsheet'!$D$5:$AF$183,K$9,FALSE))),"")</f>
        <v>1270.8379891732798</v>
      </c>
      <c r="L118" s="126">
        <f ca="1">IFERROR(IF((VLOOKUP($E118,'DTOC Backsheet'!$D$5:$AF$183,L$9,FALSE))="","",(VLOOKUP($E118,'DTOC Backsheet'!$D$5:$AF$183,L$9,FALSE))),"")</f>
        <v>1360.231978519779</v>
      </c>
      <c r="M118" s="127">
        <f ca="1">IFERROR(IF((VLOOKUP($E118,'DTOC Backsheet'!$D$5:$AF$183,M$9,FALSE))="","",(VLOOKUP($E118,'DTOC Backsheet'!$D$5:$AF$183,M$9,FALSE))),"")</f>
        <v>0</v>
      </c>
      <c r="N118" s="126">
        <f ca="1">IFERROR(IF((VLOOKUP($E118,'DTOC Backsheet'!$D$5:$AF$183,N$9,FALSE))="","",(VLOOKUP($E118,'DTOC Backsheet'!$D$5:$AF$183,N$9,FALSE))),"")</f>
        <v>0</v>
      </c>
    </row>
    <row r="119" spans="1:14" ht="15" customHeight="1" x14ac:dyDescent="0.3">
      <c r="A119" s="56">
        <v>105</v>
      </c>
      <c r="B119" s="97" t="str">
        <f ca="1">IFERROR(IF((VLOOKUP($E119,'Org List'!$AJ$10:$AL$188,3,FALSE))="","",(VLOOKUP($E119,'Org List'!$AJ$10:$AL$188,3,FALSE))),"")</f>
        <v>South East England Commissioning Region</v>
      </c>
      <c r="C119" s="98" t="str">
        <f ca="1">IFERROR(IF((VLOOKUP($E119,'Org List'!$AO$10:$AQ$188,3,FALSE))="","",(VLOOKUP($E119,'Org List'!$AO$10:$AQ$188,3,FALSE))),"")</f>
        <v>South East Region</v>
      </c>
      <c r="D119" s="116" t="str">
        <f ca="1">IFERROR(IF((VLOOKUP($E119,'Org List'!$AT$10:$AV$188,3,FALSE))="","",(VLOOKUP($E119,'Org List'!$AT$10:$AV$188,3,FALSE))),"")</f>
        <v>NHS England South East (Kent, Surrey and Sussex)</v>
      </c>
      <c r="E119" s="97" t="str">
        <f t="shared" ca="1" si="3"/>
        <v>E06000035</v>
      </c>
      <c r="F119" s="99" t="str">
        <f ca="1">IF(E119="","",VLOOKUP(E119,'Org List'!$J$9:$K$488,2,0))</f>
        <v>Medway</v>
      </c>
      <c r="G119" s="123">
        <f ca="1">IFERROR(IF((VLOOKUP($E119,'DTOC Backsheet'!$D$5:$AF$183,G$9,FALSE))="","",(VLOOKUP($E119,'DTOC Backsheet'!$D$5:$AF$183,G$9,FALSE))),"")</f>
        <v>667.37491400410909</v>
      </c>
      <c r="H119" s="124">
        <f ca="1">IFERROR(IF((VLOOKUP($E119,'DTOC Backsheet'!$D$5:$AF$183,H$9,FALSE))="","",(VLOOKUP($E119,'DTOC Backsheet'!$D$5:$AF$183,H$9,FALSE))),"")</f>
        <v>702.00727279534624</v>
      </c>
      <c r="I119" s="124">
        <f ca="1">IFERROR(IF((VLOOKUP($E119,'DTOC Backsheet'!$D$5:$AF$183,I$9,FALSE))="","",(VLOOKUP($E119,'DTOC Backsheet'!$D$5:$AF$183,I$9,FALSE))),"")</f>
        <v>552.71372611420247</v>
      </c>
      <c r="J119" s="125">
        <f ca="1">IFERROR(IF((VLOOKUP($E119,'DTOC Backsheet'!$D$5:$AF$183,J$9,FALSE))="","",(VLOOKUP($E119,'DTOC Backsheet'!$D$5:$AF$183,J$9,FALSE))),"")</f>
        <v>452.33803153776404</v>
      </c>
      <c r="K119" s="184">
        <f ca="1">IFERROR(IF((VLOOKUP($E119,'DTOC Backsheet'!$D$5:$AF$183,K$9,FALSE))="","",(VLOOKUP($E119,'DTOC Backsheet'!$D$5:$AF$183,K$9,FALSE))),"")</f>
        <v>326.45802887740768</v>
      </c>
      <c r="L119" s="126">
        <f ca="1">IFERROR(IF((VLOOKUP($E119,'DTOC Backsheet'!$D$5:$AF$183,L$9,FALSE))="","",(VLOOKUP($E119,'DTOC Backsheet'!$D$5:$AF$183,L$9,FALSE))),"")</f>
        <v>286.8035225448412</v>
      </c>
      <c r="M119" s="127">
        <f ca="1">IFERROR(IF((VLOOKUP($E119,'DTOC Backsheet'!$D$5:$AF$183,M$9,FALSE))="","",(VLOOKUP($E119,'DTOC Backsheet'!$D$5:$AF$183,M$9,FALSE))),"")</f>
        <v>0</v>
      </c>
      <c r="N119" s="126">
        <f ca="1">IFERROR(IF((VLOOKUP($E119,'DTOC Backsheet'!$D$5:$AF$183,N$9,FALSE))="","",(VLOOKUP($E119,'DTOC Backsheet'!$D$5:$AF$183,N$9,FALSE))),"")</f>
        <v>0</v>
      </c>
    </row>
    <row r="120" spans="1:14" ht="15" customHeight="1" x14ac:dyDescent="0.3">
      <c r="A120" s="56">
        <v>106</v>
      </c>
      <c r="B120" s="97" t="str">
        <f ca="1">IFERROR(IF((VLOOKUP($E120,'Org List'!$AJ$10:$AL$188,3,FALSE))="","",(VLOOKUP($E120,'Org List'!$AJ$10:$AL$188,3,FALSE))),"")</f>
        <v>London Commissioning Region</v>
      </c>
      <c r="C120" s="98" t="str">
        <f ca="1">IFERROR(IF((VLOOKUP($E120,'Org List'!$AO$10:$AQ$188,3,FALSE))="","",(VLOOKUP($E120,'Org List'!$AO$10:$AQ$188,3,FALSE))),"")</f>
        <v>London Region</v>
      </c>
      <c r="D120" s="116" t="str">
        <f ca="1">IFERROR(IF((VLOOKUP($E120,'Org List'!$AT$10:$AV$188,3,FALSE))="","",(VLOOKUP($E120,'Org List'!$AT$10:$AV$188,3,FALSE))),"")</f>
        <v>NHS England London</v>
      </c>
      <c r="E120" s="97" t="str">
        <f t="shared" ca="1" si="3"/>
        <v>E09000024</v>
      </c>
      <c r="F120" s="99" t="str">
        <f ca="1">IF(E120="","",VLOOKUP(E120,'Org List'!$J$9:$K$488,2,0))</f>
        <v>Merton</v>
      </c>
      <c r="G120" s="123">
        <f ca="1">IFERROR(IF((VLOOKUP($E120,'DTOC Backsheet'!$D$5:$AF$183,G$9,FALSE))="","",(VLOOKUP($E120,'DTOC Backsheet'!$D$5:$AF$183,G$9,FALSE))),"")</f>
        <v>523.73467463061934</v>
      </c>
      <c r="H120" s="124">
        <f ca="1">IFERROR(IF((VLOOKUP($E120,'DTOC Backsheet'!$D$5:$AF$183,H$9,FALSE))="","",(VLOOKUP($E120,'DTOC Backsheet'!$D$5:$AF$183,H$9,FALSE))),"")</f>
        <v>796.60484124489153</v>
      </c>
      <c r="I120" s="124">
        <f ca="1">IFERROR(IF((VLOOKUP($E120,'DTOC Backsheet'!$D$5:$AF$183,I$9,FALSE))="","",(VLOOKUP($E120,'DTOC Backsheet'!$D$5:$AF$183,I$9,FALSE))),"")</f>
        <v>491.04055328513044</v>
      </c>
      <c r="J120" s="125">
        <f ca="1">IFERROR(IF((VLOOKUP($E120,'DTOC Backsheet'!$D$5:$AF$183,J$9,FALSE))="","",(VLOOKUP($E120,'DTOC Backsheet'!$D$5:$AF$183,J$9,FALSE))),"")</f>
        <v>408.99071397118553</v>
      </c>
      <c r="K120" s="184">
        <f ca="1">IFERROR(IF((VLOOKUP($E120,'DTOC Backsheet'!$D$5:$AF$183,K$9,FALSE))="","",(VLOOKUP($E120,'DTOC Backsheet'!$D$5:$AF$183,K$9,FALSE))),"")</f>
        <v>475.29678426651401</v>
      </c>
      <c r="L120" s="126">
        <f ca="1">IFERROR(IF((VLOOKUP($E120,'DTOC Backsheet'!$D$5:$AF$183,L$9,FALSE))="","",(VLOOKUP($E120,'DTOC Backsheet'!$D$5:$AF$183,L$9,FALSE))),"")</f>
        <v>481.49361326607743</v>
      </c>
      <c r="M120" s="127">
        <f ca="1">IFERROR(IF((VLOOKUP($E120,'DTOC Backsheet'!$D$5:$AF$183,M$9,FALSE))="","",(VLOOKUP($E120,'DTOC Backsheet'!$D$5:$AF$183,M$9,FALSE))),"")</f>
        <v>0</v>
      </c>
      <c r="N120" s="126">
        <f ca="1">IFERROR(IF((VLOOKUP($E120,'DTOC Backsheet'!$D$5:$AF$183,N$9,FALSE))="","",(VLOOKUP($E120,'DTOC Backsheet'!$D$5:$AF$183,N$9,FALSE))),"")</f>
        <v>0</v>
      </c>
    </row>
    <row r="121" spans="1:14" ht="15" customHeight="1" x14ac:dyDescent="0.3">
      <c r="A121" s="56">
        <v>107</v>
      </c>
      <c r="B121" s="97" t="str">
        <f ca="1">IFERROR(IF((VLOOKUP($E121,'Org List'!$AJ$10:$AL$188,3,FALSE))="","",(VLOOKUP($E121,'Org List'!$AJ$10:$AL$188,3,FALSE))),"")</f>
        <v>North of England Commissioning Region</v>
      </c>
      <c r="C121" s="98" t="str">
        <f ca="1">IFERROR(IF((VLOOKUP($E121,'Org List'!$AO$10:$AQ$188,3,FALSE))="","",(VLOOKUP($E121,'Org List'!$AO$10:$AQ$188,3,FALSE))),"")</f>
        <v>North East Region</v>
      </c>
      <c r="D121" s="116" t="str">
        <f ca="1">IFERROR(IF((VLOOKUP($E121,'Org List'!$AT$10:$AV$188,3,FALSE))="","",(VLOOKUP($E121,'Org List'!$AT$10:$AV$188,3,FALSE))),"")</f>
        <v>NHS England North (Cumbria And North East)</v>
      </c>
      <c r="E121" s="97" t="str">
        <f t="shared" ca="1" si="3"/>
        <v>E06000002</v>
      </c>
      <c r="F121" s="99" t="str">
        <f ca="1">IF(E121="","",VLOOKUP(E121,'Org List'!$J$9:$K$488,2,0))</f>
        <v>Middlesbrough</v>
      </c>
      <c r="G121" s="123">
        <f ca="1">IFERROR(IF((VLOOKUP($E121,'DTOC Backsheet'!$D$5:$AF$183,G$9,FALSE))="","",(VLOOKUP($E121,'DTOC Backsheet'!$D$5:$AF$183,G$9,FALSE))),"")</f>
        <v>957.10577127389297</v>
      </c>
      <c r="H121" s="124">
        <f ca="1">IFERROR(IF((VLOOKUP($E121,'DTOC Backsheet'!$D$5:$AF$183,H$9,FALSE))="","",(VLOOKUP($E121,'DTOC Backsheet'!$D$5:$AF$183,H$9,FALSE))),"")</f>
        <v>876.73105882135565</v>
      </c>
      <c r="I121" s="124">
        <f ca="1">IFERROR(IF((VLOOKUP($E121,'DTOC Backsheet'!$D$5:$AF$183,I$9,FALSE))="","",(VLOOKUP($E121,'DTOC Backsheet'!$D$5:$AF$183,I$9,FALSE))),"")</f>
        <v>912.76110233456211</v>
      </c>
      <c r="J121" s="125">
        <f ca="1">IFERROR(IF((VLOOKUP($E121,'DTOC Backsheet'!$D$5:$AF$183,J$9,FALSE))="","",(VLOOKUP($E121,'DTOC Backsheet'!$D$5:$AF$183,J$9,FALSE))),"")</f>
        <v>1344.9314791518609</v>
      </c>
      <c r="K121" s="184">
        <f ca="1">IFERROR(IF((VLOOKUP($E121,'DTOC Backsheet'!$D$5:$AF$183,K$9,FALSE))="","",(VLOOKUP($E121,'DTOC Backsheet'!$D$5:$AF$183,K$9,FALSE))),"")</f>
        <v>1411.3023266494165</v>
      </c>
      <c r="L121" s="126">
        <f ca="1">IFERROR(IF((VLOOKUP($E121,'DTOC Backsheet'!$D$5:$AF$183,L$9,FALSE))="","",(VLOOKUP($E121,'DTOC Backsheet'!$D$5:$AF$183,L$9,FALSE))),"")</f>
        <v>1315.4333247085026</v>
      </c>
      <c r="M121" s="127">
        <f ca="1">IFERROR(IF((VLOOKUP($E121,'DTOC Backsheet'!$D$5:$AF$183,M$9,FALSE))="","",(VLOOKUP($E121,'DTOC Backsheet'!$D$5:$AF$183,M$9,FALSE))),"")</f>
        <v>0</v>
      </c>
      <c r="N121" s="126">
        <f ca="1">IFERROR(IF((VLOOKUP($E121,'DTOC Backsheet'!$D$5:$AF$183,N$9,FALSE))="","",(VLOOKUP($E121,'DTOC Backsheet'!$D$5:$AF$183,N$9,FALSE))),"")</f>
        <v>0</v>
      </c>
    </row>
    <row r="122" spans="1:14" ht="15" customHeight="1" x14ac:dyDescent="0.3">
      <c r="A122" s="56">
        <v>108</v>
      </c>
      <c r="B122" s="97" t="str">
        <f ca="1">IFERROR(IF((VLOOKUP($E122,'Org List'!$AJ$10:$AL$188,3,FALSE))="","",(VLOOKUP($E122,'Org List'!$AJ$10:$AL$188,3,FALSE))),"")</f>
        <v>Midlands and East of England Commissioning Region</v>
      </c>
      <c r="C122" s="98" t="str">
        <f ca="1">IFERROR(IF((VLOOKUP($E122,'Org List'!$AO$10:$AQ$188,3,FALSE))="","",(VLOOKUP($E122,'Org List'!$AO$10:$AQ$188,3,FALSE))),"")</f>
        <v>South East Region</v>
      </c>
      <c r="D122" s="116" t="str">
        <f ca="1">IFERROR(IF((VLOOKUP($E122,'Org List'!$AT$10:$AV$188,3,FALSE))="","",(VLOOKUP($E122,'Org List'!$AT$10:$AV$188,3,FALSE))),"")</f>
        <v>NHS England Midlands And East (Central Midlands)</v>
      </c>
      <c r="E122" s="97" t="str">
        <f t="shared" ca="1" si="3"/>
        <v>E06000042</v>
      </c>
      <c r="F122" s="99" t="str">
        <f ca="1">IF(E122="","",VLOOKUP(E122,'Org List'!$J$9:$K$488,2,0))</f>
        <v>Milton Keynes</v>
      </c>
      <c r="G122" s="123">
        <f ca="1">IFERROR(IF((VLOOKUP($E122,'DTOC Backsheet'!$D$5:$AF$183,G$9,FALSE))="","",(VLOOKUP($E122,'DTOC Backsheet'!$D$5:$AF$183,G$9,FALSE))),"")</f>
        <v>1964.7377848044268</v>
      </c>
      <c r="H122" s="124">
        <f ca="1">IFERROR(IF((VLOOKUP($E122,'DTOC Backsheet'!$D$5:$AF$183,H$9,FALSE))="","",(VLOOKUP($E122,'DTOC Backsheet'!$D$5:$AF$183,H$9,FALSE))),"")</f>
        <v>2213.3944384962524</v>
      </c>
      <c r="I122" s="124">
        <f ca="1">IFERROR(IF((VLOOKUP($E122,'DTOC Backsheet'!$D$5:$AF$183,I$9,FALSE))="","",(VLOOKUP($E122,'DTOC Backsheet'!$D$5:$AF$183,I$9,FALSE))),"")</f>
        <v>1734.0924782613047</v>
      </c>
      <c r="J122" s="125">
        <f ca="1">IFERROR(IF((VLOOKUP($E122,'DTOC Backsheet'!$D$5:$AF$183,J$9,FALSE))="","",(VLOOKUP($E122,'DTOC Backsheet'!$D$5:$AF$183,J$9,FALSE))),"")</f>
        <v>1609.2593183138101</v>
      </c>
      <c r="K122" s="184">
        <f ca="1">IFERROR(IF((VLOOKUP($E122,'DTOC Backsheet'!$D$5:$AF$183,K$9,FALSE))="","",(VLOOKUP($E122,'DTOC Backsheet'!$D$5:$AF$183,K$9,FALSE))),"")</f>
        <v>995.12850342284298</v>
      </c>
      <c r="L122" s="126">
        <f ca="1">IFERROR(IF((VLOOKUP($E122,'DTOC Backsheet'!$D$5:$AF$183,L$9,FALSE))="","",(VLOOKUP($E122,'DTOC Backsheet'!$D$5:$AF$183,L$9,FALSE))),"")</f>
        <v>820.1554381850475</v>
      </c>
      <c r="M122" s="127">
        <f ca="1">IFERROR(IF((VLOOKUP($E122,'DTOC Backsheet'!$D$5:$AF$183,M$9,FALSE))="","",(VLOOKUP($E122,'DTOC Backsheet'!$D$5:$AF$183,M$9,FALSE))),"")</f>
        <v>0</v>
      </c>
      <c r="N122" s="126">
        <f ca="1">IFERROR(IF((VLOOKUP($E122,'DTOC Backsheet'!$D$5:$AF$183,N$9,FALSE))="","",(VLOOKUP($E122,'DTOC Backsheet'!$D$5:$AF$183,N$9,FALSE))),"")</f>
        <v>0</v>
      </c>
    </row>
    <row r="123" spans="1:14" ht="15" customHeight="1" x14ac:dyDescent="0.3">
      <c r="A123" s="56">
        <v>109</v>
      </c>
      <c r="B123" s="97" t="str">
        <f ca="1">IFERROR(IF((VLOOKUP($E123,'Org List'!$AJ$10:$AL$188,3,FALSE))="","",(VLOOKUP($E123,'Org List'!$AJ$10:$AL$188,3,FALSE))),"")</f>
        <v>North of England Commissioning Region</v>
      </c>
      <c r="C123" s="98" t="str">
        <f ca="1">IFERROR(IF((VLOOKUP($E123,'Org List'!$AO$10:$AQ$188,3,FALSE))="","",(VLOOKUP($E123,'Org List'!$AO$10:$AQ$188,3,FALSE))),"")</f>
        <v>North East Region</v>
      </c>
      <c r="D123" s="116" t="str">
        <f ca="1">IFERROR(IF((VLOOKUP($E123,'Org List'!$AT$10:$AV$188,3,FALSE))="","",(VLOOKUP($E123,'Org List'!$AT$10:$AV$188,3,FALSE))),"")</f>
        <v>NHS England North (Cumbria And North East)</v>
      </c>
      <c r="E123" s="97" t="str">
        <f t="shared" ca="1" si="3"/>
        <v>E08000021</v>
      </c>
      <c r="F123" s="99" t="str">
        <f ca="1">IF(E123="","",VLOOKUP(E123,'Org List'!$J$9:$K$488,2,0))</f>
        <v>Newcastle upon Tyne</v>
      </c>
      <c r="G123" s="123">
        <f ca="1">IFERROR(IF((VLOOKUP($E123,'DTOC Backsheet'!$D$5:$AF$183,G$9,FALSE))="","",(VLOOKUP($E123,'DTOC Backsheet'!$D$5:$AF$183,G$9,FALSE))),"")</f>
        <v>708.35676338030532</v>
      </c>
      <c r="H123" s="124">
        <f ca="1">IFERROR(IF((VLOOKUP($E123,'DTOC Backsheet'!$D$5:$AF$183,H$9,FALSE))="","",(VLOOKUP($E123,'DTOC Backsheet'!$D$5:$AF$183,H$9,FALSE))),"")</f>
        <v>470.41939084675494</v>
      </c>
      <c r="I123" s="124">
        <f ca="1">IFERROR(IF((VLOOKUP($E123,'DTOC Backsheet'!$D$5:$AF$183,I$9,FALSE))="","",(VLOOKUP($E123,'DTOC Backsheet'!$D$5:$AF$183,I$9,FALSE))),"")</f>
        <v>469.99974821442055</v>
      </c>
      <c r="J123" s="125">
        <f ca="1">IFERROR(IF((VLOOKUP($E123,'DTOC Backsheet'!$D$5:$AF$183,J$9,FALSE))="","",(VLOOKUP($E123,'DTOC Backsheet'!$D$5:$AF$183,J$9,FALSE))),"")</f>
        <v>541.21881959539724</v>
      </c>
      <c r="K123" s="184">
        <f ca="1">IFERROR(IF((VLOOKUP($E123,'DTOC Backsheet'!$D$5:$AF$183,K$9,FALSE))="","",(VLOOKUP($E123,'DTOC Backsheet'!$D$5:$AF$183,K$9,FALSE))),"")</f>
        <v>438.32868851311918</v>
      </c>
      <c r="L123" s="126">
        <f ca="1">IFERROR(IF((VLOOKUP($E123,'DTOC Backsheet'!$D$5:$AF$183,L$9,FALSE))="","",(VLOOKUP($E123,'DTOC Backsheet'!$D$5:$AF$183,L$9,FALSE))),"")</f>
        <v>426.19936411724092</v>
      </c>
      <c r="M123" s="127">
        <f ca="1">IFERROR(IF((VLOOKUP($E123,'DTOC Backsheet'!$D$5:$AF$183,M$9,FALSE))="","",(VLOOKUP($E123,'DTOC Backsheet'!$D$5:$AF$183,M$9,FALSE))),"")</f>
        <v>0</v>
      </c>
      <c r="N123" s="126">
        <f ca="1">IFERROR(IF((VLOOKUP($E123,'DTOC Backsheet'!$D$5:$AF$183,N$9,FALSE))="","",(VLOOKUP($E123,'DTOC Backsheet'!$D$5:$AF$183,N$9,FALSE))),"")</f>
        <v>0</v>
      </c>
    </row>
    <row r="124" spans="1:14" ht="15" customHeight="1" x14ac:dyDescent="0.3">
      <c r="A124" s="56">
        <v>110</v>
      </c>
      <c r="B124" s="97" t="str">
        <f ca="1">IFERROR(IF((VLOOKUP($E124,'Org List'!$AJ$10:$AL$188,3,FALSE))="","",(VLOOKUP($E124,'Org List'!$AJ$10:$AL$188,3,FALSE))),"")</f>
        <v>London Commissioning Region</v>
      </c>
      <c r="C124" s="98" t="str">
        <f ca="1">IFERROR(IF((VLOOKUP($E124,'Org List'!$AO$10:$AQ$188,3,FALSE))="","",(VLOOKUP($E124,'Org List'!$AO$10:$AQ$188,3,FALSE))),"")</f>
        <v>London Region</v>
      </c>
      <c r="D124" s="116" t="str">
        <f ca="1">IFERROR(IF((VLOOKUP($E124,'Org List'!$AT$10:$AV$188,3,FALSE))="","",(VLOOKUP($E124,'Org List'!$AT$10:$AV$188,3,FALSE))),"")</f>
        <v>NHS England London</v>
      </c>
      <c r="E124" s="97" t="str">
        <f t="shared" ca="1" si="3"/>
        <v>E09000025</v>
      </c>
      <c r="F124" s="99" t="str">
        <f ca="1">IF(E124="","",VLOOKUP(E124,'Org List'!$J$9:$K$488,2,0))</f>
        <v>Newham</v>
      </c>
      <c r="G124" s="123">
        <f ca="1">IFERROR(IF((VLOOKUP($E124,'DTOC Backsheet'!$D$5:$AF$183,G$9,FALSE))="","",(VLOOKUP($E124,'DTOC Backsheet'!$D$5:$AF$183,G$9,FALSE))),"")</f>
        <v>269.59933801350667</v>
      </c>
      <c r="H124" s="124">
        <f ca="1">IFERROR(IF((VLOOKUP($E124,'DTOC Backsheet'!$D$5:$AF$183,H$9,FALSE))="","",(VLOOKUP($E124,'DTOC Backsheet'!$D$5:$AF$183,H$9,FALSE))),"")</f>
        <v>392.76848395178484</v>
      </c>
      <c r="I124" s="124">
        <f ca="1">IFERROR(IF((VLOOKUP($E124,'DTOC Backsheet'!$D$5:$AF$183,I$9,FALSE))="","",(VLOOKUP($E124,'DTOC Backsheet'!$D$5:$AF$183,I$9,FALSE))),"")</f>
        <v>347.00904892827594</v>
      </c>
      <c r="J124" s="125">
        <f ca="1">IFERROR(IF((VLOOKUP($E124,'DTOC Backsheet'!$D$5:$AF$183,J$9,FALSE))="","",(VLOOKUP($E124,'DTOC Backsheet'!$D$5:$AF$183,J$9,FALSE))),"")</f>
        <v>279.21853482686606</v>
      </c>
      <c r="K124" s="184">
        <f ca="1">IFERROR(IF((VLOOKUP($E124,'DTOC Backsheet'!$D$5:$AF$183,K$9,FALSE))="","",(VLOOKUP($E124,'DTOC Backsheet'!$D$5:$AF$183,K$9,FALSE))),"")</f>
        <v>321.45641225047495</v>
      </c>
      <c r="L124" s="126">
        <f ca="1">IFERROR(IF((VLOOKUP($E124,'DTOC Backsheet'!$D$5:$AF$183,L$9,FALSE))="","",(VLOOKUP($E124,'DTOC Backsheet'!$D$5:$AF$183,L$9,FALSE))),"")</f>
        <v>491.15549499665588</v>
      </c>
      <c r="M124" s="127">
        <f ca="1">IFERROR(IF((VLOOKUP($E124,'DTOC Backsheet'!$D$5:$AF$183,M$9,FALSE))="","",(VLOOKUP($E124,'DTOC Backsheet'!$D$5:$AF$183,M$9,FALSE))),"")</f>
        <v>0</v>
      </c>
      <c r="N124" s="126">
        <f ca="1">IFERROR(IF((VLOOKUP($E124,'DTOC Backsheet'!$D$5:$AF$183,N$9,FALSE))="","",(VLOOKUP($E124,'DTOC Backsheet'!$D$5:$AF$183,N$9,FALSE))),"")</f>
        <v>0</v>
      </c>
    </row>
    <row r="125" spans="1:14" ht="15" customHeight="1" x14ac:dyDescent="0.3">
      <c r="A125" s="56">
        <v>111</v>
      </c>
      <c r="B125" s="97" t="str">
        <f ca="1">IFERROR(IF((VLOOKUP($E125,'Org List'!$AJ$10:$AL$188,3,FALSE))="","",(VLOOKUP($E125,'Org List'!$AJ$10:$AL$188,3,FALSE))),"")</f>
        <v>Midlands and East of England Commissioning Region</v>
      </c>
      <c r="C125" s="98" t="str">
        <f ca="1">IFERROR(IF((VLOOKUP($E125,'Org List'!$AO$10:$AQ$188,3,FALSE))="","",(VLOOKUP($E125,'Org List'!$AO$10:$AQ$188,3,FALSE))),"")</f>
        <v>East Region</v>
      </c>
      <c r="D125" s="116" t="str">
        <f ca="1">IFERROR(IF((VLOOKUP($E125,'Org List'!$AT$10:$AV$188,3,FALSE))="","",(VLOOKUP($E125,'Org List'!$AT$10:$AV$188,3,FALSE))),"")</f>
        <v>NHS England Midlands And East (East)</v>
      </c>
      <c r="E125" s="97" t="str">
        <f t="shared" ca="1" si="3"/>
        <v>E10000020</v>
      </c>
      <c r="F125" s="99" t="str">
        <f ca="1">IF(E125="","",VLOOKUP(E125,'Org List'!$J$9:$K$488,2,0))</f>
        <v>Norfolk</v>
      </c>
      <c r="G125" s="123">
        <f ca="1">IFERROR(IF((VLOOKUP($E125,'DTOC Backsheet'!$D$5:$AF$183,G$9,FALSE))="","",(VLOOKUP($E125,'DTOC Backsheet'!$D$5:$AF$183,G$9,FALSE))),"")</f>
        <v>1026.5457565918186</v>
      </c>
      <c r="H125" s="124">
        <f ca="1">IFERROR(IF((VLOOKUP($E125,'DTOC Backsheet'!$D$5:$AF$183,H$9,FALSE))="","",(VLOOKUP($E125,'DTOC Backsheet'!$D$5:$AF$183,H$9,FALSE))),"")</f>
        <v>988.10349206785065</v>
      </c>
      <c r="I125" s="124">
        <f ca="1">IFERROR(IF((VLOOKUP($E125,'DTOC Backsheet'!$D$5:$AF$183,I$9,FALSE))="","",(VLOOKUP($E125,'DTOC Backsheet'!$D$5:$AF$183,I$9,FALSE))),"")</f>
        <v>1168.7821353305005</v>
      </c>
      <c r="J125" s="125">
        <f ca="1">IFERROR(IF((VLOOKUP($E125,'DTOC Backsheet'!$D$5:$AF$183,J$9,FALSE))="","",(VLOOKUP($E125,'DTOC Backsheet'!$D$5:$AF$183,J$9,FALSE))),"")</f>
        <v>1076.2448687913318</v>
      </c>
      <c r="K125" s="184">
        <f ca="1">IFERROR(IF((VLOOKUP($E125,'DTOC Backsheet'!$D$5:$AF$183,K$9,FALSE))="","",(VLOOKUP($E125,'DTOC Backsheet'!$D$5:$AF$183,K$9,FALSE))),"")</f>
        <v>894.66016725977431</v>
      </c>
      <c r="L125" s="126">
        <f ca="1">IFERROR(IF((VLOOKUP($E125,'DTOC Backsheet'!$D$5:$AF$183,L$9,FALSE))="","",(VLOOKUP($E125,'DTOC Backsheet'!$D$5:$AF$183,L$9,FALSE))),"")</f>
        <v>924.74197022433952</v>
      </c>
      <c r="M125" s="127">
        <f ca="1">IFERROR(IF((VLOOKUP($E125,'DTOC Backsheet'!$D$5:$AF$183,M$9,FALSE))="","",(VLOOKUP($E125,'DTOC Backsheet'!$D$5:$AF$183,M$9,FALSE))),"")</f>
        <v>0</v>
      </c>
      <c r="N125" s="126">
        <f ca="1">IFERROR(IF((VLOOKUP($E125,'DTOC Backsheet'!$D$5:$AF$183,N$9,FALSE))="","",(VLOOKUP($E125,'DTOC Backsheet'!$D$5:$AF$183,N$9,FALSE))),"")</f>
        <v>0</v>
      </c>
    </row>
    <row r="126" spans="1:14" ht="15" customHeight="1" x14ac:dyDescent="0.3">
      <c r="A126" s="56">
        <v>112</v>
      </c>
      <c r="B126" s="97" t="str">
        <f ca="1">IFERROR(IF((VLOOKUP($E126,'Org List'!$AJ$10:$AL$188,3,FALSE))="","",(VLOOKUP($E126,'Org List'!$AJ$10:$AL$188,3,FALSE))),"")</f>
        <v>North of England Commissioning Region</v>
      </c>
      <c r="C126" s="98" t="str">
        <f ca="1">IFERROR(IF((VLOOKUP($E126,'Org List'!$AO$10:$AQ$188,3,FALSE))="","",(VLOOKUP($E126,'Org List'!$AO$10:$AQ$188,3,FALSE))),"")</f>
        <v>Yorkshire and The Humber Region</v>
      </c>
      <c r="D126" s="116" t="str">
        <f ca="1">IFERROR(IF((VLOOKUP($E126,'Org List'!$AT$10:$AV$188,3,FALSE))="","",(VLOOKUP($E126,'Org List'!$AT$10:$AV$188,3,FALSE))),"")</f>
        <v>NHS England North (Yorkshire And Humber)</v>
      </c>
      <c r="E126" s="97" t="str">
        <f t="shared" ca="1" si="3"/>
        <v>E06000012</v>
      </c>
      <c r="F126" s="99" t="str">
        <f ca="1">IF(E126="","",VLOOKUP(E126,'Org List'!$J$9:$K$488,2,0))</f>
        <v>North East Lincolnshire</v>
      </c>
      <c r="G126" s="123">
        <f ca="1">IFERROR(IF((VLOOKUP($E126,'DTOC Backsheet'!$D$5:$AF$183,G$9,FALSE))="","",(VLOOKUP($E126,'DTOC Backsheet'!$D$5:$AF$183,G$9,FALSE))),"")</f>
        <v>835.49914696174881</v>
      </c>
      <c r="H126" s="124">
        <f ca="1">IFERROR(IF((VLOOKUP($E126,'DTOC Backsheet'!$D$5:$AF$183,H$9,FALSE))="","",(VLOOKUP($E126,'DTOC Backsheet'!$D$5:$AF$183,H$9,FALSE))),"")</f>
        <v>560.45410335315785</v>
      </c>
      <c r="I126" s="124">
        <f ca="1">IFERROR(IF((VLOOKUP($E126,'DTOC Backsheet'!$D$5:$AF$183,I$9,FALSE))="","",(VLOOKUP($E126,'DTOC Backsheet'!$D$5:$AF$183,I$9,FALSE))),"")</f>
        <v>541.3205351021254</v>
      </c>
      <c r="J126" s="125">
        <f ca="1">IFERROR(IF((VLOOKUP($E126,'DTOC Backsheet'!$D$5:$AF$183,J$9,FALSE))="","",(VLOOKUP($E126,'DTOC Backsheet'!$D$5:$AF$183,J$9,FALSE))),"")</f>
        <v>436.42245540496532</v>
      </c>
      <c r="K126" s="184">
        <f ca="1">IFERROR(IF((VLOOKUP($E126,'DTOC Backsheet'!$D$5:$AF$183,K$9,FALSE))="","",(VLOOKUP($E126,'DTOC Backsheet'!$D$5:$AF$183,K$9,FALSE))),"")</f>
        <v>508.22870949353359</v>
      </c>
      <c r="L126" s="126">
        <f ca="1">IFERROR(IF((VLOOKUP($E126,'DTOC Backsheet'!$D$5:$AF$183,L$9,FALSE))="","",(VLOOKUP($E126,'DTOC Backsheet'!$D$5:$AF$183,L$9,FALSE))),"")</f>
        <v>623.91656330289368</v>
      </c>
      <c r="M126" s="127">
        <f ca="1">IFERROR(IF((VLOOKUP($E126,'DTOC Backsheet'!$D$5:$AF$183,M$9,FALSE))="","",(VLOOKUP($E126,'DTOC Backsheet'!$D$5:$AF$183,M$9,FALSE))),"")</f>
        <v>0</v>
      </c>
      <c r="N126" s="126">
        <f ca="1">IFERROR(IF((VLOOKUP($E126,'DTOC Backsheet'!$D$5:$AF$183,N$9,FALSE))="","",(VLOOKUP($E126,'DTOC Backsheet'!$D$5:$AF$183,N$9,FALSE))),"")</f>
        <v>0</v>
      </c>
    </row>
    <row r="127" spans="1:14" ht="15" customHeight="1" x14ac:dyDescent="0.3">
      <c r="A127" s="56">
        <v>113</v>
      </c>
      <c r="B127" s="97" t="str">
        <f ca="1">IFERROR(IF((VLOOKUP($E127,'Org List'!$AJ$10:$AL$188,3,FALSE))="","",(VLOOKUP($E127,'Org List'!$AJ$10:$AL$188,3,FALSE))),"")</f>
        <v>North of England Commissioning Region</v>
      </c>
      <c r="C127" s="98" t="str">
        <f ca="1">IFERROR(IF((VLOOKUP($E127,'Org List'!$AO$10:$AQ$188,3,FALSE))="","",(VLOOKUP($E127,'Org List'!$AO$10:$AQ$188,3,FALSE))),"")</f>
        <v>Yorkshire and The Humber Region</v>
      </c>
      <c r="D127" s="116" t="str">
        <f ca="1">IFERROR(IF((VLOOKUP($E127,'Org List'!$AT$10:$AV$188,3,FALSE))="","",(VLOOKUP($E127,'Org List'!$AT$10:$AV$188,3,FALSE))),"")</f>
        <v>NHS England North (Yorkshire And Humber)</v>
      </c>
      <c r="E127" s="97" t="str">
        <f t="shared" ca="1" si="3"/>
        <v>E06000013</v>
      </c>
      <c r="F127" s="99" t="str">
        <f ca="1">IF(E127="","",VLOOKUP(E127,'Org List'!$J$9:$K$488,2,0))</f>
        <v>North Lincolnshire</v>
      </c>
      <c r="G127" s="123">
        <f ca="1">IFERROR(IF((VLOOKUP($E127,'DTOC Backsheet'!$D$5:$AF$183,G$9,FALSE))="","",(VLOOKUP($E127,'DTOC Backsheet'!$D$5:$AF$183,G$9,FALSE))),"")</f>
        <v>547.87449765881354</v>
      </c>
      <c r="H127" s="124">
        <f ca="1">IFERROR(IF((VLOOKUP($E127,'DTOC Backsheet'!$D$5:$AF$183,H$9,FALSE))="","",(VLOOKUP($E127,'DTOC Backsheet'!$D$5:$AF$183,H$9,FALSE))),"")</f>
        <v>523.54090624193486</v>
      </c>
      <c r="I127" s="124">
        <f ca="1">IFERROR(IF((VLOOKUP($E127,'DTOC Backsheet'!$D$5:$AF$183,I$9,FALSE))="","",(VLOOKUP($E127,'DTOC Backsheet'!$D$5:$AF$183,I$9,FALSE))),"")</f>
        <v>342.882424510563</v>
      </c>
      <c r="J127" s="125">
        <f ca="1">IFERROR(IF((VLOOKUP($E127,'DTOC Backsheet'!$D$5:$AF$183,J$9,FALSE))="","",(VLOOKUP($E127,'DTOC Backsheet'!$D$5:$AF$183,J$9,FALSE))),"")</f>
        <v>370.33156092648289</v>
      </c>
      <c r="K127" s="184">
        <f ca="1">IFERROR(IF((VLOOKUP($E127,'DTOC Backsheet'!$D$5:$AF$183,K$9,FALSE))="","",(VLOOKUP($E127,'DTOC Backsheet'!$D$5:$AF$183,K$9,FALSE))),"")</f>
        <v>631.39697813406292</v>
      </c>
      <c r="L127" s="126">
        <f ca="1">IFERROR(IF((VLOOKUP($E127,'DTOC Backsheet'!$D$5:$AF$183,L$9,FALSE))="","",(VLOOKUP($E127,'DTOC Backsheet'!$D$5:$AF$183,L$9,FALSE))),"")</f>
        <v>716.4632376736115</v>
      </c>
      <c r="M127" s="127">
        <f ca="1">IFERROR(IF((VLOOKUP($E127,'DTOC Backsheet'!$D$5:$AF$183,M$9,FALSE))="","",(VLOOKUP($E127,'DTOC Backsheet'!$D$5:$AF$183,M$9,FALSE))),"")</f>
        <v>0</v>
      </c>
      <c r="N127" s="126">
        <f ca="1">IFERROR(IF((VLOOKUP($E127,'DTOC Backsheet'!$D$5:$AF$183,N$9,FALSE))="","",(VLOOKUP($E127,'DTOC Backsheet'!$D$5:$AF$183,N$9,FALSE))),"")</f>
        <v>0</v>
      </c>
    </row>
    <row r="128" spans="1:14" ht="15" customHeight="1" x14ac:dyDescent="0.3">
      <c r="A128" s="56">
        <v>114</v>
      </c>
      <c r="B128" s="97" t="str">
        <f ca="1">IFERROR(IF((VLOOKUP($E128,'Org List'!$AJ$10:$AL$188,3,FALSE))="","",(VLOOKUP($E128,'Org List'!$AJ$10:$AL$188,3,FALSE))),"")</f>
        <v>South West England Commissioning Region</v>
      </c>
      <c r="C128" s="98" t="str">
        <f ca="1">IFERROR(IF((VLOOKUP($E128,'Org List'!$AO$10:$AQ$188,3,FALSE))="","",(VLOOKUP($E128,'Org List'!$AO$10:$AQ$188,3,FALSE))),"")</f>
        <v>South West Region</v>
      </c>
      <c r="D128" s="116" t="str">
        <f ca="1">IFERROR(IF((VLOOKUP($E128,'Org List'!$AT$10:$AV$188,3,FALSE))="","",(VLOOKUP($E128,'Org List'!$AT$10:$AV$188,3,FALSE))),"")</f>
        <v>NHS England South West (South West North)</v>
      </c>
      <c r="E128" s="97" t="str">
        <f t="shared" ca="1" si="3"/>
        <v>E06000024</v>
      </c>
      <c r="F128" s="99" t="str">
        <f ca="1">IF(E128="","",VLOOKUP(E128,'Org List'!$J$9:$K$488,2,0))</f>
        <v>North Somerset</v>
      </c>
      <c r="G128" s="123">
        <f ca="1">IFERROR(IF((VLOOKUP($E128,'DTOC Backsheet'!$D$5:$AF$183,G$9,FALSE))="","",(VLOOKUP($E128,'DTOC Backsheet'!$D$5:$AF$183,G$9,FALSE))),"")</f>
        <v>1067.5233575996936</v>
      </c>
      <c r="H128" s="124">
        <f ca="1">IFERROR(IF((VLOOKUP($E128,'DTOC Backsheet'!$D$5:$AF$183,H$9,FALSE))="","",(VLOOKUP($E128,'DTOC Backsheet'!$D$5:$AF$183,H$9,FALSE))),"")</f>
        <v>785.75849568215983</v>
      </c>
      <c r="I128" s="124">
        <f ca="1">IFERROR(IF((VLOOKUP($E128,'DTOC Backsheet'!$D$5:$AF$183,I$9,FALSE))="","",(VLOOKUP($E128,'DTOC Backsheet'!$D$5:$AF$183,I$9,FALSE))),"")</f>
        <v>696.15962745733736</v>
      </c>
      <c r="J128" s="125">
        <f ca="1">IFERROR(IF((VLOOKUP($E128,'DTOC Backsheet'!$D$5:$AF$183,J$9,FALSE))="","",(VLOOKUP($E128,'DTOC Backsheet'!$D$5:$AF$183,J$9,FALSE))),"")</f>
        <v>1051.208129787283</v>
      </c>
      <c r="K128" s="184">
        <f ca="1">IFERROR(IF((VLOOKUP($E128,'DTOC Backsheet'!$D$5:$AF$183,K$9,FALSE))="","",(VLOOKUP($E128,'DTOC Backsheet'!$D$5:$AF$183,K$9,FALSE))),"")</f>
        <v>770.92480915109502</v>
      </c>
      <c r="L128" s="126">
        <f ca="1">IFERROR(IF((VLOOKUP($E128,'DTOC Backsheet'!$D$5:$AF$183,L$9,FALSE))="","",(VLOOKUP($E128,'DTOC Backsheet'!$D$5:$AF$183,L$9,FALSE))),"")</f>
        <v>1147.3552148288027</v>
      </c>
      <c r="M128" s="127">
        <f ca="1">IFERROR(IF((VLOOKUP($E128,'DTOC Backsheet'!$D$5:$AF$183,M$9,FALSE))="","",(VLOOKUP($E128,'DTOC Backsheet'!$D$5:$AF$183,M$9,FALSE))),"")</f>
        <v>0</v>
      </c>
      <c r="N128" s="126">
        <f ca="1">IFERROR(IF((VLOOKUP($E128,'DTOC Backsheet'!$D$5:$AF$183,N$9,FALSE))="","",(VLOOKUP($E128,'DTOC Backsheet'!$D$5:$AF$183,N$9,FALSE))),"")</f>
        <v>0</v>
      </c>
    </row>
    <row r="129" spans="1:14" ht="15" customHeight="1" x14ac:dyDescent="0.3">
      <c r="A129" s="56">
        <v>115</v>
      </c>
      <c r="B129" s="97" t="str">
        <f ca="1">IFERROR(IF((VLOOKUP($E129,'Org List'!$AJ$10:$AL$188,3,FALSE))="","",(VLOOKUP($E129,'Org List'!$AJ$10:$AL$188,3,FALSE))),"")</f>
        <v>North of England Commissioning Region</v>
      </c>
      <c r="C129" s="98" t="str">
        <f ca="1">IFERROR(IF((VLOOKUP($E129,'Org List'!$AO$10:$AQ$188,3,FALSE))="","",(VLOOKUP($E129,'Org List'!$AO$10:$AQ$188,3,FALSE))),"")</f>
        <v>North East Region</v>
      </c>
      <c r="D129" s="116" t="str">
        <f ca="1">IFERROR(IF((VLOOKUP($E129,'Org List'!$AT$10:$AV$188,3,FALSE))="","",(VLOOKUP($E129,'Org List'!$AT$10:$AV$188,3,FALSE))),"")</f>
        <v>NHS England North (Cumbria And North East)</v>
      </c>
      <c r="E129" s="97" t="str">
        <f t="shared" ca="1" si="3"/>
        <v>E08000022</v>
      </c>
      <c r="F129" s="99" t="str">
        <f ca="1">IF(E129="","",VLOOKUP(E129,'Org List'!$J$9:$K$488,2,0))</f>
        <v>North Tyneside</v>
      </c>
      <c r="G129" s="123">
        <f ca="1">IFERROR(IF((VLOOKUP($E129,'DTOC Backsheet'!$D$5:$AF$183,G$9,FALSE))="","",(VLOOKUP($E129,'DTOC Backsheet'!$D$5:$AF$183,G$9,FALSE))),"")</f>
        <v>625.320912491748</v>
      </c>
      <c r="H129" s="124">
        <f ca="1">IFERROR(IF((VLOOKUP($E129,'DTOC Backsheet'!$D$5:$AF$183,H$9,FALSE))="","",(VLOOKUP($E129,'DTOC Backsheet'!$D$5:$AF$183,H$9,FALSE))),"")</f>
        <v>544.63434313797404</v>
      </c>
      <c r="I129" s="124">
        <f ca="1">IFERROR(IF((VLOOKUP($E129,'DTOC Backsheet'!$D$5:$AF$183,I$9,FALSE))="","",(VLOOKUP($E129,'DTOC Backsheet'!$D$5:$AF$183,I$9,FALSE))),"")</f>
        <v>420.54817966209441</v>
      </c>
      <c r="J129" s="125">
        <f ca="1">IFERROR(IF((VLOOKUP($E129,'DTOC Backsheet'!$D$5:$AF$183,J$9,FALSE))="","",(VLOOKUP($E129,'DTOC Backsheet'!$D$5:$AF$183,J$9,FALSE))),"")</f>
        <v>519.37492135757373</v>
      </c>
      <c r="K129" s="184">
        <f ca="1">IFERROR(IF((VLOOKUP($E129,'DTOC Backsheet'!$D$5:$AF$183,K$9,FALSE))="","",(VLOOKUP($E129,'DTOC Backsheet'!$D$5:$AF$183,K$9,FALSE))),"")</f>
        <v>394.87141494518232</v>
      </c>
      <c r="L129" s="126">
        <f ca="1">IFERROR(IF((VLOOKUP($E129,'DTOC Backsheet'!$D$5:$AF$183,L$9,FALSE))="","",(VLOOKUP($E129,'DTOC Backsheet'!$D$5:$AF$183,L$9,FALSE))),"")</f>
        <v>487.63873344853278</v>
      </c>
      <c r="M129" s="127">
        <f ca="1">IFERROR(IF((VLOOKUP($E129,'DTOC Backsheet'!$D$5:$AF$183,M$9,FALSE))="","",(VLOOKUP($E129,'DTOC Backsheet'!$D$5:$AF$183,M$9,FALSE))),"")</f>
        <v>0</v>
      </c>
      <c r="N129" s="126">
        <f ca="1">IFERROR(IF((VLOOKUP($E129,'DTOC Backsheet'!$D$5:$AF$183,N$9,FALSE))="","",(VLOOKUP($E129,'DTOC Backsheet'!$D$5:$AF$183,N$9,FALSE))),"")</f>
        <v>0</v>
      </c>
    </row>
    <row r="130" spans="1:14" ht="15" customHeight="1" x14ac:dyDescent="0.3">
      <c r="A130" s="56">
        <v>116</v>
      </c>
      <c r="B130" s="97" t="str">
        <f ca="1">IFERROR(IF((VLOOKUP($E130,'Org List'!$AJ$10:$AL$188,3,FALSE))="","",(VLOOKUP($E130,'Org List'!$AJ$10:$AL$188,3,FALSE))),"")</f>
        <v>North of England Commissioning Region</v>
      </c>
      <c r="C130" s="98" t="str">
        <f ca="1">IFERROR(IF((VLOOKUP($E130,'Org List'!$AO$10:$AQ$188,3,FALSE))="","",(VLOOKUP($E130,'Org List'!$AO$10:$AQ$188,3,FALSE))),"")</f>
        <v>Yorkshire and The Humber Region</v>
      </c>
      <c r="D130" s="116" t="str">
        <f ca="1">IFERROR(IF((VLOOKUP($E130,'Org List'!$AT$10:$AV$188,3,FALSE))="","",(VLOOKUP($E130,'Org List'!$AT$10:$AV$188,3,FALSE))),"")</f>
        <v>NHS England North (Yorkshire And Humber)</v>
      </c>
      <c r="E130" s="97" t="str">
        <f t="shared" ca="1" si="3"/>
        <v>E10000023</v>
      </c>
      <c r="F130" s="99" t="str">
        <f ca="1">IF(E130="","",VLOOKUP(E130,'Org List'!$J$9:$K$488,2,0))</f>
        <v>North Yorkshire</v>
      </c>
      <c r="G130" s="123">
        <f ca="1">IFERROR(IF((VLOOKUP($E130,'DTOC Backsheet'!$D$5:$AF$183,G$9,FALSE))="","",(VLOOKUP($E130,'DTOC Backsheet'!$D$5:$AF$183,G$9,FALSE))),"")</f>
        <v>1374.3909869098873</v>
      </c>
      <c r="H130" s="124">
        <f ca="1">IFERROR(IF((VLOOKUP($E130,'DTOC Backsheet'!$D$5:$AF$183,H$9,FALSE))="","",(VLOOKUP($E130,'DTOC Backsheet'!$D$5:$AF$183,H$9,FALSE))),"")</f>
        <v>1163.0707821478959</v>
      </c>
      <c r="I130" s="124">
        <f ca="1">IFERROR(IF((VLOOKUP($E130,'DTOC Backsheet'!$D$5:$AF$183,I$9,FALSE))="","",(VLOOKUP($E130,'DTOC Backsheet'!$D$5:$AF$183,I$9,FALSE))),"")</f>
        <v>1177.0373474051539</v>
      </c>
      <c r="J130" s="125">
        <f ca="1">IFERROR(IF((VLOOKUP($E130,'DTOC Backsheet'!$D$5:$AF$183,J$9,FALSE))="","",(VLOOKUP($E130,'DTOC Backsheet'!$D$5:$AF$183,J$9,FALSE))),"")</f>
        <v>1238.281404269941</v>
      </c>
      <c r="K130" s="184">
        <f ca="1">IFERROR(IF((VLOOKUP($E130,'DTOC Backsheet'!$D$5:$AF$183,K$9,FALSE))="","",(VLOOKUP($E130,'DTOC Backsheet'!$D$5:$AF$183,K$9,FALSE))),"")</f>
        <v>1240.1021088342982</v>
      </c>
      <c r="L130" s="126">
        <f ca="1">IFERROR(IF((VLOOKUP($E130,'DTOC Backsheet'!$D$5:$AF$183,L$9,FALSE))="","",(VLOOKUP($E130,'DTOC Backsheet'!$D$5:$AF$183,L$9,FALSE))),"")</f>
        <v>1239.2929068056949</v>
      </c>
      <c r="M130" s="127">
        <f ca="1">IFERROR(IF((VLOOKUP($E130,'DTOC Backsheet'!$D$5:$AF$183,M$9,FALSE))="","",(VLOOKUP($E130,'DTOC Backsheet'!$D$5:$AF$183,M$9,FALSE))),"")</f>
        <v>0</v>
      </c>
      <c r="N130" s="126">
        <f ca="1">IFERROR(IF((VLOOKUP($E130,'DTOC Backsheet'!$D$5:$AF$183,N$9,FALSE))="","",(VLOOKUP($E130,'DTOC Backsheet'!$D$5:$AF$183,N$9,FALSE))),"")</f>
        <v>0</v>
      </c>
    </row>
    <row r="131" spans="1:14" ht="15" customHeight="1" x14ac:dyDescent="0.3">
      <c r="A131" s="56">
        <v>117</v>
      </c>
      <c r="B131" s="97" t="str">
        <f ca="1">IFERROR(IF((VLOOKUP($E131,'Org List'!$AJ$10:$AL$188,3,FALSE))="","",(VLOOKUP($E131,'Org List'!$AJ$10:$AL$188,3,FALSE))),"")</f>
        <v>Midlands and East of England Commissioning Region</v>
      </c>
      <c r="C131" s="98" t="str">
        <f ca="1">IFERROR(IF((VLOOKUP($E131,'Org List'!$AO$10:$AQ$188,3,FALSE))="","",(VLOOKUP($E131,'Org List'!$AO$10:$AQ$188,3,FALSE))),"")</f>
        <v>East Midlands Region</v>
      </c>
      <c r="D131" s="116" t="str">
        <f ca="1">IFERROR(IF((VLOOKUP($E131,'Org List'!$AT$10:$AV$188,3,FALSE))="","",(VLOOKUP($E131,'Org List'!$AT$10:$AV$188,3,FALSE))),"")</f>
        <v>NHS England Midlands And East (Central Midlands)</v>
      </c>
      <c r="E131" s="97" t="str">
        <f t="shared" ca="1" si="3"/>
        <v>E10000021</v>
      </c>
      <c r="F131" s="99" t="str">
        <f ca="1">IF(E131="","",VLOOKUP(E131,'Org List'!$J$9:$K$488,2,0))</f>
        <v>Northamptonshire</v>
      </c>
      <c r="G131" s="123">
        <f ca="1">IFERROR(IF((VLOOKUP($E131,'DTOC Backsheet'!$D$5:$AF$183,G$9,FALSE))="","",(VLOOKUP($E131,'DTOC Backsheet'!$D$5:$AF$183,G$9,FALSE))),"")</f>
        <v>2502.8739090920194</v>
      </c>
      <c r="H131" s="124">
        <f ca="1">IFERROR(IF((VLOOKUP($E131,'DTOC Backsheet'!$D$5:$AF$183,H$9,FALSE))="","",(VLOOKUP($E131,'DTOC Backsheet'!$D$5:$AF$183,H$9,FALSE))),"")</f>
        <v>2762.7904218148451</v>
      </c>
      <c r="I131" s="124">
        <f ca="1">IFERROR(IF((VLOOKUP($E131,'DTOC Backsheet'!$D$5:$AF$183,I$9,FALSE))="","",(VLOOKUP($E131,'DTOC Backsheet'!$D$5:$AF$183,I$9,FALSE))),"")</f>
        <v>2050.7238413218411</v>
      </c>
      <c r="J131" s="125">
        <f ca="1">IFERROR(IF((VLOOKUP($E131,'DTOC Backsheet'!$D$5:$AF$183,J$9,FALSE))="","",(VLOOKUP($E131,'DTOC Backsheet'!$D$5:$AF$183,J$9,FALSE))),"")</f>
        <v>1518.4057151092636</v>
      </c>
      <c r="K131" s="184">
        <f ca="1">IFERROR(IF((VLOOKUP($E131,'DTOC Backsheet'!$D$5:$AF$183,K$9,FALSE))="","",(VLOOKUP($E131,'DTOC Backsheet'!$D$5:$AF$183,K$9,FALSE))),"")</f>
        <v>1422.562961946905</v>
      </c>
      <c r="L131" s="126">
        <f ca="1">IFERROR(IF((VLOOKUP($E131,'DTOC Backsheet'!$D$5:$AF$183,L$9,FALSE))="","",(VLOOKUP($E131,'DTOC Backsheet'!$D$5:$AF$183,L$9,FALSE))),"")</f>
        <v>1597.0903623709467</v>
      </c>
      <c r="M131" s="127">
        <f ca="1">IFERROR(IF((VLOOKUP($E131,'DTOC Backsheet'!$D$5:$AF$183,M$9,FALSE))="","",(VLOOKUP($E131,'DTOC Backsheet'!$D$5:$AF$183,M$9,FALSE))),"")</f>
        <v>0</v>
      </c>
      <c r="N131" s="126">
        <f ca="1">IFERROR(IF((VLOOKUP($E131,'DTOC Backsheet'!$D$5:$AF$183,N$9,FALSE))="","",(VLOOKUP($E131,'DTOC Backsheet'!$D$5:$AF$183,N$9,FALSE))),"")</f>
        <v>0</v>
      </c>
    </row>
    <row r="132" spans="1:14" ht="15" customHeight="1" x14ac:dyDescent="0.3">
      <c r="A132" s="56">
        <v>118</v>
      </c>
      <c r="B132" s="97" t="str">
        <f ca="1">IFERROR(IF((VLOOKUP($E132,'Org List'!$AJ$10:$AL$188,3,FALSE))="","",(VLOOKUP($E132,'Org List'!$AJ$10:$AL$188,3,FALSE))),"")</f>
        <v>North of England Commissioning Region</v>
      </c>
      <c r="C132" s="98" t="str">
        <f ca="1">IFERROR(IF((VLOOKUP($E132,'Org List'!$AO$10:$AQ$188,3,FALSE))="","",(VLOOKUP($E132,'Org List'!$AO$10:$AQ$188,3,FALSE))),"")</f>
        <v>North East Region</v>
      </c>
      <c r="D132" s="116" t="str">
        <f ca="1">IFERROR(IF((VLOOKUP($E132,'Org List'!$AT$10:$AV$188,3,FALSE))="","",(VLOOKUP($E132,'Org List'!$AT$10:$AV$188,3,FALSE))),"")</f>
        <v>NHS England North (Cumbria And North East)</v>
      </c>
      <c r="E132" s="97" t="str">
        <f t="shared" ca="1" si="3"/>
        <v>E06000057</v>
      </c>
      <c r="F132" s="99" t="str">
        <f ca="1">IF(E132="","",VLOOKUP(E132,'Org List'!$J$9:$K$488,2,0))</f>
        <v>Northumberland</v>
      </c>
      <c r="G132" s="123">
        <f ca="1">IFERROR(IF((VLOOKUP($E132,'DTOC Backsheet'!$D$5:$AF$183,G$9,FALSE))="","",(VLOOKUP($E132,'DTOC Backsheet'!$D$5:$AF$183,G$9,FALSE))),"")</f>
        <v>371.00544397625566</v>
      </c>
      <c r="H132" s="124">
        <f ca="1">IFERROR(IF((VLOOKUP($E132,'DTOC Backsheet'!$D$5:$AF$183,H$9,FALSE))="","",(VLOOKUP($E132,'DTOC Backsheet'!$D$5:$AF$183,H$9,FALSE))),"")</f>
        <v>299.88004798080766</v>
      </c>
      <c r="I132" s="124">
        <f ca="1">IFERROR(IF((VLOOKUP($E132,'DTOC Backsheet'!$D$5:$AF$183,I$9,FALSE))="","",(VLOOKUP($E132,'DTOC Backsheet'!$D$5:$AF$183,I$9,FALSE))),"")</f>
        <v>305.64697198043859</v>
      </c>
      <c r="J132" s="125">
        <f ca="1">IFERROR(IF((VLOOKUP($E132,'DTOC Backsheet'!$D$5:$AF$183,J$9,FALSE))="","",(VLOOKUP($E132,'DTOC Backsheet'!$D$5:$AF$183,J$9,FALSE))),"")</f>
        <v>432.77242388617884</v>
      </c>
      <c r="K132" s="184">
        <f ca="1">IFERROR(IF((VLOOKUP($E132,'DTOC Backsheet'!$D$5:$AF$183,K$9,FALSE))="","",(VLOOKUP($E132,'DTOC Backsheet'!$D$5:$AF$183,K$9,FALSE))),"")</f>
        <v>315.1292961809342</v>
      </c>
      <c r="L132" s="126">
        <f ca="1">IFERROR(IF((VLOOKUP($E132,'DTOC Backsheet'!$D$5:$AF$183,L$9,FALSE))="","",(VLOOKUP($E132,'DTOC Backsheet'!$D$5:$AF$183,L$9,FALSE))),"")</f>
        <v>253.8005837050853</v>
      </c>
      <c r="M132" s="127">
        <f ca="1">IFERROR(IF((VLOOKUP($E132,'DTOC Backsheet'!$D$5:$AF$183,M$9,FALSE))="","",(VLOOKUP($E132,'DTOC Backsheet'!$D$5:$AF$183,M$9,FALSE))),"")</f>
        <v>0</v>
      </c>
      <c r="N132" s="126">
        <f ca="1">IFERROR(IF((VLOOKUP($E132,'DTOC Backsheet'!$D$5:$AF$183,N$9,FALSE))="","",(VLOOKUP($E132,'DTOC Backsheet'!$D$5:$AF$183,N$9,FALSE))),"")</f>
        <v>0</v>
      </c>
    </row>
    <row r="133" spans="1:14" ht="15" customHeight="1" x14ac:dyDescent="0.3">
      <c r="A133" s="56">
        <v>119</v>
      </c>
      <c r="B133" s="97" t="str">
        <f ca="1">IFERROR(IF((VLOOKUP($E133,'Org List'!$AJ$10:$AL$188,3,FALSE))="","",(VLOOKUP($E133,'Org List'!$AJ$10:$AL$188,3,FALSE))),"")</f>
        <v>Midlands and East of England Commissioning Region</v>
      </c>
      <c r="C133" s="98" t="str">
        <f ca="1">IFERROR(IF((VLOOKUP($E133,'Org List'!$AO$10:$AQ$188,3,FALSE))="","",(VLOOKUP($E133,'Org List'!$AO$10:$AQ$188,3,FALSE))),"")</f>
        <v>East Midlands Region</v>
      </c>
      <c r="D133" s="116" t="str">
        <f ca="1">IFERROR(IF((VLOOKUP($E133,'Org List'!$AT$10:$AV$188,3,FALSE))="","",(VLOOKUP($E133,'Org List'!$AT$10:$AV$188,3,FALSE))),"")</f>
        <v>NHS England Midlands And East (North Midlands)</v>
      </c>
      <c r="E133" s="97" t="str">
        <f t="shared" ca="1" si="3"/>
        <v>E06000018</v>
      </c>
      <c r="F133" s="99" t="str">
        <f ca="1">IF(E133="","",VLOOKUP(E133,'Org List'!$J$9:$K$488,2,0))</f>
        <v>Nottingham</v>
      </c>
      <c r="G133" s="123">
        <f ca="1">IFERROR(IF((VLOOKUP($E133,'DTOC Backsheet'!$D$5:$AF$183,G$9,FALSE))="","",(VLOOKUP($E133,'DTOC Backsheet'!$D$5:$AF$183,G$9,FALSE))),"")</f>
        <v>1114.9385692961305</v>
      </c>
      <c r="H133" s="124">
        <f ca="1">IFERROR(IF((VLOOKUP($E133,'DTOC Backsheet'!$D$5:$AF$183,H$9,FALSE))="","",(VLOOKUP($E133,'DTOC Backsheet'!$D$5:$AF$183,H$9,FALSE))),"")</f>
        <v>1582.2712136869904</v>
      </c>
      <c r="I133" s="124">
        <f ca="1">IFERROR(IF((VLOOKUP($E133,'DTOC Backsheet'!$D$5:$AF$183,I$9,FALSE))="","",(VLOOKUP($E133,'DTOC Backsheet'!$D$5:$AF$183,I$9,FALSE))),"")</f>
        <v>1723.5044207142037</v>
      </c>
      <c r="J133" s="125">
        <f ca="1">IFERROR(IF((VLOOKUP($E133,'DTOC Backsheet'!$D$5:$AF$183,J$9,FALSE))="","",(VLOOKUP($E133,'DTOC Backsheet'!$D$5:$AF$183,J$9,FALSE))),"")</f>
        <v>1455.7880956076558</v>
      </c>
      <c r="K133" s="184">
        <f ca="1">IFERROR(IF((VLOOKUP($E133,'DTOC Backsheet'!$D$5:$AF$183,K$9,FALSE))="","",(VLOOKUP($E133,'DTOC Backsheet'!$D$5:$AF$183,K$9,FALSE))),"")</f>
        <v>1273.4306732939331</v>
      </c>
      <c r="L133" s="126">
        <f ca="1">IFERROR(IF((VLOOKUP($E133,'DTOC Backsheet'!$D$5:$AF$183,L$9,FALSE))="","",(VLOOKUP($E133,'DTOC Backsheet'!$D$5:$AF$183,L$9,FALSE))),"")</f>
        <v>1190.5060349365349</v>
      </c>
      <c r="M133" s="127">
        <f ca="1">IFERROR(IF((VLOOKUP($E133,'DTOC Backsheet'!$D$5:$AF$183,M$9,FALSE))="","",(VLOOKUP($E133,'DTOC Backsheet'!$D$5:$AF$183,M$9,FALSE))),"")</f>
        <v>0</v>
      </c>
      <c r="N133" s="126">
        <f ca="1">IFERROR(IF((VLOOKUP($E133,'DTOC Backsheet'!$D$5:$AF$183,N$9,FALSE))="","",(VLOOKUP($E133,'DTOC Backsheet'!$D$5:$AF$183,N$9,FALSE))),"")</f>
        <v>0</v>
      </c>
    </row>
    <row r="134" spans="1:14" ht="15" customHeight="1" x14ac:dyDescent="0.3">
      <c r="A134" s="56">
        <v>120</v>
      </c>
      <c r="B134" s="97" t="str">
        <f ca="1">IFERROR(IF((VLOOKUP($E134,'Org List'!$AJ$10:$AL$188,3,FALSE))="","",(VLOOKUP($E134,'Org List'!$AJ$10:$AL$188,3,FALSE))),"")</f>
        <v>Midlands and East of England Commissioning Region</v>
      </c>
      <c r="C134" s="98" t="str">
        <f ca="1">IFERROR(IF((VLOOKUP($E134,'Org List'!$AO$10:$AQ$188,3,FALSE))="","",(VLOOKUP($E134,'Org List'!$AO$10:$AQ$188,3,FALSE))),"")</f>
        <v>East Midlands Region</v>
      </c>
      <c r="D134" s="116" t="str">
        <f ca="1">IFERROR(IF((VLOOKUP($E134,'Org List'!$AT$10:$AV$188,3,FALSE))="","",(VLOOKUP($E134,'Org List'!$AT$10:$AV$188,3,FALSE))),"")</f>
        <v>NHS England Midlands And East (North Midlands)</v>
      </c>
      <c r="E134" s="97" t="str">
        <f t="shared" ca="1" si="3"/>
        <v>E10000024</v>
      </c>
      <c r="F134" s="99" t="str">
        <f ca="1">IF(E134="","",VLOOKUP(E134,'Org List'!$J$9:$K$488,2,0))</f>
        <v>Nottinghamshire</v>
      </c>
      <c r="G134" s="123">
        <f ca="1">IFERROR(IF((VLOOKUP($E134,'DTOC Backsheet'!$D$5:$AF$183,G$9,FALSE))="","",(VLOOKUP($E134,'DTOC Backsheet'!$D$5:$AF$183,G$9,FALSE))),"")</f>
        <v>633.99604518907972</v>
      </c>
      <c r="H134" s="124">
        <f ca="1">IFERROR(IF((VLOOKUP($E134,'DTOC Backsheet'!$D$5:$AF$183,H$9,FALSE))="","",(VLOOKUP($E134,'DTOC Backsheet'!$D$5:$AF$183,H$9,FALSE))),"")</f>
        <v>641.20054570259208</v>
      </c>
      <c r="I134" s="124">
        <f ca="1">IFERROR(IF((VLOOKUP($E134,'DTOC Backsheet'!$D$5:$AF$183,I$9,FALSE))="","",(VLOOKUP($E134,'DTOC Backsheet'!$D$5:$AF$183,I$9,FALSE))),"")</f>
        <v>696.53724113616511</v>
      </c>
      <c r="J134" s="125">
        <f ca="1">IFERROR(IF((VLOOKUP($E134,'DTOC Backsheet'!$D$5:$AF$183,J$9,FALSE))="","",(VLOOKUP($E134,'DTOC Backsheet'!$D$5:$AF$183,J$9,FALSE))),"")</f>
        <v>974.8148319776127</v>
      </c>
      <c r="K134" s="184">
        <f ca="1">IFERROR(IF((VLOOKUP($E134,'DTOC Backsheet'!$D$5:$AF$183,K$9,FALSE))="","",(VLOOKUP($E134,'DTOC Backsheet'!$D$5:$AF$183,K$9,FALSE))),"")</f>
        <v>964.746321975966</v>
      </c>
      <c r="L134" s="126">
        <f ca="1">IFERROR(IF((VLOOKUP($E134,'DTOC Backsheet'!$D$5:$AF$183,L$9,FALSE))="","",(VLOOKUP($E134,'DTOC Backsheet'!$D$5:$AF$183,L$9,FALSE))),"")</f>
        <v>579.85464418574429</v>
      </c>
      <c r="M134" s="127">
        <f ca="1">IFERROR(IF((VLOOKUP($E134,'DTOC Backsheet'!$D$5:$AF$183,M$9,FALSE))="","",(VLOOKUP($E134,'DTOC Backsheet'!$D$5:$AF$183,M$9,FALSE))),"")</f>
        <v>0</v>
      </c>
      <c r="N134" s="126">
        <f ca="1">IFERROR(IF((VLOOKUP($E134,'DTOC Backsheet'!$D$5:$AF$183,N$9,FALSE))="","",(VLOOKUP($E134,'DTOC Backsheet'!$D$5:$AF$183,N$9,FALSE))),"")</f>
        <v>0</v>
      </c>
    </row>
    <row r="135" spans="1:14" ht="15" customHeight="1" x14ac:dyDescent="0.3">
      <c r="A135" s="56">
        <v>121</v>
      </c>
      <c r="B135" s="97" t="str">
        <f ca="1">IFERROR(IF((VLOOKUP($E135,'Org List'!$AJ$10:$AL$188,3,FALSE))="","",(VLOOKUP($E135,'Org List'!$AJ$10:$AL$188,3,FALSE))),"")</f>
        <v>North of England Commissioning Region</v>
      </c>
      <c r="C135" s="98" t="str">
        <f ca="1">IFERROR(IF((VLOOKUP($E135,'Org List'!$AO$10:$AQ$188,3,FALSE))="","",(VLOOKUP($E135,'Org List'!$AO$10:$AQ$188,3,FALSE))),"")</f>
        <v>North West Region</v>
      </c>
      <c r="D135" s="116" t="str">
        <f ca="1">IFERROR(IF((VLOOKUP($E135,'Org List'!$AT$10:$AV$188,3,FALSE))="","",(VLOOKUP($E135,'Org List'!$AT$10:$AV$188,3,FALSE))),"")</f>
        <v>NHS England North (Greater Manchester)</v>
      </c>
      <c r="E135" s="97" t="str">
        <f t="shared" ca="1" si="3"/>
        <v>E08000004</v>
      </c>
      <c r="F135" s="99" t="str">
        <f ca="1">IF(E135="","",VLOOKUP(E135,'Org List'!$J$9:$K$488,2,0))</f>
        <v>Oldham</v>
      </c>
      <c r="G135" s="123">
        <f ca="1">IFERROR(IF((VLOOKUP($E135,'DTOC Backsheet'!$D$5:$AF$183,G$9,FALSE))="","",(VLOOKUP($E135,'DTOC Backsheet'!$D$5:$AF$183,G$9,FALSE))),"")</f>
        <v>664.03343064857745</v>
      </c>
      <c r="H135" s="124">
        <f ca="1">IFERROR(IF((VLOOKUP($E135,'DTOC Backsheet'!$D$5:$AF$183,H$9,FALSE))="","",(VLOOKUP($E135,'DTOC Backsheet'!$D$5:$AF$183,H$9,FALSE))),"")</f>
        <v>483.71400767073101</v>
      </c>
      <c r="I135" s="124">
        <f ca="1">IFERROR(IF((VLOOKUP($E135,'DTOC Backsheet'!$D$5:$AF$183,I$9,FALSE))="","",(VLOOKUP($E135,'DTOC Backsheet'!$D$5:$AF$183,I$9,FALSE))),"")</f>
        <v>619.38290686358687</v>
      </c>
      <c r="J135" s="125">
        <f ca="1">IFERROR(IF((VLOOKUP($E135,'DTOC Backsheet'!$D$5:$AF$183,J$9,FALSE))="","",(VLOOKUP($E135,'DTOC Backsheet'!$D$5:$AF$183,J$9,FALSE))),"")</f>
        <v>641.64883920966747</v>
      </c>
      <c r="K135" s="184">
        <f ca="1">IFERROR(IF((VLOOKUP($E135,'DTOC Backsheet'!$D$5:$AF$183,K$9,FALSE))="","",(VLOOKUP($E135,'DTOC Backsheet'!$D$5:$AF$183,K$9,FALSE))),"")</f>
        <v>679.25880669442586</v>
      </c>
      <c r="L135" s="126">
        <f ca="1">IFERROR(IF((VLOOKUP($E135,'DTOC Backsheet'!$D$5:$AF$183,L$9,FALSE))="","",(VLOOKUP($E135,'DTOC Backsheet'!$D$5:$AF$183,L$9,FALSE))),"")</f>
        <v>906.62815557955662</v>
      </c>
      <c r="M135" s="127">
        <f ca="1">IFERROR(IF((VLOOKUP($E135,'DTOC Backsheet'!$D$5:$AF$183,M$9,FALSE))="","",(VLOOKUP($E135,'DTOC Backsheet'!$D$5:$AF$183,M$9,FALSE))),"")</f>
        <v>0</v>
      </c>
      <c r="N135" s="126">
        <f ca="1">IFERROR(IF((VLOOKUP($E135,'DTOC Backsheet'!$D$5:$AF$183,N$9,FALSE))="","",(VLOOKUP($E135,'DTOC Backsheet'!$D$5:$AF$183,N$9,FALSE))),"")</f>
        <v>0</v>
      </c>
    </row>
    <row r="136" spans="1:14" ht="15" customHeight="1" x14ac:dyDescent="0.3">
      <c r="A136" s="56">
        <v>122</v>
      </c>
      <c r="B136" s="97" t="str">
        <f ca="1">IFERROR(IF((VLOOKUP($E136,'Org List'!$AJ$10:$AL$188,3,FALSE))="","",(VLOOKUP($E136,'Org List'!$AJ$10:$AL$188,3,FALSE))),"")</f>
        <v>South East England Commissioning Region</v>
      </c>
      <c r="C136" s="98" t="str">
        <f ca="1">IFERROR(IF((VLOOKUP($E136,'Org List'!$AO$10:$AQ$188,3,FALSE))="","",(VLOOKUP($E136,'Org List'!$AO$10:$AQ$188,3,FALSE))),"")</f>
        <v>South East Region</v>
      </c>
      <c r="D136" s="116" t="str">
        <f ca="1">IFERROR(IF((VLOOKUP($E136,'Org List'!$AT$10:$AV$188,3,FALSE))="","",(VLOOKUP($E136,'Org List'!$AT$10:$AV$188,3,FALSE))),"")</f>
        <v>NHS England South East (Hampshire, Isle of Wight and Thames Valley)</v>
      </c>
      <c r="E136" s="97" t="str">
        <f t="shared" ca="1" si="3"/>
        <v>E10000025</v>
      </c>
      <c r="F136" s="99" t="str">
        <f ca="1">IF(E136="","",VLOOKUP(E136,'Org List'!$J$9:$K$488,2,0))</f>
        <v>Oxfordshire</v>
      </c>
      <c r="G136" s="123">
        <f ca="1">IFERROR(IF((VLOOKUP($E136,'DTOC Backsheet'!$D$5:$AF$183,G$9,FALSE))="","",(VLOOKUP($E136,'DTOC Backsheet'!$D$5:$AF$183,G$9,FALSE))),"")</f>
        <v>3264.9350649350649</v>
      </c>
      <c r="H136" s="124">
        <f ca="1">IFERROR(IF((VLOOKUP($E136,'DTOC Backsheet'!$D$5:$AF$183,H$9,FALSE))="","",(VLOOKUP($E136,'DTOC Backsheet'!$D$5:$AF$183,H$9,FALSE))),"")</f>
        <v>2630.7977736549165</v>
      </c>
      <c r="I136" s="124">
        <f ca="1">IFERROR(IF((VLOOKUP($E136,'DTOC Backsheet'!$D$5:$AF$183,I$9,FALSE))="","",(VLOOKUP($E136,'DTOC Backsheet'!$D$5:$AF$183,I$9,FALSE))),"")</f>
        <v>2093.135435992579</v>
      </c>
      <c r="J136" s="125">
        <f ca="1">IFERROR(IF((VLOOKUP($E136,'DTOC Backsheet'!$D$5:$AF$183,J$9,FALSE))="","",(VLOOKUP($E136,'DTOC Backsheet'!$D$5:$AF$183,J$9,FALSE))),"")</f>
        <v>2140.8322250016367</v>
      </c>
      <c r="K136" s="184">
        <f ca="1">IFERROR(IF((VLOOKUP($E136,'DTOC Backsheet'!$D$5:$AF$183,K$9,FALSE))="","",(VLOOKUP($E136,'DTOC Backsheet'!$D$5:$AF$183,K$9,FALSE))),"")</f>
        <v>1718.4408072726264</v>
      </c>
      <c r="L136" s="126">
        <f ca="1">IFERROR(IF((VLOOKUP($E136,'DTOC Backsheet'!$D$5:$AF$183,L$9,FALSE))="","",(VLOOKUP($E136,'DTOC Backsheet'!$D$5:$AF$183,L$9,FALSE))),"")</f>
        <v>1848.7491149331101</v>
      </c>
      <c r="M136" s="127">
        <f ca="1">IFERROR(IF((VLOOKUP($E136,'DTOC Backsheet'!$D$5:$AF$183,M$9,FALSE))="","",(VLOOKUP($E136,'DTOC Backsheet'!$D$5:$AF$183,M$9,FALSE))),"")</f>
        <v>0</v>
      </c>
      <c r="N136" s="126">
        <f ca="1">IFERROR(IF((VLOOKUP($E136,'DTOC Backsheet'!$D$5:$AF$183,N$9,FALSE))="","",(VLOOKUP($E136,'DTOC Backsheet'!$D$5:$AF$183,N$9,FALSE))),"")</f>
        <v>0</v>
      </c>
    </row>
    <row r="137" spans="1:14" ht="15" customHeight="1" x14ac:dyDescent="0.3">
      <c r="A137" s="56">
        <v>123</v>
      </c>
      <c r="B137" s="97" t="str">
        <f ca="1">IFERROR(IF((VLOOKUP($E137,'Org List'!$AJ$10:$AL$188,3,FALSE))="","",(VLOOKUP($E137,'Org List'!$AJ$10:$AL$188,3,FALSE))),"")</f>
        <v>Midlands and East of England Commissioning Region</v>
      </c>
      <c r="C137" s="98" t="str">
        <f ca="1">IFERROR(IF((VLOOKUP($E137,'Org List'!$AO$10:$AQ$188,3,FALSE))="","",(VLOOKUP($E137,'Org List'!$AO$10:$AQ$188,3,FALSE))),"")</f>
        <v>East Region</v>
      </c>
      <c r="D137" s="116" t="str">
        <f ca="1">IFERROR(IF((VLOOKUP($E137,'Org List'!$AT$10:$AV$188,3,FALSE))="","",(VLOOKUP($E137,'Org List'!$AT$10:$AV$188,3,FALSE))),"")</f>
        <v>NHS England Midlands And East (East)</v>
      </c>
      <c r="E137" s="97" t="str">
        <f t="shared" ca="1" si="3"/>
        <v>E06000031</v>
      </c>
      <c r="F137" s="99" t="str">
        <f ca="1">IF(E137="","",VLOOKUP(E137,'Org List'!$J$9:$K$488,2,0))</f>
        <v>Peterborough</v>
      </c>
      <c r="G137" s="123">
        <f ca="1">IFERROR(IF((VLOOKUP($E137,'DTOC Backsheet'!$D$5:$AF$183,G$9,FALSE))="","",(VLOOKUP($E137,'DTOC Backsheet'!$D$5:$AF$183,G$9,FALSE))),"")</f>
        <v>1284.0401598334508</v>
      </c>
      <c r="H137" s="124">
        <f ca="1">IFERROR(IF((VLOOKUP($E137,'DTOC Backsheet'!$D$5:$AF$183,H$9,FALSE))="","",(VLOOKUP($E137,'DTOC Backsheet'!$D$5:$AF$183,H$9,FALSE))),"")</f>
        <v>1303.5156643497533</v>
      </c>
      <c r="I137" s="124">
        <f ca="1">IFERROR(IF((VLOOKUP($E137,'DTOC Backsheet'!$D$5:$AF$183,I$9,FALSE))="","",(VLOOKUP($E137,'DTOC Backsheet'!$D$5:$AF$183,I$9,FALSE))),"")</f>
        <v>1271.2803465296665</v>
      </c>
      <c r="J137" s="125">
        <f ca="1">IFERROR(IF((VLOOKUP($E137,'DTOC Backsheet'!$D$5:$AF$183,J$9,FALSE))="","",(VLOOKUP($E137,'DTOC Backsheet'!$D$5:$AF$183,J$9,FALSE))),"")</f>
        <v>1243.6504835360347</v>
      </c>
      <c r="K137" s="184">
        <f ca="1">IFERROR(IF((VLOOKUP($E137,'DTOC Backsheet'!$D$5:$AF$183,K$9,FALSE))="","",(VLOOKUP($E137,'DTOC Backsheet'!$D$5:$AF$183,K$9,FALSE))),"")</f>
        <v>1352.1703062428728</v>
      </c>
      <c r="L137" s="126">
        <f ca="1">IFERROR(IF((VLOOKUP($E137,'DTOC Backsheet'!$D$5:$AF$183,L$9,FALSE))="","",(VLOOKUP($E137,'DTOC Backsheet'!$D$5:$AF$183,L$9,FALSE))),"")</f>
        <v>1594.5090514286956</v>
      </c>
      <c r="M137" s="127">
        <f ca="1">IFERROR(IF((VLOOKUP($E137,'DTOC Backsheet'!$D$5:$AF$183,M$9,FALSE))="","",(VLOOKUP($E137,'DTOC Backsheet'!$D$5:$AF$183,M$9,FALSE))),"")</f>
        <v>0</v>
      </c>
      <c r="N137" s="126">
        <f ca="1">IFERROR(IF((VLOOKUP($E137,'DTOC Backsheet'!$D$5:$AF$183,N$9,FALSE))="","",(VLOOKUP($E137,'DTOC Backsheet'!$D$5:$AF$183,N$9,FALSE))),"")</f>
        <v>0</v>
      </c>
    </row>
    <row r="138" spans="1:14" ht="15" customHeight="1" x14ac:dyDescent="0.3">
      <c r="A138" s="56">
        <v>124</v>
      </c>
      <c r="B138" s="97" t="str">
        <f ca="1">IFERROR(IF((VLOOKUP($E138,'Org List'!$AJ$10:$AL$188,3,FALSE))="","",(VLOOKUP($E138,'Org List'!$AJ$10:$AL$188,3,FALSE))),"")</f>
        <v>South West England Commissioning Region</v>
      </c>
      <c r="C138" s="98" t="str">
        <f ca="1">IFERROR(IF((VLOOKUP($E138,'Org List'!$AO$10:$AQ$188,3,FALSE))="","",(VLOOKUP($E138,'Org List'!$AO$10:$AQ$188,3,FALSE))),"")</f>
        <v>South West Region</v>
      </c>
      <c r="D138" s="116" t="str">
        <f ca="1">IFERROR(IF((VLOOKUP($E138,'Org List'!$AT$10:$AV$188,3,FALSE))="","",(VLOOKUP($E138,'Org List'!$AT$10:$AV$188,3,FALSE))),"")</f>
        <v>NHS England South West (South West South)</v>
      </c>
      <c r="E138" s="97" t="str">
        <f t="shared" ca="1" si="3"/>
        <v>E06000026</v>
      </c>
      <c r="F138" s="99" t="str">
        <f ca="1">IF(E138="","",VLOOKUP(E138,'Org List'!$J$9:$K$488,2,0))</f>
        <v>Plymouth</v>
      </c>
      <c r="G138" s="123">
        <f ca="1">IFERROR(IF((VLOOKUP($E138,'DTOC Backsheet'!$D$5:$AF$183,G$9,FALSE))="","",(VLOOKUP($E138,'DTOC Backsheet'!$D$5:$AF$183,G$9,FALSE))),"")</f>
        <v>2673.5911665155495</v>
      </c>
      <c r="H138" s="124">
        <f ca="1">IFERROR(IF((VLOOKUP($E138,'DTOC Backsheet'!$D$5:$AF$183,H$9,FALSE))="","",(VLOOKUP($E138,'DTOC Backsheet'!$D$5:$AF$183,H$9,FALSE))),"")</f>
        <v>2408.2258500947055</v>
      </c>
      <c r="I138" s="124">
        <f ca="1">IFERROR(IF((VLOOKUP($E138,'DTOC Backsheet'!$D$5:$AF$183,I$9,FALSE))="","",(VLOOKUP($E138,'DTOC Backsheet'!$D$5:$AF$183,I$9,FALSE))),"")</f>
        <v>2114.3776732351307</v>
      </c>
      <c r="J138" s="125">
        <f ca="1">IFERROR(IF((VLOOKUP($E138,'DTOC Backsheet'!$D$5:$AF$183,J$9,FALSE))="","",(VLOOKUP($E138,'DTOC Backsheet'!$D$5:$AF$183,J$9,FALSE))),"")</f>
        <v>2966.3557686974923</v>
      </c>
      <c r="K138" s="184">
        <f ca="1">IFERROR(IF((VLOOKUP($E138,'DTOC Backsheet'!$D$5:$AF$183,K$9,FALSE))="","",(VLOOKUP($E138,'DTOC Backsheet'!$D$5:$AF$183,K$9,FALSE))),"")</f>
        <v>1716.6673282200909</v>
      </c>
      <c r="L138" s="126">
        <f ca="1">IFERROR(IF((VLOOKUP($E138,'DTOC Backsheet'!$D$5:$AF$183,L$9,FALSE))="","",(VLOOKUP($E138,'DTOC Backsheet'!$D$5:$AF$183,L$9,FALSE))),"")</f>
        <v>1540.3686185763427</v>
      </c>
      <c r="M138" s="127">
        <f ca="1">IFERROR(IF((VLOOKUP($E138,'DTOC Backsheet'!$D$5:$AF$183,M$9,FALSE))="","",(VLOOKUP($E138,'DTOC Backsheet'!$D$5:$AF$183,M$9,FALSE))),"")</f>
        <v>0</v>
      </c>
      <c r="N138" s="126">
        <f ca="1">IFERROR(IF((VLOOKUP($E138,'DTOC Backsheet'!$D$5:$AF$183,N$9,FALSE))="","",(VLOOKUP($E138,'DTOC Backsheet'!$D$5:$AF$183,N$9,FALSE))),"")</f>
        <v>0</v>
      </c>
    </row>
    <row r="139" spans="1:14" ht="15" customHeight="1" x14ac:dyDescent="0.3">
      <c r="A139" s="56">
        <v>125</v>
      </c>
      <c r="B139" s="97" t="str">
        <f ca="1">IFERROR(IF((VLOOKUP($E139,'Org List'!$AJ$10:$AL$188,3,FALSE))="","",(VLOOKUP($E139,'Org List'!$AJ$10:$AL$188,3,FALSE))),"")</f>
        <v>South East England Commissioning Region</v>
      </c>
      <c r="C139" s="98" t="str">
        <f ca="1">IFERROR(IF((VLOOKUP($E139,'Org List'!$AO$10:$AQ$188,3,FALSE))="","",(VLOOKUP($E139,'Org List'!$AO$10:$AQ$188,3,FALSE))),"")</f>
        <v>South East Region</v>
      </c>
      <c r="D139" s="116" t="str">
        <f ca="1">IFERROR(IF((VLOOKUP($E139,'Org List'!$AT$10:$AV$188,3,FALSE))="","",(VLOOKUP($E139,'Org List'!$AT$10:$AV$188,3,FALSE))),"")</f>
        <v>NHS England South East (Hampshire, Isle of Wight and Thames Valley)</v>
      </c>
      <c r="E139" s="97" t="str">
        <f t="shared" ca="1" si="3"/>
        <v>E06000044</v>
      </c>
      <c r="F139" s="99" t="str">
        <f ca="1">IF(E139="","",VLOOKUP(E139,'Org List'!$J$9:$K$488,2,0))</f>
        <v>Portsmouth</v>
      </c>
      <c r="G139" s="123">
        <f ca="1">IFERROR(IF((VLOOKUP($E139,'DTOC Backsheet'!$D$5:$AF$183,G$9,FALSE))="","",(VLOOKUP($E139,'DTOC Backsheet'!$D$5:$AF$183,G$9,FALSE))),"")</f>
        <v>1519.4163939809764</v>
      </c>
      <c r="H139" s="124">
        <f ca="1">IFERROR(IF((VLOOKUP($E139,'DTOC Backsheet'!$D$5:$AF$183,H$9,FALSE))="","",(VLOOKUP($E139,'DTOC Backsheet'!$D$5:$AF$183,H$9,FALSE))),"")</f>
        <v>1238.5208120755779</v>
      </c>
      <c r="I139" s="124">
        <f ca="1">IFERROR(IF((VLOOKUP($E139,'DTOC Backsheet'!$D$5:$AF$183,I$9,FALSE))="","",(VLOOKUP($E139,'DTOC Backsheet'!$D$5:$AF$183,I$9,FALSE))),"")</f>
        <v>1029.7549933734444</v>
      </c>
      <c r="J139" s="125">
        <f ca="1">IFERROR(IF((VLOOKUP($E139,'DTOC Backsheet'!$D$5:$AF$183,J$9,FALSE))="","",(VLOOKUP($E139,'DTOC Backsheet'!$D$5:$AF$183,J$9,FALSE))),"")</f>
        <v>1141.5849274127934</v>
      </c>
      <c r="K139" s="184">
        <f ca="1">IFERROR(IF((VLOOKUP($E139,'DTOC Backsheet'!$D$5:$AF$183,K$9,FALSE))="","",(VLOOKUP($E139,'DTOC Backsheet'!$D$5:$AF$183,K$9,FALSE))),"")</f>
        <v>811.32610304606101</v>
      </c>
      <c r="L139" s="126">
        <f ca="1">IFERROR(IF((VLOOKUP($E139,'DTOC Backsheet'!$D$5:$AF$183,L$9,FALSE))="","",(VLOOKUP($E139,'DTOC Backsheet'!$D$5:$AF$183,L$9,FALSE))),"")</f>
        <v>510.29372331355273</v>
      </c>
      <c r="M139" s="127">
        <f ca="1">IFERROR(IF((VLOOKUP($E139,'DTOC Backsheet'!$D$5:$AF$183,M$9,FALSE))="","",(VLOOKUP($E139,'DTOC Backsheet'!$D$5:$AF$183,M$9,FALSE))),"")</f>
        <v>0</v>
      </c>
      <c r="N139" s="126">
        <f ca="1">IFERROR(IF((VLOOKUP($E139,'DTOC Backsheet'!$D$5:$AF$183,N$9,FALSE))="","",(VLOOKUP($E139,'DTOC Backsheet'!$D$5:$AF$183,N$9,FALSE))),"")</f>
        <v>0</v>
      </c>
    </row>
    <row r="140" spans="1:14" ht="15" customHeight="1" x14ac:dyDescent="0.3">
      <c r="A140" s="56">
        <v>126</v>
      </c>
      <c r="B140" s="97" t="str">
        <f ca="1">IFERROR(IF((VLOOKUP($E140,'Org List'!$AJ$10:$AL$188,3,FALSE))="","",(VLOOKUP($E140,'Org List'!$AJ$10:$AL$188,3,FALSE))),"")</f>
        <v>South East England Commissioning Region</v>
      </c>
      <c r="C140" s="98" t="str">
        <f ca="1">IFERROR(IF((VLOOKUP($E140,'Org List'!$AO$10:$AQ$188,3,FALSE))="","",(VLOOKUP($E140,'Org List'!$AO$10:$AQ$188,3,FALSE))),"")</f>
        <v>South East Region</v>
      </c>
      <c r="D140" s="116" t="str">
        <f ca="1">IFERROR(IF((VLOOKUP($E140,'Org List'!$AT$10:$AV$188,3,FALSE))="","",(VLOOKUP($E140,'Org List'!$AT$10:$AV$188,3,FALSE))),"")</f>
        <v>NHS England South East (Hampshire, Isle of Wight and Thames Valley)</v>
      </c>
      <c r="E140" s="97" t="str">
        <f t="shared" ca="1" si="3"/>
        <v>E06000038</v>
      </c>
      <c r="F140" s="99" t="str">
        <f ca="1">IF(E140="","",VLOOKUP(E140,'Org List'!$J$9:$K$488,2,0))</f>
        <v>Reading</v>
      </c>
      <c r="G140" s="123">
        <f ca="1">IFERROR(IF((VLOOKUP($E140,'DTOC Backsheet'!$D$5:$AF$183,G$9,FALSE))="","",(VLOOKUP($E140,'DTOC Backsheet'!$D$5:$AF$183,G$9,FALSE))),"")</f>
        <v>1239.8596624914669</v>
      </c>
      <c r="H140" s="124">
        <f ca="1">IFERROR(IF((VLOOKUP($E140,'DTOC Backsheet'!$D$5:$AF$183,H$9,FALSE))="","",(VLOOKUP($E140,'DTOC Backsheet'!$D$5:$AF$183,H$9,FALSE))),"")</f>
        <v>1532.758648060834</v>
      </c>
      <c r="I140" s="124">
        <f ca="1">IFERROR(IF((VLOOKUP($E140,'DTOC Backsheet'!$D$5:$AF$183,I$9,FALSE))="","",(VLOOKUP($E140,'DTOC Backsheet'!$D$5:$AF$183,I$9,FALSE))),"")</f>
        <v>1479.5764474289979</v>
      </c>
      <c r="J140" s="125">
        <f ca="1">IFERROR(IF((VLOOKUP($E140,'DTOC Backsheet'!$D$5:$AF$183,J$9,FALSE))="","",(VLOOKUP($E140,'DTOC Backsheet'!$D$5:$AF$183,J$9,FALSE))),"")</f>
        <v>955.61695694274636</v>
      </c>
      <c r="K140" s="184">
        <f ca="1">IFERROR(IF((VLOOKUP($E140,'DTOC Backsheet'!$D$5:$AF$183,K$9,FALSE))="","",(VLOOKUP($E140,'DTOC Backsheet'!$D$5:$AF$183,K$9,FALSE))),"")</f>
        <v>793.74076210874603</v>
      </c>
      <c r="L140" s="126">
        <f ca="1">IFERROR(IF((VLOOKUP($E140,'DTOC Backsheet'!$D$5:$AF$183,L$9,FALSE))="","",(VLOOKUP($E140,'DTOC Backsheet'!$D$5:$AF$183,L$9,FALSE))),"")</f>
        <v>962.65505237031152</v>
      </c>
      <c r="M140" s="127">
        <f ca="1">IFERROR(IF((VLOOKUP($E140,'DTOC Backsheet'!$D$5:$AF$183,M$9,FALSE))="","",(VLOOKUP($E140,'DTOC Backsheet'!$D$5:$AF$183,M$9,FALSE))),"")</f>
        <v>0</v>
      </c>
      <c r="N140" s="126">
        <f ca="1">IFERROR(IF((VLOOKUP($E140,'DTOC Backsheet'!$D$5:$AF$183,N$9,FALSE))="","",(VLOOKUP($E140,'DTOC Backsheet'!$D$5:$AF$183,N$9,FALSE))),"")</f>
        <v>0</v>
      </c>
    </row>
    <row r="141" spans="1:14" ht="15" customHeight="1" x14ac:dyDescent="0.3">
      <c r="A141" s="56">
        <v>127</v>
      </c>
      <c r="B141" s="97" t="str">
        <f ca="1">IFERROR(IF((VLOOKUP($E141,'Org List'!$AJ$10:$AL$188,3,FALSE))="","",(VLOOKUP($E141,'Org List'!$AJ$10:$AL$188,3,FALSE))),"")</f>
        <v>London Commissioning Region</v>
      </c>
      <c r="C141" s="98" t="str">
        <f ca="1">IFERROR(IF((VLOOKUP($E141,'Org List'!$AO$10:$AQ$188,3,FALSE))="","",(VLOOKUP($E141,'Org List'!$AO$10:$AQ$188,3,FALSE))),"")</f>
        <v>London Region</v>
      </c>
      <c r="D141" s="116" t="str">
        <f ca="1">IFERROR(IF((VLOOKUP($E141,'Org List'!$AT$10:$AV$188,3,FALSE))="","",(VLOOKUP($E141,'Org List'!$AT$10:$AV$188,3,FALSE))),"")</f>
        <v>NHS England London</v>
      </c>
      <c r="E141" s="97" t="str">
        <f t="shared" ca="1" si="3"/>
        <v>E09000026</v>
      </c>
      <c r="F141" s="99" t="str">
        <f ca="1">IF(E141="","",VLOOKUP(E141,'Org List'!$J$9:$K$488,2,0))</f>
        <v>Redbridge</v>
      </c>
      <c r="G141" s="123">
        <f ca="1">IFERROR(IF((VLOOKUP($E141,'DTOC Backsheet'!$D$5:$AF$183,G$9,FALSE))="","",(VLOOKUP($E141,'DTOC Backsheet'!$D$5:$AF$183,G$9,FALSE))),"")</f>
        <v>351.51874692863811</v>
      </c>
      <c r="H141" s="124">
        <f ca="1">IFERROR(IF((VLOOKUP($E141,'DTOC Backsheet'!$D$5:$AF$183,H$9,FALSE))="","",(VLOOKUP($E141,'DTOC Backsheet'!$D$5:$AF$183,H$9,FALSE))),"")</f>
        <v>235.08369599383735</v>
      </c>
      <c r="I141" s="124">
        <f ca="1">IFERROR(IF((VLOOKUP($E141,'DTOC Backsheet'!$D$5:$AF$183,I$9,FALSE))="","",(VLOOKUP($E141,'DTOC Backsheet'!$D$5:$AF$183,I$9,FALSE))),"")</f>
        <v>293.52258087366135</v>
      </c>
      <c r="J141" s="125">
        <f ca="1">IFERROR(IF((VLOOKUP($E141,'DTOC Backsheet'!$D$5:$AF$183,J$9,FALSE))="","",(VLOOKUP($E141,'DTOC Backsheet'!$D$5:$AF$183,J$9,FALSE))),"")</f>
        <v>359.00964550782044</v>
      </c>
      <c r="K141" s="184">
        <f ca="1">IFERROR(IF((VLOOKUP($E141,'DTOC Backsheet'!$D$5:$AF$183,K$9,FALSE))="","",(VLOOKUP($E141,'DTOC Backsheet'!$D$5:$AF$183,K$9,FALSE))),"")</f>
        <v>397.50586050805663</v>
      </c>
      <c r="L141" s="126">
        <f ca="1">IFERROR(IF((VLOOKUP($E141,'DTOC Backsheet'!$D$5:$AF$183,L$9,FALSE))="","",(VLOOKUP($E141,'DTOC Backsheet'!$D$5:$AF$183,L$9,FALSE))),"")</f>
        <v>525.53821601445998</v>
      </c>
      <c r="M141" s="127">
        <f ca="1">IFERROR(IF((VLOOKUP($E141,'DTOC Backsheet'!$D$5:$AF$183,M$9,FALSE))="","",(VLOOKUP($E141,'DTOC Backsheet'!$D$5:$AF$183,M$9,FALSE))),"")</f>
        <v>0</v>
      </c>
      <c r="N141" s="126">
        <f ca="1">IFERROR(IF((VLOOKUP($E141,'DTOC Backsheet'!$D$5:$AF$183,N$9,FALSE))="","",(VLOOKUP($E141,'DTOC Backsheet'!$D$5:$AF$183,N$9,FALSE))),"")</f>
        <v>0</v>
      </c>
    </row>
    <row r="142" spans="1:14" ht="15" customHeight="1" x14ac:dyDescent="0.3">
      <c r="A142" s="56">
        <v>128</v>
      </c>
      <c r="B142" s="97" t="str">
        <f ca="1">IFERROR(IF((VLOOKUP($E142,'Org List'!$AJ$10:$AL$188,3,FALSE))="","",(VLOOKUP($E142,'Org List'!$AJ$10:$AL$188,3,FALSE))),"")</f>
        <v>North of England Commissioning Region</v>
      </c>
      <c r="C142" s="98" t="str">
        <f ca="1">IFERROR(IF((VLOOKUP($E142,'Org List'!$AO$10:$AQ$188,3,FALSE))="","",(VLOOKUP($E142,'Org List'!$AO$10:$AQ$188,3,FALSE))),"")</f>
        <v>North East Region</v>
      </c>
      <c r="D142" s="116" t="str">
        <f ca="1">IFERROR(IF((VLOOKUP($E142,'Org List'!$AT$10:$AV$188,3,FALSE))="","",(VLOOKUP($E142,'Org List'!$AT$10:$AV$188,3,FALSE))),"")</f>
        <v>NHS England North (Cumbria And North East)</v>
      </c>
      <c r="E142" s="97" t="str">
        <f t="shared" ref="E142:E173" ca="1" si="4">IF($A142&gt;$Q$5-1,"",INDIRECT("'Comms by AT'!D"&amp;$A142+$Q$4))</f>
        <v>E06000003</v>
      </c>
      <c r="F142" s="99" t="str">
        <f ca="1">IF(E142="","",VLOOKUP(E142,'Org List'!$J$9:$K$488,2,0))</f>
        <v>Redcar and Cleveland</v>
      </c>
      <c r="G142" s="123">
        <f ca="1">IFERROR(IF((VLOOKUP($E142,'DTOC Backsheet'!$D$5:$AF$183,G$9,FALSE))="","",(VLOOKUP($E142,'DTOC Backsheet'!$D$5:$AF$183,G$9,FALSE))),"")</f>
        <v>1269.2882030861126</v>
      </c>
      <c r="H142" s="124">
        <f ca="1">IFERROR(IF((VLOOKUP($E142,'DTOC Backsheet'!$D$5:$AF$183,H$9,FALSE))="","",(VLOOKUP($E142,'DTOC Backsheet'!$D$5:$AF$183,H$9,FALSE))),"")</f>
        <v>1492.358460999576</v>
      </c>
      <c r="I142" s="124">
        <f ca="1">IFERROR(IF((VLOOKUP($E142,'DTOC Backsheet'!$D$5:$AF$183,I$9,FALSE))="","",(VLOOKUP($E142,'DTOC Backsheet'!$D$5:$AF$183,I$9,FALSE))),"")</f>
        <v>1252.6962004313921</v>
      </c>
      <c r="J142" s="125">
        <f ca="1">IFERROR(IF((VLOOKUP($E142,'DTOC Backsheet'!$D$5:$AF$183,J$9,FALSE))="","",(VLOOKUP($E142,'DTOC Backsheet'!$D$5:$AF$183,J$9,FALSE))),"")</f>
        <v>1634.4117480333164</v>
      </c>
      <c r="K142" s="184">
        <f ca="1">IFERROR(IF((VLOOKUP($E142,'DTOC Backsheet'!$D$5:$AF$183,K$9,FALSE))="","",(VLOOKUP($E142,'DTOC Backsheet'!$D$5:$AF$183,K$9,FALSE))),"")</f>
        <v>1859.050919284502</v>
      </c>
      <c r="L142" s="126">
        <f ca="1">IFERROR(IF((VLOOKUP($E142,'DTOC Backsheet'!$D$5:$AF$183,L$9,FALSE))="","",(VLOOKUP($E142,'DTOC Backsheet'!$D$5:$AF$183,L$9,FALSE))),"")</f>
        <v>1627.940660795628</v>
      </c>
      <c r="M142" s="127">
        <f ca="1">IFERROR(IF((VLOOKUP($E142,'DTOC Backsheet'!$D$5:$AF$183,M$9,FALSE))="","",(VLOOKUP($E142,'DTOC Backsheet'!$D$5:$AF$183,M$9,FALSE))),"")</f>
        <v>0</v>
      </c>
      <c r="N142" s="126">
        <f ca="1">IFERROR(IF((VLOOKUP($E142,'DTOC Backsheet'!$D$5:$AF$183,N$9,FALSE))="","",(VLOOKUP($E142,'DTOC Backsheet'!$D$5:$AF$183,N$9,FALSE))),"")</f>
        <v>0</v>
      </c>
    </row>
    <row r="143" spans="1:14" ht="15" customHeight="1" x14ac:dyDescent="0.3">
      <c r="A143" s="56">
        <v>129</v>
      </c>
      <c r="B143" s="97" t="str">
        <f ca="1">IFERROR(IF((VLOOKUP($E143,'Org List'!$AJ$10:$AL$188,3,FALSE))="","",(VLOOKUP($E143,'Org List'!$AJ$10:$AL$188,3,FALSE))),"")</f>
        <v>London Commissioning Region</v>
      </c>
      <c r="C143" s="98" t="str">
        <f ca="1">IFERROR(IF((VLOOKUP($E143,'Org List'!$AO$10:$AQ$188,3,FALSE))="","",(VLOOKUP($E143,'Org List'!$AO$10:$AQ$188,3,FALSE))),"")</f>
        <v>London Region</v>
      </c>
      <c r="D143" s="116" t="str">
        <f ca="1">IFERROR(IF((VLOOKUP($E143,'Org List'!$AT$10:$AV$188,3,FALSE))="","",(VLOOKUP($E143,'Org List'!$AT$10:$AV$188,3,FALSE))),"")</f>
        <v>NHS England London</v>
      </c>
      <c r="E143" s="97" t="str">
        <f t="shared" ca="1" si="4"/>
        <v>E09000027</v>
      </c>
      <c r="F143" s="99" t="str">
        <f ca="1">IF(E143="","",VLOOKUP(E143,'Org List'!$J$9:$K$488,2,0))</f>
        <v>Richmond upon Thames</v>
      </c>
      <c r="G143" s="123">
        <f ca="1">IFERROR(IF((VLOOKUP($E143,'DTOC Backsheet'!$D$5:$AF$183,G$9,FALSE))="","",(VLOOKUP($E143,'DTOC Backsheet'!$D$5:$AF$183,G$9,FALSE))),"")</f>
        <v>955.11364391131656</v>
      </c>
      <c r="H143" s="124">
        <f ca="1">IFERROR(IF((VLOOKUP($E143,'DTOC Backsheet'!$D$5:$AF$183,H$9,FALSE))="","",(VLOOKUP($E143,'DTOC Backsheet'!$D$5:$AF$183,H$9,FALSE))),"")</f>
        <v>897.32860425882393</v>
      </c>
      <c r="I143" s="124">
        <f ca="1">IFERROR(IF((VLOOKUP($E143,'DTOC Backsheet'!$D$5:$AF$183,I$9,FALSE))="","",(VLOOKUP($E143,'DTOC Backsheet'!$D$5:$AF$183,I$9,FALSE))),"")</f>
        <v>793.04985454110715</v>
      </c>
      <c r="J143" s="125">
        <f ca="1">IFERROR(IF((VLOOKUP($E143,'DTOC Backsheet'!$D$5:$AF$183,J$9,FALSE))="","",(VLOOKUP($E143,'DTOC Backsheet'!$D$5:$AF$183,J$9,FALSE))),"")</f>
        <v>819.47393137899394</v>
      </c>
      <c r="K143" s="184">
        <f ca="1">IFERROR(IF((VLOOKUP($E143,'DTOC Backsheet'!$D$5:$AF$183,K$9,FALSE))="","",(VLOOKUP($E143,'DTOC Backsheet'!$D$5:$AF$183,K$9,FALSE))),"")</f>
        <v>786.74733667536009</v>
      </c>
      <c r="L143" s="126">
        <f ca="1">IFERROR(IF((VLOOKUP($E143,'DTOC Backsheet'!$D$5:$AF$183,L$9,FALSE))="","",(VLOOKUP($E143,'DTOC Backsheet'!$D$5:$AF$183,L$9,FALSE))),"")</f>
        <v>813.58314433234</v>
      </c>
      <c r="M143" s="127">
        <f ca="1">IFERROR(IF((VLOOKUP($E143,'DTOC Backsheet'!$D$5:$AF$183,M$9,FALSE))="","",(VLOOKUP($E143,'DTOC Backsheet'!$D$5:$AF$183,M$9,FALSE))),"")</f>
        <v>0</v>
      </c>
      <c r="N143" s="126">
        <f ca="1">IFERROR(IF((VLOOKUP($E143,'DTOC Backsheet'!$D$5:$AF$183,N$9,FALSE))="","",(VLOOKUP($E143,'DTOC Backsheet'!$D$5:$AF$183,N$9,FALSE))),"")</f>
        <v>0</v>
      </c>
    </row>
    <row r="144" spans="1:14" ht="15" customHeight="1" x14ac:dyDescent="0.3">
      <c r="A144" s="56">
        <v>130</v>
      </c>
      <c r="B144" s="97" t="str">
        <f ca="1">IFERROR(IF((VLOOKUP($E144,'Org List'!$AJ$10:$AL$188,3,FALSE))="","",(VLOOKUP($E144,'Org List'!$AJ$10:$AL$188,3,FALSE))),"")</f>
        <v>North of England Commissioning Region</v>
      </c>
      <c r="C144" s="98" t="str">
        <f ca="1">IFERROR(IF((VLOOKUP($E144,'Org List'!$AO$10:$AQ$188,3,FALSE))="","",(VLOOKUP($E144,'Org List'!$AO$10:$AQ$188,3,FALSE))),"")</f>
        <v>North West Region</v>
      </c>
      <c r="D144" s="116" t="str">
        <f ca="1">IFERROR(IF((VLOOKUP($E144,'Org List'!$AT$10:$AV$188,3,FALSE))="","",(VLOOKUP($E144,'Org List'!$AT$10:$AV$188,3,FALSE))),"")</f>
        <v>NHS England North (Greater Manchester)</v>
      </c>
      <c r="E144" s="97" t="str">
        <f t="shared" ca="1" si="4"/>
        <v>E08000005</v>
      </c>
      <c r="F144" s="99" t="str">
        <f ca="1">IF(E144="","",VLOOKUP(E144,'Org List'!$J$9:$K$488,2,0))</f>
        <v>Rochdale</v>
      </c>
      <c r="G144" s="123">
        <f ca="1">IFERROR(IF((VLOOKUP($E144,'DTOC Backsheet'!$D$5:$AF$183,G$9,FALSE))="","",(VLOOKUP($E144,'DTOC Backsheet'!$D$5:$AF$183,G$9,FALSE))),"")</f>
        <v>290.38483505780641</v>
      </c>
      <c r="H144" s="124">
        <f ca="1">IFERROR(IF((VLOOKUP($E144,'DTOC Backsheet'!$D$5:$AF$183,H$9,FALSE))="","",(VLOOKUP($E144,'DTOC Backsheet'!$D$5:$AF$183,H$9,FALSE))),"")</f>
        <v>444.8960205854591</v>
      </c>
      <c r="I144" s="124">
        <f ca="1">IFERROR(IF((VLOOKUP($E144,'DTOC Backsheet'!$D$5:$AF$183,I$9,FALSE))="","",(VLOOKUP($E144,'DTOC Backsheet'!$D$5:$AF$183,I$9,FALSE))),"")</f>
        <v>506.82073696424595</v>
      </c>
      <c r="J144" s="125">
        <f ca="1">IFERROR(IF((VLOOKUP($E144,'DTOC Backsheet'!$D$5:$AF$183,J$9,FALSE))="","",(VLOOKUP($E144,'DTOC Backsheet'!$D$5:$AF$183,J$9,FALSE))),"")</f>
        <v>655.03037318043653</v>
      </c>
      <c r="K144" s="184">
        <f ca="1">IFERROR(IF((VLOOKUP($E144,'DTOC Backsheet'!$D$5:$AF$183,K$9,FALSE))="","",(VLOOKUP($E144,'DTOC Backsheet'!$D$5:$AF$183,K$9,FALSE))),"")</f>
        <v>680.31647214512248</v>
      </c>
      <c r="L144" s="126">
        <f ca="1">IFERROR(IF((VLOOKUP($E144,'DTOC Backsheet'!$D$5:$AF$183,L$9,FALSE))="","",(VLOOKUP($E144,'DTOC Backsheet'!$D$5:$AF$183,L$9,FALSE))),"")</f>
        <v>615.29507480735856</v>
      </c>
      <c r="M144" s="127">
        <f ca="1">IFERROR(IF((VLOOKUP($E144,'DTOC Backsheet'!$D$5:$AF$183,M$9,FALSE))="","",(VLOOKUP($E144,'DTOC Backsheet'!$D$5:$AF$183,M$9,FALSE))),"")</f>
        <v>0</v>
      </c>
      <c r="N144" s="126">
        <f ca="1">IFERROR(IF((VLOOKUP($E144,'DTOC Backsheet'!$D$5:$AF$183,N$9,FALSE))="","",(VLOOKUP($E144,'DTOC Backsheet'!$D$5:$AF$183,N$9,FALSE))),"")</f>
        <v>0</v>
      </c>
    </row>
    <row r="145" spans="1:14" ht="15" customHeight="1" x14ac:dyDescent="0.3">
      <c r="A145" s="56">
        <v>131</v>
      </c>
      <c r="B145" s="97" t="str">
        <f ca="1">IFERROR(IF((VLOOKUP($E145,'Org List'!$AJ$10:$AL$188,3,FALSE))="","",(VLOOKUP($E145,'Org List'!$AJ$10:$AL$188,3,FALSE))),"")</f>
        <v>North of England Commissioning Region</v>
      </c>
      <c r="C145" s="98" t="str">
        <f ca="1">IFERROR(IF((VLOOKUP($E145,'Org List'!$AO$10:$AQ$188,3,FALSE))="","",(VLOOKUP($E145,'Org List'!$AO$10:$AQ$188,3,FALSE))),"")</f>
        <v>Yorkshire and The Humber Region</v>
      </c>
      <c r="D145" s="116" t="str">
        <f ca="1">IFERROR(IF((VLOOKUP($E145,'Org List'!$AT$10:$AV$188,3,FALSE))="","",(VLOOKUP($E145,'Org List'!$AT$10:$AV$188,3,FALSE))),"")</f>
        <v>NHS England North (Yorkshire And Humber)</v>
      </c>
      <c r="E145" s="97" t="str">
        <f t="shared" ca="1" si="4"/>
        <v>E08000018</v>
      </c>
      <c r="F145" s="99" t="str">
        <f ca="1">IF(E145="","",VLOOKUP(E145,'Org List'!$J$9:$K$488,2,0))</f>
        <v>Rotherham</v>
      </c>
      <c r="G145" s="123">
        <f ca="1">IFERROR(IF((VLOOKUP($E145,'DTOC Backsheet'!$D$5:$AF$183,G$9,FALSE))="","",(VLOOKUP($E145,'DTOC Backsheet'!$D$5:$AF$183,G$9,FALSE))),"")</f>
        <v>1311.3531110120718</v>
      </c>
      <c r="H145" s="124">
        <f ca="1">IFERROR(IF((VLOOKUP($E145,'DTOC Backsheet'!$D$5:$AF$183,H$9,FALSE))="","",(VLOOKUP($E145,'DTOC Backsheet'!$D$5:$AF$183,H$9,FALSE))),"")</f>
        <v>1163.1174065533746</v>
      </c>
      <c r="I145" s="124">
        <f ca="1">IFERROR(IF((VLOOKUP($E145,'DTOC Backsheet'!$D$5:$AF$183,I$9,FALSE))="","",(VLOOKUP($E145,'DTOC Backsheet'!$D$5:$AF$183,I$9,FALSE))),"")</f>
        <v>712.11269788982122</v>
      </c>
      <c r="J145" s="125">
        <f ca="1">IFERROR(IF((VLOOKUP($E145,'DTOC Backsheet'!$D$5:$AF$183,J$9,FALSE))="","",(VLOOKUP($E145,'DTOC Backsheet'!$D$5:$AF$183,J$9,FALSE))),"")</f>
        <v>592.88316386345537</v>
      </c>
      <c r="K145" s="184">
        <f ca="1">IFERROR(IF((VLOOKUP($E145,'DTOC Backsheet'!$D$5:$AF$183,K$9,FALSE))="","",(VLOOKUP($E145,'DTOC Backsheet'!$D$5:$AF$183,K$9,FALSE))),"")</f>
        <v>650.38365000832198</v>
      </c>
      <c r="L145" s="126">
        <f ca="1">IFERROR(IF((VLOOKUP($E145,'DTOC Backsheet'!$D$5:$AF$183,L$9,FALSE))="","",(VLOOKUP($E145,'DTOC Backsheet'!$D$5:$AF$183,L$9,FALSE))),"")</f>
        <v>978.47465918785429</v>
      </c>
      <c r="M145" s="127">
        <f ca="1">IFERROR(IF((VLOOKUP($E145,'DTOC Backsheet'!$D$5:$AF$183,M$9,FALSE))="","",(VLOOKUP($E145,'DTOC Backsheet'!$D$5:$AF$183,M$9,FALSE))),"")</f>
        <v>0</v>
      </c>
      <c r="N145" s="126">
        <f ca="1">IFERROR(IF((VLOOKUP($E145,'DTOC Backsheet'!$D$5:$AF$183,N$9,FALSE))="","",(VLOOKUP($E145,'DTOC Backsheet'!$D$5:$AF$183,N$9,FALSE))),"")</f>
        <v>0</v>
      </c>
    </row>
    <row r="146" spans="1:14" ht="15" customHeight="1" x14ac:dyDescent="0.3">
      <c r="A146" s="56">
        <v>132</v>
      </c>
      <c r="B146" s="97" t="str">
        <f ca="1">IFERROR(IF((VLOOKUP($E146,'Org List'!$AJ$10:$AL$188,3,FALSE))="","",(VLOOKUP($E146,'Org List'!$AJ$10:$AL$188,3,FALSE))),"")</f>
        <v>Midlands and East of England Commissioning Region</v>
      </c>
      <c r="C146" s="98" t="str">
        <f ca="1">IFERROR(IF((VLOOKUP($E146,'Org List'!$AO$10:$AQ$188,3,FALSE))="","",(VLOOKUP($E146,'Org List'!$AO$10:$AQ$188,3,FALSE))),"")</f>
        <v>East Midlands Region</v>
      </c>
      <c r="D146" s="116" t="str">
        <f ca="1">IFERROR(IF((VLOOKUP($E146,'Org List'!$AT$10:$AV$188,3,FALSE))="","",(VLOOKUP($E146,'Org List'!$AT$10:$AV$188,3,FALSE))),"")</f>
        <v>NHS England Midlands And East (Central Midlands)</v>
      </c>
      <c r="E146" s="97" t="str">
        <f t="shared" ca="1" si="4"/>
        <v>E06000017</v>
      </c>
      <c r="F146" s="99" t="str">
        <f ca="1">IF(E146="","",VLOOKUP(E146,'Org List'!$J$9:$K$488,2,0))</f>
        <v>Rutland</v>
      </c>
      <c r="G146" s="123">
        <f ca="1">IFERROR(IF((VLOOKUP($E146,'DTOC Backsheet'!$D$5:$AF$183,G$9,FALSE))="","",(VLOOKUP($E146,'DTOC Backsheet'!$D$5:$AF$183,G$9,FALSE))),"")</f>
        <v>602.35264435964552</v>
      </c>
      <c r="H146" s="124">
        <f ca="1">IFERROR(IF((VLOOKUP($E146,'DTOC Backsheet'!$D$5:$AF$183,H$9,FALSE))="","",(VLOOKUP($E146,'DTOC Backsheet'!$D$5:$AF$183,H$9,FALSE))),"")</f>
        <v>510.89596013750042</v>
      </c>
      <c r="I146" s="124">
        <f ca="1">IFERROR(IF((VLOOKUP($E146,'DTOC Backsheet'!$D$5:$AF$183,I$9,FALSE))="","",(VLOOKUP($E146,'DTOC Backsheet'!$D$5:$AF$183,I$9,FALSE))),"")</f>
        <v>425.74663344791696</v>
      </c>
      <c r="J146" s="125">
        <f ca="1">IFERROR(IF((VLOOKUP($E146,'DTOC Backsheet'!$D$5:$AF$183,J$9,FALSE))="","",(VLOOKUP($E146,'DTOC Backsheet'!$D$5:$AF$183,J$9,FALSE))),"")</f>
        <v>480.1737224008229</v>
      </c>
      <c r="K146" s="184">
        <f ca="1">IFERROR(IF((VLOOKUP($E146,'DTOC Backsheet'!$D$5:$AF$183,K$9,FALSE))="","",(VLOOKUP($E146,'DTOC Backsheet'!$D$5:$AF$183,K$9,FALSE))),"")</f>
        <v>601.01214260765244</v>
      </c>
      <c r="L146" s="126">
        <f ca="1">IFERROR(IF((VLOOKUP($E146,'DTOC Backsheet'!$D$5:$AF$183,L$9,FALSE))="","",(VLOOKUP($E146,'DTOC Backsheet'!$D$5:$AF$183,L$9,FALSE))),"")</f>
        <v>483.35368082731839</v>
      </c>
      <c r="M146" s="127">
        <f ca="1">IFERROR(IF((VLOOKUP($E146,'DTOC Backsheet'!$D$5:$AF$183,M$9,FALSE))="","",(VLOOKUP($E146,'DTOC Backsheet'!$D$5:$AF$183,M$9,FALSE))),"")</f>
        <v>0</v>
      </c>
      <c r="N146" s="126">
        <f ca="1">IFERROR(IF((VLOOKUP($E146,'DTOC Backsheet'!$D$5:$AF$183,N$9,FALSE))="","",(VLOOKUP($E146,'DTOC Backsheet'!$D$5:$AF$183,N$9,FALSE))),"")</f>
        <v>0</v>
      </c>
    </row>
    <row r="147" spans="1:14" ht="15" customHeight="1" x14ac:dyDescent="0.3">
      <c r="A147" s="56">
        <v>133</v>
      </c>
      <c r="B147" s="97" t="str">
        <f ca="1">IFERROR(IF((VLOOKUP($E147,'Org List'!$AJ$10:$AL$188,3,FALSE))="","",(VLOOKUP($E147,'Org List'!$AJ$10:$AL$188,3,FALSE))),"")</f>
        <v>North of England Commissioning Region</v>
      </c>
      <c r="C147" s="98" t="str">
        <f ca="1">IFERROR(IF((VLOOKUP($E147,'Org List'!$AO$10:$AQ$188,3,FALSE))="","",(VLOOKUP($E147,'Org List'!$AO$10:$AQ$188,3,FALSE))),"")</f>
        <v>North West Region</v>
      </c>
      <c r="D147" s="116" t="str">
        <f ca="1">IFERROR(IF((VLOOKUP($E147,'Org List'!$AT$10:$AV$188,3,FALSE))="","",(VLOOKUP($E147,'Org List'!$AT$10:$AV$188,3,FALSE))),"")</f>
        <v>NHS England North (Greater Manchester)</v>
      </c>
      <c r="E147" s="97" t="str">
        <f t="shared" ca="1" si="4"/>
        <v>E08000006</v>
      </c>
      <c r="F147" s="99" t="str">
        <f ca="1">IF(E147="","",VLOOKUP(E147,'Org List'!$J$9:$K$488,2,0))</f>
        <v>Salford</v>
      </c>
      <c r="G147" s="123">
        <f ca="1">IFERROR(IF((VLOOKUP($E147,'DTOC Backsheet'!$D$5:$AF$183,G$9,FALSE))="","",(VLOOKUP($E147,'DTOC Backsheet'!$D$5:$AF$183,G$9,FALSE))),"")</f>
        <v>952.59997444742555</v>
      </c>
      <c r="H147" s="124">
        <f ca="1">IFERROR(IF((VLOOKUP($E147,'DTOC Backsheet'!$D$5:$AF$183,H$9,FALSE))="","",(VLOOKUP($E147,'DTOC Backsheet'!$D$5:$AF$183,H$9,FALSE))),"")</f>
        <v>891.7848473233679</v>
      </c>
      <c r="I147" s="124">
        <f ca="1">IFERROR(IF((VLOOKUP($E147,'DTOC Backsheet'!$D$5:$AF$183,I$9,FALSE))="","",(VLOOKUP($E147,'DTOC Backsheet'!$D$5:$AF$183,I$9,FALSE))),"")</f>
        <v>681.74268557557173</v>
      </c>
      <c r="J147" s="125">
        <f ca="1">IFERROR(IF((VLOOKUP($E147,'DTOC Backsheet'!$D$5:$AF$183,J$9,FALSE))="","",(VLOOKUP($E147,'DTOC Backsheet'!$D$5:$AF$183,J$9,FALSE))),"")</f>
        <v>709.52899472956142</v>
      </c>
      <c r="K147" s="184">
        <f ca="1">IFERROR(IF((VLOOKUP($E147,'DTOC Backsheet'!$D$5:$AF$183,K$9,FALSE))="","",(VLOOKUP($E147,'DTOC Backsheet'!$D$5:$AF$183,K$9,FALSE))),"")</f>
        <v>386.27653008199621</v>
      </c>
      <c r="L147" s="126">
        <f ca="1">IFERROR(IF((VLOOKUP($E147,'DTOC Backsheet'!$D$5:$AF$183,L$9,FALSE))="","",(VLOOKUP($E147,'DTOC Backsheet'!$D$5:$AF$183,L$9,FALSE))),"")</f>
        <v>467.0896462438875</v>
      </c>
      <c r="M147" s="127">
        <f ca="1">IFERROR(IF((VLOOKUP($E147,'DTOC Backsheet'!$D$5:$AF$183,M$9,FALSE))="","",(VLOOKUP($E147,'DTOC Backsheet'!$D$5:$AF$183,M$9,FALSE))),"")</f>
        <v>0</v>
      </c>
      <c r="N147" s="126">
        <f ca="1">IFERROR(IF((VLOOKUP($E147,'DTOC Backsheet'!$D$5:$AF$183,N$9,FALSE))="","",(VLOOKUP($E147,'DTOC Backsheet'!$D$5:$AF$183,N$9,FALSE))),"")</f>
        <v>0</v>
      </c>
    </row>
    <row r="148" spans="1:14" ht="15" customHeight="1" x14ac:dyDescent="0.3">
      <c r="A148" s="56">
        <v>134</v>
      </c>
      <c r="B148" s="97" t="str">
        <f ca="1">IFERROR(IF((VLOOKUP($E148,'Org List'!$AJ$10:$AL$188,3,FALSE))="","",(VLOOKUP($E148,'Org List'!$AJ$10:$AL$188,3,FALSE))),"")</f>
        <v>Midlands and East of England Commissioning Region</v>
      </c>
      <c r="C148" s="98" t="str">
        <f ca="1">IFERROR(IF((VLOOKUP($E148,'Org List'!$AO$10:$AQ$188,3,FALSE))="","",(VLOOKUP($E148,'Org List'!$AO$10:$AQ$188,3,FALSE))),"")</f>
        <v>West Midlands Region</v>
      </c>
      <c r="D148" s="116" t="str">
        <f ca="1">IFERROR(IF((VLOOKUP($E148,'Org List'!$AT$10:$AV$188,3,FALSE))="","",(VLOOKUP($E148,'Org List'!$AT$10:$AV$188,3,FALSE))),"")</f>
        <v>NHS England Midlands And East (West Midlands)</v>
      </c>
      <c r="E148" s="97" t="str">
        <f t="shared" ca="1" si="4"/>
        <v>E08000028</v>
      </c>
      <c r="F148" s="99" t="str">
        <f ca="1">IF(E148="","",VLOOKUP(E148,'Org List'!$J$9:$K$488,2,0))</f>
        <v>Sandwell</v>
      </c>
      <c r="G148" s="123">
        <f ca="1">IFERROR(IF((VLOOKUP($E148,'DTOC Backsheet'!$D$5:$AF$183,G$9,FALSE))="","",(VLOOKUP($E148,'DTOC Backsheet'!$D$5:$AF$183,G$9,FALSE))),"")</f>
        <v>570.83231033636139</v>
      </c>
      <c r="H148" s="124">
        <f ca="1">IFERROR(IF((VLOOKUP($E148,'DTOC Backsheet'!$D$5:$AF$183,H$9,FALSE))="","",(VLOOKUP($E148,'DTOC Backsheet'!$D$5:$AF$183,H$9,FALSE))),"")</f>
        <v>483.26376953924216</v>
      </c>
      <c r="I148" s="124">
        <f ca="1">IFERROR(IF((VLOOKUP($E148,'DTOC Backsheet'!$D$5:$AF$183,I$9,FALSE))="","",(VLOOKUP($E148,'DTOC Backsheet'!$D$5:$AF$183,I$9,FALSE))),"")</f>
        <v>348.22816924461904</v>
      </c>
      <c r="J148" s="125">
        <f ca="1">IFERROR(IF((VLOOKUP($E148,'DTOC Backsheet'!$D$5:$AF$183,J$9,FALSE))="","",(VLOOKUP($E148,'DTOC Backsheet'!$D$5:$AF$183,J$9,FALSE))),"")</f>
        <v>333.51190455491246</v>
      </c>
      <c r="K148" s="184">
        <f ca="1">IFERROR(IF((VLOOKUP($E148,'DTOC Backsheet'!$D$5:$AF$183,K$9,FALSE))="","",(VLOOKUP($E148,'DTOC Backsheet'!$D$5:$AF$183,K$9,FALSE))),"")</f>
        <v>377.03114088098027</v>
      </c>
      <c r="L148" s="126">
        <f ca="1">IFERROR(IF((VLOOKUP($E148,'DTOC Backsheet'!$D$5:$AF$183,L$9,FALSE))="","",(VLOOKUP($E148,'DTOC Backsheet'!$D$5:$AF$183,L$9,FALSE))),"")</f>
        <v>263.96247080016855</v>
      </c>
      <c r="M148" s="127">
        <f ca="1">IFERROR(IF((VLOOKUP($E148,'DTOC Backsheet'!$D$5:$AF$183,M$9,FALSE))="","",(VLOOKUP($E148,'DTOC Backsheet'!$D$5:$AF$183,M$9,FALSE))),"")</f>
        <v>0</v>
      </c>
      <c r="N148" s="126">
        <f ca="1">IFERROR(IF((VLOOKUP($E148,'DTOC Backsheet'!$D$5:$AF$183,N$9,FALSE))="","",(VLOOKUP($E148,'DTOC Backsheet'!$D$5:$AF$183,N$9,FALSE))),"")</f>
        <v>0</v>
      </c>
    </row>
    <row r="149" spans="1:14" ht="15" customHeight="1" x14ac:dyDescent="0.3">
      <c r="A149" s="56">
        <v>135</v>
      </c>
      <c r="B149" s="97" t="str">
        <f ca="1">IFERROR(IF((VLOOKUP($E149,'Org List'!$AJ$10:$AL$188,3,FALSE))="","",(VLOOKUP($E149,'Org List'!$AJ$10:$AL$188,3,FALSE))),"")</f>
        <v>North of England Commissioning Region</v>
      </c>
      <c r="C149" s="98" t="str">
        <f ca="1">IFERROR(IF((VLOOKUP($E149,'Org List'!$AO$10:$AQ$188,3,FALSE))="","",(VLOOKUP($E149,'Org List'!$AO$10:$AQ$188,3,FALSE))),"")</f>
        <v>North West Region</v>
      </c>
      <c r="D149" s="116" t="str">
        <f ca="1">IFERROR(IF((VLOOKUP($E149,'Org List'!$AT$10:$AV$188,3,FALSE))="","",(VLOOKUP($E149,'Org List'!$AT$10:$AV$188,3,FALSE))),"")</f>
        <v>NHS England North (Cheshire And Merseyside)</v>
      </c>
      <c r="E149" s="97" t="str">
        <f t="shared" ca="1" si="4"/>
        <v>E08000014</v>
      </c>
      <c r="F149" s="99" t="str">
        <f ca="1">IF(E149="","",VLOOKUP(E149,'Org List'!$J$9:$K$488,2,0))</f>
        <v>Sefton</v>
      </c>
      <c r="G149" s="123">
        <f ca="1">IFERROR(IF((VLOOKUP($E149,'DTOC Backsheet'!$D$5:$AF$183,G$9,FALSE))="","",(VLOOKUP($E149,'DTOC Backsheet'!$D$5:$AF$183,G$9,FALSE))),"")</f>
        <v>1303.1776546420899</v>
      </c>
      <c r="H149" s="124">
        <f ca="1">IFERROR(IF((VLOOKUP($E149,'DTOC Backsheet'!$D$5:$AF$183,H$9,FALSE))="","",(VLOOKUP($E149,'DTOC Backsheet'!$D$5:$AF$183,H$9,FALSE))),"")</f>
        <v>1228.0900147008933</v>
      </c>
      <c r="I149" s="124">
        <f ca="1">IFERROR(IF((VLOOKUP($E149,'DTOC Backsheet'!$D$5:$AF$183,I$9,FALSE))="","",(VLOOKUP($E149,'DTOC Backsheet'!$D$5:$AF$183,I$9,FALSE))),"")</f>
        <v>1564.6273888951714</v>
      </c>
      <c r="J149" s="125">
        <f ca="1">IFERROR(IF((VLOOKUP($E149,'DTOC Backsheet'!$D$5:$AF$183,J$9,FALSE))="","",(VLOOKUP($E149,'DTOC Backsheet'!$D$5:$AF$183,J$9,FALSE))),"")</f>
        <v>1315.4222563861101</v>
      </c>
      <c r="K149" s="184">
        <f ca="1">IFERROR(IF((VLOOKUP($E149,'DTOC Backsheet'!$D$5:$AF$183,K$9,FALSE))="","",(VLOOKUP($E149,'DTOC Backsheet'!$D$5:$AF$183,K$9,FALSE))),"")</f>
        <v>1168.8131228725692</v>
      </c>
      <c r="L149" s="126">
        <f ca="1">IFERROR(IF((VLOOKUP($E149,'DTOC Backsheet'!$D$5:$AF$183,L$9,FALSE))="","",(VLOOKUP($E149,'DTOC Backsheet'!$D$5:$AF$183,L$9,FALSE))),"")</f>
        <v>1298.2802653906808</v>
      </c>
      <c r="M149" s="127">
        <f ca="1">IFERROR(IF((VLOOKUP($E149,'DTOC Backsheet'!$D$5:$AF$183,M$9,FALSE))="","",(VLOOKUP($E149,'DTOC Backsheet'!$D$5:$AF$183,M$9,FALSE))),"")</f>
        <v>0</v>
      </c>
      <c r="N149" s="126">
        <f ca="1">IFERROR(IF((VLOOKUP($E149,'DTOC Backsheet'!$D$5:$AF$183,N$9,FALSE))="","",(VLOOKUP($E149,'DTOC Backsheet'!$D$5:$AF$183,N$9,FALSE))),"")</f>
        <v>0</v>
      </c>
    </row>
    <row r="150" spans="1:14" ht="15" customHeight="1" x14ac:dyDescent="0.3">
      <c r="A150" s="56">
        <v>136</v>
      </c>
      <c r="B150" s="97" t="str">
        <f ca="1">IFERROR(IF((VLOOKUP($E150,'Org List'!$AJ$10:$AL$188,3,FALSE))="","",(VLOOKUP($E150,'Org List'!$AJ$10:$AL$188,3,FALSE))),"")</f>
        <v>North of England Commissioning Region</v>
      </c>
      <c r="C150" s="98" t="str">
        <f ca="1">IFERROR(IF((VLOOKUP($E150,'Org List'!$AO$10:$AQ$188,3,FALSE))="","",(VLOOKUP($E150,'Org List'!$AO$10:$AQ$188,3,FALSE))),"")</f>
        <v>Yorkshire and The Humber Region</v>
      </c>
      <c r="D150" s="116" t="str">
        <f ca="1">IFERROR(IF((VLOOKUP($E150,'Org List'!$AT$10:$AV$188,3,FALSE))="","",(VLOOKUP($E150,'Org List'!$AT$10:$AV$188,3,FALSE))),"")</f>
        <v>NHS England North (Yorkshire And Humber)</v>
      </c>
      <c r="E150" s="97" t="str">
        <f t="shared" ca="1" si="4"/>
        <v>E08000019</v>
      </c>
      <c r="F150" s="99" t="str">
        <f ca="1">IF(E150="","",VLOOKUP(E150,'Org List'!$J$9:$K$488,2,0))</f>
        <v>Sheffield</v>
      </c>
      <c r="G150" s="123">
        <f ca="1">IFERROR(IF((VLOOKUP($E150,'DTOC Backsheet'!$D$5:$AF$183,G$9,FALSE))="","",(VLOOKUP($E150,'DTOC Backsheet'!$D$5:$AF$183,G$9,FALSE))),"")</f>
        <v>2074.6671987438349</v>
      </c>
      <c r="H150" s="124">
        <f ca="1">IFERROR(IF((VLOOKUP($E150,'DTOC Backsheet'!$D$5:$AF$183,H$9,FALSE))="","",(VLOOKUP($E150,'DTOC Backsheet'!$D$5:$AF$183,H$9,FALSE))),"")</f>
        <v>1635.9204139791709</v>
      </c>
      <c r="I150" s="124">
        <f ca="1">IFERROR(IF((VLOOKUP($E150,'DTOC Backsheet'!$D$5:$AF$183,I$9,FALSE))="","",(VLOOKUP($E150,'DTOC Backsheet'!$D$5:$AF$183,I$9,FALSE))),"")</f>
        <v>1233.8262276451683</v>
      </c>
      <c r="J150" s="125">
        <f ca="1">IFERROR(IF((VLOOKUP($E150,'DTOC Backsheet'!$D$5:$AF$183,J$9,FALSE))="","",(VLOOKUP($E150,'DTOC Backsheet'!$D$5:$AF$183,J$9,FALSE))),"")</f>
        <v>2018.5768641720044</v>
      </c>
      <c r="K150" s="184">
        <f ca="1">IFERROR(IF((VLOOKUP($E150,'DTOC Backsheet'!$D$5:$AF$183,K$9,FALSE))="","",(VLOOKUP($E150,'DTOC Backsheet'!$D$5:$AF$183,K$9,FALSE))),"")</f>
        <v>1437.5301819375688</v>
      </c>
      <c r="L150" s="126">
        <f ca="1">IFERROR(IF((VLOOKUP($E150,'DTOC Backsheet'!$D$5:$AF$183,L$9,FALSE))="","",(VLOOKUP($E150,'DTOC Backsheet'!$D$5:$AF$183,L$9,FALSE))),"")</f>
        <v>1598.955984976735</v>
      </c>
      <c r="M150" s="127">
        <f ca="1">IFERROR(IF((VLOOKUP($E150,'DTOC Backsheet'!$D$5:$AF$183,M$9,FALSE))="","",(VLOOKUP($E150,'DTOC Backsheet'!$D$5:$AF$183,M$9,FALSE))),"")</f>
        <v>0</v>
      </c>
      <c r="N150" s="126">
        <f ca="1">IFERROR(IF((VLOOKUP($E150,'DTOC Backsheet'!$D$5:$AF$183,N$9,FALSE))="","",(VLOOKUP($E150,'DTOC Backsheet'!$D$5:$AF$183,N$9,FALSE))),"")</f>
        <v>0</v>
      </c>
    </row>
    <row r="151" spans="1:14" ht="15" customHeight="1" x14ac:dyDescent="0.3">
      <c r="A151" s="56">
        <v>137</v>
      </c>
      <c r="B151" s="97" t="str">
        <f ca="1">IFERROR(IF((VLOOKUP($E151,'Org List'!$AJ$10:$AL$188,3,FALSE))="","",(VLOOKUP($E151,'Org List'!$AJ$10:$AL$188,3,FALSE))),"")</f>
        <v>Midlands and East of England Commissioning Region</v>
      </c>
      <c r="C151" s="98" t="str">
        <f ca="1">IFERROR(IF((VLOOKUP($E151,'Org List'!$AO$10:$AQ$188,3,FALSE))="","",(VLOOKUP($E151,'Org List'!$AO$10:$AQ$188,3,FALSE))),"")</f>
        <v>West Midlands Region</v>
      </c>
      <c r="D151" s="116" t="str">
        <f ca="1">IFERROR(IF((VLOOKUP($E151,'Org List'!$AT$10:$AV$188,3,FALSE))="","",(VLOOKUP($E151,'Org List'!$AT$10:$AV$188,3,FALSE))),"")</f>
        <v>NHS England Midlands And East (North Midlands)</v>
      </c>
      <c r="E151" s="97" t="str">
        <f t="shared" ca="1" si="4"/>
        <v>E06000051</v>
      </c>
      <c r="F151" s="99" t="str">
        <f ca="1">IF(E151="","",VLOOKUP(E151,'Org List'!$J$9:$K$488,2,0))</f>
        <v>Shropshire</v>
      </c>
      <c r="G151" s="123">
        <f ca="1">IFERROR(IF((VLOOKUP($E151,'DTOC Backsheet'!$D$5:$AF$183,G$9,FALSE))="","",(VLOOKUP($E151,'DTOC Backsheet'!$D$5:$AF$183,G$9,FALSE))),"")</f>
        <v>940.76844294093917</v>
      </c>
      <c r="H151" s="124">
        <f ca="1">IFERROR(IF((VLOOKUP($E151,'DTOC Backsheet'!$D$5:$AF$183,H$9,FALSE))="","",(VLOOKUP($E151,'DTOC Backsheet'!$D$5:$AF$183,H$9,FALSE))),"")</f>
        <v>777.44328233139879</v>
      </c>
      <c r="I151" s="124">
        <f ca="1">IFERROR(IF((VLOOKUP($E151,'DTOC Backsheet'!$D$5:$AF$183,I$9,FALSE))="","",(VLOOKUP($E151,'DTOC Backsheet'!$D$5:$AF$183,I$9,FALSE))),"")</f>
        <v>607.13509822786386</v>
      </c>
      <c r="J151" s="125">
        <f ca="1">IFERROR(IF((VLOOKUP($E151,'DTOC Backsheet'!$D$5:$AF$183,J$9,FALSE))="","",(VLOOKUP($E151,'DTOC Backsheet'!$D$5:$AF$183,J$9,FALSE))),"")</f>
        <v>671.76530579777989</v>
      </c>
      <c r="K151" s="184">
        <f ca="1">IFERROR(IF((VLOOKUP($E151,'DTOC Backsheet'!$D$5:$AF$183,K$9,FALSE))="","",(VLOOKUP($E151,'DTOC Backsheet'!$D$5:$AF$183,K$9,FALSE))),"")</f>
        <v>459.36321199929108</v>
      </c>
      <c r="L151" s="126">
        <f ca="1">IFERROR(IF((VLOOKUP($E151,'DTOC Backsheet'!$D$5:$AF$183,L$9,FALSE))="","",(VLOOKUP($E151,'DTOC Backsheet'!$D$5:$AF$183,L$9,FALSE))),"")</f>
        <v>332.77622373913135</v>
      </c>
      <c r="M151" s="127">
        <f ca="1">IFERROR(IF((VLOOKUP($E151,'DTOC Backsheet'!$D$5:$AF$183,M$9,FALSE))="","",(VLOOKUP($E151,'DTOC Backsheet'!$D$5:$AF$183,M$9,FALSE))),"")</f>
        <v>0</v>
      </c>
      <c r="N151" s="126">
        <f ca="1">IFERROR(IF((VLOOKUP($E151,'DTOC Backsheet'!$D$5:$AF$183,N$9,FALSE))="","",(VLOOKUP($E151,'DTOC Backsheet'!$D$5:$AF$183,N$9,FALSE))),"")</f>
        <v>0</v>
      </c>
    </row>
    <row r="152" spans="1:14" ht="15" customHeight="1" x14ac:dyDescent="0.3">
      <c r="A152" s="56">
        <v>138</v>
      </c>
      <c r="B152" s="97" t="str">
        <f ca="1">IFERROR(IF((VLOOKUP($E152,'Org List'!$AJ$10:$AL$188,3,FALSE))="","",(VLOOKUP($E152,'Org List'!$AJ$10:$AL$188,3,FALSE))),"")</f>
        <v>South East England Commissioning Region</v>
      </c>
      <c r="C152" s="98" t="str">
        <f ca="1">IFERROR(IF((VLOOKUP($E152,'Org List'!$AO$10:$AQ$188,3,FALSE))="","",(VLOOKUP($E152,'Org List'!$AO$10:$AQ$188,3,FALSE))),"")</f>
        <v>South East Region</v>
      </c>
      <c r="D152" s="116" t="str">
        <f ca="1">IFERROR(IF((VLOOKUP($E152,'Org List'!$AT$10:$AV$188,3,FALSE))="","",(VLOOKUP($E152,'Org List'!$AT$10:$AV$188,3,FALSE))),"")</f>
        <v>NHS England South East (Hampshire, Isle of Wight and Thames Valley)</v>
      </c>
      <c r="E152" s="97" t="str">
        <f t="shared" ca="1" si="4"/>
        <v>E06000039</v>
      </c>
      <c r="F152" s="99" t="str">
        <f ca="1">IF(E152="","",VLOOKUP(E152,'Org List'!$J$9:$K$488,2,0))</f>
        <v>Slough</v>
      </c>
      <c r="G152" s="123">
        <f ca="1">IFERROR(IF((VLOOKUP($E152,'DTOC Backsheet'!$D$5:$AF$183,G$9,FALSE))="","",(VLOOKUP($E152,'DTOC Backsheet'!$D$5:$AF$183,G$9,FALSE))),"")</f>
        <v>810.59781588921817</v>
      </c>
      <c r="H152" s="124">
        <f ca="1">IFERROR(IF((VLOOKUP($E152,'DTOC Backsheet'!$D$5:$AF$183,H$9,FALSE))="","",(VLOOKUP($E152,'DTOC Backsheet'!$D$5:$AF$183,H$9,FALSE))),"")</f>
        <v>748.67714939768075</v>
      </c>
      <c r="I152" s="124">
        <f ca="1">IFERROR(IF((VLOOKUP($E152,'DTOC Backsheet'!$D$5:$AF$183,I$9,FALSE))="","",(VLOOKUP($E152,'DTOC Backsheet'!$D$5:$AF$183,I$9,FALSE))),"")</f>
        <v>604.19559425076</v>
      </c>
      <c r="J152" s="125">
        <f ca="1">IFERROR(IF((VLOOKUP($E152,'DTOC Backsheet'!$D$5:$AF$183,J$9,FALSE))="","",(VLOOKUP($E152,'DTOC Backsheet'!$D$5:$AF$183,J$9,FALSE))),"")</f>
        <v>712.64373919418972</v>
      </c>
      <c r="K152" s="184">
        <f ca="1">IFERROR(IF((VLOOKUP($E152,'DTOC Backsheet'!$D$5:$AF$183,K$9,FALSE))="","",(VLOOKUP($E152,'DTOC Backsheet'!$D$5:$AF$183,K$9,FALSE))),"")</f>
        <v>717.30154141114508</v>
      </c>
      <c r="L152" s="126">
        <f ca="1">IFERROR(IF((VLOOKUP($E152,'DTOC Backsheet'!$D$5:$AF$183,L$9,FALSE))="","",(VLOOKUP($E152,'DTOC Backsheet'!$D$5:$AF$183,L$9,FALSE))),"")</f>
        <v>1126.256576059837</v>
      </c>
      <c r="M152" s="127">
        <f ca="1">IFERROR(IF((VLOOKUP($E152,'DTOC Backsheet'!$D$5:$AF$183,M$9,FALSE))="","",(VLOOKUP($E152,'DTOC Backsheet'!$D$5:$AF$183,M$9,FALSE))),"")</f>
        <v>0</v>
      </c>
      <c r="N152" s="126">
        <f ca="1">IFERROR(IF((VLOOKUP($E152,'DTOC Backsheet'!$D$5:$AF$183,N$9,FALSE))="","",(VLOOKUP($E152,'DTOC Backsheet'!$D$5:$AF$183,N$9,FALSE))),"")</f>
        <v>0</v>
      </c>
    </row>
    <row r="153" spans="1:14" ht="15" customHeight="1" x14ac:dyDescent="0.3">
      <c r="A153" s="56">
        <v>139</v>
      </c>
      <c r="B153" s="97" t="str">
        <f ca="1">IFERROR(IF((VLOOKUP($E153,'Org List'!$AJ$10:$AL$188,3,FALSE))="","",(VLOOKUP($E153,'Org List'!$AJ$10:$AL$188,3,FALSE))),"")</f>
        <v>Midlands and East of England Commissioning Region</v>
      </c>
      <c r="C153" s="98" t="str">
        <f ca="1">IFERROR(IF((VLOOKUP($E153,'Org List'!$AO$10:$AQ$188,3,FALSE))="","",(VLOOKUP($E153,'Org List'!$AO$10:$AQ$188,3,FALSE))),"")</f>
        <v>West Midlands Region</v>
      </c>
      <c r="D153" s="116" t="str">
        <f ca="1">IFERROR(IF((VLOOKUP($E153,'Org List'!$AT$10:$AV$188,3,FALSE))="","",(VLOOKUP($E153,'Org List'!$AT$10:$AV$188,3,FALSE))),"")</f>
        <v>NHS England Midlands And East (West Midlands)</v>
      </c>
      <c r="E153" s="97" t="str">
        <f t="shared" ca="1" si="4"/>
        <v>E08000029</v>
      </c>
      <c r="F153" s="99" t="str">
        <f ca="1">IF(E153="","",VLOOKUP(E153,'Org List'!$J$9:$K$488,2,0))</f>
        <v>Solihull</v>
      </c>
      <c r="G153" s="123">
        <f ca="1">IFERROR(IF((VLOOKUP($E153,'DTOC Backsheet'!$D$5:$AF$183,G$9,FALSE))="","",(VLOOKUP($E153,'DTOC Backsheet'!$D$5:$AF$183,G$9,FALSE))),"")</f>
        <v>1717.5081778984445</v>
      </c>
      <c r="H153" s="124">
        <f ca="1">IFERROR(IF((VLOOKUP($E153,'DTOC Backsheet'!$D$5:$AF$183,H$9,FALSE))="","",(VLOOKUP($E153,'DTOC Backsheet'!$D$5:$AF$183,H$9,FALSE))),"")</f>
        <v>1102.7455014083328</v>
      </c>
      <c r="I153" s="124">
        <f ca="1">IFERROR(IF((VLOOKUP($E153,'DTOC Backsheet'!$D$5:$AF$183,I$9,FALSE))="","",(VLOOKUP($E153,'DTOC Backsheet'!$D$5:$AF$183,I$9,FALSE))),"")</f>
        <v>700.27927448435889</v>
      </c>
      <c r="J153" s="125">
        <f ca="1">IFERROR(IF((VLOOKUP($E153,'DTOC Backsheet'!$D$5:$AF$183,J$9,FALSE))="","",(VLOOKUP($E153,'DTOC Backsheet'!$D$5:$AF$183,J$9,FALSE))),"")</f>
        <v>1059.7162414615518</v>
      </c>
      <c r="K153" s="184">
        <f ca="1">IFERROR(IF((VLOOKUP($E153,'DTOC Backsheet'!$D$5:$AF$183,K$9,FALSE))="","",(VLOOKUP($E153,'DTOC Backsheet'!$D$5:$AF$183,K$9,FALSE))),"")</f>
        <v>1290.4271659985845</v>
      </c>
      <c r="L153" s="126">
        <f ca="1">IFERROR(IF((VLOOKUP($E153,'DTOC Backsheet'!$D$5:$AF$183,L$9,FALSE))="","",(VLOOKUP($E153,'DTOC Backsheet'!$D$5:$AF$183,L$9,FALSE))),"")</f>
        <v>1208.5427186888087</v>
      </c>
      <c r="M153" s="127">
        <f ca="1">IFERROR(IF((VLOOKUP($E153,'DTOC Backsheet'!$D$5:$AF$183,M$9,FALSE))="","",(VLOOKUP($E153,'DTOC Backsheet'!$D$5:$AF$183,M$9,FALSE))),"")</f>
        <v>0</v>
      </c>
      <c r="N153" s="126">
        <f ca="1">IFERROR(IF((VLOOKUP($E153,'DTOC Backsheet'!$D$5:$AF$183,N$9,FALSE))="","",(VLOOKUP($E153,'DTOC Backsheet'!$D$5:$AF$183,N$9,FALSE))),"")</f>
        <v>0</v>
      </c>
    </row>
    <row r="154" spans="1:14" ht="15" customHeight="1" x14ac:dyDescent="0.3">
      <c r="A154" s="56">
        <v>140</v>
      </c>
      <c r="B154" s="97" t="str">
        <f ca="1">IFERROR(IF((VLOOKUP($E154,'Org List'!$AJ$10:$AL$188,3,FALSE))="","",(VLOOKUP($E154,'Org List'!$AJ$10:$AL$188,3,FALSE))),"")</f>
        <v>South West England Commissioning Region</v>
      </c>
      <c r="C154" s="98" t="str">
        <f ca="1">IFERROR(IF((VLOOKUP($E154,'Org List'!$AO$10:$AQ$188,3,FALSE))="","",(VLOOKUP($E154,'Org List'!$AO$10:$AQ$188,3,FALSE))),"")</f>
        <v>South West Region</v>
      </c>
      <c r="D154" s="116" t="str">
        <f ca="1">IFERROR(IF((VLOOKUP($E154,'Org List'!$AT$10:$AV$188,3,FALSE))="","",(VLOOKUP($E154,'Org List'!$AT$10:$AV$188,3,FALSE))),"")</f>
        <v>NHS England South West (South West South)</v>
      </c>
      <c r="E154" s="97" t="str">
        <f t="shared" ca="1" si="4"/>
        <v>E10000027</v>
      </c>
      <c r="F154" s="99" t="str">
        <f ca="1">IF(E154="","",VLOOKUP(E154,'Org List'!$J$9:$K$488,2,0))</f>
        <v>Somerset</v>
      </c>
      <c r="G154" s="123">
        <f ca="1">IFERROR(IF((VLOOKUP($E154,'DTOC Backsheet'!$D$5:$AF$183,G$9,FALSE))="","",(VLOOKUP($E154,'DTOC Backsheet'!$D$5:$AF$183,G$9,FALSE))),"")</f>
        <v>1523.6648835908347</v>
      </c>
      <c r="H154" s="124">
        <f ca="1">IFERROR(IF((VLOOKUP($E154,'DTOC Backsheet'!$D$5:$AF$183,H$9,FALSE))="","",(VLOOKUP($E154,'DTOC Backsheet'!$D$5:$AF$183,H$9,FALSE))),"")</f>
        <v>1286.1960275077452</v>
      </c>
      <c r="I154" s="124">
        <f ca="1">IFERROR(IF((VLOOKUP($E154,'DTOC Backsheet'!$D$5:$AF$183,I$9,FALSE))="","",(VLOOKUP($E154,'DTOC Backsheet'!$D$5:$AF$183,I$9,FALSE))),"")</f>
        <v>979.0816223369003</v>
      </c>
      <c r="J154" s="125">
        <f ca="1">IFERROR(IF((VLOOKUP($E154,'DTOC Backsheet'!$D$5:$AF$183,J$9,FALSE))="","",(VLOOKUP($E154,'DTOC Backsheet'!$D$5:$AF$183,J$9,FALSE))),"")</f>
        <v>886.16464221627814</v>
      </c>
      <c r="K154" s="184">
        <f ca="1">IFERROR(IF((VLOOKUP($E154,'DTOC Backsheet'!$D$5:$AF$183,K$9,FALSE))="","",(VLOOKUP($E154,'DTOC Backsheet'!$D$5:$AF$183,K$9,FALSE))),"")</f>
        <v>698.87435969994988</v>
      </c>
      <c r="L154" s="126">
        <f ca="1">IFERROR(IF((VLOOKUP($E154,'DTOC Backsheet'!$D$5:$AF$183,L$9,FALSE))="","",(VLOOKUP($E154,'DTOC Backsheet'!$D$5:$AF$183,L$9,FALSE))),"")</f>
        <v>857.33356054013677</v>
      </c>
      <c r="M154" s="127">
        <f ca="1">IFERROR(IF((VLOOKUP($E154,'DTOC Backsheet'!$D$5:$AF$183,M$9,FALSE))="","",(VLOOKUP($E154,'DTOC Backsheet'!$D$5:$AF$183,M$9,FALSE))),"")</f>
        <v>0</v>
      </c>
      <c r="N154" s="126">
        <f ca="1">IFERROR(IF((VLOOKUP($E154,'DTOC Backsheet'!$D$5:$AF$183,N$9,FALSE))="","",(VLOOKUP($E154,'DTOC Backsheet'!$D$5:$AF$183,N$9,FALSE))),"")</f>
        <v>0</v>
      </c>
    </row>
    <row r="155" spans="1:14" ht="15" customHeight="1" x14ac:dyDescent="0.3">
      <c r="A155" s="56">
        <v>141</v>
      </c>
      <c r="B155" s="97" t="str">
        <f ca="1">IFERROR(IF((VLOOKUP($E155,'Org List'!$AJ$10:$AL$188,3,FALSE))="","",(VLOOKUP($E155,'Org List'!$AJ$10:$AL$188,3,FALSE))),"")</f>
        <v>South West England Commissioning Region</v>
      </c>
      <c r="C155" s="98" t="str">
        <f ca="1">IFERROR(IF((VLOOKUP($E155,'Org List'!$AO$10:$AQ$188,3,FALSE))="","",(VLOOKUP($E155,'Org List'!$AO$10:$AQ$188,3,FALSE))),"")</f>
        <v>South West Region</v>
      </c>
      <c r="D155" s="116" t="str">
        <f ca="1">IFERROR(IF((VLOOKUP($E155,'Org List'!$AT$10:$AV$188,3,FALSE))="","",(VLOOKUP($E155,'Org List'!$AT$10:$AV$188,3,FALSE))),"")</f>
        <v>NHS England South West (South West North)</v>
      </c>
      <c r="E155" s="97" t="str">
        <f t="shared" ca="1" si="4"/>
        <v>E06000025</v>
      </c>
      <c r="F155" s="99" t="str">
        <f ca="1">IF(E155="","",VLOOKUP(E155,'Org List'!$J$9:$K$488,2,0))</f>
        <v>South Gloucestershire</v>
      </c>
      <c r="G155" s="123">
        <f ca="1">IFERROR(IF((VLOOKUP($E155,'DTOC Backsheet'!$D$5:$AF$183,G$9,FALSE))="","",(VLOOKUP($E155,'DTOC Backsheet'!$D$5:$AF$183,G$9,FALSE))),"")</f>
        <v>646.56050638184195</v>
      </c>
      <c r="H155" s="124">
        <f ca="1">IFERROR(IF((VLOOKUP($E155,'DTOC Backsheet'!$D$5:$AF$183,H$9,FALSE))="","",(VLOOKUP($E155,'DTOC Backsheet'!$D$5:$AF$183,H$9,FALSE))),"")</f>
        <v>1014.2125590303403</v>
      </c>
      <c r="I155" s="124">
        <f ca="1">IFERROR(IF((VLOOKUP($E155,'DTOC Backsheet'!$D$5:$AF$183,I$9,FALSE))="","",(VLOOKUP($E155,'DTOC Backsheet'!$D$5:$AF$183,I$9,FALSE))),"")</f>
        <v>834.00872041691377</v>
      </c>
      <c r="J155" s="125">
        <f ca="1">IFERROR(IF((VLOOKUP($E155,'DTOC Backsheet'!$D$5:$AF$183,J$9,FALSE))="","",(VLOOKUP($E155,'DTOC Backsheet'!$D$5:$AF$183,J$9,FALSE))),"")</f>
        <v>1214.9518502252915</v>
      </c>
      <c r="K155" s="184">
        <f ca="1">IFERROR(IF((VLOOKUP($E155,'DTOC Backsheet'!$D$5:$AF$183,K$9,FALSE))="","",(VLOOKUP($E155,'DTOC Backsheet'!$D$5:$AF$183,K$9,FALSE))),"")</f>
        <v>1130.6673676266366</v>
      </c>
      <c r="L155" s="126">
        <f ca="1">IFERROR(IF((VLOOKUP($E155,'DTOC Backsheet'!$D$5:$AF$183,L$9,FALSE))="","",(VLOOKUP($E155,'DTOC Backsheet'!$D$5:$AF$183,L$9,FALSE))),"")</f>
        <v>1067.005683961695</v>
      </c>
      <c r="M155" s="127">
        <f ca="1">IFERROR(IF((VLOOKUP($E155,'DTOC Backsheet'!$D$5:$AF$183,M$9,FALSE))="","",(VLOOKUP($E155,'DTOC Backsheet'!$D$5:$AF$183,M$9,FALSE))),"")</f>
        <v>0</v>
      </c>
      <c r="N155" s="126">
        <f ca="1">IFERROR(IF((VLOOKUP($E155,'DTOC Backsheet'!$D$5:$AF$183,N$9,FALSE))="","",(VLOOKUP($E155,'DTOC Backsheet'!$D$5:$AF$183,N$9,FALSE))),"")</f>
        <v>0</v>
      </c>
    </row>
    <row r="156" spans="1:14" ht="15" customHeight="1" x14ac:dyDescent="0.3">
      <c r="A156" s="56">
        <v>142</v>
      </c>
      <c r="B156" s="97" t="str">
        <f ca="1">IFERROR(IF((VLOOKUP($E156,'Org List'!$AJ$10:$AL$188,3,FALSE))="","",(VLOOKUP($E156,'Org List'!$AJ$10:$AL$188,3,FALSE))),"")</f>
        <v>North of England Commissioning Region</v>
      </c>
      <c r="C156" s="98" t="str">
        <f ca="1">IFERROR(IF((VLOOKUP($E156,'Org List'!$AO$10:$AQ$188,3,FALSE))="","",(VLOOKUP($E156,'Org List'!$AO$10:$AQ$188,3,FALSE))),"")</f>
        <v>North East Region</v>
      </c>
      <c r="D156" s="116" t="str">
        <f ca="1">IFERROR(IF((VLOOKUP($E156,'Org List'!$AT$10:$AV$188,3,FALSE))="","",(VLOOKUP($E156,'Org List'!$AT$10:$AV$188,3,FALSE))),"")</f>
        <v>NHS England North (Cumbria And North East)</v>
      </c>
      <c r="E156" s="97" t="str">
        <f t="shared" ca="1" si="4"/>
        <v>E08000023</v>
      </c>
      <c r="F156" s="99" t="str">
        <f ca="1">IF(E156="","",VLOOKUP(E156,'Org List'!$J$9:$K$488,2,0))</f>
        <v>South Tyneside</v>
      </c>
      <c r="G156" s="123">
        <f ca="1">IFERROR(IF((VLOOKUP($E156,'DTOC Backsheet'!$D$5:$AF$183,G$9,FALSE))="","",(VLOOKUP($E156,'DTOC Backsheet'!$D$5:$AF$183,G$9,FALSE))),"")</f>
        <v>577.75999199639841</v>
      </c>
      <c r="H156" s="124">
        <f ca="1">IFERROR(IF((VLOOKUP($E156,'DTOC Backsheet'!$D$5:$AF$183,H$9,FALSE))="","",(VLOOKUP($E156,'DTOC Backsheet'!$D$5:$AF$183,H$9,FALSE))),"")</f>
        <v>494.38914178046787</v>
      </c>
      <c r="I156" s="124">
        <f ca="1">IFERROR(IF((VLOOKUP($E156,'DTOC Backsheet'!$D$5:$AF$183,I$9,FALSE))="","",(VLOOKUP($E156,'DTOC Backsheet'!$D$5:$AF$183,I$9,FALSE))),"")</f>
        <v>521.06781384956571</v>
      </c>
      <c r="J156" s="125">
        <f ca="1">IFERROR(IF((VLOOKUP($E156,'DTOC Backsheet'!$D$5:$AF$183,J$9,FALSE))="","",(VLOOKUP($E156,'DTOC Backsheet'!$D$5:$AF$183,J$9,FALSE))),"")</f>
        <v>726.97217158873559</v>
      </c>
      <c r="K156" s="184">
        <f ca="1">IFERROR(IF((VLOOKUP($E156,'DTOC Backsheet'!$D$5:$AF$183,K$9,FALSE))="","",(VLOOKUP($E156,'DTOC Backsheet'!$D$5:$AF$183,K$9,FALSE))),"")</f>
        <v>489.93417304545102</v>
      </c>
      <c r="L156" s="126">
        <f ca="1">IFERROR(IF((VLOOKUP($E156,'DTOC Backsheet'!$D$5:$AF$183,L$9,FALSE))="","",(VLOOKUP($E156,'DTOC Backsheet'!$D$5:$AF$183,L$9,FALSE))),"")</f>
        <v>313.82495581786975</v>
      </c>
      <c r="M156" s="127">
        <f ca="1">IFERROR(IF((VLOOKUP($E156,'DTOC Backsheet'!$D$5:$AF$183,M$9,FALSE))="","",(VLOOKUP($E156,'DTOC Backsheet'!$D$5:$AF$183,M$9,FALSE))),"")</f>
        <v>0</v>
      </c>
      <c r="N156" s="126">
        <f ca="1">IFERROR(IF((VLOOKUP($E156,'DTOC Backsheet'!$D$5:$AF$183,N$9,FALSE))="","",(VLOOKUP($E156,'DTOC Backsheet'!$D$5:$AF$183,N$9,FALSE))),"")</f>
        <v>0</v>
      </c>
    </row>
    <row r="157" spans="1:14" ht="15" customHeight="1" x14ac:dyDescent="0.3">
      <c r="A157" s="56">
        <v>143</v>
      </c>
      <c r="B157" s="97" t="str">
        <f ca="1">IFERROR(IF((VLOOKUP($E157,'Org List'!$AJ$10:$AL$188,3,FALSE))="","",(VLOOKUP($E157,'Org List'!$AJ$10:$AL$188,3,FALSE))),"")</f>
        <v>South East England Commissioning Region</v>
      </c>
      <c r="C157" s="98" t="str">
        <f ca="1">IFERROR(IF((VLOOKUP($E157,'Org List'!$AO$10:$AQ$188,3,FALSE))="","",(VLOOKUP($E157,'Org List'!$AO$10:$AQ$188,3,FALSE))),"")</f>
        <v>South East Region</v>
      </c>
      <c r="D157" s="116" t="str">
        <f ca="1">IFERROR(IF((VLOOKUP($E157,'Org List'!$AT$10:$AV$188,3,FALSE))="","",(VLOOKUP($E157,'Org List'!$AT$10:$AV$188,3,FALSE))),"")</f>
        <v>NHS England South East (Hampshire, Isle of Wight and Thames Valley)</v>
      </c>
      <c r="E157" s="97" t="str">
        <f t="shared" ca="1" si="4"/>
        <v>E06000045</v>
      </c>
      <c r="F157" s="99" t="str">
        <f ca="1">IF(E157="","",VLOOKUP(E157,'Org List'!$J$9:$K$488,2,0))</f>
        <v>Southampton</v>
      </c>
      <c r="G157" s="123">
        <f ca="1">IFERROR(IF((VLOOKUP($E157,'DTOC Backsheet'!$D$5:$AF$183,G$9,FALSE))="","",(VLOOKUP($E157,'DTOC Backsheet'!$D$5:$AF$183,G$9,FALSE))),"")</f>
        <v>1786.6510932720955</v>
      </c>
      <c r="H157" s="124">
        <f ca="1">IFERROR(IF((VLOOKUP($E157,'DTOC Backsheet'!$D$5:$AF$183,H$9,FALSE))="","",(VLOOKUP($E157,'DTOC Backsheet'!$D$5:$AF$183,H$9,FALSE))),"")</f>
        <v>1896.5227117503241</v>
      </c>
      <c r="I157" s="124">
        <f ca="1">IFERROR(IF((VLOOKUP($E157,'DTOC Backsheet'!$D$5:$AF$183,I$9,FALSE))="","",(VLOOKUP($E157,'DTOC Backsheet'!$D$5:$AF$183,I$9,FALSE))),"")</f>
        <v>1766.3594880576482</v>
      </c>
      <c r="J157" s="125">
        <f ca="1">IFERROR(IF((VLOOKUP($E157,'DTOC Backsheet'!$D$5:$AF$183,J$9,FALSE))="","",(VLOOKUP($E157,'DTOC Backsheet'!$D$5:$AF$183,J$9,FALSE))),"")</f>
        <v>1516.2365103686745</v>
      </c>
      <c r="K157" s="184">
        <f ca="1">IFERROR(IF((VLOOKUP($E157,'DTOC Backsheet'!$D$5:$AF$183,K$9,FALSE))="","",(VLOOKUP($E157,'DTOC Backsheet'!$D$5:$AF$183,K$9,FALSE))),"")</f>
        <v>1771.7322080574218</v>
      </c>
      <c r="L157" s="126">
        <f ca="1">IFERROR(IF((VLOOKUP($E157,'DTOC Backsheet'!$D$5:$AF$183,L$9,FALSE))="","",(VLOOKUP($E157,'DTOC Backsheet'!$D$5:$AF$183,L$9,FALSE))),"")</f>
        <v>1925.8172820007319</v>
      </c>
      <c r="M157" s="127">
        <f ca="1">IFERROR(IF((VLOOKUP($E157,'DTOC Backsheet'!$D$5:$AF$183,M$9,FALSE))="","",(VLOOKUP($E157,'DTOC Backsheet'!$D$5:$AF$183,M$9,FALSE))),"")</f>
        <v>0</v>
      </c>
      <c r="N157" s="126">
        <f ca="1">IFERROR(IF((VLOOKUP($E157,'DTOC Backsheet'!$D$5:$AF$183,N$9,FALSE))="","",(VLOOKUP($E157,'DTOC Backsheet'!$D$5:$AF$183,N$9,FALSE))),"")</f>
        <v>0</v>
      </c>
    </row>
    <row r="158" spans="1:14" ht="15" customHeight="1" x14ac:dyDescent="0.3">
      <c r="A158" s="56">
        <v>144</v>
      </c>
      <c r="B158" s="97" t="str">
        <f ca="1">IFERROR(IF((VLOOKUP($E158,'Org List'!$AJ$10:$AL$188,3,FALSE))="","",(VLOOKUP($E158,'Org List'!$AJ$10:$AL$188,3,FALSE))),"")</f>
        <v>Midlands and East of England Commissioning Region</v>
      </c>
      <c r="C158" s="98" t="str">
        <f ca="1">IFERROR(IF((VLOOKUP($E158,'Org List'!$AO$10:$AQ$188,3,FALSE))="","",(VLOOKUP($E158,'Org List'!$AO$10:$AQ$188,3,FALSE))),"")</f>
        <v>East Region</v>
      </c>
      <c r="D158" s="116" t="str">
        <f ca="1">IFERROR(IF((VLOOKUP($E158,'Org List'!$AT$10:$AV$188,3,FALSE))="","",(VLOOKUP($E158,'Org List'!$AT$10:$AV$188,3,FALSE))),"")</f>
        <v>NHS England Midlands And East (East)</v>
      </c>
      <c r="E158" s="97" t="str">
        <f t="shared" ca="1" si="4"/>
        <v>E06000033</v>
      </c>
      <c r="F158" s="99" t="str">
        <f ca="1">IF(E158="","",VLOOKUP(E158,'Org List'!$J$9:$K$488,2,0))</f>
        <v>Southend-on-Sea</v>
      </c>
      <c r="G158" s="123">
        <f ca="1">IFERROR(IF((VLOOKUP($E158,'DTOC Backsheet'!$D$5:$AF$183,G$9,FALSE))="","",(VLOOKUP($E158,'DTOC Backsheet'!$D$5:$AF$183,G$9,FALSE))),"")</f>
        <v>763.87769547209746</v>
      </c>
      <c r="H158" s="124">
        <f ca="1">IFERROR(IF((VLOOKUP($E158,'DTOC Backsheet'!$D$5:$AF$183,H$9,FALSE))="","",(VLOOKUP($E158,'DTOC Backsheet'!$D$5:$AF$183,H$9,FALSE))),"")</f>
        <v>808.02842465993433</v>
      </c>
      <c r="I158" s="124">
        <f ca="1">IFERROR(IF((VLOOKUP($E158,'DTOC Backsheet'!$D$5:$AF$183,I$9,FALSE))="","",(VLOOKUP($E158,'DTOC Backsheet'!$D$5:$AF$183,I$9,FALSE))),"")</f>
        <v>1009.8603295186168</v>
      </c>
      <c r="J158" s="125">
        <f ca="1">IFERROR(IF((VLOOKUP($E158,'DTOC Backsheet'!$D$5:$AF$183,J$9,FALSE))="","",(VLOOKUP($E158,'DTOC Backsheet'!$D$5:$AF$183,J$9,FALSE))),"")</f>
        <v>731.0840675238702</v>
      </c>
      <c r="K158" s="184">
        <f ca="1">IFERROR(IF((VLOOKUP($E158,'DTOC Backsheet'!$D$5:$AF$183,K$9,FALSE))="","",(VLOOKUP($E158,'DTOC Backsheet'!$D$5:$AF$183,K$9,FALSE))),"")</f>
        <v>488.31685575809411</v>
      </c>
      <c r="L158" s="126">
        <f ca="1">IFERROR(IF((VLOOKUP($E158,'DTOC Backsheet'!$D$5:$AF$183,L$9,FALSE))="","",(VLOOKUP($E158,'DTOC Backsheet'!$D$5:$AF$183,L$9,FALSE))),"")</f>
        <v>470.9266543422076</v>
      </c>
      <c r="M158" s="127">
        <f ca="1">IFERROR(IF((VLOOKUP($E158,'DTOC Backsheet'!$D$5:$AF$183,M$9,FALSE))="","",(VLOOKUP($E158,'DTOC Backsheet'!$D$5:$AF$183,M$9,FALSE))),"")</f>
        <v>0</v>
      </c>
      <c r="N158" s="126">
        <f ca="1">IFERROR(IF((VLOOKUP($E158,'DTOC Backsheet'!$D$5:$AF$183,N$9,FALSE))="","",(VLOOKUP($E158,'DTOC Backsheet'!$D$5:$AF$183,N$9,FALSE))),"")</f>
        <v>0</v>
      </c>
    </row>
    <row r="159" spans="1:14" ht="15" customHeight="1" x14ac:dyDescent="0.3">
      <c r="A159" s="56">
        <v>145</v>
      </c>
      <c r="B159" s="97" t="str">
        <f ca="1">IFERROR(IF((VLOOKUP($E159,'Org List'!$AJ$10:$AL$188,3,FALSE))="","",(VLOOKUP($E159,'Org List'!$AJ$10:$AL$188,3,FALSE))),"")</f>
        <v>London Commissioning Region</v>
      </c>
      <c r="C159" s="98" t="str">
        <f ca="1">IFERROR(IF((VLOOKUP($E159,'Org List'!$AO$10:$AQ$188,3,FALSE))="","",(VLOOKUP($E159,'Org List'!$AO$10:$AQ$188,3,FALSE))),"")</f>
        <v>London Region</v>
      </c>
      <c r="D159" s="116" t="str">
        <f ca="1">IFERROR(IF((VLOOKUP($E159,'Org List'!$AT$10:$AV$188,3,FALSE))="","",(VLOOKUP($E159,'Org List'!$AT$10:$AV$188,3,FALSE))),"")</f>
        <v>NHS England London</v>
      </c>
      <c r="E159" s="97" t="str">
        <f t="shared" ca="1" si="4"/>
        <v>E09000028</v>
      </c>
      <c r="F159" s="99" t="str">
        <f ca="1">IF(E159="","",VLOOKUP(E159,'Org List'!$J$9:$K$488,2,0))</f>
        <v>Southwark</v>
      </c>
      <c r="G159" s="123">
        <f ca="1">IFERROR(IF((VLOOKUP($E159,'DTOC Backsheet'!$D$5:$AF$183,G$9,FALSE))="","",(VLOOKUP($E159,'DTOC Backsheet'!$D$5:$AF$183,G$9,FALSE))),"")</f>
        <v>516.31805191998274</v>
      </c>
      <c r="H159" s="124">
        <f ca="1">IFERROR(IF((VLOOKUP($E159,'DTOC Backsheet'!$D$5:$AF$183,H$9,FALSE))="","",(VLOOKUP($E159,'DTOC Backsheet'!$D$5:$AF$183,H$9,FALSE))),"")</f>
        <v>339.00882943893441</v>
      </c>
      <c r="I159" s="124">
        <f ca="1">IFERROR(IF((VLOOKUP($E159,'DTOC Backsheet'!$D$5:$AF$183,I$9,FALSE))="","",(VLOOKUP($E159,'DTOC Backsheet'!$D$5:$AF$183,I$9,FALSE))),"")</f>
        <v>406.65049670597085</v>
      </c>
      <c r="J159" s="125">
        <f ca="1">IFERROR(IF((VLOOKUP($E159,'DTOC Backsheet'!$D$5:$AF$183,J$9,FALSE))="","",(VLOOKUP($E159,'DTOC Backsheet'!$D$5:$AF$183,J$9,FALSE))),"")</f>
        <v>372.72297372448128</v>
      </c>
      <c r="K159" s="184">
        <f ca="1">IFERROR(IF((VLOOKUP($E159,'DTOC Backsheet'!$D$5:$AF$183,K$9,FALSE))="","",(VLOOKUP($E159,'DTOC Backsheet'!$D$5:$AF$183,K$9,FALSE))),"")</f>
        <v>375.86831527489886</v>
      </c>
      <c r="L159" s="126">
        <f ca="1">IFERROR(IF((VLOOKUP($E159,'DTOC Backsheet'!$D$5:$AF$183,L$9,FALSE))="","",(VLOOKUP($E159,'DTOC Backsheet'!$D$5:$AF$183,L$9,FALSE))),"")</f>
        <v>390.41551994558006</v>
      </c>
      <c r="M159" s="127">
        <f ca="1">IFERROR(IF((VLOOKUP($E159,'DTOC Backsheet'!$D$5:$AF$183,M$9,FALSE))="","",(VLOOKUP($E159,'DTOC Backsheet'!$D$5:$AF$183,M$9,FALSE))),"")</f>
        <v>0</v>
      </c>
      <c r="N159" s="126">
        <f ca="1">IFERROR(IF((VLOOKUP($E159,'DTOC Backsheet'!$D$5:$AF$183,N$9,FALSE))="","",(VLOOKUP($E159,'DTOC Backsheet'!$D$5:$AF$183,N$9,FALSE))),"")</f>
        <v>0</v>
      </c>
    </row>
    <row r="160" spans="1:14" ht="15" customHeight="1" x14ac:dyDescent="0.3">
      <c r="A160" s="56">
        <v>146</v>
      </c>
      <c r="B160" s="97" t="str">
        <f ca="1">IFERROR(IF((VLOOKUP($E160,'Org List'!$AJ$10:$AL$188,3,FALSE))="","",(VLOOKUP($E160,'Org List'!$AJ$10:$AL$188,3,FALSE))),"")</f>
        <v>North of England Commissioning Region</v>
      </c>
      <c r="C160" s="98" t="str">
        <f ca="1">IFERROR(IF((VLOOKUP($E160,'Org List'!$AO$10:$AQ$188,3,FALSE))="","",(VLOOKUP($E160,'Org List'!$AO$10:$AQ$188,3,FALSE))),"")</f>
        <v>North West Region</v>
      </c>
      <c r="D160" s="116" t="str">
        <f ca="1">IFERROR(IF((VLOOKUP($E160,'Org List'!$AT$10:$AV$188,3,FALSE))="","",(VLOOKUP($E160,'Org List'!$AT$10:$AV$188,3,FALSE))),"")</f>
        <v>NHS England North (Cheshire And Merseyside)</v>
      </c>
      <c r="E160" s="97" t="str">
        <f t="shared" ca="1" si="4"/>
        <v>E08000013</v>
      </c>
      <c r="F160" s="99" t="str">
        <f ca="1">IF(E160="","",VLOOKUP(E160,'Org List'!$J$9:$K$488,2,0))</f>
        <v>St. Helens</v>
      </c>
      <c r="G160" s="123">
        <f ca="1">IFERROR(IF((VLOOKUP($E160,'DTOC Backsheet'!$D$5:$AF$183,G$9,FALSE))="","",(VLOOKUP($E160,'DTOC Backsheet'!$D$5:$AF$183,G$9,FALSE))),"")</f>
        <v>751.9956267915087</v>
      </c>
      <c r="H160" s="124">
        <f ca="1">IFERROR(IF((VLOOKUP($E160,'DTOC Backsheet'!$D$5:$AF$183,H$9,FALSE))="","",(VLOOKUP($E160,'DTOC Backsheet'!$D$5:$AF$183,H$9,FALSE))),"")</f>
        <v>1049.8503717928054</v>
      </c>
      <c r="I160" s="124">
        <f ca="1">IFERROR(IF((VLOOKUP($E160,'DTOC Backsheet'!$D$5:$AF$183,I$9,FALSE))="","",(VLOOKUP($E160,'DTOC Backsheet'!$D$5:$AF$183,I$9,FALSE))),"")</f>
        <v>705.03970228542198</v>
      </c>
      <c r="J160" s="125">
        <f ca="1">IFERROR(IF((VLOOKUP($E160,'DTOC Backsheet'!$D$5:$AF$183,J$9,FALSE))="","",(VLOOKUP($E160,'DTOC Backsheet'!$D$5:$AF$183,J$9,FALSE))),"")</f>
        <v>485.22366346312998</v>
      </c>
      <c r="K160" s="184">
        <f ca="1">IFERROR(IF((VLOOKUP($E160,'DTOC Backsheet'!$D$5:$AF$183,K$9,FALSE))="","",(VLOOKUP($E160,'DTOC Backsheet'!$D$5:$AF$183,K$9,FALSE))),"")</f>
        <v>557.23812648431499</v>
      </c>
      <c r="L160" s="126">
        <f ca="1">IFERROR(IF((VLOOKUP($E160,'DTOC Backsheet'!$D$5:$AF$183,L$9,FALSE))="","",(VLOOKUP($E160,'DTOC Backsheet'!$D$5:$AF$183,L$9,FALSE))),"")</f>
        <v>378.94989279109001</v>
      </c>
      <c r="M160" s="127">
        <f ca="1">IFERROR(IF((VLOOKUP($E160,'DTOC Backsheet'!$D$5:$AF$183,M$9,FALSE))="","",(VLOOKUP($E160,'DTOC Backsheet'!$D$5:$AF$183,M$9,FALSE))),"")</f>
        <v>0</v>
      </c>
      <c r="N160" s="126">
        <f ca="1">IFERROR(IF((VLOOKUP($E160,'DTOC Backsheet'!$D$5:$AF$183,N$9,FALSE))="","",(VLOOKUP($E160,'DTOC Backsheet'!$D$5:$AF$183,N$9,FALSE))),"")</f>
        <v>0</v>
      </c>
    </row>
    <row r="161" spans="1:14" ht="15" customHeight="1" x14ac:dyDescent="0.3">
      <c r="A161" s="56">
        <v>147</v>
      </c>
      <c r="B161" s="97" t="str">
        <f ca="1">IFERROR(IF((VLOOKUP($E161,'Org List'!$AJ$10:$AL$188,3,FALSE))="","",(VLOOKUP($E161,'Org List'!$AJ$10:$AL$188,3,FALSE))),"")</f>
        <v>Midlands and East of England Commissioning Region</v>
      </c>
      <c r="C161" s="98" t="str">
        <f ca="1">IFERROR(IF((VLOOKUP($E161,'Org List'!$AO$10:$AQ$188,3,FALSE))="","",(VLOOKUP($E161,'Org List'!$AO$10:$AQ$188,3,FALSE))),"")</f>
        <v>West Midlands Region</v>
      </c>
      <c r="D161" s="116" t="str">
        <f ca="1">IFERROR(IF((VLOOKUP($E161,'Org List'!$AT$10:$AV$188,3,FALSE))="","",(VLOOKUP($E161,'Org List'!$AT$10:$AV$188,3,FALSE))),"")</f>
        <v>NHS England Midlands And East (North Midlands)</v>
      </c>
      <c r="E161" s="97" t="str">
        <f t="shared" ca="1" si="4"/>
        <v>E10000028</v>
      </c>
      <c r="F161" s="99" t="str">
        <f ca="1">IF(E161="","",VLOOKUP(E161,'Org List'!$J$9:$K$488,2,0))</f>
        <v>Staffordshire</v>
      </c>
      <c r="G161" s="123">
        <f ca="1">IFERROR(IF((VLOOKUP($E161,'DTOC Backsheet'!$D$5:$AF$183,G$9,FALSE))="","",(VLOOKUP($E161,'DTOC Backsheet'!$D$5:$AF$183,G$9,FALSE))),"")</f>
        <v>1601.1055863454387</v>
      </c>
      <c r="H161" s="124">
        <f ca="1">IFERROR(IF((VLOOKUP($E161,'DTOC Backsheet'!$D$5:$AF$183,H$9,FALSE))="","",(VLOOKUP($E161,'DTOC Backsheet'!$D$5:$AF$183,H$9,FALSE))),"")</f>
        <v>1577.027739389363</v>
      </c>
      <c r="I161" s="124">
        <f ca="1">IFERROR(IF((VLOOKUP($E161,'DTOC Backsheet'!$D$5:$AF$183,I$9,FALSE))="","",(VLOOKUP($E161,'DTOC Backsheet'!$D$5:$AF$183,I$9,FALSE))),"")</f>
        <v>1498.3829374973286</v>
      </c>
      <c r="J161" s="125">
        <f ca="1">IFERROR(IF((VLOOKUP($E161,'DTOC Backsheet'!$D$5:$AF$183,J$9,FALSE))="","",(VLOOKUP($E161,'DTOC Backsheet'!$D$5:$AF$183,J$9,FALSE))),"")</f>
        <v>1542.7580499999754</v>
      </c>
      <c r="K161" s="184">
        <f ca="1">IFERROR(IF((VLOOKUP($E161,'DTOC Backsheet'!$D$5:$AF$183,K$9,FALSE))="","",(VLOOKUP($E161,'DTOC Backsheet'!$D$5:$AF$183,K$9,FALSE))),"")</f>
        <v>1512.8458359384856</v>
      </c>
      <c r="L161" s="126">
        <f ca="1">IFERROR(IF((VLOOKUP($E161,'DTOC Backsheet'!$D$5:$AF$183,L$9,FALSE))="","",(VLOOKUP($E161,'DTOC Backsheet'!$D$5:$AF$183,L$9,FALSE))),"")</f>
        <v>1392.3423450050559</v>
      </c>
      <c r="M161" s="127">
        <f ca="1">IFERROR(IF((VLOOKUP($E161,'DTOC Backsheet'!$D$5:$AF$183,M$9,FALSE))="","",(VLOOKUP($E161,'DTOC Backsheet'!$D$5:$AF$183,M$9,FALSE))),"")</f>
        <v>0</v>
      </c>
      <c r="N161" s="126">
        <f ca="1">IFERROR(IF((VLOOKUP($E161,'DTOC Backsheet'!$D$5:$AF$183,N$9,FALSE))="","",(VLOOKUP($E161,'DTOC Backsheet'!$D$5:$AF$183,N$9,FALSE))),"")</f>
        <v>0</v>
      </c>
    </row>
    <row r="162" spans="1:14" ht="15" customHeight="1" x14ac:dyDescent="0.3">
      <c r="A162" s="56">
        <v>148</v>
      </c>
      <c r="B162" s="97" t="str">
        <f ca="1">IFERROR(IF((VLOOKUP($E162,'Org List'!$AJ$10:$AL$188,3,FALSE))="","",(VLOOKUP($E162,'Org List'!$AJ$10:$AL$188,3,FALSE))),"")</f>
        <v>North of England Commissioning Region</v>
      </c>
      <c r="C162" s="98" t="str">
        <f ca="1">IFERROR(IF((VLOOKUP($E162,'Org List'!$AO$10:$AQ$188,3,FALSE))="","",(VLOOKUP($E162,'Org List'!$AO$10:$AQ$188,3,FALSE))),"")</f>
        <v>North West Region</v>
      </c>
      <c r="D162" s="116" t="str">
        <f ca="1">IFERROR(IF((VLOOKUP($E162,'Org List'!$AT$10:$AV$188,3,FALSE))="","",(VLOOKUP($E162,'Org List'!$AT$10:$AV$188,3,FALSE))),"")</f>
        <v>NHS England North (Greater Manchester)</v>
      </c>
      <c r="E162" s="97" t="str">
        <f t="shared" ca="1" si="4"/>
        <v>E08000007</v>
      </c>
      <c r="F162" s="99" t="str">
        <f ca="1">IF(E162="","",VLOOKUP(E162,'Org List'!$J$9:$K$488,2,0))</f>
        <v>Stockport</v>
      </c>
      <c r="G162" s="123">
        <f ca="1">IFERROR(IF((VLOOKUP($E162,'DTOC Backsheet'!$D$5:$AF$183,G$9,FALSE))="","",(VLOOKUP($E162,'DTOC Backsheet'!$D$5:$AF$183,G$9,FALSE))),"")</f>
        <v>1316.3373996747512</v>
      </c>
      <c r="H162" s="124">
        <f ca="1">IFERROR(IF((VLOOKUP($E162,'DTOC Backsheet'!$D$5:$AF$183,H$9,FALSE))="","",(VLOOKUP($E162,'DTOC Backsheet'!$D$5:$AF$183,H$9,FALSE))),"")</f>
        <v>1546.0279749093729</v>
      </c>
      <c r="I162" s="124">
        <f ca="1">IFERROR(IF((VLOOKUP($E162,'DTOC Backsheet'!$D$5:$AF$183,I$9,FALSE))="","",(VLOOKUP($E162,'DTOC Backsheet'!$D$5:$AF$183,I$9,FALSE))),"")</f>
        <v>1236.1210346596065</v>
      </c>
      <c r="J162" s="125">
        <f ca="1">IFERROR(IF((VLOOKUP($E162,'DTOC Backsheet'!$D$5:$AF$183,J$9,FALSE))="","",(VLOOKUP($E162,'DTOC Backsheet'!$D$5:$AF$183,J$9,FALSE))),"")</f>
        <v>1411.4053852521838</v>
      </c>
      <c r="K162" s="184">
        <f ca="1">IFERROR(IF((VLOOKUP($E162,'DTOC Backsheet'!$D$5:$AF$183,K$9,FALSE))="","",(VLOOKUP($E162,'DTOC Backsheet'!$D$5:$AF$183,K$9,FALSE))),"")</f>
        <v>1190.87329380653</v>
      </c>
      <c r="L162" s="126">
        <f ca="1">IFERROR(IF((VLOOKUP($E162,'DTOC Backsheet'!$D$5:$AF$183,L$9,FALSE))="","",(VLOOKUP($E162,'DTOC Backsheet'!$D$5:$AF$183,L$9,FALSE))),"")</f>
        <v>1124.495317767442</v>
      </c>
      <c r="M162" s="127">
        <f ca="1">IFERROR(IF((VLOOKUP($E162,'DTOC Backsheet'!$D$5:$AF$183,M$9,FALSE))="","",(VLOOKUP($E162,'DTOC Backsheet'!$D$5:$AF$183,M$9,FALSE))),"")</f>
        <v>0</v>
      </c>
      <c r="N162" s="126">
        <f ca="1">IFERROR(IF((VLOOKUP($E162,'DTOC Backsheet'!$D$5:$AF$183,N$9,FALSE))="","",(VLOOKUP($E162,'DTOC Backsheet'!$D$5:$AF$183,N$9,FALSE))),"")</f>
        <v>0</v>
      </c>
    </row>
    <row r="163" spans="1:14" ht="15" customHeight="1" x14ac:dyDescent="0.3">
      <c r="A163" s="56">
        <v>149</v>
      </c>
      <c r="B163" s="97" t="str">
        <f ca="1">IFERROR(IF((VLOOKUP($E163,'Org List'!$AJ$10:$AL$188,3,FALSE))="","",(VLOOKUP($E163,'Org List'!$AJ$10:$AL$188,3,FALSE))),"")</f>
        <v>North of England Commissioning Region</v>
      </c>
      <c r="C163" s="98" t="str">
        <f ca="1">IFERROR(IF((VLOOKUP($E163,'Org List'!$AO$10:$AQ$188,3,FALSE))="","",(VLOOKUP($E163,'Org List'!$AO$10:$AQ$188,3,FALSE))),"")</f>
        <v>North East Region</v>
      </c>
      <c r="D163" s="116" t="str">
        <f ca="1">IFERROR(IF((VLOOKUP($E163,'Org List'!$AT$10:$AV$188,3,FALSE))="","",(VLOOKUP($E163,'Org List'!$AT$10:$AV$188,3,FALSE))),"")</f>
        <v>NHS England North (Cumbria And North East)</v>
      </c>
      <c r="E163" s="97" t="str">
        <f t="shared" ca="1" si="4"/>
        <v>E06000004</v>
      </c>
      <c r="F163" s="99" t="str">
        <f ca="1">IF(E163="","",VLOOKUP(E163,'Org List'!$J$9:$K$488,2,0))</f>
        <v>Stockton-on-Tees</v>
      </c>
      <c r="G163" s="123">
        <f ca="1">IFERROR(IF((VLOOKUP($E163,'DTOC Backsheet'!$D$5:$AF$183,G$9,FALSE))="","",(VLOOKUP($E163,'DTOC Backsheet'!$D$5:$AF$183,G$9,FALSE))),"")</f>
        <v>765.48092170950883</v>
      </c>
      <c r="H163" s="124">
        <f ca="1">IFERROR(IF((VLOOKUP($E163,'DTOC Backsheet'!$D$5:$AF$183,H$9,FALSE))="","",(VLOOKUP($E163,'DTOC Backsheet'!$D$5:$AF$183,H$9,FALSE))),"")</f>
        <v>564.4850786689899</v>
      </c>
      <c r="I163" s="124">
        <f ca="1">IFERROR(IF((VLOOKUP($E163,'DTOC Backsheet'!$D$5:$AF$183,I$9,FALSE))="","",(VLOOKUP($E163,'DTOC Backsheet'!$D$5:$AF$183,I$9,FALSE))),"")</f>
        <v>625.82796583070672</v>
      </c>
      <c r="J163" s="125">
        <f ca="1">IFERROR(IF((VLOOKUP($E163,'DTOC Backsheet'!$D$5:$AF$183,J$9,FALSE))="","",(VLOOKUP($E163,'DTOC Backsheet'!$D$5:$AF$183,J$9,FALSE))),"")</f>
        <v>723.54309718652303</v>
      </c>
      <c r="K163" s="184">
        <f ca="1">IFERROR(IF((VLOOKUP($E163,'DTOC Backsheet'!$D$5:$AF$183,K$9,FALSE))="","",(VLOOKUP($E163,'DTOC Backsheet'!$D$5:$AF$183,K$9,FALSE))),"")</f>
        <v>785.13502750258021</v>
      </c>
      <c r="L163" s="126">
        <f ca="1">IFERROR(IF((VLOOKUP($E163,'DTOC Backsheet'!$D$5:$AF$183,L$9,FALSE))="","",(VLOOKUP($E163,'DTOC Backsheet'!$D$5:$AF$183,L$9,FALSE))),"")</f>
        <v>628.23768922378224</v>
      </c>
      <c r="M163" s="127">
        <f ca="1">IFERROR(IF((VLOOKUP($E163,'DTOC Backsheet'!$D$5:$AF$183,M$9,FALSE))="","",(VLOOKUP($E163,'DTOC Backsheet'!$D$5:$AF$183,M$9,FALSE))),"")</f>
        <v>0</v>
      </c>
      <c r="N163" s="126">
        <f ca="1">IFERROR(IF((VLOOKUP($E163,'DTOC Backsheet'!$D$5:$AF$183,N$9,FALSE))="","",(VLOOKUP($E163,'DTOC Backsheet'!$D$5:$AF$183,N$9,FALSE))),"")</f>
        <v>0</v>
      </c>
    </row>
    <row r="164" spans="1:14" ht="15" customHeight="1" x14ac:dyDescent="0.3">
      <c r="A164" s="56">
        <v>150</v>
      </c>
      <c r="B164" s="97" t="str">
        <f ca="1">IFERROR(IF((VLOOKUP($E164,'Org List'!$AJ$10:$AL$188,3,FALSE))="","",(VLOOKUP($E164,'Org List'!$AJ$10:$AL$188,3,FALSE))),"")</f>
        <v>Midlands and East of England Commissioning Region</v>
      </c>
      <c r="C164" s="98" t="str">
        <f ca="1">IFERROR(IF((VLOOKUP($E164,'Org List'!$AO$10:$AQ$188,3,FALSE))="","",(VLOOKUP($E164,'Org List'!$AO$10:$AQ$188,3,FALSE))),"")</f>
        <v>West Midlands Region</v>
      </c>
      <c r="D164" s="116" t="str">
        <f ca="1">IFERROR(IF((VLOOKUP($E164,'Org List'!$AT$10:$AV$188,3,FALSE))="","",(VLOOKUP($E164,'Org List'!$AT$10:$AV$188,3,FALSE))),"")</f>
        <v>NHS England Midlands And East (North Midlands)</v>
      </c>
      <c r="E164" s="97" t="str">
        <f t="shared" ca="1" si="4"/>
        <v>E06000021</v>
      </c>
      <c r="F164" s="99" t="str">
        <f ca="1">IF(E164="","",VLOOKUP(E164,'Org List'!$J$9:$K$488,2,0))</f>
        <v>Stoke-on-Trent</v>
      </c>
      <c r="G164" s="123">
        <f ca="1">IFERROR(IF((VLOOKUP($E164,'DTOC Backsheet'!$D$5:$AF$183,G$9,FALSE))="","",(VLOOKUP($E164,'DTOC Backsheet'!$D$5:$AF$183,G$9,FALSE))),"")</f>
        <v>2637.4635929068636</v>
      </c>
      <c r="H164" s="124">
        <f ca="1">IFERROR(IF((VLOOKUP($E164,'DTOC Backsheet'!$D$5:$AF$183,H$9,FALSE))="","",(VLOOKUP($E164,'DTOC Backsheet'!$D$5:$AF$183,H$9,FALSE))),"")</f>
        <v>2761.1341345838359</v>
      </c>
      <c r="I164" s="124">
        <f ca="1">IFERROR(IF((VLOOKUP($E164,'DTOC Backsheet'!$D$5:$AF$183,I$9,FALSE))="","",(VLOOKUP($E164,'DTOC Backsheet'!$D$5:$AF$183,I$9,FALSE))),"")</f>
        <v>2189.72575426411</v>
      </c>
      <c r="J164" s="125">
        <f ca="1">IFERROR(IF((VLOOKUP($E164,'DTOC Backsheet'!$D$5:$AF$183,J$9,FALSE))="","",(VLOOKUP($E164,'DTOC Backsheet'!$D$5:$AF$183,J$9,FALSE))),"")</f>
        <v>1802.6177482684438</v>
      </c>
      <c r="K164" s="184">
        <f ca="1">IFERROR(IF((VLOOKUP($E164,'DTOC Backsheet'!$D$5:$AF$183,K$9,FALSE))="","",(VLOOKUP($E164,'DTOC Backsheet'!$D$5:$AF$183,K$9,FALSE))),"")</f>
        <v>1623.920833430295</v>
      </c>
      <c r="L164" s="126">
        <f ca="1">IFERROR(IF((VLOOKUP($E164,'DTOC Backsheet'!$D$5:$AF$183,L$9,FALSE))="","",(VLOOKUP($E164,'DTOC Backsheet'!$D$5:$AF$183,L$9,FALSE))),"")</f>
        <v>1804.1321289026655</v>
      </c>
      <c r="M164" s="127">
        <f ca="1">IFERROR(IF((VLOOKUP($E164,'DTOC Backsheet'!$D$5:$AF$183,M$9,FALSE))="","",(VLOOKUP($E164,'DTOC Backsheet'!$D$5:$AF$183,M$9,FALSE))),"")</f>
        <v>0</v>
      </c>
      <c r="N164" s="126">
        <f ca="1">IFERROR(IF((VLOOKUP($E164,'DTOC Backsheet'!$D$5:$AF$183,N$9,FALSE))="","",(VLOOKUP($E164,'DTOC Backsheet'!$D$5:$AF$183,N$9,FALSE))),"")</f>
        <v>0</v>
      </c>
    </row>
    <row r="165" spans="1:14" ht="15" customHeight="1" x14ac:dyDescent="0.3">
      <c r="A165" s="56">
        <v>151</v>
      </c>
      <c r="B165" s="97" t="str">
        <f ca="1">IFERROR(IF((VLOOKUP($E165,'Org List'!$AJ$10:$AL$188,3,FALSE))="","",(VLOOKUP($E165,'Org List'!$AJ$10:$AL$188,3,FALSE))),"")</f>
        <v>Midlands and East of England Commissioning Region</v>
      </c>
      <c r="C165" s="98" t="str">
        <f ca="1">IFERROR(IF((VLOOKUP($E165,'Org List'!$AO$10:$AQ$188,3,FALSE))="","",(VLOOKUP($E165,'Org List'!$AO$10:$AQ$188,3,FALSE))),"")</f>
        <v>East Region</v>
      </c>
      <c r="D165" s="116" t="str">
        <f ca="1">IFERROR(IF((VLOOKUP($E165,'Org List'!$AT$10:$AV$188,3,FALSE))="","",(VLOOKUP($E165,'Org List'!$AT$10:$AV$188,3,FALSE))),"")</f>
        <v>NHS England Midlands And East (East)</v>
      </c>
      <c r="E165" s="97" t="str">
        <f t="shared" ca="1" si="4"/>
        <v>E10000029</v>
      </c>
      <c r="F165" s="99" t="str">
        <f ca="1">IF(E165="","",VLOOKUP(E165,'Org List'!$J$9:$K$488,2,0))</f>
        <v>Suffolk</v>
      </c>
      <c r="G165" s="123">
        <f ca="1">IFERROR(IF((VLOOKUP($E165,'DTOC Backsheet'!$D$5:$AF$183,G$9,FALSE))="","",(VLOOKUP($E165,'DTOC Backsheet'!$D$5:$AF$183,G$9,FALSE))),"")</f>
        <v>1369.8630136986301</v>
      </c>
      <c r="H165" s="124">
        <f ca="1">IFERROR(IF((VLOOKUP($E165,'DTOC Backsheet'!$D$5:$AF$183,H$9,FALSE))="","",(VLOOKUP($E165,'DTOC Backsheet'!$D$5:$AF$183,H$9,FALSE))),"")</f>
        <v>1297.6865455448412</v>
      </c>
      <c r="I165" s="124">
        <f ca="1">IFERROR(IF((VLOOKUP($E165,'DTOC Backsheet'!$D$5:$AF$183,I$9,FALSE))="","",(VLOOKUP($E165,'DTOC Backsheet'!$D$5:$AF$183,I$9,FALSE))),"")</f>
        <v>1160.9485577122045</v>
      </c>
      <c r="J165" s="125">
        <f ca="1">IFERROR(IF((VLOOKUP($E165,'DTOC Backsheet'!$D$5:$AF$183,J$9,FALSE))="","",(VLOOKUP($E165,'DTOC Backsheet'!$D$5:$AF$183,J$9,FALSE))),"")</f>
        <v>1051.9659092859308</v>
      </c>
      <c r="K165" s="184">
        <f ca="1">IFERROR(IF((VLOOKUP($E165,'DTOC Backsheet'!$D$5:$AF$183,K$9,FALSE))="","",(VLOOKUP($E165,'DTOC Backsheet'!$D$5:$AF$183,K$9,FALSE))),"")</f>
        <v>960.18918787325583</v>
      </c>
      <c r="L165" s="126">
        <f ca="1">IFERROR(IF((VLOOKUP($E165,'DTOC Backsheet'!$D$5:$AF$183,L$9,FALSE))="","",(VLOOKUP($E165,'DTOC Backsheet'!$D$5:$AF$183,L$9,FALSE))),"")</f>
        <v>925.03012013782461</v>
      </c>
      <c r="M165" s="127">
        <f ca="1">IFERROR(IF((VLOOKUP($E165,'DTOC Backsheet'!$D$5:$AF$183,M$9,FALSE))="","",(VLOOKUP($E165,'DTOC Backsheet'!$D$5:$AF$183,M$9,FALSE))),"")</f>
        <v>0</v>
      </c>
      <c r="N165" s="126">
        <f ca="1">IFERROR(IF((VLOOKUP($E165,'DTOC Backsheet'!$D$5:$AF$183,N$9,FALSE))="","",(VLOOKUP($E165,'DTOC Backsheet'!$D$5:$AF$183,N$9,FALSE))),"")</f>
        <v>0</v>
      </c>
    </row>
    <row r="166" spans="1:14" ht="15" customHeight="1" x14ac:dyDescent="0.3">
      <c r="A166" s="56">
        <v>152</v>
      </c>
      <c r="B166" s="97" t="str">
        <f ca="1">IFERROR(IF((VLOOKUP($E166,'Org List'!$AJ$10:$AL$188,3,FALSE))="","",(VLOOKUP($E166,'Org List'!$AJ$10:$AL$188,3,FALSE))),"")</f>
        <v>North of England Commissioning Region</v>
      </c>
      <c r="C166" s="98" t="str">
        <f ca="1">IFERROR(IF((VLOOKUP($E166,'Org List'!$AO$10:$AQ$188,3,FALSE))="","",(VLOOKUP($E166,'Org List'!$AO$10:$AQ$188,3,FALSE))),"")</f>
        <v>North East Region</v>
      </c>
      <c r="D166" s="116" t="str">
        <f ca="1">IFERROR(IF((VLOOKUP($E166,'Org List'!$AT$10:$AV$188,3,FALSE))="","",(VLOOKUP($E166,'Org List'!$AT$10:$AV$188,3,FALSE))),"")</f>
        <v>NHS England North (Cumbria And North East)</v>
      </c>
      <c r="E166" s="97" t="str">
        <f t="shared" ca="1" si="4"/>
        <v>E08000024</v>
      </c>
      <c r="F166" s="99" t="str">
        <f ca="1">IF(E166="","",VLOOKUP(E166,'Org List'!$J$9:$K$488,2,0))</f>
        <v>Sunderland</v>
      </c>
      <c r="G166" s="123">
        <f ca="1">IFERROR(IF((VLOOKUP($E166,'DTOC Backsheet'!$D$5:$AF$183,G$9,FALSE))="","",(VLOOKUP($E166,'DTOC Backsheet'!$D$5:$AF$183,G$9,FALSE))),"")</f>
        <v>221.71854312066606</v>
      </c>
      <c r="H166" s="124">
        <f ca="1">IFERROR(IF((VLOOKUP($E166,'DTOC Backsheet'!$D$5:$AF$183,H$9,FALSE))="","",(VLOOKUP($E166,'DTOC Backsheet'!$D$5:$AF$183,H$9,FALSE))),"")</f>
        <v>209.6003231525325</v>
      </c>
      <c r="I166" s="124">
        <f ca="1">IFERROR(IF((VLOOKUP($E166,'DTOC Backsheet'!$D$5:$AF$183,I$9,FALSE))="","",(VLOOKUP($E166,'DTOC Backsheet'!$D$5:$AF$183,I$9,FALSE))),"")</f>
        <v>242.81322232445413</v>
      </c>
      <c r="J166" s="125">
        <f ca="1">IFERROR(IF((VLOOKUP($E166,'DTOC Backsheet'!$D$5:$AF$183,J$9,FALSE))="","",(VLOOKUP($E166,'DTOC Backsheet'!$D$5:$AF$183,J$9,FALSE))),"")</f>
        <v>287.80326037677344</v>
      </c>
      <c r="K166" s="184">
        <f ca="1">IFERROR(IF((VLOOKUP($E166,'DTOC Backsheet'!$D$5:$AF$183,K$9,FALSE))="","",(VLOOKUP($E166,'DTOC Backsheet'!$D$5:$AF$183,K$9,FALSE))),"")</f>
        <v>243.04381086250069</v>
      </c>
      <c r="L166" s="126">
        <f ca="1">IFERROR(IF((VLOOKUP($E166,'DTOC Backsheet'!$D$5:$AF$183,L$9,FALSE))="","",(VLOOKUP($E166,'DTOC Backsheet'!$D$5:$AF$183,L$9,FALSE))),"")</f>
        <v>312.42095760962337</v>
      </c>
      <c r="M166" s="127">
        <f ca="1">IFERROR(IF((VLOOKUP($E166,'DTOC Backsheet'!$D$5:$AF$183,M$9,FALSE))="","",(VLOOKUP($E166,'DTOC Backsheet'!$D$5:$AF$183,M$9,FALSE))),"")</f>
        <v>0</v>
      </c>
      <c r="N166" s="126">
        <f ca="1">IFERROR(IF((VLOOKUP($E166,'DTOC Backsheet'!$D$5:$AF$183,N$9,FALSE))="","",(VLOOKUP($E166,'DTOC Backsheet'!$D$5:$AF$183,N$9,FALSE))),"")</f>
        <v>0</v>
      </c>
    </row>
    <row r="167" spans="1:14" ht="15" customHeight="1" x14ac:dyDescent="0.3">
      <c r="A167" s="56">
        <v>153</v>
      </c>
      <c r="B167" s="97" t="str">
        <f ca="1">IFERROR(IF((VLOOKUP($E167,'Org List'!$AJ$10:$AL$188,3,FALSE))="","",(VLOOKUP($E167,'Org List'!$AJ$10:$AL$188,3,FALSE))),"")</f>
        <v>South East England Commissioning Region</v>
      </c>
      <c r="C167" s="98" t="str">
        <f ca="1">IFERROR(IF((VLOOKUP($E167,'Org List'!$AO$10:$AQ$188,3,FALSE))="","",(VLOOKUP($E167,'Org List'!$AO$10:$AQ$188,3,FALSE))),"")</f>
        <v>South East Region</v>
      </c>
      <c r="D167" s="116" t="str">
        <f ca="1">IFERROR(IF((VLOOKUP($E167,'Org List'!$AT$10:$AV$188,3,FALSE))="","",(VLOOKUP($E167,'Org List'!$AT$10:$AV$188,3,FALSE))),"")</f>
        <v>NHS England South East (Kent, Surrey and Sussex)</v>
      </c>
      <c r="E167" s="97" t="str">
        <f t="shared" ca="1" si="4"/>
        <v>E10000030</v>
      </c>
      <c r="F167" s="99" t="str">
        <f ca="1">IF(E167="","",VLOOKUP(E167,'Org List'!$J$9:$K$488,2,0))</f>
        <v>Surrey</v>
      </c>
      <c r="G167" s="123">
        <f ca="1">IFERROR(IF((VLOOKUP($E167,'DTOC Backsheet'!$D$5:$AF$183,G$9,FALSE))="","",(VLOOKUP($E167,'DTOC Backsheet'!$D$5:$AF$183,G$9,FALSE))),"")</f>
        <v>902.03845122678956</v>
      </c>
      <c r="H167" s="124">
        <f ca="1">IFERROR(IF((VLOOKUP($E167,'DTOC Backsheet'!$D$5:$AF$183,H$9,FALSE))="","",(VLOOKUP($E167,'DTOC Backsheet'!$D$5:$AF$183,H$9,FALSE))),"")</f>
        <v>1000.1989154782189</v>
      </c>
      <c r="I167" s="124">
        <f ca="1">IFERROR(IF((VLOOKUP($E167,'DTOC Backsheet'!$D$5:$AF$183,I$9,FALSE))="","",(VLOOKUP($E167,'DTOC Backsheet'!$D$5:$AF$183,I$9,FALSE))),"")</f>
        <v>833.71530870817378</v>
      </c>
      <c r="J167" s="125">
        <f ca="1">IFERROR(IF((VLOOKUP($E167,'DTOC Backsheet'!$D$5:$AF$183,J$9,FALSE))="","",(VLOOKUP($E167,'DTOC Backsheet'!$D$5:$AF$183,J$9,FALSE))),"")</f>
        <v>655.1578804603248</v>
      </c>
      <c r="K167" s="184">
        <f ca="1">IFERROR(IF((VLOOKUP($E167,'DTOC Backsheet'!$D$5:$AF$183,K$9,FALSE))="","",(VLOOKUP($E167,'DTOC Backsheet'!$D$5:$AF$183,K$9,FALSE))),"")</f>
        <v>803.43271377984433</v>
      </c>
      <c r="L167" s="126">
        <f ca="1">IFERROR(IF((VLOOKUP($E167,'DTOC Backsheet'!$D$5:$AF$183,L$9,FALSE))="","",(VLOOKUP($E167,'DTOC Backsheet'!$D$5:$AF$183,L$9,FALSE))),"")</f>
        <v>818.14209261023836</v>
      </c>
      <c r="M167" s="127">
        <f ca="1">IFERROR(IF((VLOOKUP($E167,'DTOC Backsheet'!$D$5:$AF$183,M$9,FALSE))="","",(VLOOKUP($E167,'DTOC Backsheet'!$D$5:$AF$183,M$9,FALSE))),"")</f>
        <v>0</v>
      </c>
      <c r="N167" s="126">
        <f ca="1">IFERROR(IF((VLOOKUP($E167,'DTOC Backsheet'!$D$5:$AF$183,N$9,FALSE))="","",(VLOOKUP($E167,'DTOC Backsheet'!$D$5:$AF$183,N$9,FALSE))),"")</f>
        <v>0</v>
      </c>
    </row>
    <row r="168" spans="1:14" ht="15" customHeight="1" x14ac:dyDescent="0.3">
      <c r="A168" s="56">
        <v>154</v>
      </c>
      <c r="B168" s="97" t="str">
        <f ca="1">IFERROR(IF((VLOOKUP($E168,'Org List'!$AJ$10:$AL$188,3,FALSE))="","",(VLOOKUP($E168,'Org List'!$AJ$10:$AL$188,3,FALSE))),"")</f>
        <v>London Commissioning Region</v>
      </c>
      <c r="C168" s="98" t="str">
        <f ca="1">IFERROR(IF((VLOOKUP($E168,'Org List'!$AO$10:$AQ$188,3,FALSE))="","",(VLOOKUP($E168,'Org List'!$AO$10:$AQ$188,3,FALSE))),"")</f>
        <v>London Region</v>
      </c>
      <c r="D168" s="116" t="str">
        <f ca="1">IFERROR(IF((VLOOKUP($E168,'Org List'!$AT$10:$AV$188,3,FALSE))="","",(VLOOKUP($E168,'Org List'!$AT$10:$AV$188,3,FALSE))),"")</f>
        <v>NHS England London</v>
      </c>
      <c r="E168" s="97" t="str">
        <f t="shared" ca="1" si="4"/>
        <v>E09000029</v>
      </c>
      <c r="F168" s="99" t="str">
        <f ca="1">IF(E168="","",VLOOKUP(E168,'Org List'!$J$9:$K$488,2,0))</f>
        <v>Sutton</v>
      </c>
      <c r="G168" s="123">
        <f ca="1">IFERROR(IF((VLOOKUP($E168,'DTOC Backsheet'!$D$5:$AF$183,G$9,FALSE))="","",(VLOOKUP($E168,'DTOC Backsheet'!$D$5:$AF$183,G$9,FALSE))),"")</f>
        <v>433.32006624982347</v>
      </c>
      <c r="H168" s="124">
        <f ca="1">IFERROR(IF((VLOOKUP($E168,'DTOC Backsheet'!$D$5:$AF$183,H$9,FALSE))="","",(VLOOKUP($E168,'DTOC Backsheet'!$D$5:$AF$183,H$9,FALSE))),"")</f>
        <v>584.82160052383585</v>
      </c>
      <c r="I168" s="124">
        <f ca="1">IFERROR(IF((VLOOKUP($E168,'DTOC Backsheet'!$D$5:$AF$183,I$9,FALSE))="","",(VLOOKUP($E168,'DTOC Backsheet'!$D$5:$AF$183,I$9,FALSE))),"")</f>
        <v>343.44627473134159</v>
      </c>
      <c r="J168" s="125">
        <f ca="1">IFERROR(IF((VLOOKUP($E168,'DTOC Backsheet'!$D$5:$AF$183,J$9,FALSE))="","",(VLOOKUP($E168,'DTOC Backsheet'!$D$5:$AF$183,J$9,FALSE))),"")</f>
        <v>413.94639234227611</v>
      </c>
      <c r="K168" s="184">
        <f ca="1">IFERROR(IF((VLOOKUP($E168,'DTOC Backsheet'!$D$5:$AF$183,K$9,FALSE))="","",(VLOOKUP($E168,'DTOC Backsheet'!$D$5:$AF$183,K$9,FALSE))),"")</f>
        <v>704.08979924476114</v>
      </c>
      <c r="L168" s="126">
        <f ca="1">IFERROR(IF((VLOOKUP($E168,'DTOC Backsheet'!$D$5:$AF$183,L$9,FALSE))="","",(VLOOKUP($E168,'DTOC Backsheet'!$D$5:$AF$183,L$9,FALSE))),"")</f>
        <v>612.03116904594208</v>
      </c>
      <c r="M168" s="127">
        <f ca="1">IFERROR(IF((VLOOKUP($E168,'DTOC Backsheet'!$D$5:$AF$183,M$9,FALSE))="","",(VLOOKUP($E168,'DTOC Backsheet'!$D$5:$AF$183,M$9,FALSE))),"")</f>
        <v>0</v>
      </c>
      <c r="N168" s="126">
        <f ca="1">IFERROR(IF((VLOOKUP($E168,'DTOC Backsheet'!$D$5:$AF$183,N$9,FALSE))="","",(VLOOKUP($E168,'DTOC Backsheet'!$D$5:$AF$183,N$9,FALSE))),"")</f>
        <v>0</v>
      </c>
    </row>
    <row r="169" spans="1:14" ht="15" customHeight="1" x14ac:dyDescent="0.3">
      <c r="A169" s="56">
        <v>155</v>
      </c>
      <c r="B169" s="97" t="str">
        <f ca="1">IFERROR(IF((VLOOKUP($E169,'Org List'!$AJ$10:$AL$188,3,FALSE))="","",(VLOOKUP($E169,'Org List'!$AJ$10:$AL$188,3,FALSE))),"")</f>
        <v>South West England Commissioning Region</v>
      </c>
      <c r="C169" s="98" t="str">
        <f ca="1">IFERROR(IF((VLOOKUP($E169,'Org List'!$AO$10:$AQ$188,3,FALSE))="","",(VLOOKUP($E169,'Org List'!$AO$10:$AQ$188,3,FALSE))),"")</f>
        <v>South West Region</v>
      </c>
      <c r="D169" s="116" t="str">
        <f ca="1">IFERROR(IF((VLOOKUP($E169,'Org List'!$AT$10:$AV$188,3,FALSE))="","",(VLOOKUP($E169,'Org List'!$AT$10:$AV$188,3,FALSE))),"")</f>
        <v>NHS England South West (South West North)</v>
      </c>
      <c r="E169" s="97" t="str">
        <f t="shared" ca="1" si="4"/>
        <v>E06000030</v>
      </c>
      <c r="F169" s="99" t="str">
        <f ca="1">IF(E169="","",VLOOKUP(E169,'Org List'!$J$9:$K$488,2,0))</f>
        <v>Swindon</v>
      </c>
      <c r="G169" s="123">
        <f ca="1">IFERROR(IF((VLOOKUP($E169,'DTOC Backsheet'!$D$5:$AF$183,G$9,FALSE))="","",(VLOOKUP($E169,'DTOC Backsheet'!$D$5:$AF$183,G$9,FALSE))),"")</f>
        <v>1581.2108730982932</v>
      </c>
      <c r="H169" s="124">
        <f ca="1">IFERROR(IF((VLOOKUP($E169,'DTOC Backsheet'!$D$5:$AF$183,H$9,FALSE))="","",(VLOOKUP($E169,'DTOC Backsheet'!$D$5:$AF$183,H$9,FALSE))),"")</f>
        <v>1466.2137186911448</v>
      </c>
      <c r="I169" s="124">
        <f ca="1">IFERROR(IF((VLOOKUP($E169,'DTOC Backsheet'!$D$5:$AF$183,I$9,FALSE))="","",(VLOOKUP($E169,'DTOC Backsheet'!$D$5:$AF$183,I$9,FALSE))),"")</f>
        <v>1072.5244808993248</v>
      </c>
      <c r="J169" s="125">
        <f ca="1">IFERROR(IF((VLOOKUP($E169,'DTOC Backsheet'!$D$5:$AF$183,J$9,FALSE))="","",(VLOOKUP($E169,'DTOC Backsheet'!$D$5:$AF$183,J$9,FALSE))),"")</f>
        <v>690.18768690685465</v>
      </c>
      <c r="K169" s="184">
        <f ca="1">IFERROR(IF((VLOOKUP($E169,'DTOC Backsheet'!$D$5:$AF$183,K$9,FALSE))="","",(VLOOKUP($E169,'DTOC Backsheet'!$D$5:$AF$183,K$9,FALSE))),"")</f>
        <v>531.36277079969352</v>
      </c>
      <c r="L169" s="126">
        <f ca="1">IFERROR(IF((VLOOKUP($E169,'DTOC Backsheet'!$D$5:$AF$183,L$9,FALSE))="","",(VLOOKUP($E169,'DTOC Backsheet'!$D$5:$AF$183,L$9,FALSE))),"")</f>
        <v>703.03381982728683</v>
      </c>
      <c r="M169" s="127">
        <f ca="1">IFERROR(IF((VLOOKUP($E169,'DTOC Backsheet'!$D$5:$AF$183,M$9,FALSE))="","",(VLOOKUP($E169,'DTOC Backsheet'!$D$5:$AF$183,M$9,FALSE))),"")</f>
        <v>0</v>
      </c>
      <c r="N169" s="126">
        <f ca="1">IFERROR(IF((VLOOKUP($E169,'DTOC Backsheet'!$D$5:$AF$183,N$9,FALSE))="","",(VLOOKUP($E169,'DTOC Backsheet'!$D$5:$AF$183,N$9,FALSE))),"")</f>
        <v>0</v>
      </c>
    </row>
    <row r="170" spans="1:14" ht="15" customHeight="1" x14ac:dyDescent="0.3">
      <c r="A170" s="56">
        <v>156</v>
      </c>
      <c r="B170" s="97" t="str">
        <f ca="1">IFERROR(IF((VLOOKUP($E170,'Org List'!$AJ$10:$AL$188,3,FALSE))="","",(VLOOKUP($E170,'Org List'!$AJ$10:$AL$188,3,FALSE))),"")</f>
        <v>North of England Commissioning Region</v>
      </c>
      <c r="C170" s="98" t="str">
        <f ca="1">IFERROR(IF((VLOOKUP($E170,'Org List'!$AO$10:$AQ$188,3,FALSE))="","",(VLOOKUP($E170,'Org List'!$AO$10:$AQ$188,3,FALSE))),"")</f>
        <v>North West Region</v>
      </c>
      <c r="D170" s="116" t="str">
        <f ca="1">IFERROR(IF((VLOOKUP($E170,'Org List'!$AT$10:$AV$188,3,FALSE))="","",(VLOOKUP($E170,'Org List'!$AT$10:$AV$188,3,FALSE))),"")</f>
        <v>NHS England North (Greater Manchester)</v>
      </c>
      <c r="E170" s="97" t="str">
        <f t="shared" ca="1" si="4"/>
        <v>E08000008</v>
      </c>
      <c r="F170" s="99" t="str">
        <f ca="1">IF(E170="","",VLOOKUP(E170,'Org List'!$J$9:$K$488,2,0))</f>
        <v>Tameside</v>
      </c>
      <c r="G170" s="123">
        <f ca="1">IFERROR(IF((VLOOKUP($E170,'DTOC Backsheet'!$D$5:$AF$183,G$9,FALSE))="","",(VLOOKUP($E170,'DTOC Backsheet'!$D$5:$AF$183,G$9,FALSE))),"")</f>
        <v>1314.2359320013297</v>
      </c>
      <c r="H170" s="124">
        <f ca="1">IFERROR(IF((VLOOKUP($E170,'DTOC Backsheet'!$D$5:$AF$183,H$9,FALSE))="","",(VLOOKUP($E170,'DTOC Backsheet'!$D$5:$AF$183,H$9,FALSE))),"")</f>
        <v>1591.0680101333151</v>
      </c>
      <c r="I170" s="124">
        <f ca="1">IFERROR(IF((VLOOKUP($E170,'DTOC Backsheet'!$D$5:$AF$183,I$9,FALSE))="","",(VLOOKUP($E170,'DTOC Backsheet'!$D$5:$AF$183,I$9,FALSE))),"")</f>
        <v>1417.4031660877838</v>
      </c>
      <c r="J170" s="125">
        <f ca="1">IFERROR(IF((VLOOKUP($E170,'DTOC Backsheet'!$D$5:$AF$183,J$9,FALSE))="","",(VLOOKUP($E170,'DTOC Backsheet'!$D$5:$AF$183,J$9,FALSE))),"")</f>
        <v>1474.854298811362</v>
      </c>
      <c r="K170" s="184">
        <f ca="1">IFERROR(IF((VLOOKUP($E170,'DTOC Backsheet'!$D$5:$AF$183,K$9,FALSE))="","",(VLOOKUP($E170,'DTOC Backsheet'!$D$5:$AF$183,K$9,FALSE))),"")</f>
        <v>1552.2368601559147</v>
      </c>
      <c r="L170" s="126">
        <f ca="1">IFERROR(IF((VLOOKUP($E170,'DTOC Backsheet'!$D$5:$AF$183,L$9,FALSE))="","",(VLOOKUP($E170,'DTOC Backsheet'!$D$5:$AF$183,L$9,FALSE))),"")</f>
        <v>1302.8930513790228</v>
      </c>
      <c r="M170" s="127">
        <f ca="1">IFERROR(IF((VLOOKUP($E170,'DTOC Backsheet'!$D$5:$AF$183,M$9,FALSE))="","",(VLOOKUP($E170,'DTOC Backsheet'!$D$5:$AF$183,M$9,FALSE))),"")</f>
        <v>0</v>
      </c>
      <c r="N170" s="126">
        <f ca="1">IFERROR(IF((VLOOKUP($E170,'DTOC Backsheet'!$D$5:$AF$183,N$9,FALSE))="","",(VLOOKUP($E170,'DTOC Backsheet'!$D$5:$AF$183,N$9,FALSE))),"")</f>
        <v>0</v>
      </c>
    </row>
    <row r="171" spans="1:14" ht="15" customHeight="1" x14ac:dyDescent="0.3">
      <c r="A171" s="56">
        <v>157</v>
      </c>
      <c r="B171" s="97" t="str">
        <f ca="1">IFERROR(IF((VLOOKUP($E171,'Org List'!$AJ$10:$AL$188,3,FALSE))="","",(VLOOKUP($E171,'Org List'!$AJ$10:$AL$188,3,FALSE))),"")</f>
        <v>Midlands and East of England Commissioning Region</v>
      </c>
      <c r="C171" s="98" t="str">
        <f ca="1">IFERROR(IF((VLOOKUP($E171,'Org List'!$AO$10:$AQ$188,3,FALSE))="","",(VLOOKUP($E171,'Org List'!$AO$10:$AQ$188,3,FALSE))),"")</f>
        <v>West Midlands Region</v>
      </c>
      <c r="D171" s="116" t="str">
        <f ca="1">IFERROR(IF((VLOOKUP($E171,'Org List'!$AT$10:$AV$188,3,FALSE))="","",(VLOOKUP($E171,'Org List'!$AT$10:$AV$188,3,FALSE))),"")</f>
        <v>NHS England Midlands And East (North Midlands)</v>
      </c>
      <c r="E171" s="97" t="str">
        <f t="shared" ca="1" si="4"/>
        <v>E06000020</v>
      </c>
      <c r="F171" s="99" t="str">
        <f ca="1">IF(E171="","",VLOOKUP(E171,'Org List'!$J$9:$K$488,2,0))</f>
        <v>Telford and Wrekin</v>
      </c>
      <c r="G171" s="123">
        <f ca="1">IFERROR(IF((VLOOKUP($E171,'DTOC Backsheet'!$D$5:$AF$183,G$9,FALSE))="","",(VLOOKUP($E171,'DTOC Backsheet'!$D$5:$AF$183,G$9,FALSE))),"")</f>
        <v>657.6861539369005</v>
      </c>
      <c r="H171" s="124">
        <f ca="1">IFERROR(IF((VLOOKUP($E171,'DTOC Backsheet'!$D$5:$AF$183,H$9,FALSE))="","",(VLOOKUP($E171,'DTOC Backsheet'!$D$5:$AF$183,H$9,FALSE))),"")</f>
        <v>631.14276655828121</v>
      </c>
      <c r="I171" s="124">
        <f ca="1">IFERROR(IF((VLOOKUP($E171,'DTOC Backsheet'!$D$5:$AF$183,I$9,FALSE))="","",(VLOOKUP($E171,'DTOC Backsheet'!$D$5:$AF$183,I$9,FALSE))),"")</f>
        <v>477.04365649907464</v>
      </c>
      <c r="J171" s="125">
        <f ca="1">IFERROR(IF((VLOOKUP($E171,'DTOC Backsheet'!$D$5:$AF$183,J$9,FALSE))="","",(VLOOKUP($E171,'DTOC Backsheet'!$D$5:$AF$183,J$9,FALSE))),"")</f>
        <v>428.96611307267619</v>
      </c>
      <c r="K171" s="184">
        <f ca="1">IFERROR(IF((VLOOKUP($E171,'DTOC Backsheet'!$D$5:$AF$183,K$9,FALSE))="","",(VLOOKUP($E171,'DTOC Backsheet'!$D$5:$AF$183,K$9,FALSE))),"")</f>
        <v>320.25552277343633</v>
      </c>
      <c r="L171" s="126">
        <f ca="1">IFERROR(IF((VLOOKUP($E171,'DTOC Backsheet'!$D$5:$AF$183,L$9,FALSE))="","",(VLOOKUP($E171,'DTOC Backsheet'!$D$5:$AF$183,L$9,FALSE))),"")</f>
        <v>534.00404829423894</v>
      </c>
      <c r="M171" s="127">
        <f ca="1">IFERROR(IF((VLOOKUP($E171,'DTOC Backsheet'!$D$5:$AF$183,M$9,FALSE))="","",(VLOOKUP($E171,'DTOC Backsheet'!$D$5:$AF$183,M$9,FALSE))),"")</f>
        <v>0</v>
      </c>
      <c r="N171" s="126">
        <f ca="1">IFERROR(IF((VLOOKUP($E171,'DTOC Backsheet'!$D$5:$AF$183,N$9,FALSE))="","",(VLOOKUP($E171,'DTOC Backsheet'!$D$5:$AF$183,N$9,FALSE))),"")</f>
        <v>0</v>
      </c>
    </row>
    <row r="172" spans="1:14" ht="15" customHeight="1" x14ac:dyDescent="0.3">
      <c r="A172" s="56">
        <v>158</v>
      </c>
      <c r="B172" s="97" t="str">
        <f ca="1">IFERROR(IF((VLOOKUP($E172,'Org List'!$AJ$10:$AL$188,3,FALSE))="","",(VLOOKUP($E172,'Org List'!$AJ$10:$AL$188,3,FALSE))),"")</f>
        <v>Midlands and East of England Commissioning Region</v>
      </c>
      <c r="C172" s="98" t="str">
        <f ca="1">IFERROR(IF((VLOOKUP($E172,'Org List'!$AO$10:$AQ$188,3,FALSE))="","",(VLOOKUP($E172,'Org List'!$AO$10:$AQ$188,3,FALSE))),"")</f>
        <v>East Region</v>
      </c>
      <c r="D172" s="116" t="str">
        <f ca="1">IFERROR(IF((VLOOKUP($E172,'Org List'!$AT$10:$AV$188,3,FALSE))="","",(VLOOKUP($E172,'Org List'!$AT$10:$AV$188,3,FALSE))),"")</f>
        <v>NHS England Midlands And East (East)</v>
      </c>
      <c r="E172" s="97" t="str">
        <f t="shared" ca="1" si="4"/>
        <v>E06000034</v>
      </c>
      <c r="F172" s="99" t="str">
        <f ca="1">IF(E172="","",VLOOKUP(E172,'Org List'!$J$9:$K$488,2,0))</f>
        <v>Thurrock</v>
      </c>
      <c r="G172" s="123">
        <f ca="1">IFERROR(IF((VLOOKUP($E172,'DTOC Backsheet'!$D$5:$AF$183,G$9,FALSE))="","",(VLOOKUP($E172,'DTOC Backsheet'!$D$5:$AF$183,G$9,FALSE))),"")</f>
        <v>752.52802383005417</v>
      </c>
      <c r="H172" s="124">
        <f ca="1">IFERROR(IF((VLOOKUP($E172,'DTOC Backsheet'!$D$5:$AF$183,H$9,FALSE))="","",(VLOOKUP($E172,'DTOC Backsheet'!$D$5:$AF$183,H$9,FALSE))),"")</f>
        <v>758.79909069530447</v>
      </c>
      <c r="I172" s="124">
        <f ca="1">IFERROR(IF((VLOOKUP($E172,'DTOC Backsheet'!$D$5:$AF$183,I$9,FALSE))="","",(VLOOKUP($E172,'DTOC Backsheet'!$D$5:$AF$183,I$9,FALSE))),"")</f>
        <v>600.45465234773064</v>
      </c>
      <c r="J172" s="125">
        <f ca="1">IFERROR(IF((VLOOKUP($E172,'DTOC Backsheet'!$D$5:$AF$183,J$9,FALSE))="","",(VLOOKUP($E172,'DTOC Backsheet'!$D$5:$AF$183,J$9,FALSE))),"")</f>
        <v>586.81022851002695</v>
      </c>
      <c r="K172" s="184">
        <f ca="1">IFERROR(IF((VLOOKUP($E172,'DTOC Backsheet'!$D$5:$AF$183,K$9,FALSE))="","",(VLOOKUP($E172,'DTOC Backsheet'!$D$5:$AF$183,K$9,FALSE))),"")</f>
        <v>298.44377539809824</v>
      </c>
      <c r="L172" s="126">
        <f ca="1">IFERROR(IF((VLOOKUP($E172,'DTOC Backsheet'!$D$5:$AF$183,L$9,FALSE))="","",(VLOOKUP($E172,'DTOC Backsheet'!$D$5:$AF$183,L$9,FALSE))),"")</f>
        <v>636.42166130347698</v>
      </c>
      <c r="M172" s="127">
        <f ca="1">IFERROR(IF((VLOOKUP($E172,'DTOC Backsheet'!$D$5:$AF$183,M$9,FALSE))="","",(VLOOKUP($E172,'DTOC Backsheet'!$D$5:$AF$183,M$9,FALSE))),"")</f>
        <v>0</v>
      </c>
      <c r="N172" s="126">
        <f ca="1">IFERROR(IF((VLOOKUP($E172,'DTOC Backsheet'!$D$5:$AF$183,N$9,FALSE))="","",(VLOOKUP($E172,'DTOC Backsheet'!$D$5:$AF$183,N$9,FALSE))),"")</f>
        <v>0</v>
      </c>
    </row>
    <row r="173" spans="1:14" ht="15" customHeight="1" x14ac:dyDescent="0.3">
      <c r="A173" s="56">
        <v>159</v>
      </c>
      <c r="B173" s="97" t="str">
        <f ca="1">IFERROR(IF((VLOOKUP($E173,'Org List'!$AJ$10:$AL$188,3,FALSE))="","",(VLOOKUP($E173,'Org List'!$AJ$10:$AL$188,3,FALSE))),"")</f>
        <v>South West England Commissioning Region</v>
      </c>
      <c r="C173" s="98" t="str">
        <f ca="1">IFERROR(IF((VLOOKUP($E173,'Org List'!$AO$10:$AQ$188,3,FALSE))="","",(VLOOKUP($E173,'Org List'!$AO$10:$AQ$188,3,FALSE))),"")</f>
        <v>South West Region</v>
      </c>
      <c r="D173" s="116" t="str">
        <f ca="1">IFERROR(IF((VLOOKUP($E173,'Org List'!$AT$10:$AV$188,3,FALSE))="","",(VLOOKUP($E173,'Org List'!$AT$10:$AV$188,3,FALSE))),"")</f>
        <v>NHS England South West (South West South)</v>
      </c>
      <c r="E173" s="97" t="str">
        <f t="shared" ca="1" si="4"/>
        <v>E06000027</v>
      </c>
      <c r="F173" s="99" t="str">
        <f ca="1">IF(E173="","",VLOOKUP(E173,'Org List'!$J$9:$K$488,2,0))</f>
        <v>Torbay</v>
      </c>
      <c r="G173" s="123">
        <f ca="1">IFERROR(IF((VLOOKUP($E173,'DTOC Backsheet'!$D$5:$AF$183,G$9,FALSE))="","",(VLOOKUP($E173,'DTOC Backsheet'!$D$5:$AF$183,G$9,FALSE))),"")</f>
        <v>557.22480196667584</v>
      </c>
      <c r="H173" s="124">
        <f ca="1">IFERROR(IF((VLOOKUP($E173,'DTOC Backsheet'!$D$5:$AF$183,H$9,FALSE))="","",(VLOOKUP($E173,'DTOC Backsheet'!$D$5:$AF$183,H$9,FALSE))),"")</f>
        <v>871.34662660475271</v>
      </c>
      <c r="I173" s="124">
        <f ca="1">IFERROR(IF((VLOOKUP($E173,'DTOC Backsheet'!$D$5:$AF$183,I$9,FALSE))="","",(VLOOKUP($E173,'DTOC Backsheet'!$D$5:$AF$183,I$9,FALSE))),"")</f>
        <v>802.14877538013297</v>
      </c>
      <c r="J173" s="125">
        <f ca="1">IFERROR(IF((VLOOKUP($E173,'DTOC Backsheet'!$D$5:$AF$183,J$9,FALSE))="","",(VLOOKUP($E173,'DTOC Backsheet'!$D$5:$AF$183,J$9,FALSE))),"")</f>
        <v>634.14007185715548</v>
      </c>
      <c r="K173" s="184">
        <f ca="1">IFERROR(IF((VLOOKUP($E173,'DTOC Backsheet'!$D$5:$AF$183,K$9,FALSE))="","",(VLOOKUP($E173,'DTOC Backsheet'!$D$5:$AF$183,K$9,FALSE))),"")</f>
        <v>926.68033423251927</v>
      </c>
      <c r="L173" s="126">
        <f ca="1">IFERROR(IF((VLOOKUP($E173,'DTOC Backsheet'!$D$5:$AF$183,L$9,FALSE))="","",(VLOOKUP($E173,'DTOC Backsheet'!$D$5:$AF$183,L$9,FALSE))),"")</f>
        <v>677.74855817397986</v>
      </c>
      <c r="M173" s="127">
        <f ca="1">IFERROR(IF((VLOOKUP($E173,'DTOC Backsheet'!$D$5:$AF$183,M$9,FALSE))="","",(VLOOKUP($E173,'DTOC Backsheet'!$D$5:$AF$183,M$9,FALSE))),"")</f>
        <v>0</v>
      </c>
      <c r="N173" s="126">
        <f ca="1">IFERROR(IF((VLOOKUP($E173,'DTOC Backsheet'!$D$5:$AF$183,N$9,FALSE))="","",(VLOOKUP($E173,'DTOC Backsheet'!$D$5:$AF$183,N$9,FALSE))),"")</f>
        <v>0</v>
      </c>
    </row>
    <row r="174" spans="1:14" ht="15" customHeight="1" x14ac:dyDescent="0.3">
      <c r="A174" s="56">
        <v>160</v>
      </c>
      <c r="B174" s="97" t="str">
        <f ca="1">IFERROR(IF((VLOOKUP($E174,'Org List'!$AJ$10:$AL$188,3,FALSE))="","",(VLOOKUP($E174,'Org List'!$AJ$10:$AL$188,3,FALSE))),"")</f>
        <v>London Commissioning Region</v>
      </c>
      <c r="C174" s="98" t="str">
        <f ca="1">IFERROR(IF((VLOOKUP($E174,'Org List'!$AO$10:$AQ$188,3,FALSE))="","",(VLOOKUP($E174,'Org List'!$AO$10:$AQ$188,3,FALSE))),"")</f>
        <v>London Region</v>
      </c>
      <c r="D174" s="116" t="str">
        <f ca="1">IFERROR(IF((VLOOKUP($E174,'Org List'!$AT$10:$AV$188,3,FALSE))="","",(VLOOKUP($E174,'Org List'!$AT$10:$AV$188,3,FALSE))),"")</f>
        <v>NHS England London</v>
      </c>
      <c r="E174" s="97" t="str">
        <f t="shared" ref="E174:E192" ca="1" si="5">IF($A174&gt;$Q$5-1,"",INDIRECT("'Comms by AT'!D"&amp;$A174+$Q$4))</f>
        <v>E09000030</v>
      </c>
      <c r="F174" s="99" t="str">
        <f ca="1">IF(E174="","",VLOOKUP(E174,'Org List'!$J$9:$K$488,2,0))</f>
        <v>Tower Hamlets</v>
      </c>
      <c r="G174" s="123">
        <f ca="1">IFERROR(IF((VLOOKUP($E174,'DTOC Backsheet'!$D$5:$AF$183,G$9,FALSE))="","",(VLOOKUP($E174,'DTOC Backsheet'!$D$5:$AF$183,G$9,FALSE))),"")</f>
        <v>533.05838596432648</v>
      </c>
      <c r="H174" s="124">
        <f ca="1">IFERROR(IF((VLOOKUP($E174,'DTOC Backsheet'!$D$5:$AF$183,H$9,FALSE))="","",(VLOOKUP($E174,'DTOC Backsheet'!$D$5:$AF$183,H$9,FALSE))),"")</f>
        <v>711.71851845667697</v>
      </c>
      <c r="I174" s="124">
        <f ca="1">IFERROR(IF((VLOOKUP($E174,'DTOC Backsheet'!$D$5:$AF$183,I$9,FALSE))="","",(VLOOKUP($E174,'DTOC Backsheet'!$D$5:$AF$183,I$9,FALSE))),"")</f>
        <v>511.76944494304166</v>
      </c>
      <c r="J174" s="125">
        <f ca="1">IFERROR(IF((VLOOKUP($E174,'DTOC Backsheet'!$D$5:$AF$183,J$9,FALSE))="","",(VLOOKUP($E174,'DTOC Backsheet'!$D$5:$AF$183,J$9,FALSE))),"")</f>
        <v>466.67983804277674</v>
      </c>
      <c r="K174" s="184">
        <f ca="1">IFERROR(IF((VLOOKUP($E174,'DTOC Backsheet'!$D$5:$AF$183,K$9,FALSE))="","",(VLOOKUP($E174,'DTOC Backsheet'!$D$5:$AF$183,K$9,FALSE))),"")</f>
        <v>632.15757974178746</v>
      </c>
      <c r="L174" s="126">
        <f ca="1">IFERROR(IF((VLOOKUP($E174,'DTOC Backsheet'!$D$5:$AF$183,L$9,FALSE))="","",(VLOOKUP($E174,'DTOC Backsheet'!$D$5:$AF$183,L$9,FALSE))),"")</f>
        <v>500.10145089824192</v>
      </c>
      <c r="M174" s="127">
        <f ca="1">IFERROR(IF((VLOOKUP($E174,'DTOC Backsheet'!$D$5:$AF$183,M$9,FALSE))="","",(VLOOKUP($E174,'DTOC Backsheet'!$D$5:$AF$183,M$9,FALSE))),"")</f>
        <v>0</v>
      </c>
      <c r="N174" s="126">
        <f ca="1">IFERROR(IF((VLOOKUP($E174,'DTOC Backsheet'!$D$5:$AF$183,N$9,FALSE))="","",(VLOOKUP($E174,'DTOC Backsheet'!$D$5:$AF$183,N$9,FALSE))),"")</f>
        <v>0</v>
      </c>
    </row>
    <row r="175" spans="1:14" ht="15" customHeight="1" x14ac:dyDescent="0.3">
      <c r="A175" s="56">
        <v>161</v>
      </c>
      <c r="B175" s="97" t="str">
        <f ca="1">IFERROR(IF((VLOOKUP($E175,'Org List'!$AJ$10:$AL$188,3,FALSE))="","",(VLOOKUP($E175,'Org List'!$AJ$10:$AL$188,3,FALSE))),"")</f>
        <v>North of England Commissioning Region</v>
      </c>
      <c r="C175" s="98" t="str">
        <f ca="1">IFERROR(IF((VLOOKUP($E175,'Org List'!$AO$10:$AQ$188,3,FALSE))="","",(VLOOKUP($E175,'Org List'!$AO$10:$AQ$188,3,FALSE))),"")</f>
        <v>North West Region</v>
      </c>
      <c r="D175" s="116" t="str">
        <f ca="1">IFERROR(IF((VLOOKUP($E175,'Org List'!$AT$10:$AV$188,3,FALSE))="","",(VLOOKUP($E175,'Org List'!$AT$10:$AV$188,3,FALSE))),"")</f>
        <v>NHS England North (Greater Manchester)</v>
      </c>
      <c r="E175" s="97" t="str">
        <f t="shared" ca="1" si="5"/>
        <v>E08000009</v>
      </c>
      <c r="F175" s="99" t="str">
        <f ca="1">IF(E175="","",VLOOKUP(E175,'Org List'!$J$9:$K$488,2,0))</f>
        <v>Trafford</v>
      </c>
      <c r="G175" s="123">
        <f ca="1">IFERROR(IF((VLOOKUP($E175,'DTOC Backsheet'!$D$5:$AF$183,G$9,FALSE))="","",(VLOOKUP($E175,'DTOC Backsheet'!$D$5:$AF$183,G$9,FALSE))),"")</f>
        <v>2284.112960172587</v>
      </c>
      <c r="H175" s="124">
        <f ca="1">IFERROR(IF((VLOOKUP($E175,'DTOC Backsheet'!$D$5:$AF$183,H$9,FALSE))="","",(VLOOKUP($E175,'DTOC Backsheet'!$D$5:$AF$183,H$9,FALSE))),"")</f>
        <v>2547.6644555771163</v>
      </c>
      <c r="I175" s="124">
        <f ca="1">IFERROR(IF((VLOOKUP($E175,'DTOC Backsheet'!$D$5:$AF$183,I$9,FALSE))="","",(VLOOKUP($E175,'DTOC Backsheet'!$D$5:$AF$183,I$9,FALSE))),"")</f>
        <v>2242.9677900039474</v>
      </c>
      <c r="J175" s="125">
        <f ca="1">IFERROR(IF((VLOOKUP($E175,'DTOC Backsheet'!$D$5:$AF$183,J$9,FALSE))="","",(VLOOKUP($E175,'DTOC Backsheet'!$D$5:$AF$183,J$9,FALSE))),"")</f>
        <v>1543.9964610915633</v>
      </c>
      <c r="K175" s="184">
        <f ca="1">IFERROR(IF((VLOOKUP($E175,'DTOC Backsheet'!$D$5:$AF$183,K$9,FALSE))="","",(VLOOKUP($E175,'DTOC Backsheet'!$D$5:$AF$183,K$9,FALSE))),"")</f>
        <v>1471.5784387489227</v>
      </c>
      <c r="L175" s="126">
        <f ca="1">IFERROR(IF((VLOOKUP($E175,'DTOC Backsheet'!$D$5:$AF$183,L$9,FALSE))="","",(VLOOKUP($E175,'DTOC Backsheet'!$D$5:$AF$183,L$9,FALSE))),"")</f>
        <v>1555.60545703962</v>
      </c>
      <c r="M175" s="127">
        <f ca="1">IFERROR(IF((VLOOKUP($E175,'DTOC Backsheet'!$D$5:$AF$183,M$9,FALSE))="","",(VLOOKUP($E175,'DTOC Backsheet'!$D$5:$AF$183,M$9,FALSE))),"")</f>
        <v>0</v>
      </c>
      <c r="N175" s="126">
        <f ca="1">IFERROR(IF((VLOOKUP($E175,'DTOC Backsheet'!$D$5:$AF$183,N$9,FALSE))="","",(VLOOKUP($E175,'DTOC Backsheet'!$D$5:$AF$183,N$9,FALSE))),"")</f>
        <v>0</v>
      </c>
    </row>
    <row r="176" spans="1:14" ht="15" customHeight="1" x14ac:dyDescent="0.3">
      <c r="A176" s="56">
        <v>162</v>
      </c>
      <c r="B176" s="97" t="str">
        <f ca="1">IFERROR(IF((VLOOKUP($E176,'Org List'!$AJ$10:$AL$188,3,FALSE))="","",(VLOOKUP($E176,'Org List'!$AJ$10:$AL$188,3,FALSE))),"")</f>
        <v>North of England Commissioning Region</v>
      </c>
      <c r="C176" s="98" t="str">
        <f ca="1">IFERROR(IF((VLOOKUP($E176,'Org List'!$AO$10:$AQ$188,3,FALSE))="","",(VLOOKUP($E176,'Org List'!$AO$10:$AQ$188,3,FALSE))),"")</f>
        <v>Yorkshire and The Humber Region</v>
      </c>
      <c r="D176" s="116" t="str">
        <f ca="1">IFERROR(IF((VLOOKUP($E176,'Org List'!$AT$10:$AV$188,3,FALSE))="","",(VLOOKUP($E176,'Org List'!$AT$10:$AV$188,3,FALSE))),"")</f>
        <v>NHS England North (Yorkshire And Humber)</v>
      </c>
      <c r="E176" s="97" t="str">
        <f t="shared" ca="1" si="5"/>
        <v>E08000036</v>
      </c>
      <c r="F176" s="99" t="str">
        <f ca="1">IF(E176="","",VLOOKUP(E176,'Org List'!$J$9:$K$488,2,0))</f>
        <v>Wakefield</v>
      </c>
      <c r="G176" s="123">
        <f ca="1">IFERROR(IF((VLOOKUP($E176,'DTOC Backsheet'!$D$5:$AF$183,G$9,FALSE))="","",(VLOOKUP($E176,'DTOC Backsheet'!$D$5:$AF$183,G$9,FALSE))),"")</f>
        <v>889.83507399192274</v>
      </c>
      <c r="H176" s="124">
        <f ca="1">IFERROR(IF((VLOOKUP($E176,'DTOC Backsheet'!$D$5:$AF$183,H$9,FALSE))="","",(VLOOKUP($E176,'DTOC Backsheet'!$D$5:$AF$183,H$9,FALSE))),"")</f>
        <v>924.75970737615694</v>
      </c>
      <c r="I176" s="124">
        <f ca="1">IFERROR(IF((VLOOKUP($E176,'DTOC Backsheet'!$D$5:$AF$183,I$9,FALSE))="","",(VLOOKUP($E176,'DTOC Backsheet'!$D$5:$AF$183,I$9,FALSE))),"")</f>
        <v>854.91044060768854</v>
      </c>
      <c r="J176" s="125">
        <f ca="1">IFERROR(IF((VLOOKUP($E176,'DTOC Backsheet'!$D$5:$AF$183,J$9,FALSE))="","",(VLOOKUP($E176,'DTOC Backsheet'!$D$5:$AF$183,J$9,FALSE))),"")</f>
        <v>1030.4877905274907</v>
      </c>
      <c r="K176" s="184">
        <f ca="1">IFERROR(IF((VLOOKUP($E176,'DTOC Backsheet'!$D$5:$AF$183,K$9,FALSE))="","",(VLOOKUP($E176,'DTOC Backsheet'!$D$5:$AF$183,K$9,FALSE))),"")</f>
        <v>1012.6695578382543</v>
      </c>
      <c r="L176" s="126">
        <f ca="1">IFERROR(IF((VLOOKUP($E176,'DTOC Backsheet'!$D$5:$AF$183,L$9,FALSE))="","",(VLOOKUP($E176,'DTOC Backsheet'!$D$5:$AF$183,L$9,FALSE))),"")</f>
        <v>1063.5257636387826</v>
      </c>
      <c r="M176" s="127">
        <f ca="1">IFERROR(IF((VLOOKUP($E176,'DTOC Backsheet'!$D$5:$AF$183,M$9,FALSE))="","",(VLOOKUP($E176,'DTOC Backsheet'!$D$5:$AF$183,M$9,FALSE))),"")</f>
        <v>0</v>
      </c>
      <c r="N176" s="126">
        <f ca="1">IFERROR(IF((VLOOKUP($E176,'DTOC Backsheet'!$D$5:$AF$183,N$9,FALSE))="","",(VLOOKUP($E176,'DTOC Backsheet'!$D$5:$AF$183,N$9,FALSE))),"")</f>
        <v>0</v>
      </c>
    </row>
    <row r="177" spans="1:14" ht="15" customHeight="1" x14ac:dyDescent="0.3">
      <c r="A177" s="56">
        <v>163</v>
      </c>
      <c r="B177" s="97" t="str">
        <f ca="1">IFERROR(IF((VLOOKUP($E177,'Org List'!$AJ$10:$AL$188,3,FALSE))="","",(VLOOKUP($E177,'Org List'!$AJ$10:$AL$188,3,FALSE))),"")</f>
        <v>Midlands and East of England Commissioning Region</v>
      </c>
      <c r="C177" s="98" t="str">
        <f ca="1">IFERROR(IF((VLOOKUP($E177,'Org List'!$AO$10:$AQ$188,3,FALSE))="","",(VLOOKUP($E177,'Org List'!$AO$10:$AQ$188,3,FALSE))),"")</f>
        <v>West Midlands Region</v>
      </c>
      <c r="D177" s="116" t="str">
        <f ca="1">IFERROR(IF((VLOOKUP($E177,'Org List'!$AT$10:$AV$188,3,FALSE))="","",(VLOOKUP($E177,'Org List'!$AT$10:$AV$188,3,FALSE))),"")</f>
        <v>NHS England Midlands And East (West Midlands)</v>
      </c>
      <c r="E177" s="97" t="str">
        <f t="shared" ca="1" si="5"/>
        <v>E08000030</v>
      </c>
      <c r="F177" s="99" t="str">
        <f ca="1">IF(E177="","",VLOOKUP(E177,'Org List'!$J$9:$K$488,2,0))</f>
        <v>Walsall</v>
      </c>
      <c r="G177" s="123">
        <f ca="1">IFERROR(IF((VLOOKUP($E177,'DTOC Backsheet'!$D$5:$AF$183,G$9,FALSE))="","",(VLOOKUP($E177,'DTOC Backsheet'!$D$5:$AF$183,G$9,FALSE))),"")</f>
        <v>849.20731308564018</v>
      </c>
      <c r="H177" s="124">
        <f ca="1">IFERROR(IF((VLOOKUP($E177,'DTOC Backsheet'!$D$5:$AF$183,H$9,FALSE))="","",(VLOOKUP($E177,'DTOC Backsheet'!$D$5:$AF$183,H$9,FALSE))),"")</f>
        <v>858.54952775104869</v>
      </c>
      <c r="I177" s="124">
        <f ca="1">IFERROR(IF((VLOOKUP($E177,'DTOC Backsheet'!$D$5:$AF$183,I$9,FALSE))="","",(VLOOKUP($E177,'DTOC Backsheet'!$D$5:$AF$183,I$9,FALSE))),"")</f>
        <v>889.84594688016739</v>
      </c>
      <c r="J177" s="125">
        <f ca="1">IFERROR(IF((VLOOKUP($E177,'DTOC Backsheet'!$D$5:$AF$183,J$9,FALSE))="","",(VLOOKUP($E177,'DTOC Backsheet'!$D$5:$AF$183,J$9,FALSE))),"")</f>
        <v>720.13622967783033</v>
      </c>
      <c r="K177" s="184">
        <f ca="1">IFERROR(IF((VLOOKUP($E177,'DTOC Backsheet'!$D$5:$AF$183,K$9,FALSE))="","",(VLOOKUP($E177,'DTOC Backsheet'!$D$5:$AF$183,K$9,FALSE))),"")</f>
        <v>1017.866970629905</v>
      </c>
      <c r="L177" s="126">
        <f ca="1">IFERROR(IF((VLOOKUP($E177,'DTOC Backsheet'!$D$5:$AF$183,L$9,FALSE))="","",(VLOOKUP($E177,'DTOC Backsheet'!$D$5:$AF$183,L$9,FALSE))),"")</f>
        <v>939.71265112998537</v>
      </c>
      <c r="M177" s="127">
        <f ca="1">IFERROR(IF((VLOOKUP($E177,'DTOC Backsheet'!$D$5:$AF$183,M$9,FALSE))="","",(VLOOKUP($E177,'DTOC Backsheet'!$D$5:$AF$183,M$9,FALSE))),"")</f>
        <v>0</v>
      </c>
      <c r="N177" s="126">
        <f ca="1">IFERROR(IF((VLOOKUP($E177,'DTOC Backsheet'!$D$5:$AF$183,N$9,FALSE))="","",(VLOOKUP($E177,'DTOC Backsheet'!$D$5:$AF$183,N$9,FALSE))),"")</f>
        <v>0</v>
      </c>
    </row>
    <row r="178" spans="1:14" ht="15" customHeight="1" x14ac:dyDescent="0.3">
      <c r="A178" s="56">
        <v>164</v>
      </c>
      <c r="B178" s="97" t="str">
        <f ca="1">IFERROR(IF((VLOOKUP($E178,'Org List'!$AJ$10:$AL$188,3,FALSE))="","",(VLOOKUP($E178,'Org List'!$AJ$10:$AL$188,3,FALSE))),"")</f>
        <v>London Commissioning Region</v>
      </c>
      <c r="C178" s="98" t="str">
        <f ca="1">IFERROR(IF((VLOOKUP($E178,'Org List'!$AO$10:$AQ$188,3,FALSE))="","",(VLOOKUP($E178,'Org List'!$AO$10:$AQ$188,3,FALSE))),"")</f>
        <v>London Region</v>
      </c>
      <c r="D178" s="116" t="str">
        <f ca="1">IFERROR(IF((VLOOKUP($E178,'Org List'!$AT$10:$AV$188,3,FALSE))="","",(VLOOKUP($E178,'Org List'!$AT$10:$AV$188,3,FALSE))),"")</f>
        <v>NHS England London</v>
      </c>
      <c r="E178" s="97" t="str">
        <f t="shared" ca="1" si="5"/>
        <v>E09000031</v>
      </c>
      <c r="F178" s="99" t="str">
        <f ca="1">IF(E178="","",VLOOKUP(E178,'Org List'!$J$9:$K$488,2,0))</f>
        <v>Waltham Forest</v>
      </c>
      <c r="G178" s="123">
        <f ca="1">IFERROR(IF((VLOOKUP($E178,'DTOC Backsheet'!$D$5:$AF$183,G$9,FALSE))="","",(VLOOKUP($E178,'DTOC Backsheet'!$D$5:$AF$183,G$9,FALSE))),"")</f>
        <v>718.72125114995401</v>
      </c>
      <c r="H178" s="124">
        <f ca="1">IFERROR(IF((VLOOKUP($E178,'DTOC Backsheet'!$D$5:$AF$183,H$9,FALSE))="","",(VLOOKUP($E178,'DTOC Backsheet'!$D$5:$AF$183,H$9,FALSE))),"")</f>
        <v>543.83241337013192</v>
      </c>
      <c r="I178" s="124">
        <f ca="1">IFERROR(IF((VLOOKUP($E178,'DTOC Backsheet'!$D$5:$AF$183,I$9,FALSE))="","",(VLOOKUP($E178,'DTOC Backsheet'!$D$5:$AF$183,I$9,FALSE))),"")</f>
        <v>332.04921803127877</v>
      </c>
      <c r="J178" s="125">
        <f ca="1">IFERROR(IF((VLOOKUP($E178,'DTOC Backsheet'!$D$5:$AF$183,J$9,FALSE))="","",(VLOOKUP($E178,'DTOC Backsheet'!$D$5:$AF$183,J$9,FALSE))),"")</f>
        <v>423.94586991226163</v>
      </c>
      <c r="K178" s="184">
        <f ca="1">IFERROR(IF((VLOOKUP($E178,'DTOC Backsheet'!$D$5:$AF$183,K$9,FALSE))="","",(VLOOKUP($E178,'DTOC Backsheet'!$D$5:$AF$183,K$9,FALSE))),"")</f>
        <v>820.54039337857103</v>
      </c>
      <c r="L178" s="126">
        <f ca="1">IFERROR(IF((VLOOKUP($E178,'DTOC Backsheet'!$D$5:$AF$183,L$9,FALSE))="","",(VLOOKUP($E178,'DTOC Backsheet'!$D$5:$AF$183,L$9,FALSE))),"")</f>
        <v>992.66524601258152</v>
      </c>
      <c r="M178" s="127">
        <f ca="1">IFERROR(IF((VLOOKUP($E178,'DTOC Backsheet'!$D$5:$AF$183,M$9,FALSE))="","",(VLOOKUP($E178,'DTOC Backsheet'!$D$5:$AF$183,M$9,FALSE))),"")</f>
        <v>0</v>
      </c>
      <c r="N178" s="126">
        <f ca="1">IFERROR(IF((VLOOKUP($E178,'DTOC Backsheet'!$D$5:$AF$183,N$9,FALSE))="","",(VLOOKUP($E178,'DTOC Backsheet'!$D$5:$AF$183,N$9,FALSE))),"")</f>
        <v>0</v>
      </c>
    </row>
    <row r="179" spans="1:14" ht="15" customHeight="1" x14ac:dyDescent="0.3">
      <c r="A179" s="56">
        <v>165</v>
      </c>
      <c r="B179" s="97" t="str">
        <f ca="1">IFERROR(IF((VLOOKUP($E179,'Org List'!$AJ$10:$AL$188,3,FALSE))="","",(VLOOKUP($E179,'Org List'!$AJ$10:$AL$188,3,FALSE))),"")</f>
        <v>London Commissioning Region</v>
      </c>
      <c r="C179" s="98" t="str">
        <f ca="1">IFERROR(IF((VLOOKUP($E179,'Org List'!$AO$10:$AQ$188,3,FALSE))="","",(VLOOKUP($E179,'Org List'!$AO$10:$AQ$188,3,FALSE))),"")</f>
        <v>London Region</v>
      </c>
      <c r="D179" s="116" t="str">
        <f ca="1">IFERROR(IF((VLOOKUP($E179,'Org List'!$AT$10:$AV$188,3,FALSE))="","",(VLOOKUP($E179,'Org List'!$AT$10:$AV$188,3,FALSE))),"")</f>
        <v>NHS England London</v>
      </c>
      <c r="E179" s="97" t="str">
        <f t="shared" ca="1" si="5"/>
        <v>E09000032</v>
      </c>
      <c r="F179" s="99" t="str">
        <f ca="1">IF(E179="","",VLOOKUP(E179,'Org List'!$J$9:$K$488,2,0))</f>
        <v>Wandsworth</v>
      </c>
      <c r="G179" s="123">
        <f ca="1">IFERROR(IF((VLOOKUP($E179,'DTOC Backsheet'!$D$5:$AF$183,G$9,FALSE))="","",(VLOOKUP($E179,'DTOC Backsheet'!$D$5:$AF$183,G$9,FALSE))),"")</f>
        <v>435.7549627648537</v>
      </c>
      <c r="H179" s="124">
        <f ca="1">IFERROR(IF((VLOOKUP($E179,'DTOC Backsheet'!$D$5:$AF$183,H$9,FALSE))="","",(VLOOKUP($E179,'DTOC Backsheet'!$D$5:$AF$183,H$9,FALSE))),"")</f>
        <v>461.50062634972602</v>
      </c>
      <c r="I179" s="124">
        <f ca="1">IFERROR(IF((VLOOKUP($E179,'DTOC Backsheet'!$D$5:$AF$183,I$9,FALSE))="","",(VLOOKUP($E179,'DTOC Backsheet'!$D$5:$AF$183,I$9,FALSE))),"")</f>
        <v>461.88488998532108</v>
      </c>
      <c r="J179" s="125">
        <f ca="1">IFERROR(IF((VLOOKUP($E179,'DTOC Backsheet'!$D$5:$AF$183,J$9,FALSE))="","",(VLOOKUP($E179,'DTOC Backsheet'!$D$5:$AF$183,J$9,FALSE))),"")</f>
        <v>394.2160874649025</v>
      </c>
      <c r="K179" s="184">
        <f ca="1">IFERROR(IF((VLOOKUP($E179,'DTOC Backsheet'!$D$5:$AF$183,K$9,FALSE))="","",(VLOOKUP($E179,'DTOC Backsheet'!$D$5:$AF$183,K$9,FALSE))),"")</f>
        <v>496.674181694911</v>
      </c>
      <c r="L179" s="126">
        <f ca="1">IFERROR(IF((VLOOKUP($E179,'DTOC Backsheet'!$D$5:$AF$183,L$9,FALSE))="","",(VLOOKUP($E179,'DTOC Backsheet'!$D$5:$AF$183,L$9,FALSE))),"")</f>
        <v>337.84509138296477</v>
      </c>
      <c r="M179" s="127">
        <f ca="1">IFERROR(IF((VLOOKUP($E179,'DTOC Backsheet'!$D$5:$AF$183,M$9,FALSE))="","",(VLOOKUP($E179,'DTOC Backsheet'!$D$5:$AF$183,M$9,FALSE))),"")</f>
        <v>0</v>
      </c>
      <c r="N179" s="126">
        <f ca="1">IFERROR(IF((VLOOKUP($E179,'DTOC Backsheet'!$D$5:$AF$183,N$9,FALSE))="","",(VLOOKUP($E179,'DTOC Backsheet'!$D$5:$AF$183,N$9,FALSE))),"")</f>
        <v>0</v>
      </c>
    </row>
    <row r="180" spans="1:14" ht="15" customHeight="1" x14ac:dyDescent="0.3">
      <c r="A180" s="56">
        <v>166</v>
      </c>
      <c r="B180" s="97" t="str">
        <f ca="1">IFERROR(IF((VLOOKUP($E180,'Org List'!$AJ$10:$AL$188,3,FALSE))="","",(VLOOKUP($E180,'Org List'!$AJ$10:$AL$188,3,FALSE))),"")</f>
        <v>North of England Commissioning Region</v>
      </c>
      <c r="C180" s="98" t="str">
        <f ca="1">IFERROR(IF((VLOOKUP($E180,'Org List'!$AO$10:$AQ$188,3,FALSE))="","",(VLOOKUP($E180,'Org List'!$AO$10:$AQ$188,3,FALSE))),"")</f>
        <v>North West Region</v>
      </c>
      <c r="D180" s="116" t="str">
        <f ca="1">IFERROR(IF((VLOOKUP($E180,'Org List'!$AT$10:$AV$188,3,FALSE))="","",(VLOOKUP($E180,'Org List'!$AT$10:$AV$188,3,FALSE))),"")</f>
        <v>NHS England North (Cheshire And Merseyside)</v>
      </c>
      <c r="E180" s="97" t="str">
        <f t="shared" ca="1" si="5"/>
        <v>E06000007</v>
      </c>
      <c r="F180" s="99" t="str">
        <f ca="1">IF(E180="","",VLOOKUP(E180,'Org List'!$J$9:$K$488,2,0))</f>
        <v>Warrington</v>
      </c>
      <c r="G180" s="123">
        <f ca="1">IFERROR(IF((VLOOKUP($E180,'DTOC Backsheet'!$D$5:$AF$183,G$9,FALSE))="","",(VLOOKUP($E180,'DTOC Backsheet'!$D$5:$AF$183,G$9,FALSE))),"")</f>
        <v>1110.5187267505967</v>
      </c>
      <c r="H180" s="124">
        <f ca="1">IFERROR(IF((VLOOKUP($E180,'DTOC Backsheet'!$D$5:$AF$183,H$9,FALSE))="","",(VLOOKUP($E180,'DTOC Backsheet'!$D$5:$AF$183,H$9,FALSE))),"")</f>
        <v>1129.9058512765209</v>
      </c>
      <c r="I180" s="124">
        <f ca="1">IFERROR(IF((VLOOKUP($E180,'DTOC Backsheet'!$D$5:$AF$183,I$9,FALSE))="","",(VLOOKUP($E180,'DTOC Backsheet'!$D$5:$AF$183,I$9,FALSE))),"")</f>
        <v>1566.722000751251</v>
      </c>
      <c r="J180" s="125">
        <f ca="1">IFERROR(IF((VLOOKUP($E180,'DTOC Backsheet'!$D$5:$AF$183,J$9,FALSE))="","",(VLOOKUP($E180,'DTOC Backsheet'!$D$5:$AF$183,J$9,FALSE))),"")</f>
        <v>1253.8339449049358</v>
      </c>
      <c r="K180" s="184">
        <f ca="1">IFERROR(IF((VLOOKUP($E180,'DTOC Backsheet'!$D$5:$AF$183,K$9,FALSE))="","",(VLOOKUP($E180,'DTOC Backsheet'!$D$5:$AF$183,K$9,FALSE))),"")</f>
        <v>1235.7758468026084</v>
      </c>
      <c r="L180" s="126">
        <f ca="1">IFERROR(IF((VLOOKUP($E180,'DTOC Backsheet'!$D$5:$AF$183,L$9,FALSE))="","",(VLOOKUP($E180,'DTOC Backsheet'!$D$5:$AF$183,L$9,FALSE))),"")</f>
        <v>916.74944699482353</v>
      </c>
      <c r="M180" s="127">
        <f ca="1">IFERROR(IF((VLOOKUP($E180,'DTOC Backsheet'!$D$5:$AF$183,M$9,FALSE))="","",(VLOOKUP($E180,'DTOC Backsheet'!$D$5:$AF$183,M$9,FALSE))),"")</f>
        <v>0</v>
      </c>
      <c r="N180" s="126">
        <f ca="1">IFERROR(IF((VLOOKUP($E180,'DTOC Backsheet'!$D$5:$AF$183,N$9,FALSE))="","",(VLOOKUP($E180,'DTOC Backsheet'!$D$5:$AF$183,N$9,FALSE))),"")</f>
        <v>0</v>
      </c>
    </row>
    <row r="181" spans="1:14" ht="15" customHeight="1" x14ac:dyDescent="0.3">
      <c r="A181" s="56">
        <v>167</v>
      </c>
      <c r="B181" s="97" t="str">
        <f ca="1">IFERROR(IF((VLOOKUP($E181,'Org List'!$AJ$10:$AL$188,3,FALSE))="","",(VLOOKUP($E181,'Org List'!$AJ$10:$AL$188,3,FALSE))),"")</f>
        <v>Midlands and East of England Commissioning Region</v>
      </c>
      <c r="C181" s="98" t="str">
        <f ca="1">IFERROR(IF((VLOOKUP($E181,'Org List'!$AO$10:$AQ$188,3,FALSE))="","",(VLOOKUP($E181,'Org List'!$AO$10:$AQ$188,3,FALSE))),"")</f>
        <v>West Midlands Region</v>
      </c>
      <c r="D181" s="116" t="str">
        <f ca="1">IFERROR(IF((VLOOKUP($E181,'Org List'!$AT$10:$AV$188,3,FALSE))="","",(VLOOKUP($E181,'Org List'!$AT$10:$AV$188,3,FALSE))),"")</f>
        <v>NHS England Midlands And East (West Midlands)</v>
      </c>
      <c r="E181" s="97" t="str">
        <f t="shared" ca="1" si="5"/>
        <v>E10000031</v>
      </c>
      <c r="F181" s="99" t="str">
        <f ca="1">IF(E181="","",VLOOKUP(E181,'Org List'!$J$9:$K$488,2,0))</f>
        <v>Warwickshire</v>
      </c>
      <c r="G181" s="123">
        <f ca="1">IFERROR(IF((VLOOKUP($E181,'DTOC Backsheet'!$D$5:$AF$183,G$9,FALSE))="","",(VLOOKUP($E181,'DTOC Backsheet'!$D$5:$AF$183,G$9,FALSE))),"")</f>
        <v>1637.9348647087572</v>
      </c>
      <c r="H181" s="124">
        <f ca="1">IFERROR(IF((VLOOKUP($E181,'DTOC Backsheet'!$D$5:$AF$183,H$9,FALSE))="","",(VLOOKUP($E181,'DTOC Backsheet'!$D$5:$AF$183,H$9,FALSE))),"")</f>
        <v>1431.9989336650819</v>
      </c>
      <c r="I181" s="124">
        <f ca="1">IFERROR(IF((VLOOKUP($E181,'DTOC Backsheet'!$D$5:$AF$183,I$9,FALSE))="","",(VLOOKUP($E181,'DTOC Backsheet'!$D$5:$AF$183,I$9,FALSE))),"")</f>
        <v>1140.3119029635225</v>
      </c>
      <c r="J181" s="125">
        <f ca="1">IFERROR(IF((VLOOKUP($E181,'DTOC Backsheet'!$D$5:$AF$183,J$9,FALSE))="","",(VLOOKUP($E181,'DTOC Backsheet'!$D$5:$AF$183,J$9,FALSE))),"")</f>
        <v>1078.5096931610071</v>
      </c>
      <c r="K181" s="184">
        <f ca="1">IFERROR(IF((VLOOKUP($E181,'DTOC Backsheet'!$D$5:$AF$183,K$9,FALSE))="","",(VLOOKUP($E181,'DTOC Backsheet'!$D$5:$AF$183,K$9,FALSE))),"")</f>
        <v>834.78120641898249</v>
      </c>
      <c r="L181" s="126">
        <f ca="1">IFERROR(IF((VLOOKUP($E181,'DTOC Backsheet'!$D$5:$AF$183,L$9,FALSE))="","",(VLOOKUP($E181,'DTOC Backsheet'!$D$5:$AF$183,L$9,FALSE))),"")</f>
        <v>909.63748753901939</v>
      </c>
      <c r="M181" s="127">
        <f ca="1">IFERROR(IF((VLOOKUP($E181,'DTOC Backsheet'!$D$5:$AF$183,M$9,FALSE))="","",(VLOOKUP($E181,'DTOC Backsheet'!$D$5:$AF$183,M$9,FALSE))),"")</f>
        <v>0</v>
      </c>
      <c r="N181" s="126">
        <f ca="1">IFERROR(IF((VLOOKUP($E181,'DTOC Backsheet'!$D$5:$AF$183,N$9,FALSE))="","",(VLOOKUP($E181,'DTOC Backsheet'!$D$5:$AF$183,N$9,FALSE))),"")</f>
        <v>0</v>
      </c>
    </row>
    <row r="182" spans="1:14" ht="15" customHeight="1" x14ac:dyDescent="0.3">
      <c r="A182" s="56">
        <v>168</v>
      </c>
      <c r="B182" s="97" t="str">
        <f ca="1">IFERROR(IF((VLOOKUP($E182,'Org List'!$AJ$10:$AL$188,3,FALSE))="","",(VLOOKUP($E182,'Org List'!$AJ$10:$AL$188,3,FALSE))),"")</f>
        <v>South East England Commissioning Region</v>
      </c>
      <c r="C182" s="98" t="str">
        <f ca="1">IFERROR(IF((VLOOKUP($E182,'Org List'!$AO$10:$AQ$188,3,FALSE))="","",(VLOOKUP($E182,'Org List'!$AO$10:$AQ$188,3,FALSE))),"")</f>
        <v>South East Region</v>
      </c>
      <c r="D182" s="116" t="str">
        <f ca="1">IFERROR(IF((VLOOKUP($E182,'Org List'!$AT$10:$AV$188,3,FALSE))="","",(VLOOKUP($E182,'Org List'!$AT$10:$AV$188,3,FALSE))),"")</f>
        <v>NHS England South East (Hampshire, Isle of Wight and Thames Valley)</v>
      </c>
      <c r="E182" s="97" t="str">
        <f t="shared" ca="1" si="5"/>
        <v>E06000037</v>
      </c>
      <c r="F182" s="99" t="str">
        <f ca="1">IF(E182="","",VLOOKUP(E182,'Org List'!$J$9:$K$488,2,0))</f>
        <v>West Berkshire</v>
      </c>
      <c r="G182" s="123">
        <f ca="1">IFERROR(IF((VLOOKUP($E182,'DTOC Backsheet'!$D$5:$AF$183,G$9,FALSE))="","",(VLOOKUP($E182,'DTOC Backsheet'!$D$5:$AF$183,G$9,FALSE))),"")</f>
        <v>2041.0325799010459</v>
      </c>
      <c r="H182" s="124">
        <f ca="1">IFERROR(IF((VLOOKUP($E182,'DTOC Backsheet'!$D$5:$AF$183,H$9,FALSE))="","",(VLOOKUP($E182,'DTOC Backsheet'!$D$5:$AF$183,H$9,FALSE))),"")</f>
        <v>1696.2415330567399</v>
      </c>
      <c r="I182" s="124">
        <f ca="1">IFERROR(IF((VLOOKUP($E182,'DTOC Backsheet'!$D$5:$AF$183,I$9,FALSE))="","",(VLOOKUP($E182,'DTOC Backsheet'!$D$5:$AF$183,I$9,FALSE))),"")</f>
        <v>1547.8917209393314</v>
      </c>
      <c r="J182" s="125">
        <f ca="1">IFERROR(IF((VLOOKUP($E182,'DTOC Backsheet'!$D$5:$AF$183,J$9,FALSE))="","",(VLOOKUP($E182,'DTOC Backsheet'!$D$5:$AF$183,J$9,FALSE))),"")</f>
        <v>1370.8747934382272</v>
      </c>
      <c r="K182" s="184">
        <f ca="1">IFERROR(IF((VLOOKUP($E182,'DTOC Backsheet'!$D$5:$AF$183,K$9,FALSE))="","",(VLOOKUP($E182,'DTOC Backsheet'!$D$5:$AF$183,K$9,FALSE))),"")</f>
        <v>921.46065124975189</v>
      </c>
      <c r="L182" s="126">
        <f ca="1">IFERROR(IF((VLOOKUP($E182,'DTOC Backsheet'!$D$5:$AF$183,L$9,FALSE))="","",(VLOOKUP($E182,'DTOC Backsheet'!$D$5:$AF$183,L$9,FALSE))),"")</f>
        <v>883.47060685612166</v>
      </c>
      <c r="M182" s="127">
        <f ca="1">IFERROR(IF((VLOOKUP($E182,'DTOC Backsheet'!$D$5:$AF$183,M$9,FALSE))="","",(VLOOKUP($E182,'DTOC Backsheet'!$D$5:$AF$183,M$9,FALSE))),"")</f>
        <v>0</v>
      </c>
      <c r="N182" s="126">
        <f ca="1">IFERROR(IF((VLOOKUP($E182,'DTOC Backsheet'!$D$5:$AF$183,N$9,FALSE))="","",(VLOOKUP($E182,'DTOC Backsheet'!$D$5:$AF$183,N$9,FALSE))),"")</f>
        <v>0</v>
      </c>
    </row>
    <row r="183" spans="1:14" ht="15" customHeight="1" x14ac:dyDescent="0.3">
      <c r="A183" s="56">
        <v>169</v>
      </c>
      <c r="B183" s="97" t="str">
        <f ca="1">IFERROR(IF((VLOOKUP($E183,'Org List'!$AJ$10:$AL$188,3,FALSE))="","",(VLOOKUP($E183,'Org List'!$AJ$10:$AL$188,3,FALSE))),"")</f>
        <v>South East England Commissioning Region</v>
      </c>
      <c r="C183" s="98" t="str">
        <f ca="1">IFERROR(IF((VLOOKUP($E183,'Org List'!$AO$10:$AQ$188,3,FALSE))="","",(VLOOKUP($E183,'Org List'!$AO$10:$AQ$188,3,FALSE))),"")</f>
        <v>South East Region</v>
      </c>
      <c r="D183" s="116" t="str">
        <f ca="1">IFERROR(IF((VLOOKUP($E183,'Org List'!$AT$10:$AV$188,3,FALSE))="","",(VLOOKUP($E183,'Org List'!$AT$10:$AV$188,3,FALSE))),"")</f>
        <v>NHS England South East (Kent, Surrey and Sussex)</v>
      </c>
      <c r="E183" s="97" t="str">
        <f t="shared" ca="1" si="5"/>
        <v>E10000032</v>
      </c>
      <c r="F183" s="99" t="str">
        <f ca="1">IF(E183="","",VLOOKUP(E183,'Org List'!$J$9:$K$488,2,0))</f>
        <v>West Sussex</v>
      </c>
      <c r="G183" s="123">
        <f ca="1">IFERROR(IF((VLOOKUP($E183,'DTOC Backsheet'!$D$5:$AF$183,G$9,FALSE))="","",(VLOOKUP($E183,'DTOC Backsheet'!$D$5:$AF$183,G$9,FALSE))),"")</f>
        <v>1299.8621648367182</v>
      </c>
      <c r="H183" s="124">
        <f ca="1">IFERROR(IF((VLOOKUP($E183,'DTOC Backsheet'!$D$5:$AF$183,H$9,FALSE))="","",(VLOOKUP($E183,'DTOC Backsheet'!$D$5:$AF$183,H$9,FALSE))),"")</f>
        <v>1571.9982564440884</v>
      </c>
      <c r="I183" s="124">
        <f ca="1">IFERROR(IF((VLOOKUP($E183,'DTOC Backsheet'!$D$5:$AF$183,I$9,FALSE))="","",(VLOOKUP($E183,'DTOC Backsheet'!$D$5:$AF$183,I$9,FALSE))),"")</f>
        <v>1363.6256538334667</v>
      </c>
      <c r="J183" s="125">
        <f ca="1">IFERROR(IF((VLOOKUP($E183,'DTOC Backsheet'!$D$5:$AF$183,J$9,FALSE))="","",(VLOOKUP($E183,'DTOC Backsheet'!$D$5:$AF$183,J$9,FALSE))),"")</f>
        <v>1207.9166122519512</v>
      </c>
      <c r="K183" s="184">
        <f ca="1">IFERROR(IF((VLOOKUP($E183,'DTOC Backsheet'!$D$5:$AF$183,K$9,FALSE))="","",(VLOOKUP($E183,'DTOC Backsheet'!$D$5:$AF$183,K$9,FALSE))),"")</f>
        <v>1102.0178729094907</v>
      </c>
      <c r="L183" s="126">
        <f ca="1">IFERROR(IF((VLOOKUP($E183,'DTOC Backsheet'!$D$5:$AF$183,L$9,FALSE))="","",(VLOOKUP($E183,'DTOC Backsheet'!$D$5:$AF$183,L$9,FALSE))),"")</f>
        <v>1188.078831879259</v>
      </c>
      <c r="M183" s="127">
        <f ca="1">IFERROR(IF((VLOOKUP($E183,'DTOC Backsheet'!$D$5:$AF$183,M$9,FALSE))="","",(VLOOKUP($E183,'DTOC Backsheet'!$D$5:$AF$183,M$9,FALSE))),"")</f>
        <v>0</v>
      </c>
      <c r="N183" s="126">
        <f ca="1">IFERROR(IF((VLOOKUP($E183,'DTOC Backsheet'!$D$5:$AF$183,N$9,FALSE))="","",(VLOOKUP($E183,'DTOC Backsheet'!$D$5:$AF$183,N$9,FALSE))),"")</f>
        <v>0</v>
      </c>
    </row>
    <row r="184" spans="1:14" ht="15" customHeight="1" x14ac:dyDescent="0.3">
      <c r="A184" s="56">
        <v>170</v>
      </c>
      <c r="B184" s="97" t="str">
        <f ca="1">IFERROR(IF((VLOOKUP($E184,'Org List'!$AJ$10:$AL$188,3,FALSE))="","",(VLOOKUP($E184,'Org List'!$AJ$10:$AL$188,3,FALSE))),"")</f>
        <v>London Commissioning Region</v>
      </c>
      <c r="C184" s="98" t="str">
        <f ca="1">IFERROR(IF((VLOOKUP($E184,'Org List'!$AO$10:$AQ$188,3,FALSE))="","",(VLOOKUP($E184,'Org List'!$AO$10:$AQ$188,3,FALSE))),"")</f>
        <v>London Region</v>
      </c>
      <c r="D184" s="116" t="str">
        <f ca="1">IFERROR(IF((VLOOKUP($E184,'Org List'!$AT$10:$AV$188,3,FALSE))="","",(VLOOKUP($E184,'Org List'!$AT$10:$AV$188,3,FALSE))),"")</f>
        <v>NHS England London</v>
      </c>
      <c r="E184" s="97" t="str">
        <f t="shared" ca="1" si="5"/>
        <v>E09000033</v>
      </c>
      <c r="F184" s="99" t="str">
        <f ca="1">IF(E184="","",VLOOKUP(E184,'Org List'!$J$9:$K$488,2,0))</f>
        <v>Westminster</v>
      </c>
      <c r="G184" s="123">
        <f ca="1">IFERROR(IF((VLOOKUP($E184,'DTOC Backsheet'!$D$5:$AF$183,G$9,FALSE))="","",(VLOOKUP($E184,'DTOC Backsheet'!$D$5:$AF$183,G$9,FALSE))),"")</f>
        <v>277.01108545266015</v>
      </c>
      <c r="H184" s="124">
        <f ca="1">IFERROR(IF((VLOOKUP($E184,'DTOC Backsheet'!$D$5:$AF$183,H$9,FALSE))="","",(VLOOKUP($E184,'DTOC Backsheet'!$D$5:$AF$183,H$9,FALSE))),"")</f>
        <v>413.26246925577692</v>
      </c>
      <c r="I184" s="124">
        <f ca="1">IFERROR(IF((VLOOKUP($E184,'DTOC Backsheet'!$D$5:$AF$183,I$9,FALSE))="","",(VLOOKUP($E184,'DTOC Backsheet'!$D$5:$AF$183,I$9,FALSE))),"")</f>
        <v>494.41219049145673</v>
      </c>
      <c r="J184" s="125">
        <f ca="1">IFERROR(IF((VLOOKUP($E184,'DTOC Backsheet'!$D$5:$AF$183,J$9,FALSE))="","",(VLOOKUP($E184,'DTOC Backsheet'!$D$5:$AF$183,J$9,FALSE))),"")</f>
        <v>665.62343854086191</v>
      </c>
      <c r="K184" s="184">
        <f ca="1">IFERROR(IF((VLOOKUP($E184,'DTOC Backsheet'!$D$5:$AF$183,K$9,FALSE))="","",(VLOOKUP($E184,'DTOC Backsheet'!$D$5:$AF$183,K$9,FALSE))),"")</f>
        <v>799.4394265561242</v>
      </c>
      <c r="L184" s="126">
        <f ca="1">IFERROR(IF((VLOOKUP($E184,'DTOC Backsheet'!$D$5:$AF$183,L$9,FALSE))="","",(VLOOKUP($E184,'DTOC Backsheet'!$D$5:$AF$183,L$9,FALSE))),"")</f>
        <v>619.20756077911039</v>
      </c>
      <c r="M184" s="127">
        <f ca="1">IFERROR(IF((VLOOKUP($E184,'DTOC Backsheet'!$D$5:$AF$183,M$9,FALSE))="","",(VLOOKUP($E184,'DTOC Backsheet'!$D$5:$AF$183,M$9,FALSE))),"")</f>
        <v>0</v>
      </c>
      <c r="N184" s="126">
        <f ca="1">IFERROR(IF((VLOOKUP($E184,'DTOC Backsheet'!$D$5:$AF$183,N$9,FALSE))="","",(VLOOKUP($E184,'DTOC Backsheet'!$D$5:$AF$183,N$9,FALSE))),"")</f>
        <v>0</v>
      </c>
    </row>
    <row r="185" spans="1:14" ht="15" customHeight="1" x14ac:dyDescent="0.3">
      <c r="A185" s="56">
        <v>171</v>
      </c>
      <c r="B185" s="97" t="str">
        <f ca="1">IFERROR(IF((VLOOKUP($E185,'Org List'!$AJ$10:$AL$188,3,FALSE))="","",(VLOOKUP($E185,'Org List'!$AJ$10:$AL$188,3,FALSE))),"")</f>
        <v>North of England Commissioning Region</v>
      </c>
      <c r="C185" s="98" t="str">
        <f ca="1">IFERROR(IF((VLOOKUP($E185,'Org List'!$AO$10:$AQ$188,3,FALSE))="","",(VLOOKUP($E185,'Org List'!$AO$10:$AQ$188,3,FALSE))),"")</f>
        <v>North West Region</v>
      </c>
      <c r="D185" s="116" t="str">
        <f ca="1">IFERROR(IF((VLOOKUP($E185,'Org List'!$AT$10:$AV$188,3,FALSE))="","",(VLOOKUP($E185,'Org List'!$AT$10:$AV$188,3,FALSE))),"")</f>
        <v>NHS England North (Greater Manchester)</v>
      </c>
      <c r="E185" s="97" t="str">
        <f t="shared" ca="1" si="5"/>
        <v>E08000010</v>
      </c>
      <c r="F185" s="99" t="str">
        <f ca="1">IF(E185="","",VLOOKUP(E185,'Org List'!$J$9:$K$488,2,0))</f>
        <v>Wigan</v>
      </c>
      <c r="G185" s="123">
        <f ca="1">IFERROR(IF((VLOOKUP($E185,'DTOC Backsheet'!$D$5:$AF$183,G$9,FALSE))="","",(VLOOKUP($E185,'DTOC Backsheet'!$D$5:$AF$183,G$9,FALSE))),"")</f>
        <v>423.26969996959934</v>
      </c>
      <c r="H185" s="124">
        <f ca="1">IFERROR(IF((VLOOKUP($E185,'DTOC Backsheet'!$D$5:$AF$183,H$9,FALSE))="","",(VLOOKUP($E185,'DTOC Backsheet'!$D$5:$AF$183,H$9,FALSE))),"")</f>
        <v>623.60176791101208</v>
      </c>
      <c r="I185" s="124">
        <f ca="1">IFERROR(IF((VLOOKUP($E185,'DTOC Backsheet'!$D$5:$AF$183,I$9,FALSE))="","",(VLOOKUP($E185,'DTOC Backsheet'!$D$5:$AF$183,I$9,FALSE))),"")</f>
        <v>539.80528034796976</v>
      </c>
      <c r="J185" s="125">
        <f ca="1">IFERROR(IF((VLOOKUP($E185,'DTOC Backsheet'!$D$5:$AF$183,J$9,FALSE))="","",(VLOOKUP($E185,'DTOC Backsheet'!$D$5:$AF$183,J$9,FALSE))),"")</f>
        <v>568.16548280592519</v>
      </c>
      <c r="K185" s="184">
        <f ca="1">IFERROR(IF((VLOOKUP($E185,'DTOC Backsheet'!$D$5:$AF$183,K$9,FALSE))="","",(VLOOKUP($E185,'DTOC Backsheet'!$D$5:$AF$183,K$9,FALSE))),"")</f>
        <v>382.01550588113849</v>
      </c>
      <c r="L185" s="126">
        <f ca="1">IFERROR(IF((VLOOKUP($E185,'DTOC Backsheet'!$D$5:$AF$183,L$9,FALSE))="","",(VLOOKUP($E185,'DTOC Backsheet'!$D$5:$AF$183,L$9,FALSE))),"")</f>
        <v>394.45141248154181</v>
      </c>
      <c r="M185" s="127">
        <f ca="1">IFERROR(IF((VLOOKUP($E185,'DTOC Backsheet'!$D$5:$AF$183,M$9,FALSE))="","",(VLOOKUP($E185,'DTOC Backsheet'!$D$5:$AF$183,M$9,FALSE))),"")</f>
        <v>0</v>
      </c>
      <c r="N185" s="126">
        <f ca="1">IFERROR(IF((VLOOKUP($E185,'DTOC Backsheet'!$D$5:$AF$183,N$9,FALSE))="","",(VLOOKUP($E185,'DTOC Backsheet'!$D$5:$AF$183,N$9,FALSE))),"")</f>
        <v>0</v>
      </c>
    </row>
    <row r="186" spans="1:14" ht="15" customHeight="1" x14ac:dyDescent="0.3">
      <c r="A186" s="56">
        <v>172</v>
      </c>
      <c r="B186" s="97" t="str">
        <f ca="1">IFERROR(IF((VLOOKUP($E186,'Org List'!$AJ$10:$AL$188,3,FALSE))="","",(VLOOKUP($E186,'Org List'!$AJ$10:$AL$188,3,FALSE))),"")</f>
        <v>South West England Commissioning Region</v>
      </c>
      <c r="C186" s="98" t="str">
        <f ca="1">IFERROR(IF((VLOOKUP($E186,'Org List'!$AO$10:$AQ$188,3,FALSE))="","",(VLOOKUP($E186,'Org List'!$AO$10:$AQ$188,3,FALSE))),"")</f>
        <v>South West Region</v>
      </c>
      <c r="D186" s="116" t="str">
        <f ca="1">IFERROR(IF((VLOOKUP($E186,'Org List'!$AT$10:$AV$188,3,FALSE))="","",(VLOOKUP($E186,'Org List'!$AT$10:$AV$188,3,FALSE))),"")</f>
        <v>NHS England South West (South West North)</v>
      </c>
      <c r="E186" s="97" t="str">
        <f t="shared" ca="1" si="5"/>
        <v>E06000054</v>
      </c>
      <c r="F186" s="99" t="str">
        <f ca="1">IF(E186="","",VLOOKUP(E186,'Org List'!$J$9:$K$488,2,0))</f>
        <v>Wiltshire</v>
      </c>
      <c r="G186" s="123">
        <f ca="1">IFERROR(IF((VLOOKUP($E186,'DTOC Backsheet'!$D$5:$AF$183,G$9,FALSE))="","",(VLOOKUP($E186,'DTOC Backsheet'!$D$5:$AF$183,G$9,FALSE))),"")</f>
        <v>1984.3973302326058</v>
      </c>
      <c r="H186" s="124">
        <f ca="1">IFERROR(IF((VLOOKUP($E186,'DTOC Backsheet'!$D$5:$AF$183,H$9,FALSE))="","",(VLOOKUP($E186,'DTOC Backsheet'!$D$5:$AF$183,H$9,FALSE))),"")</f>
        <v>1728.0238496488632</v>
      </c>
      <c r="I186" s="124">
        <f ca="1">IFERROR(IF((VLOOKUP($E186,'DTOC Backsheet'!$D$5:$AF$183,I$9,FALSE))="","",(VLOOKUP($E186,'DTOC Backsheet'!$D$5:$AF$183,I$9,FALSE))),"")</f>
        <v>1413.7678449772825</v>
      </c>
      <c r="J186" s="125">
        <f ca="1">IFERROR(IF((VLOOKUP($E186,'DTOC Backsheet'!$D$5:$AF$183,J$9,FALSE))="","",(VLOOKUP($E186,'DTOC Backsheet'!$D$5:$AF$183,J$9,FALSE))),"")</f>
        <v>1352.8734984690459</v>
      </c>
      <c r="K186" s="184">
        <f ca="1">IFERROR(IF((VLOOKUP($E186,'DTOC Backsheet'!$D$5:$AF$183,K$9,FALSE))="","",(VLOOKUP($E186,'DTOC Backsheet'!$D$5:$AF$183,K$9,FALSE))),"")</f>
        <v>1160.9891992889382</v>
      </c>
      <c r="L186" s="126">
        <f ca="1">IFERROR(IF((VLOOKUP($E186,'DTOC Backsheet'!$D$5:$AF$183,L$9,FALSE))="","",(VLOOKUP($E186,'DTOC Backsheet'!$D$5:$AF$183,L$9,FALSE))),"")</f>
        <v>1392.8812474348852</v>
      </c>
      <c r="M186" s="127">
        <f ca="1">IFERROR(IF((VLOOKUP($E186,'DTOC Backsheet'!$D$5:$AF$183,M$9,FALSE))="","",(VLOOKUP($E186,'DTOC Backsheet'!$D$5:$AF$183,M$9,FALSE))),"")</f>
        <v>0</v>
      </c>
      <c r="N186" s="126">
        <f ca="1">IFERROR(IF((VLOOKUP($E186,'DTOC Backsheet'!$D$5:$AF$183,N$9,FALSE))="","",(VLOOKUP($E186,'DTOC Backsheet'!$D$5:$AF$183,N$9,FALSE))),"")</f>
        <v>0</v>
      </c>
    </row>
    <row r="187" spans="1:14" ht="15" customHeight="1" x14ac:dyDescent="0.3">
      <c r="A187" s="56">
        <v>173</v>
      </c>
      <c r="B187" s="97" t="str">
        <f ca="1">IFERROR(IF((VLOOKUP($E187,'Org List'!$AJ$10:$AL$188,3,FALSE))="","",(VLOOKUP($E187,'Org List'!$AJ$10:$AL$188,3,FALSE))),"")</f>
        <v>South East England Commissioning Region</v>
      </c>
      <c r="C187" s="98" t="str">
        <f ca="1">IFERROR(IF((VLOOKUP($E187,'Org List'!$AO$10:$AQ$188,3,FALSE))="","",(VLOOKUP($E187,'Org List'!$AO$10:$AQ$188,3,FALSE))),"")</f>
        <v>South East Region</v>
      </c>
      <c r="D187" s="116" t="str">
        <f ca="1">IFERROR(IF((VLOOKUP($E187,'Org List'!$AT$10:$AV$188,3,FALSE))="","",(VLOOKUP($E187,'Org List'!$AT$10:$AV$188,3,FALSE))),"")</f>
        <v>NHS England South East (Hampshire, Isle of Wight and Thames Valley)</v>
      </c>
      <c r="E187" s="97" t="str">
        <f t="shared" ca="1" si="5"/>
        <v>E06000040</v>
      </c>
      <c r="F187" s="99" t="str">
        <f ca="1">IF(E187="","",VLOOKUP(E187,'Org List'!$J$9:$K$488,2,0))</f>
        <v>Windsor and Maidenhead</v>
      </c>
      <c r="G187" s="123">
        <f ca="1">IFERROR(IF((VLOOKUP($E187,'DTOC Backsheet'!$D$5:$AF$183,G$9,FALSE))="","",(VLOOKUP($E187,'DTOC Backsheet'!$D$5:$AF$183,G$9,FALSE))),"")</f>
        <v>915.46619684250538</v>
      </c>
      <c r="H187" s="124">
        <f ca="1">IFERROR(IF((VLOOKUP($E187,'DTOC Backsheet'!$D$5:$AF$183,H$9,FALSE))="","",(VLOOKUP($E187,'DTOC Backsheet'!$D$5:$AF$183,H$9,FALSE))),"")</f>
        <v>1239.3339551594293</v>
      </c>
      <c r="I187" s="124">
        <f ca="1">IFERROR(IF((VLOOKUP($E187,'DTOC Backsheet'!$D$5:$AF$183,I$9,FALSE))="","",(VLOOKUP($E187,'DTOC Backsheet'!$D$5:$AF$183,I$9,FALSE))),"")</f>
        <v>1243.6521919369884</v>
      </c>
      <c r="J187" s="125">
        <f ca="1">IFERROR(IF((VLOOKUP($E187,'DTOC Backsheet'!$D$5:$AF$183,J$9,FALSE))="","",(VLOOKUP($E187,'DTOC Backsheet'!$D$5:$AF$183,J$9,FALSE))),"")</f>
        <v>903.04926097493126</v>
      </c>
      <c r="K187" s="184">
        <f ca="1">IFERROR(IF((VLOOKUP($E187,'DTOC Backsheet'!$D$5:$AF$183,K$9,FALSE))="","",(VLOOKUP($E187,'DTOC Backsheet'!$D$5:$AF$183,K$9,FALSE))),"")</f>
        <v>1051.4011930548627</v>
      </c>
      <c r="L187" s="126">
        <f ca="1">IFERROR(IF((VLOOKUP($E187,'DTOC Backsheet'!$D$5:$AF$183,L$9,FALSE))="","",(VLOOKUP($E187,'DTOC Backsheet'!$D$5:$AF$183,L$9,FALSE))),"")</f>
        <v>1316.1921415928798</v>
      </c>
      <c r="M187" s="127">
        <f ca="1">IFERROR(IF((VLOOKUP($E187,'DTOC Backsheet'!$D$5:$AF$183,M$9,FALSE))="","",(VLOOKUP($E187,'DTOC Backsheet'!$D$5:$AF$183,M$9,FALSE))),"")</f>
        <v>0</v>
      </c>
      <c r="N187" s="126">
        <f ca="1">IFERROR(IF((VLOOKUP($E187,'DTOC Backsheet'!$D$5:$AF$183,N$9,FALSE))="","",(VLOOKUP($E187,'DTOC Backsheet'!$D$5:$AF$183,N$9,FALSE))),"")</f>
        <v>0</v>
      </c>
    </row>
    <row r="188" spans="1:14" ht="15" customHeight="1" x14ac:dyDescent="0.3">
      <c r="A188" s="56">
        <v>174</v>
      </c>
      <c r="B188" s="97" t="str">
        <f ca="1">IFERROR(IF((VLOOKUP($E188,'Org List'!$AJ$10:$AL$188,3,FALSE))="","",(VLOOKUP($E188,'Org List'!$AJ$10:$AL$188,3,FALSE))),"")</f>
        <v>North of England Commissioning Region</v>
      </c>
      <c r="C188" s="98" t="str">
        <f ca="1">IFERROR(IF((VLOOKUP($E188,'Org List'!$AO$10:$AQ$188,3,FALSE))="","",(VLOOKUP($E188,'Org List'!$AO$10:$AQ$188,3,FALSE))),"")</f>
        <v>North West Region</v>
      </c>
      <c r="D188" s="116" t="str">
        <f ca="1">IFERROR(IF((VLOOKUP($E188,'Org List'!$AT$10:$AV$188,3,FALSE))="","",(VLOOKUP($E188,'Org List'!$AT$10:$AV$188,3,FALSE))),"")</f>
        <v>NHS England North (Cheshire And Merseyside)</v>
      </c>
      <c r="E188" s="97" t="str">
        <f t="shared" ca="1" si="5"/>
        <v>E08000015</v>
      </c>
      <c r="F188" s="99" t="str">
        <f ca="1">IF(E188="","",VLOOKUP(E188,'Org List'!$J$9:$K$488,2,0))</f>
        <v>Wirral</v>
      </c>
      <c r="G188" s="123">
        <f ca="1">IFERROR(IF((VLOOKUP($E188,'DTOC Backsheet'!$D$5:$AF$183,G$9,FALSE))="","",(VLOOKUP($E188,'DTOC Backsheet'!$D$5:$AF$183,G$9,FALSE))),"")</f>
        <v>1275.6282096514956</v>
      </c>
      <c r="H188" s="124">
        <f ca="1">IFERROR(IF((VLOOKUP($E188,'DTOC Backsheet'!$D$5:$AF$183,H$9,FALSE))="","",(VLOOKUP($E188,'DTOC Backsheet'!$D$5:$AF$183,H$9,FALSE))),"")</f>
        <v>1032.5767376220158</v>
      </c>
      <c r="I188" s="124">
        <f ca="1">IFERROR(IF((VLOOKUP($E188,'DTOC Backsheet'!$D$5:$AF$183,I$9,FALSE))="","",(VLOOKUP($E188,'DTOC Backsheet'!$D$5:$AF$183,I$9,FALSE))),"")</f>
        <v>651.14273393704184</v>
      </c>
      <c r="J188" s="125">
        <f ca="1">IFERROR(IF((VLOOKUP($E188,'DTOC Backsheet'!$D$5:$AF$183,J$9,FALSE))="","",(VLOOKUP($E188,'DTOC Backsheet'!$D$5:$AF$183,J$9,FALSE))),"")</f>
        <v>477.54646374057569</v>
      </c>
      <c r="K188" s="184">
        <f ca="1">IFERROR(IF((VLOOKUP($E188,'DTOC Backsheet'!$D$5:$AF$183,K$9,FALSE))="","",(VLOOKUP($E188,'DTOC Backsheet'!$D$5:$AF$183,K$9,FALSE))),"")</f>
        <v>612.53083804358141</v>
      </c>
      <c r="L188" s="126">
        <f ca="1">IFERROR(IF((VLOOKUP($E188,'DTOC Backsheet'!$D$5:$AF$183,L$9,FALSE))="","",(VLOOKUP($E188,'DTOC Backsheet'!$D$5:$AF$183,L$9,FALSE))),"")</f>
        <v>721.61704750938259</v>
      </c>
      <c r="M188" s="127">
        <f ca="1">IFERROR(IF((VLOOKUP($E188,'DTOC Backsheet'!$D$5:$AF$183,M$9,FALSE))="","",(VLOOKUP($E188,'DTOC Backsheet'!$D$5:$AF$183,M$9,FALSE))),"")</f>
        <v>0</v>
      </c>
      <c r="N188" s="126">
        <f ca="1">IFERROR(IF((VLOOKUP($E188,'DTOC Backsheet'!$D$5:$AF$183,N$9,FALSE))="","",(VLOOKUP($E188,'DTOC Backsheet'!$D$5:$AF$183,N$9,FALSE))),"")</f>
        <v>0</v>
      </c>
    </row>
    <row r="189" spans="1:14" ht="15" customHeight="1" x14ac:dyDescent="0.3">
      <c r="A189" s="56">
        <v>175</v>
      </c>
      <c r="B189" s="97" t="str">
        <f ca="1">IFERROR(IF((VLOOKUP($E189,'Org List'!$AJ$10:$AL$188,3,FALSE))="","",(VLOOKUP($E189,'Org List'!$AJ$10:$AL$188,3,FALSE))),"")</f>
        <v>South East England Commissioning Region</v>
      </c>
      <c r="C189" s="98" t="str">
        <f ca="1">IFERROR(IF((VLOOKUP($E189,'Org List'!$AO$10:$AQ$188,3,FALSE))="","",(VLOOKUP($E189,'Org List'!$AO$10:$AQ$188,3,FALSE))),"")</f>
        <v>South East Region</v>
      </c>
      <c r="D189" s="116" t="str">
        <f ca="1">IFERROR(IF((VLOOKUP($E189,'Org List'!$AT$10:$AV$188,3,FALSE))="","",(VLOOKUP($E189,'Org List'!$AT$10:$AV$188,3,FALSE))),"")</f>
        <v>NHS England South East (Hampshire, Isle of Wight and Thames Valley)</v>
      </c>
      <c r="E189" s="97" t="str">
        <f t="shared" ca="1" si="5"/>
        <v>E06000041</v>
      </c>
      <c r="F189" s="99" t="str">
        <f ca="1">IF(E189="","",VLOOKUP(E189,'Org List'!$J$9:$K$488,2,0))</f>
        <v>Wokingham</v>
      </c>
      <c r="G189" s="123">
        <f ca="1">IFERROR(IF((VLOOKUP($E189,'DTOC Backsheet'!$D$5:$AF$183,G$9,FALSE))="","",(VLOOKUP($E189,'DTOC Backsheet'!$D$5:$AF$183,G$9,FALSE))),"")</f>
        <v>589.1762618983513</v>
      </c>
      <c r="H189" s="124">
        <f ca="1">IFERROR(IF((VLOOKUP($E189,'DTOC Backsheet'!$D$5:$AF$183,H$9,FALSE))="","",(VLOOKUP($E189,'DTOC Backsheet'!$D$5:$AF$183,H$9,FALSE))),"")</f>
        <v>779.23312057523879</v>
      </c>
      <c r="I189" s="124">
        <f ca="1">IFERROR(IF((VLOOKUP($E189,'DTOC Backsheet'!$D$5:$AF$183,I$9,FALSE))="","",(VLOOKUP($E189,'DTOC Backsheet'!$D$5:$AF$183,I$9,FALSE))),"")</f>
        <v>663.61519821346553</v>
      </c>
      <c r="J189" s="125">
        <f ca="1">IFERROR(IF((VLOOKUP($E189,'DTOC Backsheet'!$D$5:$AF$183,J$9,FALSE))="","",(VLOOKUP($E189,'DTOC Backsheet'!$D$5:$AF$183,J$9,FALSE))),"")</f>
        <v>886.20266804768039</v>
      </c>
      <c r="K189" s="184">
        <f ca="1">IFERROR(IF((VLOOKUP($E189,'DTOC Backsheet'!$D$5:$AF$183,K$9,FALSE))="","",(VLOOKUP($E189,'DTOC Backsheet'!$D$5:$AF$183,K$9,FALSE))),"")</f>
        <v>731.53149891380201</v>
      </c>
      <c r="L189" s="126">
        <f ca="1">IFERROR(IF((VLOOKUP($E189,'DTOC Backsheet'!$D$5:$AF$183,L$9,FALSE))="","",(VLOOKUP($E189,'DTOC Backsheet'!$D$5:$AF$183,L$9,FALSE))),"")</f>
        <v>466.38092325572489</v>
      </c>
      <c r="M189" s="127">
        <f ca="1">IFERROR(IF((VLOOKUP($E189,'DTOC Backsheet'!$D$5:$AF$183,M$9,FALSE))="","",(VLOOKUP($E189,'DTOC Backsheet'!$D$5:$AF$183,M$9,FALSE))),"")</f>
        <v>0</v>
      </c>
      <c r="N189" s="126">
        <f ca="1">IFERROR(IF((VLOOKUP($E189,'DTOC Backsheet'!$D$5:$AF$183,N$9,FALSE))="","",(VLOOKUP($E189,'DTOC Backsheet'!$D$5:$AF$183,N$9,FALSE))),"")</f>
        <v>0</v>
      </c>
    </row>
    <row r="190" spans="1:14" ht="15" customHeight="1" x14ac:dyDescent="0.3">
      <c r="A190" s="56">
        <v>176</v>
      </c>
      <c r="B190" s="97" t="str">
        <f ca="1">IFERROR(IF((VLOOKUP($E190,'Org List'!$AJ$10:$AL$188,3,FALSE))="","",(VLOOKUP($E190,'Org List'!$AJ$10:$AL$188,3,FALSE))),"")</f>
        <v>Midlands and East of England Commissioning Region</v>
      </c>
      <c r="C190" s="98" t="str">
        <f ca="1">IFERROR(IF((VLOOKUP($E190,'Org List'!$AO$10:$AQ$188,3,FALSE))="","",(VLOOKUP($E190,'Org List'!$AO$10:$AQ$188,3,FALSE))),"")</f>
        <v>West Midlands Region</v>
      </c>
      <c r="D190" s="116" t="str">
        <f ca="1">IFERROR(IF((VLOOKUP($E190,'Org List'!$AT$10:$AV$188,3,FALSE))="","",(VLOOKUP($E190,'Org List'!$AT$10:$AV$188,3,FALSE))),"")</f>
        <v>NHS England Midlands And East (West Midlands)</v>
      </c>
      <c r="E190" s="97" t="str">
        <f t="shared" ca="1" si="5"/>
        <v>E08000031</v>
      </c>
      <c r="F190" s="99" t="str">
        <f ca="1">IF(E190="","",VLOOKUP(E190,'Org List'!$J$9:$K$488,2,0))</f>
        <v>Wolverhampton</v>
      </c>
      <c r="G190" s="123">
        <f ca="1">IFERROR(IF((VLOOKUP($E190,'DTOC Backsheet'!$D$5:$AF$183,G$9,FALSE))="","",(VLOOKUP($E190,'DTOC Backsheet'!$D$5:$AF$183,G$9,FALSE))),"")</f>
        <v>1068.3814146671002</v>
      </c>
      <c r="H190" s="124">
        <f ca="1">IFERROR(IF((VLOOKUP($E190,'DTOC Backsheet'!$D$5:$AF$183,H$9,FALSE))="","",(VLOOKUP($E190,'DTOC Backsheet'!$D$5:$AF$183,H$9,FALSE))),"")</f>
        <v>1044.3615983186128</v>
      </c>
      <c r="I190" s="124">
        <f ca="1">IFERROR(IF((VLOOKUP($E190,'DTOC Backsheet'!$D$5:$AF$183,I$9,FALSE))="","",(VLOOKUP($E190,'DTOC Backsheet'!$D$5:$AF$183,I$9,FALSE))),"")</f>
        <v>784.64733405059178</v>
      </c>
      <c r="J190" s="125">
        <f ca="1">IFERROR(IF((VLOOKUP($E190,'DTOC Backsheet'!$D$5:$AF$183,J$9,FALSE))="","",(VLOOKUP($E190,'DTOC Backsheet'!$D$5:$AF$183,J$9,FALSE))),"")</f>
        <v>669.78427790609362</v>
      </c>
      <c r="K190" s="184">
        <f ca="1">IFERROR(IF((VLOOKUP($E190,'DTOC Backsheet'!$D$5:$AF$183,K$9,FALSE))="","",(VLOOKUP($E190,'DTOC Backsheet'!$D$5:$AF$183,K$9,FALSE))),"")</f>
        <v>585.4373755468315</v>
      </c>
      <c r="L190" s="126">
        <f ca="1">IFERROR(IF((VLOOKUP($E190,'DTOC Backsheet'!$D$5:$AF$183,L$9,FALSE))="","",(VLOOKUP($E190,'DTOC Backsheet'!$D$5:$AF$183,L$9,FALSE))),"")</f>
        <v>712.20727613412487</v>
      </c>
      <c r="M190" s="127">
        <f ca="1">IFERROR(IF((VLOOKUP($E190,'DTOC Backsheet'!$D$5:$AF$183,M$9,FALSE))="","",(VLOOKUP($E190,'DTOC Backsheet'!$D$5:$AF$183,M$9,FALSE))),"")</f>
        <v>0</v>
      </c>
      <c r="N190" s="126">
        <f ca="1">IFERROR(IF((VLOOKUP($E190,'DTOC Backsheet'!$D$5:$AF$183,N$9,FALSE))="","",(VLOOKUP($E190,'DTOC Backsheet'!$D$5:$AF$183,N$9,FALSE))),"")</f>
        <v>0</v>
      </c>
    </row>
    <row r="191" spans="1:14" ht="15" customHeight="1" x14ac:dyDescent="0.3">
      <c r="A191" s="56">
        <v>177</v>
      </c>
      <c r="B191" s="97" t="str">
        <f ca="1">IFERROR(IF((VLOOKUP($E191,'Org List'!$AJ$10:$AL$188,3,FALSE))="","",(VLOOKUP($E191,'Org List'!$AJ$10:$AL$188,3,FALSE))),"")</f>
        <v>Midlands and East of England Commissioning Region</v>
      </c>
      <c r="C191" s="98" t="str">
        <f ca="1">IFERROR(IF((VLOOKUP($E191,'Org List'!$AO$10:$AQ$188,3,FALSE))="","",(VLOOKUP($E191,'Org List'!$AO$10:$AQ$188,3,FALSE))),"")</f>
        <v>West Midlands Region</v>
      </c>
      <c r="D191" s="116" t="str">
        <f ca="1">IFERROR(IF((VLOOKUP($E191,'Org List'!$AT$10:$AV$188,3,FALSE))="","",(VLOOKUP($E191,'Org List'!$AT$10:$AV$188,3,FALSE))),"")</f>
        <v>NHS England Midlands And East (West Midlands)</v>
      </c>
      <c r="E191" s="97" t="str">
        <f t="shared" ca="1" si="5"/>
        <v>E10000034</v>
      </c>
      <c r="F191" s="99" t="str">
        <f ca="1">IF(E191="","",VLOOKUP(E191,'Org List'!$J$9:$K$488,2,0))</f>
        <v>Worcestershire</v>
      </c>
      <c r="G191" s="123">
        <f ca="1">IFERROR(IF((VLOOKUP($E191,'DTOC Backsheet'!$D$5:$AF$183,G$9,FALSE))="","",(VLOOKUP($E191,'DTOC Backsheet'!$D$5:$AF$183,G$9,FALSE))),"")</f>
        <v>1558.2310916526667</v>
      </c>
      <c r="H191" s="124">
        <f ca="1">IFERROR(IF((VLOOKUP($E191,'DTOC Backsheet'!$D$5:$AF$183,H$9,FALSE))="","",(VLOOKUP($E191,'DTOC Backsheet'!$D$5:$AF$183,H$9,FALSE))),"")</f>
        <v>1611.0488893414108</v>
      </c>
      <c r="I191" s="124">
        <f ca="1">IFERROR(IF((VLOOKUP($E191,'DTOC Backsheet'!$D$5:$AF$183,I$9,FALSE))="","",(VLOOKUP($E191,'DTOC Backsheet'!$D$5:$AF$183,I$9,FALSE))),"")</f>
        <v>1476.3528992516417</v>
      </c>
      <c r="J191" s="125">
        <f ca="1">IFERROR(IF((VLOOKUP($E191,'DTOC Backsheet'!$D$5:$AF$183,J$9,FALSE))="","",(VLOOKUP($E191,'DTOC Backsheet'!$D$5:$AF$183,J$9,FALSE))),"")</f>
        <v>1466.9554038799695</v>
      </c>
      <c r="K191" s="184">
        <f ca="1">IFERROR(IF((VLOOKUP($E191,'DTOC Backsheet'!$D$5:$AF$183,K$9,FALSE))="","",(VLOOKUP($E191,'DTOC Backsheet'!$D$5:$AF$183,K$9,FALSE))),"")</f>
        <v>1251.0958289263681</v>
      </c>
      <c r="L191" s="126">
        <f ca="1">IFERROR(IF((VLOOKUP($E191,'DTOC Backsheet'!$D$5:$AF$183,L$9,FALSE))="","",(VLOOKUP($E191,'DTOC Backsheet'!$D$5:$AF$183,L$9,FALSE))),"")</f>
        <v>1174.6234966807842</v>
      </c>
      <c r="M191" s="127">
        <f ca="1">IFERROR(IF((VLOOKUP($E191,'DTOC Backsheet'!$D$5:$AF$183,M$9,FALSE))="","",(VLOOKUP($E191,'DTOC Backsheet'!$D$5:$AF$183,M$9,FALSE))),"")</f>
        <v>0</v>
      </c>
      <c r="N191" s="126">
        <f ca="1">IFERROR(IF((VLOOKUP($E191,'DTOC Backsheet'!$D$5:$AF$183,N$9,FALSE))="","",(VLOOKUP($E191,'DTOC Backsheet'!$D$5:$AF$183,N$9,FALSE))),"")</f>
        <v>0</v>
      </c>
    </row>
    <row r="192" spans="1:14" ht="15" customHeight="1" thickBot="1" x14ac:dyDescent="0.35">
      <c r="A192" s="56">
        <v>178</v>
      </c>
      <c r="B192" s="100" t="str">
        <f ca="1">IFERROR(IF((VLOOKUP($E192,'Org List'!$AJ$10:$AL$188,3,FALSE))="","",(VLOOKUP($E192,'Org List'!$AJ$10:$AL$188,3,FALSE))),"")</f>
        <v>North of England Commissioning Region</v>
      </c>
      <c r="C192" s="101" t="str">
        <f ca="1">IFERROR(IF((VLOOKUP($E192,'Org List'!$AO$10:$AQ$188,3,FALSE))="","",(VLOOKUP($E192,'Org List'!$AO$10:$AQ$188,3,FALSE))),"")</f>
        <v>Yorkshire and The Humber Region</v>
      </c>
      <c r="D192" s="117" t="str">
        <f ca="1">IFERROR(IF((VLOOKUP($E192,'Org List'!$AT$10:$AV$188,3,FALSE))="","",(VLOOKUP($E192,'Org List'!$AT$10:$AV$188,3,FALSE))),"")</f>
        <v>NHS England North (Yorkshire And Humber)</v>
      </c>
      <c r="E192" s="100" t="str">
        <f t="shared" ca="1" si="5"/>
        <v>E06000014</v>
      </c>
      <c r="F192" s="102" t="str">
        <f ca="1">IF(E192="","",VLOOKUP(E192,'Org List'!$J$9:$K$488,2,0))</f>
        <v>York</v>
      </c>
      <c r="G192" s="128">
        <f ca="1">IFERROR(IF((VLOOKUP($E192,'DTOC Backsheet'!$D$5:$AF$183,G$9,FALSE))="","",(VLOOKUP($E192,'DTOC Backsheet'!$D$5:$AF$183,G$9,FALSE))),"")</f>
        <v>1104.0614312597954</v>
      </c>
      <c r="H192" s="129">
        <f ca="1">IFERROR(IF((VLOOKUP($E192,'DTOC Backsheet'!$D$5:$AF$183,H$9,FALSE))="","",(VLOOKUP($E192,'DTOC Backsheet'!$D$5:$AF$183,H$9,FALSE))),"")</f>
        <v>1072.0174319356324</v>
      </c>
      <c r="I192" s="129">
        <f ca="1">IFERROR(IF((VLOOKUP($E192,'DTOC Backsheet'!$D$5:$AF$183,I$9,FALSE))="","",(VLOOKUP($E192,'DTOC Backsheet'!$D$5:$AF$183,I$9,FALSE))),"")</f>
        <v>1424.5014245014245</v>
      </c>
      <c r="J192" s="130">
        <f ca="1">IFERROR(IF((VLOOKUP($E192,'DTOC Backsheet'!$D$5:$AF$183,J$9,FALSE))="","",(VLOOKUP($E192,'DTOC Backsheet'!$D$5:$AF$183,J$9,FALSE))),"")</f>
        <v>1312.7877201546603</v>
      </c>
      <c r="K192" s="185">
        <f ca="1">IFERROR(IF((VLOOKUP($E192,'DTOC Backsheet'!$D$5:$AF$183,K$9,FALSE))="","",(VLOOKUP($E192,'DTOC Backsheet'!$D$5:$AF$183,K$9,FALSE))),"")</f>
        <v>1615.0247516175757</v>
      </c>
      <c r="L192" s="131">
        <f ca="1">IFERROR(IF((VLOOKUP($E192,'DTOC Backsheet'!$D$5:$AF$183,L$9,FALSE))="","",(VLOOKUP($E192,'DTOC Backsheet'!$D$5:$AF$183,L$9,FALSE))),"")</f>
        <v>1500.7431869377401</v>
      </c>
      <c r="M192" s="132">
        <f ca="1">IFERROR(IF((VLOOKUP($E192,'DTOC Backsheet'!$D$5:$AF$183,M$9,FALSE))="","",(VLOOKUP($E192,'DTOC Backsheet'!$D$5:$AF$183,M$9,FALSE))),"")</f>
        <v>0</v>
      </c>
      <c r="N192" s="131">
        <f ca="1">IFERROR(IF((VLOOKUP($E192,'DTOC Backsheet'!$D$5:$AF$183,N$9,FALSE))="","",(VLOOKUP($E192,'DTOC Backsheet'!$D$5:$AF$183,N$9,FALSE))),"")</f>
        <v>0</v>
      </c>
    </row>
    <row r="194" spans="1:17" s="168" customFormat="1" x14ac:dyDescent="0.3">
      <c r="A194" s="36"/>
      <c r="B194" s="36"/>
      <c r="C194" s="36"/>
      <c r="D194" s="36"/>
      <c r="E194" s="37" t="s">
        <v>1098</v>
      </c>
      <c r="F194" s="36"/>
      <c r="G194" s="36"/>
      <c r="H194" s="36"/>
      <c r="I194" s="36"/>
      <c r="J194" s="36"/>
      <c r="K194" s="36"/>
      <c r="L194" s="36"/>
      <c r="M194" s="36"/>
      <c r="N194" s="36"/>
      <c r="O194" s="36"/>
      <c r="Q194" s="1"/>
    </row>
    <row r="196" spans="1:17" x14ac:dyDescent="0.3">
      <c r="E196" s="263" t="s">
        <v>1099</v>
      </c>
      <c r="F196" s="263"/>
      <c r="G196" s="263"/>
      <c r="H196" s="263"/>
      <c r="I196" s="263"/>
      <c r="J196" s="263"/>
      <c r="K196" s="263"/>
      <c r="L196" s="263"/>
      <c r="M196" s="263"/>
      <c r="N196" s="263"/>
    </row>
    <row r="197" spans="1:17" x14ac:dyDescent="0.3">
      <c r="E197" s="263" t="s">
        <v>1100</v>
      </c>
      <c r="F197" s="263"/>
      <c r="G197" s="263"/>
      <c r="H197" s="263"/>
      <c r="I197" s="263"/>
      <c r="J197" s="263"/>
      <c r="K197" s="263"/>
      <c r="L197" s="263"/>
      <c r="M197" s="263"/>
      <c r="N197" s="263"/>
    </row>
  </sheetData>
  <sheetProtection algorithmName="SHA-512" hashValue="hPU7+p2OvCbj5QtM5ERxO9ojaRqvIAiUarMFTOZ96BQcOnZIDD0qsFIwIsvHJpXgJ95yDj1sn61FNr1zeRf2nw==" saltValue="/Jr/aR4Hy3wRoLAJLqnunA==" spinCount="100000" sheet="1" objects="1" scenarios="1"/>
  <autoFilter ref="B13:N192"/>
  <mergeCells count="6">
    <mergeCell ref="B2:K2"/>
    <mergeCell ref="B1:K1"/>
    <mergeCell ref="E197:N197"/>
    <mergeCell ref="E196:N196"/>
    <mergeCell ref="K11:N12"/>
    <mergeCell ref="G11:J12"/>
  </mergeCells>
  <hyperlinks>
    <hyperlink ref="E6" location="Contents!A1" display="&lt;&lt; Contents"/>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L197"/>
  <sheetViews>
    <sheetView showGridLines="0" zoomScale="80" zoomScaleNormal="8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9" width="28.6640625" customWidth="1"/>
    <col min="10" max="11" width="4.6640625" customWidth="1"/>
    <col min="12" max="12" width="0" style="1" hidden="1" customWidth="1"/>
    <col min="13" max="13" width="4.6640625" customWidth="1"/>
  </cols>
  <sheetData>
    <row r="1" spans="1:12" ht="21" x14ac:dyDescent="0.4">
      <c r="A1" s="36"/>
      <c r="B1" s="254" t="s">
        <v>1045</v>
      </c>
      <c r="C1" s="254"/>
      <c r="D1" s="254"/>
      <c r="E1" s="254"/>
      <c r="F1" s="254"/>
      <c r="G1" s="254"/>
      <c r="H1" s="254"/>
      <c r="I1" s="254"/>
      <c r="J1" s="36"/>
    </row>
    <row r="2" spans="1:12" x14ac:dyDescent="0.3">
      <c r="A2" s="36"/>
      <c r="B2" s="250"/>
      <c r="C2" s="250"/>
      <c r="D2" s="250"/>
      <c r="E2" s="250"/>
      <c r="F2" s="250"/>
      <c r="G2" s="250"/>
      <c r="H2" s="250"/>
      <c r="I2" s="250"/>
      <c r="J2" s="36"/>
    </row>
    <row r="3" spans="1:12" x14ac:dyDescent="0.3">
      <c r="A3" s="36"/>
      <c r="B3" s="36"/>
      <c r="C3" s="36"/>
      <c r="D3" s="36"/>
      <c r="E3" s="36"/>
      <c r="F3" s="36"/>
      <c r="G3" s="36"/>
      <c r="H3" s="36"/>
      <c r="I3" s="36"/>
      <c r="J3" s="36"/>
    </row>
    <row r="4" spans="1:12" x14ac:dyDescent="0.3">
      <c r="A4" s="36"/>
      <c r="B4" s="36"/>
      <c r="C4" s="36"/>
      <c r="D4" s="36"/>
      <c r="E4" s="37" t="s">
        <v>1016</v>
      </c>
      <c r="F4" s="36"/>
      <c r="G4" s="38" t="str">
        <f ca="1">'Org List'!J7</f>
        <v>HWB</v>
      </c>
      <c r="H4" s="36"/>
      <c r="I4" s="36"/>
      <c r="J4" s="36"/>
      <c r="L4" s="1">
        <f ca="1">MATCH(G4, 'Comms by AT'!$B:$B, 0)</f>
        <v>4</v>
      </c>
    </row>
    <row r="5" spans="1:12" x14ac:dyDescent="0.3">
      <c r="A5" s="36"/>
      <c r="B5" s="36"/>
      <c r="C5" s="36"/>
      <c r="D5" s="36"/>
      <c r="E5" s="36"/>
      <c r="F5" s="36"/>
      <c r="G5" s="36"/>
      <c r="H5" s="36"/>
      <c r="I5" s="36"/>
      <c r="J5" s="36"/>
      <c r="L5" s="1">
        <f ca="1">COUNTIF('Comms by AT'!$C:$C, $G$4)</f>
        <v>179</v>
      </c>
    </row>
    <row r="6" spans="1:12" ht="20.100000000000001" customHeight="1" x14ac:dyDescent="0.3">
      <c r="E6" s="214" t="s">
        <v>1733</v>
      </c>
    </row>
    <row r="7" spans="1:12" x14ac:dyDescent="0.3">
      <c r="A7" s="36"/>
      <c r="B7" s="36"/>
      <c r="C7" s="36"/>
      <c r="D7" s="36"/>
      <c r="E7" s="37" t="s">
        <v>1017</v>
      </c>
      <c r="F7" s="36"/>
      <c r="G7" s="36"/>
      <c r="H7" s="36"/>
      <c r="I7" s="36"/>
      <c r="J7" s="36"/>
    </row>
    <row r="8" spans="1:12" ht="15" thickBot="1" x14ac:dyDescent="0.35"/>
    <row r="9" spans="1:12" s="1" customFormat="1" ht="15" hidden="1" thickBot="1" x14ac:dyDescent="0.35">
      <c r="G9" s="1">
        <v>5</v>
      </c>
      <c r="H9" s="1">
        <v>8</v>
      </c>
      <c r="I9" s="1">
        <v>11</v>
      </c>
    </row>
    <row r="10" spans="1:12" ht="60" customHeight="1" thickBot="1" x14ac:dyDescent="0.35">
      <c r="B10" s="203"/>
      <c r="C10" s="204"/>
      <c r="D10" s="205"/>
      <c r="E10" s="294" t="s">
        <v>1699</v>
      </c>
      <c r="F10" s="294"/>
      <c r="G10" s="134" t="s">
        <v>875</v>
      </c>
      <c r="H10" s="134" t="s">
        <v>880</v>
      </c>
      <c r="I10" s="134" t="s">
        <v>885</v>
      </c>
    </row>
    <row r="11" spans="1:12" ht="15" thickBot="1" x14ac:dyDescent="0.35">
      <c r="B11" s="206" t="s">
        <v>1031</v>
      </c>
      <c r="C11" s="207" t="s">
        <v>1032</v>
      </c>
      <c r="D11" s="208" t="s">
        <v>1033</v>
      </c>
      <c r="E11" s="40" t="s">
        <v>195</v>
      </c>
      <c r="F11" s="133" t="s">
        <v>1018</v>
      </c>
      <c r="G11" s="135" t="s">
        <v>1046</v>
      </c>
      <c r="H11" s="135" t="s">
        <v>1698</v>
      </c>
      <c r="I11" s="135" t="s">
        <v>1698</v>
      </c>
    </row>
    <row r="12" spans="1:12" ht="15" customHeight="1" x14ac:dyDescent="0.3">
      <c r="A12" s="56">
        <v>0</v>
      </c>
      <c r="B12" s="94" t="str">
        <f ca="1">IFERROR(IF((VLOOKUP($E12,'Org List'!$AJ$10:$AL$188,3,FALSE))="","",(VLOOKUP($E12,'Org List'!$AJ$10:$AL$188,3,FALSE))),"")</f>
        <v/>
      </c>
      <c r="C12" s="95" t="str">
        <f ca="1">IFERROR(IF((VLOOKUP($E12,'Org List'!$AO$10:$AQ$188,3,FALSE))="","",(VLOOKUP($E12,'Org List'!$AO$10:$AQ$188,3,FALSE))),"")</f>
        <v/>
      </c>
      <c r="D12" s="96" t="str">
        <f ca="1">IFERROR(IF((VLOOKUP($E12,'Org List'!$AT$10:$AV$188,3,FALSE))="","",(VLOOKUP($E12,'Org List'!$AT$10:$AV$188,3,FALSE))),"")</f>
        <v/>
      </c>
      <c r="E12" s="94" t="str">
        <f t="shared" ref="E12:E43" ca="1" si="0">IF($A12&gt;$L$5-1,"",INDIRECT("'Comms by AT'!D"&amp;$A12+$L$4))</f>
        <v>HWB</v>
      </c>
      <c r="F12" s="96" t="str">
        <f ca="1">IF(E12="","",VLOOKUP(E12,'Org List'!$J$9:$K$488,2,0))</f>
        <v>Health and Wellbeing Board</v>
      </c>
      <c r="G12" s="136">
        <f ca="1">IFERROR(IF((VLOOKUP($E12,'Res&amp;Reablement Backsheet'!$D$5:$W$183,G$9,FALSE))="","",(VLOOKUP($E12,'Res&amp;Reablement Backsheet'!$D$5:$W$183,G$9,FALSE))),"")</f>
        <v>138.79974123095596</v>
      </c>
      <c r="H12" s="136">
        <f ca="1">IFERROR(IF((VLOOKUP($E12,'Res&amp;Reablement Backsheet'!$D$5:$W$183,H$9,FALSE))="","",(VLOOKUP($E12,'Res&amp;Reablement Backsheet'!$D$5:$W$183,H$9,FALSE))),"")</f>
        <v>137.94434125434154</v>
      </c>
      <c r="I12" s="136">
        <f ca="1">IFERROR(IF((VLOOKUP($E12,'Res&amp;Reablement Backsheet'!$D$5:$W$183,I$9,FALSE))="","",(VLOOKUP($E12,'Res&amp;Reablement Backsheet'!$D$5:$W$183,I$9,FALSE))),"")</f>
        <v>130.32863308092323</v>
      </c>
    </row>
    <row r="13" spans="1:12" ht="15" customHeight="1" x14ac:dyDescent="0.3">
      <c r="A13" s="56">
        <v>1</v>
      </c>
      <c r="B13" s="97" t="str">
        <f ca="1">IFERROR(IF((VLOOKUP($E13,'Org List'!$AJ$10:$AL$188,3,FALSE))="","",(VLOOKUP($E13,'Org List'!$AJ$10:$AL$188,3,FALSE))),"")</f>
        <v>North of England Commissioning Region</v>
      </c>
      <c r="C13" s="98" t="str">
        <f ca="1">IFERROR(IF((VLOOKUP($E13,'Org List'!$AO$10:$AQ$188,3,FALSE))="","",(VLOOKUP($E13,'Org List'!$AO$10:$AQ$188,3,FALSE))),"")</f>
        <v/>
      </c>
      <c r="D13" s="99" t="str">
        <f ca="1">IFERROR(IF((VLOOKUP($E13,'Org List'!$AT$10:$AV$188,3,FALSE))="","",(VLOOKUP($E13,'Org List'!$AT$10:$AV$188,3,FALSE))),"")</f>
        <v/>
      </c>
      <c r="E13" s="97" t="str">
        <f t="shared" ca="1" si="0"/>
        <v>Y54</v>
      </c>
      <c r="F13" s="99" t="str">
        <f ca="1">IF(E13="","",VLOOKUP(E13,'Org List'!$J$9:$K$488,2,0))</f>
        <v>North of England Commissioning Region</v>
      </c>
      <c r="G13" s="137">
        <f ca="1">IFERROR(IF((VLOOKUP($E13,'Res&amp;Reablement Backsheet'!$D$5:$W$183,G$9,FALSE))="","",(VLOOKUP($E13,'Res&amp;Reablement Backsheet'!$D$5:$W$183,G$9,FALSE))),"")</f>
        <v>173.3745432602779</v>
      </c>
      <c r="H13" s="137">
        <f ca="1">IFERROR(IF((VLOOKUP($E13,'Res&amp;Reablement Backsheet'!$D$5:$W$183,H$9,FALSE))="","",(VLOOKUP($E13,'Res&amp;Reablement Backsheet'!$D$5:$W$183,H$9,FALSE))),"")</f>
        <v>165.88977060644081</v>
      </c>
      <c r="I13" s="137">
        <f ca="1">IFERROR(IF((VLOOKUP($E13,'Res&amp;Reablement Backsheet'!$D$5:$W$183,I$9,FALSE))="","",(VLOOKUP($E13,'Res&amp;Reablement Backsheet'!$D$5:$W$183,I$9,FALSE))),"")</f>
        <v>159.76983773765053</v>
      </c>
    </row>
    <row r="14" spans="1:12" ht="15" customHeight="1" x14ac:dyDescent="0.3">
      <c r="A14" s="56">
        <v>2</v>
      </c>
      <c r="B14" s="97" t="str">
        <f ca="1">IFERROR(IF((VLOOKUP($E14,'Org List'!$AJ$10:$AL$188,3,FALSE))="","",(VLOOKUP($E14,'Org List'!$AJ$10:$AL$188,3,FALSE))),"")</f>
        <v>Midlands and East of England Commissioning Region</v>
      </c>
      <c r="C14" s="98" t="str">
        <f ca="1">IFERROR(IF((VLOOKUP($E14,'Org List'!$AO$10:$AQ$188,3,FALSE))="","",(VLOOKUP($E14,'Org List'!$AO$10:$AQ$188,3,FALSE))),"")</f>
        <v/>
      </c>
      <c r="D14" s="99" t="str">
        <f ca="1">IFERROR(IF((VLOOKUP($E14,'Org List'!$AT$10:$AV$188,3,FALSE))="","",(VLOOKUP($E14,'Org List'!$AT$10:$AV$188,3,FALSE))),"")</f>
        <v/>
      </c>
      <c r="E14" s="97" t="str">
        <f t="shared" ca="1" si="0"/>
        <v>Y55</v>
      </c>
      <c r="F14" s="99" t="str">
        <f ca="1">IF(E14="","",VLOOKUP(E14,'Org List'!$J$9:$K$488,2,0))</f>
        <v>Midlands and East of England Commissioning Region</v>
      </c>
      <c r="G14" s="137">
        <f ca="1">IFERROR(IF((VLOOKUP($E14,'Res&amp;Reablement Backsheet'!$D$5:$W$183,G$9,FALSE))="","",(VLOOKUP($E14,'Res&amp;Reablement Backsheet'!$D$5:$W$183,G$9,FALSE))),"")</f>
        <v>139.06601364098319</v>
      </c>
      <c r="H14" s="137">
        <f ca="1">IFERROR(IF((VLOOKUP($E14,'Res&amp;Reablement Backsheet'!$D$5:$W$183,H$9,FALSE))="","",(VLOOKUP($E14,'Res&amp;Reablement Backsheet'!$D$5:$W$183,H$9,FALSE))),"")</f>
        <v>140.04158277127462</v>
      </c>
      <c r="I14" s="137">
        <f ca="1">IFERROR(IF((VLOOKUP($E14,'Res&amp;Reablement Backsheet'!$D$5:$W$183,I$9,FALSE))="","",(VLOOKUP($E14,'Res&amp;Reablement Backsheet'!$D$5:$W$183,I$9,FALSE))),"")</f>
        <v>131.75337701488817</v>
      </c>
    </row>
    <row r="15" spans="1:12" ht="15" customHeight="1" x14ac:dyDescent="0.3">
      <c r="A15" s="56">
        <v>3</v>
      </c>
      <c r="B15" s="97" t="str">
        <f ca="1">IFERROR(IF((VLOOKUP($E15,'Org List'!$AJ$10:$AL$188,3,FALSE))="","",(VLOOKUP($E15,'Org List'!$AJ$10:$AL$188,3,FALSE))),"")</f>
        <v>London Commissioning Region</v>
      </c>
      <c r="C15" s="98" t="str">
        <f ca="1">IFERROR(IF((VLOOKUP($E15,'Org List'!$AO$10:$AQ$188,3,FALSE))="","",(VLOOKUP($E15,'Org List'!$AO$10:$AQ$188,3,FALSE))),"")</f>
        <v/>
      </c>
      <c r="D15" s="99" t="str">
        <f ca="1">IFERROR(IF((VLOOKUP($E15,'Org List'!$AT$10:$AV$188,3,FALSE))="","",(VLOOKUP($E15,'Org List'!$AT$10:$AV$188,3,FALSE))),"")</f>
        <v/>
      </c>
      <c r="E15" s="97" t="str">
        <f t="shared" ca="1" si="0"/>
        <v>Y56</v>
      </c>
      <c r="F15" s="99" t="str">
        <f ca="1">IF(E15="","",VLOOKUP(E15,'Org List'!$J$9:$K$488,2,0))</f>
        <v>London Commissioning Region</v>
      </c>
      <c r="G15" s="137">
        <f ca="1">IFERROR(IF((VLOOKUP($E15,'Res&amp;Reablement Backsheet'!$D$5:$W$183,G$9,FALSE))="","",(VLOOKUP($E15,'Res&amp;Reablement Backsheet'!$D$5:$W$183,G$9,FALSE))),"")</f>
        <v>65.911575952557811</v>
      </c>
      <c r="H15" s="137">
        <f ca="1">IFERROR(IF((VLOOKUP($E15,'Res&amp;Reablement Backsheet'!$D$5:$W$183,H$9,FALSE))="","",(VLOOKUP($E15,'Res&amp;Reablement Backsheet'!$D$5:$W$183,H$9,FALSE))),"")</f>
        <v>70.872133419860575</v>
      </c>
      <c r="I15" s="137">
        <f ca="1">IFERROR(IF((VLOOKUP($E15,'Res&amp;Reablement Backsheet'!$D$5:$W$183,I$9,FALSE))="","",(VLOOKUP($E15,'Res&amp;Reablement Backsheet'!$D$5:$W$183,I$9,FALSE))),"")</f>
        <v>61.228300077876305</v>
      </c>
    </row>
    <row r="16" spans="1:12" ht="15" customHeight="1" x14ac:dyDescent="0.3">
      <c r="A16" s="56">
        <v>4</v>
      </c>
      <c r="B16" s="97" t="str">
        <f ca="1">IFERROR(IF((VLOOKUP($E16,'Org List'!$AJ$10:$AL$188,3,FALSE))="","",(VLOOKUP($E16,'Org List'!$AJ$10:$AL$188,3,FALSE))),"")</f>
        <v>South West England Commissioning Region</v>
      </c>
      <c r="C16" s="98" t="str">
        <f ca="1">IFERROR(IF((VLOOKUP($E16,'Org List'!$AO$10:$AQ$188,3,FALSE))="","",(VLOOKUP($E16,'Org List'!$AO$10:$AQ$188,3,FALSE))),"")</f>
        <v/>
      </c>
      <c r="D16" s="99" t="str">
        <f ca="1">IFERROR(IF((VLOOKUP($E16,'Org List'!$AT$10:$AV$188,3,FALSE))="","",(VLOOKUP($E16,'Org List'!$AT$10:$AV$188,3,FALSE))),"")</f>
        <v/>
      </c>
      <c r="E16" s="97" t="str">
        <f t="shared" ca="1" si="0"/>
        <v>Y58</v>
      </c>
      <c r="F16" s="99" t="str">
        <f ca="1">IF(E16="","",VLOOKUP(E16,'Org List'!$J$9:$K$488,2,0))</f>
        <v>South West England Commissioning Region</v>
      </c>
      <c r="G16" s="137">
        <f ca="1">IFERROR(IF((VLOOKUP($E16,'Res&amp;Reablement Backsheet'!$D$5:$W$183,G$9,FALSE))="","",(VLOOKUP($E16,'Res&amp;Reablement Backsheet'!$D$5:$W$183,G$9,FALSE))),"")</f>
        <v>156.32360499991529</v>
      </c>
      <c r="H16" s="137">
        <f ca="1">IFERROR(IF((VLOOKUP($E16,'Res&amp;Reablement Backsheet'!$D$5:$W$183,H$9,FALSE))="","",(VLOOKUP($E16,'Res&amp;Reablement Backsheet'!$D$5:$W$183,H$9,FALSE))),"")</f>
        <v>161.48913281433633</v>
      </c>
      <c r="I16" s="137">
        <f ca="1">IFERROR(IF((VLOOKUP($E16,'Res&amp;Reablement Backsheet'!$D$5:$W$183,I$9,FALSE))="","",(VLOOKUP($E16,'Res&amp;Reablement Backsheet'!$D$5:$W$183,I$9,FALSE))),"")</f>
        <v>142.48777515836892</v>
      </c>
    </row>
    <row r="17" spans="1:9" ht="15" customHeight="1" x14ac:dyDescent="0.3">
      <c r="A17" s="56">
        <v>5</v>
      </c>
      <c r="B17" s="97" t="str">
        <f ca="1">IFERROR(IF((VLOOKUP($E17,'Org List'!$AJ$10:$AL$188,3,FALSE))="","",(VLOOKUP($E17,'Org List'!$AJ$10:$AL$188,3,FALSE))),"")</f>
        <v>South East England Commissioning Region</v>
      </c>
      <c r="C17" s="98" t="str">
        <f ca="1">IFERROR(IF((VLOOKUP($E17,'Org List'!$AO$10:$AQ$188,3,FALSE))="","",(VLOOKUP($E17,'Org List'!$AO$10:$AQ$188,3,FALSE))),"")</f>
        <v/>
      </c>
      <c r="D17" s="99" t="str">
        <f ca="1">IFERROR(IF((VLOOKUP($E17,'Org List'!$AT$10:$AV$188,3,FALSE))="","",(VLOOKUP($E17,'Org List'!$AT$10:$AV$188,3,FALSE))),"")</f>
        <v/>
      </c>
      <c r="E17" s="97" t="str">
        <f t="shared" ca="1" si="0"/>
        <v>Y59</v>
      </c>
      <c r="F17" s="99" t="str">
        <f ca="1">IF(E17="","",VLOOKUP(E17,'Org List'!$J$9:$K$488,2,0))</f>
        <v>South East England Commissioning Region</v>
      </c>
      <c r="G17" s="137">
        <f ca="1">IFERROR(IF((VLOOKUP($E17,'Res&amp;Reablement Backsheet'!$D$5:$W$183,G$9,FALSE))="","",(VLOOKUP($E17,'Res&amp;Reablement Backsheet'!$D$5:$W$183,G$9,FALSE))),"")</f>
        <v>138.24622878496717</v>
      </c>
      <c r="H17" s="137">
        <f ca="1">IFERROR(IF((VLOOKUP($E17,'Res&amp;Reablement Backsheet'!$D$5:$W$183,H$9,FALSE))="","",(VLOOKUP($E17,'Res&amp;Reablement Backsheet'!$D$5:$W$183,H$9,FALSE))),"")</f>
        <v>135.8783789043411</v>
      </c>
      <c r="I17" s="137">
        <f ca="1">IFERROR(IF((VLOOKUP($E17,'Res&amp;Reablement Backsheet'!$D$5:$W$183,I$9,FALSE))="","",(VLOOKUP($E17,'Res&amp;Reablement Backsheet'!$D$5:$W$183,I$9,FALSE))),"")</f>
        <v>136.26759132004418</v>
      </c>
    </row>
    <row r="18" spans="1:9" ht="15" customHeight="1" x14ac:dyDescent="0.3">
      <c r="A18" s="56">
        <v>6</v>
      </c>
      <c r="B18" s="97" t="str">
        <f ca="1">IFERROR(IF((VLOOKUP($E18,'Org List'!$AJ$10:$AL$188,3,FALSE))="","",(VLOOKUP($E18,'Org List'!$AJ$10:$AL$188,3,FALSE))),"")</f>
        <v/>
      </c>
      <c r="C18" s="98" t="str">
        <f ca="1">IFERROR(IF((VLOOKUP($E18,'Org List'!$AO$10:$AQ$188,3,FALSE))="","",(VLOOKUP($E18,'Org List'!$AO$10:$AQ$188,3,FALSE))),"")</f>
        <v>North East Region</v>
      </c>
      <c r="D18" s="99" t="str">
        <f ca="1">IFERROR(IF((VLOOKUP($E18,'Org List'!$AT$10:$AV$188,3,FALSE))="","",(VLOOKUP($E18,'Org List'!$AT$10:$AV$188,3,FALSE))),"")</f>
        <v/>
      </c>
      <c r="E18" s="97" t="str">
        <f t="shared" ca="1" si="0"/>
        <v>E12000001</v>
      </c>
      <c r="F18" s="99" t="str">
        <f ca="1">IF(E18="","",VLOOKUP(E18,'Org List'!$J$9:$K$488,2,0))</f>
        <v>North East Region</v>
      </c>
      <c r="G18" s="137">
        <f ca="1">IFERROR(IF((VLOOKUP($E18,'Res&amp;Reablement Backsheet'!$D$5:$W$183,G$9,FALSE))="","",(VLOOKUP($E18,'Res&amp;Reablement Backsheet'!$D$5:$W$183,G$9,FALSE))),"")</f>
        <v>201.47365209721141</v>
      </c>
      <c r="H18" s="137">
        <f ca="1">IFERROR(IF((VLOOKUP($E18,'Res&amp;Reablement Backsheet'!$D$5:$W$183,H$9,FALSE))="","",(VLOOKUP($E18,'Res&amp;Reablement Backsheet'!$D$5:$W$183,H$9,FALSE))),"")</f>
        <v>196.33347124378221</v>
      </c>
      <c r="I18" s="137">
        <f ca="1">IFERROR(IF((VLOOKUP($E18,'Res&amp;Reablement Backsheet'!$D$5:$W$183,I$9,FALSE))="","",(VLOOKUP($E18,'Res&amp;Reablement Backsheet'!$D$5:$W$183,I$9,FALSE))),"")</f>
        <v>187.59599417375583</v>
      </c>
    </row>
    <row r="19" spans="1:9" ht="15" customHeight="1" x14ac:dyDescent="0.3">
      <c r="A19" s="56">
        <v>7</v>
      </c>
      <c r="B19" s="97" t="str">
        <f ca="1">IFERROR(IF((VLOOKUP($E19,'Org List'!$AJ$10:$AL$188,3,FALSE))="","",(VLOOKUP($E19,'Org List'!$AJ$10:$AL$188,3,FALSE))),"")</f>
        <v/>
      </c>
      <c r="C19" s="98" t="str">
        <f ca="1">IFERROR(IF((VLOOKUP($E19,'Org List'!$AO$10:$AQ$188,3,FALSE))="","",(VLOOKUP($E19,'Org List'!$AO$10:$AQ$188,3,FALSE))),"")</f>
        <v>North West Region</v>
      </c>
      <c r="D19" s="99" t="str">
        <f ca="1">IFERROR(IF((VLOOKUP($E19,'Org List'!$AT$10:$AV$188,3,FALSE))="","",(VLOOKUP($E19,'Org List'!$AT$10:$AV$188,3,FALSE))),"")</f>
        <v/>
      </c>
      <c r="E19" s="97" t="str">
        <f t="shared" ca="1" si="0"/>
        <v>E12000002</v>
      </c>
      <c r="F19" s="99" t="str">
        <f ca="1">IF(E19="","",VLOOKUP(E19,'Org List'!$J$9:$K$488,2,0))</f>
        <v>North West Region</v>
      </c>
      <c r="G19" s="137">
        <f ca="1">IFERROR(IF((VLOOKUP($E19,'Res&amp;Reablement Backsheet'!$D$5:$W$183,G$9,FALSE))="","",(VLOOKUP($E19,'Res&amp;Reablement Backsheet'!$D$5:$W$183,G$9,FALSE))),"")</f>
        <v>178.64796562564305</v>
      </c>
      <c r="H19" s="137">
        <f ca="1">IFERROR(IF((VLOOKUP($E19,'Res&amp;Reablement Backsheet'!$D$5:$W$183,H$9,FALSE))="","",(VLOOKUP($E19,'Res&amp;Reablement Backsheet'!$D$5:$W$183,H$9,FALSE))),"")</f>
        <v>167.53126798336621</v>
      </c>
      <c r="I19" s="137">
        <f ca="1">IFERROR(IF((VLOOKUP($E19,'Res&amp;Reablement Backsheet'!$D$5:$W$183,I$9,FALSE))="","",(VLOOKUP($E19,'Res&amp;Reablement Backsheet'!$D$5:$W$183,I$9,FALSE))),"")</f>
        <v>160.63755314415511</v>
      </c>
    </row>
    <row r="20" spans="1:9" ht="15" customHeight="1" x14ac:dyDescent="0.3">
      <c r="A20" s="56">
        <v>8</v>
      </c>
      <c r="B20" s="97" t="str">
        <f ca="1">IFERROR(IF((VLOOKUP($E20,'Org List'!$AJ$10:$AL$188,3,FALSE))="","",(VLOOKUP($E20,'Org List'!$AJ$10:$AL$188,3,FALSE))),"")</f>
        <v/>
      </c>
      <c r="C20" s="98" t="str">
        <f ca="1">IFERROR(IF((VLOOKUP($E20,'Org List'!$AO$10:$AQ$188,3,FALSE))="","",(VLOOKUP($E20,'Org List'!$AO$10:$AQ$188,3,FALSE))),"")</f>
        <v>Yorkshire and The Humber Region</v>
      </c>
      <c r="D20" s="99" t="str">
        <f ca="1">IFERROR(IF((VLOOKUP($E20,'Org List'!$AT$10:$AV$188,3,FALSE))="","",(VLOOKUP($E20,'Org List'!$AT$10:$AV$188,3,FALSE))),"")</f>
        <v/>
      </c>
      <c r="E20" s="97" t="str">
        <f t="shared" ca="1" si="0"/>
        <v>E12000003</v>
      </c>
      <c r="F20" s="99" t="str">
        <f ca="1">IF(E20="","",VLOOKUP(E20,'Org List'!$J$9:$K$488,2,0))</f>
        <v>Yorkshire and The Humber Region</v>
      </c>
      <c r="G20" s="137">
        <f ca="1">IFERROR(IF((VLOOKUP($E20,'Res&amp;Reablement Backsheet'!$D$5:$W$183,G$9,FALSE))="","",(VLOOKUP($E20,'Res&amp;Reablement Backsheet'!$D$5:$W$183,G$9,FALSE))),"")</f>
        <v>152.47006180712711</v>
      </c>
      <c r="H20" s="137">
        <f ca="1">IFERROR(IF((VLOOKUP($E20,'Res&amp;Reablement Backsheet'!$D$5:$W$183,H$9,FALSE))="","",(VLOOKUP($E20,'Res&amp;Reablement Backsheet'!$D$5:$W$183,H$9,FALSE))),"")</f>
        <v>148.68410720448014</v>
      </c>
      <c r="I20" s="137">
        <f ca="1">IFERROR(IF((VLOOKUP($E20,'Res&amp;Reablement Backsheet'!$D$5:$W$183,I$9,FALSE))="","",(VLOOKUP($E20,'Res&amp;Reablement Backsheet'!$D$5:$W$183,I$9,FALSE))),"")</f>
        <v>144.88603331726338</v>
      </c>
    </row>
    <row r="21" spans="1:9" ht="15" customHeight="1" x14ac:dyDescent="0.3">
      <c r="A21" s="56">
        <v>9</v>
      </c>
      <c r="B21" s="97" t="str">
        <f ca="1">IFERROR(IF((VLOOKUP($E21,'Org List'!$AJ$10:$AL$188,3,FALSE))="","",(VLOOKUP($E21,'Org List'!$AJ$10:$AL$188,3,FALSE))),"")</f>
        <v/>
      </c>
      <c r="C21" s="98" t="str">
        <f ca="1">IFERROR(IF((VLOOKUP($E21,'Org List'!$AO$10:$AQ$188,3,FALSE))="","",(VLOOKUP($E21,'Org List'!$AO$10:$AQ$188,3,FALSE))),"")</f>
        <v>East Midlands Region</v>
      </c>
      <c r="D21" s="99" t="str">
        <f ca="1">IFERROR(IF((VLOOKUP($E21,'Org List'!$AT$10:$AV$188,3,FALSE))="","",(VLOOKUP($E21,'Org List'!$AT$10:$AV$188,3,FALSE))),"")</f>
        <v/>
      </c>
      <c r="E21" s="97" t="str">
        <f t="shared" ca="1" si="0"/>
        <v>E12000004</v>
      </c>
      <c r="F21" s="99" t="str">
        <f ca="1">IF(E21="","",VLOOKUP(E21,'Org List'!$J$9:$K$488,2,0))</f>
        <v>East Midlands Region</v>
      </c>
      <c r="G21" s="137">
        <f ca="1">IFERROR(IF((VLOOKUP($E21,'Res&amp;Reablement Backsheet'!$D$5:$W$183,G$9,FALSE))="","",(VLOOKUP($E21,'Res&amp;Reablement Backsheet'!$D$5:$W$183,G$9,FALSE))),"")</f>
        <v>145.53790140755177</v>
      </c>
      <c r="H21" s="137">
        <f ca="1">IFERROR(IF((VLOOKUP($E21,'Res&amp;Reablement Backsheet'!$D$5:$W$183,H$9,FALSE))="","",(VLOOKUP($E21,'Res&amp;Reablement Backsheet'!$D$5:$W$183,H$9,FALSE))),"")</f>
        <v>150.67713511483052</v>
      </c>
      <c r="I21" s="137">
        <f ca="1">IFERROR(IF((VLOOKUP($E21,'Res&amp;Reablement Backsheet'!$D$5:$W$183,I$9,FALSE))="","",(VLOOKUP($E21,'Res&amp;Reablement Backsheet'!$D$5:$W$183,I$9,FALSE))),"")</f>
        <v>147.16133529548446</v>
      </c>
    </row>
    <row r="22" spans="1:9" ht="15" customHeight="1" x14ac:dyDescent="0.3">
      <c r="A22" s="56">
        <v>10</v>
      </c>
      <c r="B22" s="97" t="str">
        <f ca="1">IFERROR(IF((VLOOKUP($E22,'Org List'!$AJ$10:$AL$188,3,FALSE))="","",(VLOOKUP($E22,'Org List'!$AJ$10:$AL$188,3,FALSE))),"")</f>
        <v/>
      </c>
      <c r="C22" s="98" t="str">
        <f ca="1">IFERROR(IF((VLOOKUP($E22,'Org List'!$AO$10:$AQ$188,3,FALSE))="","",(VLOOKUP($E22,'Org List'!$AO$10:$AQ$188,3,FALSE))),"")</f>
        <v>West Midlands Region</v>
      </c>
      <c r="D22" s="99" t="str">
        <f ca="1">IFERROR(IF((VLOOKUP($E22,'Org List'!$AT$10:$AV$188,3,FALSE))="","",(VLOOKUP($E22,'Org List'!$AT$10:$AV$188,3,FALSE))),"")</f>
        <v/>
      </c>
      <c r="E22" s="97" t="str">
        <f t="shared" ca="1" si="0"/>
        <v>E12000005</v>
      </c>
      <c r="F22" s="99" t="str">
        <f ca="1">IF(E22="","",VLOOKUP(E22,'Org List'!$J$9:$K$488,2,0))</f>
        <v>West Midlands Region</v>
      </c>
      <c r="G22" s="137">
        <f ca="1">IFERROR(IF((VLOOKUP($E22,'Res&amp;Reablement Backsheet'!$D$5:$W$183,G$9,FALSE))="","",(VLOOKUP($E22,'Res&amp;Reablement Backsheet'!$D$5:$W$183,G$9,FALSE))),"")</f>
        <v>147.67244040496004</v>
      </c>
      <c r="H22" s="137">
        <f ca="1">IFERROR(IF((VLOOKUP($E22,'Res&amp;Reablement Backsheet'!$D$5:$W$183,H$9,FALSE))="","",(VLOOKUP($E22,'Res&amp;Reablement Backsheet'!$D$5:$W$183,H$9,FALSE))),"")</f>
        <v>137.53325285803098</v>
      </c>
      <c r="I22" s="137">
        <f ca="1">IFERROR(IF((VLOOKUP($E22,'Res&amp;Reablement Backsheet'!$D$5:$W$183,I$9,FALSE))="","",(VLOOKUP($E22,'Res&amp;Reablement Backsheet'!$D$5:$W$183,I$9,FALSE))),"")</f>
        <v>135.5890883878333</v>
      </c>
    </row>
    <row r="23" spans="1:9" ht="15" customHeight="1" x14ac:dyDescent="0.3">
      <c r="A23" s="56">
        <v>11</v>
      </c>
      <c r="B23" s="97" t="str">
        <f ca="1">IFERROR(IF((VLOOKUP($E23,'Org List'!$AJ$10:$AL$188,3,FALSE))="","",(VLOOKUP($E23,'Org List'!$AJ$10:$AL$188,3,FALSE))),"")</f>
        <v/>
      </c>
      <c r="C23" s="98" t="str">
        <f ca="1">IFERROR(IF((VLOOKUP($E23,'Org List'!$AO$10:$AQ$188,3,FALSE))="","",(VLOOKUP($E23,'Org List'!$AO$10:$AQ$188,3,FALSE))),"")</f>
        <v>East Region</v>
      </c>
      <c r="D23" s="99" t="str">
        <f ca="1">IFERROR(IF((VLOOKUP($E23,'Org List'!$AT$10:$AV$188,3,FALSE))="","",(VLOOKUP($E23,'Org List'!$AT$10:$AV$188,3,FALSE))),"")</f>
        <v/>
      </c>
      <c r="E23" s="97" t="str">
        <f t="shared" ca="1" si="0"/>
        <v>E12000006</v>
      </c>
      <c r="F23" s="99" t="str">
        <f ca="1">IF(E23="","",VLOOKUP(E23,'Org List'!$J$9:$K$488,2,0))</f>
        <v>East Region</v>
      </c>
      <c r="G23" s="137">
        <f ca="1">IFERROR(IF((VLOOKUP($E23,'Res&amp;Reablement Backsheet'!$D$5:$W$183,G$9,FALSE))="","",(VLOOKUP($E23,'Res&amp;Reablement Backsheet'!$D$5:$W$183,G$9,FALSE))),"")</f>
        <v>128.8618312501882</v>
      </c>
      <c r="H23" s="137">
        <f ca="1">IFERROR(IF((VLOOKUP($E23,'Res&amp;Reablement Backsheet'!$D$5:$W$183,H$9,FALSE))="","",(VLOOKUP($E23,'Res&amp;Reablement Backsheet'!$D$5:$W$183,H$9,FALSE))),"")</f>
        <v>136.12742055053366</v>
      </c>
      <c r="I23" s="137">
        <f ca="1">IFERROR(IF((VLOOKUP($E23,'Res&amp;Reablement Backsheet'!$D$5:$W$183,I$9,FALSE))="","",(VLOOKUP($E23,'Res&amp;Reablement Backsheet'!$D$5:$W$183,I$9,FALSE))),"")</f>
        <v>117.87800596656764</v>
      </c>
    </row>
    <row r="24" spans="1:9" ht="15" customHeight="1" x14ac:dyDescent="0.3">
      <c r="A24" s="56">
        <v>12</v>
      </c>
      <c r="B24" s="97" t="str">
        <f ca="1">IFERROR(IF((VLOOKUP($E24,'Org List'!$AJ$10:$AL$188,3,FALSE))="","",(VLOOKUP($E24,'Org List'!$AJ$10:$AL$188,3,FALSE))),"")</f>
        <v/>
      </c>
      <c r="C24" s="98" t="str">
        <f ca="1">IFERROR(IF((VLOOKUP($E24,'Org List'!$AO$10:$AQ$188,3,FALSE))="","",(VLOOKUP($E24,'Org List'!$AO$10:$AQ$188,3,FALSE))),"")</f>
        <v>London Region</v>
      </c>
      <c r="D24" s="99" t="str">
        <f ca="1">IFERROR(IF((VLOOKUP($E24,'Org List'!$AT$10:$AV$188,3,FALSE))="","",(VLOOKUP($E24,'Org List'!$AT$10:$AV$188,3,FALSE))),"")</f>
        <v/>
      </c>
      <c r="E24" s="97" t="str">
        <f t="shared" ca="1" si="0"/>
        <v>E12000007</v>
      </c>
      <c r="F24" s="99" t="str">
        <f ca="1">IF(E24="","",VLOOKUP(E24,'Org List'!$J$9:$K$488,2,0))</f>
        <v>London Region</v>
      </c>
      <c r="G24" s="137">
        <f ca="1">IFERROR(IF((VLOOKUP($E24,'Res&amp;Reablement Backsheet'!$D$5:$W$183,G$9,FALSE))="","",(VLOOKUP($E24,'Res&amp;Reablement Backsheet'!$D$5:$W$183,G$9,FALSE))),"")</f>
        <v>65.911575952557811</v>
      </c>
      <c r="H24" s="137">
        <f ca="1">IFERROR(IF((VLOOKUP($E24,'Res&amp;Reablement Backsheet'!$D$5:$W$183,H$9,FALSE))="","",(VLOOKUP($E24,'Res&amp;Reablement Backsheet'!$D$5:$W$183,H$9,FALSE))),"")</f>
        <v>70.872133419860575</v>
      </c>
      <c r="I24" s="137">
        <f ca="1">IFERROR(IF((VLOOKUP($E24,'Res&amp;Reablement Backsheet'!$D$5:$W$183,I$9,FALSE))="","",(VLOOKUP($E24,'Res&amp;Reablement Backsheet'!$D$5:$W$183,I$9,FALSE))),"")</f>
        <v>61.228300077876305</v>
      </c>
    </row>
    <row r="25" spans="1:9" ht="15" customHeight="1" x14ac:dyDescent="0.3">
      <c r="A25" s="56">
        <v>13</v>
      </c>
      <c r="B25" s="97" t="str">
        <f ca="1">IFERROR(IF((VLOOKUP($E25,'Org List'!$AJ$10:$AL$188,3,FALSE))="","",(VLOOKUP($E25,'Org List'!$AJ$10:$AL$188,3,FALSE))),"")</f>
        <v/>
      </c>
      <c r="C25" s="98" t="str">
        <f ca="1">IFERROR(IF((VLOOKUP($E25,'Org List'!$AO$10:$AQ$188,3,FALSE))="","",(VLOOKUP($E25,'Org List'!$AO$10:$AQ$188,3,FALSE))),"")</f>
        <v>South East Region</v>
      </c>
      <c r="D25" s="99" t="str">
        <f ca="1">IFERROR(IF((VLOOKUP($E25,'Org List'!$AT$10:$AV$188,3,FALSE))="","",(VLOOKUP($E25,'Org List'!$AT$10:$AV$188,3,FALSE))),"")</f>
        <v/>
      </c>
      <c r="E25" s="97" t="str">
        <f t="shared" ca="1" si="0"/>
        <v>E12000008</v>
      </c>
      <c r="F25" s="99" t="str">
        <f ca="1">IF(E25="","",VLOOKUP(E25,'Org List'!$J$9:$K$488,2,0))</f>
        <v>South East Region</v>
      </c>
      <c r="G25" s="137">
        <f ca="1">IFERROR(IF((VLOOKUP($E25,'Res&amp;Reablement Backsheet'!$D$5:$W$183,G$9,FALSE))="","",(VLOOKUP($E25,'Res&amp;Reablement Backsheet'!$D$5:$W$183,G$9,FALSE))),"")</f>
        <v>136.27378432017207</v>
      </c>
      <c r="H25" s="137">
        <f ca="1">IFERROR(IF((VLOOKUP($E25,'Res&amp;Reablement Backsheet'!$D$5:$W$183,H$9,FALSE))="","",(VLOOKUP($E25,'Res&amp;Reablement Backsheet'!$D$5:$W$183,H$9,FALSE))),"")</f>
        <v>134.62314486840336</v>
      </c>
      <c r="I25" s="137">
        <f ca="1">IFERROR(IF((VLOOKUP($E25,'Res&amp;Reablement Backsheet'!$D$5:$W$183,I$9,FALSE))="","",(VLOOKUP($E25,'Res&amp;Reablement Backsheet'!$D$5:$W$183,I$9,FALSE))),"")</f>
        <v>134.93139936331434</v>
      </c>
    </row>
    <row r="26" spans="1:9" ht="15" customHeight="1" x14ac:dyDescent="0.3">
      <c r="A26" s="56">
        <v>14</v>
      </c>
      <c r="B26" s="97" t="str">
        <f ca="1">IFERROR(IF((VLOOKUP($E26,'Org List'!$AJ$10:$AL$188,3,FALSE))="","",(VLOOKUP($E26,'Org List'!$AJ$10:$AL$188,3,FALSE))),"")</f>
        <v/>
      </c>
      <c r="C26" s="98" t="str">
        <f ca="1">IFERROR(IF((VLOOKUP($E26,'Org List'!$AO$10:$AQ$188,3,FALSE))="","",(VLOOKUP($E26,'Org List'!$AO$10:$AQ$188,3,FALSE))),"")</f>
        <v>South West Region</v>
      </c>
      <c r="D26" s="99" t="str">
        <f ca="1">IFERROR(IF((VLOOKUP($E26,'Org List'!$AT$10:$AV$188,3,FALSE))="","",(VLOOKUP($E26,'Org List'!$AT$10:$AV$188,3,FALSE))),"")</f>
        <v/>
      </c>
      <c r="E26" s="97" t="str">
        <f t="shared" ca="1" si="0"/>
        <v>E12000009</v>
      </c>
      <c r="F26" s="99" t="str">
        <f ca="1">IF(E26="","",VLOOKUP(E26,'Org List'!$J$9:$K$488,2,0))</f>
        <v>South West Region</v>
      </c>
      <c r="G26" s="137">
        <f ca="1">IFERROR(IF((VLOOKUP($E26,'Res&amp;Reablement Backsheet'!$D$5:$W$183,G$9,FALSE))="","",(VLOOKUP($E26,'Res&amp;Reablement Backsheet'!$D$5:$W$183,G$9,FALSE))),"")</f>
        <v>156.32360499991529</v>
      </c>
      <c r="H26" s="137">
        <f ca="1">IFERROR(IF((VLOOKUP($E26,'Res&amp;Reablement Backsheet'!$D$5:$W$183,H$9,FALSE))="","",(VLOOKUP($E26,'Res&amp;Reablement Backsheet'!$D$5:$W$183,H$9,FALSE))),"")</f>
        <v>161.48913281433633</v>
      </c>
      <c r="I26" s="137">
        <f ca="1">IFERROR(IF((VLOOKUP($E26,'Res&amp;Reablement Backsheet'!$D$5:$W$183,I$9,FALSE))="","",(VLOOKUP($E26,'Res&amp;Reablement Backsheet'!$D$5:$W$183,I$9,FALSE))),"")</f>
        <v>142.48777515836892</v>
      </c>
    </row>
    <row r="27" spans="1:9" ht="15" customHeight="1" x14ac:dyDescent="0.3">
      <c r="A27" s="56">
        <v>15</v>
      </c>
      <c r="B27" s="97" t="str">
        <f ca="1">IFERROR(IF((VLOOKUP($E27,'Org List'!$AJ$10:$AL$188,3,FALSE))="","",(VLOOKUP($E27,'Org List'!$AJ$10:$AL$188,3,FALSE))),"")</f>
        <v>NHS England North (Yorkshire And Humber)</v>
      </c>
      <c r="C27" s="98" t="str">
        <f ca="1">IFERROR(IF((VLOOKUP($E27,'Org List'!$AO$10:$AQ$188,3,FALSE))="","",(VLOOKUP($E27,'Org List'!$AO$10:$AQ$188,3,FALSE))),"")</f>
        <v/>
      </c>
      <c r="D27" s="99" t="str">
        <f ca="1">IFERROR(IF((VLOOKUP($E27,'Org List'!$AT$10:$AV$188,3,FALSE))="","",(VLOOKUP($E27,'Org List'!$AT$10:$AV$188,3,FALSE))),"")</f>
        <v>NHS England North (Yorkshire And Humber)</v>
      </c>
      <c r="E27" s="97" t="str">
        <f t="shared" ca="1" si="0"/>
        <v>Q72</v>
      </c>
      <c r="F27" s="99" t="str">
        <f ca="1">IF(E27="","",VLOOKUP(E27,'Org List'!$J$9:$K$488,2,0))</f>
        <v>NHS England North (Yorkshire And Humber)</v>
      </c>
      <c r="G27" s="137">
        <f ca="1">IFERROR(IF((VLOOKUP($E27,'Res&amp;Reablement Backsheet'!$D$5:$W$183,G$9,FALSE))="","",(VLOOKUP($E27,'Res&amp;Reablement Backsheet'!$D$5:$W$183,G$9,FALSE))),"")</f>
        <v>152.47006180712711</v>
      </c>
      <c r="H27" s="137">
        <f ca="1">IFERROR(IF((VLOOKUP($E27,'Res&amp;Reablement Backsheet'!$D$5:$W$183,H$9,FALSE))="","",(VLOOKUP($E27,'Res&amp;Reablement Backsheet'!$D$5:$W$183,H$9,FALSE))),"")</f>
        <v>148.68410720448014</v>
      </c>
      <c r="I27" s="137">
        <f ca="1">IFERROR(IF((VLOOKUP($E27,'Res&amp;Reablement Backsheet'!$D$5:$W$183,I$9,FALSE))="","",(VLOOKUP($E27,'Res&amp;Reablement Backsheet'!$D$5:$W$183,I$9,FALSE))),"")</f>
        <v>144.88603331726338</v>
      </c>
    </row>
    <row r="28" spans="1:9" ht="15" customHeight="1" x14ac:dyDescent="0.3">
      <c r="A28" s="56">
        <v>16</v>
      </c>
      <c r="B28" s="97" t="str">
        <f ca="1">IFERROR(IF((VLOOKUP($E28,'Org List'!$AJ$10:$AL$188,3,FALSE))="","",(VLOOKUP($E28,'Org List'!$AJ$10:$AL$188,3,FALSE))),"")</f>
        <v>NHS England North (Cumbria And North East)</v>
      </c>
      <c r="C28" s="98" t="str">
        <f ca="1">IFERROR(IF((VLOOKUP($E28,'Org List'!$AO$10:$AQ$188,3,FALSE))="","",(VLOOKUP($E28,'Org List'!$AO$10:$AQ$188,3,FALSE))),"")</f>
        <v/>
      </c>
      <c r="D28" s="99" t="str">
        <f ca="1">IFERROR(IF((VLOOKUP($E28,'Org List'!$AT$10:$AV$188,3,FALSE))="","",(VLOOKUP($E28,'Org List'!$AT$10:$AV$188,3,FALSE))),"")</f>
        <v>NHS England North (Cumbria And North East)</v>
      </c>
      <c r="E28" s="97" t="str">
        <f t="shared" ca="1" si="0"/>
        <v>Q74</v>
      </c>
      <c r="F28" s="99" t="str">
        <f ca="1">IF(E28="","",VLOOKUP(E28,'Org List'!$J$9:$K$488,2,0))</f>
        <v>NHS England North (Cumbria And North East)</v>
      </c>
      <c r="G28" s="137">
        <f ca="1">IFERROR(IF((VLOOKUP($E28,'Res&amp;Reablement Backsheet'!$D$5:$W$183,G$9,FALSE))="","",(VLOOKUP($E28,'Res&amp;Reablement Backsheet'!$D$5:$W$183,G$9,FALSE))),"")</f>
        <v>200.12109769819023</v>
      </c>
      <c r="H28" s="137">
        <f ca="1">IFERROR(IF((VLOOKUP($E28,'Res&amp;Reablement Backsheet'!$D$5:$W$183,H$9,FALSE))="","",(VLOOKUP($E28,'Res&amp;Reablement Backsheet'!$D$5:$W$183,H$9,FALSE))),"")</f>
        <v>195.83308727037374</v>
      </c>
      <c r="I28" s="137">
        <f ca="1">IFERROR(IF((VLOOKUP($E28,'Res&amp;Reablement Backsheet'!$D$5:$W$183,I$9,FALSE))="","",(VLOOKUP($E28,'Res&amp;Reablement Backsheet'!$D$5:$W$183,I$9,FALSE))),"")</f>
        <v>185.44890008866193</v>
      </c>
    </row>
    <row r="29" spans="1:9" ht="15" customHeight="1" x14ac:dyDescent="0.3">
      <c r="A29" s="56">
        <v>17</v>
      </c>
      <c r="B29" s="97" t="str">
        <f ca="1">IFERROR(IF((VLOOKUP($E29,'Org List'!$AJ$10:$AL$188,3,FALSE))="","",(VLOOKUP($E29,'Org List'!$AJ$10:$AL$188,3,FALSE))),"")</f>
        <v>NHS England North (Cheshire And Merseyside)</v>
      </c>
      <c r="C29" s="98" t="str">
        <f ca="1">IFERROR(IF((VLOOKUP($E29,'Org List'!$AO$10:$AQ$188,3,FALSE))="","",(VLOOKUP($E29,'Org List'!$AO$10:$AQ$188,3,FALSE))),"")</f>
        <v/>
      </c>
      <c r="D29" s="99" t="str">
        <f ca="1">IFERROR(IF((VLOOKUP($E29,'Org List'!$AT$10:$AV$188,3,FALSE))="","",(VLOOKUP($E29,'Org List'!$AT$10:$AV$188,3,FALSE))),"")</f>
        <v>NHS England North (Cheshire And Merseyside)</v>
      </c>
      <c r="E29" s="97" t="str">
        <f t="shared" ca="1" si="0"/>
        <v>Q75</v>
      </c>
      <c r="F29" s="99" t="str">
        <f ca="1">IF(E29="","",VLOOKUP(E29,'Org List'!$J$9:$K$488,2,0))</f>
        <v>NHS England North (Cheshire And Merseyside)</v>
      </c>
      <c r="G29" s="137">
        <f ca="1">IFERROR(IF((VLOOKUP($E29,'Res&amp;Reablement Backsheet'!$D$5:$W$183,G$9,FALSE))="","",(VLOOKUP($E29,'Res&amp;Reablement Backsheet'!$D$5:$W$183,G$9,FALSE))),"")</f>
        <v>178.96132132854203</v>
      </c>
      <c r="H29" s="137">
        <f ca="1">IFERROR(IF((VLOOKUP($E29,'Res&amp;Reablement Backsheet'!$D$5:$W$183,H$9,FALSE))="","",(VLOOKUP($E29,'Res&amp;Reablement Backsheet'!$D$5:$W$183,H$9,FALSE))),"")</f>
        <v>175.59583320222856</v>
      </c>
      <c r="I29" s="137">
        <f ca="1">IFERROR(IF((VLOOKUP($E29,'Res&amp;Reablement Backsheet'!$D$5:$W$183,I$9,FALSE))="","",(VLOOKUP($E29,'Res&amp;Reablement Backsheet'!$D$5:$W$183,I$9,FALSE))),"")</f>
        <v>151.43871857671965</v>
      </c>
    </row>
    <row r="30" spans="1:9" ht="15" customHeight="1" x14ac:dyDescent="0.3">
      <c r="A30" s="56">
        <v>18</v>
      </c>
      <c r="B30" s="97" t="str">
        <f ca="1">IFERROR(IF((VLOOKUP($E30,'Org List'!$AJ$10:$AL$188,3,FALSE))="","",(VLOOKUP($E30,'Org List'!$AJ$10:$AL$188,3,FALSE))),"")</f>
        <v>NHS England North (Greater Manchester)</v>
      </c>
      <c r="C30" s="98" t="str">
        <f ca="1">IFERROR(IF((VLOOKUP($E30,'Org List'!$AO$10:$AQ$188,3,FALSE))="","",(VLOOKUP($E30,'Org List'!$AO$10:$AQ$188,3,FALSE))),"")</f>
        <v/>
      </c>
      <c r="D30" s="99" t="str">
        <f ca="1">IFERROR(IF((VLOOKUP($E30,'Org List'!$AT$10:$AV$188,3,FALSE))="","",(VLOOKUP($E30,'Org List'!$AT$10:$AV$188,3,FALSE))),"")</f>
        <v>NHS England North (Greater Manchester)</v>
      </c>
      <c r="E30" s="97" t="str">
        <f t="shared" ca="1" si="0"/>
        <v>Q83</v>
      </c>
      <c r="F30" s="99" t="str">
        <f ca="1">IF(E30="","",VLOOKUP(E30,'Org List'!$J$9:$K$488,2,0))</f>
        <v>NHS England North (Greater Manchester)</v>
      </c>
      <c r="G30" s="137">
        <f ca="1">IFERROR(IF((VLOOKUP($E30,'Res&amp;Reablement Backsheet'!$D$5:$W$183,G$9,FALSE))="","",(VLOOKUP($E30,'Res&amp;Reablement Backsheet'!$D$5:$W$183,G$9,FALSE))),"")</f>
        <v>166.40899612611011</v>
      </c>
      <c r="H30" s="137">
        <f ca="1">IFERROR(IF((VLOOKUP($E30,'Res&amp;Reablement Backsheet'!$D$5:$W$183,H$9,FALSE))="","",(VLOOKUP($E30,'Res&amp;Reablement Backsheet'!$D$5:$W$183,H$9,FALSE))),"")</f>
        <v>143.11843847940472</v>
      </c>
      <c r="I30" s="137">
        <f ca="1">IFERROR(IF((VLOOKUP($E30,'Res&amp;Reablement Backsheet'!$D$5:$W$183,I$9,FALSE))="","",(VLOOKUP($E30,'Res&amp;Reablement Backsheet'!$D$5:$W$183,I$9,FALSE))),"")</f>
        <v>156.05778713107838</v>
      </c>
    </row>
    <row r="31" spans="1:9" ht="15" customHeight="1" x14ac:dyDescent="0.3">
      <c r="A31" s="56">
        <v>19</v>
      </c>
      <c r="B31" s="97" t="str">
        <f ca="1">IFERROR(IF((VLOOKUP($E31,'Org List'!$AJ$10:$AL$188,3,FALSE))="","",(VLOOKUP($E31,'Org List'!$AJ$10:$AL$188,3,FALSE))),"")</f>
        <v>NHS England North (Lancashire)</v>
      </c>
      <c r="C31" s="98" t="str">
        <f ca="1">IFERROR(IF((VLOOKUP($E31,'Org List'!$AO$10:$AQ$188,3,FALSE))="","",(VLOOKUP($E31,'Org List'!$AO$10:$AQ$188,3,FALSE))),"")</f>
        <v/>
      </c>
      <c r="D31" s="99" t="str">
        <f ca="1">IFERROR(IF((VLOOKUP($E31,'Org List'!$AT$10:$AV$188,3,FALSE))="","",(VLOOKUP($E31,'Org List'!$AT$10:$AV$188,3,FALSE))),"")</f>
        <v>NHS England North (Lancashire)</v>
      </c>
      <c r="E31" s="97" t="str">
        <f t="shared" ca="1" si="0"/>
        <v>Q84</v>
      </c>
      <c r="F31" s="99" t="str">
        <f ca="1">IF(E31="","",VLOOKUP(E31,'Org List'!$J$9:$K$488,2,0))</f>
        <v>NHS England North (Lancashire)</v>
      </c>
      <c r="G31" s="137">
        <f ca="1">IFERROR(IF((VLOOKUP($E31,'Res&amp;Reablement Backsheet'!$D$5:$W$183,G$9,FALSE))="","",(VLOOKUP($E31,'Res&amp;Reablement Backsheet'!$D$5:$W$183,G$9,FALSE))),"")</f>
        <v>195.61243613112956</v>
      </c>
      <c r="H31" s="137">
        <f ca="1">IFERROR(IF((VLOOKUP($E31,'Res&amp;Reablement Backsheet'!$D$5:$W$183,H$9,FALSE))="","",(VLOOKUP($E31,'Res&amp;Reablement Backsheet'!$D$5:$W$183,H$9,FALSE))),"")</f>
        <v>190.09142086955339</v>
      </c>
      <c r="I31" s="137">
        <f ca="1">IFERROR(IF((VLOOKUP($E31,'Res&amp;Reablement Backsheet'!$D$5:$W$183,I$9,FALSE))="","",(VLOOKUP($E31,'Res&amp;Reablement Backsheet'!$D$5:$W$183,I$9,FALSE))),"")</f>
        <v>179.79551132379868</v>
      </c>
    </row>
    <row r="32" spans="1:9" ht="15" customHeight="1" x14ac:dyDescent="0.3">
      <c r="A32" s="56">
        <v>20</v>
      </c>
      <c r="B32" s="97" t="str">
        <f ca="1">IFERROR(IF((VLOOKUP($E32,'Org List'!$AJ$10:$AL$188,3,FALSE))="","",(VLOOKUP($E32,'Org List'!$AJ$10:$AL$188,3,FALSE))),"")</f>
        <v>NHS England Midlands And East (North Midlands)</v>
      </c>
      <c r="C32" s="98" t="str">
        <f ca="1">IFERROR(IF((VLOOKUP($E32,'Org List'!$AO$10:$AQ$188,3,FALSE))="","",(VLOOKUP($E32,'Org List'!$AO$10:$AQ$188,3,FALSE))),"")</f>
        <v/>
      </c>
      <c r="D32" s="99" t="str">
        <f ca="1">IFERROR(IF((VLOOKUP($E32,'Org List'!$AT$10:$AV$188,3,FALSE))="","",(VLOOKUP($E32,'Org List'!$AT$10:$AV$188,3,FALSE))),"")</f>
        <v>NHS England Midlands And East (North Midlands)</v>
      </c>
      <c r="E32" s="97" t="str">
        <f t="shared" ca="1" si="0"/>
        <v>Q76</v>
      </c>
      <c r="F32" s="99" t="str">
        <f ca="1">IF(E32="","",VLOOKUP(E32,'Org List'!$J$9:$K$488,2,0))</f>
        <v>NHS England Midlands And East (North Midlands)</v>
      </c>
      <c r="G32" s="137">
        <f ca="1">IFERROR(IF((VLOOKUP($E32,'Res&amp;Reablement Backsheet'!$D$5:$W$183,G$9,FALSE))="","",(VLOOKUP($E32,'Res&amp;Reablement Backsheet'!$D$5:$W$183,G$9,FALSE))),"")</f>
        <v>153.00845421387601</v>
      </c>
      <c r="H32" s="137">
        <f ca="1">IFERROR(IF((VLOOKUP($E32,'Res&amp;Reablement Backsheet'!$D$5:$W$183,H$9,FALSE))="","",(VLOOKUP($E32,'Res&amp;Reablement Backsheet'!$D$5:$W$183,H$9,FALSE))),"")</f>
        <v>154.27519737860317</v>
      </c>
      <c r="I32" s="137">
        <f ca="1">IFERROR(IF((VLOOKUP($E32,'Res&amp;Reablement Backsheet'!$D$5:$W$183,I$9,FALSE))="","",(VLOOKUP($E32,'Res&amp;Reablement Backsheet'!$D$5:$W$183,I$9,FALSE))),"")</f>
        <v>139.61987511430988</v>
      </c>
    </row>
    <row r="33" spans="1:9" ht="15" customHeight="1" x14ac:dyDescent="0.3">
      <c r="A33" s="56">
        <v>21</v>
      </c>
      <c r="B33" s="97" t="str">
        <f ca="1">IFERROR(IF((VLOOKUP($E33,'Org List'!$AJ$10:$AL$188,3,FALSE))="","",(VLOOKUP($E33,'Org List'!$AJ$10:$AL$188,3,FALSE))),"")</f>
        <v>NHS England Midlands And East (West Midlands)</v>
      </c>
      <c r="C33" s="98" t="str">
        <f ca="1">IFERROR(IF((VLOOKUP($E33,'Org List'!$AO$10:$AQ$188,3,FALSE))="","",(VLOOKUP($E33,'Org List'!$AO$10:$AQ$188,3,FALSE))),"")</f>
        <v/>
      </c>
      <c r="D33" s="99" t="str">
        <f ca="1">IFERROR(IF((VLOOKUP($E33,'Org List'!$AT$10:$AV$188,3,FALSE))="","",(VLOOKUP($E33,'Org List'!$AT$10:$AV$188,3,FALSE))),"")</f>
        <v>NHS England Midlands And East (West Midlands)</v>
      </c>
      <c r="E33" s="97" t="str">
        <f t="shared" ca="1" si="0"/>
        <v>Q77</v>
      </c>
      <c r="F33" s="99" t="str">
        <f ca="1">IF(E33="","",VLOOKUP(E33,'Org List'!$J$9:$K$488,2,0))</f>
        <v>NHS England Midlands And East (West Midlands)</v>
      </c>
      <c r="G33" s="137">
        <f ca="1">IFERROR(IF((VLOOKUP($E33,'Res&amp;Reablement Backsheet'!$D$5:$W$183,G$9,FALSE))="","",(VLOOKUP($E33,'Res&amp;Reablement Backsheet'!$D$5:$W$183,G$9,FALSE))),"")</f>
        <v>146.06968390385211</v>
      </c>
      <c r="H33" s="137">
        <f ca="1">IFERROR(IF((VLOOKUP($E33,'Res&amp;Reablement Backsheet'!$D$5:$W$183,H$9,FALSE))="","",(VLOOKUP($E33,'Res&amp;Reablement Backsheet'!$D$5:$W$183,H$9,FALSE))),"")</f>
        <v>132.38298507190026</v>
      </c>
      <c r="I33" s="137">
        <f ca="1">IFERROR(IF((VLOOKUP($E33,'Res&amp;Reablement Backsheet'!$D$5:$W$183,I$9,FALSE))="","",(VLOOKUP($E33,'Res&amp;Reablement Backsheet'!$D$5:$W$183,I$9,FALSE))),"")</f>
        <v>142.55223921495792</v>
      </c>
    </row>
    <row r="34" spans="1:9" ht="15" customHeight="1" x14ac:dyDescent="0.3">
      <c r="A34" s="56">
        <v>22</v>
      </c>
      <c r="B34" s="97" t="str">
        <f ca="1">IFERROR(IF((VLOOKUP($E34,'Org List'!$AJ$10:$AL$188,3,FALSE))="","",(VLOOKUP($E34,'Org List'!$AJ$10:$AL$188,3,FALSE))),"")</f>
        <v>NHS England Midlands And East (Central Midlands)</v>
      </c>
      <c r="C34" s="98" t="str">
        <f ca="1">IFERROR(IF((VLOOKUP($E34,'Org List'!$AO$10:$AQ$188,3,FALSE))="","",(VLOOKUP($E34,'Org List'!$AO$10:$AQ$188,3,FALSE))),"")</f>
        <v/>
      </c>
      <c r="D34" s="99" t="str">
        <f ca="1">IFERROR(IF((VLOOKUP($E34,'Org List'!$AT$10:$AV$188,3,FALSE))="","",(VLOOKUP($E34,'Org List'!$AT$10:$AV$188,3,FALSE))),"")</f>
        <v>NHS England Midlands And East (Central Midlands)</v>
      </c>
      <c r="E34" s="97" t="str">
        <f t="shared" ca="1" si="0"/>
        <v>Q78</v>
      </c>
      <c r="F34" s="99" t="str">
        <f ca="1">IF(E34="","",VLOOKUP(E34,'Org List'!$J$9:$K$488,2,0))</f>
        <v>NHS England Midlands And East (Central Midlands)</v>
      </c>
      <c r="G34" s="137">
        <f ca="1">IFERROR(IF((VLOOKUP($E34,'Res&amp;Reablement Backsheet'!$D$5:$W$183,G$9,FALSE))="","",(VLOOKUP($E34,'Res&amp;Reablement Backsheet'!$D$5:$W$183,G$9,FALSE))),"")</f>
        <v>126.54520278012964</v>
      </c>
      <c r="H34" s="137">
        <f ca="1">IFERROR(IF((VLOOKUP($E34,'Res&amp;Reablement Backsheet'!$D$5:$W$183,H$9,FALSE))="","",(VLOOKUP($E34,'Res&amp;Reablement Backsheet'!$D$5:$W$183,H$9,FALSE))),"")</f>
        <v>133.31697452627014</v>
      </c>
      <c r="I34" s="137">
        <f ca="1">IFERROR(IF((VLOOKUP($E34,'Res&amp;Reablement Backsheet'!$D$5:$W$183,I$9,FALSE))="","",(VLOOKUP($E34,'Res&amp;Reablement Backsheet'!$D$5:$W$183,I$9,FALSE))),"")</f>
        <v>120.88355085434601</v>
      </c>
    </row>
    <row r="35" spans="1:9" ht="15" customHeight="1" x14ac:dyDescent="0.3">
      <c r="A35" s="56">
        <v>23</v>
      </c>
      <c r="B35" s="97" t="str">
        <f ca="1">IFERROR(IF((VLOOKUP($E35,'Org List'!$AJ$10:$AL$188,3,FALSE))="","",(VLOOKUP($E35,'Org List'!$AJ$10:$AL$188,3,FALSE))),"")</f>
        <v>NHS England Midlands And East (East)</v>
      </c>
      <c r="C35" s="98" t="str">
        <f ca="1">IFERROR(IF((VLOOKUP($E35,'Org List'!$AO$10:$AQ$188,3,FALSE))="","",(VLOOKUP($E35,'Org List'!$AO$10:$AQ$188,3,FALSE))),"")</f>
        <v/>
      </c>
      <c r="D35" s="99" t="str">
        <f ca="1">IFERROR(IF((VLOOKUP($E35,'Org List'!$AT$10:$AV$188,3,FALSE))="","",(VLOOKUP($E35,'Org List'!$AT$10:$AV$188,3,FALSE))),"")</f>
        <v>NHS England Midlands And East (East)</v>
      </c>
      <c r="E35" s="97" t="str">
        <f t="shared" ca="1" si="0"/>
        <v>Q79</v>
      </c>
      <c r="F35" s="99" t="str">
        <f ca="1">IF(E35="","",VLOOKUP(E35,'Org List'!$J$9:$K$488,2,0))</f>
        <v>NHS England Midlands And East (East)</v>
      </c>
      <c r="G35" s="137">
        <f ca="1">IFERROR(IF((VLOOKUP($E35,'Res&amp;Reablement Backsheet'!$D$5:$W$183,G$9,FALSE))="","",(VLOOKUP($E35,'Res&amp;Reablement Backsheet'!$D$5:$W$183,G$9,FALSE))),"")</f>
        <v>133.32121856887582</v>
      </c>
      <c r="H35" s="137">
        <f ca="1">IFERROR(IF((VLOOKUP($E35,'Res&amp;Reablement Backsheet'!$D$5:$W$183,H$9,FALSE))="","",(VLOOKUP($E35,'Res&amp;Reablement Backsheet'!$D$5:$W$183,H$9,FALSE))),"")</f>
        <v>141.90757528385166</v>
      </c>
      <c r="I35" s="137">
        <f ca="1">IFERROR(IF((VLOOKUP($E35,'Res&amp;Reablement Backsheet'!$D$5:$W$183,I$9,FALSE))="","",(VLOOKUP($E35,'Res&amp;Reablement Backsheet'!$D$5:$W$183,I$9,FALSE))),"")</f>
        <v>125.99734518105403</v>
      </c>
    </row>
    <row r="36" spans="1:9" ht="15" customHeight="1" x14ac:dyDescent="0.3">
      <c r="A36" s="56">
        <v>24</v>
      </c>
      <c r="B36" s="97" t="str">
        <f ca="1">IFERROR(IF((VLOOKUP($E36,'Org List'!$AJ$10:$AL$188,3,FALSE))="","",(VLOOKUP($E36,'Org List'!$AJ$10:$AL$188,3,FALSE))),"")</f>
        <v>NHS England South West (South West South)</v>
      </c>
      <c r="C36" s="98" t="str">
        <f ca="1">IFERROR(IF((VLOOKUP($E36,'Org List'!$AO$10:$AQ$188,3,FALSE))="","",(VLOOKUP($E36,'Org List'!$AO$10:$AQ$188,3,FALSE))),"")</f>
        <v/>
      </c>
      <c r="D36" s="99" t="str">
        <f ca="1">IFERROR(IF((VLOOKUP($E36,'Org List'!$AT$10:$AV$188,3,FALSE))="","",(VLOOKUP($E36,'Org List'!$AT$10:$AV$188,3,FALSE))),"")</f>
        <v>NHS England South West (South West South)</v>
      </c>
      <c r="E36" s="97" t="str">
        <f t="shared" ca="1" si="0"/>
        <v>Q85</v>
      </c>
      <c r="F36" s="99" t="str">
        <f ca="1">IF(E36="","",VLOOKUP(E36,'Org List'!$J$9:$K$488,2,0))</f>
        <v>NHS England South West (South West South)</v>
      </c>
      <c r="G36" s="137">
        <f ca="1">IFERROR(IF((VLOOKUP($E36,'Res&amp;Reablement Backsheet'!$D$5:$W$183,G$9,FALSE))="","",(VLOOKUP($E36,'Res&amp;Reablement Backsheet'!$D$5:$W$183,G$9,FALSE))),"")</f>
        <v>161.11510100039447</v>
      </c>
      <c r="H36" s="137">
        <f ca="1">IFERROR(IF((VLOOKUP($E36,'Res&amp;Reablement Backsheet'!$D$5:$W$183,H$9,FALSE))="","",(VLOOKUP($E36,'Res&amp;Reablement Backsheet'!$D$5:$W$183,H$9,FALSE))),"")</f>
        <v>153.738049786087</v>
      </c>
      <c r="I36" s="137">
        <f ca="1">IFERROR(IF((VLOOKUP($E36,'Res&amp;Reablement Backsheet'!$D$5:$W$183,I$9,FALSE))="","",(VLOOKUP($E36,'Res&amp;Reablement Backsheet'!$D$5:$W$183,I$9,FALSE))),"")</f>
        <v>153.01570969312183</v>
      </c>
    </row>
    <row r="37" spans="1:9" ht="15" customHeight="1" x14ac:dyDescent="0.3">
      <c r="A37" s="56">
        <v>25</v>
      </c>
      <c r="B37" s="97" t="str">
        <f ca="1">IFERROR(IF((VLOOKUP($E37,'Org List'!$AJ$10:$AL$188,3,FALSE))="","",(VLOOKUP($E37,'Org List'!$AJ$10:$AL$188,3,FALSE))),"")</f>
        <v>NHS England South West (South West North)</v>
      </c>
      <c r="C37" s="98" t="str">
        <f ca="1">IFERROR(IF((VLOOKUP($E37,'Org List'!$AO$10:$AQ$188,3,FALSE))="","",(VLOOKUP($E37,'Org List'!$AO$10:$AQ$188,3,FALSE))),"")</f>
        <v/>
      </c>
      <c r="D37" s="99" t="str">
        <f ca="1">IFERROR(IF((VLOOKUP($E37,'Org List'!$AT$10:$AV$188,3,FALSE))="","",(VLOOKUP($E37,'Org List'!$AT$10:$AV$188,3,FALSE))),"")</f>
        <v>NHS England South West (South West North)</v>
      </c>
      <c r="E37" s="97" t="str">
        <f t="shared" ca="1" si="0"/>
        <v>Q86</v>
      </c>
      <c r="F37" s="99" t="str">
        <f ca="1">IF(E37="","",VLOOKUP(E37,'Org List'!$J$9:$K$488,2,0))</f>
        <v>NHS England South West (South West North)</v>
      </c>
      <c r="G37" s="137">
        <f ca="1">IFERROR(IF((VLOOKUP($E37,'Res&amp;Reablement Backsheet'!$D$5:$W$183,G$9,FALSE))="","",(VLOOKUP($E37,'Res&amp;Reablement Backsheet'!$D$5:$W$183,G$9,FALSE))),"")</f>
        <v>150.26476682612366</v>
      </c>
      <c r="H37" s="137">
        <f ca="1">IFERROR(IF((VLOOKUP($E37,'Res&amp;Reablement Backsheet'!$D$5:$W$183,H$9,FALSE))="","",(VLOOKUP($E37,'Res&amp;Reablement Backsheet'!$D$5:$W$183,H$9,FALSE))),"")</f>
        <v>171.28900046576808</v>
      </c>
      <c r="I37" s="137">
        <f ca="1">IFERROR(IF((VLOOKUP($E37,'Res&amp;Reablement Backsheet'!$D$5:$W$183,I$9,FALSE))="","",(VLOOKUP($E37,'Res&amp;Reablement Backsheet'!$D$5:$W$183,I$9,FALSE))),"")</f>
        <v>129.17707203372203</v>
      </c>
    </row>
    <row r="38" spans="1:9" ht="15" customHeight="1" x14ac:dyDescent="0.3">
      <c r="A38" s="56">
        <v>26</v>
      </c>
      <c r="B38" s="97" t="str">
        <f ca="1">IFERROR(IF((VLOOKUP($E38,'Org List'!$AJ$10:$AL$188,3,FALSE))="","",(VLOOKUP($E38,'Org List'!$AJ$10:$AL$188,3,FALSE))),"")</f>
        <v>NHS England South East (Hampshire, Isle of Wight and Thames Valley)</v>
      </c>
      <c r="C38" s="98" t="str">
        <f ca="1">IFERROR(IF((VLOOKUP($E38,'Org List'!$AO$10:$AQ$188,3,FALSE))="","",(VLOOKUP($E38,'Org List'!$AO$10:$AQ$188,3,FALSE))),"")</f>
        <v/>
      </c>
      <c r="D38" s="99" t="str">
        <f ca="1">IFERROR(IF((VLOOKUP($E38,'Org List'!$AT$10:$AV$188,3,FALSE))="","",(VLOOKUP($E38,'Org List'!$AT$10:$AV$188,3,FALSE))),"")</f>
        <v>NHS England South East (Hampshire, Isle of Wight and Thames Valley)</v>
      </c>
      <c r="E38" s="97" t="str">
        <f t="shared" ca="1" si="0"/>
        <v>Q87</v>
      </c>
      <c r="F38" s="99" t="str">
        <f ca="1">IF(E38="","",VLOOKUP(E38,'Org List'!$J$9:$K$488,2,0))</f>
        <v>NHS England South East (Hampshire, Isle of Wight and Thames Valley)</v>
      </c>
      <c r="G38" s="137">
        <f ca="1">IFERROR(IF((VLOOKUP($E38,'Res&amp;Reablement Backsheet'!$D$5:$W$183,G$9,FALSE))="","",(VLOOKUP($E38,'Res&amp;Reablement Backsheet'!$D$5:$W$183,G$9,FALSE))),"")</f>
        <v>130.89872332340892</v>
      </c>
      <c r="H38" s="137">
        <f ca="1">IFERROR(IF((VLOOKUP($E38,'Res&amp;Reablement Backsheet'!$D$5:$W$183,H$9,FALSE))="","",(VLOOKUP($E38,'Res&amp;Reablement Backsheet'!$D$5:$W$183,H$9,FALSE))),"")</f>
        <v>133.64866129108958</v>
      </c>
      <c r="I38" s="137">
        <f ca="1">IFERROR(IF((VLOOKUP($E38,'Res&amp;Reablement Backsheet'!$D$5:$W$183,I$9,FALSE))="","",(VLOOKUP($E38,'Res&amp;Reablement Backsheet'!$D$5:$W$183,I$9,FALSE))),"")</f>
        <v>129.70136362039926</v>
      </c>
    </row>
    <row r="39" spans="1:9" ht="15" customHeight="1" x14ac:dyDescent="0.3">
      <c r="A39" s="56">
        <v>27</v>
      </c>
      <c r="B39" s="97" t="str">
        <f ca="1">IFERROR(IF((VLOOKUP($E39,'Org List'!$AJ$10:$AL$188,3,FALSE))="","",(VLOOKUP($E39,'Org List'!$AJ$10:$AL$188,3,FALSE))),"")</f>
        <v>NHS England South East (Kent, Surrey and Sussex)</v>
      </c>
      <c r="C39" s="98" t="str">
        <f ca="1">IFERROR(IF((VLOOKUP($E39,'Org List'!$AO$10:$AQ$188,3,FALSE))="","",(VLOOKUP($E39,'Org List'!$AO$10:$AQ$188,3,FALSE))),"")</f>
        <v/>
      </c>
      <c r="D39" s="99" t="str">
        <f ca="1">IFERROR(IF((VLOOKUP($E39,'Org List'!$AT$10:$AV$188,3,FALSE))="","",(VLOOKUP($E39,'Org List'!$AT$10:$AV$188,3,FALSE))),"")</f>
        <v>NHS England South East (Kent, Surrey and Sussex)</v>
      </c>
      <c r="E39" s="97" t="str">
        <f t="shared" ca="1" si="0"/>
        <v>Q88</v>
      </c>
      <c r="F39" s="99" t="str">
        <f ca="1">IF(E39="","",VLOOKUP(E39,'Org List'!$J$9:$K$488,2,0))</f>
        <v>NHS England South East (Kent, Surrey and Sussex)</v>
      </c>
      <c r="G39" s="137">
        <f ca="1">IFERROR(IF((VLOOKUP($E39,'Res&amp;Reablement Backsheet'!$D$5:$W$183,G$9,FALSE))="","",(VLOOKUP($E39,'Res&amp;Reablement Backsheet'!$D$5:$W$183,G$9,FALSE))),"")</f>
        <v>144.6064707743993</v>
      </c>
      <c r="H39" s="137">
        <f ca="1">IFERROR(IF((VLOOKUP($E39,'Res&amp;Reablement Backsheet'!$D$5:$W$183,H$9,FALSE))="","",(VLOOKUP($E39,'Res&amp;Reablement Backsheet'!$D$5:$W$183,H$9,FALSE))),"")</f>
        <v>137.80699761674009</v>
      </c>
      <c r="I39" s="137">
        <f ca="1">IFERROR(IF((VLOOKUP($E39,'Res&amp;Reablement Backsheet'!$D$5:$W$183,I$9,FALSE))="","",(VLOOKUP($E39,'Res&amp;Reablement Backsheet'!$D$5:$W$183,I$9,FALSE))),"")</f>
        <v>141.94712200865931</v>
      </c>
    </row>
    <row r="40" spans="1:9" ht="15" customHeight="1" x14ac:dyDescent="0.3">
      <c r="A40" s="56">
        <v>28</v>
      </c>
      <c r="B40" s="97" t="str">
        <f ca="1">IFERROR(IF((VLOOKUP($E40,'Org List'!$AJ$10:$AL$188,3,FALSE))="","",(VLOOKUP($E40,'Org List'!$AJ$10:$AL$188,3,FALSE))),"")</f>
        <v>NHS England London</v>
      </c>
      <c r="C40" s="98" t="str">
        <f ca="1">IFERROR(IF((VLOOKUP($E40,'Org List'!$AO$10:$AQ$188,3,FALSE))="","",(VLOOKUP($E40,'Org List'!$AO$10:$AQ$188,3,FALSE))),"")</f>
        <v/>
      </c>
      <c r="D40" s="99" t="str">
        <f ca="1">IFERROR(IF((VLOOKUP($E40,'Org List'!$AT$10:$AV$188,3,FALSE))="","",(VLOOKUP($E40,'Org List'!$AT$10:$AV$188,3,FALSE))),"")</f>
        <v>NHS England London</v>
      </c>
      <c r="E40" s="97" t="str">
        <f t="shared" ca="1" si="0"/>
        <v>Q71</v>
      </c>
      <c r="F40" s="99" t="str">
        <f ca="1">IF(E40="","",VLOOKUP(E40,'Org List'!$J$9:$K$488,2,0))</f>
        <v>NHS England London</v>
      </c>
      <c r="G40" s="137">
        <f ca="1">IFERROR(IF((VLOOKUP($E40,'Res&amp;Reablement Backsheet'!$D$5:$W$183,G$9,FALSE))="","",(VLOOKUP($E40,'Res&amp;Reablement Backsheet'!$D$5:$W$183,G$9,FALSE))),"")</f>
        <v>65.911575952557811</v>
      </c>
      <c r="H40" s="137">
        <f ca="1">IFERROR(IF((VLOOKUP($E40,'Res&amp;Reablement Backsheet'!$D$5:$W$183,H$9,FALSE))="","",(VLOOKUP($E40,'Res&amp;Reablement Backsheet'!$D$5:$W$183,H$9,FALSE))),"")</f>
        <v>70.872133419860575</v>
      </c>
      <c r="I40" s="137">
        <f ca="1">IFERROR(IF((VLOOKUP($E40,'Res&amp;Reablement Backsheet'!$D$5:$W$183,I$9,FALSE))="","",(VLOOKUP($E40,'Res&amp;Reablement Backsheet'!$D$5:$W$183,I$9,FALSE))),"")</f>
        <v>61.228300077876305</v>
      </c>
    </row>
    <row r="41" spans="1:9" ht="15" customHeight="1" x14ac:dyDescent="0.3">
      <c r="A41" s="56">
        <v>29</v>
      </c>
      <c r="B41" s="97" t="str">
        <f ca="1">IFERROR(IF((VLOOKUP($E41,'Org List'!$AJ$10:$AL$188,3,FALSE))="","",(VLOOKUP($E41,'Org List'!$AJ$10:$AL$188,3,FALSE))),"")</f>
        <v>London Commissioning Region</v>
      </c>
      <c r="C41" s="98" t="str">
        <f ca="1">IFERROR(IF((VLOOKUP($E41,'Org List'!$AO$10:$AQ$188,3,FALSE))="","",(VLOOKUP($E41,'Org List'!$AO$10:$AQ$188,3,FALSE))),"")</f>
        <v>London Region</v>
      </c>
      <c r="D41" s="99" t="str">
        <f ca="1">IFERROR(IF((VLOOKUP($E41,'Org List'!$AT$10:$AV$188,3,FALSE))="","",(VLOOKUP($E41,'Org List'!$AT$10:$AV$188,3,FALSE))),"")</f>
        <v>NHS England London</v>
      </c>
      <c r="E41" s="97" t="str">
        <f t="shared" ca="1" si="0"/>
        <v>E09000002</v>
      </c>
      <c r="F41" s="99" t="str">
        <f ca="1">IF(E41="","",VLOOKUP(E41,'Org List'!$J$9:$K$488,2,0))</f>
        <v>Barking and Dagenham</v>
      </c>
      <c r="G41" s="137">
        <f ca="1">IFERROR(IF((VLOOKUP($E41,'Res&amp;Reablement Backsheet'!$D$5:$W$183,G$9,FALSE))="","",(VLOOKUP($E41,'Res&amp;Reablement Backsheet'!$D$5:$W$183,G$9,FALSE))),"")</f>
        <v>99.078230804446903</v>
      </c>
      <c r="H41" s="137">
        <f ca="1">IFERROR(IF((VLOOKUP($E41,'Res&amp;Reablement Backsheet'!$D$5:$W$183,H$9,FALSE))="","",(VLOOKUP($E41,'Res&amp;Reablement Backsheet'!$D$5:$W$183,H$9,FALSE))),"")</f>
        <v>108.23828658792331</v>
      </c>
      <c r="I41" s="137">
        <f ca="1">IFERROR(IF((VLOOKUP($E41,'Res&amp;Reablement Backsheet'!$D$5:$W$183,I$9,FALSE))="","",(VLOOKUP($E41,'Res&amp;Reablement Backsheet'!$D$5:$W$183,I$9,FALSE))),"")</f>
        <v>94.032011473258379</v>
      </c>
    </row>
    <row r="42" spans="1:9" ht="15" customHeight="1" x14ac:dyDescent="0.3">
      <c r="A42" s="56">
        <v>30</v>
      </c>
      <c r="B42" s="97" t="str">
        <f ca="1">IFERROR(IF((VLOOKUP($E42,'Org List'!$AJ$10:$AL$188,3,FALSE))="","",(VLOOKUP($E42,'Org List'!$AJ$10:$AL$188,3,FALSE))),"")</f>
        <v>London Commissioning Region</v>
      </c>
      <c r="C42" s="98" t="str">
        <f ca="1">IFERROR(IF((VLOOKUP($E42,'Org List'!$AO$10:$AQ$188,3,FALSE))="","",(VLOOKUP($E42,'Org List'!$AO$10:$AQ$188,3,FALSE))),"")</f>
        <v>London Region</v>
      </c>
      <c r="D42" s="99" t="str">
        <f ca="1">IFERROR(IF((VLOOKUP($E42,'Org List'!$AT$10:$AV$188,3,FALSE))="","",(VLOOKUP($E42,'Org List'!$AT$10:$AV$188,3,FALSE))),"")</f>
        <v>NHS England London</v>
      </c>
      <c r="E42" s="97" t="str">
        <f t="shared" ca="1" si="0"/>
        <v>E09000003</v>
      </c>
      <c r="F42" s="99" t="str">
        <f ca="1">IF(E42="","",VLOOKUP(E42,'Org List'!$J$9:$K$488,2,0))</f>
        <v>Barnet</v>
      </c>
      <c r="G42" s="137">
        <f ca="1">IFERROR(IF((VLOOKUP($E42,'Res&amp;Reablement Backsheet'!$D$5:$W$183,G$9,FALSE))="","",(VLOOKUP($E42,'Res&amp;Reablement Backsheet'!$D$5:$W$183,G$9,FALSE))),"")</f>
        <v>46.190631453102924</v>
      </c>
      <c r="H42" s="137">
        <f ca="1">IFERROR(IF((VLOOKUP($E42,'Res&amp;Reablement Backsheet'!$D$5:$W$183,H$9,FALSE))="","",(VLOOKUP($E42,'Res&amp;Reablement Backsheet'!$D$5:$W$183,H$9,FALSE))),"")</f>
        <v>93.486015909497425</v>
      </c>
      <c r="I42" s="137">
        <f ca="1">IFERROR(IF((VLOOKUP($E42,'Res&amp;Reablement Backsheet'!$D$5:$W$183,I$9,FALSE))="","",(VLOOKUP($E42,'Res&amp;Reablement Backsheet'!$D$5:$W$183,I$9,FALSE))),"")</f>
        <v>48.599228487247764</v>
      </c>
    </row>
    <row r="43" spans="1:9" ht="15" customHeight="1" x14ac:dyDescent="0.3">
      <c r="A43" s="56">
        <v>31</v>
      </c>
      <c r="B43" s="97" t="str">
        <f ca="1">IFERROR(IF((VLOOKUP($E43,'Org List'!$AJ$10:$AL$188,3,FALSE))="","",(VLOOKUP($E43,'Org List'!$AJ$10:$AL$188,3,FALSE))),"")</f>
        <v>North of England Commissioning Region</v>
      </c>
      <c r="C43" s="98" t="str">
        <f ca="1">IFERROR(IF((VLOOKUP($E43,'Org List'!$AO$10:$AQ$188,3,FALSE))="","",(VLOOKUP($E43,'Org List'!$AO$10:$AQ$188,3,FALSE))),"")</f>
        <v>Yorkshire and The Humber Region</v>
      </c>
      <c r="D43" s="99" t="str">
        <f ca="1">IFERROR(IF((VLOOKUP($E43,'Org List'!$AT$10:$AV$188,3,FALSE))="","",(VLOOKUP($E43,'Org List'!$AT$10:$AV$188,3,FALSE))),"")</f>
        <v>NHS England North (Yorkshire And Humber)</v>
      </c>
      <c r="E43" s="97" t="str">
        <f t="shared" ca="1" si="0"/>
        <v>E08000016</v>
      </c>
      <c r="F43" s="99" t="str">
        <f ca="1">IF(E43="","",VLOOKUP(E43,'Org List'!$J$9:$K$488,2,0))</f>
        <v>Barnsley</v>
      </c>
      <c r="G43" s="137">
        <f ca="1">IFERROR(IF((VLOOKUP($E43,'Res&amp;Reablement Backsheet'!$D$5:$W$183,G$9,FALSE))="","",(VLOOKUP($E43,'Res&amp;Reablement Backsheet'!$D$5:$W$183,G$9,FALSE))),"")</f>
        <v>170.84223136621699</v>
      </c>
      <c r="H43" s="137">
        <f ca="1">IFERROR(IF((VLOOKUP($E43,'Res&amp;Reablement Backsheet'!$D$5:$W$183,H$9,FALSE))="","",(VLOOKUP($E43,'Res&amp;Reablement Backsheet'!$D$5:$W$183,H$9,FALSE))),"")</f>
        <v>168.77549752531633</v>
      </c>
      <c r="I43" s="137">
        <f ca="1">IFERROR(IF((VLOOKUP($E43,'Res&amp;Reablement Backsheet'!$D$5:$W$183,I$9,FALSE))="","",(VLOOKUP($E43,'Res&amp;Reablement Backsheet'!$D$5:$W$183,I$9,FALSE))),"")</f>
        <v>224.68885253370334</v>
      </c>
    </row>
    <row r="44" spans="1:9" ht="15" customHeight="1" x14ac:dyDescent="0.3">
      <c r="A44" s="56">
        <v>32</v>
      </c>
      <c r="B44" s="97" t="str">
        <f ca="1">IFERROR(IF((VLOOKUP($E44,'Org List'!$AJ$10:$AL$188,3,FALSE))="","",(VLOOKUP($E44,'Org List'!$AJ$10:$AL$188,3,FALSE))),"")</f>
        <v>South West England Commissioning Region</v>
      </c>
      <c r="C44" s="98" t="str">
        <f ca="1">IFERROR(IF((VLOOKUP($E44,'Org List'!$AO$10:$AQ$188,3,FALSE))="","",(VLOOKUP($E44,'Org List'!$AO$10:$AQ$188,3,FALSE))),"")</f>
        <v>South West Region</v>
      </c>
      <c r="D44" s="99" t="str">
        <f ca="1">IFERROR(IF((VLOOKUP($E44,'Org List'!$AT$10:$AV$188,3,FALSE))="","",(VLOOKUP($E44,'Org List'!$AT$10:$AV$188,3,FALSE))),"")</f>
        <v>NHS England South West (South West North)</v>
      </c>
      <c r="E44" s="97" t="str">
        <f t="shared" ref="E44:E75" ca="1" si="1">IF($A44&gt;$L$5-1,"",INDIRECT("'Comms by AT'!D"&amp;$A44+$L$4))</f>
        <v>E06000022</v>
      </c>
      <c r="F44" s="99" t="str">
        <f ca="1">IF(E44="","",VLOOKUP(E44,'Org List'!$J$9:$K$488,2,0))</f>
        <v>Bath and North East Somerset</v>
      </c>
      <c r="G44" s="137">
        <f ca="1">IFERROR(IF((VLOOKUP($E44,'Res&amp;Reablement Backsheet'!$D$5:$W$183,G$9,FALSE))="","",(VLOOKUP($E44,'Res&amp;Reablement Backsheet'!$D$5:$W$183,G$9,FALSE))),"")</f>
        <v>160.12863007650591</v>
      </c>
      <c r="H44" s="137">
        <f ca="1">IFERROR(IF((VLOOKUP($E44,'Res&amp;Reablement Backsheet'!$D$5:$W$183,H$9,FALSE))="","",(VLOOKUP($E44,'Res&amp;Reablement Backsheet'!$D$5:$W$183,H$9,FALSE))),"")</f>
        <v>150.86206896551724</v>
      </c>
      <c r="I44" s="137">
        <f ca="1">IFERROR(IF((VLOOKUP($E44,'Res&amp;Reablement Backsheet'!$D$5:$W$183,I$9,FALSE))="","",(VLOOKUP($E44,'Res&amp;Reablement Backsheet'!$D$5:$W$183,I$9,FALSE))),"")</f>
        <v>148.90282131661442</v>
      </c>
    </row>
    <row r="45" spans="1:9" ht="15" customHeight="1" x14ac:dyDescent="0.3">
      <c r="A45" s="56">
        <v>33</v>
      </c>
      <c r="B45" s="97" t="str">
        <f ca="1">IFERROR(IF((VLOOKUP($E45,'Org List'!$AJ$10:$AL$188,3,FALSE))="","",(VLOOKUP($E45,'Org List'!$AJ$10:$AL$188,3,FALSE))),"")</f>
        <v>Midlands and East of England Commissioning Region</v>
      </c>
      <c r="C45" s="98" t="str">
        <f ca="1">IFERROR(IF((VLOOKUP($E45,'Org List'!$AO$10:$AQ$188,3,FALSE))="","",(VLOOKUP($E45,'Org List'!$AO$10:$AQ$188,3,FALSE))),"")</f>
        <v>East Region</v>
      </c>
      <c r="D45" s="99" t="str">
        <f ca="1">IFERROR(IF((VLOOKUP($E45,'Org List'!$AT$10:$AV$188,3,FALSE))="","",(VLOOKUP($E45,'Org List'!$AT$10:$AV$188,3,FALSE))),"")</f>
        <v>NHS England Midlands And East (Central Midlands)</v>
      </c>
      <c r="E45" s="97" t="str">
        <f t="shared" ca="1" si="1"/>
        <v>E06000055</v>
      </c>
      <c r="F45" s="99" t="str">
        <f ca="1">IF(E45="","",VLOOKUP(E45,'Org List'!$J$9:$K$488,2,0))</f>
        <v>Bedford</v>
      </c>
      <c r="G45" s="137">
        <f ca="1">IFERROR(IF((VLOOKUP($E45,'Res&amp;Reablement Backsheet'!$D$5:$W$183,G$9,FALSE))="","",(VLOOKUP($E45,'Res&amp;Reablement Backsheet'!$D$5:$W$183,G$9,FALSE))),"")</f>
        <v>174.45166843423863</v>
      </c>
      <c r="H45" s="137">
        <f ca="1">IFERROR(IF((VLOOKUP($E45,'Res&amp;Reablement Backsheet'!$D$5:$W$183,H$9,FALSE))="","",(VLOOKUP($E45,'Res&amp;Reablement Backsheet'!$D$5:$W$183,H$9,FALSE))),"")</f>
        <v>173.69613124387854</v>
      </c>
      <c r="I45" s="137">
        <f ca="1">IFERROR(IF((VLOOKUP($E45,'Res&amp;Reablement Backsheet'!$D$5:$W$183,I$9,FALSE))="","",(VLOOKUP($E45,'Res&amp;Reablement Backsheet'!$D$5:$W$183,I$9,FALSE))),"")</f>
        <v>165.27913809990204</v>
      </c>
    </row>
    <row r="46" spans="1:9" ht="15" customHeight="1" x14ac:dyDescent="0.3">
      <c r="A46" s="56">
        <v>34</v>
      </c>
      <c r="B46" s="97" t="str">
        <f ca="1">IFERROR(IF((VLOOKUP($E46,'Org List'!$AJ$10:$AL$188,3,FALSE))="","",(VLOOKUP($E46,'Org List'!$AJ$10:$AL$188,3,FALSE))),"")</f>
        <v>London Commissioning Region</v>
      </c>
      <c r="C46" s="98" t="str">
        <f ca="1">IFERROR(IF((VLOOKUP($E46,'Org List'!$AO$10:$AQ$188,3,FALSE))="","",(VLOOKUP($E46,'Org List'!$AO$10:$AQ$188,3,FALSE))),"")</f>
        <v>London Region</v>
      </c>
      <c r="D46" s="99" t="str">
        <f ca="1">IFERROR(IF((VLOOKUP($E46,'Org List'!$AT$10:$AV$188,3,FALSE))="","",(VLOOKUP($E46,'Org List'!$AT$10:$AV$188,3,FALSE))),"")</f>
        <v>NHS England London</v>
      </c>
      <c r="E46" s="97" t="str">
        <f t="shared" ca="1" si="1"/>
        <v>E09000004</v>
      </c>
      <c r="F46" s="99" t="str">
        <f ca="1">IF(E46="","",VLOOKUP(E46,'Org List'!$J$9:$K$488,2,0))</f>
        <v>Bexley</v>
      </c>
      <c r="G46" s="137">
        <f ca="1">IFERROR(IF((VLOOKUP($E46,'Res&amp;Reablement Backsheet'!$D$5:$W$183,G$9,FALSE))="","",(VLOOKUP($E46,'Res&amp;Reablement Backsheet'!$D$5:$W$183,G$9,FALSE))),"")</f>
        <v>111.37333934395799</v>
      </c>
      <c r="H46" s="137">
        <f ca="1">IFERROR(IF((VLOOKUP($E46,'Res&amp;Reablement Backsheet'!$D$5:$W$183,H$9,FALSE))="","",(VLOOKUP($E46,'Res&amp;Reablement Backsheet'!$D$5:$W$183,H$9,FALSE))),"")</f>
        <v>110.80390873979022</v>
      </c>
      <c r="I46" s="137">
        <f ca="1">IFERROR(IF((VLOOKUP($E46,'Res&amp;Reablement Backsheet'!$D$5:$W$183,I$9,FALSE))="","",(VLOOKUP($E46,'Res&amp;Reablement Backsheet'!$D$5:$W$183,I$9,FALSE))),"")</f>
        <v>99.723517865811189</v>
      </c>
    </row>
    <row r="47" spans="1:9" ht="15" customHeight="1" x14ac:dyDescent="0.3">
      <c r="A47" s="56">
        <v>35</v>
      </c>
      <c r="B47" s="97" t="str">
        <f ca="1">IFERROR(IF((VLOOKUP($E47,'Org List'!$AJ$10:$AL$188,3,FALSE))="","",(VLOOKUP($E47,'Org List'!$AJ$10:$AL$188,3,FALSE))),"")</f>
        <v>Midlands and East of England Commissioning Region</v>
      </c>
      <c r="C47" s="98" t="str">
        <f ca="1">IFERROR(IF((VLOOKUP($E47,'Org List'!$AO$10:$AQ$188,3,FALSE))="","",(VLOOKUP($E47,'Org List'!$AO$10:$AQ$188,3,FALSE))),"")</f>
        <v>West Midlands Region</v>
      </c>
      <c r="D47" s="99" t="str">
        <f ca="1">IFERROR(IF((VLOOKUP($E47,'Org List'!$AT$10:$AV$188,3,FALSE))="","",(VLOOKUP($E47,'Org List'!$AT$10:$AV$188,3,FALSE))),"")</f>
        <v>NHS England Midlands And East (West Midlands)</v>
      </c>
      <c r="E47" s="97" t="str">
        <f t="shared" ca="1" si="1"/>
        <v>E08000025</v>
      </c>
      <c r="F47" s="99" t="str">
        <f ca="1">IF(E47="","",VLOOKUP(E47,'Org List'!$J$9:$K$488,2,0))</f>
        <v>Birmingham</v>
      </c>
      <c r="G47" s="137">
        <f ca="1">IFERROR(IF((VLOOKUP($E47,'Res&amp;Reablement Backsheet'!$D$5:$W$183,G$9,FALSE))="","",(VLOOKUP($E47,'Res&amp;Reablement Backsheet'!$D$5:$W$183,G$9,FALSE))),"")</f>
        <v>95.648072126963598</v>
      </c>
      <c r="H47" s="137">
        <f ca="1">IFERROR(IF((VLOOKUP($E47,'Res&amp;Reablement Backsheet'!$D$5:$W$183,H$9,FALSE))="","",(VLOOKUP($E47,'Res&amp;Reablement Backsheet'!$D$5:$W$183,H$9,FALSE))),"")</f>
        <v>76.55696250239977</v>
      </c>
      <c r="I47" s="137">
        <f ca="1">IFERROR(IF((VLOOKUP($E47,'Res&amp;Reablement Backsheet'!$D$5:$W$183,I$9,FALSE))="","",(VLOOKUP($E47,'Res&amp;Reablement Backsheet'!$D$5:$W$183,I$9,FALSE))),"")</f>
        <v>97.875132060760308</v>
      </c>
    </row>
    <row r="48" spans="1:9" ht="15" customHeight="1" x14ac:dyDescent="0.3">
      <c r="A48" s="56">
        <v>36</v>
      </c>
      <c r="B48" s="97" t="str">
        <f ca="1">IFERROR(IF((VLOOKUP($E48,'Org List'!$AJ$10:$AL$188,3,FALSE))="","",(VLOOKUP($E48,'Org List'!$AJ$10:$AL$188,3,FALSE))),"")</f>
        <v>North of England Commissioning Region</v>
      </c>
      <c r="C48" s="98" t="str">
        <f ca="1">IFERROR(IF((VLOOKUP($E48,'Org List'!$AO$10:$AQ$188,3,FALSE))="","",(VLOOKUP($E48,'Org List'!$AO$10:$AQ$188,3,FALSE))),"")</f>
        <v>North West Region</v>
      </c>
      <c r="D48" s="99" t="str">
        <f ca="1">IFERROR(IF((VLOOKUP($E48,'Org List'!$AT$10:$AV$188,3,FALSE))="","",(VLOOKUP($E48,'Org List'!$AT$10:$AV$188,3,FALSE))),"")</f>
        <v>NHS England North (Lancashire)</v>
      </c>
      <c r="E48" s="97" t="str">
        <f t="shared" ca="1" si="1"/>
        <v>E06000008</v>
      </c>
      <c r="F48" s="99" t="str">
        <f ca="1">IF(E48="","",VLOOKUP(E48,'Org List'!$J$9:$K$488,2,0))</f>
        <v>Blackburn with Darwen</v>
      </c>
      <c r="G48" s="137">
        <f ca="1">IFERROR(IF((VLOOKUP($E48,'Res&amp;Reablement Backsheet'!$D$5:$W$183,G$9,FALSE))="","",(VLOOKUP($E48,'Res&amp;Reablement Backsheet'!$D$5:$W$183,G$9,FALSE))),"")</f>
        <v>209.12512956665634</v>
      </c>
      <c r="H48" s="137">
        <f ca="1">IFERROR(IF((VLOOKUP($E48,'Res&amp;Reablement Backsheet'!$D$5:$W$183,H$9,FALSE))="","",(VLOOKUP($E48,'Res&amp;Reablement Backsheet'!$D$5:$W$183,H$9,FALSE))),"")</f>
        <v>158.92476047768244</v>
      </c>
      <c r="I48" s="137">
        <f ca="1">IFERROR(IF((VLOOKUP($E48,'Res&amp;Reablement Backsheet'!$D$5:$W$183,I$9,FALSE))="","",(VLOOKUP($E48,'Res&amp;Reablement Backsheet'!$D$5:$W$183,I$9,FALSE))),"")</f>
        <v>91.72229033283385</v>
      </c>
    </row>
    <row r="49" spans="1:9" ht="15" customHeight="1" x14ac:dyDescent="0.3">
      <c r="A49" s="56">
        <v>37</v>
      </c>
      <c r="B49" s="97" t="str">
        <f ca="1">IFERROR(IF((VLOOKUP($E49,'Org List'!$AJ$10:$AL$188,3,FALSE))="","",(VLOOKUP($E49,'Org List'!$AJ$10:$AL$188,3,FALSE))),"")</f>
        <v>North of England Commissioning Region</v>
      </c>
      <c r="C49" s="98" t="str">
        <f ca="1">IFERROR(IF((VLOOKUP($E49,'Org List'!$AO$10:$AQ$188,3,FALSE))="","",(VLOOKUP($E49,'Org List'!$AO$10:$AQ$188,3,FALSE))),"")</f>
        <v>North West Region</v>
      </c>
      <c r="D49" s="99" t="str">
        <f ca="1">IFERROR(IF((VLOOKUP($E49,'Org List'!$AT$10:$AV$188,3,FALSE))="","",(VLOOKUP($E49,'Org List'!$AT$10:$AV$188,3,FALSE))),"")</f>
        <v>NHS England North (Lancashire)</v>
      </c>
      <c r="E49" s="97" t="str">
        <f t="shared" ca="1" si="1"/>
        <v>E06000009</v>
      </c>
      <c r="F49" s="99" t="str">
        <f ca="1">IF(E49="","",VLOOKUP(E49,'Org List'!$J$9:$K$488,2,0))</f>
        <v>Blackpool</v>
      </c>
      <c r="G49" s="137">
        <f ca="1">IFERROR(IF((VLOOKUP($E49,'Res&amp;Reablement Backsheet'!$D$5:$W$183,G$9,FALSE))="","",(VLOOKUP($E49,'Res&amp;Reablement Backsheet'!$D$5:$W$183,G$9,FALSE))),"")</f>
        <v>237.14775922316144</v>
      </c>
      <c r="H49" s="137">
        <f ca="1">IFERROR(IF((VLOOKUP($E49,'Res&amp;Reablement Backsheet'!$D$5:$W$183,H$9,FALSE))="","",(VLOOKUP($E49,'Res&amp;Reablement Backsheet'!$D$5:$W$183,H$9,FALSE))),"")</f>
        <v>238.50238502385025</v>
      </c>
      <c r="I49" s="137">
        <f ca="1">IFERROR(IF((VLOOKUP($E49,'Res&amp;Reablement Backsheet'!$D$5:$W$183,I$9,FALSE))="","",(VLOOKUP($E49,'Res&amp;Reablement Backsheet'!$D$5:$W$183,I$9,FALSE))),"")</f>
        <v>225.90225902259024</v>
      </c>
    </row>
    <row r="50" spans="1:9" ht="15" customHeight="1" x14ac:dyDescent="0.3">
      <c r="A50" s="56">
        <v>38</v>
      </c>
      <c r="B50" s="97" t="str">
        <f ca="1">IFERROR(IF((VLOOKUP($E50,'Org List'!$AJ$10:$AL$188,3,FALSE))="","",(VLOOKUP($E50,'Org List'!$AJ$10:$AL$188,3,FALSE))),"")</f>
        <v>North of England Commissioning Region</v>
      </c>
      <c r="C50" s="98" t="str">
        <f ca="1">IFERROR(IF((VLOOKUP($E50,'Org List'!$AO$10:$AQ$188,3,FALSE))="","",(VLOOKUP($E50,'Org List'!$AO$10:$AQ$188,3,FALSE))),"")</f>
        <v>North West Region</v>
      </c>
      <c r="D50" s="99" t="str">
        <f ca="1">IFERROR(IF((VLOOKUP($E50,'Org List'!$AT$10:$AV$188,3,FALSE))="","",(VLOOKUP($E50,'Org List'!$AT$10:$AV$188,3,FALSE))),"")</f>
        <v>NHS England North (Greater Manchester)</v>
      </c>
      <c r="E50" s="97" t="str">
        <f t="shared" ca="1" si="1"/>
        <v>E08000001</v>
      </c>
      <c r="F50" s="99" t="str">
        <f ca="1">IF(E50="","",VLOOKUP(E50,'Org List'!$J$9:$K$488,2,0))</f>
        <v>Bolton</v>
      </c>
      <c r="G50" s="137">
        <f ca="1">IFERROR(IF((VLOOKUP($E50,'Res&amp;Reablement Backsheet'!$D$5:$W$183,G$9,FALSE))="","",(VLOOKUP($E50,'Res&amp;Reablement Backsheet'!$D$5:$W$183,G$9,FALSE))),"")</f>
        <v>299.82794488701097</v>
      </c>
      <c r="H50" s="137">
        <f ca="1">IFERROR(IF((VLOOKUP($E50,'Res&amp;Reablement Backsheet'!$D$5:$W$183,H$9,FALSE))="","",(VLOOKUP($E50,'Res&amp;Reablement Backsheet'!$D$5:$W$183,H$9,FALSE))),"")</f>
        <v>227.7118410157328</v>
      </c>
      <c r="I50" s="137">
        <f ca="1">IFERROR(IF((VLOOKUP($E50,'Res&amp;Reablement Backsheet'!$D$5:$W$183,I$9,FALSE))="","",(VLOOKUP($E50,'Res&amp;Reablement Backsheet'!$D$5:$W$183,I$9,FALSE))),"")</f>
        <v>212.53105161468397</v>
      </c>
    </row>
    <row r="51" spans="1:9" ht="15" customHeight="1" x14ac:dyDescent="0.3">
      <c r="A51" s="56">
        <v>39</v>
      </c>
      <c r="B51" s="97" t="str">
        <f ca="1">IFERROR(IF((VLOOKUP($E51,'Org List'!$AJ$10:$AL$188,3,FALSE))="","",(VLOOKUP($E51,'Org List'!$AJ$10:$AL$188,3,FALSE))),"")</f>
        <v>South West England Commissioning Region</v>
      </c>
      <c r="C51" s="98" t="str">
        <f ca="1">IFERROR(IF((VLOOKUP($E51,'Org List'!$AO$10:$AQ$188,3,FALSE))="","",(VLOOKUP($E51,'Org List'!$AO$10:$AQ$188,3,FALSE))),"")</f>
        <v>South West Region</v>
      </c>
      <c r="D51" s="99" t="str">
        <f ca="1">IFERROR(IF((VLOOKUP($E51,'Org List'!$AT$10:$AV$188,3,FALSE))="","",(VLOOKUP($E51,'Org List'!$AT$10:$AV$188,3,FALSE))),"")</f>
        <v>NHS England South West (South West South)</v>
      </c>
      <c r="E51" s="97" t="str">
        <f t="shared" ca="1" si="1"/>
        <v>E06000028 &amp; E06000029</v>
      </c>
      <c r="F51" s="99" t="str">
        <f ca="1">IF(E51="","",VLOOKUP(E51,'Org List'!$J$9:$K$488,2,0))</f>
        <v>Bournemouth &amp; Poole</v>
      </c>
      <c r="G51" s="137">
        <f ca="1">IFERROR(IF((VLOOKUP($E51,'Res&amp;Reablement Backsheet'!$D$5:$W$183,G$9,FALSE))="","",(VLOOKUP($E51,'Res&amp;Reablement Backsheet'!$D$5:$W$183,G$9,FALSE))),"")</f>
        <v>168.17751513239048</v>
      </c>
      <c r="H51" s="137">
        <f ca="1">IFERROR(IF((VLOOKUP($E51,'Res&amp;Reablement Backsheet'!$D$5:$W$183,H$9,FALSE))="","",(VLOOKUP($E51,'Res&amp;Reablement Backsheet'!$D$5:$W$183,H$9,FALSE))),"")</f>
        <v>147.93586587148161</v>
      </c>
      <c r="I51" s="137">
        <f ca="1">IFERROR(IF((VLOOKUP($E51,'Res&amp;Reablement Backsheet'!$D$5:$W$183,I$9,FALSE))="","",(VLOOKUP($E51,'Res&amp;Reablement Backsheet'!$D$5:$W$183,I$9,FALSE))),"")</f>
        <v>139.00254063769648</v>
      </c>
    </row>
    <row r="52" spans="1:9" ht="15" customHeight="1" x14ac:dyDescent="0.3">
      <c r="A52" s="56">
        <v>40</v>
      </c>
      <c r="B52" s="97" t="str">
        <f ca="1">IFERROR(IF((VLOOKUP($E52,'Org List'!$AJ$10:$AL$188,3,FALSE))="","",(VLOOKUP($E52,'Org List'!$AJ$10:$AL$188,3,FALSE))),"")</f>
        <v>South East England Commissioning Region</v>
      </c>
      <c r="C52" s="98" t="str">
        <f ca="1">IFERROR(IF((VLOOKUP($E52,'Org List'!$AO$10:$AQ$188,3,FALSE))="","",(VLOOKUP($E52,'Org List'!$AO$10:$AQ$188,3,FALSE))),"")</f>
        <v>South East Region</v>
      </c>
      <c r="D52" s="99" t="str">
        <f ca="1">IFERROR(IF((VLOOKUP($E52,'Org List'!$AT$10:$AV$188,3,FALSE))="","",(VLOOKUP($E52,'Org List'!$AT$10:$AV$188,3,FALSE))),"")</f>
        <v>NHS England South East (Hampshire, Isle of Wight and Thames Valley)</v>
      </c>
      <c r="E52" s="97" t="str">
        <f t="shared" ca="1" si="1"/>
        <v>E06000036</v>
      </c>
      <c r="F52" s="99" t="str">
        <f ca="1">IF(E52="","",VLOOKUP(E52,'Org List'!$J$9:$K$488,2,0))</f>
        <v>Bracknell Forest</v>
      </c>
      <c r="G52" s="137">
        <f ca="1">IFERROR(IF((VLOOKUP($E52,'Res&amp;Reablement Backsheet'!$D$5:$W$183,G$9,FALSE))="","",(VLOOKUP($E52,'Res&amp;Reablement Backsheet'!$D$5:$W$183,G$9,FALSE))),"")</f>
        <v>133.25178033116342</v>
      </c>
      <c r="H52" s="137">
        <f ca="1">IFERROR(IF((VLOOKUP($E52,'Res&amp;Reablement Backsheet'!$D$5:$W$183,H$9,FALSE))="","",(VLOOKUP($E52,'Res&amp;Reablement Backsheet'!$D$5:$W$183,H$9,FALSE))),"")</f>
        <v>112.66873226009145</v>
      </c>
      <c r="I52" s="137">
        <f ca="1">IFERROR(IF((VLOOKUP($E52,'Res&amp;Reablement Backsheet'!$D$5:$W$183,I$9,FALSE))="","",(VLOOKUP($E52,'Res&amp;Reablement Backsheet'!$D$5:$W$183,I$9,FALSE))),"")</f>
        <v>122.41891101336857</v>
      </c>
    </row>
    <row r="53" spans="1:9" ht="15" customHeight="1" x14ac:dyDescent="0.3">
      <c r="A53" s="56">
        <v>41</v>
      </c>
      <c r="B53" s="97" t="str">
        <f ca="1">IFERROR(IF((VLOOKUP($E53,'Org List'!$AJ$10:$AL$188,3,FALSE))="","",(VLOOKUP($E53,'Org List'!$AJ$10:$AL$188,3,FALSE))),"")</f>
        <v>North of England Commissioning Region</v>
      </c>
      <c r="C53" s="98" t="str">
        <f ca="1">IFERROR(IF((VLOOKUP($E53,'Org List'!$AO$10:$AQ$188,3,FALSE))="","",(VLOOKUP($E53,'Org List'!$AO$10:$AQ$188,3,FALSE))),"")</f>
        <v>Yorkshire and The Humber Region</v>
      </c>
      <c r="D53" s="99" t="str">
        <f ca="1">IFERROR(IF((VLOOKUP($E53,'Org List'!$AT$10:$AV$188,3,FALSE))="","",(VLOOKUP($E53,'Org List'!$AT$10:$AV$188,3,FALSE))),"")</f>
        <v>NHS England North (Yorkshire And Humber)</v>
      </c>
      <c r="E53" s="97" t="str">
        <f t="shared" ca="1" si="1"/>
        <v>E08000032</v>
      </c>
      <c r="F53" s="99" t="str">
        <f ca="1">IF(E53="","",VLOOKUP(E53,'Org List'!$J$9:$K$488,2,0))</f>
        <v>Bradford</v>
      </c>
      <c r="G53" s="137">
        <f ca="1">IFERROR(IF((VLOOKUP($E53,'Res&amp;Reablement Backsheet'!$D$5:$W$183,G$9,FALSE))="","",(VLOOKUP($E53,'Res&amp;Reablement Backsheet'!$D$5:$W$183,G$9,FALSE))),"")</f>
        <v>112.62469162286817</v>
      </c>
      <c r="H53" s="137">
        <f ca="1">IFERROR(IF((VLOOKUP($E53,'Res&amp;Reablement Backsheet'!$D$5:$W$183,H$9,FALSE))="","",(VLOOKUP($E53,'Res&amp;Reablement Backsheet'!$D$5:$W$183,H$9,FALSE))),"")</f>
        <v>115.97328545196518</v>
      </c>
      <c r="I53" s="137">
        <f ca="1">IFERROR(IF((VLOOKUP($E53,'Res&amp;Reablement Backsheet'!$D$5:$W$183,I$9,FALSE))="","",(VLOOKUP($E53,'Res&amp;Reablement Backsheet'!$D$5:$W$183,I$9,FALSE))),"")</f>
        <v>98.17036882556701</v>
      </c>
    </row>
    <row r="54" spans="1:9" ht="15" customHeight="1" x14ac:dyDescent="0.3">
      <c r="A54" s="56">
        <v>42</v>
      </c>
      <c r="B54" s="97" t="str">
        <f ca="1">IFERROR(IF((VLOOKUP($E54,'Org List'!$AJ$10:$AL$188,3,FALSE))="","",(VLOOKUP($E54,'Org List'!$AJ$10:$AL$188,3,FALSE))),"")</f>
        <v>London Commissioning Region</v>
      </c>
      <c r="C54" s="98" t="str">
        <f ca="1">IFERROR(IF((VLOOKUP($E54,'Org List'!$AO$10:$AQ$188,3,FALSE))="","",(VLOOKUP($E54,'Org List'!$AO$10:$AQ$188,3,FALSE))),"")</f>
        <v>London Region</v>
      </c>
      <c r="D54" s="99" t="str">
        <f ca="1">IFERROR(IF((VLOOKUP($E54,'Org List'!$AT$10:$AV$188,3,FALSE))="","",(VLOOKUP($E54,'Org List'!$AT$10:$AV$188,3,FALSE))),"")</f>
        <v>NHS England London</v>
      </c>
      <c r="E54" s="97" t="str">
        <f t="shared" ca="1" si="1"/>
        <v>E09000005</v>
      </c>
      <c r="F54" s="99" t="str">
        <f ca="1">IF(E54="","",VLOOKUP(E54,'Org List'!$J$9:$K$488,2,0))</f>
        <v>Brent</v>
      </c>
      <c r="G54" s="137">
        <f ca="1">IFERROR(IF((VLOOKUP($E54,'Res&amp;Reablement Backsheet'!$D$5:$W$183,G$9,FALSE))="","",(VLOOKUP($E54,'Res&amp;Reablement Backsheet'!$D$5:$W$183,G$9,FALSE))),"")</f>
        <v>43.993664912252633</v>
      </c>
      <c r="H54" s="137">
        <f ca="1">IFERROR(IF((VLOOKUP($E54,'Res&amp;Reablement Backsheet'!$D$5:$W$183,H$9,FALSE))="","",(VLOOKUP($E54,'Res&amp;Reablement Backsheet'!$D$5:$W$183,H$9,FALSE))),"")</f>
        <v>42.538135239465852</v>
      </c>
      <c r="I54" s="137">
        <f ca="1">IFERROR(IF((VLOOKUP($E54,'Res&amp;Reablement Backsheet'!$D$5:$W$183,I$9,FALSE))="","",(VLOOKUP($E54,'Res&amp;Reablement Backsheet'!$D$5:$W$183,I$9,FALSE))),"")</f>
        <v>73.94479583682849</v>
      </c>
    </row>
    <row r="55" spans="1:9" ht="15" customHeight="1" x14ac:dyDescent="0.3">
      <c r="A55" s="56">
        <v>43</v>
      </c>
      <c r="B55" s="97" t="str">
        <f ca="1">IFERROR(IF((VLOOKUP($E55,'Org List'!$AJ$10:$AL$188,3,FALSE))="","",(VLOOKUP($E55,'Org List'!$AJ$10:$AL$188,3,FALSE))),"")</f>
        <v>South East England Commissioning Region</v>
      </c>
      <c r="C55" s="98" t="str">
        <f ca="1">IFERROR(IF((VLOOKUP($E55,'Org List'!$AO$10:$AQ$188,3,FALSE))="","",(VLOOKUP($E55,'Org List'!$AO$10:$AQ$188,3,FALSE))),"")</f>
        <v>South East Region</v>
      </c>
      <c r="D55" s="99" t="str">
        <f ca="1">IFERROR(IF((VLOOKUP($E55,'Org List'!$AT$10:$AV$188,3,FALSE))="","",(VLOOKUP($E55,'Org List'!$AT$10:$AV$188,3,FALSE))),"")</f>
        <v>NHS England South East (Kent, Surrey and Sussex)</v>
      </c>
      <c r="E55" s="97" t="str">
        <f t="shared" ca="1" si="1"/>
        <v>E06000043</v>
      </c>
      <c r="F55" s="99" t="str">
        <f ca="1">IF(E55="","",VLOOKUP(E55,'Org List'!$J$9:$K$488,2,0))</f>
        <v>Brighton and Hove</v>
      </c>
      <c r="G55" s="137">
        <f ca="1">IFERROR(IF((VLOOKUP($E55,'Res&amp;Reablement Backsheet'!$D$5:$W$183,G$9,FALSE))="","",(VLOOKUP($E55,'Res&amp;Reablement Backsheet'!$D$5:$W$183,G$9,FALSE))),"")</f>
        <v>136.85222925078699</v>
      </c>
      <c r="H55" s="137">
        <f ca="1">IFERROR(IF((VLOOKUP($E55,'Res&amp;Reablement Backsheet'!$D$5:$W$183,H$9,FALSE))="","",(VLOOKUP($E55,'Res&amp;Reablement Backsheet'!$D$5:$W$183,H$9,FALSE))),"")</f>
        <v>105.40784403012134</v>
      </c>
      <c r="I55" s="137">
        <f ca="1">IFERROR(IF((VLOOKUP($E55,'Res&amp;Reablement Backsheet'!$D$5:$W$183,I$9,FALSE))="","",(VLOOKUP($E55,'Res&amp;Reablement Backsheet'!$D$5:$W$183,I$9,FALSE))),"")</f>
        <v>115.10536568089252</v>
      </c>
    </row>
    <row r="56" spans="1:9" ht="15" customHeight="1" x14ac:dyDescent="0.3">
      <c r="A56" s="56">
        <v>44</v>
      </c>
      <c r="B56" s="97" t="str">
        <f ca="1">IFERROR(IF((VLOOKUP($E56,'Org List'!$AJ$10:$AL$188,3,FALSE))="","",(VLOOKUP($E56,'Org List'!$AJ$10:$AL$188,3,FALSE))),"")</f>
        <v>South West England Commissioning Region</v>
      </c>
      <c r="C56" s="98" t="str">
        <f ca="1">IFERROR(IF((VLOOKUP($E56,'Org List'!$AO$10:$AQ$188,3,FALSE))="","",(VLOOKUP($E56,'Org List'!$AO$10:$AQ$188,3,FALSE))),"")</f>
        <v>South West Region</v>
      </c>
      <c r="D56" s="99" t="str">
        <f ca="1">IFERROR(IF((VLOOKUP($E56,'Org List'!$AT$10:$AV$188,3,FALSE))="","",(VLOOKUP($E56,'Org List'!$AT$10:$AV$188,3,FALSE))),"")</f>
        <v>NHS England South West (South West North)</v>
      </c>
      <c r="E56" s="97" t="str">
        <f t="shared" ca="1" si="1"/>
        <v>E06000023</v>
      </c>
      <c r="F56" s="99" t="str">
        <f ca="1">IF(E56="","",VLOOKUP(E56,'Org List'!$J$9:$K$488,2,0))</f>
        <v>Bristol, City of</v>
      </c>
      <c r="G56" s="137">
        <f ca="1">IFERROR(IF((VLOOKUP($E56,'Res&amp;Reablement Backsheet'!$D$5:$W$183,G$9,FALSE))="","",(VLOOKUP($E56,'Res&amp;Reablement Backsheet'!$D$5:$W$183,G$9,FALSE))),"")</f>
        <v>145.47080646585991</v>
      </c>
      <c r="H56" s="137">
        <f ca="1">IFERROR(IF((VLOOKUP($E56,'Res&amp;Reablement Backsheet'!$D$5:$W$183,H$9,FALSE))="","",(VLOOKUP($E56,'Res&amp;Reablement Backsheet'!$D$5:$W$183,H$9,FALSE))),"")</f>
        <v>235.42809587946081</v>
      </c>
      <c r="I56" s="137">
        <f ca="1">IFERROR(IF((VLOOKUP($E56,'Res&amp;Reablement Backsheet'!$D$5:$W$183,I$9,FALSE))="","",(VLOOKUP($E56,'Res&amp;Reablement Backsheet'!$D$5:$W$183,I$9,FALSE))),"")</f>
        <v>138.24556792921828</v>
      </c>
    </row>
    <row r="57" spans="1:9" ht="15" customHeight="1" x14ac:dyDescent="0.3">
      <c r="A57" s="56">
        <v>45</v>
      </c>
      <c r="B57" s="97" t="str">
        <f ca="1">IFERROR(IF((VLOOKUP($E57,'Org List'!$AJ$10:$AL$188,3,FALSE))="","",(VLOOKUP($E57,'Org List'!$AJ$10:$AL$188,3,FALSE))),"")</f>
        <v>London Commissioning Region</v>
      </c>
      <c r="C57" s="98" t="str">
        <f ca="1">IFERROR(IF((VLOOKUP($E57,'Org List'!$AO$10:$AQ$188,3,FALSE))="","",(VLOOKUP($E57,'Org List'!$AO$10:$AQ$188,3,FALSE))),"")</f>
        <v>London Region</v>
      </c>
      <c r="D57" s="99" t="str">
        <f ca="1">IFERROR(IF((VLOOKUP($E57,'Org List'!$AT$10:$AV$188,3,FALSE))="","",(VLOOKUP($E57,'Org List'!$AT$10:$AV$188,3,FALSE))),"")</f>
        <v>NHS England London</v>
      </c>
      <c r="E57" s="97" t="str">
        <f t="shared" ca="1" si="1"/>
        <v>E09000006</v>
      </c>
      <c r="F57" s="99" t="str">
        <f ca="1">IF(E57="","",VLOOKUP(E57,'Org List'!$J$9:$K$488,2,0))</f>
        <v>Bromley</v>
      </c>
      <c r="G57" s="137">
        <f ca="1">IFERROR(IF((VLOOKUP($E57,'Res&amp;Reablement Backsheet'!$D$5:$W$183,G$9,FALSE))="","",(VLOOKUP($E57,'Res&amp;Reablement Backsheet'!$D$5:$W$183,G$9,FALSE))),"")</f>
        <v>91.231188482848935</v>
      </c>
      <c r="H57" s="137">
        <f ca="1">IFERROR(IF((VLOOKUP($E57,'Res&amp;Reablement Backsheet'!$D$5:$W$183,H$9,FALSE))="","",(VLOOKUP($E57,'Res&amp;Reablement Backsheet'!$D$5:$W$183,H$9,FALSE))),"")</f>
        <v>96.729978460935968</v>
      </c>
      <c r="I57" s="137">
        <f ca="1">IFERROR(IF((VLOOKUP($E57,'Res&amp;Reablement Backsheet'!$D$5:$W$183,I$9,FALSE))="","",(VLOOKUP($E57,'Res&amp;Reablement Backsheet'!$D$5:$W$183,I$9,FALSE))),"")</f>
        <v>65.008811435284912</v>
      </c>
    </row>
    <row r="58" spans="1:9" ht="15" customHeight="1" x14ac:dyDescent="0.3">
      <c r="A58" s="56">
        <v>46</v>
      </c>
      <c r="B58" s="97" t="str">
        <f ca="1">IFERROR(IF((VLOOKUP($E58,'Org List'!$AJ$10:$AL$188,3,FALSE))="","",(VLOOKUP($E58,'Org List'!$AJ$10:$AL$188,3,FALSE))),"")</f>
        <v>South East England Commissioning Region</v>
      </c>
      <c r="C58" s="98" t="str">
        <f ca="1">IFERROR(IF((VLOOKUP($E58,'Org List'!$AO$10:$AQ$188,3,FALSE))="","",(VLOOKUP($E58,'Org List'!$AO$10:$AQ$188,3,FALSE))),"")</f>
        <v>South East Region</v>
      </c>
      <c r="D58" s="99" t="str">
        <f ca="1">IFERROR(IF((VLOOKUP($E58,'Org List'!$AT$10:$AV$188,3,FALSE))="","",(VLOOKUP($E58,'Org List'!$AT$10:$AV$188,3,FALSE))),"")</f>
        <v>NHS England South East (Hampshire, Isle of Wight and Thames Valley)</v>
      </c>
      <c r="E58" s="97" t="str">
        <f t="shared" ca="1" si="1"/>
        <v>E10000002</v>
      </c>
      <c r="F58" s="99" t="str">
        <f ca="1">IF(E58="","",VLOOKUP(E58,'Org List'!$J$9:$K$488,2,0))</f>
        <v>Buckinghamshire</v>
      </c>
      <c r="G58" s="137">
        <f ca="1">IFERROR(IF((VLOOKUP($E58,'Res&amp;Reablement Backsheet'!$D$5:$W$183,G$9,FALSE))="","",(VLOOKUP($E58,'Res&amp;Reablement Backsheet'!$D$5:$W$183,G$9,FALSE))),"")</f>
        <v>115.65929450265286</v>
      </c>
      <c r="H58" s="137">
        <f ca="1">IFERROR(IF((VLOOKUP($E58,'Res&amp;Reablement Backsheet'!$D$5:$W$183,H$9,FALSE))="","",(VLOOKUP($E58,'Res&amp;Reablement Backsheet'!$D$5:$W$183,H$9,FALSE))),"")</f>
        <v>126.19809467521551</v>
      </c>
      <c r="I58" s="137">
        <f ca="1">IFERROR(IF((VLOOKUP($E58,'Res&amp;Reablement Backsheet'!$D$5:$W$183,I$9,FALSE))="","",(VLOOKUP($E58,'Res&amp;Reablement Backsheet'!$D$5:$W$183,I$9,FALSE))),"")</f>
        <v>93.498012561675992</v>
      </c>
    </row>
    <row r="59" spans="1:9" ht="15" customHeight="1" x14ac:dyDescent="0.3">
      <c r="A59" s="56">
        <v>47</v>
      </c>
      <c r="B59" s="97" t="str">
        <f ca="1">IFERROR(IF((VLOOKUP($E59,'Org List'!$AJ$10:$AL$188,3,FALSE))="","",(VLOOKUP($E59,'Org List'!$AJ$10:$AL$188,3,FALSE))),"")</f>
        <v>North of England Commissioning Region</v>
      </c>
      <c r="C59" s="98" t="str">
        <f ca="1">IFERROR(IF((VLOOKUP($E59,'Org List'!$AO$10:$AQ$188,3,FALSE))="","",(VLOOKUP($E59,'Org List'!$AO$10:$AQ$188,3,FALSE))),"")</f>
        <v>North West Region</v>
      </c>
      <c r="D59" s="99" t="str">
        <f ca="1">IFERROR(IF((VLOOKUP($E59,'Org List'!$AT$10:$AV$188,3,FALSE))="","",(VLOOKUP($E59,'Org List'!$AT$10:$AV$188,3,FALSE))),"")</f>
        <v>NHS England North (Greater Manchester)</v>
      </c>
      <c r="E59" s="97" t="str">
        <f t="shared" ca="1" si="1"/>
        <v>E08000002</v>
      </c>
      <c r="F59" s="99" t="str">
        <f ca="1">IF(E59="","",VLOOKUP(E59,'Org List'!$J$9:$K$488,2,0))</f>
        <v>Bury</v>
      </c>
      <c r="G59" s="137">
        <f ca="1">IFERROR(IF((VLOOKUP($E59,'Res&amp;Reablement Backsheet'!$D$5:$W$183,G$9,FALSE))="","",(VLOOKUP($E59,'Res&amp;Reablement Backsheet'!$D$5:$W$183,G$9,FALSE))),"")</f>
        <v>234.08271837995539</v>
      </c>
      <c r="H59" s="137">
        <f ca="1">IFERROR(IF((VLOOKUP($E59,'Res&amp;Reablement Backsheet'!$D$5:$W$183,H$9,FALSE))="","",(VLOOKUP($E59,'Res&amp;Reablement Backsheet'!$D$5:$W$183,H$9,FALSE))),"")</f>
        <v>217.04262362215471</v>
      </c>
      <c r="I59" s="137">
        <f ca="1">IFERROR(IF((VLOOKUP($E59,'Res&amp;Reablement Backsheet'!$D$5:$W$183,I$9,FALSE))="","",(VLOOKUP($E59,'Res&amp;Reablement Backsheet'!$D$5:$W$183,I$9,FALSE))),"")</f>
        <v>223.8678633587005</v>
      </c>
    </row>
    <row r="60" spans="1:9" ht="15" customHeight="1" x14ac:dyDescent="0.3">
      <c r="A60" s="56">
        <v>48</v>
      </c>
      <c r="B60" s="97" t="str">
        <f ca="1">IFERROR(IF((VLOOKUP($E60,'Org List'!$AJ$10:$AL$188,3,FALSE))="","",(VLOOKUP($E60,'Org List'!$AJ$10:$AL$188,3,FALSE))),"")</f>
        <v>North of England Commissioning Region</v>
      </c>
      <c r="C60" s="98" t="str">
        <f ca="1">IFERROR(IF((VLOOKUP($E60,'Org List'!$AO$10:$AQ$188,3,FALSE))="","",(VLOOKUP($E60,'Org List'!$AO$10:$AQ$188,3,FALSE))),"")</f>
        <v>Yorkshire and The Humber Region</v>
      </c>
      <c r="D60" s="99" t="str">
        <f ca="1">IFERROR(IF((VLOOKUP($E60,'Org List'!$AT$10:$AV$188,3,FALSE))="","",(VLOOKUP($E60,'Org List'!$AT$10:$AV$188,3,FALSE))),"")</f>
        <v>NHS England North (Yorkshire And Humber)</v>
      </c>
      <c r="E60" s="97" t="str">
        <f t="shared" ca="1" si="1"/>
        <v>E08000033</v>
      </c>
      <c r="F60" s="99" t="str">
        <f ca="1">IF(E60="","",VLOOKUP(E60,'Org List'!$J$9:$K$488,2,0))</f>
        <v>Calderdale</v>
      </c>
      <c r="G60" s="137">
        <f ca="1">IFERROR(IF((VLOOKUP($E60,'Res&amp;Reablement Backsheet'!$D$5:$W$183,G$9,FALSE))="","",(VLOOKUP($E60,'Res&amp;Reablement Backsheet'!$D$5:$W$183,G$9,FALSE))),"")</f>
        <v>125.17487666593036</v>
      </c>
      <c r="H60" s="137">
        <f ca="1">IFERROR(IF((VLOOKUP($E60,'Res&amp;Reablement Backsheet'!$D$5:$W$183,H$9,FALSE))="","",(VLOOKUP($E60,'Res&amp;Reablement Backsheet'!$D$5:$W$183,H$9,FALSE))),"")</f>
        <v>148.20621486226619</v>
      </c>
      <c r="I60" s="137">
        <f ca="1">IFERROR(IF((VLOOKUP($E60,'Res&amp;Reablement Backsheet'!$D$5:$W$183,I$9,FALSE))="","",(VLOOKUP($E60,'Res&amp;Reablement Backsheet'!$D$5:$W$183,I$9,FALSE))),"")</f>
        <v>138.40745685484364</v>
      </c>
    </row>
    <row r="61" spans="1:9" ht="15" customHeight="1" x14ac:dyDescent="0.3">
      <c r="A61" s="56">
        <v>49</v>
      </c>
      <c r="B61" s="97" t="str">
        <f ca="1">IFERROR(IF((VLOOKUP($E61,'Org List'!$AJ$10:$AL$188,3,FALSE))="","",(VLOOKUP($E61,'Org List'!$AJ$10:$AL$188,3,FALSE))),"")</f>
        <v>Midlands and East of England Commissioning Region</v>
      </c>
      <c r="C61" s="98" t="str">
        <f ca="1">IFERROR(IF((VLOOKUP($E61,'Org List'!$AO$10:$AQ$188,3,FALSE))="","",(VLOOKUP($E61,'Org List'!$AO$10:$AQ$188,3,FALSE))),"")</f>
        <v>East Region</v>
      </c>
      <c r="D61" s="99" t="str">
        <f ca="1">IFERROR(IF((VLOOKUP($E61,'Org List'!$AT$10:$AV$188,3,FALSE))="","",(VLOOKUP($E61,'Org List'!$AT$10:$AV$188,3,FALSE))),"")</f>
        <v>NHS England Midlands And East (East)</v>
      </c>
      <c r="E61" s="97" t="str">
        <f t="shared" ca="1" si="1"/>
        <v>E10000003</v>
      </c>
      <c r="F61" s="99" t="str">
        <f ca="1">IF(E61="","",VLOOKUP(E61,'Org List'!$J$9:$K$488,2,0))</f>
        <v>Cambridgeshire</v>
      </c>
      <c r="G61" s="137">
        <f ca="1">IFERROR(IF((VLOOKUP($E61,'Res&amp;Reablement Backsheet'!$D$5:$W$183,G$9,FALSE))="","",(VLOOKUP($E61,'Res&amp;Reablement Backsheet'!$D$5:$W$183,G$9,FALSE))),"")</f>
        <v>120.97366180227266</v>
      </c>
      <c r="H61" s="137">
        <f ca="1">IFERROR(IF((VLOOKUP($E61,'Res&amp;Reablement Backsheet'!$D$5:$W$183,H$9,FALSE))="","",(VLOOKUP($E61,'Res&amp;Reablement Backsheet'!$D$5:$W$183,H$9,FALSE))),"")</f>
        <v>113.09838975924254</v>
      </c>
      <c r="I61" s="137">
        <f ca="1">IFERROR(IF((VLOOKUP($E61,'Res&amp;Reablement Backsheet'!$D$5:$W$183,I$9,FALSE))="","",(VLOOKUP($E61,'Res&amp;Reablement Backsheet'!$D$5:$W$183,I$9,FALSE))),"")</f>
        <v>109.9838041548572</v>
      </c>
    </row>
    <row r="62" spans="1:9" ht="15" customHeight="1" x14ac:dyDescent="0.3">
      <c r="A62" s="56">
        <v>50</v>
      </c>
      <c r="B62" s="97" t="str">
        <f ca="1">IFERROR(IF((VLOOKUP($E62,'Org List'!$AJ$10:$AL$188,3,FALSE))="","",(VLOOKUP($E62,'Org List'!$AJ$10:$AL$188,3,FALSE))),"")</f>
        <v>London Commissioning Region</v>
      </c>
      <c r="C62" s="98" t="str">
        <f ca="1">IFERROR(IF((VLOOKUP($E62,'Org List'!$AO$10:$AQ$188,3,FALSE))="","",(VLOOKUP($E62,'Org List'!$AO$10:$AQ$188,3,FALSE))),"")</f>
        <v>London Region</v>
      </c>
      <c r="D62" s="99" t="str">
        <f ca="1">IFERROR(IF((VLOOKUP($E62,'Org List'!$AT$10:$AV$188,3,FALSE))="","",(VLOOKUP($E62,'Org List'!$AT$10:$AV$188,3,FALSE))),"")</f>
        <v>NHS England London</v>
      </c>
      <c r="E62" s="97" t="str">
        <f t="shared" ca="1" si="1"/>
        <v>E09000007</v>
      </c>
      <c r="F62" s="99" t="str">
        <f ca="1">IF(E62="","",VLOOKUP(E62,'Org List'!$J$9:$K$488,2,0))</f>
        <v>Camden</v>
      </c>
      <c r="G62" s="137">
        <f ca="1">IFERROR(IF((VLOOKUP($E62,'Res&amp;Reablement Backsheet'!$D$5:$W$183,G$9,FALSE))="","",(VLOOKUP($E62,'Res&amp;Reablement Backsheet'!$D$5:$W$183,G$9,FALSE))),"")</f>
        <v>68.072504670668195</v>
      </c>
      <c r="H62" s="137">
        <f ca="1">IFERROR(IF((VLOOKUP($E62,'Res&amp;Reablement Backsheet'!$D$5:$W$183,H$9,FALSE))="","",(VLOOKUP($E62,'Res&amp;Reablement Backsheet'!$D$5:$W$183,H$9,FALSE))),"")</f>
        <v>65.625795835210695</v>
      </c>
      <c r="I62" s="137">
        <f ca="1">IFERROR(IF((VLOOKUP($E62,'Res&amp;Reablement Backsheet'!$D$5:$W$183,I$9,FALSE))="","",(VLOOKUP($E62,'Res&amp;Reablement Backsheet'!$D$5:$W$183,I$9,FALSE))),"")</f>
        <v>58.769369404666286</v>
      </c>
    </row>
    <row r="63" spans="1:9" ht="15" customHeight="1" x14ac:dyDescent="0.3">
      <c r="A63" s="56">
        <v>51</v>
      </c>
      <c r="B63" s="97" t="str">
        <f ca="1">IFERROR(IF((VLOOKUP($E63,'Org List'!$AJ$10:$AL$188,3,FALSE))="","",(VLOOKUP($E63,'Org List'!$AJ$10:$AL$188,3,FALSE))),"")</f>
        <v>Midlands and East of England Commissioning Region</v>
      </c>
      <c r="C63" s="98" t="str">
        <f ca="1">IFERROR(IF((VLOOKUP($E63,'Org List'!$AO$10:$AQ$188,3,FALSE))="","",(VLOOKUP($E63,'Org List'!$AO$10:$AQ$188,3,FALSE))),"")</f>
        <v>East Region</v>
      </c>
      <c r="D63" s="99" t="str">
        <f ca="1">IFERROR(IF((VLOOKUP($E63,'Org List'!$AT$10:$AV$188,3,FALSE))="","",(VLOOKUP($E63,'Org List'!$AT$10:$AV$188,3,FALSE))),"")</f>
        <v>NHS England Midlands And East (Central Midlands)</v>
      </c>
      <c r="E63" s="97" t="str">
        <f t="shared" ca="1" si="1"/>
        <v>E06000056</v>
      </c>
      <c r="F63" s="99" t="str">
        <f ca="1">IF(E63="","",VLOOKUP(E63,'Org List'!$J$9:$K$488,2,0))</f>
        <v>Central Bedfordshire</v>
      </c>
      <c r="G63" s="137">
        <f ca="1">IFERROR(IF((VLOOKUP($E63,'Res&amp;Reablement Backsheet'!$D$5:$W$183,G$9,FALSE))="","",(VLOOKUP($E63,'Res&amp;Reablement Backsheet'!$D$5:$W$183,G$9,FALSE))),"")</f>
        <v>114.78239941498003</v>
      </c>
      <c r="H63" s="137">
        <f ca="1">IFERROR(IF((VLOOKUP($E63,'Res&amp;Reablement Backsheet'!$D$5:$W$183,H$9,FALSE))="","",(VLOOKUP($E63,'Res&amp;Reablement Backsheet'!$D$5:$W$183,H$9,FALSE))),"")</f>
        <v>114.83157273505017</v>
      </c>
      <c r="I63" s="137">
        <f ca="1">IFERROR(IF((VLOOKUP($E63,'Res&amp;Reablement Backsheet'!$D$5:$W$183,I$9,FALSE))="","",(VLOOKUP($E63,'Res&amp;Reablement Backsheet'!$D$5:$W$183,I$9,FALSE))),"")</f>
        <v>53.527067768927765</v>
      </c>
    </row>
    <row r="64" spans="1:9" ht="15" customHeight="1" x14ac:dyDescent="0.3">
      <c r="A64" s="56">
        <v>52</v>
      </c>
      <c r="B64" s="97" t="str">
        <f ca="1">IFERROR(IF((VLOOKUP($E64,'Org List'!$AJ$10:$AL$188,3,FALSE))="","",(VLOOKUP($E64,'Org List'!$AJ$10:$AL$188,3,FALSE))),"")</f>
        <v>North of England Commissioning Region</v>
      </c>
      <c r="C64" s="98" t="str">
        <f ca="1">IFERROR(IF((VLOOKUP($E64,'Org List'!$AO$10:$AQ$188,3,FALSE))="","",(VLOOKUP($E64,'Org List'!$AO$10:$AQ$188,3,FALSE))),"")</f>
        <v>North West Region</v>
      </c>
      <c r="D64" s="99" t="str">
        <f ca="1">IFERROR(IF((VLOOKUP($E64,'Org List'!$AT$10:$AV$188,3,FALSE))="","",(VLOOKUP($E64,'Org List'!$AT$10:$AV$188,3,FALSE))),"")</f>
        <v>NHS England North (Cheshire And Merseyside)</v>
      </c>
      <c r="E64" s="97" t="str">
        <f t="shared" ca="1" si="1"/>
        <v>E06000049</v>
      </c>
      <c r="F64" s="99" t="str">
        <f ca="1">IF(E64="","",VLOOKUP(E64,'Org List'!$J$9:$K$488,2,0))</f>
        <v>Cheshire East</v>
      </c>
      <c r="G64" s="137">
        <f ca="1">IFERROR(IF((VLOOKUP($E64,'Res&amp;Reablement Backsheet'!$D$5:$W$183,G$9,FALSE))="","",(VLOOKUP($E64,'Res&amp;Reablement Backsheet'!$D$5:$W$183,G$9,FALSE))),"")</f>
        <v>204.08771796137574</v>
      </c>
      <c r="H64" s="137">
        <f ca="1">IFERROR(IF((VLOOKUP($E64,'Res&amp;Reablement Backsheet'!$D$5:$W$183,H$9,FALSE))="","",(VLOOKUP($E64,'Res&amp;Reablement Backsheet'!$D$5:$W$183,H$9,FALSE))),"")</f>
        <v>203.29227885364276</v>
      </c>
      <c r="I64" s="137">
        <f ca="1">IFERROR(IF((VLOOKUP($E64,'Res&amp;Reablement Backsheet'!$D$5:$W$183,I$9,FALSE))="","",(VLOOKUP($E64,'Res&amp;Reablement Backsheet'!$D$5:$W$183,I$9,FALSE))),"")</f>
        <v>187.45132205985243</v>
      </c>
    </row>
    <row r="65" spans="1:9" ht="15" customHeight="1" x14ac:dyDescent="0.3">
      <c r="A65" s="56">
        <v>53</v>
      </c>
      <c r="B65" s="97" t="str">
        <f ca="1">IFERROR(IF((VLOOKUP($E65,'Org List'!$AJ$10:$AL$188,3,FALSE))="","",(VLOOKUP($E65,'Org List'!$AJ$10:$AL$188,3,FALSE))),"")</f>
        <v>North of England Commissioning Region</v>
      </c>
      <c r="C65" s="98" t="str">
        <f ca="1">IFERROR(IF((VLOOKUP($E65,'Org List'!$AO$10:$AQ$188,3,FALSE))="","",(VLOOKUP($E65,'Org List'!$AO$10:$AQ$188,3,FALSE))),"")</f>
        <v>North West Region</v>
      </c>
      <c r="D65" s="99" t="str">
        <f ca="1">IFERROR(IF((VLOOKUP($E65,'Org List'!$AT$10:$AV$188,3,FALSE))="","",(VLOOKUP($E65,'Org List'!$AT$10:$AV$188,3,FALSE))),"")</f>
        <v>NHS England North (Cheshire And Merseyside)</v>
      </c>
      <c r="E65" s="97" t="str">
        <f t="shared" ca="1" si="1"/>
        <v>E06000050</v>
      </c>
      <c r="F65" s="99" t="str">
        <f ca="1">IF(E65="","",VLOOKUP(E65,'Org List'!$J$9:$K$488,2,0))</f>
        <v>Cheshire West and Chester</v>
      </c>
      <c r="G65" s="137">
        <f ca="1">IFERROR(IF((VLOOKUP($E65,'Res&amp;Reablement Backsheet'!$D$5:$W$183,G$9,FALSE))="","",(VLOOKUP($E65,'Res&amp;Reablement Backsheet'!$D$5:$W$183,G$9,FALSE))),"")</f>
        <v>169.42980924284197</v>
      </c>
      <c r="H65" s="137">
        <f ca="1">IFERROR(IF((VLOOKUP($E65,'Res&amp;Reablement Backsheet'!$D$5:$W$183,H$9,FALSE))="","",(VLOOKUP($E65,'Res&amp;Reablement Backsheet'!$D$5:$W$183,H$9,FALSE))),"")</f>
        <v>164.38740755517136</v>
      </c>
      <c r="I65" s="137">
        <f ca="1">IFERROR(IF((VLOOKUP($E65,'Res&amp;Reablement Backsheet'!$D$5:$W$183,I$9,FALSE))="","",(VLOOKUP($E65,'Res&amp;Reablement Backsheet'!$D$5:$W$183,I$9,FALSE))),"")</f>
        <v>155.15215993971231</v>
      </c>
    </row>
    <row r="66" spans="1:9" ht="15" customHeight="1" x14ac:dyDescent="0.3">
      <c r="A66" s="56">
        <v>54</v>
      </c>
      <c r="B66" s="97" t="str">
        <f ca="1">IFERROR(IF((VLOOKUP($E66,'Org List'!$AJ$10:$AL$188,3,FALSE))="","",(VLOOKUP($E66,'Org List'!$AJ$10:$AL$188,3,FALSE))),"")</f>
        <v>London Commissioning Region</v>
      </c>
      <c r="C66" s="98" t="str">
        <f ca="1">IFERROR(IF((VLOOKUP($E66,'Org List'!$AO$10:$AQ$188,3,FALSE))="","",(VLOOKUP($E66,'Org List'!$AO$10:$AQ$188,3,FALSE))),"")</f>
        <v>London Region</v>
      </c>
      <c r="D66" s="99" t="str">
        <f ca="1">IFERROR(IF((VLOOKUP($E66,'Org List'!$AT$10:$AV$188,3,FALSE))="","",(VLOOKUP($E66,'Org List'!$AT$10:$AV$188,3,FALSE))),"")</f>
        <v>NHS England London</v>
      </c>
      <c r="E66" s="97" t="str">
        <f t="shared" ca="1" si="1"/>
        <v>E09000001</v>
      </c>
      <c r="F66" s="99" t="str">
        <f ca="1">IF(E66="","",VLOOKUP(E66,'Org List'!$J$9:$K$488,2,0))</f>
        <v>City of London</v>
      </c>
      <c r="G66" s="137">
        <f ca="1">IFERROR(IF((VLOOKUP($E66,'Res&amp;Reablement Backsheet'!$D$5:$W$183,G$9,FALSE))="","",(VLOOKUP($E66,'Res&amp;Reablement Backsheet'!$D$5:$W$183,G$9,FALSE))),"")</f>
        <v>48.844024747639203</v>
      </c>
      <c r="H66" s="137">
        <f ca="1">IFERROR(IF((VLOOKUP($E66,'Res&amp;Reablement Backsheet'!$D$5:$W$183,H$9,FALSE))="","",(VLOOKUP($E66,'Res&amp;Reablement Backsheet'!$D$5:$W$183,H$9,FALSE))),"")</f>
        <v>156.25</v>
      </c>
      <c r="I66" s="137">
        <f ca="1">IFERROR(IF((VLOOKUP($E66,'Res&amp;Reablement Backsheet'!$D$5:$W$183,I$9,FALSE))="","",(VLOOKUP($E66,'Res&amp;Reablement Backsheet'!$D$5:$W$183,I$9,FALSE))),"")</f>
        <v>15.625</v>
      </c>
    </row>
    <row r="67" spans="1:9" ht="15" customHeight="1" x14ac:dyDescent="0.3">
      <c r="A67" s="56">
        <v>55</v>
      </c>
      <c r="B67" s="97" t="str">
        <f ca="1">IFERROR(IF((VLOOKUP($E67,'Org List'!$AJ$10:$AL$188,3,FALSE))="","",(VLOOKUP($E67,'Org List'!$AJ$10:$AL$188,3,FALSE))),"")</f>
        <v>South West England Commissioning Region</v>
      </c>
      <c r="C67" s="98" t="str">
        <f ca="1">IFERROR(IF((VLOOKUP($E67,'Org List'!$AO$10:$AQ$188,3,FALSE))="","",(VLOOKUP($E67,'Org List'!$AO$10:$AQ$188,3,FALSE))),"")</f>
        <v>South West Region</v>
      </c>
      <c r="D67" s="99" t="str">
        <f ca="1">IFERROR(IF((VLOOKUP($E67,'Org List'!$AT$10:$AV$188,3,FALSE))="","",(VLOOKUP($E67,'Org List'!$AT$10:$AV$188,3,FALSE))),"")</f>
        <v>NHS England South West (South West South)</v>
      </c>
      <c r="E67" s="97" t="str">
        <f t="shared" ca="1" si="1"/>
        <v>E06000052</v>
      </c>
      <c r="F67" s="99" t="str">
        <f ca="1">IF(E67="","",VLOOKUP(E67,'Org List'!$J$9:$K$488,2,0))</f>
        <v>Cornwall &amp; Scilly</v>
      </c>
      <c r="G67" s="137">
        <f ca="1">IFERROR(IF((VLOOKUP($E67,'Res&amp;Reablement Backsheet'!$D$5:$W$183,G$9,FALSE))="","",(VLOOKUP($E67,'Res&amp;Reablement Backsheet'!$D$5:$W$183,G$9,FALSE))),"")</f>
        <v>146.39762037322521</v>
      </c>
      <c r="H67" s="137">
        <f ca="1">IFERROR(IF((VLOOKUP($E67,'Res&amp;Reablement Backsheet'!$D$5:$W$183,H$9,FALSE))="","",(VLOOKUP($E67,'Res&amp;Reablement Backsheet'!$D$5:$W$183,H$9,FALSE))),"")</f>
        <v>133.0559689959864</v>
      </c>
      <c r="I67" s="137">
        <f ca="1">IFERROR(IF((VLOOKUP($E67,'Res&amp;Reablement Backsheet'!$D$5:$W$183,I$9,FALSE))="","",(VLOOKUP($E67,'Res&amp;Reablement Backsheet'!$D$5:$W$183,I$9,FALSE))),"")</f>
        <v>132.83676641114951</v>
      </c>
    </row>
    <row r="68" spans="1:9" ht="15" customHeight="1" x14ac:dyDescent="0.3">
      <c r="A68" s="56">
        <v>56</v>
      </c>
      <c r="B68" s="97" t="str">
        <f ca="1">IFERROR(IF((VLOOKUP($E68,'Org List'!$AJ$10:$AL$188,3,FALSE))="","",(VLOOKUP($E68,'Org List'!$AJ$10:$AL$188,3,FALSE))),"")</f>
        <v>North of England Commissioning Region</v>
      </c>
      <c r="C68" s="98" t="str">
        <f ca="1">IFERROR(IF((VLOOKUP($E68,'Org List'!$AO$10:$AQ$188,3,FALSE))="","",(VLOOKUP($E68,'Org List'!$AO$10:$AQ$188,3,FALSE))),"")</f>
        <v>North East Region</v>
      </c>
      <c r="D68" s="99" t="str">
        <f ca="1">IFERROR(IF((VLOOKUP($E68,'Org List'!$AT$10:$AV$188,3,FALSE))="","",(VLOOKUP($E68,'Org List'!$AT$10:$AV$188,3,FALSE))),"")</f>
        <v>NHS England North (Cumbria And North East)</v>
      </c>
      <c r="E68" s="97" t="str">
        <f t="shared" ca="1" si="1"/>
        <v>E06000047</v>
      </c>
      <c r="F68" s="99" t="str">
        <f ca="1">IF(E68="","",VLOOKUP(E68,'Org List'!$J$9:$K$488,2,0))</f>
        <v>County Durham</v>
      </c>
      <c r="G68" s="137">
        <f ca="1">IFERROR(IF((VLOOKUP($E68,'Res&amp;Reablement Backsheet'!$D$5:$W$183,G$9,FALSE))="","",(VLOOKUP($E68,'Res&amp;Reablement Backsheet'!$D$5:$W$183,G$9,FALSE))),"")</f>
        <v>190.74506826728035</v>
      </c>
      <c r="H68" s="137">
        <f ca="1">IFERROR(IF((VLOOKUP($E68,'Res&amp;Reablement Backsheet'!$D$5:$W$183,H$9,FALSE))="","",(VLOOKUP($E68,'Res&amp;Reablement Backsheet'!$D$5:$W$183,H$9,FALSE))),"")</f>
        <v>186.70737990461379</v>
      </c>
      <c r="I68" s="137">
        <f ca="1">IFERROR(IF((VLOOKUP($E68,'Res&amp;Reablement Backsheet'!$D$5:$W$183,I$9,FALSE))="","",(VLOOKUP($E68,'Res&amp;Reablement Backsheet'!$D$5:$W$183,I$9,FALSE))),"")</f>
        <v>177.72651859274629</v>
      </c>
    </row>
    <row r="69" spans="1:9" ht="15" customHeight="1" x14ac:dyDescent="0.3">
      <c r="A69" s="56">
        <v>57</v>
      </c>
      <c r="B69" s="97" t="str">
        <f ca="1">IFERROR(IF((VLOOKUP($E69,'Org List'!$AJ$10:$AL$188,3,FALSE))="","",(VLOOKUP($E69,'Org List'!$AJ$10:$AL$188,3,FALSE))),"")</f>
        <v>Midlands and East of England Commissioning Region</v>
      </c>
      <c r="C69" s="98" t="str">
        <f ca="1">IFERROR(IF((VLOOKUP($E69,'Org List'!$AO$10:$AQ$188,3,FALSE))="","",(VLOOKUP($E69,'Org List'!$AO$10:$AQ$188,3,FALSE))),"")</f>
        <v>West Midlands Region</v>
      </c>
      <c r="D69" s="99" t="str">
        <f ca="1">IFERROR(IF((VLOOKUP($E69,'Org List'!$AT$10:$AV$188,3,FALSE))="","",(VLOOKUP($E69,'Org List'!$AT$10:$AV$188,3,FALSE))),"")</f>
        <v>NHS England Midlands And East (West Midlands)</v>
      </c>
      <c r="E69" s="97" t="str">
        <f t="shared" ca="1" si="1"/>
        <v>E08000026</v>
      </c>
      <c r="F69" s="99" t="str">
        <f ca="1">IF(E69="","",VLOOKUP(E69,'Org List'!$J$9:$K$488,2,0))</f>
        <v>Coventry</v>
      </c>
      <c r="G69" s="137">
        <f ca="1">IFERROR(IF((VLOOKUP($E69,'Res&amp;Reablement Backsheet'!$D$5:$W$183,G$9,FALSE))="","",(VLOOKUP($E69,'Res&amp;Reablement Backsheet'!$D$5:$W$183,G$9,FALSE))),"")</f>
        <v>108.81038795783506</v>
      </c>
      <c r="H69" s="137">
        <f ca="1">IFERROR(IF((VLOOKUP($E69,'Res&amp;Reablement Backsheet'!$D$5:$W$183,H$9,FALSE))="","",(VLOOKUP($E69,'Res&amp;Reablement Backsheet'!$D$5:$W$183,H$9,FALSE))),"")</f>
        <v>109.70927043335162</v>
      </c>
      <c r="I69" s="137">
        <f ca="1">IFERROR(IF((VLOOKUP($E69,'Res&amp;Reablement Backsheet'!$D$5:$W$183,I$9,FALSE))="","",(VLOOKUP($E69,'Res&amp;Reablement Backsheet'!$D$5:$W$183,I$9,FALSE))),"")</f>
        <v>110.06317130571726</v>
      </c>
    </row>
    <row r="70" spans="1:9" ht="15" customHeight="1" x14ac:dyDescent="0.3">
      <c r="A70" s="56">
        <v>58</v>
      </c>
      <c r="B70" s="97" t="str">
        <f ca="1">IFERROR(IF((VLOOKUP($E70,'Org List'!$AJ$10:$AL$188,3,FALSE))="","",(VLOOKUP($E70,'Org List'!$AJ$10:$AL$188,3,FALSE))),"")</f>
        <v>London Commissioning Region</v>
      </c>
      <c r="C70" s="98" t="str">
        <f ca="1">IFERROR(IF((VLOOKUP($E70,'Org List'!$AO$10:$AQ$188,3,FALSE))="","",(VLOOKUP($E70,'Org List'!$AO$10:$AQ$188,3,FALSE))),"")</f>
        <v>London Region</v>
      </c>
      <c r="D70" s="99" t="str">
        <f ca="1">IFERROR(IF((VLOOKUP($E70,'Org List'!$AT$10:$AV$188,3,FALSE))="","",(VLOOKUP($E70,'Org List'!$AT$10:$AV$188,3,FALSE))),"")</f>
        <v>NHS England London</v>
      </c>
      <c r="E70" s="97" t="str">
        <f t="shared" ca="1" si="1"/>
        <v>E09000008</v>
      </c>
      <c r="F70" s="99" t="str">
        <f ca="1">IF(E70="","",VLOOKUP(E70,'Org List'!$J$9:$K$488,2,0))</f>
        <v>Croydon</v>
      </c>
      <c r="G70" s="137">
        <f ca="1">IFERROR(IF((VLOOKUP($E70,'Res&amp;Reablement Backsheet'!$D$5:$W$183,G$9,FALSE))="","",(VLOOKUP($E70,'Res&amp;Reablement Backsheet'!$D$5:$W$183,G$9,FALSE))),"")</f>
        <v>21.81017531226632</v>
      </c>
      <c r="H70" s="137">
        <f ca="1">IFERROR(IF((VLOOKUP($E70,'Res&amp;Reablement Backsheet'!$D$5:$W$183,H$9,FALSE))="","",(VLOOKUP($E70,'Res&amp;Reablement Backsheet'!$D$5:$W$183,H$9,FALSE))),"")</f>
        <v>74.466838124263091</v>
      </c>
      <c r="I70" s="137">
        <f ca="1">IFERROR(IF((VLOOKUP($E70,'Res&amp;Reablement Backsheet'!$D$5:$W$183,I$9,FALSE))="","",(VLOOKUP($E70,'Res&amp;Reablement Backsheet'!$D$5:$W$183,I$9,FALSE))),"")</f>
        <v>49.644558749508725</v>
      </c>
    </row>
    <row r="71" spans="1:9" ht="15" customHeight="1" x14ac:dyDescent="0.3">
      <c r="A71" s="56">
        <v>59</v>
      </c>
      <c r="B71" s="97" t="str">
        <f ca="1">IFERROR(IF((VLOOKUP($E71,'Org List'!$AJ$10:$AL$188,3,FALSE))="","",(VLOOKUP($E71,'Org List'!$AJ$10:$AL$188,3,FALSE))),"")</f>
        <v>North of England Commissioning Region</v>
      </c>
      <c r="C71" s="98" t="str">
        <f ca="1">IFERROR(IF((VLOOKUP($E71,'Org List'!$AO$10:$AQ$188,3,FALSE))="","",(VLOOKUP($E71,'Org List'!$AO$10:$AQ$188,3,FALSE))),"")</f>
        <v>North West Region</v>
      </c>
      <c r="D71" s="99" t="str">
        <f ca="1">IFERROR(IF((VLOOKUP($E71,'Org List'!$AT$10:$AV$188,3,FALSE))="","",(VLOOKUP($E71,'Org List'!$AT$10:$AV$188,3,FALSE))),"")</f>
        <v>NHS England North (Cumbria And North East)</v>
      </c>
      <c r="E71" s="97" t="str">
        <f t="shared" ca="1" si="1"/>
        <v>E10000006</v>
      </c>
      <c r="F71" s="99" t="str">
        <f ca="1">IF(E71="","",VLOOKUP(E71,'Org List'!$J$9:$K$488,2,0))</f>
        <v>Cumbria</v>
      </c>
      <c r="G71" s="137">
        <f ca="1">IFERROR(IF((VLOOKUP($E71,'Res&amp;Reablement Backsheet'!$D$5:$W$183,G$9,FALSE))="","",(VLOOKUP($E71,'Res&amp;Reablement Backsheet'!$D$5:$W$183,G$9,FALSE))),"")</f>
        <v>193.08918060241854</v>
      </c>
      <c r="H71" s="137">
        <f ca="1">IFERROR(IF((VLOOKUP($E71,'Res&amp;Reablement Backsheet'!$D$5:$W$183,H$9,FALSE))="","",(VLOOKUP($E71,'Res&amp;Reablement Backsheet'!$D$5:$W$183,H$9,FALSE))),"")</f>
        <v>193.22195139383513</v>
      </c>
      <c r="I71" s="137">
        <f ca="1">IFERROR(IF((VLOOKUP($E71,'Res&amp;Reablement Backsheet'!$D$5:$W$183,I$9,FALSE))="","",(VLOOKUP($E71,'Res&amp;Reablement Backsheet'!$D$5:$W$183,I$9,FALSE))),"")</f>
        <v>174.24479545336919</v>
      </c>
    </row>
    <row r="72" spans="1:9" ht="15" customHeight="1" x14ac:dyDescent="0.3">
      <c r="A72" s="56">
        <v>60</v>
      </c>
      <c r="B72" s="97" t="str">
        <f ca="1">IFERROR(IF((VLOOKUP($E72,'Org List'!$AJ$10:$AL$188,3,FALSE))="","",(VLOOKUP($E72,'Org List'!$AJ$10:$AL$188,3,FALSE))),"")</f>
        <v>North of England Commissioning Region</v>
      </c>
      <c r="C72" s="98" t="str">
        <f ca="1">IFERROR(IF((VLOOKUP($E72,'Org List'!$AO$10:$AQ$188,3,FALSE))="","",(VLOOKUP($E72,'Org List'!$AO$10:$AQ$188,3,FALSE))),"")</f>
        <v>North East Region</v>
      </c>
      <c r="D72" s="99" t="str">
        <f ca="1">IFERROR(IF((VLOOKUP($E72,'Org List'!$AT$10:$AV$188,3,FALSE))="","",(VLOOKUP($E72,'Org List'!$AT$10:$AV$188,3,FALSE))),"")</f>
        <v>NHS England North (Cumbria And North East)</v>
      </c>
      <c r="E72" s="97" t="str">
        <f t="shared" ca="1" si="1"/>
        <v>E06000005</v>
      </c>
      <c r="F72" s="99" t="str">
        <f ca="1">IF(E72="","",VLOOKUP(E72,'Org List'!$J$9:$K$488,2,0))</f>
        <v>Darlington</v>
      </c>
      <c r="G72" s="137">
        <f ca="1">IFERROR(IF((VLOOKUP($E72,'Res&amp;Reablement Backsheet'!$D$5:$W$183,G$9,FALSE))="","",(VLOOKUP($E72,'Res&amp;Reablement Backsheet'!$D$5:$W$183,G$9,FALSE))),"")</f>
        <v>198.21842237241182</v>
      </c>
      <c r="H72" s="137">
        <f ca="1">IFERROR(IF((VLOOKUP($E72,'Res&amp;Reablement Backsheet'!$D$5:$W$183,H$9,FALSE))="","",(VLOOKUP($E72,'Res&amp;Reablement Backsheet'!$D$5:$W$183,H$9,FALSE))),"")</f>
        <v>197.92300079884586</v>
      </c>
      <c r="I72" s="137">
        <f ca="1">IFERROR(IF((VLOOKUP($E72,'Res&amp;Reablement Backsheet'!$D$5:$W$183,I$9,FALSE))="","",(VLOOKUP($E72,'Res&amp;Reablement Backsheet'!$D$5:$W$183,I$9,FALSE))),"")</f>
        <v>168.11531995564619</v>
      </c>
    </row>
    <row r="73" spans="1:9" ht="15" customHeight="1" x14ac:dyDescent="0.3">
      <c r="A73" s="56">
        <v>61</v>
      </c>
      <c r="B73" s="97" t="str">
        <f ca="1">IFERROR(IF((VLOOKUP($E73,'Org List'!$AJ$10:$AL$188,3,FALSE))="","",(VLOOKUP($E73,'Org List'!$AJ$10:$AL$188,3,FALSE))),"")</f>
        <v>Midlands and East of England Commissioning Region</v>
      </c>
      <c r="C73" s="98" t="str">
        <f ca="1">IFERROR(IF((VLOOKUP($E73,'Org List'!$AO$10:$AQ$188,3,FALSE))="","",(VLOOKUP($E73,'Org List'!$AO$10:$AQ$188,3,FALSE))),"")</f>
        <v>East Midlands Region</v>
      </c>
      <c r="D73" s="99" t="str">
        <f ca="1">IFERROR(IF((VLOOKUP($E73,'Org List'!$AT$10:$AV$188,3,FALSE))="","",(VLOOKUP($E73,'Org List'!$AT$10:$AV$188,3,FALSE))),"")</f>
        <v>NHS England Midlands And East (North Midlands)</v>
      </c>
      <c r="E73" s="97" t="str">
        <f t="shared" ca="1" si="1"/>
        <v>E06000015</v>
      </c>
      <c r="F73" s="99" t="str">
        <f ca="1">IF(E73="","",VLOOKUP(E73,'Org List'!$J$9:$K$488,2,0))</f>
        <v>Derby</v>
      </c>
      <c r="G73" s="137">
        <f ca="1">IFERROR(IF((VLOOKUP($E73,'Res&amp;Reablement Backsheet'!$D$5:$W$183,G$9,FALSE))="","",(VLOOKUP($E73,'Res&amp;Reablement Backsheet'!$D$5:$W$183,G$9,FALSE))),"")</f>
        <v>119.86327460371474</v>
      </c>
      <c r="H73" s="137">
        <f ca="1">IFERROR(IF((VLOOKUP($E73,'Res&amp;Reablement Backsheet'!$D$5:$W$183,H$9,FALSE))="","",(VLOOKUP($E73,'Res&amp;Reablement Backsheet'!$D$5:$W$183,H$9,FALSE))),"")</f>
        <v>129.20289414482883</v>
      </c>
      <c r="I73" s="137">
        <f ca="1">IFERROR(IF((VLOOKUP($E73,'Res&amp;Reablement Backsheet'!$D$5:$W$183,I$9,FALSE))="","",(VLOOKUP($E73,'Res&amp;Reablement Backsheet'!$D$5:$W$183,I$9,FALSE))),"")</f>
        <v>132.24296224235422</v>
      </c>
    </row>
    <row r="74" spans="1:9" ht="15" customHeight="1" x14ac:dyDescent="0.3">
      <c r="A74" s="56">
        <v>62</v>
      </c>
      <c r="B74" s="97" t="str">
        <f ca="1">IFERROR(IF((VLOOKUP($E74,'Org List'!$AJ$10:$AL$188,3,FALSE))="","",(VLOOKUP($E74,'Org List'!$AJ$10:$AL$188,3,FALSE))),"")</f>
        <v>Midlands and East of England Commissioning Region</v>
      </c>
      <c r="C74" s="98" t="str">
        <f ca="1">IFERROR(IF((VLOOKUP($E74,'Org List'!$AO$10:$AQ$188,3,FALSE))="","",(VLOOKUP($E74,'Org List'!$AO$10:$AQ$188,3,FALSE))),"")</f>
        <v>East Midlands Region</v>
      </c>
      <c r="D74" s="99" t="str">
        <f ca="1">IFERROR(IF((VLOOKUP($E74,'Org List'!$AT$10:$AV$188,3,FALSE))="","",(VLOOKUP($E74,'Org List'!$AT$10:$AV$188,3,FALSE))),"")</f>
        <v>NHS England Midlands And East (North Midlands)</v>
      </c>
      <c r="E74" s="97" t="str">
        <f t="shared" ca="1" si="1"/>
        <v>E10000007</v>
      </c>
      <c r="F74" s="99" t="str">
        <f ca="1">IF(E74="","",VLOOKUP(E74,'Org List'!$J$9:$K$488,2,0))</f>
        <v>Derbyshire</v>
      </c>
      <c r="G74" s="137">
        <f ca="1">IFERROR(IF((VLOOKUP($E74,'Res&amp;Reablement Backsheet'!$D$5:$W$183,G$9,FALSE))="","",(VLOOKUP($E74,'Res&amp;Reablement Backsheet'!$D$5:$W$183,G$9,FALSE))),"")</f>
        <v>171.38122854775713</v>
      </c>
      <c r="H74" s="137">
        <f ca="1">IFERROR(IF((VLOOKUP($E74,'Res&amp;Reablement Backsheet'!$D$5:$W$183,H$9,FALSE))="","",(VLOOKUP($E74,'Res&amp;Reablement Backsheet'!$D$5:$W$183,H$9,FALSE))),"")</f>
        <v>181.25838398289471</v>
      </c>
      <c r="I74" s="137">
        <f ca="1">IFERROR(IF((VLOOKUP($E74,'Res&amp;Reablement Backsheet'!$D$5:$W$183,I$9,FALSE))="","",(VLOOKUP($E74,'Res&amp;Reablement Backsheet'!$D$5:$W$183,I$9,FALSE))),"")</f>
        <v>185.17156153002114</v>
      </c>
    </row>
    <row r="75" spans="1:9" ht="15" customHeight="1" x14ac:dyDescent="0.3">
      <c r="A75" s="56">
        <v>63</v>
      </c>
      <c r="B75" s="97" t="str">
        <f ca="1">IFERROR(IF((VLOOKUP($E75,'Org List'!$AJ$10:$AL$188,3,FALSE))="","",(VLOOKUP($E75,'Org List'!$AJ$10:$AL$188,3,FALSE))),"")</f>
        <v>South West England Commissioning Region</v>
      </c>
      <c r="C75" s="98" t="str">
        <f ca="1">IFERROR(IF((VLOOKUP($E75,'Org List'!$AO$10:$AQ$188,3,FALSE))="","",(VLOOKUP($E75,'Org List'!$AO$10:$AQ$188,3,FALSE))),"")</f>
        <v>South West Region</v>
      </c>
      <c r="D75" s="99" t="str">
        <f ca="1">IFERROR(IF((VLOOKUP($E75,'Org List'!$AT$10:$AV$188,3,FALSE))="","",(VLOOKUP($E75,'Org List'!$AT$10:$AV$188,3,FALSE))),"")</f>
        <v>NHS England South West (South West South)</v>
      </c>
      <c r="E75" s="97" t="str">
        <f t="shared" ca="1" si="1"/>
        <v>E10000008</v>
      </c>
      <c r="F75" s="99" t="str">
        <f ca="1">IF(E75="","",VLOOKUP(E75,'Org List'!$J$9:$K$488,2,0))</f>
        <v>Devon</v>
      </c>
      <c r="G75" s="137">
        <f ca="1">IFERROR(IF((VLOOKUP($E75,'Res&amp;Reablement Backsheet'!$D$5:$W$183,G$9,FALSE))="","",(VLOOKUP($E75,'Res&amp;Reablement Backsheet'!$D$5:$W$183,G$9,FALSE))),"")</f>
        <v>166.38123181926937</v>
      </c>
      <c r="H75" s="137">
        <f ca="1">IFERROR(IF((VLOOKUP($E75,'Res&amp;Reablement Backsheet'!$D$5:$W$183,H$9,FALSE))="","",(VLOOKUP($E75,'Res&amp;Reablement Backsheet'!$D$5:$W$183,H$9,FALSE))),"")</f>
        <v>164.52616619788901</v>
      </c>
      <c r="I75" s="137">
        <f ca="1">IFERROR(IF((VLOOKUP($E75,'Res&amp;Reablement Backsheet'!$D$5:$W$183,I$9,FALSE))="","",(VLOOKUP($E75,'Res&amp;Reablement Backsheet'!$D$5:$W$183,I$9,FALSE))),"")</f>
        <v>144.13550605415821</v>
      </c>
    </row>
    <row r="76" spans="1:9" ht="15" customHeight="1" x14ac:dyDescent="0.3">
      <c r="A76" s="56">
        <v>64</v>
      </c>
      <c r="B76" s="97" t="str">
        <f ca="1">IFERROR(IF((VLOOKUP($E76,'Org List'!$AJ$10:$AL$188,3,FALSE))="","",(VLOOKUP($E76,'Org List'!$AJ$10:$AL$188,3,FALSE))),"")</f>
        <v>North of England Commissioning Region</v>
      </c>
      <c r="C76" s="98" t="str">
        <f ca="1">IFERROR(IF((VLOOKUP($E76,'Org List'!$AO$10:$AQ$188,3,FALSE))="","",(VLOOKUP($E76,'Org List'!$AO$10:$AQ$188,3,FALSE))),"")</f>
        <v>Yorkshire and The Humber Region</v>
      </c>
      <c r="D76" s="99" t="str">
        <f ca="1">IFERROR(IF((VLOOKUP($E76,'Org List'!$AT$10:$AV$188,3,FALSE))="","",(VLOOKUP($E76,'Org List'!$AT$10:$AV$188,3,FALSE))),"")</f>
        <v>NHS England North (Yorkshire And Humber)</v>
      </c>
      <c r="E76" s="97" t="str">
        <f t="shared" ref="E76:E107" ca="1" si="2">IF($A76&gt;$L$5-1,"",INDIRECT("'Comms by AT'!D"&amp;$A76+$L$4))</f>
        <v>E08000017</v>
      </c>
      <c r="F76" s="99" t="str">
        <f ca="1">IF(E76="","",VLOOKUP(E76,'Org List'!$J$9:$K$488,2,0))</f>
        <v>Doncaster</v>
      </c>
      <c r="G76" s="137">
        <f ca="1">IFERROR(IF((VLOOKUP($E76,'Res&amp;Reablement Backsheet'!$D$5:$W$183,G$9,FALSE))="","",(VLOOKUP($E76,'Res&amp;Reablement Backsheet'!$D$5:$W$183,G$9,FALSE))),"")</f>
        <v>177.85057243067962</v>
      </c>
      <c r="H76" s="137">
        <f ca="1">IFERROR(IF((VLOOKUP($E76,'Res&amp;Reablement Backsheet'!$D$5:$W$183,H$9,FALSE))="","",(VLOOKUP($E76,'Res&amp;Reablement Backsheet'!$D$5:$W$183,H$9,FALSE))),"")</f>
        <v>152.6290455953561</v>
      </c>
      <c r="I76" s="137">
        <f ca="1">IFERROR(IF((VLOOKUP($E76,'Res&amp;Reablement Backsheet'!$D$5:$W$183,I$9,FALSE))="","",(VLOOKUP($E76,'Res&amp;Reablement Backsheet'!$D$5:$W$183,I$9,FALSE))),"")</f>
        <v>141.1098723428764</v>
      </c>
    </row>
    <row r="77" spans="1:9" ht="15" customHeight="1" x14ac:dyDescent="0.3">
      <c r="A77" s="56">
        <v>65</v>
      </c>
      <c r="B77" s="97" t="str">
        <f ca="1">IFERROR(IF((VLOOKUP($E77,'Org List'!$AJ$10:$AL$188,3,FALSE))="","",(VLOOKUP($E77,'Org List'!$AJ$10:$AL$188,3,FALSE))),"")</f>
        <v>South West England Commissioning Region</v>
      </c>
      <c r="C77" s="98" t="str">
        <f ca="1">IFERROR(IF((VLOOKUP($E77,'Org List'!$AO$10:$AQ$188,3,FALSE))="","",(VLOOKUP($E77,'Org List'!$AO$10:$AQ$188,3,FALSE))),"")</f>
        <v>South West Region</v>
      </c>
      <c r="D77" s="99" t="str">
        <f ca="1">IFERROR(IF((VLOOKUP($E77,'Org List'!$AT$10:$AV$188,3,FALSE))="","",(VLOOKUP($E77,'Org List'!$AT$10:$AV$188,3,FALSE))),"")</f>
        <v>NHS England South West (South West South)</v>
      </c>
      <c r="E77" s="97" t="str">
        <f t="shared" ca="1" si="2"/>
        <v>E10000009</v>
      </c>
      <c r="F77" s="99" t="str">
        <f ca="1">IF(E77="","",VLOOKUP(E77,'Org List'!$J$9:$K$488,2,0))</f>
        <v>Dorset</v>
      </c>
      <c r="G77" s="137">
        <f ca="1">IFERROR(IF((VLOOKUP($E77,'Res&amp;Reablement Backsheet'!$D$5:$W$183,G$9,FALSE))="","",(VLOOKUP($E77,'Res&amp;Reablement Backsheet'!$D$5:$W$183,G$9,FALSE))),"")</f>
        <v>191.74263106751192</v>
      </c>
      <c r="H77" s="137">
        <f ca="1">IFERROR(IF((VLOOKUP($E77,'Res&amp;Reablement Backsheet'!$D$5:$W$183,H$9,FALSE))="","",(VLOOKUP($E77,'Res&amp;Reablement Backsheet'!$D$5:$W$183,H$9,FALSE))),"")</f>
        <v>179.69787755242865</v>
      </c>
      <c r="I77" s="137">
        <f ca="1">IFERROR(IF((VLOOKUP($E77,'Res&amp;Reablement Backsheet'!$D$5:$W$183,I$9,FALSE))="","",(VLOOKUP($E77,'Res&amp;Reablement Backsheet'!$D$5:$W$183,I$9,FALSE))),"")</f>
        <v>181.42297717693197</v>
      </c>
    </row>
    <row r="78" spans="1:9" ht="15" customHeight="1" x14ac:dyDescent="0.3">
      <c r="A78" s="56">
        <v>66</v>
      </c>
      <c r="B78" s="97" t="str">
        <f ca="1">IFERROR(IF((VLOOKUP($E78,'Org List'!$AJ$10:$AL$188,3,FALSE))="","",(VLOOKUP($E78,'Org List'!$AJ$10:$AL$188,3,FALSE))),"")</f>
        <v>Midlands and East of England Commissioning Region</v>
      </c>
      <c r="C78" s="98" t="str">
        <f ca="1">IFERROR(IF((VLOOKUP($E78,'Org List'!$AO$10:$AQ$188,3,FALSE))="","",(VLOOKUP($E78,'Org List'!$AO$10:$AQ$188,3,FALSE))),"")</f>
        <v>West Midlands Region</v>
      </c>
      <c r="D78" s="99" t="str">
        <f ca="1">IFERROR(IF((VLOOKUP($E78,'Org List'!$AT$10:$AV$188,3,FALSE))="","",(VLOOKUP($E78,'Org List'!$AT$10:$AV$188,3,FALSE))),"")</f>
        <v>NHS England Midlands And East (West Midlands)</v>
      </c>
      <c r="E78" s="97" t="str">
        <f t="shared" ca="1" si="2"/>
        <v>E08000027</v>
      </c>
      <c r="F78" s="99" t="str">
        <f ca="1">IF(E78="","",VLOOKUP(E78,'Org List'!$J$9:$K$488,2,0))</f>
        <v>Dudley</v>
      </c>
      <c r="G78" s="137">
        <f ca="1">IFERROR(IF((VLOOKUP($E78,'Res&amp;Reablement Backsheet'!$D$5:$W$183,G$9,FALSE))="","",(VLOOKUP($E78,'Res&amp;Reablement Backsheet'!$D$5:$W$183,G$9,FALSE))),"")</f>
        <v>214.51741600740985</v>
      </c>
      <c r="H78" s="137">
        <f ca="1">IFERROR(IF((VLOOKUP($E78,'Res&amp;Reablement Backsheet'!$D$5:$W$183,H$9,FALSE))="","",(VLOOKUP($E78,'Res&amp;Reablement Backsheet'!$D$5:$W$183,H$9,FALSE))),"")</f>
        <v>207.49537125710273</v>
      </c>
      <c r="I78" s="137">
        <f ca="1">IFERROR(IF((VLOOKUP($E78,'Res&amp;Reablement Backsheet'!$D$5:$W$183,I$9,FALSE))="","",(VLOOKUP($E78,'Res&amp;Reablement Backsheet'!$D$5:$W$183,I$9,FALSE))),"")</f>
        <v>183.95262721062377</v>
      </c>
    </row>
    <row r="79" spans="1:9" ht="15" customHeight="1" x14ac:dyDescent="0.3">
      <c r="A79" s="56">
        <v>67</v>
      </c>
      <c r="B79" s="97" t="str">
        <f ca="1">IFERROR(IF((VLOOKUP($E79,'Org List'!$AJ$10:$AL$188,3,FALSE))="","",(VLOOKUP($E79,'Org List'!$AJ$10:$AL$188,3,FALSE))),"")</f>
        <v>London Commissioning Region</v>
      </c>
      <c r="C79" s="98" t="str">
        <f ca="1">IFERROR(IF((VLOOKUP($E79,'Org List'!$AO$10:$AQ$188,3,FALSE))="","",(VLOOKUP($E79,'Org List'!$AO$10:$AQ$188,3,FALSE))),"")</f>
        <v>London Region</v>
      </c>
      <c r="D79" s="99" t="str">
        <f ca="1">IFERROR(IF((VLOOKUP($E79,'Org List'!$AT$10:$AV$188,3,FALSE))="","",(VLOOKUP($E79,'Org List'!$AT$10:$AV$188,3,FALSE))),"")</f>
        <v>NHS England London</v>
      </c>
      <c r="E79" s="97" t="str">
        <f t="shared" ca="1" si="2"/>
        <v>E09000009</v>
      </c>
      <c r="F79" s="99" t="str">
        <f ca="1">IF(E79="","",VLOOKUP(E79,'Org List'!$J$9:$K$488,2,0))</f>
        <v>Ealing</v>
      </c>
      <c r="G79" s="137">
        <f ca="1">IFERROR(IF((VLOOKUP($E79,'Res&amp;Reablement Backsheet'!$D$5:$W$183,G$9,FALSE))="","",(VLOOKUP($E79,'Res&amp;Reablement Backsheet'!$D$5:$W$183,G$9,FALSE))),"")</f>
        <v>65.410928949279921</v>
      </c>
      <c r="H79" s="137">
        <f ca="1">IFERROR(IF((VLOOKUP($E79,'Res&amp;Reablement Backsheet'!$D$5:$W$183,H$9,FALSE))="","",(VLOOKUP($E79,'Res&amp;Reablement Backsheet'!$D$5:$W$183,H$9,FALSE))),"")</f>
        <v>86.639167037247176</v>
      </c>
      <c r="I79" s="137">
        <f ca="1">IFERROR(IF((VLOOKUP($E79,'Res&amp;Reablement Backsheet'!$D$5:$W$183,I$9,FALSE))="","",(VLOOKUP($E79,'Res&amp;Reablement Backsheet'!$D$5:$W$183,I$9,FALSE))),"")</f>
        <v>49.836689003726249</v>
      </c>
    </row>
    <row r="80" spans="1:9" ht="15" customHeight="1" x14ac:dyDescent="0.3">
      <c r="A80" s="56">
        <v>68</v>
      </c>
      <c r="B80" s="97" t="str">
        <f ca="1">IFERROR(IF((VLOOKUP($E80,'Org List'!$AJ$10:$AL$188,3,FALSE))="","",(VLOOKUP($E80,'Org List'!$AJ$10:$AL$188,3,FALSE))),"")</f>
        <v>North of England Commissioning Region</v>
      </c>
      <c r="C80" s="98" t="str">
        <f ca="1">IFERROR(IF((VLOOKUP($E80,'Org List'!$AO$10:$AQ$188,3,FALSE))="","",(VLOOKUP($E80,'Org List'!$AO$10:$AQ$188,3,FALSE))),"")</f>
        <v>Yorkshire and The Humber Region</v>
      </c>
      <c r="D80" s="99" t="str">
        <f ca="1">IFERROR(IF((VLOOKUP($E80,'Org List'!$AT$10:$AV$188,3,FALSE))="","",(VLOOKUP($E80,'Org List'!$AT$10:$AV$188,3,FALSE))),"")</f>
        <v>NHS England North (Yorkshire And Humber)</v>
      </c>
      <c r="E80" s="97" t="str">
        <f t="shared" ca="1" si="2"/>
        <v>E06000011</v>
      </c>
      <c r="F80" s="99" t="str">
        <f ca="1">IF(E80="","",VLOOKUP(E80,'Org List'!$J$9:$K$488,2,0))</f>
        <v>East Riding of Yorkshire</v>
      </c>
      <c r="G80" s="137">
        <f ca="1">IFERROR(IF((VLOOKUP($E80,'Res&amp;Reablement Backsheet'!$D$5:$W$183,G$9,FALSE))="","",(VLOOKUP($E80,'Res&amp;Reablement Backsheet'!$D$5:$W$183,G$9,FALSE))),"")</f>
        <v>275.95885704313173</v>
      </c>
      <c r="H80" s="137">
        <f ca="1">IFERROR(IF((VLOOKUP($E80,'Res&amp;Reablement Backsheet'!$D$5:$W$183,H$9,FALSE))="","",(VLOOKUP($E80,'Res&amp;Reablement Backsheet'!$D$5:$W$183,H$9,FALSE))),"")</f>
        <v>242.89910428686059</v>
      </c>
      <c r="I80" s="137">
        <f ca="1">IFERROR(IF((VLOOKUP($E80,'Res&amp;Reablement Backsheet'!$D$5:$W$183,I$9,FALSE))="","",(VLOOKUP($E80,'Res&amp;Reablement Backsheet'!$D$5:$W$183,I$9,FALSE))),"")</f>
        <v>218.20980818595396</v>
      </c>
    </row>
    <row r="81" spans="1:9" ht="15" customHeight="1" x14ac:dyDescent="0.3">
      <c r="A81" s="56">
        <v>69</v>
      </c>
      <c r="B81" s="97" t="str">
        <f ca="1">IFERROR(IF((VLOOKUP($E81,'Org List'!$AJ$10:$AL$188,3,FALSE))="","",(VLOOKUP($E81,'Org List'!$AJ$10:$AL$188,3,FALSE))),"")</f>
        <v>South East England Commissioning Region</v>
      </c>
      <c r="C81" s="98" t="str">
        <f ca="1">IFERROR(IF((VLOOKUP($E81,'Org List'!$AO$10:$AQ$188,3,FALSE))="","",(VLOOKUP($E81,'Org List'!$AO$10:$AQ$188,3,FALSE))),"")</f>
        <v>South East Region</v>
      </c>
      <c r="D81" s="99" t="str">
        <f ca="1">IFERROR(IF((VLOOKUP($E81,'Org List'!$AT$10:$AV$188,3,FALSE))="","",(VLOOKUP($E81,'Org List'!$AT$10:$AV$188,3,FALSE))),"")</f>
        <v>NHS England South East (Kent, Surrey and Sussex)</v>
      </c>
      <c r="E81" s="97" t="str">
        <f t="shared" ca="1" si="2"/>
        <v>E10000011</v>
      </c>
      <c r="F81" s="99" t="str">
        <f ca="1">IF(E81="","",VLOOKUP(E81,'Org List'!$J$9:$K$488,2,0))</f>
        <v>East Sussex</v>
      </c>
      <c r="G81" s="137">
        <f ca="1">IFERROR(IF((VLOOKUP($E81,'Res&amp;Reablement Backsheet'!$D$5:$W$183,G$9,FALSE))="","",(VLOOKUP($E81,'Res&amp;Reablement Backsheet'!$D$5:$W$183,G$9,FALSE))),"")</f>
        <v>162.56606360143581</v>
      </c>
      <c r="H81" s="137">
        <f ca="1">IFERROR(IF((VLOOKUP($E81,'Res&amp;Reablement Backsheet'!$D$5:$W$183,H$9,FALSE))="","",(VLOOKUP($E81,'Res&amp;Reablement Backsheet'!$D$5:$W$183,H$9,FALSE))),"")</f>
        <v>157.9959391682018</v>
      </c>
      <c r="I81" s="137">
        <f ca="1">IFERROR(IF((VLOOKUP($E81,'Res&amp;Reablement Backsheet'!$D$5:$W$183,I$9,FALSE))="","",(VLOOKUP($E81,'Res&amp;Reablement Backsheet'!$D$5:$W$183,I$9,FALSE))),"")</f>
        <v>157.77183145306961</v>
      </c>
    </row>
    <row r="82" spans="1:9" ht="15" customHeight="1" x14ac:dyDescent="0.3">
      <c r="A82" s="56">
        <v>70</v>
      </c>
      <c r="B82" s="97" t="str">
        <f ca="1">IFERROR(IF((VLOOKUP($E82,'Org List'!$AJ$10:$AL$188,3,FALSE))="","",(VLOOKUP($E82,'Org List'!$AJ$10:$AL$188,3,FALSE))),"")</f>
        <v>London Commissioning Region</v>
      </c>
      <c r="C82" s="98" t="str">
        <f ca="1">IFERROR(IF((VLOOKUP($E82,'Org List'!$AO$10:$AQ$188,3,FALSE))="","",(VLOOKUP($E82,'Org List'!$AO$10:$AQ$188,3,FALSE))),"")</f>
        <v>London Region</v>
      </c>
      <c r="D82" s="99" t="str">
        <f ca="1">IFERROR(IF((VLOOKUP($E82,'Org List'!$AT$10:$AV$188,3,FALSE))="","",(VLOOKUP($E82,'Org List'!$AT$10:$AV$188,3,FALSE))),"")</f>
        <v>NHS England London</v>
      </c>
      <c r="E82" s="97" t="str">
        <f t="shared" ca="1" si="2"/>
        <v>E09000010</v>
      </c>
      <c r="F82" s="99" t="str">
        <f ca="1">IF(E82="","",VLOOKUP(E82,'Org List'!$J$9:$K$488,2,0))</f>
        <v>Enfield</v>
      </c>
      <c r="G82" s="137">
        <f ca="1">IFERROR(IF((VLOOKUP($E82,'Res&amp;Reablement Backsheet'!$D$5:$W$183,G$9,FALSE))="","",(VLOOKUP($E82,'Res&amp;Reablement Backsheet'!$D$5:$W$183,G$9,FALSE))),"")</f>
        <v>94.674460859160661</v>
      </c>
      <c r="H82" s="137">
        <f ca="1">IFERROR(IF((VLOOKUP($E82,'Res&amp;Reablement Backsheet'!$D$5:$W$183,H$9,FALSE))="","",(VLOOKUP($E82,'Res&amp;Reablement Backsheet'!$D$5:$W$183,H$9,FALSE))),"")</f>
        <v>90.545445765290111</v>
      </c>
      <c r="I82" s="137">
        <f ca="1">IFERROR(IF((VLOOKUP($E82,'Res&amp;Reablement Backsheet'!$D$5:$W$183,I$9,FALSE))="","",(VLOOKUP($E82,'Res&amp;Reablement Backsheet'!$D$5:$W$183,I$9,FALSE))),"")</f>
        <v>101.41089925712492</v>
      </c>
    </row>
    <row r="83" spans="1:9" ht="15" customHeight="1" x14ac:dyDescent="0.3">
      <c r="A83" s="56">
        <v>71</v>
      </c>
      <c r="B83" s="97" t="str">
        <f ca="1">IFERROR(IF((VLOOKUP($E83,'Org List'!$AJ$10:$AL$188,3,FALSE))="","",(VLOOKUP($E83,'Org List'!$AJ$10:$AL$188,3,FALSE))),"")</f>
        <v>Midlands and East of England Commissioning Region</v>
      </c>
      <c r="C83" s="98" t="str">
        <f ca="1">IFERROR(IF((VLOOKUP($E83,'Org List'!$AO$10:$AQ$188,3,FALSE))="","",(VLOOKUP($E83,'Org List'!$AO$10:$AQ$188,3,FALSE))),"")</f>
        <v>East Region</v>
      </c>
      <c r="D83" s="99" t="str">
        <f ca="1">IFERROR(IF((VLOOKUP($E83,'Org List'!$AT$10:$AV$188,3,FALSE))="","",(VLOOKUP($E83,'Org List'!$AT$10:$AV$188,3,FALSE))),"")</f>
        <v>NHS England Midlands And East (East)</v>
      </c>
      <c r="E83" s="97" t="str">
        <f t="shared" ca="1" si="2"/>
        <v>E10000012</v>
      </c>
      <c r="F83" s="99" t="str">
        <f ca="1">IF(E83="","",VLOOKUP(E83,'Org List'!$J$9:$K$488,2,0))</f>
        <v>Essex</v>
      </c>
      <c r="G83" s="137">
        <f ca="1">IFERROR(IF((VLOOKUP($E83,'Res&amp;Reablement Backsheet'!$D$5:$W$183,G$9,FALSE))="","",(VLOOKUP($E83,'Res&amp;Reablement Backsheet'!$D$5:$W$183,G$9,FALSE))),"")</f>
        <v>85.149375961836412</v>
      </c>
      <c r="H83" s="137">
        <f ca="1">IFERROR(IF((VLOOKUP($E83,'Res&amp;Reablement Backsheet'!$D$5:$W$183,H$9,FALSE))="","",(VLOOKUP($E83,'Res&amp;Reablement Backsheet'!$D$5:$W$183,H$9,FALSE))),"")</f>
        <v>117.39871344111833</v>
      </c>
      <c r="I83" s="137">
        <f ca="1">IFERROR(IF((VLOOKUP($E83,'Res&amp;Reablement Backsheet'!$D$5:$W$183,I$9,FALSE))="","",(VLOOKUP($E83,'Res&amp;Reablement Backsheet'!$D$5:$W$183,I$9,FALSE))),"")</f>
        <v>101.53868166933729</v>
      </c>
    </row>
    <row r="84" spans="1:9" ht="15" customHeight="1" x14ac:dyDescent="0.3">
      <c r="A84" s="56">
        <v>72</v>
      </c>
      <c r="B84" s="97" t="str">
        <f ca="1">IFERROR(IF((VLOOKUP($E84,'Org List'!$AJ$10:$AL$188,3,FALSE))="","",(VLOOKUP($E84,'Org List'!$AJ$10:$AL$188,3,FALSE))),"")</f>
        <v>North of England Commissioning Region</v>
      </c>
      <c r="C84" s="98" t="str">
        <f ca="1">IFERROR(IF((VLOOKUP($E84,'Org List'!$AO$10:$AQ$188,3,FALSE))="","",(VLOOKUP($E84,'Org List'!$AO$10:$AQ$188,3,FALSE))),"")</f>
        <v>North East Region</v>
      </c>
      <c r="D84" s="99" t="str">
        <f ca="1">IFERROR(IF((VLOOKUP($E84,'Org List'!$AT$10:$AV$188,3,FALSE))="","",(VLOOKUP($E84,'Org List'!$AT$10:$AV$188,3,FALSE))),"")</f>
        <v>NHS England North (Cumbria And North East)</v>
      </c>
      <c r="E84" s="97" t="str">
        <f t="shared" ca="1" si="2"/>
        <v>E08000037</v>
      </c>
      <c r="F84" s="99" t="str">
        <f ca="1">IF(E84="","",VLOOKUP(E84,'Org List'!$J$9:$K$488,2,0))</f>
        <v>Gateshead</v>
      </c>
      <c r="G84" s="137">
        <f ca="1">IFERROR(IF((VLOOKUP($E84,'Res&amp;Reablement Backsheet'!$D$5:$W$183,G$9,FALSE))="","",(VLOOKUP($E84,'Res&amp;Reablement Backsheet'!$D$5:$W$183,G$9,FALSE))),"")</f>
        <v>201.72449845631559</v>
      </c>
      <c r="H84" s="137">
        <f ca="1">IFERROR(IF((VLOOKUP($E84,'Res&amp;Reablement Backsheet'!$D$5:$W$183,H$9,FALSE))="","",(VLOOKUP($E84,'Res&amp;Reablement Backsheet'!$D$5:$W$183,H$9,FALSE))),"")</f>
        <v>227.49770965143659</v>
      </c>
      <c r="I84" s="137">
        <f ca="1">IFERROR(IF((VLOOKUP($E84,'Res&amp;Reablement Backsheet'!$D$5:$W$183,I$9,FALSE))="","",(VLOOKUP($E84,'Res&amp;Reablement Backsheet'!$D$5:$W$183,I$9,FALSE))),"")</f>
        <v>170.93071157594429</v>
      </c>
    </row>
    <row r="85" spans="1:9" ht="15" customHeight="1" x14ac:dyDescent="0.3">
      <c r="A85" s="56">
        <v>73</v>
      </c>
      <c r="B85" s="97" t="str">
        <f ca="1">IFERROR(IF((VLOOKUP($E85,'Org List'!$AJ$10:$AL$188,3,FALSE))="","",(VLOOKUP($E85,'Org List'!$AJ$10:$AL$188,3,FALSE))),"")</f>
        <v>South West England Commissioning Region</v>
      </c>
      <c r="C85" s="98" t="str">
        <f ca="1">IFERROR(IF((VLOOKUP($E85,'Org List'!$AO$10:$AQ$188,3,FALSE))="","",(VLOOKUP($E85,'Org List'!$AO$10:$AQ$188,3,FALSE))),"")</f>
        <v>South West Region</v>
      </c>
      <c r="D85" s="99" t="str">
        <f ca="1">IFERROR(IF((VLOOKUP($E85,'Org List'!$AT$10:$AV$188,3,FALSE))="","",(VLOOKUP($E85,'Org List'!$AT$10:$AV$188,3,FALSE))),"")</f>
        <v>NHS England South West (South West North)</v>
      </c>
      <c r="E85" s="97" t="str">
        <f t="shared" ca="1" si="2"/>
        <v>E10000013</v>
      </c>
      <c r="F85" s="99" t="str">
        <f ca="1">IF(E85="","",VLOOKUP(E85,'Org List'!$J$9:$K$488,2,0))</f>
        <v>Gloucestershire</v>
      </c>
      <c r="G85" s="137">
        <f ca="1">IFERROR(IF((VLOOKUP($E85,'Res&amp;Reablement Backsheet'!$D$5:$W$183,G$9,FALSE))="","",(VLOOKUP($E85,'Res&amp;Reablement Backsheet'!$D$5:$W$183,G$9,FALSE))),"")</f>
        <v>168.26342484502052</v>
      </c>
      <c r="H85" s="137">
        <f ca="1">IFERROR(IF((VLOOKUP($E85,'Res&amp;Reablement Backsheet'!$D$5:$W$183,H$9,FALSE))="","",(VLOOKUP($E85,'Res&amp;Reablement Backsheet'!$D$5:$W$183,H$9,FALSE))),"")</f>
        <v>172.80772646093368</v>
      </c>
      <c r="I85" s="137">
        <f ca="1">IFERROR(IF((VLOOKUP($E85,'Res&amp;Reablement Backsheet'!$D$5:$W$183,I$9,FALSE))="","",(VLOOKUP($E85,'Res&amp;Reablement Backsheet'!$D$5:$W$183,I$9,FALSE))),"")</f>
        <v>124.71689265367615</v>
      </c>
    </row>
    <row r="86" spans="1:9" ht="15" customHeight="1" x14ac:dyDescent="0.3">
      <c r="A86" s="56">
        <v>74</v>
      </c>
      <c r="B86" s="97" t="str">
        <f ca="1">IFERROR(IF((VLOOKUP($E86,'Org List'!$AJ$10:$AL$188,3,FALSE))="","",(VLOOKUP($E86,'Org List'!$AJ$10:$AL$188,3,FALSE))),"")</f>
        <v>London Commissioning Region</v>
      </c>
      <c r="C86" s="98" t="str">
        <f ca="1">IFERROR(IF((VLOOKUP($E86,'Org List'!$AO$10:$AQ$188,3,FALSE))="","",(VLOOKUP($E86,'Org List'!$AO$10:$AQ$188,3,FALSE))),"")</f>
        <v>London Region</v>
      </c>
      <c r="D86" s="99" t="str">
        <f ca="1">IFERROR(IF((VLOOKUP($E86,'Org List'!$AT$10:$AV$188,3,FALSE))="","",(VLOOKUP($E86,'Org List'!$AT$10:$AV$188,3,FALSE))),"")</f>
        <v>NHS England London</v>
      </c>
      <c r="E86" s="97" t="str">
        <f t="shared" ca="1" si="2"/>
        <v>E09000011</v>
      </c>
      <c r="F86" s="99" t="str">
        <f ca="1">IF(E86="","",VLOOKUP(E86,'Org List'!$J$9:$K$488,2,0))</f>
        <v>Greenwich</v>
      </c>
      <c r="G86" s="137">
        <f ca="1">IFERROR(IF((VLOOKUP($E86,'Res&amp;Reablement Backsheet'!$D$5:$W$183,G$9,FALSE))="","",(VLOOKUP($E86,'Res&amp;Reablement Backsheet'!$D$5:$W$183,G$9,FALSE))),"")</f>
        <v>68.917336958574083</v>
      </c>
      <c r="H86" s="137">
        <f ca="1">IFERROR(IF((VLOOKUP($E86,'Res&amp;Reablement Backsheet'!$D$5:$W$183,H$9,FALSE))="","",(VLOOKUP($E86,'Res&amp;Reablement Backsheet'!$D$5:$W$183,H$9,FALSE))),"")</f>
        <v>70.833741093356082</v>
      </c>
      <c r="I86" s="137">
        <f ca="1">IFERROR(IF((VLOOKUP($E86,'Res&amp;Reablement Backsheet'!$D$5:$W$183,I$9,FALSE))="","",(VLOOKUP($E86,'Res&amp;Reablement Backsheet'!$D$5:$W$183,I$9,FALSE))),"")</f>
        <v>68.969695275109871</v>
      </c>
    </row>
    <row r="87" spans="1:9" ht="15" customHeight="1" x14ac:dyDescent="0.3">
      <c r="A87" s="56">
        <v>75</v>
      </c>
      <c r="B87" s="97" t="str">
        <f ca="1">IFERROR(IF((VLOOKUP($E87,'Org List'!$AJ$10:$AL$188,3,FALSE))="","",(VLOOKUP($E87,'Org List'!$AJ$10:$AL$188,3,FALSE))),"")</f>
        <v>London Commissioning Region</v>
      </c>
      <c r="C87" s="98" t="str">
        <f ca="1">IFERROR(IF((VLOOKUP($E87,'Org List'!$AO$10:$AQ$188,3,FALSE))="","",(VLOOKUP($E87,'Org List'!$AO$10:$AQ$188,3,FALSE))),"")</f>
        <v>London Region</v>
      </c>
      <c r="D87" s="99" t="str">
        <f ca="1">IFERROR(IF((VLOOKUP($E87,'Org List'!$AT$10:$AV$188,3,FALSE))="","",(VLOOKUP($E87,'Org List'!$AT$10:$AV$188,3,FALSE))),"")</f>
        <v>NHS England London</v>
      </c>
      <c r="E87" s="97" t="str">
        <f t="shared" ca="1" si="2"/>
        <v>E09000012</v>
      </c>
      <c r="F87" s="99" t="str">
        <f ca="1">IF(E87="","",VLOOKUP(E87,'Org List'!$J$9:$K$488,2,0))</f>
        <v>Hackney</v>
      </c>
      <c r="G87" s="137">
        <f ca="1">IFERROR(IF((VLOOKUP($E87,'Res&amp;Reablement Backsheet'!$D$5:$W$183,G$9,FALSE))="","",(VLOOKUP($E87,'Res&amp;Reablement Backsheet'!$D$5:$W$183,G$9,FALSE))),"")</f>
        <v>45.048462661937371</v>
      </c>
      <c r="H87" s="137">
        <f ca="1">IFERROR(IF((VLOOKUP($E87,'Res&amp;Reablement Backsheet'!$D$5:$W$183,H$9,FALSE))="","",(VLOOKUP($E87,'Res&amp;Reablement Backsheet'!$D$5:$W$183,H$9,FALSE))),"")</f>
        <v>41.807394741663181</v>
      </c>
      <c r="I87" s="137">
        <f ca="1">IFERROR(IF((VLOOKUP($E87,'Res&amp;Reablement Backsheet'!$D$5:$W$183,I$9,FALSE))="","",(VLOOKUP($E87,'Res&amp;Reablement Backsheet'!$D$5:$W$183,I$9,FALSE))),"")</f>
        <v>39.928410708330006</v>
      </c>
    </row>
    <row r="88" spans="1:9" ht="15" customHeight="1" x14ac:dyDescent="0.3">
      <c r="A88" s="56">
        <v>76</v>
      </c>
      <c r="B88" s="97" t="str">
        <f ca="1">IFERROR(IF((VLOOKUP($E88,'Org List'!$AJ$10:$AL$188,3,FALSE))="","",(VLOOKUP($E88,'Org List'!$AJ$10:$AL$188,3,FALSE))),"")</f>
        <v>North of England Commissioning Region</v>
      </c>
      <c r="C88" s="98" t="str">
        <f ca="1">IFERROR(IF((VLOOKUP($E88,'Org List'!$AO$10:$AQ$188,3,FALSE))="","",(VLOOKUP($E88,'Org List'!$AO$10:$AQ$188,3,FALSE))),"")</f>
        <v>North West Region</v>
      </c>
      <c r="D88" s="99" t="str">
        <f ca="1">IFERROR(IF((VLOOKUP($E88,'Org List'!$AT$10:$AV$188,3,FALSE))="","",(VLOOKUP($E88,'Org List'!$AT$10:$AV$188,3,FALSE))),"")</f>
        <v>NHS England North (Cheshire And Merseyside)</v>
      </c>
      <c r="E88" s="97" t="str">
        <f t="shared" ca="1" si="2"/>
        <v>E06000006</v>
      </c>
      <c r="F88" s="99" t="str">
        <f ca="1">IF(E88="","",VLOOKUP(E88,'Org List'!$J$9:$K$488,2,0))</f>
        <v>Halton</v>
      </c>
      <c r="G88" s="137">
        <f ca="1">IFERROR(IF((VLOOKUP($E88,'Res&amp;Reablement Backsheet'!$D$5:$W$183,G$9,FALSE))="","",(VLOOKUP($E88,'Res&amp;Reablement Backsheet'!$D$5:$W$183,G$9,FALSE))),"")</f>
        <v>120.26640524725359</v>
      </c>
      <c r="H88" s="137">
        <f ca="1">IFERROR(IF((VLOOKUP($E88,'Res&amp;Reablement Backsheet'!$D$5:$W$183,H$9,FALSE))="","",(VLOOKUP($E88,'Res&amp;Reablement Backsheet'!$D$5:$W$183,H$9,FALSE))),"")</f>
        <v>146.18851260749898</v>
      </c>
      <c r="I88" s="137">
        <f ca="1">IFERROR(IF((VLOOKUP($E88,'Res&amp;Reablement Backsheet'!$D$5:$W$183,I$9,FALSE))="","",(VLOOKUP($E88,'Res&amp;Reablement Backsheet'!$D$5:$W$183,I$9,FALSE))),"")</f>
        <v>129.04916975006807</v>
      </c>
    </row>
    <row r="89" spans="1:9" ht="15" customHeight="1" x14ac:dyDescent="0.3">
      <c r="A89" s="56">
        <v>77</v>
      </c>
      <c r="B89" s="97" t="str">
        <f ca="1">IFERROR(IF((VLOOKUP($E89,'Org List'!$AJ$10:$AL$188,3,FALSE))="","",(VLOOKUP($E89,'Org List'!$AJ$10:$AL$188,3,FALSE))),"")</f>
        <v>London Commissioning Region</v>
      </c>
      <c r="C89" s="98" t="str">
        <f ca="1">IFERROR(IF((VLOOKUP($E89,'Org List'!$AO$10:$AQ$188,3,FALSE))="","",(VLOOKUP($E89,'Org List'!$AO$10:$AQ$188,3,FALSE))),"")</f>
        <v>London Region</v>
      </c>
      <c r="D89" s="99" t="str">
        <f ca="1">IFERROR(IF((VLOOKUP($E89,'Org List'!$AT$10:$AV$188,3,FALSE))="","",(VLOOKUP($E89,'Org List'!$AT$10:$AV$188,3,FALSE))),"")</f>
        <v>NHS England London</v>
      </c>
      <c r="E89" s="97" t="str">
        <f t="shared" ca="1" si="2"/>
        <v>E09000013</v>
      </c>
      <c r="F89" s="99" t="str">
        <f ca="1">IF(E89="","",VLOOKUP(E89,'Org List'!$J$9:$K$488,2,0))</f>
        <v>Hammersmith and Fulham</v>
      </c>
      <c r="G89" s="137">
        <f ca="1">IFERROR(IF((VLOOKUP($E89,'Res&amp;Reablement Backsheet'!$D$5:$W$183,G$9,FALSE))="","",(VLOOKUP($E89,'Res&amp;Reablement Backsheet'!$D$5:$W$183,G$9,FALSE))),"")</f>
        <v>47.021302694525083</v>
      </c>
      <c r="H89" s="137">
        <f ca="1">IFERROR(IF((VLOOKUP($E89,'Res&amp;Reablement Backsheet'!$D$5:$W$183,H$9,FALSE))="","",(VLOOKUP($E89,'Res&amp;Reablement Backsheet'!$D$5:$W$183,H$9,FALSE))),"")</f>
        <v>58.475555857754813</v>
      </c>
      <c r="I89" s="137">
        <f ca="1">IFERROR(IF((VLOOKUP($E89,'Res&amp;Reablement Backsheet'!$D$5:$W$183,I$9,FALSE))="","",(VLOOKUP($E89,'Res&amp;Reablement Backsheet'!$D$5:$W$183,I$9,FALSE))),"")</f>
        <v>58.475555857754813</v>
      </c>
    </row>
    <row r="90" spans="1:9" ht="15" customHeight="1" x14ac:dyDescent="0.3">
      <c r="A90" s="56">
        <v>78</v>
      </c>
      <c r="B90" s="97" t="str">
        <f ca="1">IFERROR(IF((VLOOKUP($E90,'Org List'!$AJ$10:$AL$188,3,FALSE))="","",(VLOOKUP($E90,'Org List'!$AJ$10:$AL$188,3,FALSE))),"")</f>
        <v>South East England Commissioning Region</v>
      </c>
      <c r="C90" s="98" t="str">
        <f ca="1">IFERROR(IF((VLOOKUP($E90,'Org List'!$AO$10:$AQ$188,3,FALSE))="","",(VLOOKUP($E90,'Org List'!$AO$10:$AQ$188,3,FALSE))),"")</f>
        <v>South East Region</v>
      </c>
      <c r="D90" s="99" t="str">
        <f ca="1">IFERROR(IF((VLOOKUP($E90,'Org List'!$AT$10:$AV$188,3,FALSE))="","",(VLOOKUP($E90,'Org List'!$AT$10:$AV$188,3,FALSE))),"")</f>
        <v>NHS England South East (Hampshire, Isle of Wight and Thames Valley)</v>
      </c>
      <c r="E90" s="97" t="str">
        <f t="shared" ca="1" si="2"/>
        <v>E10000014</v>
      </c>
      <c r="F90" s="99" t="str">
        <f ca="1">IF(E90="","",VLOOKUP(E90,'Org List'!$J$9:$K$488,2,0))</f>
        <v>Hampshire</v>
      </c>
      <c r="G90" s="137">
        <f ca="1">IFERROR(IF((VLOOKUP($E90,'Res&amp;Reablement Backsheet'!$D$5:$W$183,G$9,FALSE))="","",(VLOOKUP($E90,'Res&amp;Reablement Backsheet'!$D$5:$W$183,G$9,FALSE))),"")</f>
        <v>146.57133061076624</v>
      </c>
      <c r="H90" s="137">
        <f ca="1">IFERROR(IF((VLOOKUP($E90,'Res&amp;Reablement Backsheet'!$D$5:$W$183,H$9,FALSE))="","",(VLOOKUP($E90,'Res&amp;Reablement Backsheet'!$D$5:$W$183,H$9,FALSE))),"")</f>
        <v>149.89691138793506</v>
      </c>
      <c r="I90" s="137">
        <f ca="1">IFERROR(IF((VLOOKUP($E90,'Res&amp;Reablement Backsheet'!$D$5:$W$183,I$9,FALSE))="","",(VLOOKUP($E90,'Res&amp;Reablement Backsheet'!$D$5:$W$183,I$9,FALSE))),"")</f>
        <v>145.66669180275406</v>
      </c>
    </row>
    <row r="91" spans="1:9" ht="15" customHeight="1" x14ac:dyDescent="0.3">
      <c r="A91" s="56">
        <v>79</v>
      </c>
      <c r="B91" s="97" t="str">
        <f ca="1">IFERROR(IF((VLOOKUP($E91,'Org List'!$AJ$10:$AL$188,3,FALSE))="","",(VLOOKUP($E91,'Org List'!$AJ$10:$AL$188,3,FALSE))),"")</f>
        <v>London Commissioning Region</v>
      </c>
      <c r="C91" s="98" t="str">
        <f ca="1">IFERROR(IF((VLOOKUP($E91,'Org List'!$AO$10:$AQ$188,3,FALSE))="","",(VLOOKUP($E91,'Org List'!$AO$10:$AQ$188,3,FALSE))),"")</f>
        <v>London Region</v>
      </c>
      <c r="D91" s="99" t="str">
        <f ca="1">IFERROR(IF((VLOOKUP($E91,'Org List'!$AT$10:$AV$188,3,FALSE))="","",(VLOOKUP($E91,'Org List'!$AT$10:$AV$188,3,FALSE))),"")</f>
        <v>NHS England London</v>
      </c>
      <c r="E91" s="97" t="str">
        <f t="shared" ca="1" si="2"/>
        <v>E09000014</v>
      </c>
      <c r="F91" s="99" t="str">
        <f ca="1">IF(E91="","",VLOOKUP(E91,'Org List'!$J$9:$K$488,2,0))</f>
        <v>Haringey</v>
      </c>
      <c r="G91" s="137">
        <f ca="1">IFERROR(IF((VLOOKUP($E91,'Res&amp;Reablement Backsheet'!$D$5:$W$183,G$9,FALSE))="","",(VLOOKUP($E91,'Res&amp;Reablement Backsheet'!$D$5:$W$183,G$9,FALSE))),"")</f>
        <v>58.682113313267834</v>
      </c>
      <c r="H91" s="137">
        <f ca="1">IFERROR(IF((VLOOKUP($E91,'Res&amp;Reablement Backsheet'!$D$5:$W$183,H$9,FALSE))="","",(VLOOKUP($E91,'Res&amp;Reablement Backsheet'!$D$5:$W$183,H$9,FALSE))),"")</f>
        <v>60.332984645531482</v>
      </c>
      <c r="I91" s="137">
        <f ca="1">IFERROR(IF((VLOOKUP($E91,'Res&amp;Reablement Backsheet'!$D$5:$W$183,I$9,FALSE))="","",(VLOOKUP($E91,'Res&amp;Reablement Backsheet'!$D$5:$W$183,I$9,FALSE))),"")</f>
        <v>55.080983290518944</v>
      </c>
    </row>
    <row r="92" spans="1:9" ht="15" customHeight="1" x14ac:dyDescent="0.3">
      <c r="A92" s="56">
        <v>80</v>
      </c>
      <c r="B92" s="97" t="str">
        <f ca="1">IFERROR(IF((VLOOKUP($E92,'Org List'!$AJ$10:$AL$188,3,FALSE))="","",(VLOOKUP($E92,'Org List'!$AJ$10:$AL$188,3,FALSE))),"")</f>
        <v>London Commissioning Region</v>
      </c>
      <c r="C92" s="98" t="str">
        <f ca="1">IFERROR(IF((VLOOKUP($E92,'Org List'!$AO$10:$AQ$188,3,FALSE))="","",(VLOOKUP($E92,'Org List'!$AO$10:$AQ$188,3,FALSE))),"")</f>
        <v>London Region</v>
      </c>
      <c r="D92" s="99" t="str">
        <f ca="1">IFERROR(IF((VLOOKUP($E92,'Org List'!$AT$10:$AV$188,3,FALSE))="","",(VLOOKUP($E92,'Org List'!$AT$10:$AV$188,3,FALSE))),"")</f>
        <v>NHS England London</v>
      </c>
      <c r="E92" s="97" t="str">
        <f t="shared" ca="1" si="2"/>
        <v>E09000015</v>
      </c>
      <c r="F92" s="99" t="str">
        <f ca="1">IF(E92="","",VLOOKUP(E92,'Org List'!$J$9:$K$488,2,0))</f>
        <v>Harrow</v>
      </c>
      <c r="G92" s="137">
        <f ca="1">IFERROR(IF((VLOOKUP($E92,'Res&amp;Reablement Backsheet'!$D$5:$W$183,G$9,FALSE))="","",(VLOOKUP($E92,'Res&amp;Reablement Backsheet'!$D$5:$W$183,G$9,FALSE))),"")</f>
        <v>95.228627190389233</v>
      </c>
      <c r="H92" s="137">
        <f ca="1">IFERROR(IF((VLOOKUP($E92,'Res&amp;Reablement Backsheet'!$D$5:$W$183,H$9,FALSE))="","",(VLOOKUP($E92,'Res&amp;Reablement Backsheet'!$D$5:$W$183,H$9,FALSE))),"")</f>
        <v>99.447802988668187</v>
      </c>
      <c r="I92" s="137">
        <f ca="1">IFERROR(IF((VLOOKUP($E92,'Res&amp;Reablement Backsheet'!$D$5:$W$183,I$9,FALSE))="","",(VLOOKUP($E92,'Res&amp;Reablement Backsheet'!$D$5:$W$183,I$9,FALSE))),"")</f>
        <v>84.268927795660929</v>
      </c>
    </row>
    <row r="93" spans="1:9" ht="15" customHeight="1" x14ac:dyDescent="0.3">
      <c r="A93" s="56">
        <v>81</v>
      </c>
      <c r="B93" s="97" t="str">
        <f ca="1">IFERROR(IF((VLOOKUP($E93,'Org List'!$AJ$10:$AL$188,3,FALSE))="","",(VLOOKUP($E93,'Org List'!$AJ$10:$AL$188,3,FALSE))),"")</f>
        <v>North of England Commissioning Region</v>
      </c>
      <c r="C93" s="98" t="str">
        <f ca="1">IFERROR(IF((VLOOKUP($E93,'Org List'!$AO$10:$AQ$188,3,FALSE))="","",(VLOOKUP($E93,'Org List'!$AO$10:$AQ$188,3,FALSE))),"")</f>
        <v>North East Region</v>
      </c>
      <c r="D93" s="99" t="str">
        <f ca="1">IFERROR(IF((VLOOKUP($E93,'Org List'!$AT$10:$AV$188,3,FALSE))="","",(VLOOKUP($E93,'Org List'!$AT$10:$AV$188,3,FALSE))),"")</f>
        <v>NHS England North (Cumbria And North East)</v>
      </c>
      <c r="E93" s="97" t="str">
        <f t="shared" ca="1" si="2"/>
        <v>E06000001</v>
      </c>
      <c r="F93" s="99" t="str">
        <f ca="1">IF(E93="","",VLOOKUP(E93,'Org List'!$J$9:$K$488,2,0))</f>
        <v>Hartlepool</v>
      </c>
      <c r="G93" s="137">
        <f ca="1">IFERROR(IF((VLOOKUP($E93,'Res&amp;Reablement Backsheet'!$D$5:$W$183,G$9,FALSE))="","",(VLOOKUP($E93,'Res&amp;Reablement Backsheet'!$D$5:$W$183,G$9,FALSE))),"")</f>
        <v>220.97475946691557</v>
      </c>
      <c r="H93" s="137">
        <f ca="1">IFERROR(IF((VLOOKUP($E93,'Res&amp;Reablement Backsheet'!$D$5:$W$183,H$9,FALSE))="","",(VLOOKUP($E93,'Res&amp;Reablement Backsheet'!$D$5:$W$183,H$9,FALSE))),"")</f>
        <v>202.8258575559484</v>
      </c>
      <c r="I93" s="137">
        <f ca="1">IFERROR(IF((VLOOKUP($E93,'Res&amp;Reablement Backsheet'!$D$5:$W$183,I$9,FALSE))="","",(VLOOKUP($E93,'Res&amp;Reablement Backsheet'!$D$5:$W$183,I$9,FALSE))),"")</f>
        <v>179.52829283668407</v>
      </c>
    </row>
    <row r="94" spans="1:9" ht="15" customHeight="1" x14ac:dyDescent="0.3">
      <c r="A94" s="56">
        <v>82</v>
      </c>
      <c r="B94" s="97" t="str">
        <f ca="1">IFERROR(IF((VLOOKUP($E94,'Org List'!$AJ$10:$AL$188,3,FALSE))="","",(VLOOKUP($E94,'Org List'!$AJ$10:$AL$188,3,FALSE))),"")</f>
        <v>London Commissioning Region</v>
      </c>
      <c r="C94" s="98" t="str">
        <f ca="1">IFERROR(IF((VLOOKUP($E94,'Org List'!$AO$10:$AQ$188,3,FALSE))="","",(VLOOKUP($E94,'Org List'!$AO$10:$AQ$188,3,FALSE))),"")</f>
        <v>London Region</v>
      </c>
      <c r="D94" s="99" t="str">
        <f ca="1">IFERROR(IF((VLOOKUP($E94,'Org List'!$AT$10:$AV$188,3,FALSE))="","",(VLOOKUP($E94,'Org List'!$AT$10:$AV$188,3,FALSE))),"")</f>
        <v>NHS England London</v>
      </c>
      <c r="E94" s="97" t="str">
        <f t="shared" ca="1" si="2"/>
        <v>E09000016</v>
      </c>
      <c r="F94" s="99" t="str">
        <f ca="1">IF(E94="","",VLOOKUP(E94,'Org List'!$J$9:$K$488,2,0))</f>
        <v>Havering</v>
      </c>
      <c r="G94" s="137">
        <f ca="1">IFERROR(IF((VLOOKUP($E94,'Res&amp;Reablement Backsheet'!$D$5:$W$183,G$9,FALSE))="","",(VLOOKUP($E94,'Res&amp;Reablement Backsheet'!$D$5:$W$183,G$9,FALSE))),"")</f>
        <v>162.43048633003244</v>
      </c>
      <c r="H94" s="137">
        <f ca="1">IFERROR(IF((VLOOKUP($E94,'Res&amp;Reablement Backsheet'!$D$5:$W$183,H$9,FALSE))="","",(VLOOKUP($E94,'Res&amp;Reablement Backsheet'!$D$5:$W$183,H$9,FALSE))),"")</f>
        <v>155.99293768307854</v>
      </c>
      <c r="I94" s="137">
        <f ca="1">IFERROR(IF((VLOOKUP($E94,'Res&amp;Reablement Backsheet'!$D$5:$W$183,I$9,FALSE))="","",(VLOOKUP($E94,'Res&amp;Reablement Backsheet'!$D$5:$W$183,I$9,FALSE))),"")</f>
        <v>120.88198707917019</v>
      </c>
    </row>
    <row r="95" spans="1:9" ht="15" customHeight="1" x14ac:dyDescent="0.3">
      <c r="A95" s="56">
        <v>83</v>
      </c>
      <c r="B95" s="97" t="str">
        <f ca="1">IFERROR(IF((VLOOKUP($E95,'Org List'!$AJ$10:$AL$188,3,FALSE))="","",(VLOOKUP($E95,'Org List'!$AJ$10:$AL$188,3,FALSE))),"")</f>
        <v>Midlands and East of England Commissioning Region</v>
      </c>
      <c r="C95" s="98" t="str">
        <f ca="1">IFERROR(IF((VLOOKUP($E95,'Org List'!$AO$10:$AQ$188,3,FALSE))="","",(VLOOKUP($E95,'Org List'!$AO$10:$AQ$188,3,FALSE))),"")</f>
        <v>West Midlands Region</v>
      </c>
      <c r="D95" s="99" t="str">
        <f ca="1">IFERROR(IF((VLOOKUP($E95,'Org List'!$AT$10:$AV$188,3,FALSE))="","",(VLOOKUP($E95,'Org List'!$AT$10:$AV$188,3,FALSE))),"")</f>
        <v>NHS England Midlands And East (West Midlands)</v>
      </c>
      <c r="E95" s="97" t="str">
        <f t="shared" ca="1" si="2"/>
        <v>E06000019</v>
      </c>
      <c r="F95" s="99" t="str">
        <f ca="1">IF(E95="","",VLOOKUP(E95,'Org List'!$J$9:$K$488,2,0))</f>
        <v>Herefordshire, County of</v>
      </c>
      <c r="G95" s="137">
        <f ca="1">IFERROR(IF((VLOOKUP($E95,'Res&amp;Reablement Backsheet'!$D$5:$W$183,G$9,FALSE))="","",(VLOOKUP($E95,'Res&amp;Reablement Backsheet'!$D$5:$W$183,G$9,FALSE))),"")</f>
        <v>258.40129656267698</v>
      </c>
      <c r="H95" s="137">
        <f ca="1">IFERROR(IF((VLOOKUP($E95,'Res&amp;Reablement Backsheet'!$D$5:$W$183,H$9,FALSE))="","",(VLOOKUP($E95,'Res&amp;Reablement Backsheet'!$D$5:$W$183,H$9,FALSE))),"")</f>
        <v>162.46744204038475</v>
      </c>
      <c r="I95" s="137">
        <f ca="1">IFERROR(IF((VLOOKUP($E95,'Res&amp;Reablement Backsheet'!$D$5:$W$183,I$9,FALSE))="","",(VLOOKUP($E95,'Res&amp;Reablement Backsheet'!$D$5:$W$183,I$9,FALSE))),"")</f>
        <v>143.1260798927199</v>
      </c>
    </row>
    <row r="96" spans="1:9" ht="15" customHeight="1" x14ac:dyDescent="0.3">
      <c r="A96" s="56">
        <v>84</v>
      </c>
      <c r="B96" s="97" t="str">
        <f ca="1">IFERROR(IF((VLOOKUP($E96,'Org List'!$AJ$10:$AL$188,3,FALSE))="","",(VLOOKUP($E96,'Org List'!$AJ$10:$AL$188,3,FALSE))),"")</f>
        <v>Midlands and East of England Commissioning Region</v>
      </c>
      <c r="C96" s="98" t="str">
        <f ca="1">IFERROR(IF((VLOOKUP($E96,'Org List'!$AO$10:$AQ$188,3,FALSE))="","",(VLOOKUP($E96,'Org List'!$AO$10:$AQ$188,3,FALSE))),"")</f>
        <v>East Region</v>
      </c>
      <c r="D96" s="99" t="str">
        <f ca="1">IFERROR(IF((VLOOKUP($E96,'Org List'!$AT$10:$AV$188,3,FALSE))="","",(VLOOKUP($E96,'Org List'!$AT$10:$AV$188,3,FALSE))),"")</f>
        <v>NHS England Midlands And East (Central Midlands)</v>
      </c>
      <c r="E96" s="97" t="str">
        <f t="shared" ca="1" si="2"/>
        <v>E10000015</v>
      </c>
      <c r="F96" s="99" t="str">
        <f ca="1">IF(E96="","",VLOOKUP(E96,'Org List'!$J$9:$K$488,2,0))</f>
        <v>Hertfordshire</v>
      </c>
      <c r="G96" s="137">
        <f ca="1">IFERROR(IF((VLOOKUP($E96,'Res&amp;Reablement Backsheet'!$D$5:$W$183,G$9,FALSE))="","",(VLOOKUP($E96,'Res&amp;Reablement Backsheet'!$D$5:$W$183,G$9,FALSE))),"")</f>
        <v>116.14478503316064</v>
      </c>
      <c r="H96" s="137">
        <f ca="1">IFERROR(IF((VLOOKUP($E96,'Res&amp;Reablement Backsheet'!$D$5:$W$183,H$9,FALSE))="","",(VLOOKUP($E96,'Res&amp;Reablement Backsheet'!$D$5:$W$183,H$9,FALSE))),"")</f>
        <v>127.02410386578885</v>
      </c>
      <c r="I96" s="137">
        <f ca="1">IFERROR(IF((VLOOKUP($E96,'Res&amp;Reablement Backsheet'!$D$5:$W$183,I$9,FALSE))="","",(VLOOKUP($E96,'Res&amp;Reablement Backsheet'!$D$5:$W$183,I$9,FALSE))),"")</f>
        <v>105.30495657267468</v>
      </c>
    </row>
    <row r="97" spans="1:9" ht="15" customHeight="1" x14ac:dyDescent="0.3">
      <c r="A97" s="56">
        <v>85</v>
      </c>
      <c r="B97" s="97" t="str">
        <f ca="1">IFERROR(IF((VLOOKUP($E97,'Org List'!$AJ$10:$AL$188,3,FALSE))="","",(VLOOKUP($E97,'Org List'!$AJ$10:$AL$188,3,FALSE))),"")</f>
        <v>London Commissioning Region</v>
      </c>
      <c r="C97" s="98" t="str">
        <f ca="1">IFERROR(IF((VLOOKUP($E97,'Org List'!$AO$10:$AQ$188,3,FALSE))="","",(VLOOKUP($E97,'Org List'!$AO$10:$AQ$188,3,FALSE))),"")</f>
        <v>London Region</v>
      </c>
      <c r="D97" s="99" t="str">
        <f ca="1">IFERROR(IF((VLOOKUP($E97,'Org List'!$AT$10:$AV$188,3,FALSE))="","",(VLOOKUP($E97,'Org List'!$AT$10:$AV$188,3,FALSE))),"")</f>
        <v>NHS England London</v>
      </c>
      <c r="E97" s="97" t="str">
        <f t="shared" ca="1" si="2"/>
        <v>E09000017</v>
      </c>
      <c r="F97" s="99" t="str">
        <f ca="1">IF(E97="","",VLOOKUP(E97,'Org List'!$J$9:$K$488,2,0))</f>
        <v>Hillingdon</v>
      </c>
      <c r="G97" s="137">
        <f ca="1">IFERROR(IF((VLOOKUP($E97,'Res&amp;Reablement Backsheet'!$D$5:$W$183,G$9,FALSE))="","",(VLOOKUP($E97,'Res&amp;Reablement Backsheet'!$D$5:$W$183,G$9,FALSE))),"")</f>
        <v>131.56913738887889</v>
      </c>
      <c r="H97" s="137">
        <f ca="1">IFERROR(IF((VLOOKUP($E97,'Res&amp;Reablement Backsheet'!$D$5:$W$183,H$9,FALSE))="","",(VLOOKUP($E97,'Res&amp;Reablement Backsheet'!$D$5:$W$183,H$9,FALSE))),"")</f>
        <v>65.331864092300847</v>
      </c>
      <c r="I97" s="137">
        <f ca="1">IFERROR(IF((VLOOKUP($E97,'Res&amp;Reablement Backsheet'!$D$5:$W$183,I$9,FALSE))="","",(VLOOKUP($E97,'Res&amp;Reablement Backsheet'!$D$5:$W$183,I$9,FALSE))),"")</f>
        <v>113.24189775998815</v>
      </c>
    </row>
    <row r="98" spans="1:9" ht="15" customHeight="1" x14ac:dyDescent="0.3">
      <c r="A98" s="56">
        <v>86</v>
      </c>
      <c r="B98" s="97" t="str">
        <f ca="1">IFERROR(IF((VLOOKUP($E98,'Org List'!$AJ$10:$AL$188,3,FALSE))="","",(VLOOKUP($E98,'Org List'!$AJ$10:$AL$188,3,FALSE))),"")</f>
        <v>London Commissioning Region</v>
      </c>
      <c r="C98" s="98" t="str">
        <f ca="1">IFERROR(IF((VLOOKUP($E98,'Org List'!$AO$10:$AQ$188,3,FALSE))="","",(VLOOKUP($E98,'Org List'!$AO$10:$AQ$188,3,FALSE))),"")</f>
        <v>London Region</v>
      </c>
      <c r="D98" s="99" t="str">
        <f ca="1">IFERROR(IF((VLOOKUP($E98,'Org List'!$AT$10:$AV$188,3,FALSE))="","",(VLOOKUP($E98,'Org List'!$AT$10:$AV$188,3,FALSE))),"")</f>
        <v>NHS England London</v>
      </c>
      <c r="E98" s="97" t="str">
        <f t="shared" ca="1" si="2"/>
        <v>E09000018</v>
      </c>
      <c r="F98" s="99" t="str">
        <f ca="1">IF(E98="","",VLOOKUP(E98,'Org List'!$J$9:$K$488,2,0))</f>
        <v>Hounslow</v>
      </c>
      <c r="G98" s="137">
        <f ca="1">IFERROR(IF((VLOOKUP($E98,'Res&amp;Reablement Backsheet'!$D$5:$W$183,G$9,FALSE))="","",(VLOOKUP($E98,'Res&amp;Reablement Backsheet'!$D$5:$W$183,G$9,FALSE))),"")</f>
        <v>44.878486619381654</v>
      </c>
      <c r="H98" s="137">
        <f ca="1">IFERROR(IF((VLOOKUP($E98,'Res&amp;Reablement Backsheet'!$D$5:$W$183,H$9,FALSE))="","",(VLOOKUP($E98,'Res&amp;Reablement Backsheet'!$D$5:$W$183,H$9,FALSE))),"")</f>
        <v>54.100949447292997</v>
      </c>
      <c r="I98" s="137">
        <f ca="1">IFERROR(IF((VLOOKUP($E98,'Res&amp;Reablement Backsheet'!$D$5:$W$183,I$9,FALSE))="","",(VLOOKUP($E98,'Res&amp;Reablement Backsheet'!$D$5:$W$183,I$9,FALSE))),"")</f>
        <v>62.874076384691868</v>
      </c>
    </row>
    <row r="99" spans="1:9" ht="15" customHeight="1" x14ac:dyDescent="0.3">
      <c r="A99" s="56">
        <v>87</v>
      </c>
      <c r="B99" s="97" t="str">
        <f ca="1">IFERROR(IF((VLOOKUP($E99,'Org List'!$AJ$10:$AL$188,3,FALSE))="","",(VLOOKUP($E99,'Org List'!$AJ$10:$AL$188,3,FALSE))),"")</f>
        <v>South East England Commissioning Region</v>
      </c>
      <c r="C99" s="98" t="str">
        <f ca="1">IFERROR(IF((VLOOKUP($E99,'Org List'!$AO$10:$AQ$188,3,FALSE))="","",(VLOOKUP($E99,'Org List'!$AO$10:$AQ$188,3,FALSE))),"")</f>
        <v>South East Region</v>
      </c>
      <c r="D99" s="99" t="str">
        <f ca="1">IFERROR(IF((VLOOKUP($E99,'Org List'!$AT$10:$AV$188,3,FALSE))="","",(VLOOKUP($E99,'Org List'!$AT$10:$AV$188,3,FALSE))),"")</f>
        <v>NHS England South East (Hampshire, Isle of Wight and Thames Valley)</v>
      </c>
      <c r="E99" s="97" t="str">
        <f t="shared" ca="1" si="2"/>
        <v>E06000046</v>
      </c>
      <c r="F99" s="99" t="str">
        <f ca="1">IF(E99="","",VLOOKUP(E99,'Org List'!$J$9:$K$488,2,0))</f>
        <v>Isle of Wight</v>
      </c>
      <c r="G99" s="137">
        <f ca="1">IFERROR(IF((VLOOKUP($E99,'Res&amp;Reablement Backsheet'!$D$5:$W$183,G$9,FALSE))="","",(VLOOKUP($E99,'Res&amp;Reablement Backsheet'!$D$5:$W$183,G$9,FALSE))),"")</f>
        <v>312.91831093649495</v>
      </c>
      <c r="H99" s="137">
        <f ca="1">IFERROR(IF((VLOOKUP($E99,'Res&amp;Reablement Backsheet'!$D$5:$W$183,H$9,FALSE))="","",(VLOOKUP($E99,'Res&amp;Reablement Backsheet'!$D$5:$W$183,H$9,FALSE))),"")</f>
        <v>287.24477913205499</v>
      </c>
      <c r="I99" s="137">
        <f ca="1">IFERROR(IF((VLOOKUP($E99,'Res&amp;Reablement Backsheet'!$D$5:$W$183,I$9,FALSE))="","",(VLOOKUP($E99,'Res&amp;Reablement Backsheet'!$D$5:$W$183,I$9,FALSE))),"")</f>
        <v>198.39729489601393</v>
      </c>
    </row>
    <row r="100" spans="1:9" ht="15" customHeight="1" x14ac:dyDescent="0.3">
      <c r="A100" s="56">
        <v>88</v>
      </c>
      <c r="B100" s="97" t="str">
        <f ca="1">IFERROR(IF((VLOOKUP($E100,'Org List'!$AJ$10:$AL$188,3,FALSE))="","",(VLOOKUP($E100,'Org List'!$AJ$10:$AL$188,3,FALSE))),"")</f>
        <v>London Commissioning Region</v>
      </c>
      <c r="C100" s="98" t="str">
        <f ca="1">IFERROR(IF((VLOOKUP($E100,'Org List'!$AO$10:$AQ$188,3,FALSE))="","",(VLOOKUP($E100,'Org List'!$AO$10:$AQ$188,3,FALSE))),"")</f>
        <v>London Region</v>
      </c>
      <c r="D100" s="99" t="str">
        <f ca="1">IFERROR(IF((VLOOKUP($E100,'Org List'!$AT$10:$AV$188,3,FALSE))="","",(VLOOKUP($E100,'Org List'!$AT$10:$AV$188,3,FALSE))),"")</f>
        <v>NHS England London</v>
      </c>
      <c r="E100" s="97" t="str">
        <f t="shared" ca="1" si="2"/>
        <v>E09000019</v>
      </c>
      <c r="F100" s="99" t="str">
        <f ca="1">IF(E100="","",VLOOKUP(E100,'Org List'!$J$9:$K$488,2,0))</f>
        <v>Islington</v>
      </c>
      <c r="G100" s="137">
        <f ca="1">IFERROR(IF((VLOOKUP($E100,'Res&amp;Reablement Backsheet'!$D$5:$W$183,G$9,FALSE))="","",(VLOOKUP($E100,'Res&amp;Reablement Backsheet'!$D$5:$W$183,G$9,FALSE))),"")</f>
        <v>71.610023312460143</v>
      </c>
      <c r="H100" s="137">
        <f ca="1">IFERROR(IF((VLOOKUP($E100,'Res&amp;Reablement Backsheet'!$D$5:$W$183,H$9,FALSE))="","",(VLOOKUP($E100,'Res&amp;Reablement Backsheet'!$D$5:$W$183,H$9,FALSE))),"")</f>
        <v>67.154310273576328</v>
      </c>
      <c r="I100" s="137">
        <f ca="1">IFERROR(IF((VLOOKUP($E100,'Res&amp;Reablement Backsheet'!$D$5:$W$183,I$9,FALSE))="","",(VLOOKUP($E100,'Res&amp;Reablement Backsheet'!$D$5:$W$183,I$9,FALSE))),"")</f>
        <v>46.491445574014385</v>
      </c>
    </row>
    <row r="101" spans="1:9" ht="15" customHeight="1" x14ac:dyDescent="0.3">
      <c r="A101" s="56">
        <v>89</v>
      </c>
      <c r="B101" s="97" t="str">
        <f ca="1">IFERROR(IF((VLOOKUP($E101,'Org List'!$AJ$10:$AL$188,3,FALSE))="","",(VLOOKUP($E101,'Org List'!$AJ$10:$AL$188,3,FALSE))),"")</f>
        <v>London Commissioning Region</v>
      </c>
      <c r="C101" s="98" t="str">
        <f ca="1">IFERROR(IF((VLOOKUP($E101,'Org List'!$AO$10:$AQ$188,3,FALSE))="","",(VLOOKUP($E101,'Org List'!$AO$10:$AQ$188,3,FALSE))),"")</f>
        <v>London Region</v>
      </c>
      <c r="D101" s="99" t="str">
        <f ca="1">IFERROR(IF((VLOOKUP($E101,'Org List'!$AT$10:$AV$188,3,FALSE))="","",(VLOOKUP($E101,'Org List'!$AT$10:$AV$188,3,FALSE))),"")</f>
        <v>NHS England London</v>
      </c>
      <c r="E101" s="97" t="str">
        <f t="shared" ca="1" si="2"/>
        <v>E09000020</v>
      </c>
      <c r="F101" s="99" t="str">
        <f ca="1">IF(E101="","",VLOOKUP(E101,'Org List'!$J$9:$K$488,2,0))</f>
        <v>Kensington and Chelsea</v>
      </c>
      <c r="G101" s="137">
        <f ca="1">IFERROR(IF((VLOOKUP($E101,'Res&amp;Reablement Backsheet'!$D$5:$W$183,G$9,FALSE))="","",(VLOOKUP($E101,'Res&amp;Reablement Backsheet'!$D$5:$W$183,G$9,FALSE))),"")</f>
        <v>51.40226948808013</v>
      </c>
      <c r="H101" s="137">
        <f ca="1">IFERROR(IF((VLOOKUP($E101,'Res&amp;Reablement Backsheet'!$D$5:$W$183,H$9,FALSE))="","",(VLOOKUP($E101,'Res&amp;Reablement Backsheet'!$D$5:$W$183,H$9,FALSE))),"")</f>
        <v>52.645639840963014</v>
      </c>
      <c r="I101" s="137">
        <f ca="1">IFERROR(IF((VLOOKUP($E101,'Res&amp;Reablement Backsheet'!$D$5:$W$183,I$9,FALSE))="","",(VLOOKUP($E101,'Res&amp;Reablement Backsheet'!$D$5:$W$183,I$9,FALSE))),"")</f>
        <v>38.502035107569974</v>
      </c>
    </row>
    <row r="102" spans="1:9" ht="15" customHeight="1" x14ac:dyDescent="0.3">
      <c r="A102" s="56">
        <v>90</v>
      </c>
      <c r="B102" s="97" t="str">
        <f ca="1">IFERROR(IF((VLOOKUP($E102,'Org List'!$AJ$10:$AL$188,3,FALSE))="","",(VLOOKUP($E102,'Org List'!$AJ$10:$AL$188,3,FALSE))),"")</f>
        <v>South East England Commissioning Region</v>
      </c>
      <c r="C102" s="98" t="str">
        <f ca="1">IFERROR(IF((VLOOKUP($E102,'Org List'!$AO$10:$AQ$188,3,FALSE))="","",(VLOOKUP($E102,'Org List'!$AO$10:$AQ$188,3,FALSE))),"")</f>
        <v>South East Region</v>
      </c>
      <c r="D102" s="99" t="str">
        <f ca="1">IFERROR(IF((VLOOKUP($E102,'Org List'!$AT$10:$AV$188,3,FALSE))="","",(VLOOKUP($E102,'Org List'!$AT$10:$AV$188,3,FALSE))),"")</f>
        <v>NHS England South East (Kent, Surrey and Sussex)</v>
      </c>
      <c r="E102" s="97" t="str">
        <f t="shared" ca="1" si="2"/>
        <v>E10000016</v>
      </c>
      <c r="F102" s="99" t="str">
        <f ca="1">IF(E102="","",VLOOKUP(E102,'Org List'!$J$9:$K$488,2,0))</f>
        <v>Kent</v>
      </c>
      <c r="G102" s="137">
        <f ca="1">IFERROR(IF((VLOOKUP($E102,'Res&amp;Reablement Backsheet'!$D$5:$W$183,G$9,FALSE))="","",(VLOOKUP($E102,'Res&amp;Reablement Backsheet'!$D$5:$W$183,G$9,FALSE))),"")</f>
        <v>144.02145331642731</v>
      </c>
      <c r="H102" s="137">
        <f ca="1">IFERROR(IF((VLOOKUP($E102,'Res&amp;Reablement Backsheet'!$D$5:$W$183,H$9,FALSE))="","",(VLOOKUP($E102,'Res&amp;Reablement Backsheet'!$D$5:$W$183,H$9,FALSE))),"")</f>
        <v>130.89370446417288</v>
      </c>
      <c r="I102" s="137">
        <f ca="1">IFERROR(IF((VLOOKUP($E102,'Res&amp;Reablement Backsheet'!$D$5:$W$183,I$9,FALSE))="","",(VLOOKUP($E102,'Res&amp;Reablement Backsheet'!$D$5:$W$183,I$9,FALSE))),"")</f>
        <v>148.37355339888686</v>
      </c>
    </row>
    <row r="103" spans="1:9" ht="15" customHeight="1" x14ac:dyDescent="0.3">
      <c r="A103" s="56">
        <v>91</v>
      </c>
      <c r="B103" s="97" t="str">
        <f ca="1">IFERROR(IF((VLOOKUP($E103,'Org List'!$AJ$10:$AL$188,3,FALSE))="","",(VLOOKUP($E103,'Org List'!$AJ$10:$AL$188,3,FALSE))),"")</f>
        <v>North of England Commissioning Region</v>
      </c>
      <c r="C103" s="98" t="str">
        <f ca="1">IFERROR(IF((VLOOKUP($E103,'Org List'!$AO$10:$AQ$188,3,FALSE))="","",(VLOOKUP($E103,'Org List'!$AO$10:$AQ$188,3,FALSE))),"")</f>
        <v>Yorkshire and The Humber Region</v>
      </c>
      <c r="D103" s="99" t="str">
        <f ca="1">IFERROR(IF((VLOOKUP($E103,'Org List'!$AT$10:$AV$188,3,FALSE))="","",(VLOOKUP($E103,'Org List'!$AT$10:$AV$188,3,FALSE))),"")</f>
        <v>NHS England North (Yorkshire And Humber)</v>
      </c>
      <c r="E103" s="97" t="str">
        <f t="shared" ca="1" si="2"/>
        <v>E06000010</v>
      </c>
      <c r="F103" s="99" t="str">
        <f ca="1">IF(E103="","",VLOOKUP(E103,'Org List'!$J$9:$K$488,2,0))</f>
        <v>Kingston upon Hull, City of</v>
      </c>
      <c r="G103" s="137">
        <f ca="1">IFERROR(IF((VLOOKUP($E103,'Res&amp;Reablement Backsheet'!$D$5:$W$183,G$9,FALSE))="","",(VLOOKUP($E103,'Res&amp;Reablement Backsheet'!$D$5:$W$183,G$9,FALSE))),"")</f>
        <v>173.50049501553664</v>
      </c>
      <c r="H103" s="137">
        <f ca="1">IFERROR(IF((VLOOKUP($E103,'Res&amp;Reablement Backsheet'!$D$5:$W$183,H$9,FALSE))="","",(VLOOKUP($E103,'Res&amp;Reablement Backsheet'!$D$5:$W$183,H$9,FALSE))),"")</f>
        <v>147.88046166125582</v>
      </c>
      <c r="I103" s="137">
        <f ca="1">IFERROR(IF((VLOOKUP($E103,'Res&amp;Reablement Backsheet'!$D$5:$W$183,I$9,FALSE))="","",(VLOOKUP($E103,'Res&amp;Reablement Backsheet'!$D$5:$W$183,I$9,FALSE))),"")</f>
        <v>179.70903784662542</v>
      </c>
    </row>
    <row r="104" spans="1:9" ht="15" customHeight="1" x14ac:dyDescent="0.3">
      <c r="A104" s="56">
        <v>92</v>
      </c>
      <c r="B104" s="97" t="str">
        <f ca="1">IFERROR(IF((VLOOKUP($E104,'Org List'!$AJ$10:$AL$188,3,FALSE))="","",(VLOOKUP($E104,'Org List'!$AJ$10:$AL$188,3,FALSE))),"")</f>
        <v>London Commissioning Region</v>
      </c>
      <c r="C104" s="98" t="str">
        <f ca="1">IFERROR(IF((VLOOKUP($E104,'Org List'!$AO$10:$AQ$188,3,FALSE))="","",(VLOOKUP($E104,'Org List'!$AO$10:$AQ$188,3,FALSE))),"")</f>
        <v>London Region</v>
      </c>
      <c r="D104" s="99" t="str">
        <f ca="1">IFERROR(IF((VLOOKUP($E104,'Org List'!$AT$10:$AV$188,3,FALSE))="","",(VLOOKUP($E104,'Org List'!$AT$10:$AV$188,3,FALSE))),"")</f>
        <v>NHS England London</v>
      </c>
      <c r="E104" s="97" t="str">
        <f t="shared" ca="1" si="2"/>
        <v>E09000021</v>
      </c>
      <c r="F104" s="99" t="str">
        <f ca="1">IF(E104="","",VLOOKUP(E104,'Org List'!$J$9:$K$488,2,0))</f>
        <v>Kingston upon Thames</v>
      </c>
      <c r="G104" s="137">
        <f ca="1">IFERROR(IF((VLOOKUP($E104,'Res&amp;Reablement Backsheet'!$D$5:$W$183,G$9,FALSE))="","",(VLOOKUP($E104,'Res&amp;Reablement Backsheet'!$D$5:$W$183,G$9,FALSE))),"")</f>
        <v>91.492658452003241</v>
      </c>
      <c r="H104" s="137">
        <f ca="1">IFERROR(IF((VLOOKUP($E104,'Res&amp;Reablement Backsheet'!$D$5:$W$183,H$9,FALSE))="","",(VLOOKUP($E104,'Res&amp;Reablement Backsheet'!$D$5:$W$183,H$9,FALSE))),"")</f>
        <v>83.823529411764696</v>
      </c>
      <c r="I104" s="137">
        <f ca="1">IFERROR(IF((VLOOKUP($E104,'Res&amp;Reablement Backsheet'!$D$5:$W$183,I$9,FALSE))="","",(VLOOKUP($E104,'Res&amp;Reablement Backsheet'!$D$5:$W$183,I$9,FALSE))),"")</f>
        <v>65.441176470588232</v>
      </c>
    </row>
    <row r="105" spans="1:9" ht="15" customHeight="1" x14ac:dyDescent="0.3">
      <c r="A105" s="56">
        <v>93</v>
      </c>
      <c r="B105" s="97" t="str">
        <f ca="1">IFERROR(IF((VLOOKUP($E105,'Org List'!$AJ$10:$AL$188,3,FALSE))="","",(VLOOKUP($E105,'Org List'!$AJ$10:$AL$188,3,FALSE))),"")</f>
        <v>North of England Commissioning Region</v>
      </c>
      <c r="C105" s="98" t="str">
        <f ca="1">IFERROR(IF((VLOOKUP($E105,'Org List'!$AO$10:$AQ$188,3,FALSE))="","",(VLOOKUP($E105,'Org List'!$AO$10:$AQ$188,3,FALSE))),"")</f>
        <v>Yorkshire and The Humber Region</v>
      </c>
      <c r="D105" s="99" t="str">
        <f ca="1">IFERROR(IF((VLOOKUP($E105,'Org List'!$AT$10:$AV$188,3,FALSE))="","",(VLOOKUP($E105,'Org List'!$AT$10:$AV$188,3,FALSE))),"")</f>
        <v>NHS England North (Yorkshire And Humber)</v>
      </c>
      <c r="E105" s="97" t="str">
        <f t="shared" ca="1" si="2"/>
        <v>E08000034</v>
      </c>
      <c r="F105" s="99" t="str">
        <f ca="1">IF(E105="","",VLOOKUP(E105,'Org List'!$J$9:$K$488,2,0))</f>
        <v>Kirklees</v>
      </c>
      <c r="G105" s="137">
        <f ca="1">IFERROR(IF((VLOOKUP($E105,'Res&amp;Reablement Backsheet'!$D$5:$W$183,G$9,FALSE))="","",(VLOOKUP($E105,'Res&amp;Reablement Backsheet'!$D$5:$W$183,G$9,FALSE))),"")</f>
        <v>99.969652069907355</v>
      </c>
      <c r="H105" s="137">
        <f ca="1">IFERROR(IF((VLOOKUP($E105,'Res&amp;Reablement Backsheet'!$D$5:$W$183,H$9,FALSE))="","",(VLOOKUP($E105,'Res&amp;Reablement Backsheet'!$D$5:$W$183,H$9,FALSE))),"")</f>
        <v>109.68487830907421</v>
      </c>
      <c r="I105" s="137">
        <f ca="1">IFERROR(IF((VLOOKUP($E105,'Res&amp;Reablement Backsheet'!$D$5:$W$183,I$9,FALSE))="","",(VLOOKUP($E105,'Res&amp;Reablement Backsheet'!$D$5:$W$183,I$9,FALSE))),"")</f>
        <v>101.38440103163076</v>
      </c>
    </row>
    <row r="106" spans="1:9" ht="15" customHeight="1" x14ac:dyDescent="0.3">
      <c r="A106" s="56">
        <v>94</v>
      </c>
      <c r="B106" s="97" t="str">
        <f ca="1">IFERROR(IF((VLOOKUP($E106,'Org List'!$AJ$10:$AL$188,3,FALSE))="","",(VLOOKUP($E106,'Org List'!$AJ$10:$AL$188,3,FALSE))),"")</f>
        <v>North of England Commissioning Region</v>
      </c>
      <c r="C106" s="98" t="str">
        <f ca="1">IFERROR(IF((VLOOKUP($E106,'Org List'!$AO$10:$AQ$188,3,FALSE))="","",(VLOOKUP($E106,'Org List'!$AO$10:$AQ$188,3,FALSE))),"")</f>
        <v>North West Region</v>
      </c>
      <c r="D106" s="99" t="str">
        <f ca="1">IFERROR(IF((VLOOKUP($E106,'Org List'!$AT$10:$AV$188,3,FALSE))="","",(VLOOKUP($E106,'Org List'!$AT$10:$AV$188,3,FALSE))),"")</f>
        <v>NHS England North (Cheshire And Merseyside)</v>
      </c>
      <c r="E106" s="97" t="str">
        <f t="shared" ca="1" si="2"/>
        <v>E08000011</v>
      </c>
      <c r="F106" s="99" t="str">
        <f ca="1">IF(E106="","",VLOOKUP(E106,'Org List'!$J$9:$K$488,2,0))</f>
        <v>Knowsley</v>
      </c>
      <c r="G106" s="137">
        <f ca="1">IFERROR(IF((VLOOKUP($E106,'Res&amp;Reablement Backsheet'!$D$5:$W$183,G$9,FALSE))="","",(VLOOKUP($E106,'Res&amp;Reablement Backsheet'!$D$5:$W$183,G$9,FALSE))),"")</f>
        <v>178.70620179920709</v>
      </c>
      <c r="H106" s="137">
        <f ca="1">IFERROR(IF((VLOOKUP($E106,'Res&amp;Reablement Backsheet'!$D$5:$W$183,H$9,FALSE))="","",(VLOOKUP($E106,'Res&amp;Reablement Backsheet'!$D$5:$W$183,H$9,FALSE))),"")</f>
        <v>154.80411657874254</v>
      </c>
      <c r="I106" s="137">
        <f ca="1">IFERROR(IF((VLOOKUP($E106,'Res&amp;Reablement Backsheet'!$D$5:$W$183,I$9,FALSE))="","",(VLOOKUP($E106,'Res&amp;Reablement Backsheet'!$D$5:$W$183,I$9,FALSE))),"")</f>
        <v>168.64135604946813</v>
      </c>
    </row>
    <row r="107" spans="1:9" ht="15" customHeight="1" x14ac:dyDescent="0.3">
      <c r="A107" s="56">
        <v>95</v>
      </c>
      <c r="B107" s="97" t="str">
        <f ca="1">IFERROR(IF((VLOOKUP($E107,'Org List'!$AJ$10:$AL$188,3,FALSE))="","",(VLOOKUP($E107,'Org List'!$AJ$10:$AL$188,3,FALSE))),"")</f>
        <v>London Commissioning Region</v>
      </c>
      <c r="C107" s="98" t="str">
        <f ca="1">IFERROR(IF((VLOOKUP($E107,'Org List'!$AO$10:$AQ$188,3,FALSE))="","",(VLOOKUP($E107,'Org List'!$AO$10:$AQ$188,3,FALSE))),"")</f>
        <v>London Region</v>
      </c>
      <c r="D107" s="99" t="str">
        <f ca="1">IFERROR(IF((VLOOKUP($E107,'Org List'!$AT$10:$AV$188,3,FALSE))="","",(VLOOKUP($E107,'Org List'!$AT$10:$AV$188,3,FALSE))),"")</f>
        <v>NHS England London</v>
      </c>
      <c r="E107" s="97" t="str">
        <f t="shared" ca="1" si="2"/>
        <v>E09000022</v>
      </c>
      <c r="F107" s="99" t="str">
        <f ca="1">IF(E107="","",VLOOKUP(E107,'Org List'!$J$9:$K$488,2,0))</f>
        <v>Lambeth</v>
      </c>
      <c r="G107" s="137">
        <f ca="1">IFERROR(IF((VLOOKUP($E107,'Res&amp;Reablement Backsheet'!$D$5:$W$183,G$9,FALSE))="","",(VLOOKUP($E107,'Res&amp;Reablement Backsheet'!$D$5:$W$183,G$9,FALSE))),"")</f>
        <v>46.040339010362914</v>
      </c>
      <c r="H107" s="137">
        <f ca="1">IFERROR(IF((VLOOKUP($E107,'Res&amp;Reablement Backsheet'!$D$5:$W$183,H$9,FALSE))="","",(VLOOKUP($E107,'Res&amp;Reablement Backsheet'!$D$5:$W$183,H$9,FALSE))),"")</f>
        <v>51.641827585151638</v>
      </c>
      <c r="I107" s="137">
        <f ca="1">IFERROR(IF((VLOOKUP($E107,'Res&amp;Reablement Backsheet'!$D$5:$W$183,I$9,FALSE))="","",(VLOOKUP($E107,'Res&amp;Reablement Backsheet'!$D$5:$W$183,I$9,FALSE))),"")</f>
        <v>38.253205618630844</v>
      </c>
    </row>
    <row r="108" spans="1:9" ht="15" customHeight="1" x14ac:dyDescent="0.3">
      <c r="A108" s="56">
        <v>96</v>
      </c>
      <c r="B108" s="97" t="str">
        <f ca="1">IFERROR(IF((VLOOKUP($E108,'Org List'!$AJ$10:$AL$188,3,FALSE))="","",(VLOOKUP($E108,'Org List'!$AJ$10:$AL$188,3,FALSE))),"")</f>
        <v>North of England Commissioning Region</v>
      </c>
      <c r="C108" s="98" t="str">
        <f ca="1">IFERROR(IF((VLOOKUP($E108,'Org List'!$AO$10:$AQ$188,3,FALSE))="","",(VLOOKUP($E108,'Org List'!$AO$10:$AQ$188,3,FALSE))),"")</f>
        <v>North West Region</v>
      </c>
      <c r="D108" s="99" t="str">
        <f ca="1">IFERROR(IF((VLOOKUP($E108,'Org List'!$AT$10:$AV$188,3,FALSE))="","",(VLOOKUP($E108,'Org List'!$AT$10:$AV$188,3,FALSE))),"")</f>
        <v>NHS England North (Lancashire)</v>
      </c>
      <c r="E108" s="97" t="str">
        <f t="shared" ref="E108:E139" ca="1" si="3">IF($A108&gt;$L$5-1,"",INDIRECT("'Comms by AT'!D"&amp;$A108+$L$4))</f>
        <v>E10000017</v>
      </c>
      <c r="F108" s="99" t="str">
        <f ca="1">IF(E108="","",VLOOKUP(E108,'Org List'!$J$9:$K$488,2,0))</f>
        <v>Lancashire</v>
      </c>
      <c r="G108" s="137">
        <f ca="1">IFERROR(IF((VLOOKUP($E108,'Res&amp;Reablement Backsheet'!$D$5:$W$183,G$9,FALSE))="","",(VLOOKUP($E108,'Res&amp;Reablement Backsheet'!$D$5:$W$183,G$9,FALSE))),"")</f>
        <v>189.17318146081743</v>
      </c>
      <c r="H108" s="137">
        <f ca="1">IFERROR(IF((VLOOKUP($E108,'Res&amp;Reablement Backsheet'!$D$5:$W$183,H$9,FALSE))="","",(VLOOKUP($E108,'Res&amp;Reablement Backsheet'!$D$5:$W$183,H$9,FALSE))),"")</f>
        <v>188.05051158334547</v>
      </c>
      <c r="I108" s="137">
        <f ca="1">IFERROR(IF((VLOOKUP($E108,'Res&amp;Reablement Backsheet'!$D$5:$W$183,I$9,FALSE))="","",(VLOOKUP($E108,'Res&amp;Reablement Backsheet'!$D$5:$W$183,I$9,FALSE))),"")</f>
        <v>184.5913884605749</v>
      </c>
    </row>
    <row r="109" spans="1:9" ht="15" customHeight="1" x14ac:dyDescent="0.3">
      <c r="A109" s="56">
        <v>97</v>
      </c>
      <c r="B109" s="97" t="str">
        <f ca="1">IFERROR(IF((VLOOKUP($E109,'Org List'!$AJ$10:$AL$188,3,FALSE))="","",(VLOOKUP($E109,'Org List'!$AJ$10:$AL$188,3,FALSE))),"")</f>
        <v>North of England Commissioning Region</v>
      </c>
      <c r="C109" s="98" t="str">
        <f ca="1">IFERROR(IF((VLOOKUP($E109,'Org List'!$AO$10:$AQ$188,3,FALSE))="","",(VLOOKUP($E109,'Org List'!$AO$10:$AQ$188,3,FALSE))),"")</f>
        <v>Yorkshire and The Humber Region</v>
      </c>
      <c r="D109" s="99" t="str">
        <f ca="1">IFERROR(IF((VLOOKUP($E109,'Org List'!$AT$10:$AV$188,3,FALSE))="","",(VLOOKUP($E109,'Org List'!$AT$10:$AV$188,3,FALSE))),"")</f>
        <v>NHS England North (Yorkshire And Humber)</v>
      </c>
      <c r="E109" s="97" t="str">
        <f t="shared" ca="1" si="3"/>
        <v>E08000035</v>
      </c>
      <c r="F109" s="99" t="str">
        <f ca="1">IF(E109="","",VLOOKUP(E109,'Org List'!$J$9:$K$488,2,0))</f>
        <v>Leeds</v>
      </c>
      <c r="G109" s="137">
        <f ca="1">IFERROR(IF((VLOOKUP($E109,'Res&amp;Reablement Backsheet'!$D$5:$W$183,G$9,FALSE))="","",(VLOOKUP($E109,'Res&amp;Reablement Backsheet'!$D$5:$W$183,G$9,FALSE))),"")</f>
        <v>120.40216269545067</v>
      </c>
      <c r="H109" s="137">
        <f ca="1">IFERROR(IF((VLOOKUP($E109,'Res&amp;Reablement Backsheet'!$D$5:$W$183,H$9,FALSE))="","",(VLOOKUP($E109,'Res&amp;Reablement Backsheet'!$D$5:$W$183,H$9,FALSE))),"")</f>
        <v>127.87393020766986</v>
      </c>
      <c r="I109" s="137">
        <f ca="1">IFERROR(IF((VLOOKUP($E109,'Res&amp;Reablement Backsheet'!$D$5:$W$183,I$9,FALSE))="","",(VLOOKUP($E109,'Res&amp;Reablement Backsheet'!$D$5:$W$183,I$9,FALSE))),"")</f>
        <v>116.07266989773319</v>
      </c>
    </row>
    <row r="110" spans="1:9" ht="15" customHeight="1" x14ac:dyDescent="0.3">
      <c r="A110" s="56">
        <v>98</v>
      </c>
      <c r="B110" s="97" t="str">
        <f ca="1">IFERROR(IF((VLOOKUP($E110,'Org List'!$AJ$10:$AL$188,3,FALSE))="","",(VLOOKUP($E110,'Org List'!$AJ$10:$AL$188,3,FALSE))),"")</f>
        <v>Midlands and East of England Commissioning Region</v>
      </c>
      <c r="C110" s="98" t="str">
        <f ca="1">IFERROR(IF((VLOOKUP($E110,'Org List'!$AO$10:$AQ$188,3,FALSE))="","",(VLOOKUP($E110,'Org List'!$AO$10:$AQ$188,3,FALSE))),"")</f>
        <v>East Midlands Region</v>
      </c>
      <c r="D110" s="99" t="str">
        <f ca="1">IFERROR(IF((VLOOKUP($E110,'Org List'!$AT$10:$AV$188,3,FALSE))="","",(VLOOKUP($E110,'Org List'!$AT$10:$AV$188,3,FALSE))),"")</f>
        <v>NHS England Midlands And East (Central Midlands)</v>
      </c>
      <c r="E110" s="97" t="str">
        <f t="shared" ca="1" si="3"/>
        <v>E06000016</v>
      </c>
      <c r="F110" s="99" t="str">
        <f ca="1">IF(E110="","",VLOOKUP(E110,'Org List'!$J$9:$K$488,2,0))</f>
        <v>Leicester</v>
      </c>
      <c r="G110" s="137">
        <f ca="1">IFERROR(IF((VLOOKUP($E110,'Res&amp;Reablement Backsheet'!$D$5:$W$183,G$9,FALSE))="","",(VLOOKUP($E110,'Res&amp;Reablement Backsheet'!$D$5:$W$183,G$9,FALSE))),"")</f>
        <v>105.95210363768888</v>
      </c>
      <c r="H110" s="137">
        <f ca="1">IFERROR(IF((VLOOKUP($E110,'Res&amp;Reablement Backsheet'!$D$5:$W$183,H$9,FALSE))="","",(VLOOKUP($E110,'Res&amp;Reablement Backsheet'!$D$5:$W$183,H$9,FALSE))),"")</f>
        <v>98.605437385547248</v>
      </c>
      <c r="I110" s="137">
        <f ca="1">IFERROR(IF((VLOOKUP($E110,'Res&amp;Reablement Backsheet'!$D$5:$W$183,I$9,FALSE))="","",(VLOOKUP($E110,'Res&amp;Reablement Backsheet'!$D$5:$W$183,I$9,FALSE))),"")</f>
        <v>104.16589438097284</v>
      </c>
    </row>
    <row r="111" spans="1:9" ht="15" customHeight="1" x14ac:dyDescent="0.3">
      <c r="A111" s="56">
        <v>99</v>
      </c>
      <c r="B111" s="97" t="str">
        <f ca="1">IFERROR(IF((VLOOKUP($E111,'Org List'!$AJ$10:$AL$188,3,FALSE))="","",(VLOOKUP($E111,'Org List'!$AJ$10:$AL$188,3,FALSE))),"")</f>
        <v>Midlands and East of England Commissioning Region</v>
      </c>
      <c r="C111" s="98" t="str">
        <f ca="1">IFERROR(IF((VLOOKUP($E111,'Org List'!$AO$10:$AQ$188,3,FALSE))="","",(VLOOKUP($E111,'Org List'!$AO$10:$AQ$188,3,FALSE))),"")</f>
        <v>East Midlands Region</v>
      </c>
      <c r="D111" s="99" t="str">
        <f ca="1">IFERROR(IF((VLOOKUP($E111,'Org List'!$AT$10:$AV$188,3,FALSE))="","",(VLOOKUP($E111,'Org List'!$AT$10:$AV$188,3,FALSE))),"")</f>
        <v>NHS England Midlands And East (Central Midlands)</v>
      </c>
      <c r="E111" s="97" t="str">
        <f t="shared" ca="1" si="3"/>
        <v>E10000018</v>
      </c>
      <c r="F111" s="99" t="str">
        <f ca="1">IF(E111="","",VLOOKUP(E111,'Org List'!$J$9:$K$488,2,0))</f>
        <v>Leicestershire</v>
      </c>
      <c r="G111" s="137">
        <f ca="1">IFERROR(IF((VLOOKUP($E111,'Res&amp;Reablement Backsheet'!$D$5:$W$183,G$9,FALSE))="","",(VLOOKUP($E111,'Res&amp;Reablement Backsheet'!$D$5:$W$183,G$9,FALSE))),"")</f>
        <v>158.93776593102763</v>
      </c>
      <c r="H111" s="137">
        <f ca="1">IFERROR(IF((VLOOKUP($E111,'Res&amp;Reablement Backsheet'!$D$5:$W$183,H$9,FALSE))="","",(VLOOKUP($E111,'Res&amp;Reablement Backsheet'!$D$5:$W$183,H$9,FALSE))),"")</f>
        <v>159.29626931399306</v>
      </c>
      <c r="I111" s="137">
        <f ca="1">IFERROR(IF((VLOOKUP($E111,'Res&amp;Reablement Backsheet'!$D$5:$W$183,I$9,FALSE))="","",(VLOOKUP($E111,'Res&amp;Reablement Backsheet'!$D$5:$W$183,I$9,FALSE))),"")</f>
        <v>138.27423604843767</v>
      </c>
    </row>
    <row r="112" spans="1:9" ht="15" customHeight="1" x14ac:dyDescent="0.3">
      <c r="A112" s="56">
        <v>100</v>
      </c>
      <c r="B112" s="97" t="str">
        <f ca="1">IFERROR(IF((VLOOKUP($E112,'Org List'!$AJ$10:$AL$188,3,FALSE))="","",(VLOOKUP($E112,'Org List'!$AJ$10:$AL$188,3,FALSE))),"")</f>
        <v>London Commissioning Region</v>
      </c>
      <c r="C112" s="98" t="str">
        <f ca="1">IFERROR(IF((VLOOKUP($E112,'Org List'!$AO$10:$AQ$188,3,FALSE))="","",(VLOOKUP($E112,'Org List'!$AO$10:$AQ$188,3,FALSE))),"")</f>
        <v>London Region</v>
      </c>
      <c r="D112" s="99" t="str">
        <f ca="1">IFERROR(IF((VLOOKUP($E112,'Org List'!$AT$10:$AV$188,3,FALSE))="","",(VLOOKUP($E112,'Org List'!$AT$10:$AV$188,3,FALSE))),"")</f>
        <v>NHS England London</v>
      </c>
      <c r="E112" s="97" t="str">
        <f t="shared" ca="1" si="3"/>
        <v>E09000023</v>
      </c>
      <c r="F112" s="99" t="str">
        <f ca="1">IF(E112="","",VLOOKUP(E112,'Org List'!$J$9:$K$488,2,0))</f>
        <v>Lewisham</v>
      </c>
      <c r="G112" s="137">
        <f ca="1">IFERROR(IF((VLOOKUP($E112,'Res&amp;Reablement Backsheet'!$D$5:$W$183,G$9,FALSE))="","",(VLOOKUP($E112,'Res&amp;Reablement Backsheet'!$D$5:$W$183,G$9,FALSE))),"")</f>
        <v>83.571490430414826</v>
      </c>
      <c r="H112" s="137">
        <f ca="1">IFERROR(IF((VLOOKUP($E112,'Res&amp;Reablement Backsheet'!$D$5:$W$183,H$9,FALSE))="","",(VLOOKUP($E112,'Res&amp;Reablement Backsheet'!$D$5:$W$183,H$9,FALSE))),"")</f>
        <v>84.536657583624773</v>
      </c>
      <c r="I112" s="137">
        <f ca="1">IFERROR(IF((VLOOKUP($E112,'Res&amp;Reablement Backsheet'!$D$5:$W$183,I$9,FALSE))="","",(VLOOKUP($E112,'Res&amp;Reablement Backsheet'!$D$5:$W$183,I$9,FALSE))),"")</f>
        <v>63.938893299289809</v>
      </c>
    </row>
    <row r="113" spans="1:9" ht="15" customHeight="1" x14ac:dyDescent="0.3">
      <c r="A113" s="56">
        <v>101</v>
      </c>
      <c r="B113" s="97" t="str">
        <f ca="1">IFERROR(IF((VLOOKUP($E113,'Org List'!$AJ$10:$AL$188,3,FALSE))="","",(VLOOKUP($E113,'Org List'!$AJ$10:$AL$188,3,FALSE))),"")</f>
        <v>Midlands and East of England Commissioning Region</v>
      </c>
      <c r="C113" s="98" t="str">
        <f ca="1">IFERROR(IF((VLOOKUP($E113,'Org List'!$AO$10:$AQ$188,3,FALSE))="","",(VLOOKUP($E113,'Org List'!$AO$10:$AQ$188,3,FALSE))),"")</f>
        <v>East Midlands Region</v>
      </c>
      <c r="D113" s="99" t="str">
        <f ca="1">IFERROR(IF((VLOOKUP($E113,'Org List'!$AT$10:$AV$188,3,FALSE))="","",(VLOOKUP($E113,'Org List'!$AT$10:$AV$188,3,FALSE))),"")</f>
        <v>NHS England Midlands And East (Central Midlands)</v>
      </c>
      <c r="E113" s="97" t="str">
        <f t="shared" ca="1" si="3"/>
        <v>E10000019</v>
      </c>
      <c r="F113" s="99" t="str">
        <f ca="1">IF(E113="","",VLOOKUP(E113,'Org List'!$J$9:$K$488,2,0))</f>
        <v>Lincolnshire</v>
      </c>
      <c r="G113" s="137">
        <f ca="1">IFERROR(IF((VLOOKUP($E113,'Res&amp;Reablement Backsheet'!$D$5:$W$183,G$9,FALSE))="","",(VLOOKUP($E113,'Res&amp;Reablement Backsheet'!$D$5:$W$183,G$9,FALSE))),"")</f>
        <v>160.38492381716119</v>
      </c>
      <c r="H113" s="137">
        <f ca="1">IFERROR(IF((VLOOKUP($E113,'Res&amp;Reablement Backsheet'!$D$5:$W$183,H$9,FALSE))="","",(VLOOKUP($E113,'Res&amp;Reablement Backsheet'!$D$5:$W$183,H$9,FALSE))),"")</f>
        <v>186.14451673322145</v>
      </c>
      <c r="I113" s="137">
        <f ca="1">IFERROR(IF((VLOOKUP($E113,'Res&amp;Reablement Backsheet'!$D$5:$W$183,I$9,FALSE))="","",(VLOOKUP($E113,'Res&amp;Reablement Backsheet'!$D$5:$W$183,I$9,FALSE))),"")</f>
        <v>171.63546671327148</v>
      </c>
    </row>
    <row r="114" spans="1:9" ht="15" customHeight="1" x14ac:dyDescent="0.3">
      <c r="A114" s="56">
        <v>102</v>
      </c>
      <c r="B114" s="97" t="str">
        <f ca="1">IFERROR(IF((VLOOKUP($E114,'Org List'!$AJ$10:$AL$188,3,FALSE))="","",(VLOOKUP($E114,'Org List'!$AJ$10:$AL$188,3,FALSE))),"")</f>
        <v>North of England Commissioning Region</v>
      </c>
      <c r="C114" s="98" t="str">
        <f ca="1">IFERROR(IF((VLOOKUP($E114,'Org List'!$AO$10:$AQ$188,3,FALSE))="","",(VLOOKUP($E114,'Org List'!$AO$10:$AQ$188,3,FALSE))),"")</f>
        <v>North West Region</v>
      </c>
      <c r="D114" s="99" t="str">
        <f ca="1">IFERROR(IF((VLOOKUP($E114,'Org List'!$AT$10:$AV$188,3,FALSE))="","",(VLOOKUP($E114,'Org List'!$AT$10:$AV$188,3,FALSE))),"")</f>
        <v>NHS England North (Cheshire And Merseyside)</v>
      </c>
      <c r="E114" s="97" t="str">
        <f t="shared" ca="1" si="3"/>
        <v>E08000012</v>
      </c>
      <c r="F114" s="99" t="str">
        <f ca="1">IF(E114="","",VLOOKUP(E114,'Org List'!$J$9:$K$488,2,0))</f>
        <v>Liverpool</v>
      </c>
      <c r="G114" s="137">
        <f ca="1">IFERROR(IF((VLOOKUP($E114,'Res&amp;Reablement Backsheet'!$D$5:$W$183,G$9,FALSE))="","",(VLOOKUP($E114,'Res&amp;Reablement Backsheet'!$D$5:$W$183,G$9,FALSE))),"")</f>
        <v>146.44473165710181</v>
      </c>
      <c r="H114" s="137">
        <f ca="1">IFERROR(IF((VLOOKUP($E114,'Res&amp;Reablement Backsheet'!$D$5:$W$183,H$9,FALSE))="","",(VLOOKUP($E114,'Res&amp;Reablement Backsheet'!$D$5:$W$183,H$9,FALSE))),"")</f>
        <v>143.72112072322881</v>
      </c>
      <c r="I114" s="137">
        <f ca="1">IFERROR(IF((VLOOKUP($E114,'Res&amp;Reablement Backsheet'!$D$5:$W$183,I$9,FALSE))="","",(VLOOKUP($E114,'Res&amp;Reablement Backsheet'!$D$5:$W$183,I$9,FALSE))),"")</f>
        <v>134.17321410175555</v>
      </c>
    </row>
    <row r="115" spans="1:9" ht="15" customHeight="1" x14ac:dyDescent="0.3">
      <c r="A115" s="56">
        <v>103</v>
      </c>
      <c r="B115" s="97" t="str">
        <f ca="1">IFERROR(IF((VLOOKUP($E115,'Org List'!$AJ$10:$AL$188,3,FALSE))="","",(VLOOKUP($E115,'Org List'!$AJ$10:$AL$188,3,FALSE))),"")</f>
        <v>Midlands and East of England Commissioning Region</v>
      </c>
      <c r="C115" s="98" t="str">
        <f ca="1">IFERROR(IF((VLOOKUP($E115,'Org List'!$AO$10:$AQ$188,3,FALSE))="","",(VLOOKUP($E115,'Org List'!$AO$10:$AQ$188,3,FALSE))),"")</f>
        <v>East Region</v>
      </c>
      <c r="D115" s="99" t="str">
        <f ca="1">IFERROR(IF((VLOOKUP($E115,'Org List'!$AT$10:$AV$188,3,FALSE))="","",(VLOOKUP($E115,'Org List'!$AT$10:$AV$188,3,FALSE))),"")</f>
        <v>NHS England Midlands And East (Central Midlands)</v>
      </c>
      <c r="E115" s="97" t="str">
        <f t="shared" ca="1" si="3"/>
        <v>E06000032</v>
      </c>
      <c r="F115" s="99" t="str">
        <f ca="1">IF(E115="","",VLOOKUP(E115,'Org List'!$J$9:$K$488,2,0))</f>
        <v>Luton</v>
      </c>
      <c r="G115" s="137">
        <f ca="1">IFERROR(IF((VLOOKUP($E115,'Res&amp;Reablement Backsheet'!$D$5:$W$183,G$9,FALSE))="","",(VLOOKUP($E115,'Res&amp;Reablement Backsheet'!$D$5:$W$183,G$9,FALSE))),"")</f>
        <v>88.03204366389366</v>
      </c>
      <c r="H115" s="137">
        <f ca="1">IFERROR(IF((VLOOKUP($E115,'Res&amp;Reablement Backsheet'!$D$5:$W$183,H$9,FALSE))="","",(VLOOKUP($E115,'Res&amp;Reablement Backsheet'!$D$5:$W$183,H$9,FALSE))),"")</f>
        <v>61.542365891571237</v>
      </c>
      <c r="I115" s="137">
        <f ca="1">IFERROR(IF((VLOOKUP($E115,'Res&amp;Reablement Backsheet'!$D$5:$W$183,I$9,FALSE))="","",(VLOOKUP($E115,'Res&amp;Reablement Backsheet'!$D$5:$W$183,I$9,FALSE))),"")</f>
        <v>64.080195412873138</v>
      </c>
    </row>
    <row r="116" spans="1:9" ht="15" customHeight="1" x14ac:dyDescent="0.3">
      <c r="A116" s="56">
        <v>104</v>
      </c>
      <c r="B116" s="97" t="str">
        <f ca="1">IFERROR(IF((VLOOKUP($E116,'Org List'!$AJ$10:$AL$188,3,FALSE))="","",(VLOOKUP($E116,'Org List'!$AJ$10:$AL$188,3,FALSE))),"")</f>
        <v>North of England Commissioning Region</v>
      </c>
      <c r="C116" s="98" t="str">
        <f ca="1">IFERROR(IF((VLOOKUP($E116,'Org List'!$AO$10:$AQ$188,3,FALSE))="","",(VLOOKUP($E116,'Org List'!$AO$10:$AQ$188,3,FALSE))),"")</f>
        <v>North West Region</v>
      </c>
      <c r="D116" s="99" t="str">
        <f ca="1">IFERROR(IF((VLOOKUP($E116,'Org List'!$AT$10:$AV$188,3,FALSE))="","",(VLOOKUP($E116,'Org List'!$AT$10:$AV$188,3,FALSE))),"")</f>
        <v>NHS England North (Greater Manchester)</v>
      </c>
      <c r="E116" s="97" t="str">
        <f t="shared" ca="1" si="3"/>
        <v>E08000003</v>
      </c>
      <c r="F116" s="99" t="str">
        <f ca="1">IF(E116="","",VLOOKUP(E116,'Org List'!$J$9:$K$488,2,0))</f>
        <v>Manchester</v>
      </c>
      <c r="G116" s="137">
        <f ca="1">IFERROR(IF((VLOOKUP($E116,'Res&amp;Reablement Backsheet'!$D$5:$W$183,G$9,FALSE))="","",(VLOOKUP($E116,'Res&amp;Reablement Backsheet'!$D$5:$W$183,G$9,FALSE))),"")</f>
        <v>102.07206287639075</v>
      </c>
      <c r="H116" s="137">
        <f ca="1">IFERROR(IF((VLOOKUP($E116,'Res&amp;Reablement Backsheet'!$D$5:$W$183,H$9,FALSE))="","",(VLOOKUP($E116,'Res&amp;Reablement Backsheet'!$D$5:$W$183,H$9,FALSE))),"")</f>
        <v>42.420914453512573</v>
      </c>
      <c r="I116" s="137">
        <f ca="1">IFERROR(IF((VLOOKUP($E116,'Res&amp;Reablement Backsheet'!$D$5:$W$183,I$9,FALSE))="","",(VLOOKUP($E116,'Res&amp;Reablement Backsheet'!$D$5:$W$183,I$9,FALSE))),"")</f>
        <v>96.861088002187032</v>
      </c>
    </row>
    <row r="117" spans="1:9" ht="15" customHeight="1" x14ac:dyDescent="0.3">
      <c r="A117" s="56">
        <v>105</v>
      </c>
      <c r="B117" s="97" t="str">
        <f ca="1">IFERROR(IF((VLOOKUP($E117,'Org List'!$AJ$10:$AL$188,3,FALSE))="","",(VLOOKUP($E117,'Org List'!$AJ$10:$AL$188,3,FALSE))),"")</f>
        <v>South East England Commissioning Region</v>
      </c>
      <c r="C117" s="98" t="str">
        <f ca="1">IFERROR(IF((VLOOKUP($E117,'Org List'!$AO$10:$AQ$188,3,FALSE))="","",(VLOOKUP($E117,'Org List'!$AO$10:$AQ$188,3,FALSE))),"")</f>
        <v>South East Region</v>
      </c>
      <c r="D117" s="99" t="str">
        <f ca="1">IFERROR(IF((VLOOKUP($E117,'Org List'!$AT$10:$AV$188,3,FALSE))="","",(VLOOKUP($E117,'Org List'!$AT$10:$AV$188,3,FALSE))),"")</f>
        <v>NHS England South East (Kent, Surrey and Sussex)</v>
      </c>
      <c r="E117" s="97" t="str">
        <f t="shared" ca="1" si="3"/>
        <v>E06000035</v>
      </c>
      <c r="F117" s="99" t="str">
        <f ca="1">IF(E117="","",VLOOKUP(E117,'Org List'!$J$9:$K$488,2,0))</f>
        <v>Medway</v>
      </c>
      <c r="G117" s="137">
        <f ca="1">IFERROR(IF((VLOOKUP($E117,'Res&amp;Reablement Backsheet'!$D$5:$W$183,G$9,FALSE))="","",(VLOOKUP($E117,'Res&amp;Reablement Backsheet'!$D$5:$W$183,G$9,FALSE))),"")</f>
        <v>110.62517285183259</v>
      </c>
      <c r="H117" s="137">
        <f ca="1">IFERROR(IF((VLOOKUP($E117,'Res&amp;Reablement Backsheet'!$D$5:$W$183,H$9,FALSE))="","",(VLOOKUP($E117,'Res&amp;Reablement Backsheet'!$D$5:$W$183,H$9,FALSE))),"")</f>
        <v>124.95729455757163</v>
      </c>
      <c r="I117" s="137">
        <f ca="1">IFERROR(IF((VLOOKUP($E117,'Res&amp;Reablement Backsheet'!$D$5:$W$183,I$9,FALSE))="","",(VLOOKUP($E117,'Res&amp;Reablement Backsheet'!$D$5:$W$183,I$9,FALSE))),"")</f>
        <v>107.64111516195307</v>
      </c>
    </row>
    <row r="118" spans="1:9" ht="15" customHeight="1" x14ac:dyDescent="0.3">
      <c r="A118" s="56">
        <v>106</v>
      </c>
      <c r="B118" s="97" t="str">
        <f ca="1">IFERROR(IF((VLOOKUP($E118,'Org List'!$AJ$10:$AL$188,3,FALSE))="","",(VLOOKUP($E118,'Org List'!$AJ$10:$AL$188,3,FALSE))),"")</f>
        <v>London Commissioning Region</v>
      </c>
      <c r="C118" s="98" t="str">
        <f ca="1">IFERROR(IF((VLOOKUP($E118,'Org List'!$AO$10:$AQ$188,3,FALSE))="","",(VLOOKUP($E118,'Org List'!$AO$10:$AQ$188,3,FALSE))),"")</f>
        <v>London Region</v>
      </c>
      <c r="D118" s="99" t="str">
        <f ca="1">IFERROR(IF((VLOOKUP($E118,'Org List'!$AT$10:$AV$188,3,FALSE))="","",(VLOOKUP($E118,'Org List'!$AT$10:$AV$188,3,FALSE))),"")</f>
        <v>NHS England London</v>
      </c>
      <c r="E118" s="97" t="str">
        <f t="shared" ca="1" si="3"/>
        <v>E09000024</v>
      </c>
      <c r="F118" s="99" t="str">
        <f ca="1">IF(E118="","",VLOOKUP(E118,'Org List'!$J$9:$K$488,2,0))</f>
        <v>Merton</v>
      </c>
      <c r="G118" s="137">
        <f ca="1">IFERROR(IF((VLOOKUP($E118,'Res&amp;Reablement Backsheet'!$D$5:$W$183,G$9,FALSE))="","",(VLOOKUP($E118,'Res&amp;Reablement Backsheet'!$D$5:$W$183,G$9,FALSE))),"")</f>
        <v>65.013409015609469</v>
      </c>
      <c r="H118" s="137">
        <f ca="1">IFERROR(IF((VLOOKUP($E118,'Res&amp;Reablement Backsheet'!$D$5:$W$183,H$9,FALSE))="","",(VLOOKUP($E118,'Res&amp;Reablement Backsheet'!$D$5:$W$183,H$9,FALSE))),"")</f>
        <v>66.016975793775543</v>
      </c>
      <c r="I118" s="137">
        <f ca="1">IFERROR(IF((VLOOKUP($E118,'Res&amp;Reablement Backsheet'!$D$5:$W$183,I$9,FALSE))="","",(VLOOKUP($E118,'Res&amp;Reablement Backsheet'!$D$5:$W$183,I$9,FALSE))),"")</f>
        <v>57.843445457403334</v>
      </c>
    </row>
    <row r="119" spans="1:9" ht="15" customHeight="1" x14ac:dyDescent="0.3">
      <c r="A119" s="56">
        <v>107</v>
      </c>
      <c r="B119" s="97" t="str">
        <f ca="1">IFERROR(IF((VLOOKUP($E119,'Org List'!$AJ$10:$AL$188,3,FALSE))="","",(VLOOKUP($E119,'Org List'!$AJ$10:$AL$188,3,FALSE))),"")</f>
        <v>North of England Commissioning Region</v>
      </c>
      <c r="C119" s="98" t="str">
        <f ca="1">IFERROR(IF((VLOOKUP($E119,'Org List'!$AO$10:$AQ$188,3,FALSE))="","",(VLOOKUP($E119,'Org List'!$AO$10:$AQ$188,3,FALSE))),"")</f>
        <v>North East Region</v>
      </c>
      <c r="D119" s="99" t="str">
        <f ca="1">IFERROR(IF((VLOOKUP($E119,'Org List'!$AT$10:$AV$188,3,FALSE))="","",(VLOOKUP($E119,'Org List'!$AT$10:$AV$188,3,FALSE))),"")</f>
        <v>NHS England North (Cumbria And North East)</v>
      </c>
      <c r="E119" s="97" t="str">
        <f t="shared" ca="1" si="3"/>
        <v>E06000002</v>
      </c>
      <c r="F119" s="99" t="str">
        <f ca="1">IF(E119="","",VLOOKUP(E119,'Org List'!$J$9:$K$488,2,0))</f>
        <v>Middlesbrough</v>
      </c>
      <c r="G119" s="137">
        <f ca="1">IFERROR(IF((VLOOKUP($E119,'Res&amp;Reablement Backsheet'!$D$5:$W$183,G$9,FALSE))="","",(VLOOKUP($E119,'Res&amp;Reablement Backsheet'!$D$5:$W$183,G$9,FALSE))),"")</f>
        <v>186.77589666299895</v>
      </c>
      <c r="H119" s="137">
        <f ca="1">IFERROR(IF((VLOOKUP($E119,'Res&amp;Reablement Backsheet'!$D$5:$W$183,H$9,FALSE))="","",(VLOOKUP($E119,'Res&amp;Reablement Backsheet'!$D$5:$W$183,H$9,FALSE))),"")</f>
        <v>203.24639930526686</v>
      </c>
      <c r="I119" s="137">
        <f ca="1">IFERROR(IF((VLOOKUP($E119,'Res&amp;Reablement Backsheet'!$D$5:$W$183,I$9,FALSE))="","",(VLOOKUP($E119,'Res&amp;Reablement Backsheet'!$D$5:$W$183,I$9,FALSE))),"")</f>
        <v>181.99791210517077</v>
      </c>
    </row>
    <row r="120" spans="1:9" ht="15" customHeight="1" x14ac:dyDescent="0.3">
      <c r="A120" s="56">
        <v>108</v>
      </c>
      <c r="B120" s="97" t="str">
        <f ca="1">IFERROR(IF((VLOOKUP($E120,'Org List'!$AJ$10:$AL$188,3,FALSE))="","",(VLOOKUP($E120,'Org List'!$AJ$10:$AL$188,3,FALSE))),"")</f>
        <v>Midlands and East of England Commissioning Region</v>
      </c>
      <c r="C120" s="98" t="str">
        <f ca="1">IFERROR(IF((VLOOKUP($E120,'Org List'!$AO$10:$AQ$188,3,FALSE))="","",(VLOOKUP($E120,'Org List'!$AO$10:$AQ$188,3,FALSE))),"")</f>
        <v>South East Region</v>
      </c>
      <c r="D120" s="99" t="str">
        <f ca="1">IFERROR(IF((VLOOKUP($E120,'Org List'!$AT$10:$AV$188,3,FALSE))="","",(VLOOKUP($E120,'Org List'!$AT$10:$AV$188,3,FALSE))),"")</f>
        <v>NHS England Midlands And East (Central Midlands)</v>
      </c>
      <c r="E120" s="97" t="str">
        <f t="shared" ca="1" si="3"/>
        <v>E06000042</v>
      </c>
      <c r="F120" s="99" t="str">
        <f ca="1">IF(E120="","",VLOOKUP(E120,'Org List'!$J$9:$K$488,2,0))</f>
        <v>Milton Keynes</v>
      </c>
      <c r="G120" s="137">
        <f ca="1">IFERROR(IF((VLOOKUP($E120,'Res&amp;Reablement Backsheet'!$D$5:$W$183,G$9,FALSE))="","",(VLOOKUP($E120,'Res&amp;Reablement Backsheet'!$D$5:$W$183,G$9,FALSE))),"")</f>
        <v>67.875009427084649</v>
      </c>
      <c r="H120" s="137">
        <f ca="1">IFERROR(IF((VLOOKUP($E120,'Res&amp;Reablement Backsheet'!$D$5:$W$183,H$9,FALSE))="","",(VLOOKUP($E120,'Res&amp;Reablement Backsheet'!$D$5:$W$183,H$9,FALSE))),"")</f>
        <v>91.05736614066862</v>
      </c>
      <c r="I120" s="137">
        <f ca="1">IFERROR(IF((VLOOKUP($E120,'Res&amp;Reablement Backsheet'!$D$5:$W$183,I$9,FALSE))="","",(VLOOKUP($E120,'Res&amp;Reablement Backsheet'!$D$5:$W$183,I$9,FALSE))),"")</f>
        <v>88.555790147793104</v>
      </c>
    </row>
    <row r="121" spans="1:9" ht="15" customHeight="1" x14ac:dyDescent="0.3">
      <c r="A121" s="56">
        <v>109</v>
      </c>
      <c r="B121" s="97" t="str">
        <f ca="1">IFERROR(IF((VLOOKUP($E121,'Org List'!$AJ$10:$AL$188,3,FALSE))="","",(VLOOKUP($E121,'Org List'!$AJ$10:$AL$188,3,FALSE))),"")</f>
        <v>North of England Commissioning Region</v>
      </c>
      <c r="C121" s="98" t="str">
        <f ca="1">IFERROR(IF((VLOOKUP($E121,'Org List'!$AO$10:$AQ$188,3,FALSE))="","",(VLOOKUP($E121,'Org List'!$AO$10:$AQ$188,3,FALSE))),"")</f>
        <v>North East Region</v>
      </c>
      <c r="D121" s="99" t="str">
        <f ca="1">IFERROR(IF((VLOOKUP($E121,'Org List'!$AT$10:$AV$188,3,FALSE))="","",(VLOOKUP($E121,'Org List'!$AT$10:$AV$188,3,FALSE))),"")</f>
        <v>NHS England North (Cumbria And North East)</v>
      </c>
      <c r="E121" s="97" t="str">
        <f t="shared" ca="1" si="3"/>
        <v>E08000021</v>
      </c>
      <c r="F121" s="99" t="str">
        <f ca="1">IF(E121="","",VLOOKUP(E121,'Org List'!$J$9:$K$488,2,0))</f>
        <v>Newcastle upon Tyne</v>
      </c>
      <c r="G121" s="137">
        <f ca="1">IFERROR(IF((VLOOKUP($E121,'Res&amp;Reablement Backsheet'!$D$5:$W$183,G$9,FALSE))="","",(VLOOKUP($E121,'Res&amp;Reablement Backsheet'!$D$5:$W$183,G$9,FALSE))),"")</f>
        <v>157.50757978835711</v>
      </c>
      <c r="H121" s="137">
        <f ca="1">IFERROR(IF((VLOOKUP($E121,'Res&amp;Reablement Backsheet'!$D$5:$W$183,H$9,FALSE))="","",(VLOOKUP($E121,'Res&amp;Reablement Backsheet'!$D$5:$W$183,H$9,FALSE))),"")</f>
        <v>135.54457024398025</v>
      </c>
      <c r="I121" s="137">
        <f ca="1">IFERROR(IF((VLOOKUP($E121,'Res&amp;Reablement Backsheet'!$D$5:$W$183,I$9,FALSE))="","",(VLOOKUP($E121,'Res&amp;Reablement Backsheet'!$D$5:$W$183,I$9,FALSE))),"")</f>
        <v>144.35706552300061</v>
      </c>
    </row>
    <row r="122" spans="1:9" ht="15" customHeight="1" x14ac:dyDescent="0.3">
      <c r="A122" s="56">
        <v>110</v>
      </c>
      <c r="B122" s="97" t="str">
        <f ca="1">IFERROR(IF((VLOOKUP($E122,'Org List'!$AJ$10:$AL$188,3,FALSE))="","",(VLOOKUP($E122,'Org List'!$AJ$10:$AL$188,3,FALSE))),"")</f>
        <v>London Commissioning Region</v>
      </c>
      <c r="C122" s="98" t="str">
        <f ca="1">IFERROR(IF((VLOOKUP($E122,'Org List'!$AO$10:$AQ$188,3,FALSE))="","",(VLOOKUP($E122,'Org List'!$AO$10:$AQ$188,3,FALSE))),"")</f>
        <v>London Region</v>
      </c>
      <c r="D122" s="99" t="str">
        <f ca="1">IFERROR(IF((VLOOKUP($E122,'Org List'!$AT$10:$AV$188,3,FALSE))="","",(VLOOKUP($E122,'Org List'!$AT$10:$AV$188,3,FALSE))),"")</f>
        <v>NHS England London</v>
      </c>
      <c r="E122" s="97" t="str">
        <f t="shared" ca="1" si="3"/>
        <v>E09000025</v>
      </c>
      <c r="F122" s="99" t="str">
        <f ca="1">IF(E122="","",VLOOKUP(E122,'Org List'!$J$9:$K$488,2,0))</f>
        <v>Newham</v>
      </c>
      <c r="G122" s="137">
        <f ca="1">IFERROR(IF((VLOOKUP($E122,'Res&amp;Reablement Backsheet'!$D$5:$W$183,G$9,FALSE))="","",(VLOOKUP($E122,'Res&amp;Reablement Backsheet'!$D$5:$W$183,G$9,FALSE))),"")</f>
        <v>50.582665976786025</v>
      </c>
      <c r="H122" s="137">
        <f ca="1">IFERROR(IF((VLOOKUP($E122,'Res&amp;Reablement Backsheet'!$D$5:$W$183,H$9,FALSE))="","",(VLOOKUP($E122,'Res&amp;Reablement Backsheet'!$D$5:$W$183,H$9,FALSE))),"")</f>
        <v>52.623350277035243</v>
      </c>
      <c r="I122" s="137">
        <f ca="1">IFERROR(IF((VLOOKUP($E122,'Res&amp;Reablement Backsheet'!$D$5:$W$183,I$9,FALSE))="","",(VLOOKUP($E122,'Res&amp;Reablement Backsheet'!$D$5:$W$183,I$9,FALSE))),"")</f>
        <v>41.183491521158018</v>
      </c>
    </row>
    <row r="123" spans="1:9" ht="15" customHeight="1" x14ac:dyDescent="0.3">
      <c r="A123" s="56">
        <v>111</v>
      </c>
      <c r="B123" s="97" t="str">
        <f ca="1">IFERROR(IF((VLOOKUP($E123,'Org List'!$AJ$10:$AL$188,3,FALSE))="","",(VLOOKUP($E123,'Org List'!$AJ$10:$AL$188,3,FALSE))),"")</f>
        <v>Midlands and East of England Commissioning Region</v>
      </c>
      <c r="C123" s="98" t="str">
        <f ca="1">IFERROR(IF((VLOOKUP($E123,'Org List'!$AO$10:$AQ$188,3,FALSE))="","",(VLOOKUP($E123,'Org List'!$AO$10:$AQ$188,3,FALSE))),"")</f>
        <v>East Region</v>
      </c>
      <c r="D123" s="99" t="str">
        <f ca="1">IFERROR(IF((VLOOKUP($E123,'Org List'!$AT$10:$AV$188,3,FALSE))="","",(VLOOKUP($E123,'Org List'!$AT$10:$AV$188,3,FALSE))),"")</f>
        <v>NHS England Midlands And East (East)</v>
      </c>
      <c r="E123" s="97" t="str">
        <f t="shared" ca="1" si="3"/>
        <v>E10000020</v>
      </c>
      <c r="F123" s="99" t="str">
        <f ca="1">IF(E123="","",VLOOKUP(E123,'Org List'!$J$9:$K$488,2,0))</f>
        <v>Norfolk</v>
      </c>
      <c r="G123" s="137">
        <f ca="1">IFERROR(IF((VLOOKUP($E123,'Res&amp;Reablement Backsheet'!$D$5:$W$183,G$9,FALSE))="","",(VLOOKUP($E123,'Res&amp;Reablement Backsheet'!$D$5:$W$183,G$9,FALSE))),"")</f>
        <v>182.79208334544106</v>
      </c>
      <c r="H123" s="137">
        <f ca="1">IFERROR(IF((VLOOKUP($E123,'Res&amp;Reablement Backsheet'!$D$5:$W$183,H$9,FALSE))="","",(VLOOKUP($E123,'Res&amp;Reablement Backsheet'!$D$5:$W$183,H$9,FALSE))),"")</f>
        <v>179.03111764019414</v>
      </c>
      <c r="I123" s="137">
        <f ca="1">IFERROR(IF((VLOOKUP($E123,'Res&amp;Reablement Backsheet'!$D$5:$W$183,I$9,FALSE))="","",(VLOOKUP($E123,'Res&amp;Reablement Backsheet'!$D$5:$W$183,I$9,FALSE))),"")</f>
        <v>137.70568327692848</v>
      </c>
    </row>
    <row r="124" spans="1:9" ht="15" customHeight="1" x14ac:dyDescent="0.3">
      <c r="A124" s="56">
        <v>112</v>
      </c>
      <c r="B124" s="97" t="str">
        <f ca="1">IFERROR(IF((VLOOKUP($E124,'Org List'!$AJ$10:$AL$188,3,FALSE))="","",(VLOOKUP($E124,'Org List'!$AJ$10:$AL$188,3,FALSE))),"")</f>
        <v>North of England Commissioning Region</v>
      </c>
      <c r="C124" s="98" t="str">
        <f ca="1">IFERROR(IF((VLOOKUP($E124,'Org List'!$AO$10:$AQ$188,3,FALSE))="","",(VLOOKUP($E124,'Org List'!$AO$10:$AQ$188,3,FALSE))),"")</f>
        <v>Yorkshire and The Humber Region</v>
      </c>
      <c r="D124" s="99" t="str">
        <f ca="1">IFERROR(IF((VLOOKUP($E124,'Org List'!$AT$10:$AV$188,3,FALSE))="","",(VLOOKUP($E124,'Org List'!$AT$10:$AV$188,3,FALSE))),"")</f>
        <v>NHS England North (Yorkshire And Humber)</v>
      </c>
      <c r="E124" s="97" t="str">
        <f t="shared" ca="1" si="3"/>
        <v>E06000012</v>
      </c>
      <c r="F124" s="99" t="str">
        <f ca="1">IF(E124="","",VLOOKUP(E124,'Org List'!$J$9:$K$488,2,0))</f>
        <v>North East Lincolnshire</v>
      </c>
      <c r="G124" s="137">
        <f ca="1">IFERROR(IF((VLOOKUP($E124,'Res&amp;Reablement Backsheet'!$D$5:$W$183,G$9,FALSE))="","",(VLOOKUP($E124,'Res&amp;Reablement Backsheet'!$D$5:$W$183,G$9,FALSE))),"")</f>
        <v>162.46306752570339</v>
      </c>
      <c r="H124" s="137">
        <f ca="1">IFERROR(IF((VLOOKUP($E124,'Res&amp;Reablement Backsheet'!$D$5:$W$183,H$9,FALSE))="","",(VLOOKUP($E124,'Res&amp;Reablement Backsheet'!$D$5:$W$183,H$9,FALSE))),"")</f>
        <v>175.39104230113048</v>
      </c>
      <c r="I124" s="137">
        <f ca="1">IFERROR(IF((VLOOKUP($E124,'Res&amp;Reablement Backsheet'!$D$5:$W$183,I$9,FALSE))="","",(VLOOKUP($E124,'Res&amp;Reablement Backsheet'!$D$5:$W$183,I$9,FALSE))),"")</f>
        <v>94.870609244702393</v>
      </c>
    </row>
    <row r="125" spans="1:9" ht="15" customHeight="1" x14ac:dyDescent="0.3">
      <c r="A125" s="56">
        <v>113</v>
      </c>
      <c r="B125" s="97" t="str">
        <f ca="1">IFERROR(IF((VLOOKUP($E125,'Org List'!$AJ$10:$AL$188,3,FALSE))="","",(VLOOKUP($E125,'Org List'!$AJ$10:$AL$188,3,FALSE))),"")</f>
        <v>North of England Commissioning Region</v>
      </c>
      <c r="C125" s="98" t="str">
        <f ca="1">IFERROR(IF((VLOOKUP($E125,'Org List'!$AO$10:$AQ$188,3,FALSE))="","",(VLOOKUP($E125,'Org List'!$AO$10:$AQ$188,3,FALSE))),"")</f>
        <v>Yorkshire and The Humber Region</v>
      </c>
      <c r="D125" s="99" t="str">
        <f ca="1">IFERROR(IF((VLOOKUP($E125,'Org List'!$AT$10:$AV$188,3,FALSE))="","",(VLOOKUP($E125,'Org List'!$AT$10:$AV$188,3,FALSE))),"")</f>
        <v>NHS England North (Yorkshire And Humber)</v>
      </c>
      <c r="E125" s="97" t="str">
        <f t="shared" ca="1" si="3"/>
        <v>E06000013</v>
      </c>
      <c r="F125" s="99" t="str">
        <f ca="1">IF(E125="","",VLOOKUP(E125,'Org List'!$J$9:$K$488,2,0))</f>
        <v>North Lincolnshire</v>
      </c>
      <c r="G125" s="137">
        <f ca="1">IFERROR(IF((VLOOKUP($E125,'Res&amp;Reablement Backsheet'!$D$5:$W$183,G$9,FALSE))="","",(VLOOKUP($E125,'Res&amp;Reablement Backsheet'!$D$5:$W$183,G$9,FALSE))),"")</f>
        <v>153.61209990694653</v>
      </c>
      <c r="H125" s="137">
        <f ca="1">IFERROR(IF((VLOOKUP($E125,'Res&amp;Reablement Backsheet'!$D$5:$W$183,H$9,FALSE))="","",(VLOOKUP($E125,'Res&amp;Reablement Backsheet'!$D$5:$W$183,H$9,FALSE))),"")</f>
        <v>157.06227187258045</v>
      </c>
      <c r="I125" s="137">
        <f ca="1">IFERROR(IF((VLOOKUP($E125,'Res&amp;Reablement Backsheet'!$D$5:$W$183,I$9,FALSE))="","",(VLOOKUP($E125,'Res&amp;Reablement Backsheet'!$D$5:$W$183,I$9,FALSE))),"")</f>
        <v>186.55753419606975</v>
      </c>
    </row>
    <row r="126" spans="1:9" ht="15" customHeight="1" x14ac:dyDescent="0.3">
      <c r="A126" s="56">
        <v>114</v>
      </c>
      <c r="B126" s="97" t="str">
        <f ca="1">IFERROR(IF((VLOOKUP($E126,'Org List'!$AJ$10:$AL$188,3,FALSE))="","",(VLOOKUP($E126,'Org List'!$AJ$10:$AL$188,3,FALSE))),"")</f>
        <v>South West England Commissioning Region</v>
      </c>
      <c r="C126" s="98" t="str">
        <f ca="1">IFERROR(IF((VLOOKUP($E126,'Org List'!$AO$10:$AQ$188,3,FALSE))="","",(VLOOKUP($E126,'Org List'!$AO$10:$AQ$188,3,FALSE))),"")</f>
        <v>South West Region</v>
      </c>
      <c r="D126" s="99" t="str">
        <f ca="1">IFERROR(IF((VLOOKUP($E126,'Org List'!$AT$10:$AV$188,3,FALSE))="","",(VLOOKUP($E126,'Org List'!$AT$10:$AV$188,3,FALSE))),"")</f>
        <v>NHS England South West (South West North)</v>
      </c>
      <c r="E126" s="97" t="str">
        <f t="shared" ca="1" si="3"/>
        <v>E06000024</v>
      </c>
      <c r="F126" s="99" t="str">
        <f ca="1">IF(E126="","",VLOOKUP(E126,'Org List'!$J$9:$K$488,2,0))</f>
        <v>North Somerset</v>
      </c>
      <c r="G126" s="137">
        <f ca="1">IFERROR(IF((VLOOKUP($E126,'Res&amp;Reablement Backsheet'!$D$5:$W$183,G$9,FALSE))="","",(VLOOKUP($E126,'Res&amp;Reablement Backsheet'!$D$5:$W$183,G$9,FALSE))),"")</f>
        <v>214.03373551122047</v>
      </c>
      <c r="H126" s="137">
        <f ca="1">IFERROR(IF((VLOOKUP($E126,'Res&amp;Reablement Backsheet'!$D$5:$W$183,H$9,FALSE))="","",(VLOOKUP($E126,'Res&amp;Reablement Backsheet'!$D$5:$W$183,H$9,FALSE))),"")</f>
        <v>223.40770432373486</v>
      </c>
      <c r="I126" s="137">
        <f ca="1">IFERROR(IF((VLOOKUP($E126,'Res&amp;Reablement Backsheet'!$D$5:$W$183,I$9,FALSE))="","",(VLOOKUP($E126,'Res&amp;Reablement Backsheet'!$D$5:$W$183,I$9,FALSE))),"")</f>
        <v>170.94520911314802</v>
      </c>
    </row>
    <row r="127" spans="1:9" ht="15" customHeight="1" x14ac:dyDescent="0.3">
      <c r="A127" s="56">
        <v>115</v>
      </c>
      <c r="B127" s="97" t="str">
        <f ca="1">IFERROR(IF((VLOOKUP($E127,'Org List'!$AJ$10:$AL$188,3,FALSE))="","",(VLOOKUP($E127,'Org List'!$AJ$10:$AL$188,3,FALSE))),"")</f>
        <v>North of England Commissioning Region</v>
      </c>
      <c r="C127" s="98" t="str">
        <f ca="1">IFERROR(IF((VLOOKUP($E127,'Org List'!$AO$10:$AQ$188,3,FALSE))="","",(VLOOKUP($E127,'Org List'!$AO$10:$AQ$188,3,FALSE))),"")</f>
        <v>North East Region</v>
      </c>
      <c r="D127" s="99" t="str">
        <f ca="1">IFERROR(IF((VLOOKUP($E127,'Org List'!$AT$10:$AV$188,3,FALSE))="","",(VLOOKUP($E127,'Org List'!$AT$10:$AV$188,3,FALSE))),"")</f>
        <v>NHS England North (Cumbria And North East)</v>
      </c>
      <c r="E127" s="97" t="str">
        <f t="shared" ca="1" si="3"/>
        <v>E08000022</v>
      </c>
      <c r="F127" s="99" t="str">
        <f ca="1">IF(E127="","",VLOOKUP(E127,'Org List'!$J$9:$K$488,2,0))</f>
        <v>North Tyneside</v>
      </c>
      <c r="G127" s="137">
        <f ca="1">IFERROR(IF((VLOOKUP($E127,'Res&amp;Reablement Backsheet'!$D$5:$W$183,G$9,FALSE))="","",(VLOOKUP($E127,'Res&amp;Reablement Backsheet'!$D$5:$W$183,G$9,FALSE))),"")</f>
        <v>197.570254018898</v>
      </c>
      <c r="H127" s="137">
        <f ca="1">IFERROR(IF((VLOOKUP($E127,'Res&amp;Reablement Backsheet'!$D$5:$W$183,H$9,FALSE))="","",(VLOOKUP($E127,'Res&amp;Reablement Backsheet'!$D$5:$W$183,H$9,FALSE))),"")</f>
        <v>183.37856671312258</v>
      </c>
      <c r="I127" s="137">
        <f ca="1">IFERROR(IF((VLOOKUP($E127,'Res&amp;Reablement Backsheet'!$D$5:$W$183,I$9,FALSE))="","",(VLOOKUP($E127,'Res&amp;Reablement Backsheet'!$D$5:$W$183,I$9,FALSE))),"")</f>
        <v>207.21778038582852</v>
      </c>
    </row>
    <row r="128" spans="1:9" ht="15" customHeight="1" x14ac:dyDescent="0.3">
      <c r="A128" s="56">
        <v>116</v>
      </c>
      <c r="B128" s="97" t="str">
        <f ca="1">IFERROR(IF((VLOOKUP($E128,'Org List'!$AJ$10:$AL$188,3,FALSE))="","",(VLOOKUP($E128,'Org List'!$AJ$10:$AL$188,3,FALSE))),"")</f>
        <v>North of England Commissioning Region</v>
      </c>
      <c r="C128" s="98" t="str">
        <f ca="1">IFERROR(IF((VLOOKUP($E128,'Org List'!$AO$10:$AQ$188,3,FALSE))="","",(VLOOKUP($E128,'Org List'!$AO$10:$AQ$188,3,FALSE))),"")</f>
        <v>Yorkshire and The Humber Region</v>
      </c>
      <c r="D128" s="99" t="str">
        <f ca="1">IFERROR(IF((VLOOKUP($E128,'Org List'!$AT$10:$AV$188,3,FALSE))="","",(VLOOKUP($E128,'Org List'!$AT$10:$AV$188,3,FALSE))),"")</f>
        <v>NHS England North (Yorkshire And Humber)</v>
      </c>
      <c r="E128" s="97" t="str">
        <f t="shared" ca="1" si="3"/>
        <v>E10000023</v>
      </c>
      <c r="F128" s="99" t="str">
        <f ca="1">IF(E128="","",VLOOKUP(E128,'Org List'!$J$9:$K$488,2,0))</f>
        <v>North Yorkshire</v>
      </c>
      <c r="G128" s="137">
        <f ca="1">IFERROR(IF((VLOOKUP($E128,'Res&amp;Reablement Backsheet'!$D$5:$W$183,G$9,FALSE))="","",(VLOOKUP($E128,'Res&amp;Reablement Backsheet'!$D$5:$W$183,G$9,FALSE))),"")</f>
        <v>142.65828058160685</v>
      </c>
      <c r="H128" s="137">
        <f ca="1">IFERROR(IF((VLOOKUP($E128,'Res&amp;Reablement Backsheet'!$D$5:$W$183,H$9,FALSE))="","",(VLOOKUP($E128,'Res&amp;Reablement Backsheet'!$D$5:$W$183,H$9,FALSE))),"")</f>
        <v>139.26082459410935</v>
      </c>
      <c r="I128" s="137">
        <f ca="1">IFERROR(IF((VLOOKUP($E128,'Res&amp;Reablement Backsheet'!$D$5:$W$183,I$9,FALSE))="","",(VLOOKUP($E128,'Res&amp;Reablement Backsheet'!$D$5:$W$183,I$9,FALSE))),"")</f>
        <v>161.72877739926363</v>
      </c>
    </row>
    <row r="129" spans="1:9" ht="15" customHeight="1" x14ac:dyDescent="0.3">
      <c r="A129" s="56">
        <v>117</v>
      </c>
      <c r="B129" s="97" t="str">
        <f ca="1">IFERROR(IF((VLOOKUP($E129,'Org List'!$AJ$10:$AL$188,3,FALSE))="","",(VLOOKUP($E129,'Org List'!$AJ$10:$AL$188,3,FALSE))),"")</f>
        <v>Midlands and East of England Commissioning Region</v>
      </c>
      <c r="C129" s="98" t="str">
        <f ca="1">IFERROR(IF((VLOOKUP($E129,'Org List'!$AO$10:$AQ$188,3,FALSE))="","",(VLOOKUP($E129,'Org List'!$AO$10:$AQ$188,3,FALSE))),"")</f>
        <v>East Midlands Region</v>
      </c>
      <c r="D129" s="99" t="str">
        <f ca="1">IFERROR(IF((VLOOKUP($E129,'Org List'!$AT$10:$AV$188,3,FALSE))="","",(VLOOKUP($E129,'Org List'!$AT$10:$AV$188,3,FALSE))),"")</f>
        <v>NHS England Midlands And East (Central Midlands)</v>
      </c>
      <c r="E129" s="97" t="str">
        <f t="shared" ca="1" si="3"/>
        <v>E10000021</v>
      </c>
      <c r="F129" s="99" t="str">
        <f ca="1">IF(E129="","",VLOOKUP(E129,'Org List'!$J$9:$K$488,2,0))</f>
        <v>Northamptonshire</v>
      </c>
      <c r="G129" s="137">
        <f ca="1">IFERROR(IF((VLOOKUP($E129,'Res&amp;Reablement Backsheet'!$D$5:$W$183,G$9,FALSE))="","",(VLOOKUP($E129,'Res&amp;Reablement Backsheet'!$D$5:$W$183,G$9,FALSE))),"")</f>
        <v>108.62971375365038</v>
      </c>
      <c r="H129" s="137">
        <f ca="1">IFERROR(IF((VLOOKUP($E129,'Res&amp;Reablement Backsheet'!$D$5:$W$183,H$9,FALSE))="","",(VLOOKUP($E129,'Res&amp;Reablement Backsheet'!$D$5:$W$183,H$9,FALSE))),"")</f>
        <v>113.21195755511016</v>
      </c>
      <c r="I129" s="137">
        <f ca="1">IFERROR(IF((VLOOKUP($E129,'Res&amp;Reablement Backsheet'!$D$5:$W$183,I$9,FALSE))="","",(VLOOKUP($E129,'Res&amp;Reablement Backsheet'!$D$5:$W$183,I$9,FALSE))),"")</f>
        <v>123.32951308391814</v>
      </c>
    </row>
    <row r="130" spans="1:9" ht="15" customHeight="1" x14ac:dyDescent="0.3">
      <c r="A130" s="56">
        <v>118</v>
      </c>
      <c r="B130" s="97" t="str">
        <f ca="1">IFERROR(IF((VLOOKUP($E130,'Org List'!$AJ$10:$AL$188,3,FALSE))="","",(VLOOKUP($E130,'Org List'!$AJ$10:$AL$188,3,FALSE))),"")</f>
        <v>North of England Commissioning Region</v>
      </c>
      <c r="C130" s="98" t="str">
        <f ca="1">IFERROR(IF((VLOOKUP($E130,'Org List'!$AO$10:$AQ$188,3,FALSE))="","",(VLOOKUP($E130,'Org List'!$AO$10:$AQ$188,3,FALSE))),"")</f>
        <v>North East Region</v>
      </c>
      <c r="D130" s="99" t="str">
        <f ca="1">IFERROR(IF((VLOOKUP($E130,'Org List'!$AT$10:$AV$188,3,FALSE))="","",(VLOOKUP($E130,'Org List'!$AT$10:$AV$188,3,FALSE))),"")</f>
        <v>NHS England North (Cumbria And North East)</v>
      </c>
      <c r="E130" s="97" t="str">
        <f t="shared" ca="1" si="3"/>
        <v>E06000057</v>
      </c>
      <c r="F130" s="99" t="str">
        <f ca="1">IF(E130="","",VLOOKUP(E130,'Org List'!$J$9:$K$488,2,0))</f>
        <v>Northumberland</v>
      </c>
      <c r="G130" s="137">
        <f ca="1">IFERROR(IF((VLOOKUP($E130,'Res&amp;Reablement Backsheet'!$D$5:$W$183,G$9,FALSE))="","",(VLOOKUP($E130,'Res&amp;Reablement Backsheet'!$D$5:$W$183,G$9,FALSE))),"")</f>
        <v>224.02872520303811</v>
      </c>
      <c r="H130" s="137">
        <f ca="1">IFERROR(IF((VLOOKUP($E130,'Res&amp;Reablement Backsheet'!$D$5:$W$183,H$9,FALSE))="","",(VLOOKUP($E130,'Res&amp;Reablement Backsheet'!$D$5:$W$183,H$9,FALSE))),"")</f>
        <v>222.60326638575339</v>
      </c>
      <c r="I130" s="137">
        <f ca="1">IFERROR(IF((VLOOKUP($E130,'Res&amp;Reablement Backsheet'!$D$5:$W$183,I$9,FALSE))="","",(VLOOKUP($E130,'Res&amp;Reablement Backsheet'!$D$5:$W$183,I$9,FALSE))),"")</f>
        <v>218.37418878602406</v>
      </c>
    </row>
    <row r="131" spans="1:9" ht="15" customHeight="1" x14ac:dyDescent="0.3">
      <c r="A131" s="56">
        <v>119</v>
      </c>
      <c r="B131" s="97" t="str">
        <f ca="1">IFERROR(IF((VLOOKUP($E131,'Org List'!$AJ$10:$AL$188,3,FALSE))="","",(VLOOKUP($E131,'Org List'!$AJ$10:$AL$188,3,FALSE))),"")</f>
        <v>Midlands and East of England Commissioning Region</v>
      </c>
      <c r="C131" s="98" t="str">
        <f ca="1">IFERROR(IF((VLOOKUP($E131,'Org List'!$AO$10:$AQ$188,3,FALSE))="","",(VLOOKUP($E131,'Org List'!$AO$10:$AQ$188,3,FALSE))),"")</f>
        <v>East Midlands Region</v>
      </c>
      <c r="D131" s="99" t="str">
        <f ca="1">IFERROR(IF((VLOOKUP($E131,'Org List'!$AT$10:$AV$188,3,FALSE))="","",(VLOOKUP($E131,'Org List'!$AT$10:$AV$188,3,FALSE))),"")</f>
        <v>NHS England Midlands And East (North Midlands)</v>
      </c>
      <c r="E131" s="97" t="str">
        <f t="shared" ca="1" si="3"/>
        <v>E06000018</v>
      </c>
      <c r="F131" s="99" t="str">
        <f ca="1">IF(E131="","",VLOOKUP(E131,'Org List'!$J$9:$K$488,2,0))</f>
        <v>Nottingham</v>
      </c>
      <c r="G131" s="137">
        <f ca="1">IFERROR(IF((VLOOKUP($E131,'Res&amp;Reablement Backsheet'!$D$5:$W$183,G$9,FALSE))="","",(VLOOKUP($E131,'Res&amp;Reablement Backsheet'!$D$5:$W$183,G$9,FALSE))),"")</f>
        <v>150.17112523573374</v>
      </c>
      <c r="H131" s="137">
        <f ca="1">IFERROR(IF((VLOOKUP($E131,'Res&amp;Reablement Backsheet'!$D$5:$W$183,H$9,FALSE))="","",(VLOOKUP($E131,'Res&amp;Reablement Backsheet'!$D$5:$W$183,H$9,FALSE))),"")</f>
        <v>146.97439430474222</v>
      </c>
      <c r="I131" s="137">
        <f ca="1">IFERROR(IF((VLOOKUP($E131,'Res&amp;Reablement Backsheet'!$D$5:$W$183,I$9,FALSE))="","",(VLOOKUP($E131,'Res&amp;Reablement Backsheet'!$D$5:$W$183,I$9,FALSE))),"")</f>
        <v>126.30612010563783</v>
      </c>
    </row>
    <row r="132" spans="1:9" ht="15" customHeight="1" x14ac:dyDescent="0.3">
      <c r="A132" s="56">
        <v>120</v>
      </c>
      <c r="B132" s="97" t="str">
        <f ca="1">IFERROR(IF((VLOOKUP($E132,'Org List'!$AJ$10:$AL$188,3,FALSE))="","",(VLOOKUP($E132,'Org List'!$AJ$10:$AL$188,3,FALSE))),"")</f>
        <v>Midlands and East of England Commissioning Region</v>
      </c>
      <c r="C132" s="98" t="str">
        <f ca="1">IFERROR(IF((VLOOKUP($E132,'Org List'!$AO$10:$AQ$188,3,FALSE))="","",(VLOOKUP($E132,'Org List'!$AO$10:$AQ$188,3,FALSE))),"")</f>
        <v>East Midlands Region</v>
      </c>
      <c r="D132" s="99" t="str">
        <f ca="1">IFERROR(IF((VLOOKUP($E132,'Org List'!$AT$10:$AV$188,3,FALSE))="","",(VLOOKUP($E132,'Org List'!$AT$10:$AV$188,3,FALSE))),"")</f>
        <v>NHS England Midlands And East (North Midlands)</v>
      </c>
      <c r="E132" s="97" t="str">
        <f t="shared" ca="1" si="3"/>
        <v>E10000024</v>
      </c>
      <c r="F132" s="99" t="str">
        <f ca="1">IF(E132="","",VLOOKUP(E132,'Org List'!$J$9:$K$488,2,0))</f>
        <v>Nottinghamshire</v>
      </c>
      <c r="G132" s="137">
        <f ca="1">IFERROR(IF((VLOOKUP($E132,'Res&amp;Reablement Backsheet'!$D$5:$W$183,G$9,FALSE))="","",(VLOOKUP($E132,'Res&amp;Reablement Backsheet'!$D$5:$W$183,G$9,FALSE))),"")</f>
        <v>148.7587220034695</v>
      </c>
      <c r="H132" s="137">
        <f ca="1">IFERROR(IF((VLOOKUP($E132,'Res&amp;Reablement Backsheet'!$D$5:$W$183,H$9,FALSE))="","",(VLOOKUP($E132,'Res&amp;Reablement Backsheet'!$D$5:$W$183,H$9,FALSE))),"")</f>
        <v>145.6228827199289</v>
      </c>
      <c r="I132" s="137">
        <f ca="1">IFERROR(IF((VLOOKUP($E132,'Res&amp;Reablement Backsheet'!$D$5:$W$183,I$9,FALSE))="","",(VLOOKUP($E132,'Res&amp;Reablement Backsheet'!$D$5:$W$183,I$9,FALSE))),"")</f>
        <v>145.6228827199289</v>
      </c>
    </row>
    <row r="133" spans="1:9" ht="15" customHeight="1" x14ac:dyDescent="0.3">
      <c r="A133" s="56">
        <v>121</v>
      </c>
      <c r="B133" s="97" t="str">
        <f ca="1">IFERROR(IF((VLOOKUP($E133,'Org List'!$AJ$10:$AL$188,3,FALSE))="","",(VLOOKUP($E133,'Org List'!$AJ$10:$AL$188,3,FALSE))),"")</f>
        <v>North of England Commissioning Region</v>
      </c>
      <c r="C133" s="98" t="str">
        <f ca="1">IFERROR(IF((VLOOKUP($E133,'Org List'!$AO$10:$AQ$188,3,FALSE))="","",(VLOOKUP($E133,'Org List'!$AO$10:$AQ$188,3,FALSE))),"")</f>
        <v>North West Region</v>
      </c>
      <c r="D133" s="99" t="str">
        <f ca="1">IFERROR(IF((VLOOKUP($E133,'Org List'!$AT$10:$AV$188,3,FALSE))="","",(VLOOKUP($E133,'Org List'!$AT$10:$AV$188,3,FALSE))),"")</f>
        <v>NHS England North (Greater Manchester)</v>
      </c>
      <c r="E133" s="97" t="str">
        <f t="shared" ca="1" si="3"/>
        <v>E08000004</v>
      </c>
      <c r="F133" s="99" t="str">
        <f ca="1">IF(E133="","",VLOOKUP(E133,'Org List'!$J$9:$K$488,2,0))</f>
        <v>Oldham</v>
      </c>
      <c r="G133" s="137">
        <f ca="1">IFERROR(IF((VLOOKUP($E133,'Res&amp;Reablement Backsheet'!$D$5:$W$183,G$9,FALSE))="","",(VLOOKUP($E133,'Res&amp;Reablement Backsheet'!$D$5:$W$183,G$9,FALSE))),"")</f>
        <v>212.71321761888018</v>
      </c>
      <c r="H133" s="137">
        <f ca="1">IFERROR(IF((VLOOKUP($E133,'Res&amp;Reablement Backsheet'!$D$5:$W$183,H$9,FALSE))="","",(VLOOKUP($E133,'Res&amp;Reablement Backsheet'!$D$5:$W$183,H$9,FALSE))),"")</f>
        <v>186.0438491041273</v>
      </c>
      <c r="I133" s="137">
        <f ca="1">IFERROR(IF((VLOOKUP($E133,'Res&amp;Reablement Backsheet'!$D$5:$W$183,I$9,FALSE))="","",(VLOOKUP($E133,'Res&amp;Reablement Backsheet'!$D$5:$W$183,I$9,FALSE))),"")</f>
        <v>193.48560306829242</v>
      </c>
    </row>
    <row r="134" spans="1:9" ht="15" customHeight="1" x14ac:dyDescent="0.3">
      <c r="A134" s="56">
        <v>122</v>
      </c>
      <c r="B134" s="97" t="str">
        <f ca="1">IFERROR(IF((VLOOKUP($E134,'Org List'!$AJ$10:$AL$188,3,FALSE))="","",(VLOOKUP($E134,'Org List'!$AJ$10:$AL$188,3,FALSE))),"")</f>
        <v>South East England Commissioning Region</v>
      </c>
      <c r="C134" s="98" t="str">
        <f ca="1">IFERROR(IF((VLOOKUP($E134,'Org List'!$AO$10:$AQ$188,3,FALSE))="","",(VLOOKUP($E134,'Org List'!$AO$10:$AQ$188,3,FALSE))),"")</f>
        <v>South East Region</v>
      </c>
      <c r="D134" s="99" t="str">
        <f ca="1">IFERROR(IF((VLOOKUP($E134,'Org List'!$AT$10:$AV$188,3,FALSE))="","",(VLOOKUP($E134,'Org List'!$AT$10:$AV$188,3,FALSE))),"")</f>
        <v>NHS England South East (Hampshire, Isle of Wight and Thames Valley)</v>
      </c>
      <c r="E134" s="97" t="str">
        <f t="shared" ca="1" si="3"/>
        <v>E10000025</v>
      </c>
      <c r="F134" s="99" t="str">
        <f ca="1">IF(E134="","",VLOOKUP(E134,'Org List'!$J$9:$K$488,2,0))</f>
        <v>Oxfordshire</v>
      </c>
      <c r="G134" s="137">
        <f ca="1">IFERROR(IF((VLOOKUP($E134,'Res&amp;Reablement Backsheet'!$D$5:$W$183,G$9,FALSE))="","",(VLOOKUP($E134,'Res&amp;Reablement Backsheet'!$D$5:$W$183,G$9,FALSE))),"")</f>
        <v>109.20576606444821</v>
      </c>
      <c r="H134" s="137">
        <f ca="1">IFERROR(IF((VLOOKUP($E134,'Res&amp;Reablement Backsheet'!$D$5:$W$183,H$9,FALSE))="","",(VLOOKUP($E134,'Res&amp;Reablement Backsheet'!$D$5:$W$183,H$9,FALSE))),"")</f>
        <v>106.12244897959184</v>
      </c>
      <c r="I134" s="137">
        <f ca="1">IFERROR(IF((VLOOKUP($E134,'Res&amp;Reablement Backsheet'!$D$5:$W$183,I$9,FALSE))="","",(VLOOKUP($E134,'Res&amp;Reablement Backsheet'!$D$5:$W$183,I$9,FALSE))),"")</f>
        <v>159.3692022263451</v>
      </c>
    </row>
    <row r="135" spans="1:9" ht="15" customHeight="1" x14ac:dyDescent="0.3">
      <c r="A135" s="56">
        <v>123</v>
      </c>
      <c r="B135" s="97" t="str">
        <f ca="1">IFERROR(IF((VLOOKUP($E135,'Org List'!$AJ$10:$AL$188,3,FALSE))="","",(VLOOKUP($E135,'Org List'!$AJ$10:$AL$188,3,FALSE))),"")</f>
        <v>Midlands and East of England Commissioning Region</v>
      </c>
      <c r="C135" s="98" t="str">
        <f ca="1">IFERROR(IF((VLOOKUP($E135,'Org List'!$AO$10:$AQ$188,3,FALSE))="","",(VLOOKUP($E135,'Org List'!$AO$10:$AQ$188,3,FALSE))),"")</f>
        <v>East Region</v>
      </c>
      <c r="D135" s="99" t="str">
        <f ca="1">IFERROR(IF((VLOOKUP($E135,'Org List'!$AT$10:$AV$188,3,FALSE))="","",(VLOOKUP($E135,'Org List'!$AT$10:$AV$188,3,FALSE))),"")</f>
        <v>NHS England Midlands And East (East)</v>
      </c>
      <c r="E135" s="97" t="str">
        <f t="shared" ca="1" si="3"/>
        <v>E06000031</v>
      </c>
      <c r="F135" s="99" t="str">
        <f ca="1">IF(E135="","",VLOOKUP(E135,'Org List'!$J$9:$K$488,2,0))</f>
        <v>Peterborough</v>
      </c>
      <c r="G135" s="137">
        <f ca="1">IFERROR(IF((VLOOKUP($E135,'Res&amp;Reablement Backsheet'!$D$5:$W$183,G$9,FALSE))="","",(VLOOKUP($E135,'Res&amp;Reablement Backsheet'!$D$5:$W$183,G$9,FALSE))),"")</f>
        <v>84.562305506697328</v>
      </c>
      <c r="H135" s="137">
        <f ca="1">IFERROR(IF((VLOOKUP($E135,'Res&amp;Reablement Backsheet'!$D$5:$W$183,H$9,FALSE))="","",(VLOOKUP($E135,'Res&amp;Reablement Backsheet'!$D$5:$W$183,H$9,FALSE))),"")</f>
        <v>103.42164467277794</v>
      </c>
      <c r="I135" s="137">
        <f ca="1">IFERROR(IF((VLOOKUP($E135,'Res&amp;Reablement Backsheet'!$D$5:$W$183,I$9,FALSE))="","",(VLOOKUP($E135,'Res&amp;Reablement Backsheet'!$D$5:$W$183,I$9,FALSE))),"")</f>
        <v>84.617709277727414</v>
      </c>
    </row>
    <row r="136" spans="1:9" ht="15" customHeight="1" x14ac:dyDescent="0.3">
      <c r="A136" s="56">
        <v>124</v>
      </c>
      <c r="B136" s="97" t="str">
        <f ca="1">IFERROR(IF((VLOOKUP($E136,'Org List'!$AJ$10:$AL$188,3,FALSE))="","",(VLOOKUP($E136,'Org List'!$AJ$10:$AL$188,3,FALSE))),"")</f>
        <v>South West England Commissioning Region</v>
      </c>
      <c r="C136" s="98" t="str">
        <f ca="1">IFERROR(IF((VLOOKUP($E136,'Org List'!$AO$10:$AQ$188,3,FALSE))="","",(VLOOKUP($E136,'Org List'!$AO$10:$AQ$188,3,FALSE))),"")</f>
        <v>South West Region</v>
      </c>
      <c r="D136" s="99" t="str">
        <f ca="1">IFERROR(IF((VLOOKUP($E136,'Org List'!$AT$10:$AV$188,3,FALSE))="","",(VLOOKUP($E136,'Org List'!$AT$10:$AV$188,3,FALSE))),"")</f>
        <v>NHS England South West (South West South)</v>
      </c>
      <c r="E136" s="97" t="str">
        <f t="shared" ca="1" si="3"/>
        <v>E06000026</v>
      </c>
      <c r="F136" s="99" t="str">
        <f ca="1">IF(E136="","",VLOOKUP(E136,'Org List'!$J$9:$K$488,2,0))</f>
        <v>Plymouth</v>
      </c>
      <c r="G136" s="137">
        <f ca="1">IFERROR(IF((VLOOKUP($E136,'Res&amp;Reablement Backsheet'!$D$5:$W$183,G$9,FALSE))="","",(VLOOKUP($E136,'Res&amp;Reablement Backsheet'!$D$5:$W$183,G$9,FALSE))),"")</f>
        <v>103.28365881171436</v>
      </c>
      <c r="H136" s="137">
        <f ca="1">IFERROR(IF((VLOOKUP($E136,'Res&amp;Reablement Backsheet'!$D$5:$W$183,H$9,FALSE))="","",(VLOOKUP($E136,'Res&amp;Reablement Backsheet'!$D$5:$W$183,H$9,FALSE))),"")</f>
        <v>104.43715494201365</v>
      </c>
      <c r="I136" s="137">
        <f ca="1">IFERROR(IF((VLOOKUP($E136,'Res&amp;Reablement Backsheet'!$D$5:$W$183,I$9,FALSE))="","",(VLOOKUP($E136,'Res&amp;Reablement Backsheet'!$D$5:$W$183,I$9,FALSE))),"")</f>
        <v>106.81072664524122</v>
      </c>
    </row>
    <row r="137" spans="1:9" ht="15" customHeight="1" x14ac:dyDescent="0.3">
      <c r="A137" s="56">
        <v>125</v>
      </c>
      <c r="B137" s="97" t="str">
        <f ca="1">IFERROR(IF((VLOOKUP($E137,'Org List'!$AJ$10:$AL$188,3,FALSE))="","",(VLOOKUP($E137,'Org List'!$AJ$10:$AL$188,3,FALSE))),"")</f>
        <v>South East England Commissioning Region</v>
      </c>
      <c r="C137" s="98" t="str">
        <f ca="1">IFERROR(IF((VLOOKUP($E137,'Org List'!$AO$10:$AQ$188,3,FALSE))="","",(VLOOKUP($E137,'Org List'!$AO$10:$AQ$188,3,FALSE))),"")</f>
        <v>South East Region</v>
      </c>
      <c r="D137" s="99" t="str">
        <f ca="1">IFERROR(IF((VLOOKUP($E137,'Org List'!$AT$10:$AV$188,3,FALSE))="","",(VLOOKUP($E137,'Org List'!$AT$10:$AV$188,3,FALSE))),"")</f>
        <v>NHS England South East (Hampshire, Isle of Wight and Thames Valley)</v>
      </c>
      <c r="E137" s="97" t="str">
        <f t="shared" ca="1" si="3"/>
        <v>E06000044</v>
      </c>
      <c r="F137" s="99" t="str">
        <f ca="1">IF(E137="","",VLOOKUP(E137,'Org List'!$J$9:$K$488,2,0))</f>
        <v>Portsmouth</v>
      </c>
      <c r="G137" s="137">
        <f ca="1">IFERROR(IF((VLOOKUP($E137,'Res&amp;Reablement Backsheet'!$D$5:$W$183,G$9,FALSE))="","",(VLOOKUP($E137,'Res&amp;Reablement Backsheet'!$D$5:$W$183,G$9,FALSE))),"")</f>
        <v>136.99843514718475</v>
      </c>
      <c r="H137" s="137">
        <f ca="1">IFERROR(IF((VLOOKUP($E137,'Res&amp;Reablement Backsheet'!$D$5:$W$183,H$9,FALSE))="","",(VLOOKUP($E137,'Res&amp;Reablement Backsheet'!$D$5:$W$183,H$9,FALSE))),"")</f>
        <v>117.2841678101873</v>
      </c>
      <c r="I137" s="137">
        <f ca="1">IFERROR(IF((VLOOKUP($E137,'Res&amp;Reablement Backsheet'!$D$5:$W$183,I$9,FALSE))="","",(VLOOKUP($E137,'Res&amp;Reablement Backsheet'!$D$5:$W$183,I$9,FALSE))),"")</f>
        <v>110.24711774157608</v>
      </c>
    </row>
    <row r="138" spans="1:9" ht="15" customHeight="1" x14ac:dyDescent="0.3">
      <c r="A138" s="56">
        <v>126</v>
      </c>
      <c r="B138" s="97" t="str">
        <f ca="1">IFERROR(IF((VLOOKUP($E138,'Org List'!$AJ$10:$AL$188,3,FALSE))="","",(VLOOKUP($E138,'Org List'!$AJ$10:$AL$188,3,FALSE))),"")</f>
        <v>South East England Commissioning Region</v>
      </c>
      <c r="C138" s="98" t="str">
        <f ca="1">IFERROR(IF((VLOOKUP($E138,'Org List'!$AO$10:$AQ$188,3,FALSE))="","",(VLOOKUP($E138,'Org List'!$AO$10:$AQ$188,3,FALSE))),"")</f>
        <v>South East Region</v>
      </c>
      <c r="D138" s="99" t="str">
        <f ca="1">IFERROR(IF((VLOOKUP($E138,'Org List'!$AT$10:$AV$188,3,FALSE))="","",(VLOOKUP($E138,'Org List'!$AT$10:$AV$188,3,FALSE))),"")</f>
        <v>NHS England South East (Hampshire, Isle of Wight and Thames Valley)</v>
      </c>
      <c r="E138" s="97" t="str">
        <f t="shared" ca="1" si="3"/>
        <v>E06000038</v>
      </c>
      <c r="F138" s="99" t="str">
        <f ca="1">IF(E138="","",VLOOKUP(E138,'Org List'!$J$9:$K$488,2,0))</f>
        <v>Reading</v>
      </c>
      <c r="G138" s="137">
        <f ca="1">IFERROR(IF((VLOOKUP($E138,'Res&amp;Reablement Backsheet'!$D$5:$W$183,G$9,FALSE))="","",(VLOOKUP($E138,'Res&amp;Reablement Backsheet'!$D$5:$W$183,G$9,FALSE))),"")</f>
        <v>72.196437780157879</v>
      </c>
      <c r="H138" s="137">
        <f ca="1">IFERROR(IF((VLOOKUP($E138,'Res&amp;Reablement Backsheet'!$D$5:$W$183,H$9,FALSE))="","",(VLOOKUP($E138,'Res&amp;Reablement Backsheet'!$D$5:$W$183,H$9,FALSE))),"")</f>
        <v>92.076645870044928</v>
      </c>
      <c r="I138" s="137">
        <f ca="1">IFERROR(IF((VLOOKUP($E138,'Res&amp;Reablement Backsheet'!$D$5:$W$183,I$9,FALSE))="","",(VLOOKUP($E138,'Res&amp;Reablement Backsheet'!$D$5:$W$183,I$9,FALSE))),"")</f>
        <v>93.664174247114659</v>
      </c>
    </row>
    <row r="139" spans="1:9" ht="15" customHeight="1" x14ac:dyDescent="0.3">
      <c r="A139" s="56">
        <v>127</v>
      </c>
      <c r="B139" s="97" t="str">
        <f ca="1">IFERROR(IF((VLOOKUP($E139,'Org List'!$AJ$10:$AL$188,3,FALSE))="","",(VLOOKUP($E139,'Org List'!$AJ$10:$AL$188,3,FALSE))),"")</f>
        <v>London Commissioning Region</v>
      </c>
      <c r="C139" s="98" t="str">
        <f ca="1">IFERROR(IF((VLOOKUP($E139,'Org List'!$AO$10:$AQ$188,3,FALSE))="","",(VLOOKUP($E139,'Org List'!$AO$10:$AQ$188,3,FALSE))),"")</f>
        <v>London Region</v>
      </c>
      <c r="D139" s="99" t="str">
        <f ca="1">IFERROR(IF((VLOOKUP($E139,'Org List'!$AT$10:$AV$188,3,FALSE))="","",(VLOOKUP($E139,'Org List'!$AT$10:$AV$188,3,FALSE))),"")</f>
        <v>NHS England London</v>
      </c>
      <c r="E139" s="97" t="str">
        <f t="shared" ca="1" si="3"/>
        <v>E09000026</v>
      </c>
      <c r="F139" s="99" t="str">
        <f ca="1">IF(E139="","",VLOOKUP(E139,'Org List'!$J$9:$K$488,2,0))</f>
        <v>Redbridge</v>
      </c>
      <c r="G139" s="137">
        <f ca="1">IFERROR(IF((VLOOKUP($E139,'Res&amp;Reablement Backsheet'!$D$5:$W$183,G$9,FALSE))="","",(VLOOKUP($E139,'Res&amp;Reablement Backsheet'!$D$5:$W$183,G$9,FALSE))),"")</f>
        <v>65.691065571223774</v>
      </c>
      <c r="H139" s="137">
        <f ca="1">IFERROR(IF((VLOOKUP($E139,'Res&amp;Reablement Backsheet'!$D$5:$W$183,H$9,FALSE))="","",(VLOOKUP($E139,'Res&amp;Reablement Backsheet'!$D$5:$W$183,H$9,FALSE))),"")</f>
        <v>66.407823727072696</v>
      </c>
      <c r="I139" s="137">
        <f ca="1">IFERROR(IF((VLOOKUP($E139,'Res&amp;Reablement Backsheet'!$D$5:$W$183,I$9,FALSE))="","",(VLOOKUP($E139,'Res&amp;Reablement Backsheet'!$D$5:$W$183,I$9,FALSE))),"")</f>
        <v>40.287413061090774</v>
      </c>
    </row>
    <row r="140" spans="1:9" ht="15" customHeight="1" x14ac:dyDescent="0.3">
      <c r="A140" s="56">
        <v>128</v>
      </c>
      <c r="B140" s="97" t="str">
        <f ca="1">IFERROR(IF((VLOOKUP($E140,'Org List'!$AJ$10:$AL$188,3,FALSE))="","",(VLOOKUP($E140,'Org List'!$AJ$10:$AL$188,3,FALSE))),"")</f>
        <v>North of England Commissioning Region</v>
      </c>
      <c r="C140" s="98" t="str">
        <f ca="1">IFERROR(IF((VLOOKUP($E140,'Org List'!$AO$10:$AQ$188,3,FALSE))="","",(VLOOKUP($E140,'Org List'!$AO$10:$AQ$188,3,FALSE))),"")</f>
        <v>North East Region</v>
      </c>
      <c r="D140" s="99" t="str">
        <f ca="1">IFERROR(IF((VLOOKUP($E140,'Org List'!$AT$10:$AV$188,3,FALSE))="","",(VLOOKUP($E140,'Org List'!$AT$10:$AV$188,3,FALSE))),"")</f>
        <v>NHS England North (Cumbria And North East)</v>
      </c>
      <c r="E140" s="97" t="str">
        <f t="shared" ref="E140:E171" ca="1" si="4">IF($A140&gt;$L$5-1,"",INDIRECT("'Comms by AT'!D"&amp;$A140+$L$4))</f>
        <v>E06000003</v>
      </c>
      <c r="F140" s="99" t="str">
        <f ca="1">IF(E140="","",VLOOKUP(E140,'Org List'!$J$9:$K$488,2,0))</f>
        <v>Redcar and Cleveland</v>
      </c>
      <c r="G140" s="137">
        <f ca="1">IFERROR(IF((VLOOKUP($E140,'Res&amp;Reablement Backsheet'!$D$5:$W$183,G$9,FALSE))="","",(VLOOKUP($E140,'Res&amp;Reablement Backsheet'!$D$5:$W$183,G$9,FALSE))),"")</f>
        <v>262.59824318076744</v>
      </c>
      <c r="H140" s="137">
        <f ca="1">IFERROR(IF((VLOOKUP($E140,'Res&amp;Reablement Backsheet'!$D$5:$W$183,H$9,FALSE))="","",(VLOOKUP($E140,'Res&amp;Reablement Backsheet'!$D$5:$W$183,H$9,FALSE))),"")</f>
        <v>243.34937226923287</v>
      </c>
      <c r="I140" s="137">
        <f ca="1">IFERROR(IF((VLOOKUP($E140,'Res&amp;Reablement Backsheet'!$D$5:$W$183,I$9,FALSE))="","",(VLOOKUP($E140,'Res&amp;Reablement Backsheet'!$D$5:$W$183,I$9,FALSE))),"")</f>
        <v>238.74048264292168</v>
      </c>
    </row>
    <row r="141" spans="1:9" ht="15" customHeight="1" x14ac:dyDescent="0.3">
      <c r="A141" s="56">
        <v>129</v>
      </c>
      <c r="B141" s="97" t="str">
        <f ca="1">IFERROR(IF((VLOOKUP($E141,'Org List'!$AJ$10:$AL$188,3,FALSE))="","",(VLOOKUP($E141,'Org List'!$AJ$10:$AL$188,3,FALSE))),"")</f>
        <v>London Commissioning Region</v>
      </c>
      <c r="C141" s="98" t="str">
        <f ca="1">IFERROR(IF((VLOOKUP($E141,'Org List'!$AO$10:$AQ$188,3,FALSE))="","",(VLOOKUP($E141,'Org List'!$AO$10:$AQ$188,3,FALSE))),"")</f>
        <v>London Region</v>
      </c>
      <c r="D141" s="99" t="str">
        <f ca="1">IFERROR(IF((VLOOKUP($E141,'Org List'!$AT$10:$AV$188,3,FALSE))="","",(VLOOKUP($E141,'Org List'!$AT$10:$AV$188,3,FALSE))),"")</f>
        <v>NHS England London</v>
      </c>
      <c r="E141" s="97" t="str">
        <f t="shared" ca="1" si="4"/>
        <v>E09000027</v>
      </c>
      <c r="F141" s="99" t="str">
        <f ca="1">IF(E141="","",VLOOKUP(E141,'Org List'!$J$9:$K$488,2,0))</f>
        <v>Richmond upon Thames</v>
      </c>
      <c r="G141" s="137">
        <f ca="1">IFERROR(IF((VLOOKUP($E141,'Res&amp;Reablement Backsheet'!$D$5:$W$183,G$9,FALSE))="","",(VLOOKUP($E141,'Res&amp;Reablement Backsheet'!$D$5:$W$183,G$9,FALSE))),"")</f>
        <v>64.527716982763778</v>
      </c>
      <c r="H141" s="137">
        <f ca="1">IFERROR(IF((VLOOKUP($E141,'Res&amp;Reablement Backsheet'!$D$5:$W$183,H$9,FALSE))="","",(VLOOKUP($E141,'Res&amp;Reablement Backsheet'!$D$5:$W$183,H$9,FALSE))),"")</f>
        <v>69.740565097836054</v>
      </c>
      <c r="I141" s="137">
        <f ca="1">IFERROR(IF((VLOOKUP($E141,'Res&amp;Reablement Backsheet'!$D$5:$W$183,I$9,FALSE))="","",(VLOOKUP($E141,'Res&amp;Reablement Backsheet'!$D$5:$W$183,I$9,FALSE))),"")</f>
        <v>65.755389949388274</v>
      </c>
    </row>
    <row r="142" spans="1:9" ht="15" customHeight="1" x14ac:dyDescent="0.3">
      <c r="A142" s="56">
        <v>130</v>
      </c>
      <c r="B142" s="97" t="str">
        <f ca="1">IFERROR(IF((VLOOKUP($E142,'Org List'!$AJ$10:$AL$188,3,FALSE))="","",(VLOOKUP($E142,'Org List'!$AJ$10:$AL$188,3,FALSE))),"")</f>
        <v>North of England Commissioning Region</v>
      </c>
      <c r="C142" s="98" t="str">
        <f ca="1">IFERROR(IF((VLOOKUP($E142,'Org List'!$AO$10:$AQ$188,3,FALSE))="","",(VLOOKUP($E142,'Org List'!$AO$10:$AQ$188,3,FALSE))),"")</f>
        <v>North West Region</v>
      </c>
      <c r="D142" s="99" t="str">
        <f ca="1">IFERROR(IF((VLOOKUP($E142,'Org List'!$AT$10:$AV$188,3,FALSE))="","",(VLOOKUP($E142,'Org List'!$AT$10:$AV$188,3,FALSE))),"")</f>
        <v>NHS England North (Greater Manchester)</v>
      </c>
      <c r="E142" s="97" t="str">
        <f t="shared" ca="1" si="4"/>
        <v>E08000005</v>
      </c>
      <c r="F142" s="99" t="str">
        <f ca="1">IF(E142="","",VLOOKUP(E142,'Org List'!$J$9:$K$488,2,0))</f>
        <v>Rochdale</v>
      </c>
      <c r="G142" s="137">
        <f ca="1">IFERROR(IF((VLOOKUP($E142,'Res&amp;Reablement Backsheet'!$D$5:$W$183,G$9,FALSE))="","",(VLOOKUP($E142,'Res&amp;Reablement Backsheet'!$D$5:$W$183,G$9,FALSE))),"")</f>
        <v>150.38597044430563</v>
      </c>
      <c r="H142" s="137">
        <f ca="1">IFERROR(IF((VLOOKUP($E142,'Res&amp;Reablement Backsheet'!$D$5:$W$183,H$9,FALSE))="","",(VLOOKUP($E142,'Res&amp;Reablement Backsheet'!$D$5:$W$183,H$9,FALSE))),"")</f>
        <v>146.09423378684673</v>
      </c>
      <c r="I142" s="137">
        <f ca="1">IFERROR(IF((VLOOKUP($E142,'Res&amp;Reablement Backsheet'!$D$5:$W$183,I$9,FALSE))="","",(VLOOKUP($E142,'Res&amp;Reablement Backsheet'!$D$5:$W$183,I$9,FALSE))),"")</f>
        <v>147.89786630273369</v>
      </c>
    </row>
    <row r="143" spans="1:9" ht="15" customHeight="1" x14ac:dyDescent="0.3">
      <c r="A143" s="56">
        <v>131</v>
      </c>
      <c r="B143" s="97" t="str">
        <f ca="1">IFERROR(IF((VLOOKUP($E143,'Org List'!$AJ$10:$AL$188,3,FALSE))="","",(VLOOKUP($E143,'Org List'!$AJ$10:$AL$188,3,FALSE))),"")</f>
        <v>North of England Commissioning Region</v>
      </c>
      <c r="C143" s="98" t="str">
        <f ca="1">IFERROR(IF((VLOOKUP($E143,'Org List'!$AO$10:$AQ$188,3,FALSE))="","",(VLOOKUP($E143,'Org List'!$AO$10:$AQ$188,3,FALSE))),"")</f>
        <v>Yorkshire and The Humber Region</v>
      </c>
      <c r="D143" s="99" t="str">
        <f ca="1">IFERROR(IF((VLOOKUP($E143,'Org List'!$AT$10:$AV$188,3,FALSE))="","",(VLOOKUP($E143,'Org List'!$AT$10:$AV$188,3,FALSE))),"")</f>
        <v>NHS England North (Yorkshire And Humber)</v>
      </c>
      <c r="E143" s="97" t="str">
        <f t="shared" ca="1" si="4"/>
        <v>E08000018</v>
      </c>
      <c r="F143" s="99" t="str">
        <f ca="1">IF(E143="","",VLOOKUP(E143,'Org List'!$J$9:$K$488,2,0))</f>
        <v>Rotherham</v>
      </c>
      <c r="G143" s="137">
        <f ca="1">IFERROR(IF((VLOOKUP($E143,'Res&amp;Reablement Backsheet'!$D$5:$W$183,G$9,FALSE))="","",(VLOOKUP($E143,'Res&amp;Reablement Backsheet'!$D$5:$W$183,G$9,FALSE))),"")</f>
        <v>160.55893972714711</v>
      </c>
      <c r="H143" s="137">
        <f ca="1">IFERROR(IF((VLOOKUP($E143,'Res&amp;Reablement Backsheet'!$D$5:$W$183,H$9,FALSE))="","",(VLOOKUP($E143,'Res&amp;Reablement Backsheet'!$D$5:$W$183,H$9,FALSE))),"")</f>
        <v>143.87583079814755</v>
      </c>
      <c r="I143" s="137">
        <f ca="1">IFERROR(IF((VLOOKUP($E143,'Res&amp;Reablement Backsheet'!$D$5:$W$183,I$9,FALSE))="","",(VLOOKUP($E143,'Res&amp;Reablement Backsheet'!$D$5:$W$183,I$9,FALSE))),"")</f>
        <v>150.17342608560855</v>
      </c>
    </row>
    <row r="144" spans="1:9" ht="15" customHeight="1" x14ac:dyDescent="0.3">
      <c r="A144" s="56">
        <v>132</v>
      </c>
      <c r="B144" s="97" t="str">
        <f ca="1">IFERROR(IF((VLOOKUP($E144,'Org List'!$AJ$10:$AL$188,3,FALSE))="","",(VLOOKUP($E144,'Org List'!$AJ$10:$AL$188,3,FALSE))),"")</f>
        <v>Midlands and East of England Commissioning Region</v>
      </c>
      <c r="C144" s="98" t="str">
        <f ca="1">IFERROR(IF((VLOOKUP($E144,'Org List'!$AO$10:$AQ$188,3,FALSE))="","",(VLOOKUP($E144,'Org List'!$AO$10:$AQ$188,3,FALSE))),"")</f>
        <v>East Midlands Region</v>
      </c>
      <c r="D144" s="99" t="str">
        <f ca="1">IFERROR(IF((VLOOKUP($E144,'Org List'!$AT$10:$AV$188,3,FALSE))="","",(VLOOKUP($E144,'Org List'!$AT$10:$AV$188,3,FALSE))),"")</f>
        <v>NHS England Midlands And East (Central Midlands)</v>
      </c>
      <c r="E144" s="97" t="str">
        <f t="shared" ca="1" si="4"/>
        <v>E06000017</v>
      </c>
      <c r="F144" s="99" t="str">
        <f ca="1">IF(E144="","",VLOOKUP(E144,'Org List'!$J$9:$K$488,2,0))</f>
        <v>Rutland</v>
      </c>
      <c r="G144" s="137">
        <f ca="1">IFERROR(IF((VLOOKUP($E144,'Res&amp;Reablement Backsheet'!$D$5:$W$183,G$9,FALSE))="","",(VLOOKUP($E144,'Res&amp;Reablement Backsheet'!$D$5:$W$183,G$9,FALSE))),"")</f>
        <v>166.58657696620216</v>
      </c>
      <c r="H144" s="137">
        <f ca="1">IFERROR(IF((VLOOKUP($E144,'Res&amp;Reablement Backsheet'!$D$5:$W$183,H$9,FALSE))="","",(VLOOKUP($E144,'Res&amp;Reablement Backsheet'!$D$5:$W$183,H$9,FALSE))),"")</f>
        <v>94.610362988426004</v>
      </c>
      <c r="I144" s="137">
        <f ca="1">IFERROR(IF((VLOOKUP($E144,'Res&amp;Reablement Backsheet'!$D$5:$W$183,I$9,FALSE))="","",(VLOOKUP($E144,'Res&amp;Reablement Backsheet'!$D$5:$W$183,I$9,FALSE))),"")</f>
        <v>160.83761708032418</v>
      </c>
    </row>
    <row r="145" spans="1:9" ht="15" customHeight="1" x14ac:dyDescent="0.3">
      <c r="A145" s="56">
        <v>133</v>
      </c>
      <c r="B145" s="97" t="str">
        <f ca="1">IFERROR(IF((VLOOKUP($E145,'Org List'!$AJ$10:$AL$188,3,FALSE))="","",(VLOOKUP($E145,'Org List'!$AJ$10:$AL$188,3,FALSE))),"")</f>
        <v>North of England Commissioning Region</v>
      </c>
      <c r="C145" s="98" t="str">
        <f ca="1">IFERROR(IF((VLOOKUP($E145,'Org List'!$AO$10:$AQ$188,3,FALSE))="","",(VLOOKUP($E145,'Org List'!$AO$10:$AQ$188,3,FALSE))),"")</f>
        <v>North West Region</v>
      </c>
      <c r="D145" s="99" t="str">
        <f ca="1">IFERROR(IF((VLOOKUP($E145,'Org List'!$AT$10:$AV$188,3,FALSE))="","",(VLOOKUP($E145,'Org List'!$AT$10:$AV$188,3,FALSE))),"")</f>
        <v>NHS England North (Greater Manchester)</v>
      </c>
      <c r="E145" s="97" t="str">
        <f t="shared" ca="1" si="4"/>
        <v>E08000006</v>
      </c>
      <c r="F145" s="99" t="str">
        <f ca="1">IF(E145="","",VLOOKUP(E145,'Org List'!$J$9:$K$488,2,0))</f>
        <v>Salford</v>
      </c>
      <c r="G145" s="137">
        <f ca="1">IFERROR(IF((VLOOKUP($E145,'Res&amp;Reablement Backsheet'!$D$5:$W$183,G$9,FALSE))="","",(VLOOKUP($E145,'Res&amp;Reablement Backsheet'!$D$5:$W$183,G$9,FALSE))),"")</f>
        <v>180.59414957749249</v>
      </c>
      <c r="H145" s="137">
        <f ca="1">IFERROR(IF((VLOOKUP($E145,'Res&amp;Reablement Backsheet'!$D$5:$W$183,H$9,FALSE))="","",(VLOOKUP($E145,'Res&amp;Reablement Backsheet'!$D$5:$W$183,H$9,FALSE))),"")</f>
        <v>156.89280695030024</v>
      </c>
      <c r="I145" s="137">
        <f ca="1">IFERROR(IF((VLOOKUP($E145,'Res&amp;Reablement Backsheet'!$D$5:$W$183,I$9,FALSE))="","",(VLOOKUP($E145,'Res&amp;Reablement Backsheet'!$D$5:$W$183,I$9,FALSE))),"")</f>
        <v>166.60278523061197</v>
      </c>
    </row>
    <row r="146" spans="1:9" ht="15" customHeight="1" x14ac:dyDescent="0.3">
      <c r="A146" s="56">
        <v>134</v>
      </c>
      <c r="B146" s="97" t="str">
        <f ca="1">IFERROR(IF((VLOOKUP($E146,'Org List'!$AJ$10:$AL$188,3,FALSE))="","",(VLOOKUP($E146,'Org List'!$AJ$10:$AL$188,3,FALSE))),"")</f>
        <v>Midlands and East of England Commissioning Region</v>
      </c>
      <c r="C146" s="98" t="str">
        <f ca="1">IFERROR(IF((VLOOKUP($E146,'Org List'!$AO$10:$AQ$188,3,FALSE))="","",(VLOOKUP($E146,'Org List'!$AO$10:$AQ$188,3,FALSE))),"")</f>
        <v>West Midlands Region</v>
      </c>
      <c r="D146" s="99" t="str">
        <f ca="1">IFERROR(IF((VLOOKUP($E146,'Org List'!$AT$10:$AV$188,3,FALSE))="","",(VLOOKUP($E146,'Org List'!$AT$10:$AV$188,3,FALSE))),"")</f>
        <v>NHS England Midlands And East (West Midlands)</v>
      </c>
      <c r="E146" s="97" t="str">
        <f t="shared" ca="1" si="4"/>
        <v>E08000028</v>
      </c>
      <c r="F146" s="99" t="str">
        <f ca="1">IF(E146="","",VLOOKUP(E146,'Org List'!$J$9:$K$488,2,0))</f>
        <v>Sandwell</v>
      </c>
      <c r="G146" s="137">
        <f ca="1">IFERROR(IF((VLOOKUP($E146,'Res&amp;Reablement Backsheet'!$D$5:$W$183,G$9,FALSE))="","",(VLOOKUP($E146,'Res&amp;Reablement Backsheet'!$D$5:$W$183,G$9,FALSE))),"")</f>
        <v>168.5326125027299</v>
      </c>
      <c r="H146" s="137">
        <f ca="1">IFERROR(IF((VLOOKUP($E146,'Res&amp;Reablement Backsheet'!$D$5:$W$183,H$9,FALSE))="","",(VLOOKUP($E146,'Res&amp;Reablement Backsheet'!$D$5:$W$183,H$9,FALSE))),"")</f>
        <v>157.5415336770603</v>
      </c>
      <c r="I146" s="137">
        <f ca="1">IFERROR(IF((VLOOKUP($E146,'Res&amp;Reablement Backsheet'!$D$5:$W$183,I$9,FALSE))="","",(VLOOKUP($E146,'Res&amp;Reablement Backsheet'!$D$5:$W$183,I$9,FALSE))),"")</f>
        <v>176.36467796055322</v>
      </c>
    </row>
    <row r="147" spans="1:9" ht="15" customHeight="1" x14ac:dyDescent="0.3">
      <c r="A147" s="56">
        <v>135</v>
      </c>
      <c r="B147" s="97" t="str">
        <f ca="1">IFERROR(IF((VLOOKUP($E147,'Org List'!$AJ$10:$AL$188,3,FALSE))="","",(VLOOKUP($E147,'Org List'!$AJ$10:$AL$188,3,FALSE))),"")</f>
        <v>North of England Commissioning Region</v>
      </c>
      <c r="C147" s="98" t="str">
        <f ca="1">IFERROR(IF((VLOOKUP($E147,'Org List'!$AO$10:$AQ$188,3,FALSE))="","",(VLOOKUP($E147,'Org List'!$AO$10:$AQ$188,3,FALSE))),"")</f>
        <v>North West Region</v>
      </c>
      <c r="D147" s="99" t="str">
        <f ca="1">IFERROR(IF((VLOOKUP($E147,'Org List'!$AT$10:$AV$188,3,FALSE))="","",(VLOOKUP($E147,'Org List'!$AT$10:$AV$188,3,FALSE))),"")</f>
        <v>NHS England North (Cheshire And Merseyside)</v>
      </c>
      <c r="E147" s="97" t="str">
        <f t="shared" ca="1" si="4"/>
        <v>E08000014</v>
      </c>
      <c r="F147" s="99" t="str">
        <f ca="1">IF(E147="","",VLOOKUP(E147,'Org List'!$J$9:$K$488,2,0))</f>
        <v>Sefton</v>
      </c>
      <c r="G147" s="137">
        <f ca="1">IFERROR(IF((VLOOKUP($E147,'Res&amp;Reablement Backsheet'!$D$5:$W$183,G$9,FALSE))="","",(VLOOKUP($E147,'Res&amp;Reablement Backsheet'!$D$5:$W$183,G$9,FALSE))),"")</f>
        <v>243.35184432705765</v>
      </c>
      <c r="H147" s="137">
        <f ca="1">IFERROR(IF((VLOOKUP($E147,'Res&amp;Reablement Backsheet'!$D$5:$W$183,H$9,FALSE))="","",(VLOOKUP($E147,'Res&amp;Reablement Backsheet'!$D$5:$W$183,H$9,FALSE))),"")</f>
        <v>233.40495307022502</v>
      </c>
      <c r="I147" s="137">
        <f ca="1">IFERROR(IF((VLOOKUP($E147,'Res&amp;Reablement Backsheet'!$D$5:$W$183,I$9,FALSE))="","",(VLOOKUP($E147,'Res&amp;Reablement Backsheet'!$D$5:$W$183,I$9,FALSE))),"")</f>
        <v>220.73956801990272</v>
      </c>
    </row>
    <row r="148" spans="1:9" ht="15" customHeight="1" x14ac:dyDescent="0.3">
      <c r="A148" s="56">
        <v>136</v>
      </c>
      <c r="B148" s="97" t="str">
        <f ca="1">IFERROR(IF((VLOOKUP($E148,'Org List'!$AJ$10:$AL$188,3,FALSE))="","",(VLOOKUP($E148,'Org List'!$AJ$10:$AL$188,3,FALSE))),"")</f>
        <v>North of England Commissioning Region</v>
      </c>
      <c r="C148" s="98" t="str">
        <f ca="1">IFERROR(IF((VLOOKUP($E148,'Org List'!$AO$10:$AQ$188,3,FALSE))="","",(VLOOKUP($E148,'Org List'!$AO$10:$AQ$188,3,FALSE))),"")</f>
        <v>Yorkshire and The Humber Region</v>
      </c>
      <c r="D148" s="99" t="str">
        <f ca="1">IFERROR(IF((VLOOKUP($E148,'Org List'!$AT$10:$AV$188,3,FALSE))="","",(VLOOKUP($E148,'Org List'!$AT$10:$AV$188,3,FALSE))),"")</f>
        <v>NHS England North (Yorkshire And Humber)</v>
      </c>
      <c r="E148" s="97" t="str">
        <f t="shared" ca="1" si="4"/>
        <v>E08000019</v>
      </c>
      <c r="F148" s="99" t="str">
        <f ca="1">IF(E148="","",VLOOKUP(E148,'Org List'!$J$9:$K$488,2,0))</f>
        <v>Sheffield</v>
      </c>
      <c r="G148" s="137">
        <f ca="1">IFERROR(IF((VLOOKUP($E148,'Res&amp;Reablement Backsheet'!$D$5:$W$183,G$9,FALSE))="","",(VLOOKUP($E148,'Res&amp;Reablement Backsheet'!$D$5:$W$183,G$9,FALSE))),"")</f>
        <v>166.90150844884272</v>
      </c>
      <c r="H148" s="137">
        <f ca="1">IFERROR(IF((VLOOKUP($E148,'Res&amp;Reablement Backsheet'!$D$5:$W$183,H$9,FALSE))="","",(VLOOKUP($E148,'Res&amp;Reablement Backsheet'!$D$5:$W$183,H$9,FALSE))),"")</f>
        <v>155.50244422949297</v>
      </c>
      <c r="I148" s="137">
        <f ca="1">IFERROR(IF((VLOOKUP($E148,'Res&amp;Reablement Backsheet'!$D$5:$W$183,I$9,FALSE))="","",(VLOOKUP($E148,'Res&amp;Reablement Backsheet'!$D$5:$W$183,I$9,FALSE))),"")</f>
        <v>132.29636119942919</v>
      </c>
    </row>
    <row r="149" spans="1:9" ht="15" customHeight="1" x14ac:dyDescent="0.3">
      <c r="A149" s="56">
        <v>137</v>
      </c>
      <c r="B149" s="97" t="str">
        <f ca="1">IFERROR(IF((VLOOKUP($E149,'Org List'!$AJ$10:$AL$188,3,FALSE))="","",(VLOOKUP($E149,'Org List'!$AJ$10:$AL$188,3,FALSE))),"")</f>
        <v>Midlands and East of England Commissioning Region</v>
      </c>
      <c r="C149" s="98" t="str">
        <f ca="1">IFERROR(IF((VLOOKUP($E149,'Org List'!$AO$10:$AQ$188,3,FALSE))="","",(VLOOKUP($E149,'Org List'!$AO$10:$AQ$188,3,FALSE))),"")</f>
        <v>West Midlands Region</v>
      </c>
      <c r="D149" s="99" t="str">
        <f ca="1">IFERROR(IF((VLOOKUP($E149,'Org List'!$AT$10:$AV$188,3,FALSE))="","",(VLOOKUP($E149,'Org List'!$AT$10:$AV$188,3,FALSE))),"")</f>
        <v>NHS England Midlands And East (North Midlands)</v>
      </c>
      <c r="E149" s="97" t="str">
        <f t="shared" ca="1" si="4"/>
        <v>E06000051</v>
      </c>
      <c r="F149" s="99" t="str">
        <f ca="1">IF(E149="","",VLOOKUP(E149,'Org List'!$J$9:$K$488,2,0))</f>
        <v>Shropshire</v>
      </c>
      <c r="G149" s="137">
        <f ca="1">IFERROR(IF((VLOOKUP($E149,'Res&amp;Reablement Backsheet'!$D$5:$W$183,G$9,FALSE))="","",(VLOOKUP($E149,'Res&amp;Reablement Backsheet'!$D$5:$W$183,G$9,FALSE))),"")</f>
        <v>150.62899372771454</v>
      </c>
      <c r="H149" s="137">
        <f ca="1">IFERROR(IF((VLOOKUP($E149,'Res&amp;Reablement Backsheet'!$D$5:$W$183,H$9,FALSE))="","",(VLOOKUP($E149,'Res&amp;Reablement Backsheet'!$D$5:$W$183,H$9,FALSE))),"")</f>
        <v>176.12737034853046</v>
      </c>
      <c r="I149" s="137">
        <f ca="1">IFERROR(IF((VLOOKUP($E149,'Res&amp;Reablement Backsheet'!$D$5:$W$183,I$9,FALSE))="","",(VLOOKUP($E149,'Res&amp;Reablement Backsheet'!$D$5:$W$183,I$9,FALSE))),"")</f>
        <v>121.81496539523913</v>
      </c>
    </row>
    <row r="150" spans="1:9" ht="15" customHeight="1" x14ac:dyDescent="0.3">
      <c r="A150" s="56">
        <v>138</v>
      </c>
      <c r="B150" s="97" t="str">
        <f ca="1">IFERROR(IF((VLOOKUP($E150,'Org List'!$AJ$10:$AL$188,3,FALSE))="","",(VLOOKUP($E150,'Org List'!$AJ$10:$AL$188,3,FALSE))),"")</f>
        <v>South East England Commissioning Region</v>
      </c>
      <c r="C150" s="98" t="str">
        <f ca="1">IFERROR(IF((VLOOKUP($E150,'Org List'!$AO$10:$AQ$188,3,FALSE))="","",(VLOOKUP($E150,'Org List'!$AO$10:$AQ$188,3,FALSE))),"")</f>
        <v>South East Region</v>
      </c>
      <c r="D150" s="99" t="str">
        <f ca="1">IFERROR(IF((VLOOKUP($E150,'Org List'!$AT$10:$AV$188,3,FALSE))="","",(VLOOKUP($E150,'Org List'!$AT$10:$AV$188,3,FALSE))),"")</f>
        <v>NHS England South East (Hampshire, Isle of Wight and Thames Valley)</v>
      </c>
      <c r="E150" s="97" t="str">
        <f t="shared" ca="1" si="4"/>
        <v>E06000039</v>
      </c>
      <c r="F150" s="99" t="str">
        <f ca="1">IF(E150="","",VLOOKUP(E150,'Org List'!$J$9:$K$488,2,0))</f>
        <v>Slough</v>
      </c>
      <c r="G150" s="137">
        <f ca="1">IFERROR(IF((VLOOKUP($E150,'Res&amp;Reablement Backsheet'!$D$5:$W$183,G$9,FALSE))="","",(VLOOKUP($E150,'Res&amp;Reablement Backsheet'!$D$5:$W$183,G$9,FALSE))),"")</f>
        <v>63.965684291721146</v>
      </c>
      <c r="H150" s="137">
        <f ca="1">IFERROR(IF((VLOOKUP($E150,'Res&amp;Reablement Backsheet'!$D$5:$W$183,H$9,FALSE))="","",(VLOOKUP($E150,'Res&amp;Reablement Backsheet'!$D$5:$W$183,H$9,FALSE))),"")</f>
        <v>71.302585656921977</v>
      </c>
      <c r="I150" s="137">
        <f ca="1">IFERROR(IF((VLOOKUP($E150,'Res&amp;Reablement Backsheet'!$D$5:$W$183,I$9,FALSE))="","",(VLOOKUP($E150,'Res&amp;Reablement Backsheet'!$D$5:$W$183,I$9,FALSE))),"")</f>
        <v>52.538747326153043</v>
      </c>
    </row>
    <row r="151" spans="1:9" ht="15" customHeight="1" x14ac:dyDescent="0.3">
      <c r="A151" s="56">
        <v>139</v>
      </c>
      <c r="B151" s="97" t="str">
        <f ca="1">IFERROR(IF((VLOOKUP($E151,'Org List'!$AJ$10:$AL$188,3,FALSE))="","",(VLOOKUP($E151,'Org List'!$AJ$10:$AL$188,3,FALSE))),"")</f>
        <v>Midlands and East of England Commissioning Region</v>
      </c>
      <c r="C151" s="98" t="str">
        <f ca="1">IFERROR(IF((VLOOKUP($E151,'Org List'!$AO$10:$AQ$188,3,FALSE))="","",(VLOOKUP($E151,'Org List'!$AO$10:$AQ$188,3,FALSE))),"")</f>
        <v>West Midlands Region</v>
      </c>
      <c r="D151" s="99" t="str">
        <f ca="1">IFERROR(IF((VLOOKUP($E151,'Org List'!$AT$10:$AV$188,3,FALSE))="","",(VLOOKUP($E151,'Org List'!$AT$10:$AV$188,3,FALSE))),"")</f>
        <v>NHS England Midlands And East (West Midlands)</v>
      </c>
      <c r="E151" s="97" t="str">
        <f t="shared" ca="1" si="4"/>
        <v>E08000029</v>
      </c>
      <c r="F151" s="99" t="str">
        <f ca="1">IF(E151="","",VLOOKUP(E151,'Org List'!$J$9:$K$488,2,0))</f>
        <v>Solihull</v>
      </c>
      <c r="G151" s="137">
        <f ca="1">IFERROR(IF((VLOOKUP($E151,'Res&amp;Reablement Backsheet'!$D$5:$W$183,G$9,FALSE))="","",(VLOOKUP($E151,'Res&amp;Reablement Backsheet'!$D$5:$W$183,G$9,FALSE))),"")</f>
        <v>143.89442123135092</v>
      </c>
      <c r="H151" s="137">
        <f ca="1">IFERROR(IF((VLOOKUP($E151,'Res&amp;Reablement Backsheet'!$D$5:$W$183,H$9,FALSE))="","",(VLOOKUP($E151,'Res&amp;Reablement Backsheet'!$D$5:$W$183,H$9,FALSE))),"")</f>
        <v>150.70057828356826</v>
      </c>
      <c r="I151" s="137">
        <f ca="1">IFERROR(IF((VLOOKUP($E151,'Res&amp;Reablement Backsheet'!$D$5:$W$183,I$9,FALSE))="","",(VLOOKUP($E151,'Res&amp;Reablement Backsheet'!$D$5:$W$183,I$9,FALSE))),"")</f>
        <v>157.87679629707151</v>
      </c>
    </row>
    <row r="152" spans="1:9" ht="15" customHeight="1" x14ac:dyDescent="0.3">
      <c r="A152" s="56">
        <v>140</v>
      </c>
      <c r="B152" s="97" t="str">
        <f ca="1">IFERROR(IF((VLOOKUP($E152,'Org List'!$AJ$10:$AL$188,3,FALSE))="","",(VLOOKUP($E152,'Org List'!$AJ$10:$AL$188,3,FALSE))),"")</f>
        <v>South West England Commissioning Region</v>
      </c>
      <c r="C152" s="98" t="str">
        <f ca="1">IFERROR(IF((VLOOKUP($E152,'Org List'!$AO$10:$AQ$188,3,FALSE))="","",(VLOOKUP($E152,'Org List'!$AO$10:$AQ$188,3,FALSE))),"")</f>
        <v>South West Region</v>
      </c>
      <c r="D152" s="99" t="str">
        <f ca="1">IFERROR(IF((VLOOKUP($E152,'Org List'!$AT$10:$AV$188,3,FALSE))="","",(VLOOKUP($E152,'Org List'!$AT$10:$AV$188,3,FALSE))),"")</f>
        <v>NHS England South West (South West South)</v>
      </c>
      <c r="E152" s="97" t="str">
        <f t="shared" ca="1" si="4"/>
        <v>E10000027</v>
      </c>
      <c r="F152" s="99" t="str">
        <f ca="1">IF(E152="","",VLOOKUP(E152,'Org List'!$J$9:$K$488,2,0))</f>
        <v>Somerset</v>
      </c>
      <c r="G152" s="137">
        <f ca="1">IFERROR(IF((VLOOKUP($E152,'Res&amp;Reablement Backsheet'!$D$5:$W$183,G$9,FALSE))="","",(VLOOKUP($E152,'Res&amp;Reablement Backsheet'!$D$5:$W$183,G$9,FALSE))),"")</f>
        <v>168.46719757986907</v>
      </c>
      <c r="H152" s="137">
        <f ca="1">IFERROR(IF((VLOOKUP($E152,'Res&amp;Reablement Backsheet'!$D$5:$W$183,H$9,FALSE))="","",(VLOOKUP($E152,'Res&amp;Reablement Backsheet'!$D$5:$W$183,H$9,FALSE))),"")</f>
        <v>156.36549085509009</v>
      </c>
      <c r="I152" s="137">
        <f ca="1">IFERROR(IF((VLOOKUP($E152,'Res&amp;Reablement Backsheet'!$D$5:$W$183,I$9,FALSE))="","",(VLOOKUP($E152,'Res&amp;Reablement Backsheet'!$D$5:$W$183,I$9,FALSE))),"")</f>
        <v>197.47883112302324</v>
      </c>
    </row>
    <row r="153" spans="1:9" ht="15" customHeight="1" x14ac:dyDescent="0.3">
      <c r="A153" s="56">
        <v>141</v>
      </c>
      <c r="B153" s="97" t="str">
        <f ca="1">IFERROR(IF((VLOOKUP($E153,'Org List'!$AJ$10:$AL$188,3,FALSE))="","",(VLOOKUP($E153,'Org List'!$AJ$10:$AL$188,3,FALSE))),"")</f>
        <v>South West England Commissioning Region</v>
      </c>
      <c r="C153" s="98" t="str">
        <f ca="1">IFERROR(IF((VLOOKUP($E153,'Org List'!$AO$10:$AQ$188,3,FALSE))="","",(VLOOKUP($E153,'Org List'!$AO$10:$AQ$188,3,FALSE))),"")</f>
        <v>South West Region</v>
      </c>
      <c r="D153" s="99" t="str">
        <f ca="1">IFERROR(IF((VLOOKUP($E153,'Org List'!$AT$10:$AV$188,3,FALSE))="","",(VLOOKUP($E153,'Org List'!$AT$10:$AV$188,3,FALSE))),"")</f>
        <v>NHS England South West (South West North)</v>
      </c>
      <c r="E153" s="97" t="str">
        <f t="shared" ca="1" si="4"/>
        <v>E06000025</v>
      </c>
      <c r="F153" s="99" t="str">
        <f ca="1">IF(E153="","",VLOOKUP(E153,'Org List'!$J$9:$K$488,2,0))</f>
        <v>South Gloucestershire</v>
      </c>
      <c r="G153" s="137">
        <f ca="1">IFERROR(IF((VLOOKUP($E153,'Res&amp;Reablement Backsheet'!$D$5:$W$183,G$9,FALSE))="","",(VLOOKUP($E153,'Res&amp;Reablement Backsheet'!$D$5:$W$183,G$9,FALSE))),"")</f>
        <v>156.64818552990931</v>
      </c>
      <c r="H153" s="137">
        <f ca="1">IFERROR(IF((VLOOKUP($E153,'Res&amp;Reablement Backsheet'!$D$5:$W$183,H$9,FALSE))="","",(VLOOKUP($E153,'Res&amp;Reablement Backsheet'!$D$5:$W$183,H$9,FALSE))),"")</f>
        <v>142.62364111364161</v>
      </c>
      <c r="I153" s="137">
        <f ca="1">IFERROR(IF((VLOOKUP($E153,'Res&amp;Reablement Backsheet'!$D$5:$W$183,I$9,FALSE))="","",(VLOOKUP($E153,'Res&amp;Reablement Backsheet'!$D$5:$W$183,I$9,FALSE))),"")</f>
        <v>165.71508777013597</v>
      </c>
    </row>
    <row r="154" spans="1:9" ht="15" customHeight="1" x14ac:dyDescent="0.3">
      <c r="A154" s="56">
        <v>142</v>
      </c>
      <c r="B154" s="97" t="str">
        <f ca="1">IFERROR(IF((VLOOKUP($E154,'Org List'!$AJ$10:$AL$188,3,FALSE))="","",(VLOOKUP($E154,'Org List'!$AJ$10:$AL$188,3,FALSE))),"")</f>
        <v>North of England Commissioning Region</v>
      </c>
      <c r="C154" s="98" t="str">
        <f ca="1">IFERROR(IF((VLOOKUP($E154,'Org List'!$AO$10:$AQ$188,3,FALSE))="","",(VLOOKUP($E154,'Org List'!$AO$10:$AQ$188,3,FALSE))),"")</f>
        <v>North East Region</v>
      </c>
      <c r="D154" s="99" t="str">
        <f ca="1">IFERROR(IF((VLOOKUP($E154,'Org List'!$AT$10:$AV$188,3,FALSE))="","",(VLOOKUP($E154,'Org List'!$AT$10:$AV$188,3,FALSE))),"")</f>
        <v>NHS England North (Cumbria And North East)</v>
      </c>
      <c r="E154" s="97" t="str">
        <f t="shared" ca="1" si="4"/>
        <v>E08000023</v>
      </c>
      <c r="F154" s="99" t="str">
        <f ca="1">IF(E154="","",VLOOKUP(E154,'Org List'!$J$9:$K$488,2,0))</f>
        <v>South Tyneside</v>
      </c>
      <c r="G154" s="137">
        <f ca="1">IFERROR(IF((VLOOKUP($E154,'Res&amp;Reablement Backsheet'!$D$5:$W$183,G$9,FALSE))="","",(VLOOKUP($E154,'Res&amp;Reablement Backsheet'!$D$5:$W$183,G$9,FALSE))),"")</f>
        <v>208.02700173773559</v>
      </c>
      <c r="H154" s="137">
        <f ca="1">IFERROR(IF((VLOOKUP($E154,'Res&amp;Reablement Backsheet'!$D$5:$W$183,H$9,FALSE))="","",(VLOOKUP($E154,'Res&amp;Reablement Backsheet'!$D$5:$W$183,H$9,FALSE))),"")</f>
        <v>207.59341703766697</v>
      </c>
      <c r="I154" s="137">
        <f ca="1">IFERROR(IF((VLOOKUP($E154,'Res&amp;Reablement Backsheet'!$D$5:$W$183,I$9,FALSE))="","",(VLOOKUP($E154,'Res&amp;Reablement Backsheet'!$D$5:$W$183,I$9,FALSE))),"")</f>
        <v>167.57540893402029</v>
      </c>
    </row>
    <row r="155" spans="1:9" ht="15" customHeight="1" x14ac:dyDescent="0.3">
      <c r="A155" s="56">
        <v>143</v>
      </c>
      <c r="B155" s="97" t="str">
        <f ca="1">IFERROR(IF((VLOOKUP($E155,'Org List'!$AJ$10:$AL$188,3,FALSE))="","",(VLOOKUP($E155,'Org List'!$AJ$10:$AL$188,3,FALSE))),"")</f>
        <v>South East England Commissioning Region</v>
      </c>
      <c r="C155" s="98" t="str">
        <f ca="1">IFERROR(IF((VLOOKUP($E155,'Org List'!$AO$10:$AQ$188,3,FALSE))="","",(VLOOKUP($E155,'Org List'!$AO$10:$AQ$188,3,FALSE))),"")</f>
        <v>South East Region</v>
      </c>
      <c r="D155" s="99" t="str">
        <f ca="1">IFERROR(IF((VLOOKUP($E155,'Org List'!$AT$10:$AV$188,3,FALSE))="","",(VLOOKUP($E155,'Org List'!$AT$10:$AV$188,3,FALSE))),"")</f>
        <v>NHS England South East (Hampshire, Isle of Wight and Thames Valley)</v>
      </c>
      <c r="E155" s="97" t="str">
        <f t="shared" ca="1" si="4"/>
        <v>E06000045</v>
      </c>
      <c r="F155" s="99" t="str">
        <f ca="1">IF(E155="","",VLOOKUP(E155,'Org List'!$J$9:$K$488,2,0))</f>
        <v>Southampton</v>
      </c>
      <c r="G155" s="137">
        <f ca="1">IFERROR(IF((VLOOKUP($E155,'Res&amp;Reablement Backsheet'!$D$5:$W$183,G$9,FALSE))="","",(VLOOKUP($E155,'Res&amp;Reablement Backsheet'!$D$5:$W$183,G$9,FALSE))),"")</f>
        <v>148.59211464529866</v>
      </c>
      <c r="H155" s="137">
        <f ca="1">IFERROR(IF((VLOOKUP($E155,'Res&amp;Reablement Backsheet'!$D$5:$W$183,H$9,FALSE))="","",(VLOOKUP($E155,'Res&amp;Reablement Backsheet'!$D$5:$W$183,H$9,FALSE))),"")</f>
        <v>133.62764409514287</v>
      </c>
      <c r="I155" s="137">
        <f ca="1">IFERROR(IF((VLOOKUP($E155,'Res&amp;Reablement Backsheet'!$D$5:$W$183,I$9,FALSE))="","",(VLOOKUP($E155,'Res&amp;Reablement Backsheet'!$D$5:$W$183,I$9,FALSE))),"")</f>
        <v>118.78012808457146</v>
      </c>
    </row>
    <row r="156" spans="1:9" ht="15" customHeight="1" x14ac:dyDescent="0.3">
      <c r="A156" s="56">
        <v>144</v>
      </c>
      <c r="B156" s="97" t="str">
        <f ca="1">IFERROR(IF((VLOOKUP($E156,'Org List'!$AJ$10:$AL$188,3,FALSE))="","",(VLOOKUP($E156,'Org List'!$AJ$10:$AL$188,3,FALSE))),"")</f>
        <v>Midlands and East of England Commissioning Region</v>
      </c>
      <c r="C156" s="98" t="str">
        <f ca="1">IFERROR(IF((VLOOKUP($E156,'Org List'!$AO$10:$AQ$188,3,FALSE))="","",(VLOOKUP($E156,'Org List'!$AO$10:$AQ$188,3,FALSE))),"")</f>
        <v>East Region</v>
      </c>
      <c r="D156" s="99" t="str">
        <f ca="1">IFERROR(IF((VLOOKUP($E156,'Org List'!$AT$10:$AV$188,3,FALSE))="","",(VLOOKUP($E156,'Org List'!$AT$10:$AV$188,3,FALSE))),"")</f>
        <v>NHS England Midlands And East (East)</v>
      </c>
      <c r="E156" s="97" t="str">
        <f t="shared" ca="1" si="4"/>
        <v>E06000033</v>
      </c>
      <c r="F156" s="99" t="str">
        <f ca="1">IF(E156="","",VLOOKUP(E156,'Org List'!$J$9:$K$488,2,0))</f>
        <v>Southend-on-Sea</v>
      </c>
      <c r="G156" s="137">
        <f ca="1">IFERROR(IF((VLOOKUP($E156,'Res&amp;Reablement Backsheet'!$D$5:$W$183,G$9,FALSE))="","",(VLOOKUP($E156,'Res&amp;Reablement Backsheet'!$D$5:$W$183,G$9,FALSE))),"")</f>
        <v>150.89018156178389</v>
      </c>
      <c r="H156" s="137">
        <f ca="1">IFERROR(IF((VLOOKUP($E156,'Res&amp;Reablement Backsheet'!$D$5:$W$183,H$9,FALSE))="","",(VLOOKUP($E156,'Res&amp;Reablement Backsheet'!$D$5:$W$183,H$9,FALSE))),"")</f>
        <v>150.67312341880822</v>
      </c>
      <c r="I156" s="137">
        <f ca="1">IFERROR(IF((VLOOKUP($E156,'Res&amp;Reablement Backsheet'!$D$5:$W$183,I$9,FALSE))="","",(VLOOKUP($E156,'Res&amp;Reablement Backsheet'!$D$5:$W$183,I$9,FALSE))),"")</f>
        <v>128.94816143749168</v>
      </c>
    </row>
    <row r="157" spans="1:9" ht="15" customHeight="1" x14ac:dyDescent="0.3">
      <c r="A157" s="56">
        <v>145</v>
      </c>
      <c r="B157" s="97" t="str">
        <f ca="1">IFERROR(IF((VLOOKUP($E157,'Org List'!$AJ$10:$AL$188,3,FALSE))="","",(VLOOKUP($E157,'Org List'!$AJ$10:$AL$188,3,FALSE))),"")</f>
        <v>London Commissioning Region</v>
      </c>
      <c r="C157" s="98" t="str">
        <f ca="1">IFERROR(IF((VLOOKUP($E157,'Org List'!$AO$10:$AQ$188,3,FALSE))="","",(VLOOKUP($E157,'Org List'!$AO$10:$AQ$188,3,FALSE))),"")</f>
        <v>London Region</v>
      </c>
      <c r="D157" s="99" t="str">
        <f ca="1">IFERROR(IF((VLOOKUP($E157,'Org List'!$AT$10:$AV$188,3,FALSE))="","",(VLOOKUP($E157,'Org List'!$AT$10:$AV$188,3,FALSE))),"")</f>
        <v>NHS England London</v>
      </c>
      <c r="E157" s="97" t="str">
        <f t="shared" ca="1" si="4"/>
        <v>E09000028</v>
      </c>
      <c r="F157" s="99" t="str">
        <f ca="1">IF(E157="","",VLOOKUP(E157,'Org List'!$J$9:$K$488,2,0))</f>
        <v>Southwark</v>
      </c>
      <c r="G157" s="137">
        <f ca="1">IFERROR(IF((VLOOKUP($E157,'Res&amp;Reablement Backsheet'!$D$5:$W$183,G$9,FALSE))="","",(VLOOKUP($E157,'Res&amp;Reablement Backsheet'!$D$5:$W$183,G$9,FALSE))),"")</f>
        <v>40.347798018923115</v>
      </c>
      <c r="H157" s="137">
        <f ca="1">IFERROR(IF((VLOOKUP($E157,'Res&amp;Reablement Backsheet'!$D$5:$W$183,H$9,FALSE))="","",(VLOOKUP($E157,'Res&amp;Reablement Backsheet'!$D$5:$W$183,H$9,FALSE))),"")</f>
        <v>49.630572432618493</v>
      </c>
      <c r="I157" s="137">
        <f ca="1">IFERROR(IF((VLOOKUP($E157,'Res&amp;Reablement Backsheet'!$D$5:$W$183,I$9,FALSE))="","",(VLOOKUP($E157,'Res&amp;Reablement Backsheet'!$D$5:$W$183,I$9,FALSE))),"")</f>
        <v>54.033284503254009</v>
      </c>
    </row>
    <row r="158" spans="1:9" ht="15" customHeight="1" x14ac:dyDescent="0.3">
      <c r="A158" s="56">
        <v>146</v>
      </c>
      <c r="B158" s="97" t="str">
        <f ca="1">IFERROR(IF((VLOOKUP($E158,'Org List'!$AJ$10:$AL$188,3,FALSE))="","",(VLOOKUP($E158,'Org List'!$AJ$10:$AL$188,3,FALSE))),"")</f>
        <v>North of England Commissioning Region</v>
      </c>
      <c r="C158" s="98" t="str">
        <f ca="1">IFERROR(IF((VLOOKUP($E158,'Org List'!$AO$10:$AQ$188,3,FALSE))="","",(VLOOKUP($E158,'Org List'!$AO$10:$AQ$188,3,FALSE))),"")</f>
        <v>North West Region</v>
      </c>
      <c r="D158" s="99" t="str">
        <f ca="1">IFERROR(IF((VLOOKUP($E158,'Org List'!$AT$10:$AV$188,3,FALSE))="","",(VLOOKUP($E158,'Org List'!$AT$10:$AV$188,3,FALSE))),"")</f>
        <v>NHS England North (Cheshire And Merseyside)</v>
      </c>
      <c r="E158" s="97" t="str">
        <f t="shared" ca="1" si="4"/>
        <v>E08000013</v>
      </c>
      <c r="F158" s="99" t="str">
        <f ca="1">IF(E158="","",VLOOKUP(E158,'Org List'!$J$9:$K$488,2,0))</f>
        <v>St. Helens</v>
      </c>
      <c r="G158" s="137">
        <f ca="1">IFERROR(IF((VLOOKUP($E158,'Res&amp;Reablement Backsheet'!$D$5:$W$183,G$9,FALSE))="","",(VLOOKUP($E158,'Res&amp;Reablement Backsheet'!$D$5:$W$183,G$9,FALSE))),"")</f>
        <v>177.32367904414093</v>
      </c>
      <c r="H158" s="137">
        <f ca="1">IFERROR(IF((VLOOKUP($E158,'Res&amp;Reablement Backsheet'!$D$5:$W$183,H$9,FALSE))="","",(VLOOKUP($E158,'Res&amp;Reablement Backsheet'!$D$5:$W$183,H$9,FALSE))),"")</f>
        <v>180.11451638901931</v>
      </c>
      <c r="I158" s="137">
        <f ca="1">IFERROR(IF((VLOOKUP($E158,'Res&amp;Reablement Backsheet'!$D$5:$W$183,I$9,FALSE))="","",(VLOOKUP($E158,'Res&amp;Reablement Backsheet'!$D$5:$W$183,I$9,FALSE))),"")</f>
        <v>159.08947556539837</v>
      </c>
    </row>
    <row r="159" spans="1:9" ht="15" customHeight="1" x14ac:dyDescent="0.3">
      <c r="A159" s="56">
        <v>147</v>
      </c>
      <c r="B159" s="97" t="str">
        <f ca="1">IFERROR(IF((VLOOKUP($E159,'Org List'!$AJ$10:$AL$188,3,FALSE))="","",(VLOOKUP($E159,'Org List'!$AJ$10:$AL$188,3,FALSE))),"")</f>
        <v>Midlands and East of England Commissioning Region</v>
      </c>
      <c r="C159" s="98" t="str">
        <f ca="1">IFERROR(IF((VLOOKUP($E159,'Org List'!$AO$10:$AQ$188,3,FALSE))="","",(VLOOKUP($E159,'Org List'!$AO$10:$AQ$188,3,FALSE))),"")</f>
        <v>West Midlands Region</v>
      </c>
      <c r="D159" s="99" t="str">
        <f ca="1">IFERROR(IF((VLOOKUP($E159,'Org List'!$AT$10:$AV$188,3,FALSE))="","",(VLOOKUP($E159,'Org List'!$AT$10:$AV$188,3,FALSE))),"")</f>
        <v>NHS England Midlands And East (North Midlands)</v>
      </c>
      <c r="E159" s="97" t="str">
        <f t="shared" ca="1" si="4"/>
        <v>E10000028</v>
      </c>
      <c r="F159" s="99" t="str">
        <f ca="1">IF(E159="","",VLOOKUP(E159,'Org List'!$J$9:$K$488,2,0))</f>
        <v>Staffordshire</v>
      </c>
      <c r="G159" s="137">
        <f ca="1">IFERROR(IF((VLOOKUP($E159,'Res&amp;Reablement Backsheet'!$D$5:$W$183,G$9,FALSE))="","",(VLOOKUP($E159,'Res&amp;Reablement Backsheet'!$D$5:$W$183,G$9,FALSE))),"")</f>
        <v>166.25318353348209</v>
      </c>
      <c r="H159" s="137">
        <f ca="1">IFERROR(IF((VLOOKUP($E159,'Res&amp;Reablement Backsheet'!$D$5:$W$183,H$9,FALSE))="","",(VLOOKUP($E159,'Res&amp;Reablement Backsheet'!$D$5:$W$183,H$9,FALSE))),"")</f>
        <v>156.71971391528587</v>
      </c>
      <c r="I159" s="137">
        <f ca="1">IFERROR(IF((VLOOKUP($E159,'Res&amp;Reablement Backsheet'!$D$5:$W$183,I$9,FALSE))="","",(VLOOKUP($E159,'Res&amp;Reablement Backsheet'!$D$5:$W$183,I$9,FALSE))),"")</f>
        <v>134.209064098363</v>
      </c>
    </row>
    <row r="160" spans="1:9" ht="15" customHeight="1" x14ac:dyDescent="0.3">
      <c r="A160" s="56">
        <v>148</v>
      </c>
      <c r="B160" s="97" t="str">
        <f ca="1">IFERROR(IF((VLOOKUP($E160,'Org List'!$AJ$10:$AL$188,3,FALSE))="","",(VLOOKUP($E160,'Org List'!$AJ$10:$AL$188,3,FALSE))),"")</f>
        <v>North of England Commissioning Region</v>
      </c>
      <c r="C160" s="98" t="str">
        <f ca="1">IFERROR(IF((VLOOKUP($E160,'Org List'!$AO$10:$AQ$188,3,FALSE))="","",(VLOOKUP($E160,'Org List'!$AO$10:$AQ$188,3,FALSE))),"")</f>
        <v>North West Region</v>
      </c>
      <c r="D160" s="99" t="str">
        <f ca="1">IFERROR(IF((VLOOKUP($E160,'Org List'!$AT$10:$AV$188,3,FALSE))="","",(VLOOKUP($E160,'Org List'!$AT$10:$AV$188,3,FALSE))),"")</f>
        <v>NHS England North (Greater Manchester)</v>
      </c>
      <c r="E160" s="97" t="str">
        <f t="shared" ca="1" si="4"/>
        <v>E08000007</v>
      </c>
      <c r="F160" s="99" t="str">
        <f ca="1">IF(E160="","",VLOOKUP(E160,'Org List'!$J$9:$K$488,2,0))</f>
        <v>Stockport</v>
      </c>
      <c r="G160" s="137">
        <f ca="1">IFERROR(IF((VLOOKUP($E160,'Res&amp;Reablement Backsheet'!$D$5:$W$183,G$9,FALSE))="","",(VLOOKUP($E160,'Res&amp;Reablement Backsheet'!$D$5:$W$183,G$9,FALSE))),"")</f>
        <v>98.482317148233477</v>
      </c>
      <c r="H160" s="137">
        <f ca="1">IFERROR(IF((VLOOKUP($E160,'Res&amp;Reablement Backsheet'!$D$5:$W$183,H$9,FALSE))="","",(VLOOKUP($E160,'Res&amp;Reablement Backsheet'!$D$5:$W$183,H$9,FALSE))),"")</f>
        <v>145.52914308758488</v>
      </c>
      <c r="I160" s="137">
        <f ca="1">IFERROR(IF((VLOOKUP($E160,'Res&amp;Reablement Backsheet'!$D$5:$W$183,I$9,FALSE))="","",(VLOOKUP($E160,'Res&amp;Reablement Backsheet'!$D$5:$W$183,I$9,FALSE))),"")</f>
        <v>156.48766289839699</v>
      </c>
    </row>
    <row r="161" spans="1:9" ht="15" customHeight="1" x14ac:dyDescent="0.3">
      <c r="A161" s="56">
        <v>149</v>
      </c>
      <c r="B161" s="97" t="str">
        <f ca="1">IFERROR(IF((VLOOKUP($E161,'Org List'!$AJ$10:$AL$188,3,FALSE))="","",(VLOOKUP($E161,'Org List'!$AJ$10:$AL$188,3,FALSE))),"")</f>
        <v>North of England Commissioning Region</v>
      </c>
      <c r="C161" s="98" t="str">
        <f ca="1">IFERROR(IF((VLOOKUP($E161,'Org List'!$AO$10:$AQ$188,3,FALSE))="","",(VLOOKUP($E161,'Org List'!$AO$10:$AQ$188,3,FALSE))),"")</f>
        <v>North East Region</v>
      </c>
      <c r="D161" s="99" t="str">
        <f ca="1">IFERROR(IF((VLOOKUP($E161,'Org List'!$AT$10:$AV$188,3,FALSE))="","",(VLOOKUP($E161,'Org List'!$AT$10:$AV$188,3,FALSE))),"")</f>
        <v>NHS England North (Cumbria And North East)</v>
      </c>
      <c r="E161" s="97" t="str">
        <f t="shared" ca="1" si="4"/>
        <v>E06000004</v>
      </c>
      <c r="F161" s="99" t="str">
        <f ca="1">IF(E161="","",VLOOKUP(E161,'Org List'!$J$9:$K$488,2,0))</f>
        <v>Stockton-on-Tees</v>
      </c>
      <c r="G161" s="137">
        <f ca="1">IFERROR(IF((VLOOKUP($E161,'Res&amp;Reablement Backsheet'!$D$5:$W$183,G$9,FALSE))="","",(VLOOKUP($E161,'Res&amp;Reablement Backsheet'!$D$5:$W$183,G$9,FALSE))),"")</f>
        <v>201.3782642239745</v>
      </c>
      <c r="H161" s="137">
        <f ca="1">IFERROR(IF((VLOOKUP($E161,'Res&amp;Reablement Backsheet'!$D$5:$W$183,H$9,FALSE))="","",(VLOOKUP($E161,'Res&amp;Reablement Backsheet'!$D$5:$W$183,H$9,FALSE))),"")</f>
        <v>189.24933273295613</v>
      </c>
      <c r="I161" s="137">
        <f ca="1">IFERROR(IF((VLOOKUP($E161,'Res&amp;Reablement Backsheet'!$D$5:$W$183,I$9,FALSE))="","",(VLOOKUP($E161,'Res&amp;Reablement Backsheet'!$D$5:$W$183,I$9,FALSE))),"")</f>
        <v>178.15540633136905</v>
      </c>
    </row>
    <row r="162" spans="1:9" ht="15" customHeight="1" x14ac:dyDescent="0.3">
      <c r="A162" s="56">
        <v>150</v>
      </c>
      <c r="B162" s="97" t="str">
        <f ca="1">IFERROR(IF((VLOOKUP($E162,'Org List'!$AJ$10:$AL$188,3,FALSE))="","",(VLOOKUP($E162,'Org List'!$AJ$10:$AL$188,3,FALSE))),"")</f>
        <v>Midlands and East of England Commissioning Region</v>
      </c>
      <c r="C162" s="98" t="str">
        <f ca="1">IFERROR(IF((VLOOKUP($E162,'Org List'!$AO$10:$AQ$188,3,FALSE))="","",(VLOOKUP($E162,'Org List'!$AO$10:$AQ$188,3,FALSE))),"")</f>
        <v>West Midlands Region</v>
      </c>
      <c r="D162" s="99" t="str">
        <f ca="1">IFERROR(IF((VLOOKUP($E162,'Org List'!$AT$10:$AV$188,3,FALSE))="","",(VLOOKUP($E162,'Org List'!$AT$10:$AV$188,3,FALSE))),"")</f>
        <v>NHS England Midlands And East (North Midlands)</v>
      </c>
      <c r="E162" s="97" t="str">
        <f t="shared" ca="1" si="4"/>
        <v>E06000021</v>
      </c>
      <c r="F162" s="99" t="str">
        <f ca="1">IF(E162="","",VLOOKUP(E162,'Org List'!$J$9:$K$488,2,0))</f>
        <v>Stoke-on-Trent</v>
      </c>
      <c r="G162" s="137">
        <f ca="1">IFERROR(IF((VLOOKUP($E162,'Res&amp;Reablement Backsheet'!$D$5:$W$183,G$9,FALSE))="","",(VLOOKUP($E162,'Res&amp;Reablement Backsheet'!$D$5:$W$183,G$9,FALSE))),"")</f>
        <v>152.35309352956412</v>
      </c>
      <c r="H162" s="137">
        <f ca="1">IFERROR(IF((VLOOKUP($E162,'Res&amp;Reablement Backsheet'!$D$5:$W$183,H$9,FALSE))="","",(VLOOKUP($E162,'Res&amp;Reablement Backsheet'!$D$5:$W$183,H$9,FALSE))),"")</f>
        <v>146.38553912784505</v>
      </c>
      <c r="I162" s="137">
        <f ca="1">IFERROR(IF((VLOOKUP($E162,'Res&amp;Reablement Backsheet'!$D$5:$W$183,I$9,FALSE))="","",(VLOOKUP($E162,'Res&amp;Reablement Backsheet'!$D$5:$W$183,I$9,FALSE))),"")</f>
        <v>90.355212082359529</v>
      </c>
    </row>
    <row r="163" spans="1:9" ht="15" customHeight="1" x14ac:dyDescent="0.3">
      <c r="A163" s="56">
        <v>151</v>
      </c>
      <c r="B163" s="97" t="str">
        <f ca="1">IFERROR(IF((VLOOKUP($E163,'Org List'!$AJ$10:$AL$188,3,FALSE))="","",(VLOOKUP($E163,'Org List'!$AJ$10:$AL$188,3,FALSE))),"")</f>
        <v>Midlands and East of England Commissioning Region</v>
      </c>
      <c r="C163" s="98" t="str">
        <f ca="1">IFERROR(IF((VLOOKUP($E163,'Org List'!$AO$10:$AQ$188,3,FALSE))="","",(VLOOKUP($E163,'Org List'!$AO$10:$AQ$188,3,FALSE))),"")</f>
        <v>East Region</v>
      </c>
      <c r="D163" s="99" t="str">
        <f ca="1">IFERROR(IF((VLOOKUP($E163,'Org List'!$AT$10:$AV$188,3,FALSE))="","",(VLOOKUP($E163,'Org List'!$AT$10:$AV$188,3,FALSE))),"")</f>
        <v>NHS England Midlands And East (East)</v>
      </c>
      <c r="E163" s="97" t="str">
        <f t="shared" ca="1" si="4"/>
        <v>E10000029</v>
      </c>
      <c r="F163" s="99" t="str">
        <f ca="1">IF(E163="","",VLOOKUP(E163,'Org List'!$J$9:$K$488,2,0))</f>
        <v>Suffolk</v>
      </c>
      <c r="G163" s="137">
        <f ca="1">IFERROR(IF((VLOOKUP($E163,'Res&amp;Reablement Backsheet'!$D$5:$W$183,G$9,FALSE))="","",(VLOOKUP($E163,'Res&amp;Reablement Backsheet'!$D$5:$W$183,G$9,FALSE))),"")</f>
        <v>147.37815431811316</v>
      </c>
      <c r="H163" s="137">
        <f ca="1">IFERROR(IF((VLOOKUP($E163,'Res&amp;Reablement Backsheet'!$D$5:$W$183,H$9,FALSE))="","",(VLOOKUP($E163,'Res&amp;Reablement Backsheet'!$D$5:$W$183,H$9,FALSE))),"")</f>
        <v>178.28911972851054</v>
      </c>
      <c r="I163" s="137">
        <f ca="1">IFERROR(IF((VLOOKUP($E163,'Res&amp;Reablement Backsheet'!$D$5:$W$183,I$9,FALSE))="","",(VLOOKUP($E163,'Res&amp;Reablement Backsheet'!$D$5:$W$183,I$9,FALSE))),"")</f>
        <v>171.99851011877664</v>
      </c>
    </row>
    <row r="164" spans="1:9" ht="15" customHeight="1" x14ac:dyDescent="0.3">
      <c r="A164" s="56">
        <v>152</v>
      </c>
      <c r="B164" s="97" t="str">
        <f ca="1">IFERROR(IF((VLOOKUP($E164,'Org List'!$AJ$10:$AL$188,3,FALSE))="","",(VLOOKUP($E164,'Org List'!$AJ$10:$AL$188,3,FALSE))),"")</f>
        <v>North of England Commissioning Region</v>
      </c>
      <c r="C164" s="98" t="str">
        <f ca="1">IFERROR(IF((VLOOKUP($E164,'Org List'!$AO$10:$AQ$188,3,FALSE))="","",(VLOOKUP($E164,'Org List'!$AO$10:$AQ$188,3,FALSE))),"")</f>
        <v>North East Region</v>
      </c>
      <c r="D164" s="99" t="str">
        <f ca="1">IFERROR(IF((VLOOKUP($E164,'Org List'!$AT$10:$AV$188,3,FALSE))="","",(VLOOKUP($E164,'Org List'!$AT$10:$AV$188,3,FALSE))),"")</f>
        <v>NHS England North (Cumbria And North East)</v>
      </c>
      <c r="E164" s="97" t="str">
        <f t="shared" ca="1" si="4"/>
        <v>E08000024</v>
      </c>
      <c r="F164" s="99" t="str">
        <f ca="1">IF(E164="","",VLOOKUP(E164,'Org List'!$J$9:$K$488,2,0))</f>
        <v>Sunderland</v>
      </c>
      <c r="G164" s="137">
        <f ca="1">IFERROR(IF((VLOOKUP($E164,'Res&amp;Reablement Backsheet'!$D$5:$W$183,G$9,FALSE))="","",(VLOOKUP($E164,'Res&amp;Reablement Backsheet'!$D$5:$W$183,G$9,FALSE))),"")</f>
        <v>213.85147857898605</v>
      </c>
      <c r="H164" s="137">
        <f ca="1">IFERROR(IF((VLOOKUP($E164,'Res&amp;Reablement Backsheet'!$D$5:$W$183,H$9,FALSE))="","",(VLOOKUP($E164,'Res&amp;Reablement Backsheet'!$D$5:$W$183,H$9,FALSE))),"")</f>
        <v>205.56091649648798</v>
      </c>
      <c r="I164" s="137">
        <f ca="1">IFERROR(IF((VLOOKUP($E164,'Res&amp;Reablement Backsheet'!$D$5:$W$183,I$9,FALSE))="","",(VLOOKUP($E164,'Res&amp;Reablement Backsheet'!$D$5:$W$183,I$9,FALSE))),"")</f>
        <v>219.47442831175243</v>
      </c>
    </row>
    <row r="165" spans="1:9" ht="15" customHeight="1" x14ac:dyDescent="0.3">
      <c r="A165" s="56">
        <v>153</v>
      </c>
      <c r="B165" s="97" t="str">
        <f ca="1">IFERROR(IF((VLOOKUP($E165,'Org List'!$AJ$10:$AL$188,3,FALSE))="","",(VLOOKUP($E165,'Org List'!$AJ$10:$AL$188,3,FALSE))),"")</f>
        <v>South East England Commissioning Region</v>
      </c>
      <c r="C165" s="98" t="str">
        <f ca="1">IFERROR(IF((VLOOKUP($E165,'Org List'!$AO$10:$AQ$188,3,FALSE))="","",(VLOOKUP($E165,'Org List'!$AO$10:$AQ$188,3,FALSE))),"")</f>
        <v>South East Region</v>
      </c>
      <c r="D165" s="99" t="str">
        <f ca="1">IFERROR(IF((VLOOKUP($E165,'Org List'!$AT$10:$AV$188,3,FALSE))="","",(VLOOKUP($E165,'Org List'!$AT$10:$AV$188,3,FALSE))),"")</f>
        <v>NHS England South East (Kent, Surrey and Sussex)</v>
      </c>
      <c r="E165" s="97" t="str">
        <f t="shared" ca="1" si="4"/>
        <v>E10000030</v>
      </c>
      <c r="F165" s="99" t="str">
        <f ca="1">IF(E165="","",VLOOKUP(E165,'Org List'!$J$9:$K$488,2,0))</f>
        <v>Surrey</v>
      </c>
      <c r="G165" s="137">
        <f ca="1">IFERROR(IF((VLOOKUP($E165,'Res&amp;Reablement Backsheet'!$D$5:$W$183,G$9,FALSE))="","",(VLOOKUP($E165,'Res&amp;Reablement Backsheet'!$D$5:$W$183,G$9,FALSE))),"")</f>
        <v>118.15021677147209</v>
      </c>
      <c r="H165" s="137">
        <f ca="1">IFERROR(IF((VLOOKUP($E165,'Res&amp;Reablement Backsheet'!$D$5:$W$183,H$9,FALSE))="","",(VLOOKUP($E165,'Res&amp;Reablement Backsheet'!$D$5:$W$183,H$9,FALSE))),"")</f>
        <v>124.64649260120906</v>
      </c>
      <c r="I165" s="137">
        <f ca="1">IFERROR(IF((VLOOKUP($E165,'Res&amp;Reablement Backsheet'!$D$5:$W$183,I$9,FALSE))="","",(VLOOKUP($E165,'Res&amp;Reablement Backsheet'!$D$5:$W$183,I$9,FALSE))),"")</f>
        <v>139.78136594394041</v>
      </c>
    </row>
    <row r="166" spans="1:9" ht="15" customHeight="1" x14ac:dyDescent="0.3">
      <c r="A166" s="56">
        <v>154</v>
      </c>
      <c r="B166" s="97" t="str">
        <f ca="1">IFERROR(IF((VLOOKUP($E166,'Org List'!$AJ$10:$AL$188,3,FALSE))="","",(VLOOKUP($E166,'Org List'!$AJ$10:$AL$188,3,FALSE))),"")</f>
        <v>London Commissioning Region</v>
      </c>
      <c r="C166" s="98" t="str">
        <f ca="1">IFERROR(IF((VLOOKUP($E166,'Org List'!$AO$10:$AQ$188,3,FALSE))="","",(VLOOKUP($E166,'Org List'!$AO$10:$AQ$188,3,FALSE))),"")</f>
        <v>London Region</v>
      </c>
      <c r="D166" s="99" t="str">
        <f ca="1">IFERROR(IF((VLOOKUP($E166,'Org List'!$AT$10:$AV$188,3,FALSE))="","",(VLOOKUP($E166,'Org List'!$AT$10:$AV$188,3,FALSE))),"")</f>
        <v>NHS England London</v>
      </c>
      <c r="E166" s="97" t="str">
        <f t="shared" ca="1" si="4"/>
        <v>E09000029</v>
      </c>
      <c r="F166" s="99" t="str">
        <f ca="1">IF(E166="","",VLOOKUP(E166,'Org List'!$J$9:$K$488,2,0))</f>
        <v>Sutton</v>
      </c>
      <c r="G166" s="137">
        <f ca="1">IFERROR(IF((VLOOKUP($E166,'Res&amp;Reablement Backsheet'!$D$5:$W$183,G$9,FALSE))="","",(VLOOKUP($E166,'Res&amp;Reablement Backsheet'!$D$5:$W$183,G$9,FALSE))),"")</f>
        <v>36.106436617084789</v>
      </c>
      <c r="H166" s="137">
        <f ca="1">IFERROR(IF((VLOOKUP($E166,'Res&amp;Reablement Backsheet'!$D$5:$W$183,H$9,FALSE))="","",(VLOOKUP($E166,'Res&amp;Reablement Backsheet'!$D$5:$W$183,H$9,FALSE))),"")</f>
        <v>56.492097525902913</v>
      </c>
      <c r="I166" s="137">
        <f ca="1">IFERROR(IF((VLOOKUP($E166,'Res&amp;Reablement Backsheet'!$D$5:$W$183,I$9,FALSE))="","",(VLOOKUP($E166,'Res&amp;Reablement Backsheet'!$D$5:$W$183,I$9,FALSE))),"")</f>
        <v>40.443206183316853</v>
      </c>
    </row>
    <row r="167" spans="1:9" ht="15" customHeight="1" x14ac:dyDescent="0.3">
      <c r="A167" s="56">
        <v>155</v>
      </c>
      <c r="B167" s="97" t="str">
        <f ca="1">IFERROR(IF((VLOOKUP($E167,'Org List'!$AJ$10:$AL$188,3,FALSE))="","",(VLOOKUP($E167,'Org List'!$AJ$10:$AL$188,3,FALSE))),"")</f>
        <v>South West England Commissioning Region</v>
      </c>
      <c r="C167" s="98" t="str">
        <f ca="1">IFERROR(IF((VLOOKUP($E167,'Org List'!$AO$10:$AQ$188,3,FALSE))="","",(VLOOKUP($E167,'Org List'!$AO$10:$AQ$188,3,FALSE))),"")</f>
        <v>South West Region</v>
      </c>
      <c r="D167" s="99" t="str">
        <f ca="1">IFERROR(IF((VLOOKUP($E167,'Org List'!$AT$10:$AV$188,3,FALSE))="","",(VLOOKUP($E167,'Org List'!$AT$10:$AV$188,3,FALSE))),"")</f>
        <v>NHS England South West (South West North)</v>
      </c>
      <c r="E167" s="97" t="str">
        <f t="shared" ca="1" si="4"/>
        <v>E06000030</v>
      </c>
      <c r="F167" s="99" t="str">
        <f ca="1">IF(E167="","",VLOOKUP(E167,'Org List'!$J$9:$K$488,2,0))</f>
        <v>Swindon</v>
      </c>
      <c r="G167" s="137">
        <f ca="1">IFERROR(IF((VLOOKUP($E167,'Res&amp;Reablement Backsheet'!$D$5:$W$183,G$9,FALSE))="","",(VLOOKUP($E167,'Res&amp;Reablement Backsheet'!$D$5:$W$183,G$9,FALSE))),"")</f>
        <v>113.54093978782036</v>
      </c>
      <c r="H167" s="137">
        <f ca="1">IFERROR(IF((VLOOKUP($E167,'Res&amp;Reablement Backsheet'!$D$5:$W$183,H$9,FALSE))="","",(VLOOKUP($E167,'Res&amp;Reablement Backsheet'!$D$5:$W$183,H$9,FALSE))),"")</f>
        <v>117.34403510933529</v>
      </c>
      <c r="I167" s="137">
        <f ca="1">IFERROR(IF((VLOOKUP($E167,'Res&amp;Reablement Backsheet'!$D$5:$W$183,I$9,FALSE))="","",(VLOOKUP($E167,'Res&amp;Reablement Backsheet'!$D$5:$W$183,I$9,FALSE))),"")</f>
        <v>96.808828965201627</v>
      </c>
    </row>
    <row r="168" spans="1:9" ht="15" customHeight="1" x14ac:dyDescent="0.3">
      <c r="A168" s="56">
        <v>156</v>
      </c>
      <c r="B168" s="97" t="str">
        <f ca="1">IFERROR(IF((VLOOKUP($E168,'Org List'!$AJ$10:$AL$188,3,FALSE))="","",(VLOOKUP($E168,'Org List'!$AJ$10:$AL$188,3,FALSE))),"")</f>
        <v>North of England Commissioning Region</v>
      </c>
      <c r="C168" s="98" t="str">
        <f ca="1">IFERROR(IF((VLOOKUP($E168,'Org List'!$AO$10:$AQ$188,3,FALSE))="","",(VLOOKUP($E168,'Org List'!$AO$10:$AQ$188,3,FALSE))),"")</f>
        <v>North West Region</v>
      </c>
      <c r="D168" s="99" t="str">
        <f ca="1">IFERROR(IF((VLOOKUP($E168,'Org List'!$AT$10:$AV$188,3,FALSE))="","",(VLOOKUP($E168,'Org List'!$AT$10:$AV$188,3,FALSE))),"")</f>
        <v>NHS England North (Greater Manchester)</v>
      </c>
      <c r="E168" s="97" t="str">
        <f t="shared" ca="1" si="4"/>
        <v>E08000008</v>
      </c>
      <c r="F168" s="99" t="str">
        <f ca="1">IF(E168="","",VLOOKUP(E168,'Org List'!$J$9:$K$488,2,0))</f>
        <v>Tameside</v>
      </c>
      <c r="G168" s="137">
        <f ca="1">IFERROR(IF((VLOOKUP($E168,'Res&amp;Reablement Backsheet'!$D$5:$W$183,G$9,FALSE))="","",(VLOOKUP($E168,'Res&amp;Reablement Backsheet'!$D$5:$W$183,G$9,FALSE))),"")</f>
        <v>138.73937147034948</v>
      </c>
      <c r="H168" s="137">
        <f ca="1">IFERROR(IF((VLOOKUP($E168,'Res&amp;Reablement Backsheet'!$D$5:$W$183,H$9,FALSE))="","",(VLOOKUP($E168,'Res&amp;Reablement Backsheet'!$D$5:$W$183,H$9,FALSE))),"")</f>
        <v>138.12946341575247</v>
      </c>
      <c r="I168" s="137">
        <f ca="1">IFERROR(IF((VLOOKUP($E168,'Res&amp;Reablement Backsheet'!$D$5:$W$183,I$9,FALSE))="","",(VLOOKUP($E168,'Res&amp;Reablement Backsheet'!$D$5:$W$183,I$9,FALSE))),"")</f>
        <v>146.72673292295701</v>
      </c>
    </row>
    <row r="169" spans="1:9" ht="15" customHeight="1" x14ac:dyDescent="0.3">
      <c r="A169" s="56">
        <v>157</v>
      </c>
      <c r="B169" s="97" t="str">
        <f ca="1">IFERROR(IF((VLOOKUP($E169,'Org List'!$AJ$10:$AL$188,3,FALSE))="","",(VLOOKUP($E169,'Org List'!$AJ$10:$AL$188,3,FALSE))),"")</f>
        <v>Midlands and East of England Commissioning Region</v>
      </c>
      <c r="C169" s="98" t="str">
        <f ca="1">IFERROR(IF((VLOOKUP($E169,'Org List'!$AO$10:$AQ$188,3,FALSE))="","",(VLOOKUP($E169,'Org List'!$AO$10:$AQ$188,3,FALSE))),"")</f>
        <v>West Midlands Region</v>
      </c>
      <c r="D169" s="99" t="str">
        <f ca="1">IFERROR(IF((VLOOKUP($E169,'Org List'!$AT$10:$AV$188,3,FALSE))="","",(VLOOKUP($E169,'Org List'!$AT$10:$AV$188,3,FALSE))),"")</f>
        <v>NHS England Midlands And East (North Midlands)</v>
      </c>
      <c r="E169" s="97" t="str">
        <f t="shared" ca="1" si="4"/>
        <v>E06000020</v>
      </c>
      <c r="F169" s="99" t="str">
        <f ca="1">IF(E169="","",VLOOKUP(E169,'Org List'!$J$9:$K$488,2,0))</f>
        <v>Telford and Wrekin</v>
      </c>
      <c r="G169" s="137">
        <f ca="1">IFERROR(IF((VLOOKUP($E169,'Res&amp;Reablement Backsheet'!$D$5:$W$183,G$9,FALSE))="","",(VLOOKUP($E169,'Res&amp;Reablement Backsheet'!$D$5:$W$183,G$9,FALSE))),"")</f>
        <v>77.473759488673181</v>
      </c>
      <c r="H169" s="137">
        <f ca="1">IFERROR(IF((VLOOKUP($E169,'Res&amp;Reablement Backsheet'!$D$5:$W$183,H$9,FALSE))="","",(VLOOKUP($E169,'Res&amp;Reablement Backsheet'!$D$5:$W$183,H$9,FALSE))),"")</f>
        <v>76.680896871566873</v>
      </c>
      <c r="I169" s="137">
        <f ca="1">IFERROR(IF((VLOOKUP($E169,'Res&amp;Reablement Backsheet'!$D$5:$W$183,I$9,FALSE))="","",(VLOOKUP($E169,'Res&amp;Reablement Backsheet'!$D$5:$W$183,I$9,FALSE))),"")</f>
        <v>66.358468446548244</v>
      </c>
    </row>
    <row r="170" spans="1:9" ht="15" customHeight="1" x14ac:dyDescent="0.3">
      <c r="A170" s="56">
        <v>158</v>
      </c>
      <c r="B170" s="97" t="str">
        <f ca="1">IFERROR(IF((VLOOKUP($E170,'Org List'!$AJ$10:$AL$188,3,FALSE))="","",(VLOOKUP($E170,'Org List'!$AJ$10:$AL$188,3,FALSE))),"")</f>
        <v>Midlands and East of England Commissioning Region</v>
      </c>
      <c r="C170" s="98" t="str">
        <f ca="1">IFERROR(IF((VLOOKUP($E170,'Org List'!$AO$10:$AQ$188,3,FALSE))="","",(VLOOKUP($E170,'Org List'!$AO$10:$AQ$188,3,FALSE))),"")</f>
        <v>East Region</v>
      </c>
      <c r="D170" s="99" t="str">
        <f ca="1">IFERROR(IF((VLOOKUP($E170,'Org List'!$AT$10:$AV$188,3,FALSE))="","",(VLOOKUP($E170,'Org List'!$AT$10:$AV$188,3,FALSE))),"")</f>
        <v>NHS England Midlands And East (East)</v>
      </c>
      <c r="E170" s="97" t="str">
        <f t="shared" ca="1" si="4"/>
        <v>E06000034</v>
      </c>
      <c r="F170" s="99" t="str">
        <f ca="1">IF(E170="","",VLOOKUP(E170,'Org List'!$J$9:$K$488,2,0))</f>
        <v>Thurrock</v>
      </c>
      <c r="G170" s="137">
        <f ca="1">IFERROR(IF((VLOOKUP($E170,'Res&amp;Reablement Backsheet'!$D$5:$W$183,G$9,FALSE))="","",(VLOOKUP($E170,'Res&amp;Reablement Backsheet'!$D$5:$W$183,G$9,FALSE))),"")</f>
        <v>310.131489422301</v>
      </c>
      <c r="H170" s="137">
        <f ca="1">IFERROR(IF((VLOOKUP($E170,'Res&amp;Reablement Backsheet'!$D$5:$W$183,H$9,FALSE))="","",(VLOOKUP($E170,'Res&amp;Reablement Backsheet'!$D$5:$W$183,H$9,FALSE))),"")</f>
        <v>131.69240417025946</v>
      </c>
      <c r="I170" s="137">
        <f ca="1">IFERROR(IF((VLOOKUP($E170,'Res&amp;Reablement Backsheet'!$D$5:$W$183,I$9,FALSE))="","",(VLOOKUP($E170,'Res&amp;Reablement Backsheet'!$D$5:$W$183,I$9,FALSE))),"")</f>
        <v>173.2382221525437</v>
      </c>
    </row>
    <row r="171" spans="1:9" ht="15" customHeight="1" x14ac:dyDescent="0.3">
      <c r="A171" s="56">
        <v>159</v>
      </c>
      <c r="B171" s="97" t="str">
        <f ca="1">IFERROR(IF((VLOOKUP($E171,'Org List'!$AJ$10:$AL$188,3,FALSE))="","",(VLOOKUP($E171,'Org List'!$AJ$10:$AL$188,3,FALSE))),"")</f>
        <v>South West England Commissioning Region</v>
      </c>
      <c r="C171" s="98" t="str">
        <f ca="1">IFERROR(IF((VLOOKUP($E171,'Org List'!$AO$10:$AQ$188,3,FALSE))="","",(VLOOKUP($E171,'Org List'!$AO$10:$AQ$188,3,FALSE))),"")</f>
        <v>South West Region</v>
      </c>
      <c r="D171" s="99" t="str">
        <f ca="1">IFERROR(IF((VLOOKUP($E171,'Org List'!$AT$10:$AV$188,3,FALSE))="","",(VLOOKUP($E171,'Org List'!$AT$10:$AV$188,3,FALSE))),"")</f>
        <v>NHS England South West (South West South)</v>
      </c>
      <c r="E171" s="97" t="str">
        <f t="shared" ca="1" si="4"/>
        <v>E06000027</v>
      </c>
      <c r="F171" s="99" t="str">
        <f ca="1">IF(E171="","",VLOOKUP(E171,'Org List'!$J$9:$K$488,2,0))</f>
        <v>Torbay</v>
      </c>
      <c r="G171" s="137">
        <f ca="1">IFERROR(IF((VLOOKUP($E171,'Res&amp;Reablement Backsheet'!$D$5:$W$183,G$9,FALSE))="","",(VLOOKUP($E171,'Res&amp;Reablement Backsheet'!$D$5:$W$183,G$9,FALSE))),"")</f>
        <v>157.7518526671069</v>
      </c>
      <c r="H171" s="137">
        <f ca="1">IFERROR(IF((VLOOKUP($E171,'Res&amp;Reablement Backsheet'!$D$5:$W$183,H$9,FALSE))="","",(VLOOKUP($E171,'Res&amp;Reablement Backsheet'!$D$5:$W$183,H$9,FALSE))),"")</f>
        <v>193.02558499499227</v>
      </c>
      <c r="I171" s="137">
        <f ca="1">IFERROR(IF((VLOOKUP($E171,'Res&amp;Reablement Backsheet'!$D$5:$W$183,I$9,FALSE))="","",(VLOOKUP($E171,'Res&amp;Reablement Backsheet'!$D$5:$W$183,I$9,FALSE))),"")</f>
        <v>142.94819266138578</v>
      </c>
    </row>
    <row r="172" spans="1:9" ht="15" customHeight="1" x14ac:dyDescent="0.3">
      <c r="A172" s="56">
        <v>160</v>
      </c>
      <c r="B172" s="97" t="str">
        <f ca="1">IFERROR(IF((VLOOKUP($E172,'Org List'!$AJ$10:$AL$188,3,FALSE))="","",(VLOOKUP($E172,'Org List'!$AJ$10:$AL$188,3,FALSE))),"")</f>
        <v>London Commissioning Region</v>
      </c>
      <c r="C172" s="98" t="str">
        <f ca="1">IFERROR(IF((VLOOKUP($E172,'Org List'!$AO$10:$AQ$188,3,FALSE))="","",(VLOOKUP($E172,'Org List'!$AO$10:$AQ$188,3,FALSE))),"")</f>
        <v>London Region</v>
      </c>
      <c r="D172" s="99" t="str">
        <f ca="1">IFERROR(IF((VLOOKUP($E172,'Org List'!$AT$10:$AV$188,3,FALSE))="","",(VLOOKUP($E172,'Org List'!$AT$10:$AV$188,3,FALSE))),"")</f>
        <v>NHS England London</v>
      </c>
      <c r="E172" s="97" t="str">
        <f t="shared" ref="E172:E190" ca="1" si="5">IF($A172&gt;$L$5-1,"",INDIRECT("'Comms by AT'!D"&amp;$A172+$L$4))</f>
        <v>E09000030</v>
      </c>
      <c r="F172" s="99" t="str">
        <f ca="1">IF(E172="","",VLOOKUP(E172,'Org List'!$J$9:$K$488,2,0))</f>
        <v>Tower Hamlets</v>
      </c>
      <c r="G172" s="137">
        <f ca="1">IFERROR(IF((VLOOKUP($E172,'Res&amp;Reablement Backsheet'!$D$5:$W$183,G$9,FALSE))="","",(VLOOKUP($E172,'Res&amp;Reablement Backsheet'!$D$5:$W$183,G$9,FALSE))),"")</f>
        <v>47.787686137304263</v>
      </c>
      <c r="H172" s="137">
        <f ca="1">IFERROR(IF((VLOOKUP($E172,'Res&amp;Reablement Backsheet'!$D$5:$W$183,H$9,FALSE))="","",(VLOOKUP($E172,'Res&amp;Reablement Backsheet'!$D$5:$W$183,H$9,FALSE))),"")</f>
        <v>48.421905068020251</v>
      </c>
      <c r="I172" s="137">
        <f ca="1">IFERROR(IF((VLOOKUP($E172,'Res&amp;Reablement Backsheet'!$D$5:$W$183,I$9,FALSE))="","",(VLOOKUP($E172,'Res&amp;Reablement Backsheet'!$D$5:$W$183,I$9,FALSE))),"")</f>
        <v>37.986149665429679</v>
      </c>
    </row>
    <row r="173" spans="1:9" ht="15" customHeight="1" x14ac:dyDescent="0.3">
      <c r="A173" s="56">
        <v>161</v>
      </c>
      <c r="B173" s="97" t="str">
        <f ca="1">IFERROR(IF((VLOOKUP($E173,'Org List'!$AJ$10:$AL$188,3,FALSE))="","",(VLOOKUP($E173,'Org List'!$AJ$10:$AL$188,3,FALSE))),"")</f>
        <v>North of England Commissioning Region</v>
      </c>
      <c r="C173" s="98" t="str">
        <f ca="1">IFERROR(IF((VLOOKUP($E173,'Org List'!$AO$10:$AQ$188,3,FALSE))="","",(VLOOKUP($E173,'Org List'!$AO$10:$AQ$188,3,FALSE))),"")</f>
        <v>North West Region</v>
      </c>
      <c r="D173" s="99" t="str">
        <f ca="1">IFERROR(IF((VLOOKUP($E173,'Org List'!$AT$10:$AV$188,3,FALSE))="","",(VLOOKUP($E173,'Org List'!$AT$10:$AV$188,3,FALSE))),"")</f>
        <v>NHS England North (Greater Manchester)</v>
      </c>
      <c r="E173" s="97" t="str">
        <f t="shared" ca="1" si="5"/>
        <v>E08000009</v>
      </c>
      <c r="F173" s="99" t="str">
        <f ca="1">IF(E173="","",VLOOKUP(E173,'Org List'!$J$9:$K$488,2,0))</f>
        <v>Trafford</v>
      </c>
      <c r="G173" s="137">
        <f ca="1">IFERROR(IF((VLOOKUP($E173,'Res&amp;Reablement Backsheet'!$D$5:$W$183,G$9,FALSE))="","",(VLOOKUP($E173,'Res&amp;Reablement Backsheet'!$D$5:$W$183,G$9,FALSE))),"")</f>
        <v>198.65627999375016</v>
      </c>
      <c r="H173" s="137">
        <f ca="1">IFERROR(IF((VLOOKUP($E173,'Res&amp;Reablement Backsheet'!$D$5:$W$183,H$9,FALSE))="","",(VLOOKUP($E173,'Res&amp;Reablement Backsheet'!$D$5:$W$183,H$9,FALSE))),"")</f>
        <v>136.77989002007217</v>
      </c>
      <c r="I173" s="137">
        <f ca="1">IFERROR(IF((VLOOKUP($E173,'Res&amp;Reablement Backsheet'!$D$5:$W$183,I$9,FALSE))="","",(VLOOKUP($E173,'Res&amp;Reablement Backsheet'!$D$5:$W$183,I$9,FALSE))),"")</f>
        <v>127.88363701063659</v>
      </c>
    </row>
    <row r="174" spans="1:9" ht="15" customHeight="1" x14ac:dyDescent="0.3">
      <c r="A174" s="56">
        <v>162</v>
      </c>
      <c r="B174" s="97" t="str">
        <f ca="1">IFERROR(IF((VLOOKUP($E174,'Org List'!$AJ$10:$AL$188,3,FALSE))="","",(VLOOKUP($E174,'Org List'!$AJ$10:$AL$188,3,FALSE))),"")</f>
        <v>North of England Commissioning Region</v>
      </c>
      <c r="C174" s="98" t="str">
        <f ca="1">IFERROR(IF((VLOOKUP($E174,'Org List'!$AO$10:$AQ$188,3,FALSE))="","",(VLOOKUP($E174,'Org List'!$AO$10:$AQ$188,3,FALSE))),"")</f>
        <v>Yorkshire and The Humber Region</v>
      </c>
      <c r="D174" s="99" t="str">
        <f ca="1">IFERROR(IF((VLOOKUP($E174,'Org List'!$AT$10:$AV$188,3,FALSE))="","",(VLOOKUP($E174,'Org List'!$AT$10:$AV$188,3,FALSE))),"")</f>
        <v>NHS England North (Yorkshire And Humber)</v>
      </c>
      <c r="E174" s="97" t="str">
        <f t="shared" ca="1" si="5"/>
        <v>E08000036</v>
      </c>
      <c r="F174" s="99" t="str">
        <f ca="1">IF(E174="","",VLOOKUP(E174,'Org List'!$J$9:$K$488,2,0))</f>
        <v>Wakefield</v>
      </c>
      <c r="G174" s="137">
        <f ca="1">IFERROR(IF((VLOOKUP($E174,'Res&amp;Reablement Backsheet'!$D$5:$W$183,G$9,FALSE))="","",(VLOOKUP($E174,'Res&amp;Reablement Backsheet'!$D$5:$W$183,G$9,FALSE))),"")</f>
        <v>176.29737992085373</v>
      </c>
      <c r="H174" s="137">
        <f ca="1">IFERROR(IF((VLOOKUP($E174,'Res&amp;Reablement Backsheet'!$D$5:$W$183,H$9,FALSE))="","",(VLOOKUP($E174,'Res&amp;Reablement Backsheet'!$D$5:$W$183,H$9,FALSE))),"")</f>
        <v>176.85239883931325</v>
      </c>
      <c r="I174" s="137">
        <f ca="1">IFERROR(IF((VLOOKUP($E174,'Res&amp;Reablement Backsheet'!$D$5:$W$183,I$9,FALSE))="","",(VLOOKUP($E174,'Res&amp;Reablement Backsheet'!$D$5:$W$183,I$9,FALSE))),"")</f>
        <v>172.39393500302805</v>
      </c>
    </row>
    <row r="175" spans="1:9" ht="15" customHeight="1" x14ac:dyDescent="0.3">
      <c r="A175" s="56">
        <v>163</v>
      </c>
      <c r="B175" s="97" t="str">
        <f ca="1">IFERROR(IF((VLOOKUP($E175,'Org List'!$AJ$10:$AL$188,3,FALSE))="","",(VLOOKUP($E175,'Org List'!$AJ$10:$AL$188,3,FALSE))),"")</f>
        <v>Midlands and East of England Commissioning Region</v>
      </c>
      <c r="C175" s="98" t="str">
        <f ca="1">IFERROR(IF((VLOOKUP($E175,'Org List'!$AO$10:$AQ$188,3,FALSE))="","",(VLOOKUP($E175,'Org List'!$AO$10:$AQ$188,3,FALSE))),"")</f>
        <v>West Midlands Region</v>
      </c>
      <c r="D175" s="99" t="str">
        <f ca="1">IFERROR(IF((VLOOKUP($E175,'Org List'!$AT$10:$AV$188,3,FALSE))="","",(VLOOKUP($E175,'Org List'!$AT$10:$AV$188,3,FALSE))),"")</f>
        <v>NHS England Midlands And East (West Midlands)</v>
      </c>
      <c r="E175" s="97" t="str">
        <f t="shared" ca="1" si="5"/>
        <v>E08000030</v>
      </c>
      <c r="F175" s="99" t="str">
        <f ca="1">IF(E175="","",VLOOKUP(E175,'Org List'!$J$9:$K$488,2,0))</f>
        <v>Walsall</v>
      </c>
      <c r="G175" s="137">
        <f ca="1">IFERROR(IF((VLOOKUP($E175,'Res&amp;Reablement Backsheet'!$D$5:$W$183,G$9,FALSE))="","",(VLOOKUP($E175,'Res&amp;Reablement Backsheet'!$D$5:$W$183,G$9,FALSE))),"")</f>
        <v>145.30509367240992</v>
      </c>
      <c r="H175" s="137">
        <f ca="1">IFERROR(IF((VLOOKUP($E175,'Res&amp;Reablement Backsheet'!$D$5:$W$183,H$9,FALSE))="","",(VLOOKUP($E175,'Res&amp;Reablement Backsheet'!$D$5:$W$183,H$9,FALSE))),"")</f>
        <v>158.81764931194587</v>
      </c>
      <c r="I175" s="137">
        <f ca="1">IFERROR(IF((VLOOKUP($E175,'Res&amp;Reablement Backsheet'!$D$5:$W$183,I$9,FALSE))="","",(VLOOKUP($E175,'Res&amp;Reablement Backsheet'!$D$5:$W$183,I$9,FALSE))),"")</f>
        <v>145.27143804710343</v>
      </c>
    </row>
    <row r="176" spans="1:9" ht="15" customHeight="1" x14ac:dyDescent="0.3">
      <c r="A176" s="56">
        <v>164</v>
      </c>
      <c r="B176" s="97" t="str">
        <f ca="1">IFERROR(IF((VLOOKUP($E176,'Org List'!$AJ$10:$AL$188,3,FALSE))="","",(VLOOKUP($E176,'Org List'!$AJ$10:$AL$188,3,FALSE))),"")</f>
        <v>London Commissioning Region</v>
      </c>
      <c r="C176" s="98" t="str">
        <f ca="1">IFERROR(IF((VLOOKUP($E176,'Org List'!$AO$10:$AQ$188,3,FALSE))="","",(VLOOKUP($E176,'Org List'!$AO$10:$AQ$188,3,FALSE))),"")</f>
        <v>London Region</v>
      </c>
      <c r="D176" s="99" t="str">
        <f ca="1">IFERROR(IF((VLOOKUP($E176,'Org List'!$AT$10:$AV$188,3,FALSE))="","",(VLOOKUP($E176,'Org List'!$AT$10:$AV$188,3,FALSE))),"")</f>
        <v>NHS England London</v>
      </c>
      <c r="E176" s="97" t="str">
        <f t="shared" ca="1" si="5"/>
        <v>E09000031</v>
      </c>
      <c r="F176" s="99" t="str">
        <f ca="1">IF(E176="","",VLOOKUP(E176,'Org List'!$J$9:$K$488,2,0))</f>
        <v>Waltham Forest</v>
      </c>
      <c r="G176" s="137">
        <f ca="1">IFERROR(IF((VLOOKUP($E176,'Res&amp;Reablement Backsheet'!$D$5:$W$183,G$9,FALSE))="","",(VLOOKUP($E176,'Res&amp;Reablement Backsheet'!$D$5:$W$183,G$9,FALSE))),"")</f>
        <v>54.267958852400753</v>
      </c>
      <c r="H176" s="137">
        <f ca="1">IFERROR(IF((VLOOKUP($E176,'Res&amp;Reablement Backsheet'!$D$5:$W$183,H$9,FALSE))="","",(VLOOKUP($E176,'Res&amp;Reablement Backsheet'!$D$5:$W$183,H$9,FALSE))),"")</f>
        <v>50.789635081263413</v>
      </c>
      <c r="I176" s="137">
        <f ca="1">IFERROR(IF((VLOOKUP($E176,'Res&amp;Reablement Backsheet'!$D$5:$W$183,I$9,FALSE))="","",(VLOOKUP($E176,'Res&amp;Reablement Backsheet'!$D$5:$W$183,I$9,FALSE))),"")</f>
        <v>51.747930082796685</v>
      </c>
    </row>
    <row r="177" spans="1:12" ht="15" customHeight="1" x14ac:dyDescent="0.3">
      <c r="A177" s="56">
        <v>165</v>
      </c>
      <c r="B177" s="97" t="str">
        <f ca="1">IFERROR(IF((VLOOKUP($E177,'Org List'!$AJ$10:$AL$188,3,FALSE))="","",(VLOOKUP($E177,'Org List'!$AJ$10:$AL$188,3,FALSE))),"")</f>
        <v>London Commissioning Region</v>
      </c>
      <c r="C177" s="98" t="str">
        <f ca="1">IFERROR(IF((VLOOKUP($E177,'Org List'!$AO$10:$AQ$188,3,FALSE))="","",(VLOOKUP($E177,'Org List'!$AO$10:$AQ$188,3,FALSE))),"")</f>
        <v>London Region</v>
      </c>
      <c r="D177" s="99" t="str">
        <f ca="1">IFERROR(IF((VLOOKUP($E177,'Org List'!$AT$10:$AV$188,3,FALSE))="","",(VLOOKUP($E177,'Org List'!$AT$10:$AV$188,3,FALSE))),"")</f>
        <v>NHS England London</v>
      </c>
      <c r="E177" s="97" t="str">
        <f t="shared" ca="1" si="5"/>
        <v>E09000032</v>
      </c>
      <c r="F177" s="99" t="str">
        <f ca="1">IF(E177="","",VLOOKUP(E177,'Org List'!$J$9:$K$488,2,0))</f>
        <v>Wandsworth</v>
      </c>
      <c r="G177" s="137">
        <f ca="1">IFERROR(IF((VLOOKUP($E177,'Res&amp;Reablement Backsheet'!$D$5:$W$183,G$9,FALSE))="","",(VLOOKUP($E177,'Res&amp;Reablement Backsheet'!$D$5:$W$183,G$9,FALSE))),"")</f>
        <v>42.01551104738116</v>
      </c>
      <c r="H177" s="137">
        <f ca="1">IFERROR(IF((VLOOKUP($E177,'Res&amp;Reablement Backsheet'!$D$5:$W$183,H$9,FALSE))="","",(VLOOKUP($E177,'Res&amp;Reablement Backsheet'!$D$5:$W$183,H$9,FALSE))),"")</f>
        <v>51.491327169744622</v>
      </c>
      <c r="I177" s="137">
        <f ca="1">IFERROR(IF((VLOOKUP($E177,'Res&amp;Reablement Backsheet'!$D$5:$W$183,I$9,FALSE))="","",(VLOOKUP($E177,'Res&amp;Reablement Backsheet'!$D$5:$W$183,I$9,FALSE))),"")</f>
        <v>46.880163542603313</v>
      </c>
    </row>
    <row r="178" spans="1:12" ht="15" customHeight="1" x14ac:dyDescent="0.3">
      <c r="A178" s="56">
        <v>166</v>
      </c>
      <c r="B178" s="97" t="str">
        <f ca="1">IFERROR(IF((VLOOKUP($E178,'Org List'!$AJ$10:$AL$188,3,FALSE))="","",(VLOOKUP($E178,'Org List'!$AJ$10:$AL$188,3,FALSE))),"")</f>
        <v>North of England Commissioning Region</v>
      </c>
      <c r="C178" s="98" t="str">
        <f ca="1">IFERROR(IF((VLOOKUP($E178,'Org List'!$AO$10:$AQ$188,3,FALSE))="","",(VLOOKUP($E178,'Org List'!$AO$10:$AQ$188,3,FALSE))),"")</f>
        <v>North West Region</v>
      </c>
      <c r="D178" s="99" t="str">
        <f ca="1">IFERROR(IF((VLOOKUP($E178,'Org List'!$AT$10:$AV$188,3,FALSE))="","",(VLOOKUP($E178,'Org List'!$AT$10:$AV$188,3,FALSE))),"")</f>
        <v>NHS England North (Cheshire And Merseyside)</v>
      </c>
      <c r="E178" s="97" t="str">
        <f t="shared" ca="1" si="5"/>
        <v>E06000007</v>
      </c>
      <c r="F178" s="99" t="str">
        <f ca="1">IF(E178="","",VLOOKUP(E178,'Org List'!$J$9:$K$488,2,0))</f>
        <v>Warrington</v>
      </c>
      <c r="G178" s="137">
        <f ca="1">IFERROR(IF((VLOOKUP($E178,'Res&amp;Reablement Backsheet'!$D$5:$W$183,G$9,FALSE))="","",(VLOOKUP($E178,'Res&amp;Reablement Backsheet'!$D$5:$W$183,G$9,FALSE))),"")</f>
        <v>146.66058116537351</v>
      </c>
      <c r="H178" s="137">
        <f ca="1">IFERROR(IF((VLOOKUP($E178,'Res&amp;Reablement Backsheet'!$D$5:$W$183,H$9,FALSE))="","",(VLOOKUP($E178,'Res&amp;Reablement Backsheet'!$D$5:$W$183,H$9,FALSE))),"")</f>
        <v>158.12623441456944</v>
      </c>
      <c r="I178" s="137">
        <f ca="1">IFERROR(IF((VLOOKUP($E178,'Res&amp;Reablement Backsheet'!$D$5:$W$183,I$9,FALSE))="","",(VLOOKUP($E178,'Res&amp;Reablement Backsheet'!$D$5:$W$183,I$9,FALSE))),"")</f>
        <v>143.58589102012627</v>
      </c>
    </row>
    <row r="179" spans="1:12" ht="15" customHeight="1" x14ac:dyDescent="0.3">
      <c r="A179" s="56">
        <v>167</v>
      </c>
      <c r="B179" s="97" t="str">
        <f ca="1">IFERROR(IF((VLOOKUP($E179,'Org List'!$AJ$10:$AL$188,3,FALSE))="","",(VLOOKUP($E179,'Org List'!$AJ$10:$AL$188,3,FALSE))),"")</f>
        <v>Midlands and East of England Commissioning Region</v>
      </c>
      <c r="C179" s="98" t="str">
        <f ca="1">IFERROR(IF((VLOOKUP($E179,'Org List'!$AO$10:$AQ$188,3,FALSE))="","",(VLOOKUP($E179,'Org List'!$AO$10:$AQ$188,3,FALSE))),"")</f>
        <v>West Midlands Region</v>
      </c>
      <c r="D179" s="99" t="str">
        <f ca="1">IFERROR(IF((VLOOKUP($E179,'Org List'!$AT$10:$AV$188,3,FALSE))="","",(VLOOKUP($E179,'Org List'!$AT$10:$AV$188,3,FALSE))),"")</f>
        <v>NHS England Midlands And East (West Midlands)</v>
      </c>
      <c r="E179" s="97" t="str">
        <f t="shared" ca="1" si="5"/>
        <v>E10000031</v>
      </c>
      <c r="F179" s="99" t="str">
        <f ca="1">IF(E179="","",VLOOKUP(E179,'Org List'!$J$9:$K$488,2,0))</f>
        <v>Warwickshire</v>
      </c>
      <c r="G179" s="137">
        <f ca="1">IFERROR(IF((VLOOKUP($E179,'Res&amp;Reablement Backsheet'!$D$5:$W$183,G$9,FALSE))="","",(VLOOKUP($E179,'Res&amp;Reablement Backsheet'!$D$5:$W$183,G$9,FALSE))),"")</f>
        <v>123.84456609530648</v>
      </c>
      <c r="H179" s="137">
        <f ca="1">IFERROR(IF((VLOOKUP($E179,'Res&amp;Reablement Backsheet'!$D$5:$W$183,H$9,FALSE))="","",(VLOOKUP($E179,'Res&amp;Reablement Backsheet'!$D$5:$W$183,H$9,FALSE))),"")</f>
        <v>122.40636246501089</v>
      </c>
      <c r="I179" s="137">
        <f ca="1">IFERROR(IF((VLOOKUP($E179,'Res&amp;Reablement Backsheet'!$D$5:$W$183,I$9,FALSE))="","",(VLOOKUP($E179,'Res&amp;Reablement Backsheet'!$D$5:$W$183,I$9,FALSE))),"")</f>
        <v>152.61918514240014</v>
      </c>
    </row>
    <row r="180" spans="1:12" ht="15" customHeight="1" x14ac:dyDescent="0.3">
      <c r="A180" s="56">
        <v>168</v>
      </c>
      <c r="B180" s="97" t="str">
        <f ca="1">IFERROR(IF((VLOOKUP($E180,'Org List'!$AJ$10:$AL$188,3,FALSE))="","",(VLOOKUP($E180,'Org List'!$AJ$10:$AL$188,3,FALSE))),"")</f>
        <v>South East England Commissioning Region</v>
      </c>
      <c r="C180" s="98" t="str">
        <f ca="1">IFERROR(IF((VLOOKUP($E180,'Org List'!$AO$10:$AQ$188,3,FALSE))="","",(VLOOKUP($E180,'Org List'!$AO$10:$AQ$188,3,FALSE))),"")</f>
        <v>South East Region</v>
      </c>
      <c r="D180" s="99" t="str">
        <f ca="1">IFERROR(IF((VLOOKUP($E180,'Org List'!$AT$10:$AV$188,3,FALSE))="","",(VLOOKUP($E180,'Org List'!$AT$10:$AV$188,3,FALSE))),"")</f>
        <v>NHS England South East (Hampshire, Isle of Wight and Thames Valley)</v>
      </c>
      <c r="E180" s="97" t="str">
        <f t="shared" ca="1" si="5"/>
        <v>E06000037</v>
      </c>
      <c r="F180" s="99" t="str">
        <f ca="1">IF(E180="","",VLOOKUP(E180,'Org List'!$J$9:$K$488,2,0))</f>
        <v>West Berkshire</v>
      </c>
      <c r="G180" s="137">
        <f ca="1">IFERROR(IF((VLOOKUP($E180,'Res&amp;Reablement Backsheet'!$D$5:$W$183,G$9,FALSE))="","",(VLOOKUP($E180,'Res&amp;Reablement Backsheet'!$D$5:$W$183,G$9,FALSE))),"")</f>
        <v>140.37264039304338</v>
      </c>
      <c r="H180" s="137">
        <f ca="1">IFERROR(IF((VLOOKUP($E180,'Res&amp;Reablement Backsheet'!$D$5:$W$183,H$9,FALSE))="","",(VLOOKUP($E180,'Res&amp;Reablement Backsheet'!$D$5:$W$183,H$9,FALSE))),"")</f>
        <v>145.90448554404441</v>
      </c>
      <c r="I180" s="137">
        <f ca="1">IFERROR(IF((VLOOKUP($E180,'Res&amp;Reablement Backsheet'!$D$5:$W$183,I$9,FALSE))="","",(VLOOKUP($E180,'Res&amp;Reablement Backsheet'!$D$5:$W$183,I$9,FALSE))),"")</f>
        <v>155.68579183749989</v>
      </c>
    </row>
    <row r="181" spans="1:12" ht="15" customHeight="1" x14ac:dyDescent="0.3">
      <c r="A181" s="56">
        <v>169</v>
      </c>
      <c r="B181" s="97" t="str">
        <f ca="1">IFERROR(IF((VLOOKUP($E181,'Org List'!$AJ$10:$AL$188,3,FALSE))="","",(VLOOKUP($E181,'Org List'!$AJ$10:$AL$188,3,FALSE))),"")</f>
        <v>South East England Commissioning Region</v>
      </c>
      <c r="C181" s="98" t="str">
        <f ca="1">IFERROR(IF((VLOOKUP($E181,'Org List'!$AO$10:$AQ$188,3,FALSE))="","",(VLOOKUP($E181,'Org List'!$AO$10:$AQ$188,3,FALSE))),"")</f>
        <v>South East Region</v>
      </c>
      <c r="D181" s="99" t="str">
        <f ca="1">IFERROR(IF((VLOOKUP($E181,'Org List'!$AT$10:$AV$188,3,FALSE))="","",(VLOOKUP($E181,'Org List'!$AT$10:$AV$188,3,FALSE))),"")</f>
        <v>NHS England South East (Kent, Surrey and Sussex)</v>
      </c>
      <c r="E181" s="97" t="str">
        <f t="shared" ca="1" si="5"/>
        <v>E10000032</v>
      </c>
      <c r="F181" s="99" t="str">
        <f ca="1">IF(E181="","",VLOOKUP(E181,'Org List'!$J$9:$K$488,2,0))</f>
        <v>West Sussex</v>
      </c>
      <c r="G181" s="137">
        <f ca="1">IFERROR(IF((VLOOKUP($E181,'Res&amp;Reablement Backsheet'!$D$5:$W$183,G$9,FALSE))="","",(VLOOKUP($E181,'Res&amp;Reablement Backsheet'!$D$5:$W$183,G$9,FALSE))),"")</f>
        <v>183.4353982904058</v>
      </c>
      <c r="H181" s="137">
        <f ca="1">IFERROR(IF((VLOOKUP($E181,'Res&amp;Reablement Backsheet'!$D$5:$W$183,H$9,FALSE))="","",(VLOOKUP($E181,'Res&amp;Reablement Backsheet'!$D$5:$W$183,H$9,FALSE))),"")</f>
        <v>170.23231704443711</v>
      </c>
      <c r="I181" s="137">
        <f ca="1">IFERROR(IF((VLOOKUP($E181,'Res&amp;Reablement Backsheet'!$D$5:$W$183,I$9,FALSE))="","",(VLOOKUP($E181,'Res&amp;Reablement Backsheet'!$D$5:$W$183,I$9,FALSE))),"")</f>
        <v>143.13651571556477</v>
      </c>
    </row>
    <row r="182" spans="1:12" ht="15" customHeight="1" x14ac:dyDescent="0.3">
      <c r="A182" s="56">
        <v>170</v>
      </c>
      <c r="B182" s="97" t="str">
        <f ca="1">IFERROR(IF((VLOOKUP($E182,'Org List'!$AJ$10:$AL$188,3,FALSE))="","",(VLOOKUP($E182,'Org List'!$AJ$10:$AL$188,3,FALSE))),"")</f>
        <v>London Commissioning Region</v>
      </c>
      <c r="C182" s="98" t="str">
        <f ca="1">IFERROR(IF((VLOOKUP($E182,'Org List'!$AO$10:$AQ$188,3,FALSE))="","",(VLOOKUP($E182,'Org List'!$AO$10:$AQ$188,3,FALSE))),"")</f>
        <v>London Region</v>
      </c>
      <c r="D182" s="99" t="str">
        <f ca="1">IFERROR(IF((VLOOKUP($E182,'Org List'!$AT$10:$AV$188,3,FALSE))="","",(VLOOKUP($E182,'Org List'!$AT$10:$AV$188,3,FALSE))),"")</f>
        <v>NHS England London</v>
      </c>
      <c r="E182" s="97" t="str">
        <f t="shared" ca="1" si="5"/>
        <v>E09000033</v>
      </c>
      <c r="F182" s="99" t="str">
        <f ca="1">IF(E182="","",VLOOKUP(E182,'Org List'!$J$9:$K$488,2,0))</f>
        <v>Westminster</v>
      </c>
      <c r="G182" s="137">
        <f ca="1">IFERROR(IF((VLOOKUP($E182,'Res&amp;Reablement Backsheet'!$D$5:$W$183,G$9,FALSE))="","",(VLOOKUP($E182,'Res&amp;Reablement Backsheet'!$D$5:$W$183,G$9,FALSE))),"")</f>
        <v>46.491179309403847</v>
      </c>
      <c r="H182" s="137">
        <f ca="1">IFERROR(IF((VLOOKUP($E182,'Res&amp;Reablement Backsheet'!$D$5:$W$183,H$9,FALSE))="","",(VLOOKUP($E182,'Res&amp;Reablement Backsheet'!$D$5:$W$183,H$9,FALSE))),"")</f>
        <v>49.59149631069323</v>
      </c>
      <c r="I182" s="137">
        <f ca="1">IFERROR(IF((VLOOKUP($E182,'Res&amp;Reablement Backsheet'!$D$5:$W$183,I$9,FALSE))="","",(VLOOKUP($E182,'Res&amp;Reablement Backsheet'!$D$5:$W$183,I$9,FALSE))),"")</f>
        <v>47.587799490059162</v>
      </c>
    </row>
    <row r="183" spans="1:12" ht="15" customHeight="1" x14ac:dyDescent="0.3">
      <c r="A183" s="56">
        <v>171</v>
      </c>
      <c r="B183" s="97" t="str">
        <f ca="1">IFERROR(IF((VLOOKUP($E183,'Org List'!$AJ$10:$AL$188,3,FALSE))="","",(VLOOKUP($E183,'Org List'!$AJ$10:$AL$188,3,FALSE))),"")</f>
        <v>North of England Commissioning Region</v>
      </c>
      <c r="C183" s="98" t="str">
        <f ca="1">IFERROR(IF((VLOOKUP($E183,'Org List'!$AO$10:$AQ$188,3,FALSE))="","",(VLOOKUP($E183,'Org List'!$AO$10:$AQ$188,3,FALSE))),"")</f>
        <v>North West Region</v>
      </c>
      <c r="D183" s="99" t="str">
        <f ca="1">IFERROR(IF((VLOOKUP($E183,'Org List'!$AT$10:$AV$188,3,FALSE))="","",(VLOOKUP($E183,'Org List'!$AT$10:$AV$188,3,FALSE))),"")</f>
        <v>NHS England North (Greater Manchester)</v>
      </c>
      <c r="E183" s="97" t="str">
        <f t="shared" ca="1" si="5"/>
        <v>E08000010</v>
      </c>
      <c r="F183" s="99" t="str">
        <f ca="1">IF(E183="","",VLOOKUP(E183,'Org List'!$J$9:$K$488,2,0))</f>
        <v>Wigan</v>
      </c>
      <c r="G183" s="137">
        <f ca="1">IFERROR(IF((VLOOKUP($E183,'Res&amp;Reablement Backsheet'!$D$5:$W$183,G$9,FALSE))="","",(VLOOKUP($E183,'Res&amp;Reablement Backsheet'!$D$5:$W$183,G$9,FALSE))),"")</f>
        <v>145.5438920471218</v>
      </c>
      <c r="H183" s="137">
        <f ca="1">IFERROR(IF((VLOOKUP($E183,'Res&amp;Reablement Backsheet'!$D$5:$W$183,H$9,FALSE))="","",(VLOOKUP($E183,'Res&amp;Reablement Backsheet'!$D$5:$W$183,H$9,FALSE))),"")</f>
        <v>159.79795302719683</v>
      </c>
      <c r="I183" s="137">
        <f ca="1">IFERROR(IF((VLOOKUP($E183,'Res&amp;Reablement Backsheet'!$D$5:$W$183,I$9,FALSE))="","",(VLOOKUP($E183,'Res&amp;Reablement Backsheet'!$D$5:$W$183,I$9,FALSE))),"")</f>
        <v>164.86471739147382</v>
      </c>
    </row>
    <row r="184" spans="1:12" ht="15" customHeight="1" x14ac:dyDescent="0.3">
      <c r="A184" s="56">
        <v>172</v>
      </c>
      <c r="B184" s="97" t="str">
        <f ca="1">IFERROR(IF((VLOOKUP($E184,'Org List'!$AJ$10:$AL$188,3,FALSE))="","",(VLOOKUP($E184,'Org List'!$AJ$10:$AL$188,3,FALSE))),"")</f>
        <v>South West England Commissioning Region</v>
      </c>
      <c r="C184" s="98" t="str">
        <f ca="1">IFERROR(IF((VLOOKUP($E184,'Org List'!$AO$10:$AQ$188,3,FALSE))="","",(VLOOKUP($E184,'Org List'!$AO$10:$AQ$188,3,FALSE))),"")</f>
        <v>South West Region</v>
      </c>
      <c r="D184" s="99" t="str">
        <f ca="1">IFERROR(IF((VLOOKUP($E184,'Org List'!$AT$10:$AV$188,3,FALSE))="","",(VLOOKUP($E184,'Org List'!$AT$10:$AV$188,3,FALSE))),"")</f>
        <v>NHS England South West (South West North)</v>
      </c>
      <c r="E184" s="97" t="str">
        <f t="shared" ca="1" si="5"/>
        <v>E06000054</v>
      </c>
      <c r="F184" s="99" t="str">
        <f ca="1">IF(E184="","",VLOOKUP(E184,'Org List'!$J$9:$K$488,2,0))</f>
        <v>Wiltshire</v>
      </c>
      <c r="G184" s="137">
        <f ca="1">IFERROR(IF((VLOOKUP($E184,'Res&amp;Reablement Backsheet'!$D$5:$W$183,G$9,FALSE))="","",(VLOOKUP($E184,'Res&amp;Reablement Backsheet'!$D$5:$W$183,G$9,FALSE))),"")</f>
        <v>112.41588190905426</v>
      </c>
      <c r="H184" s="137">
        <f ca="1">IFERROR(IF((VLOOKUP($E184,'Res&amp;Reablement Backsheet'!$D$5:$W$183,H$9,FALSE))="","",(VLOOKUP($E184,'Res&amp;Reablement Backsheet'!$D$5:$W$183,H$9,FALSE))),"")</f>
        <v>134.46161569077415</v>
      </c>
      <c r="I184" s="137">
        <f ca="1">IFERROR(IF((VLOOKUP($E184,'Res&amp;Reablement Backsheet'!$D$5:$W$183,I$9,FALSE))="","",(VLOOKUP($E184,'Res&amp;Reablement Backsheet'!$D$5:$W$183,I$9,FALSE))),"")</f>
        <v>93.995072301931629</v>
      </c>
    </row>
    <row r="185" spans="1:12" ht="15" customHeight="1" x14ac:dyDescent="0.3">
      <c r="A185" s="56">
        <v>173</v>
      </c>
      <c r="B185" s="97" t="str">
        <f ca="1">IFERROR(IF((VLOOKUP($E185,'Org List'!$AJ$10:$AL$188,3,FALSE))="","",(VLOOKUP($E185,'Org List'!$AJ$10:$AL$188,3,FALSE))),"")</f>
        <v>South East England Commissioning Region</v>
      </c>
      <c r="C185" s="98" t="str">
        <f ca="1">IFERROR(IF((VLOOKUP($E185,'Org List'!$AO$10:$AQ$188,3,FALSE))="","",(VLOOKUP($E185,'Org List'!$AO$10:$AQ$188,3,FALSE))),"")</f>
        <v>South East Region</v>
      </c>
      <c r="D185" s="99" t="str">
        <f ca="1">IFERROR(IF((VLOOKUP($E185,'Org List'!$AT$10:$AV$188,3,FALSE))="","",(VLOOKUP($E185,'Org List'!$AT$10:$AV$188,3,FALSE))),"")</f>
        <v>NHS England South East (Hampshire, Isle of Wight and Thames Valley)</v>
      </c>
      <c r="E185" s="97" t="str">
        <f t="shared" ca="1" si="5"/>
        <v>E06000040</v>
      </c>
      <c r="F185" s="99" t="str">
        <f ca="1">IF(E185="","",VLOOKUP(E185,'Org List'!$J$9:$K$488,2,0))</f>
        <v>Windsor and Maidenhead</v>
      </c>
      <c r="G185" s="137">
        <f ca="1">IFERROR(IF((VLOOKUP($E185,'Res&amp;Reablement Backsheet'!$D$5:$W$183,G$9,FALSE))="","",(VLOOKUP($E185,'Res&amp;Reablement Backsheet'!$D$5:$W$183,G$9,FALSE))),"")</f>
        <v>66.699583344161198</v>
      </c>
      <c r="H185" s="137">
        <f ca="1">IFERROR(IF((VLOOKUP($E185,'Res&amp;Reablement Backsheet'!$D$5:$W$183,H$9,FALSE))="","",(VLOOKUP($E185,'Res&amp;Reablement Backsheet'!$D$5:$W$183,H$9,FALSE))),"")</f>
        <v>146.82005043700556</v>
      </c>
      <c r="I185" s="137">
        <f ca="1">IFERROR(IF((VLOOKUP($E185,'Res&amp;Reablement Backsheet'!$D$5:$W$183,I$9,FALSE))="","",(VLOOKUP($E185,'Res&amp;Reablement Backsheet'!$D$5:$W$183,I$9,FALSE))),"")</f>
        <v>81.182851418108953</v>
      </c>
    </row>
    <row r="186" spans="1:12" ht="15" customHeight="1" x14ac:dyDescent="0.3">
      <c r="A186" s="56">
        <v>174</v>
      </c>
      <c r="B186" s="97" t="str">
        <f ca="1">IFERROR(IF((VLOOKUP($E186,'Org List'!$AJ$10:$AL$188,3,FALSE))="","",(VLOOKUP($E186,'Org List'!$AJ$10:$AL$188,3,FALSE))),"")</f>
        <v>North of England Commissioning Region</v>
      </c>
      <c r="C186" s="98" t="str">
        <f ca="1">IFERROR(IF((VLOOKUP($E186,'Org List'!$AO$10:$AQ$188,3,FALSE))="","",(VLOOKUP($E186,'Org List'!$AO$10:$AQ$188,3,FALSE))),"")</f>
        <v>North West Region</v>
      </c>
      <c r="D186" s="99" t="str">
        <f ca="1">IFERROR(IF((VLOOKUP($E186,'Org List'!$AT$10:$AV$188,3,FALSE))="","",(VLOOKUP($E186,'Org List'!$AT$10:$AV$188,3,FALSE))),"")</f>
        <v>NHS England North (Cheshire And Merseyside)</v>
      </c>
      <c r="E186" s="97" t="str">
        <f t="shared" ca="1" si="5"/>
        <v>E08000015</v>
      </c>
      <c r="F186" s="99" t="str">
        <f ca="1">IF(E186="","",VLOOKUP(E186,'Org List'!$J$9:$K$488,2,0))</f>
        <v>Wirral</v>
      </c>
      <c r="G186" s="137">
        <f ca="1">IFERROR(IF((VLOOKUP($E186,'Res&amp;Reablement Backsheet'!$D$5:$W$183,G$9,FALSE))="","",(VLOOKUP($E186,'Res&amp;Reablement Backsheet'!$D$5:$W$183,G$9,FALSE))),"")</f>
        <v>198.4236128028416</v>
      </c>
      <c r="H186" s="137">
        <f ca="1">IFERROR(IF((VLOOKUP($E186,'Res&amp;Reablement Backsheet'!$D$5:$W$183,H$9,FALSE))="","",(VLOOKUP($E186,'Res&amp;Reablement Backsheet'!$D$5:$W$183,H$9,FALSE))),"")</f>
        <v>183.85667803520326</v>
      </c>
      <c r="I186" s="137">
        <f ca="1">IFERROR(IF((VLOOKUP($E186,'Res&amp;Reablement Backsheet'!$D$5:$W$183,I$9,FALSE))="","",(VLOOKUP($E186,'Res&amp;Reablement Backsheet'!$D$5:$W$183,I$9,FALSE))),"")</f>
        <v>73.307460112117298</v>
      </c>
    </row>
    <row r="187" spans="1:12" ht="15" customHeight="1" x14ac:dyDescent="0.3">
      <c r="A187" s="56">
        <v>175</v>
      </c>
      <c r="B187" s="97" t="str">
        <f ca="1">IFERROR(IF((VLOOKUP($E187,'Org List'!$AJ$10:$AL$188,3,FALSE))="","",(VLOOKUP($E187,'Org List'!$AJ$10:$AL$188,3,FALSE))),"")</f>
        <v>South East England Commissioning Region</v>
      </c>
      <c r="C187" s="98" t="str">
        <f ca="1">IFERROR(IF((VLOOKUP($E187,'Org List'!$AO$10:$AQ$188,3,FALSE))="","",(VLOOKUP($E187,'Org List'!$AO$10:$AQ$188,3,FALSE))),"")</f>
        <v>South East Region</v>
      </c>
      <c r="D187" s="99" t="str">
        <f ca="1">IFERROR(IF((VLOOKUP($E187,'Org List'!$AT$10:$AV$188,3,FALSE))="","",(VLOOKUP($E187,'Org List'!$AT$10:$AV$188,3,FALSE))),"")</f>
        <v>NHS England South East (Hampshire, Isle of Wight and Thames Valley)</v>
      </c>
      <c r="E187" s="97" t="str">
        <f t="shared" ca="1" si="5"/>
        <v>E06000041</v>
      </c>
      <c r="F187" s="99" t="str">
        <f ca="1">IF(E187="","",VLOOKUP(E187,'Org List'!$J$9:$K$488,2,0))</f>
        <v>Wokingham</v>
      </c>
      <c r="G187" s="137">
        <f ca="1">IFERROR(IF((VLOOKUP($E187,'Res&amp;Reablement Backsheet'!$D$5:$W$183,G$9,FALSE))="","",(VLOOKUP($E187,'Res&amp;Reablement Backsheet'!$D$5:$W$183,G$9,FALSE))),"")</f>
        <v>98.463016330451495</v>
      </c>
      <c r="H187" s="137">
        <f ca="1">IFERROR(IF((VLOOKUP($E187,'Res&amp;Reablement Backsheet'!$D$5:$W$183,H$9,FALSE))="","",(VLOOKUP($E187,'Res&amp;Reablement Backsheet'!$D$5:$W$183,H$9,FALSE))),"")</f>
        <v>102.15556153882703</v>
      </c>
      <c r="I187" s="137">
        <f ca="1">IFERROR(IF((VLOOKUP($E187,'Res&amp;Reablement Backsheet'!$D$5:$W$183,I$9,FALSE))="","",(VLOOKUP($E187,'Res&amp;Reablement Backsheet'!$D$5:$W$183,I$9,FALSE))),"")</f>
        <v>90.277007871521562</v>
      </c>
    </row>
    <row r="188" spans="1:12" ht="15" customHeight="1" x14ac:dyDescent="0.3">
      <c r="A188" s="56">
        <v>176</v>
      </c>
      <c r="B188" s="97" t="str">
        <f ca="1">IFERROR(IF((VLOOKUP($E188,'Org List'!$AJ$10:$AL$188,3,FALSE))="","",(VLOOKUP($E188,'Org List'!$AJ$10:$AL$188,3,FALSE))),"")</f>
        <v>Midlands and East of England Commissioning Region</v>
      </c>
      <c r="C188" s="98" t="str">
        <f ca="1">IFERROR(IF((VLOOKUP($E188,'Org List'!$AO$10:$AQ$188,3,FALSE))="","",(VLOOKUP($E188,'Org List'!$AO$10:$AQ$188,3,FALSE))),"")</f>
        <v>West Midlands Region</v>
      </c>
      <c r="D188" s="99" t="str">
        <f ca="1">IFERROR(IF((VLOOKUP($E188,'Org List'!$AT$10:$AV$188,3,FALSE))="","",(VLOOKUP($E188,'Org List'!$AT$10:$AV$188,3,FALSE))),"")</f>
        <v>NHS England Midlands And East (West Midlands)</v>
      </c>
      <c r="E188" s="97" t="str">
        <f t="shared" ca="1" si="5"/>
        <v>E08000031</v>
      </c>
      <c r="F188" s="99" t="str">
        <f ca="1">IF(E188="","",VLOOKUP(E188,'Org List'!$J$9:$K$488,2,0))</f>
        <v>Wolverhampton</v>
      </c>
      <c r="G188" s="137">
        <f ca="1">IFERROR(IF((VLOOKUP($E188,'Res&amp;Reablement Backsheet'!$D$5:$W$183,G$9,FALSE))="","",(VLOOKUP($E188,'Res&amp;Reablement Backsheet'!$D$5:$W$183,G$9,FALSE))),"")</f>
        <v>193.72823702272407</v>
      </c>
      <c r="H188" s="137">
        <f ca="1">IFERROR(IF((VLOOKUP($E188,'Res&amp;Reablement Backsheet'!$D$5:$W$183,H$9,FALSE))="","",(VLOOKUP($E188,'Res&amp;Reablement Backsheet'!$D$5:$W$183,H$9,FALSE))),"")</f>
        <v>130.10733855430729</v>
      </c>
      <c r="I188" s="137">
        <f ca="1">IFERROR(IF((VLOOKUP($E188,'Res&amp;Reablement Backsheet'!$D$5:$W$183,I$9,FALSE))="","",(VLOOKUP($E188,'Res&amp;Reablement Backsheet'!$D$5:$W$183,I$9,FALSE))),"")</f>
        <v>155.12798058398178</v>
      </c>
    </row>
    <row r="189" spans="1:12" ht="15" customHeight="1" x14ac:dyDescent="0.3">
      <c r="A189" s="56">
        <v>177</v>
      </c>
      <c r="B189" s="97" t="str">
        <f ca="1">IFERROR(IF((VLOOKUP($E189,'Org List'!$AJ$10:$AL$188,3,FALSE))="","",(VLOOKUP($E189,'Org List'!$AJ$10:$AL$188,3,FALSE))),"")</f>
        <v>Midlands and East of England Commissioning Region</v>
      </c>
      <c r="C189" s="98" t="str">
        <f ca="1">IFERROR(IF((VLOOKUP($E189,'Org List'!$AO$10:$AQ$188,3,FALSE))="","",(VLOOKUP($E189,'Org List'!$AO$10:$AQ$188,3,FALSE))),"")</f>
        <v>West Midlands Region</v>
      </c>
      <c r="D189" s="99" t="str">
        <f ca="1">IFERROR(IF((VLOOKUP($E189,'Org List'!$AT$10:$AV$188,3,FALSE))="","",(VLOOKUP($E189,'Org List'!$AT$10:$AV$188,3,FALSE))),"")</f>
        <v>NHS England Midlands And East (West Midlands)</v>
      </c>
      <c r="E189" s="97" t="str">
        <f t="shared" ca="1" si="5"/>
        <v>E10000034</v>
      </c>
      <c r="F189" s="99" t="str">
        <f ca="1">IF(E189="","",VLOOKUP(E189,'Org List'!$J$9:$K$488,2,0))</f>
        <v>Worcestershire</v>
      </c>
      <c r="G189" s="137">
        <f ca="1">IFERROR(IF((VLOOKUP($E189,'Res&amp;Reablement Backsheet'!$D$5:$W$183,G$9,FALSE))="","",(VLOOKUP($E189,'Res&amp;Reablement Backsheet'!$D$5:$W$183,G$9,FALSE))),"")</f>
        <v>175.85257478547911</v>
      </c>
      <c r="H189" s="137">
        <f ca="1">IFERROR(IF((VLOOKUP($E189,'Res&amp;Reablement Backsheet'!$D$5:$W$183,H$9,FALSE))="","",(VLOOKUP($E189,'Res&amp;Reablement Backsheet'!$D$5:$W$183,H$9,FALSE))),"")</f>
        <v>175.63508629028152</v>
      </c>
      <c r="I189" s="137">
        <f ca="1">IFERROR(IF((VLOOKUP($E189,'Res&amp;Reablement Backsheet'!$D$5:$W$183,I$9,FALSE))="","",(VLOOKUP($E189,'Res&amp;Reablement Backsheet'!$D$5:$W$183,I$9,FALSE))),"")</f>
        <v>181.15019769553192</v>
      </c>
    </row>
    <row r="190" spans="1:12" ht="15" customHeight="1" thickBot="1" x14ac:dyDescent="0.35">
      <c r="A190" s="56">
        <v>178</v>
      </c>
      <c r="B190" s="100" t="str">
        <f ca="1">IFERROR(IF((VLOOKUP($E190,'Org List'!$AJ$10:$AL$188,3,FALSE))="","",(VLOOKUP($E190,'Org List'!$AJ$10:$AL$188,3,FALSE))),"")</f>
        <v>North of England Commissioning Region</v>
      </c>
      <c r="C190" s="101" t="str">
        <f ca="1">IFERROR(IF((VLOOKUP($E190,'Org List'!$AO$10:$AQ$188,3,FALSE))="","",(VLOOKUP($E190,'Org List'!$AO$10:$AQ$188,3,FALSE))),"")</f>
        <v>Yorkshire and The Humber Region</v>
      </c>
      <c r="D190" s="102" t="str">
        <f ca="1">IFERROR(IF((VLOOKUP($E190,'Org List'!$AT$10:$AV$188,3,FALSE))="","",(VLOOKUP($E190,'Org List'!$AT$10:$AV$188,3,FALSE))),"")</f>
        <v>NHS England North (Yorkshire And Humber)</v>
      </c>
      <c r="E190" s="100" t="str">
        <f t="shared" ca="1" si="5"/>
        <v>E06000014</v>
      </c>
      <c r="F190" s="102" t="str">
        <f ca="1">IF(E190="","",VLOOKUP(E190,'Org List'!$J$9:$K$488,2,0))</f>
        <v>York</v>
      </c>
      <c r="G190" s="138">
        <f ca="1">IFERROR(IF((VLOOKUP($E190,'Res&amp;Reablement Backsheet'!$D$5:$W$183,G$9,FALSE))="","",(VLOOKUP($E190,'Res&amp;Reablement Backsheet'!$D$5:$W$183,G$9,FALSE))),"")</f>
        <v>142.70529301566233</v>
      </c>
      <c r="H190" s="138">
        <f ca="1">IFERROR(IF((VLOOKUP($E190,'Res&amp;Reablement Backsheet'!$D$5:$W$183,H$9,FALSE))="","",(VLOOKUP($E190,'Res&amp;Reablement Backsheet'!$D$5:$W$183,H$9,FALSE))),"")</f>
        <v>141.57621519584711</v>
      </c>
      <c r="I190" s="138">
        <f ca="1">IFERROR(IF((VLOOKUP($E190,'Res&amp;Reablement Backsheet'!$D$5:$W$183,I$9,FALSE))="","",(VLOOKUP($E190,'Res&amp;Reablement Backsheet'!$D$5:$W$183,I$9,FALSE))),"")</f>
        <v>143.32406970443782</v>
      </c>
    </row>
    <row r="192" spans="1:12" s="168" customFormat="1" x14ac:dyDescent="0.3">
      <c r="A192" s="36"/>
      <c r="B192" s="36"/>
      <c r="C192" s="36"/>
      <c r="D192" s="36"/>
      <c r="E192" s="37" t="s">
        <v>1098</v>
      </c>
      <c r="F192" s="36"/>
      <c r="G192" s="36"/>
      <c r="H192" s="36"/>
      <c r="I192" s="36"/>
      <c r="J192" s="36"/>
      <c r="L192" s="1"/>
    </row>
    <row r="194" spans="5:9" ht="30" customHeight="1" x14ac:dyDescent="0.3">
      <c r="E194" s="293" t="s">
        <v>1156</v>
      </c>
      <c r="F194" s="293"/>
      <c r="G194" s="293"/>
      <c r="H194" s="293"/>
      <c r="I194" s="293"/>
    </row>
    <row r="195" spans="5:9" ht="30" customHeight="1" x14ac:dyDescent="0.3">
      <c r="E195" s="293" t="s">
        <v>1712</v>
      </c>
      <c r="F195" s="293"/>
      <c r="G195" s="293"/>
      <c r="H195" s="293"/>
      <c r="I195" s="293"/>
    </row>
    <row r="196" spans="5:9" ht="30" customHeight="1" x14ac:dyDescent="0.3">
      <c r="E196" s="293" t="s">
        <v>1101</v>
      </c>
      <c r="F196" s="293"/>
      <c r="G196" s="293"/>
      <c r="H196" s="293"/>
      <c r="I196" s="293"/>
    </row>
    <row r="197" spans="5:9" x14ac:dyDescent="0.3">
      <c r="E197" s="263" t="s">
        <v>1100</v>
      </c>
      <c r="F197" s="263"/>
      <c r="G197" s="263"/>
      <c r="H197" s="263"/>
      <c r="I197" s="263"/>
    </row>
  </sheetData>
  <sheetProtection algorithmName="SHA-512" hashValue="Tz/0wO/r6AIz3KOn5PEqRkA0JRXtWu3tuDFLuRO3Du+blMybF4AlEmUYI1NLv+0hLJh4M+NidYiXVfIJTUT0/w==" saltValue="juAhUnyYpMGXlPxJ4DCuHw==" spinCount="100000" sheet="1" objects="1" scenarios="1"/>
  <autoFilter ref="B11:I190"/>
  <mergeCells count="7">
    <mergeCell ref="E194:I194"/>
    <mergeCell ref="E195:I195"/>
    <mergeCell ref="E196:I196"/>
    <mergeCell ref="E197:I197"/>
    <mergeCell ref="B1:I1"/>
    <mergeCell ref="B2:I2"/>
    <mergeCell ref="E10:F10"/>
  </mergeCells>
  <hyperlinks>
    <hyperlink ref="E6" location="Contents!A1" display="&lt;&lt; Contents"/>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Drop Down 1">
              <controlPr defaultSize="0" autoLine="0" autoPict="0">
                <anchor moveWithCells="1" sizeWithCells="1">
                  <from>
                    <xdr:col>5</xdr:col>
                    <xdr:colOff>1280160</xdr:colOff>
                    <xdr:row>2</xdr:row>
                    <xdr:rowOff>114300</xdr:rowOff>
                  </from>
                  <to>
                    <xdr:col>6</xdr:col>
                    <xdr:colOff>1752600</xdr:colOff>
                    <xdr:row>4</xdr:row>
                    <xdr:rowOff>68580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sheetPr>
  <dimension ref="A1:W183"/>
  <sheetViews>
    <sheetView zoomScale="80" zoomScaleNormal="80" workbookViewId="0"/>
  </sheetViews>
  <sheetFormatPr defaultRowHeight="14.4" x14ac:dyDescent="0.3"/>
  <cols>
    <col min="6" max="7" width="12.6640625" customWidth="1"/>
    <col min="8" max="8" width="11.6640625" customWidth="1"/>
    <col min="9" max="10" width="12.6640625" customWidth="1"/>
    <col min="11" max="11" width="11.6640625" customWidth="1"/>
    <col min="12" max="13" width="12.6640625" customWidth="1"/>
    <col min="14" max="14" width="11.6640625" customWidth="1"/>
    <col min="15" max="23" width="9.6640625" customWidth="1"/>
  </cols>
  <sheetData>
    <row r="1" spans="1:23" x14ac:dyDescent="0.3">
      <c r="D1">
        <v>1</v>
      </c>
      <c r="E1">
        <v>2</v>
      </c>
      <c r="F1">
        <v>3</v>
      </c>
      <c r="G1">
        <v>4</v>
      </c>
      <c r="H1">
        <v>5</v>
      </c>
      <c r="I1">
        <v>6</v>
      </c>
      <c r="J1">
        <v>7</v>
      </c>
      <c r="K1">
        <v>8</v>
      </c>
      <c r="L1">
        <v>9</v>
      </c>
      <c r="M1">
        <v>10</v>
      </c>
      <c r="N1">
        <v>11</v>
      </c>
      <c r="O1">
        <v>12</v>
      </c>
      <c r="P1">
        <v>13</v>
      </c>
      <c r="Q1">
        <v>14</v>
      </c>
      <c r="R1">
        <v>15</v>
      </c>
      <c r="S1">
        <v>16</v>
      </c>
      <c r="T1">
        <v>17</v>
      </c>
      <c r="U1">
        <v>18</v>
      </c>
      <c r="V1">
        <v>19</v>
      </c>
      <c r="W1">
        <v>20</v>
      </c>
    </row>
    <row r="2" spans="1:23" x14ac:dyDescent="0.3">
      <c r="F2" s="259" t="s">
        <v>891</v>
      </c>
      <c r="G2" s="259"/>
      <c r="H2" s="259"/>
      <c r="I2" s="259"/>
      <c r="J2" s="259"/>
      <c r="K2" s="259"/>
      <c r="L2" s="259"/>
      <c r="M2" s="259"/>
      <c r="N2" s="259"/>
      <c r="O2" s="259" t="s">
        <v>892</v>
      </c>
      <c r="P2" s="259"/>
      <c r="Q2" s="259"/>
      <c r="R2" s="259"/>
      <c r="S2" s="259"/>
      <c r="T2" s="259"/>
      <c r="U2" s="259"/>
      <c r="V2" s="259"/>
      <c r="W2" s="259"/>
    </row>
    <row r="3" spans="1:23" x14ac:dyDescent="0.3">
      <c r="F3" s="259" t="s">
        <v>1701</v>
      </c>
      <c r="G3" s="259"/>
      <c r="H3" s="259"/>
      <c r="I3" s="259" t="s">
        <v>1702</v>
      </c>
      <c r="J3" s="259"/>
      <c r="K3" s="259"/>
      <c r="L3" s="259" t="s">
        <v>1703</v>
      </c>
      <c r="M3" s="259"/>
      <c r="N3" s="259"/>
      <c r="O3" s="259" t="s">
        <v>1701</v>
      </c>
      <c r="P3" s="259"/>
      <c r="Q3" s="259"/>
      <c r="R3" s="259" t="s">
        <v>1702</v>
      </c>
      <c r="S3" s="259"/>
      <c r="T3" s="259"/>
      <c r="U3" s="259" t="s">
        <v>1703</v>
      </c>
      <c r="V3" s="259"/>
      <c r="W3" s="259"/>
    </row>
    <row r="4" spans="1:23" x14ac:dyDescent="0.3">
      <c r="A4" t="s">
        <v>872</v>
      </c>
      <c r="B4" t="s">
        <v>873</v>
      </c>
      <c r="C4" t="s">
        <v>874</v>
      </c>
      <c r="D4" t="s">
        <v>195</v>
      </c>
      <c r="E4" t="s">
        <v>219</v>
      </c>
      <c r="F4" t="s">
        <v>893</v>
      </c>
      <c r="G4" t="s">
        <v>894</v>
      </c>
      <c r="H4" t="s">
        <v>895</v>
      </c>
      <c r="I4" t="s">
        <v>893</v>
      </c>
      <c r="J4" t="s">
        <v>894</v>
      </c>
      <c r="K4" t="s">
        <v>895</v>
      </c>
      <c r="L4" t="s">
        <v>893</v>
      </c>
      <c r="M4" t="s">
        <v>894</v>
      </c>
      <c r="N4" t="s">
        <v>895</v>
      </c>
      <c r="O4" t="s">
        <v>893</v>
      </c>
      <c r="P4" t="s">
        <v>896</v>
      </c>
      <c r="Q4" t="s">
        <v>895</v>
      </c>
      <c r="R4" t="s">
        <v>893</v>
      </c>
      <c r="S4" t="s">
        <v>896</v>
      </c>
      <c r="T4" t="s">
        <v>895</v>
      </c>
      <c r="U4" t="s">
        <v>893</v>
      </c>
      <c r="V4" t="s">
        <v>896</v>
      </c>
      <c r="W4" t="s">
        <v>895</v>
      </c>
    </row>
    <row r="5" spans="1:23" x14ac:dyDescent="0.3">
      <c r="D5" t="s">
        <v>219</v>
      </c>
      <c r="E5" t="s">
        <v>871</v>
      </c>
      <c r="F5" s="15">
        <f>SUM(F$34:F$183)</f>
        <v>60354</v>
      </c>
      <c r="G5" s="15">
        <f t="shared" ref="G5:V5" si="0">SUM(G$34:G$183)</f>
        <v>43482790</v>
      </c>
      <c r="H5" s="84">
        <f t="shared" ref="H5:H33" si="1">(F5/G5)*100000</f>
        <v>138.79974123095596</v>
      </c>
      <c r="I5" s="15">
        <f t="shared" si="0"/>
        <v>60354.060662333643</v>
      </c>
      <c r="J5" s="15">
        <f t="shared" si="0"/>
        <v>43752473</v>
      </c>
      <c r="K5" s="84">
        <f t="shared" ref="K5:K33" si="2">(I5/J5)*100000</f>
        <v>137.94434125434154</v>
      </c>
      <c r="L5" s="15">
        <f t="shared" si="0"/>
        <v>57022</v>
      </c>
      <c r="M5" s="15">
        <f t="shared" si="0"/>
        <v>43752473</v>
      </c>
      <c r="N5" s="84">
        <f t="shared" ref="N5:N33" si="3">(L5/M5)*100000</f>
        <v>130.32863308092323</v>
      </c>
      <c r="O5" s="15">
        <f t="shared" si="0"/>
        <v>33162</v>
      </c>
      <c r="P5" s="15">
        <f t="shared" si="0"/>
        <v>40212</v>
      </c>
      <c r="Q5" s="16">
        <f t="shared" ref="Q5:Q33" si="4">O5/P5</f>
        <v>0.82467920023873476</v>
      </c>
      <c r="R5" s="15">
        <f t="shared" si="0"/>
        <v>50498.673212989263</v>
      </c>
      <c r="S5" s="15">
        <f t="shared" si="0"/>
        <v>59936.833606717904</v>
      </c>
      <c r="T5" s="16">
        <f t="shared" ref="T5:T33" si="5">R5/S5</f>
        <v>0.84253154820192599</v>
      </c>
      <c r="U5" s="15">
        <f t="shared" si="0"/>
        <v>37121</v>
      </c>
      <c r="V5" s="15">
        <f t="shared" si="0"/>
        <v>44757</v>
      </c>
      <c r="W5" s="16">
        <f t="shared" ref="W5:W33" si="6">U5/V5</f>
        <v>0.8293898161181491</v>
      </c>
    </row>
    <row r="6" spans="1:23" x14ac:dyDescent="0.3">
      <c r="D6" t="s">
        <v>226</v>
      </c>
      <c r="E6" t="s">
        <v>227</v>
      </c>
      <c r="F6" s="15">
        <f t="shared" ref="F6:F10" si="7">SUMIFS(F$34:F$183,$A$34:$A$183,$D6)</f>
        <v>20934</v>
      </c>
      <c r="G6" s="15">
        <f t="shared" ref="G6:V10" si="8">SUMIFS(G$34:G$183,$A$34:$A$183,$D6)</f>
        <v>12074437</v>
      </c>
      <c r="H6" s="84">
        <f t="shared" si="1"/>
        <v>173.3745432602779</v>
      </c>
      <c r="I6" s="15">
        <f t="shared" si="8"/>
        <v>20113</v>
      </c>
      <c r="J6" s="15">
        <f t="shared" si="8"/>
        <v>12124316</v>
      </c>
      <c r="K6" s="84">
        <f t="shared" si="2"/>
        <v>165.88977060644081</v>
      </c>
      <c r="L6" s="15">
        <f t="shared" si="8"/>
        <v>19371</v>
      </c>
      <c r="M6" s="15">
        <f t="shared" si="8"/>
        <v>12124316</v>
      </c>
      <c r="N6" s="84">
        <f t="shared" si="3"/>
        <v>159.76983773765053</v>
      </c>
      <c r="O6" s="15">
        <f t="shared" si="8"/>
        <v>10743</v>
      </c>
      <c r="P6" s="15">
        <f t="shared" si="8"/>
        <v>12929</v>
      </c>
      <c r="Q6" s="16">
        <f t="shared" si="4"/>
        <v>0.83092273184314336</v>
      </c>
      <c r="R6" s="15">
        <f t="shared" si="8"/>
        <v>14511</v>
      </c>
      <c r="S6" s="15">
        <f t="shared" si="8"/>
        <v>17302</v>
      </c>
      <c r="T6" s="16">
        <f t="shared" si="5"/>
        <v>0.83868916888221012</v>
      </c>
      <c r="U6" s="15">
        <f t="shared" si="8"/>
        <v>11552</v>
      </c>
      <c r="V6" s="15">
        <f t="shared" si="8"/>
        <v>13700</v>
      </c>
      <c r="W6" s="16">
        <f t="shared" si="6"/>
        <v>0.84321167883211678</v>
      </c>
    </row>
    <row r="7" spans="1:23" x14ac:dyDescent="0.3">
      <c r="D7" t="s">
        <v>232</v>
      </c>
      <c r="E7" t="s">
        <v>233</v>
      </c>
      <c r="F7" s="15">
        <f t="shared" si="7"/>
        <v>18492</v>
      </c>
      <c r="G7" s="15">
        <f t="shared" si="8"/>
        <v>13297282</v>
      </c>
      <c r="H7" s="84">
        <f t="shared" si="1"/>
        <v>139.06601364098319</v>
      </c>
      <c r="I7" s="15">
        <f t="shared" si="8"/>
        <v>18772</v>
      </c>
      <c r="J7" s="15">
        <f t="shared" si="8"/>
        <v>13404590</v>
      </c>
      <c r="K7" s="84">
        <f t="shared" si="2"/>
        <v>140.04158277127462</v>
      </c>
      <c r="L7" s="15">
        <f t="shared" si="8"/>
        <v>17661</v>
      </c>
      <c r="M7" s="15">
        <f t="shared" si="8"/>
        <v>13404590</v>
      </c>
      <c r="N7" s="84">
        <f t="shared" si="3"/>
        <v>131.75337701488817</v>
      </c>
      <c r="O7" s="15">
        <f t="shared" si="8"/>
        <v>8929</v>
      </c>
      <c r="P7" s="15">
        <f t="shared" si="8"/>
        <v>11053</v>
      </c>
      <c r="Q7" s="16">
        <f t="shared" si="4"/>
        <v>0.80783497692934048</v>
      </c>
      <c r="R7" s="15">
        <f t="shared" si="8"/>
        <v>11792.029879655938</v>
      </c>
      <c r="S7" s="15">
        <f t="shared" si="8"/>
        <v>14163.190876017907</v>
      </c>
      <c r="T7" s="16">
        <f t="shared" si="5"/>
        <v>0.8325828538837966</v>
      </c>
      <c r="U7" s="15">
        <f t="shared" si="8"/>
        <v>10153</v>
      </c>
      <c r="V7" s="15">
        <f t="shared" si="8"/>
        <v>12580</v>
      </c>
      <c r="W7" s="16">
        <f t="shared" si="6"/>
        <v>0.80707472178060413</v>
      </c>
    </row>
    <row r="8" spans="1:23" x14ac:dyDescent="0.3">
      <c r="D8" t="s">
        <v>241</v>
      </c>
      <c r="E8" t="s">
        <v>242</v>
      </c>
      <c r="F8" s="15">
        <f t="shared" si="7"/>
        <v>4474</v>
      </c>
      <c r="G8" s="15">
        <f t="shared" si="8"/>
        <v>6787882</v>
      </c>
      <c r="H8" s="84">
        <f t="shared" si="1"/>
        <v>65.911575952557811</v>
      </c>
      <c r="I8" s="15">
        <f t="shared" si="8"/>
        <v>4836.0606623336425</v>
      </c>
      <c r="J8" s="15">
        <f t="shared" si="8"/>
        <v>6823642</v>
      </c>
      <c r="K8" s="84">
        <f t="shared" si="2"/>
        <v>70.872133419860575</v>
      </c>
      <c r="L8" s="15">
        <f t="shared" si="8"/>
        <v>4178</v>
      </c>
      <c r="M8" s="15">
        <f t="shared" si="8"/>
        <v>6823642</v>
      </c>
      <c r="N8" s="84">
        <f t="shared" si="3"/>
        <v>61.228300077876305</v>
      </c>
      <c r="O8" s="15">
        <f t="shared" si="8"/>
        <v>4951</v>
      </c>
      <c r="P8" s="15">
        <f t="shared" si="8"/>
        <v>5790</v>
      </c>
      <c r="Q8" s="16">
        <f t="shared" si="4"/>
        <v>0.85509499136442146</v>
      </c>
      <c r="R8" s="15">
        <f t="shared" si="8"/>
        <v>9160.9433333333327</v>
      </c>
      <c r="S8" s="15">
        <f t="shared" si="8"/>
        <v>10414</v>
      </c>
      <c r="T8" s="16">
        <f t="shared" si="5"/>
        <v>0.8796757569937903</v>
      </c>
      <c r="U8" s="15">
        <f t="shared" si="8"/>
        <v>5408</v>
      </c>
      <c r="V8" s="15">
        <f t="shared" si="8"/>
        <v>6205</v>
      </c>
      <c r="W8" s="16">
        <f t="shared" si="6"/>
        <v>0.87155519742143428</v>
      </c>
    </row>
    <row r="9" spans="1:23" x14ac:dyDescent="0.3">
      <c r="D9" t="s">
        <v>250</v>
      </c>
      <c r="E9" t="s">
        <v>251</v>
      </c>
      <c r="F9" s="15">
        <f t="shared" si="7"/>
        <v>6919</v>
      </c>
      <c r="G9" s="15">
        <f t="shared" si="8"/>
        <v>4426075</v>
      </c>
      <c r="H9" s="84">
        <f t="shared" si="1"/>
        <v>156.32360499991529</v>
      </c>
      <c r="I9" s="15">
        <f t="shared" si="8"/>
        <v>7207</v>
      </c>
      <c r="J9" s="15">
        <f t="shared" si="8"/>
        <v>4462839</v>
      </c>
      <c r="K9" s="84">
        <f t="shared" si="2"/>
        <v>161.48913281433633</v>
      </c>
      <c r="L9" s="15">
        <f t="shared" si="8"/>
        <v>6359</v>
      </c>
      <c r="M9" s="15">
        <f t="shared" si="8"/>
        <v>4462839</v>
      </c>
      <c r="N9" s="84">
        <f t="shared" si="3"/>
        <v>142.48777515836892</v>
      </c>
      <c r="O9" s="15">
        <f t="shared" si="8"/>
        <v>3870</v>
      </c>
      <c r="P9" s="15">
        <f t="shared" si="8"/>
        <v>4619</v>
      </c>
      <c r="Q9" s="16">
        <f t="shared" si="4"/>
        <v>0.83784368911019702</v>
      </c>
      <c r="R9" s="15">
        <f t="shared" si="8"/>
        <v>8108</v>
      </c>
      <c r="S9" s="15">
        <f t="shared" si="8"/>
        <v>9763.6427307000013</v>
      </c>
      <c r="T9" s="16">
        <f t="shared" si="5"/>
        <v>0.83042776386172623</v>
      </c>
      <c r="U9" s="15">
        <f t="shared" si="8"/>
        <v>3579</v>
      </c>
      <c r="V9" s="15">
        <f t="shared" si="8"/>
        <v>4463</v>
      </c>
      <c r="W9" s="16">
        <f t="shared" si="6"/>
        <v>0.80192695496302935</v>
      </c>
    </row>
    <row r="10" spans="1:23" x14ac:dyDescent="0.3">
      <c r="D10" t="s">
        <v>259</v>
      </c>
      <c r="E10" t="s">
        <v>260</v>
      </c>
      <c r="F10" s="15">
        <f t="shared" si="7"/>
        <v>9535</v>
      </c>
      <c r="G10" s="15">
        <f t="shared" si="8"/>
        <v>6897114</v>
      </c>
      <c r="H10" s="84">
        <f t="shared" si="1"/>
        <v>138.24622878496717</v>
      </c>
      <c r="I10" s="15">
        <f t="shared" si="8"/>
        <v>9426</v>
      </c>
      <c r="J10" s="15">
        <f t="shared" si="8"/>
        <v>6937086</v>
      </c>
      <c r="K10" s="84">
        <f t="shared" si="2"/>
        <v>135.8783789043411</v>
      </c>
      <c r="L10" s="15">
        <f t="shared" si="8"/>
        <v>9453</v>
      </c>
      <c r="M10" s="15">
        <f t="shared" si="8"/>
        <v>6937086</v>
      </c>
      <c r="N10" s="84">
        <f t="shared" si="3"/>
        <v>136.26759132004418</v>
      </c>
      <c r="O10" s="15">
        <f t="shared" si="8"/>
        <v>4669</v>
      </c>
      <c r="P10" s="15">
        <f t="shared" si="8"/>
        <v>5821</v>
      </c>
      <c r="Q10" s="16">
        <f t="shared" si="4"/>
        <v>0.80209585981790066</v>
      </c>
      <c r="R10" s="15">
        <f t="shared" si="8"/>
        <v>6926.7</v>
      </c>
      <c r="S10" s="15">
        <f t="shared" si="8"/>
        <v>8294</v>
      </c>
      <c r="T10" s="16">
        <f t="shared" si="5"/>
        <v>0.83514588859416439</v>
      </c>
      <c r="U10" s="15">
        <f t="shared" si="8"/>
        <v>6429</v>
      </c>
      <c r="V10" s="15">
        <f t="shared" si="8"/>
        <v>7809</v>
      </c>
      <c r="W10" s="16">
        <f t="shared" si="6"/>
        <v>0.82328082981175565</v>
      </c>
    </row>
    <row r="11" spans="1:23" x14ac:dyDescent="0.3">
      <c r="D11" t="s">
        <v>221</v>
      </c>
      <c r="E11" t="s">
        <v>1106</v>
      </c>
      <c r="F11" s="15">
        <f>SUMIFS(F$34:F$183,$B$34:$B$183,$D11)</f>
        <v>4253</v>
      </c>
      <c r="G11" s="15">
        <f t="shared" ref="G11:V19" si="9">SUMIFS(G$34:G$183,$B$34:$B$183,$D11)</f>
        <v>2110946</v>
      </c>
      <c r="H11" s="84">
        <f t="shared" si="1"/>
        <v>201.47365209721141</v>
      </c>
      <c r="I11" s="15">
        <f t="shared" si="9"/>
        <v>4157</v>
      </c>
      <c r="J11" s="15">
        <f t="shared" si="9"/>
        <v>2117316</v>
      </c>
      <c r="K11" s="84">
        <f t="shared" si="2"/>
        <v>196.33347124378221</v>
      </c>
      <c r="L11" s="15">
        <f t="shared" si="9"/>
        <v>3972</v>
      </c>
      <c r="M11" s="15">
        <f t="shared" si="9"/>
        <v>2117316</v>
      </c>
      <c r="N11" s="84">
        <f t="shared" si="3"/>
        <v>187.59599417375583</v>
      </c>
      <c r="O11" s="15">
        <f t="shared" si="9"/>
        <v>2485</v>
      </c>
      <c r="P11" s="15">
        <f t="shared" si="9"/>
        <v>2913</v>
      </c>
      <c r="Q11" s="16">
        <f t="shared" si="4"/>
        <v>0.85307243391692411</v>
      </c>
      <c r="R11" s="15">
        <f t="shared" si="9"/>
        <v>2622</v>
      </c>
      <c r="S11" s="15">
        <f t="shared" si="9"/>
        <v>3071</v>
      </c>
      <c r="T11" s="16">
        <f t="shared" si="5"/>
        <v>0.85379355258873335</v>
      </c>
      <c r="U11" s="15">
        <f t="shared" si="9"/>
        <v>2545</v>
      </c>
      <c r="V11" s="15">
        <f t="shared" si="9"/>
        <v>3035</v>
      </c>
      <c r="W11" s="16">
        <f t="shared" si="6"/>
        <v>0.83855024711696868</v>
      </c>
    </row>
    <row r="12" spans="1:23" x14ac:dyDescent="0.3">
      <c r="D12" t="s">
        <v>236</v>
      </c>
      <c r="E12" t="s">
        <v>1107</v>
      </c>
      <c r="F12" s="15">
        <f t="shared" ref="F12:F19" si="10">SUMIFS(F$34:F$183,$B$34:$B$183,$D12)</f>
        <v>10166</v>
      </c>
      <c r="G12" s="15">
        <f t="shared" si="9"/>
        <v>5690521</v>
      </c>
      <c r="H12" s="84">
        <f t="shared" si="1"/>
        <v>178.64796562564305</v>
      </c>
      <c r="I12" s="15">
        <f t="shared" si="9"/>
        <v>9575</v>
      </c>
      <c r="J12" s="15">
        <f t="shared" si="9"/>
        <v>5715351</v>
      </c>
      <c r="K12" s="84">
        <f t="shared" si="2"/>
        <v>167.53126798336621</v>
      </c>
      <c r="L12" s="15">
        <f t="shared" si="9"/>
        <v>9181</v>
      </c>
      <c r="M12" s="15">
        <f t="shared" si="9"/>
        <v>5715351</v>
      </c>
      <c r="N12" s="84">
        <f t="shared" si="3"/>
        <v>160.63755314415511</v>
      </c>
      <c r="O12" s="15">
        <f t="shared" si="9"/>
        <v>4834</v>
      </c>
      <c r="P12" s="15">
        <f t="shared" si="9"/>
        <v>5911</v>
      </c>
      <c r="Q12" s="16">
        <f t="shared" si="4"/>
        <v>0.81779732701742514</v>
      </c>
      <c r="R12" s="15">
        <f t="shared" si="9"/>
        <v>7223</v>
      </c>
      <c r="S12" s="15">
        <f t="shared" si="9"/>
        <v>8797</v>
      </c>
      <c r="T12" s="16">
        <f t="shared" si="5"/>
        <v>0.82107536660225078</v>
      </c>
      <c r="U12" s="15">
        <f t="shared" si="9"/>
        <v>5495</v>
      </c>
      <c r="V12" s="15">
        <f t="shared" si="9"/>
        <v>6494</v>
      </c>
      <c r="W12" s="16">
        <f t="shared" si="6"/>
        <v>0.84616569140745301</v>
      </c>
    </row>
    <row r="13" spans="1:23" x14ac:dyDescent="0.3">
      <c r="D13" t="s">
        <v>245</v>
      </c>
      <c r="E13" t="s">
        <v>1108</v>
      </c>
      <c r="F13" s="15">
        <f t="shared" si="10"/>
        <v>6515</v>
      </c>
      <c r="G13" s="15">
        <f t="shared" si="9"/>
        <v>4272970</v>
      </c>
      <c r="H13" s="84">
        <f t="shared" si="1"/>
        <v>152.47006180712711</v>
      </c>
      <c r="I13" s="15">
        <f t="shared" si="9"/>
        <v>6381</v>
      </c>
      <c r="J13" s="15">
        <f t="shared" si="9"/>
        <v>4291649</v>
      </c>
      <c r="K13" s="84">
        <f t="shared" si="2"/>
        <v>148.68410720448014</v>
      </c>
      <c r="L13" s="15">
        <f t="shared" si="9"/>
        <v>6218</v>
      </c>
      <c r="M13" s="15">
        <f t="shared" si="9"/>
        <v>4291649</v>
      </c>
      <c r="N13" s="84">
        <f t="shared" si="3"/>
        <v>144.88603331726338</v>
      </c>
      <c r="O13" s="15">
        <f t="shared" si="9"/>
        <v>3424</v>
      </c>
      <c r="P13" s="15">
        <f t="shared" si="9"/>
        <v>4105</v>
      </c>
      <c r="Q13" s="16">
        <f t="shared" si="4"/>
        <v>0.8341047503045067</v>
      </c>
      <c r="R13" s="15">
        <f t="shared" si="9"/>
        <v>4666</v>
      </c>
      <c r="S13" s="15">
        <f t="shared" si="9"/>
        <v>5434</v>
      </c>
      <c r="T13" s="16">
        <f t="shared" si="5"/>
        <v>0.85866764814133234</v>
      </c>
      <c r="U13" s="15">
        <f t="shared" si="9"/>
        <v>3512</v>
      </c>
      <c r="V13" s="15">
        <f t="shared" si="9"/>
        <v>4171</v>
      </c>
      <c r="W13" s="16">
        <f t="shared" si="6"/>
        <v>0.84200431551186761</v>
      </c>
    </row>
    <row r="14" spans="1:23" x14ac:dyDescent="0.3">
      <c r="D14" t="s">
        <v>254</v>
      </c>
      <c r="E14" t="s">
        <v>1109</v>
      </c>
      <c r="F14" s="15">
        <f t="shared" si="10"/>
        <v>5450</v>
      </c>
      <c r="G14" s="15">
        <f t="shared" si="9"/>
        <v>3744729</v>
      </c>
      <c r="H14" s="84">
        <f t="shared" si="1"/>
        <v>145.53790140755177</v>
      </c>
      <c r="I14" s="15">
        <f t="shared" si="9"/>
        <v>5700</v>
      </c>
      <c r="J14" s="15">
        <f t="shared" si="9"/>
        <v>3782923</v>
      </c>
      <c r="K14" s="84">
        <f t="shared" si="2"/>
        <v>150.67713511483052</v>
      </c>
      <c r="L14" s="15">
        <f t="shared" si="9"/>
        <v>5567</v>
      </c>
      <c r="M14" s="15">
        <f t="shared" si="9"/>
        <v>3782923</v>
      </c>
      <c r="N14" s="84">
        <f t="shared" si="3"/>
        <v>147.16133529548446</v>
      </c>
      <c r="O14" s="15">
        <f t="shared" si="9"/>
        <v>2188</v>
      </c>
      <c r="P14" s="15">
        <f t="shared" si="9"/>
        <v>2665</v>
      </c>
      <c r="Q14" s="16">
        <f t="shared" si="4"/>
        <v>0.8210131332082552</v>
      </c>
      <c r="R14" s="15">
        <f t="shared" si="9"/>
        <v>3125</v>
      </c>
      <c r="S14" s="15">
        <f t="shared" si="9"/>
        <v>3774</v>
      </c>
      <c r="T14" s="16">
        <f t="shared" si="5"/>
        <v>0.82803391626921041</v>
      </c>
      <c r="U14" s="15">
        <f t="shared" si="9"/>
        <v>2521</v>
      </c>
      <c r="V14" s="15">
        <f t="shared" si="9"/>
        <v>3132</v>
      </c>
      <c r="W14" s="16">
        <f t="shared" si="6"/>
        <v>0.80491698595146866</v>
      </c>
    </row>
    <row r="15" spans="1:23" x14ac:dyDescent="0.3">
      <c r="D15" t="s">
        <v>263</v>
      </c>
      <c r="E15" t="s">
        <v>1110</v>
      </c>
      <c r="F15" s="15">
        <f t="shared" si="10"/>
        <v>6702</v>
      </c>
      <c r="G15" s="15">
        <f t="shared" si="9"/>
        <v>4538423</v>
      </c>
      <c r="H15" s="84">
        <f t="shared" si="1"/>
        <v>147.67244040496004</v>
      </c>
      <c r="I15" s="15">
        <f t="shared" si="9"/>
        <v>6296</v>
      </c>
      <c r="J15" s="15">
        <f t="shared" si="9"/>
        <v>4577802</v>
      </c>
      <c r="K15" s="84">
        <f t="shared" si="2"/>
        <v>137.53325285803098</v>
      </c>
      <c r="L15" s="15">
        <f t="shared" si="9"/>
        <v>6207</v>
      </c>
      <c r="M15" s="15">
        <f t="shared" si="9"/>
        <v>4577802</v>
      </c>
      <c r="N15" s="84">
        <f t="shared" si="3"/>
        <v>135.5890883878333</v>
      </c>
      <c r="O15" s="15">
        <f t="shared" si="9"/>
        <v>3124</v>
      </c>
      <c r="P15" s="15">
        <f t="shared" si="9"/>
        <v>3895</v>
      </c>
      <c r="Q15" s="16">
        <f t="shared" si="4"/>
        <v>0.8020539152759949</v>
      </c>
      <c r="R15" s="15">
        <f t="shared" si="9"/>
        <v>5224.0298796559373</v>
      </c>
      <c r="S15" s="15">
        <f t="shared" si="9"/>
        <v>6246.1908760179067</v>
      </c>
      <c r="T15" s="16">
        <f t="shared" si="5"/>
        <v>0.83635450522549171</v>
      </c>
      <c r="U15" s="15">
        <f t="shared" si="9"/>
        <v>3187</v>
      </c>
      <c r="V15" s="15">
        <f t="shared" si="9"/>
        <v>3999</v>
      </c>
      <c r="W15" s="16">
        <f t="shared" si="6"/>
        <v>0.79694923730932732</v>
      </c>
    </row>
    <row r="16" spans="1:23" x14ac:dyDescent="0.3">
      <c r="D16" t="s">
        <v>270</v>
      </c>
      <c r="E16" t="s">
        <v>1111</v>
      </c>
      <c r="F16" s="15">
        <f t="shared" si="10"/>
        <v>6205</v>
      </c>
      <c r="G16" s="15">
        <f t="shared" si="9"/>
        <v>4815235</v>
      </c>
      <c r="H16" s="84">
        <f t="shared" si="1"/>
        <v>128.8618312501882</v>
      </c>
      <c r="I16" s="15">
        <f t="shared" si="9"/>
        <v>6594</v>
      </c>
      <c r="J16" s="15">
        <f t="shared" si="9"/>
        <v>4843991</v>
      </c>
      <c r="K16" s="84">
        <f t="shared" si="2"/>
        <v>136.12742055053366</v>
      </c>
      <c r="L16" s="15">
        <f t="shared" si="9"/>
        <v>5710</v>
      </c>
      <c r="M16" s="15">
        <f t="shared" si="9"/>
        <v>4843991</v>
      </c>
      <c r="N16" s="84">
        <f t="shared" si="3"/>
        <v>117.87800596656764</v>
      </c>
      <c r="O16" s="15">
        <f t="shared" si="9"/>
        <v>3470</v>
      </c>
      <c r="P16" s="15">
        <f t="shared" si="9"/>
        <v>4302</v>
      </c>
      <c r="Q16" s="16">
        <f t="shared" si="4"/>
        <v>0.80660158066015808</v>
      </c>
      <c r="R16" s="15">
        <f t="shared" si="9"/>
        <v>3210</v>
      </c>
      <c r="S16" s="15">
        <f t="shared" si="9"/>
        <v>3869</v>
      </c>
      <c r="T16" s="16">
        <f t="shared" si="5"/>
        <v>0.82967174980615144</v>
      </c>
      <c r="U16" s="15">
        <f t="shared" si="9"/>
        <v>4305</v>
      </c>
      <c r="V16" s="15">
        <f t="shared" si="9"/>
        <v>5264</v>
      </c>
      <c r="W16" s="16">
        <f t="shared" si="6"/>
        <v>0.81781914893617025</v>
      </c>
    </row>
    <row r="17" spans="4:23" x14ac:dyDescent="0.3">
      <c r="D17" t="s">
        <v>276</v>
      </c>
      <c r="E17" t="s">
        <v>1112</v>
      </c>
      <c r="F17" s="15">
        <f t="shared" si="10"/>
        <v>4474</v>
      </c>
      <c r="G17" s="15">
        <f t="shared" si="9"/>
        <v>6787882</v>
      </c>
      <c r="H17" s="84">
        <f t="shared" si="1"/>
        <v>65.911575952557811</v>
      </c>
      <c r="I17" s="15">
        <f t="shared" si="9"/>
        <v>4836.0606623336425</v>
      </c>
      <c r="J17" s="15">
        <f t="shared" si="9"/>
        <v>6823642</v>
      </c>
      <c r="K17" s="84">
        <f t="shared" si="2"/>
        <v>70.872133419860575</v>
      </c>
      <c r="L17" s="15">
        <f t="shared" si="9"/>
        <v>4178</v>
      </c>
      <c r="M17" s="15">
        <f t="shared" si="9"/>
        <v>6823642</v>
      </c>
      <c r="N17" s="84">
        <f t="shared" si="3"/>
        <v>61.228300077876305</v>
      </c>
      <c r="O17" s="15">
        <f t="shared" si="9"/>
        <v>4951</v>
      </c>
      <c r="P17" s="15">
        <f t="shared" si="9"/>
        <v>5790</v>
      </c>
      <c r="Q17" s="16">
        <f t="shared" si="4"/>
        <v>0.85509499136442146</v>
      </c>
      <c r="R17" s="15">
        <f t="shared" si="9"/>
        <v>9160.9433333333327</v>
      </c>
      <c r="S17" s="15">
        <f t="shared" si="9"/>
        <v>10414</v>
      </c>
      <c r="T17" s="16">
        <f t="shared" si="5"/>
        <v>0.8796757569937903</v>
      </c>
      <c r="U17" s="15">
        <f t="shared" si="9"/>
        <v>5408</v>
      </c>
      <c r="V17" s="15">
        <f t="shared" si="9"/>
        <v>6205</v>
      </c>
      <c r="W17" s="16">
        <f t="shared" si="6"/>
        <v>0.87155519742143428</v>
      </c>
    </row>
    <row r="18" spans="4:23" x14ac:dyDescent="0.3">
      <c r="D18" t="s">
        <v>283</v>
      </c>
      <c r="E18" t="s">
        <v>1113</v>
      </c>
      <c r="F18" s="15">
        <f t="shared" si="10"/>
        <v>9670</v>
      </c>
      <c r="G18" s="15">
        <f t="shared" si="9"/>
        <v>7096009</v>
      </c>
      <c r="H18" s="84">
        <f t="shared" si="1"/>
        <v>136.27378432017207</v>
      </c>
      <c r="I18" s="15">
        <f t="shared" si="9"/>
        <v>9608</v>
      </c>
      <c r="J18" s="15">
        <f t="shared" si="9"/>
        <v>7136960</v>
      </c>
      <c r="K18" s="84">
        <f t="shared" si="2"/>
        <v>134.62314486840336</v>
      </c>
      <c r="L18" s="15">
        <f t="shared" si="9"/>
        <v>9630</v>
      </c>
      <c r="M18" s="15">
        <f t="shared" si="9"/>
        <v>7136960</v>
      </c>
      <c r="N18" s="84">
        <f t="shared" si="3"/>
        <v>134.93139936331434</v>
      </c>
      <c r="O18" s="15">
        <f t="shared" si="9"/>
        <v>4816</v>
      </c>
      <c r="P18" s="15">
        <f t="shared" si="9"/>
        <v>6012</v>
      </c>
      <c r="Q18" s="16">
        <f t="shared" si="4"/>
        <v>0.80106453759148366</v>
      </c>
      <c r="R18" s="15">
        <f t="shared" si="9"/>
        <v>7159.7</v>
      </c>
      <c r="S18" s="15">
        <f t="shared" si="9"/>
        <v>8568</v>
      </c>
      <c r="T18" s="16">
        <f t="shared" si="5"/>
        <v>0.83563258636788051</v>
      </c>
      <c r="U18" s="15">
        <f t="shared" si="9"/>
        <v>6569</v>
      </c>
      <c r="V18" s="15">
        <f t="shared" si="9"/>
        <v>7994</v>
      </c>
      <c r="W18" s="16">
        <f t="shared" si="6"/>
        <v>0.82174130597948458</v>
      </c>
    </row>
    <row r="19" spans="4:23" x14ac:dyDescent="0.3">
      <c r="D19" t="s">
        <v>291</v>
      </c>
      <c r="E19" t="s">
        <v>1114</v>
      </c>
      <c r="F19" s="15">
        <f t="shared" si="10"/>
        <v>6919</v>
      </c>
      <c r="G19" s="15">
        <f t="shared" si="9"/>
        <v>4426075</v>
      </c>
      <c r="H19" s="84">
        <f t="shared" si="1"/>
        <v>156.32360499991529</v>
      </c>
      <c r="I19" s="15">
        <f t="shared" si="9"/>
        <v>7207</v>
      </c>
      <c r="J19" s="15">
        <f t="shared" si="9"/>
        <v>4462839</v>
      </c>
      <c r="K19" s="84">
        <f t="shared" si="2"/>
        <v>161.48913281433633</v>
      </c>
      <c r="L19" s="15">
        <f t="shared" si="9"/>
        <v>6359</v>
      </c>
      <c r="M19" s="15">
        <f t="shared" si="9"/>
        <v>4462839</v>
      </c>
      <c r="N19" s="84">
        <f t="shared" si="3"/>
        <v>142.48777515836892</v>
      </c>
      <c r="O19" s="15">
        <f t="shared" si="9"/>
        <v>3870</v>
      </c>
      <c r="P19" s="15">
        <f t="shared" si="9"/>
        <v>4619</v>
      </c>
      <c r="Q19" s="16">
        <f t="shared" si="4"/>
        <v>0.83784368911019702</v>
      </c>
      <c r="R19" s="15">
        <f t="shared" si="9"/>
        <v>8108</v>
      </c>
      <c r="S19" s="15">
        <f t="shared" si="9"/>
        <v>9763.6427307000013</v>
      </c>
      <c r="T19" s="16">
        <f t="shared" si="5"/>
        <v>0.83042776386172623</v>
      </c>
      <c r="U19" s="15">
        <f t="shared" si="9"/>
        <v>3579</v>
      </c>
      <c r="V19" s="15">
        <f t="shared" si="9"/>
        <v>4463</v>
      </c>
      <c r="W19" s="16">
        <f t="shared" si="6"/>
        <v>0.80192695496302935</v>
      </c>
    </row>
    <row r="20" spans="4:23" x14ac:dyDescent="0.3">
      <c r="D20" t="s">
        <v>220</v>
      </c>
      <c r="E20" t="s">
        <v>216</v>
      </c>
      <c r="F20" s="15">
        <f>SUMIFS(F$34:F$183,$C$34:$C$183,$D20)</f>
        <v>6515</v>
      </c>
      <c r="G20" s="15">
        <f t="shared" ref="G20:V33" si="11">SUMIFS(G$34:G$183,$C$34:$C$183,$D20)</f>
        <v>4272970</v>
      </c>
      <c r="H20" s="84">
        <f t="shared" si="1"/>
        <v>152.47006180712711</v>
      </c>
      <c r="I20" s="15">
        <f t="shared" si="11"/>
        <v>6381</v>
      </c>
      <c r="J20" s="15">
        <f t="shared" si="11"/>
        <v>4291649</v>
      </c>
      <c r="K20" s="84">
        <f t="shared" si="2"/>
        <v>148.68410720448014</v>
      </c>
      <c r="L20" s="15">
        <f t="shared" si="11"/>
        <v>6218</v>
      </c>
      <c r="M20" s="15">
        <f t="shared" si="11"/>
        <v>4291649</v>
      </c>
      <c r="N20" s="84">
        <f t="shared" si="3"/>
        <v>144.88603331726338</v>
      </c>
      <c r="O20" s="15">
        <f t="shared" si="11"/>
        <v>3424</v>
      </c>
      <c r="P20" s="15">
        <f t="shared" si="11"/>
        <v>4105</v>
      </c>
      <c r="Q20" s="16">
        <f t="shared" si="4"/>
        <v>0.8341047503045067</v>
      </c>
      <c r="R20" s="15">
        <f t="shared" si="11"/>
        <v>4666</v>
      </c>
      <c r="S20" s="15">
        <f t="shared" si="11"/>
        <v>5434</v>
      </c>
      <c r="T20" s="16">
        <f t="shared" si="5"/>
        <v>0.85866764814133234</v>
      </c>
      <c r="U20" s="15">
        <f t="shared" si="11"/>
        <v>3512</v>
      </c>
      <c r="V20" s="15">
        <f t="shared" si="11"/>
        <v>4171</v>
      </c>
      <c r="W20" s="16">
        <f t="shared" si="6"/>
        <v>0.84200431551186761</v>
      </c>
    </row>
    <row r="21" spans="4:23" x14ac:dyDescent="0.3">
      <c r="D21" t="s">
        <v>234</v>
      </c>
      <c r="E21" t="s">
        <v>235</v>
      </c>
      <c r="F21" s="15">
        <f t="shared" ref="F21:F33" si="12">SUMIFS(F$34:F$183,$C$34:$C$183,$D21)</f>
        <v>5037</v>
      </c>
      <c r="G21" s="15">
        <f t="shared" si="11"/>
        <v>2516976</v>
      </c>
      <c r="H21" s="84">
        <f t="shared" si="1"/>
        <v>200.12109769819023</v>
      </c>
      <c r="I21" s="15">
        <f t="shared" si="11"/>
        <v>4941</v>
      </c>
      <c r="J21" s="15">
        <f t="shared" si="11"/>
        <v>2523067</v>
      </c>
      <c r="K21" s="84">
        <f t="shared" si="2"/>
        <v>195.83308727037374</v>
      </c>
      <c r="L21" s="15">
        <f t="shared" si="11"/>
        <v>4679</v>
      </c>
      <c r="M21" s="15">
        <f t="shared" si="11"/>
        <v>2523067</v>
      </c>
      <c r="N21" s="84">
        <f t="shared" si="3"/>
        <v>185.44890008866193</v>
      </c>
      <c r="O21" s="15">
        <f t="shared" si="11"/>
        <v>2666</v>
      </c>
      <c r="P21" s="15">
        <f t="shared" si="11"/>
        <v>3126</v>
      </c>
      <c r="Q21" s="16">
        <f t="shared" si="4"/>
        <v>0.85284708893154193</v>
      </c>
      <c r="R21" s="15">
        <f t="shared" si="11"/>
        <v>3068</v>
      </c>
      <c r="S21" s="15">
        <f t="shared" si="11"/>
        <v>3560</v>
      </c>
      <c r="T21" s="16">
        <f t="shared" si="5"/>
        <v>0.86179775280898874</v>
      </c>
      <c r="U21" s="15">
        <f t="shared" si="11"/>
        <v>2740</v>
      </c>
      <c r="V21" s="15">
        <f t="shared" si="11"/>
        <v>3270</v>
      </c>
      <c r="W21" s="16">
        <f t="shared" si="6"/>
        <v>0.8379204892966361</v>
      </c>
    </row>
    <row r="22" spans="4:23" x14ac:dyDescent="0.3">
      <c r="D22" t="s">
        <v>243</v>
      </c>
      <c r="E22" t="s">
        <v>244</v>
      </c>
      <c r="F22" s="15">
        <f t="shared" si="12"/>
        <v>3513</v>
      </c>
      <c r="G22" s="15">
        <f t="shared" si="11"/>
        <v>1962994</v>
      </c>
      <c r="H22" s="84">
        <f t="shared" si="1"/>
        <v>178.96132132854203</v>
      </c>
      <c r="I22" s="15">
        <f t="shared" si="11"/>
        <v>3460</v>
      </c>
      <c r="J22" s="15">
        <f t="shared" si="11"/>
        <v>1970434</v>
      </c>
      <c r="K22" s="84">
        <f t="shared" si="2"/>
        <v>175.59583320222856</v>
      </c>
      <c r="L22" s="15">
        <f t="shared" si="11"/>
        <v>2984</v>
      </c>
      <c r="M22" s="15">
        <f t="shared" si="11"/>
        <v>1970434</v>
      </c>
      <c r="N22" s="84">
        <f t="shared" si="3"/>
        <v>151.43871857671965</v>
      </c>
      <c r="O22" s="15">
        <f t="shared" si="11"/>
        <v>1573</v>
      </c>
      <c r="P22" s="15">
        <f t="shared" si="11"/>
        <v>1938</v>
      </c>
      <c r="Q22" s="16">
        <f t="shared" si="4"/>
        <v>0.81166150670794635</v>
      </c>
      <c r="R22" s="15">
        <f t="shared" si="11"/>
        <v>2929</v>
      </c>
      <c r="S22" s="15">
        <f t="shared" si="11"/>
        <v>3576</v>
      </c>
      <c r="T22" s="16">
        <f t="shared" si="5"/>
        <v>0.81907158836689042</v>
      </c>
      <c r="U22" s="15">
        <f t="shared" si="11"/>
        <v>1723</v>
      </c>
      <c r="V22" s="15">
        <f t="shared" si="11"/>
        <v>2018</v>
      </c>
      <c r="W22" s="16">
        <f t="shared" si="6"/>
        <v>0.85381565906838452</v>
      </c>
    </row>
    <row r="23" spans="4:23" x14ac:dyDescent="0.3">
      <c r="D23" t="s">
        <v>252</v>
      </c>
      <c r="E23" t="s">
        <v>253</v>
      </c>
      <c r="F23" s="15">
        <f t="shared" si="12"/>
        <v>3580</v>
      </c>
      <c r="G23" s="15">
        <f t="shared" si="11"/>
        <v>2151326</v>
      </c>
      <c r="H23" s="84">
        <f t="shared" si="1"/>
        <v>166.40899612611011</v>
      </c>
      <c r="I23" s="15">
        <f t="shared" si="11"/>
        <v>3097</v>
      </c>
      <c r="J23" s="15">
        <f t="shared" si="11"/>
        <v>2163942</v>
      </c>
      <c r="K23" s="84">
        <f t="shared" si="2"/>
        <v>143.11843847940472</v>
      </c>
      <c r="L23" s="15">
        <f t="shared" si="11"/>
        <v>3377</v>
      </c>
      <c r="M23" s="15">
        <f t="shared" si="11"/>
        <v>2163942</v>
      </c>
      <c r="N23" s="84">
        <f t="shared" si="3"/>
        <v>156.05778713107838</v>
      </c>
      <c r="O23" s="15">
        <f t="shared" si="11"/>
        <v>2033</v>
      </c>
      <c r="P23" s="15">
        <f t="shared" si="11"/>
        <v>2523</v>
      </c>
      <c r="Q23" s="16">
        <f t="shared" si="4"/>
        <v>0.80578676179151798</v>
      </c>
      <c r="R23" s="15">
        <f t="shared" si="11"/>
        <v>2810</v>
      </c>
      <c r="S23" s="15">
        <f t="shared" si="11"/>
        <v>3507</v>
      </c>
      <c r="T23" s="16">
        <f t="shared" si="5"/>
        <v>0.80125463358996296</v>
      </c>
      <c r="U23" s="15">
        <f t="shared" si="11"/>
        <v>2187</v>
      </c>
      <c r="V23" s="15">
        <f t="shared" si="11"/>
        <v>2661</v>
      </c>
      <c r="W23" s="16">
        <f t="shared" si="6"/>
        <v>0.8218714768883878</v>
      </c>
    </row>
    <row r="24" spans="4:23" x14ac:dyDescent="0.3">
      <c r="D24" t="s">
        <v>261</v>
      </c>
      <c r="E24" t="s">
        <v>262</v>
      </c>
      <c r="F24" s="15">
        <f t="shared" si="12"/>
        <v>2289</v>
      </c>
      <c r="G24" s="15">
        <f t="shared" si="11"/>
        <v>1170171</v>
      </c>
      <c r="H24" s="84">
        <f t="shared" si="1"/>
        <v>195.61243613112956</v>
      </c>
      <c r="I24" s="15">
        <f t="shared" si="11"/>
        <v>2234</v>
      </c>
      <c r="J24" s="15">
        <f t="shared" si="11"/>
        <v>1175224</v>
      </c>
      <c r="K24" s="84">
        <f t="shared" si="2"/>
        <v>190.09142086955339</v>
      </c>
      <c r="L24" s="15">
        <f t="shared" si="11"/>
        <v>2113</v>
      </c>
      <c r="M24" s="15">
        <f t="shared" si="11"/>
        <v>1175224</v>
      </c>
      <c r="N24" s="84">
        <f t="shared" si="3"/>
        <v>179.79551132379868</v>
      </c>
      <c r="O24" s="15">
        <f t="shared" si="11"/>
        <v>1047</v>
      </c>
      <c r="P24" s="15">
        <f t="shared" si="11"/>
        <v>1237</v>
      </c>
      <c r="Q24" s="16">
        <f t="shared" si="4"/>
        <v>0.84640258690379955</v>
      </c>
      <c r="R24" s="15">
        <f t="shared" si="11"/>
        <v>1038</v>
      </c>
      <c r="S24" s="15">
        <f t="shared" si="11"/>
        <v>1225</v>
      </c>
      <c r="T24" s="16">
        <f t="shared" si="5"/>
        <v>0.84734693877551015</v>
      </c>
      <c r="U24" s="15">
        <f t="shared" si="11"/>
        <v>1390</v>
      </c>
      <c r="V24" s="15">
        <f t="shared" si="11"/>
        <v>1580</v>
      </c>
      <c r="W24" s="16">
        <f t="shared" si="6"/>
        <v>0.879746835443038</v>
      </c>
    </row>
    <row r="25" spans="4:23" x14ac:dyDescent="0.3">
      <c r="D25" t="s">
        <v>268</v>
      </c>
      <c r="E25" t="s">
        <v>269</v>
      </c>
      <c r="F25" s="15">
        <f t="shared" si="12"/>
        <v>4620</v>
      </c>
      <c r="G25" s="15">
        <f t="shared" si="11"/>
        <v>3019441</v>
      </c>
      <c r="H25" s="84">
        <f t="shared" si="1"/>
        <v>153.00845421387601</v>
      </c>
      <c r="I25" s="15">
        <f t="shared" si="11"/>
        <v>4695</v>
      </c>
      <c r="J25" s="15">
        <f t="shared" si="11"/>
        <v>3043263</v>
      </c>
      <c r="K25" s="84">
        <f t="shared" si="2"/>
        <v>154.27519737860317</v>
      </c>
      <c r="L25" s="15">
        <f t="shared" si="11"/>
        <v>4249</v>
      </c>
      <c r="M25" s="15">
        <f t="shared" si="11"/>
        <v>3043263</v>
      </c>
      <c r="N25" s="84">
        <f t="shared" si="3"/>
        <v>139.61987511430988</v>
      </c>
      <c r="O25" s="15">
        <f t="shared" si="11"/>
        <v>1368</v>
      </c>
      <c r="P25" s="15">
        <f t="shared" si="11"/>
        <v>1678</v>
      </c>
      <c r="Q25" s="16">
        <f t="shared" si="4"/>
        <v>0.81525625744934449</v>
      </c>
      <c r="R25" s="15">
        <f t="shared" si="11"/>
        <v>3889</v>
      </c>
      <c r="S25" s="15">
        <f t="shared" si="11"/>
        <v>4700</v>
      </c>
      <c r="T25" s="16">
        <f t="shared" si="5"/>
        <v>0.82744680851063834</v>
      </c>
      <c r="U25" s="15">
        <f t="shared" si="11"/>
        <v>1506</v>
      </c>
      <c r="V25" s="15">
        <f t="shared" si="11"/>
        <v>1933</v>
      </c>
      <c r="W25" s="16">
        <f t="shared" si="6"/>
        <v>0.77909984480082772</v>
      </c>
    </row>
    <row r="26" spans="4:23" x14ac:dyDescent="0.3">
      <c r="D26" t="s">
        <v>274</v>
      </c>
      <c r="E26" t="s">
        <v>275</v>
      </c>
      <c r="F26" s="15">
        <f t="shared" si="12"/>
        <v>4754</v>
      </c>
      <c r="G26" s="15">
        <f t="shared" si="11"/>
        <v>3254611</v>
      </c>
      <c r="H26" s="84">
        <f t="shared" si="1"/>
        <v>146.06968390385211</v>
      </c>
      <c r="I26" s="15">
        <f t="shared" si="11"/>
        <v>4348</v>
      </c>
      <c r="J26" s="15">
        <f t="shared" si="11"/>
        <v>3284410</v>
      </c>
      <c r="K26" s="84">
        <f t="shared" si="2"/>
        <v>132.38298507190026</v>
      </c>
      <c r="L26" s="15">
        <f t="shared" si="11"/>
        <v>4682</v>
      </c>
      <c r="M26" s="15">
        <f t="shared" si="11"/>
        <v>3284410</v>
      </c>
      <c r="N26" s="84">
        <f t="shared" si="3"/>
        <v>142.55223921495792</v>
      </c>
      <c r="O26" s="15">
        <f t="shared" si="11"/>
        <v>2440</v>
      </c>
      <c r="P26" s="15">
        <f t="shared" si="11"/>
        <v>3042</v>
      </c>
      <c r="Q26" s="16">
        <f t="shared" si="4"/>
        <v>0.8021038790269559</v>
      </c>
      <c r="R26" s="15">
        <f t="shared" si="11"/>
        <v>2946.0298796559373</v>
      </c>
      <c r="S26" s="15">
        <f t="shared" si="11"/>
        <v>3505.1908760179072</v>
      </c>
      <c r="T26" s="16">
        <f t="shared" si="5"/>
        <v>0.84047630610142177</v>
      </c>
      <c r="U26" s="15">
        <f t="shared" si="11"/>
        <v>2529</v>
      </c>
      <c r="V26" s="15">
        <f t="shared" si="11"/>
        <v>3177</v>
      </c>
      <c r="W26" s="16">
        <f t="shared" si="6"/>
        <v>0.79603399433427757</v>
      </c>
    </row>
    <row r="27" spans="4:23" x14ac:dyDescent="0.3">
      <c r="D27" t="s">
        <v>281</v>
      </c>
      <c r="E27" t="s">
        <v>282</v>
      </c>
      <c r="F27" s="15">
        <f t="shared" si="12"/>
        <v>4584</v>
      </c>
      <c r="G27" s="15">
        <f t="shared" si="11"/>
        <v>3622421</v>
      </c>
      <c r="H27" s="84">
        <f t="shared" si="1"/>
        <v>126.54520278012964</v>
      </c>
      <c r="I27" s="15">
        <f t="shared" si="11"/>
        <v>4868</v>
      </c>
      <c r="J27" s="15">
        <f t="shared" si="11"/>
        <v>3651448</v>
      </c>
      <c r="K27" s="84">
        <f t="shared" si="2"/>
        <v>133.31697452627014</v>
      </c>
      <c r="L27" s="15">
        <f t="shared" si="11"/>
        <v>4414</v>
      </c>
      <c r="M27" s="15">
        <f t="shared" si="11"/>
        <v>3651448</v>
      </c>
      <c r="N27" s="84">
        <f t="shared" si="3"/>
        <v>120.88355085434601</v>
      </c>
      <c r="O27" s="15">
        <f t="shared" si="11"/>
        <v>2301</v>
      </c>
      <c r="P27" s="15">
        <f t="shared" si="11"/>
        <v>2800</v>
      </c>
      <c r="Q27" s="16">
        <f t="shared" si="4"/>
        <v>0.82178571428571423</v>
      </c>
      <c r="R27" s="15">
        <f t="shared" si="11"/>
        <v>2503</v>
      </c>
      <c r="S27" s="15">
        <f t="shared" si="11"/>
        <v>2974</v>
      </c>
      <c r="T27" s="16">
        <f t="shared" si="5"/>
        <v>0.84162743779421656</v>
      </c>
      <c r="U27" s="15">
        <f t="shared" si="11"/>
        <v>2989</v>
      </c>
      <c r="V27" s="15">
        <f t="shared" si="11"/>
        <v>3528</v>
      </c>
      <c r="W27" s="16">
        <f t="shared" si="6"/>
        <v>0.84722222222222221</v>
      </c>
    </row>
    <row r="28" spans="4:23" x14ac:dyDescent="0.3">
      <c r="D28" t="s">
        <v>289</v>
      </c>
      <c r="E28" t="s">
        <v>290</v>
      </c>
      <c r="F28" s="15">
        <f t="shared" si="12"/>
        <v>4534</v>
      </c>
      <c r="G28" s="15">
        <f t="shared" si="11"/>
        <v>3400809</v>
      </c>
      <c r="H28" s="84">
        <f t="shared" si="1"/>
        <v>133.32121856887582</v>
      </c>
      <c r="I28" s="15">
        <f t="shared" si="11"/>
        <v>4861</v>
      </c>
      <c r="J28" s="15">
        <f t="shared" si="11"/>
        <v>3425469</v>
      </c>
      <c r="K28" s="84">
        <f t="shared" si="2"/>
        <v>141.90757528385166</v>
      </c>
      <c r="L28" s="15">
        <f t="shared" si="11"/>
        <v>4316</v>
      </c>
      <c r="M28" s="15">
        <f t="shared" si="11"/>
        <v>3425469</v>
      </c>
      <c r="N28" s="84">
        <f t="shared" si="3"/>
        <v>125.99734518105403</v>
      </c>
      <c r="O28" s="15">
        <f t="shared" si="11"/>
        <v>2820</v>
      </c>
      <c r="P28" s="15">
        <f t="shared" si="11"/>
        <v>3533</v>
      </c>
      <c r="Q28" s="16">
        <f t="shared" si="4"/>
        <v>0.79818850834984434</v>
      </c>
      <c r="R28" s="15">
        <f t="shared" si="11"/>
        <v>2454</v>
      </c>
      <c r="S28" s="15">
        <f t="shared" si="11"/>
        <v>2984</v>
      </c>
      <c r="T28" s="16">
        <f t="shared" si="5"/>
        <v>0.82238605898123329</v>
      </c>
      <c r="U28" s="15">
        <f t="shared" si="11"/>
        <v>3129</v>
      </c>
      <c r="V28" s="15">
        <f t="shared" si="11"/>
        <v>3942</v>
      </c>
      <c r="W28" s="16">
        <f t="shared" si="6"/>
        <v>0.79375951293759517</v>
      </c>
    </row>
    <row r="29" spans="4:23" x14ac:dyDescent="0.3">
      <c r="D29" t="s">
        <v>296</v>
      </c>
      <c r="E29" t="s">
        <v>297</v>
      </c>
      <c r="F29" s="15">
        <f t="shared" si="12"/>
        <v>3982</v>
      </c>
      <c r="G29" s="15">
        <f t="shared" si="11"/>
        <v>2471525</v>
      </c>
      <c r="H29" s="84">
        <f t="shared" si="1"/>
        <v>161.11510100039447</v>
      </c>
      <c r="I29" s="15">
        <f t="shared" si="11"/>
        <v>3831</v>
      </c>
      <c r="J29" s="15">
        <f t="shared" si="11"/>
        <v>2491901</v>
      </c>
      <c r="K29" s="84">
        <f t="shared" si="2"/>
        <v>153.738049786087</v>
      </c>
      <c r="L29" s="15">
        <f t="shared" si="11"/>
        <v>3813</v>
      </c>
      <c r="M29" s="15">
        <f t="shared" si="11"/>
        <v>2491901</v>
      </c>
      <c r="N29" s="84">
        <f t="shared" si="3"/>
        <v>153.01570969312183</v>
      </c>
      <c r="O29" s="15">
        <f t="shared" si="11"/>
        <v>2204</v>
      </c>
      <c r="P29" s="15">
        <f t="shared" si="11"/>
        <v>2660</v>
      </c>
      <c r="Q29" s="16">
        <f t="shared" si="4"/>
        <v>0.82857142857142863</v>
      </c>
      <c r="R29" s="15">
        <f t="shared" si="11"/>
        <v>4714</v>
      </c>
      <c r="S29" s="15">
        <f t="shared" si="11"/>
        <v>5799</v>
      </c>
      <c r="T29" s="16">
        <f t="shared" si="5"/>
        <v>0.81289877565097435</v>
      </c>
      <c r="U29" s="15">
        <f t="shared" si="11"/>
        <v>1984</v>
      </c>
      <c r="V29" s="15">
        <f t="shared" si="11"/>
        <v>2528</v>
      </c>
      <c r="W29" s="16">
        <f t="shared" si="6"/>
        <v>0.78481012658227844</v>
      </c>
    </row>
    <row r="30" spans="4:23" x14ac:dyDescent="0.3">
      <c r="D30" t="s">
        <v>302</v>
      </c>
      <c r="E30" t="s">
        <v>303</v>
      </c>
      <c r="F30" s="15">
        <f t="shared" si="12"/>
        <v>2937</v>
      </c>
      <c r="G30" s="15">
        <f t="shared" si="11"/>
        <v>1954550</v>
      </c>
      <c r="H30" s="84">
        <f t="shared" si="1"/>
        <v>150.26476682612366</v>
      </c>
      <c r="I30" s="15">
        <f t="shared" si="11"/>
        <v>3376</v>
      </c>
      <c r="J30" s="15">
        <f t="shared" si="11"/>
        <v>1970938</v>
      </c>
      <c r="K30" s="84">
        <f t="shared" si="2"/>
        <v>171.28900046576808</v>
      </c>
      <c r="L30" s="15">
        <f t="shared" si="11"/>
        <v>2546</v>
      </c>
      <c r="M30" s="15">
        <f t="shared" si="11"/>
        <v>1970938</v>
      </c>
      <c r="N30" s="84">
        <f t="shared" si="3"/>
        <v>129.17707203372203</v>
      </c>
      <c r="O30" s="15">
        <f t="shared" si="11"/>
        <v>1666</v>
      </c>
      <c r="P30" s="15">
        <f t="shared" si="11"/>
        <v>1959</v>
      </c>
      <c r="Q30" s="16">
        <f t="shared" si="4"/>
        <v>0.85043389484430831</v>
      </c>
      <c r="R30" s="15">
        <f t="shared" si="11"/>
        <v>3394</v>
      </c>
      <c r="S30" s="15">
        <f t="shared" si="11"/>
        <v>3964.6427307000004</v>
      </c>
      <c r="T30" s="16">
        <f t="shared" si="5"/>
        <v>0.85606704829132307</v>
      </c>
      <c r="U30" s="15">
        <f t="shared" si="11"/>
        <v>1595</v>
      </c>
      <c r="V30" s="15">
        <f t="shared" si="11"/>
        <v>1935</v>
      </c>
      <c r="W30" s="16">
        <f t="shared" si="6"/>
        <v>0.82428940568475451</v>
      </c>
    </row>
    <row r="31" spans="4:23" x14ac:dyDescent="0.3">
      <c r="D31" t="s">
        <v>307</v>
      </c>
      <c r="E31" t="s">
        <v>308</v>
      </c>
      <c r="F31" s="15">
        <f t="shared" si="12"/>
        <v>4189</v>
      </c>
      <c r="G31" s="15">
        <f t="shared" si="11"/>
        <v>3200184</v>
      </c>
      <c r="H31" s="84">
        <f t="shared" si="1"/>
        <v>130.89872332340892</v>
      </c>
      <c r="I31" s="15">
        <f t="shared" si="11"/>
        <v>4300</v>
      </c>
      <c r="J31" s="15">
        <f t="shared" si="11"/>
        <v>3217391</v>
      </c>
      <c r="K31" s="84">
        <f t="shared" si="2"/>
        <v>133.64866129108958</v>
      </c>
      <c r="L31" s="15">
        <f t="shared" si="11"/>
        <v>4173</v>
      </c>
      <c r="M31" s="15">
        <f t="shared" si="11"/>
        <v>3217391</v>
      </c>
      <c r="N31" s="84">
        <f t="shared" si="3"/>
        <v>129.70136362039926</v>
      </c>
      <c r="O31" s="15">
        <f t="shared" si="11"/>
        <v>2250</v>
      </c>
      <c r="P31" s="15">
        <f t="shared" si="11"/>
        <v>2784</v>
      </c>
      <c r="Q31" s="16">
        <f t="shared" si="4"/>
        <v>0.80818965517241381</v>
      </c>
      <c r="R31" s="15">
        <f t="shared" si="11"/>
        <v>4022.7</v>
      </c>
      <c r="S31" s="15">
        <f t="shared" si="11"/>
        <v>4847</v>
      </c>
      <c r="T31" s="16">
        <f t="shared" si="5"/>
        <v>0.82993604291314216</v>
      </c>
      <c r="U31" s="15">
        <f t="shared" si="11"/>
        <v>2027</v>
      </c>
      <c r="V31" s="15">
        <f t="shared" si="11"/>
        <v>2584</v>
      </c>
      <c r="W31" s="16">
        <f t="shared" si="6"/>
        <v>0.78444272445820429</v>
      </c>
    </row>
    <row r="32" spans="4:23" x14ac:dyDescent="0.3">
      <c r="D32" t="s">
        <v>313</v>
      </c>
      <c r="E32" t="s">
        <v>314</v>
      </c>
      <c r="F32" s="15">
        <f t="shared" si="12"/>
        <v>5346</v>
      </c>
      <c r="G32" s="15">
        <f t="shared" si="11"/>
        <v>3696930</v>
      </c>
      <c r="H32" s="84">
        <f t="shared" si="1"/>
        <v>144.6064707743993</v>
      </c>
      <c r="I32" s="15">
        <f t="shared" si="11"/>
        <v>5126</v>
      </c>
      <c r="J32" s="15">
        <f t="shared" si="11"/>
        <v>3719695</v>
      </c>
      <c r="K32" s="84">
        <f t="shared" si="2"/>
        <v>137.80699761674009</v>
      </c>
      <c r="L32" s="15">
        <f t="shared" si="11"/>
        <v>5280</v>
      </c>
      <c r="M32" s="15">
        <f t="shared" si="11"/>
        <v>3719695</v>
      </c>
      <c r="N32" s="84">
        <f t="shared" si="3"/>
        <v>141.94712200865931</v>
      </c>
      <c r="O32" s="15">
        <f t="shared" si="11"/>
        <v>2419</v>
      </c>
      <c r="P32" s="15">
        <f t="shared" si="11"/>
        <v>3037</v>
      </c>
      <c r="Q32" s="16">
        <f t="shared" si="4"/>
        <v>0.79650971353309186</v>
      </c>
      <c r="R32" s="15">
        <f t="shared" si="11"/>
        <v>2904</v>
      </c>
      <c r="S32" s="15">
        <f t="shared" si="11"/>
        <v>3447</v>
      </c>
      <c r="T32" s="16">
        <f t="shared" si="5"/>
        <v>0.84247171453437775</v>
      </c>
      <c r="U32" s="15">
        <f t="shared" si="11"/>
        <v>4402</v>
      </c>
      <c r="V32" s="15">
        <f t="shared" si="11"/>
        <v>5225</v>
      </c>
      <c r="W32" s="16">
        <f t="shared" si="6"/>
        <v>0.84248803827751195</v>
      </c>
    </row>
    <row r="33" spans="1:23" x14ac:dyDescent="0.3">
      <c r="D33" t="s">
        <v>317</v>
      </c>
      <c r="E33" t="s">
        <v>318</v>
      </c>
      <c r="F33" s="15">
        <f t="shared" si="12"/>
        <v>4474</v>
      </c>
      <c r="G33" s="15">
        <f t="shared" si="11"/>
        <v>6787882</v>
      </c>
      <c r="H33" s="84">
        <f t="shared" si="1"/>
        <v>65.911575952557811</v>
      </c>
      <c r="I33" s="15">
        <f t="shared" si="11"/>
        <v>4836.0606623336425</v>
      </c>
      <c r="J33" s="15">
        <f t="shared" si="11"/>
        <v>6823642</v>
      </c>
      <c r="K33" s="84">
        <f t="shared" si="2"/>
        <v>70.872133419860575</v>
      </c>
      <c r="L33" s="15">
        <f t="shared" si="11"/>
        <v>4178</v>
      </c>
      <c r="M33" s="15">
        <f t="shared" si="11"/>
        <v>6823642</v>
      </c>
      <c r="N33" s="84">
        <f t="shared" si="3"/>
        <v>61.228300077876305</v>
      </c>
      <c r="O33" s="15">
        <f t="shared" si="11"/>
        <v>4951</v>
      </c>
      <c r="P33" s="15">
        <f t="shared" si="11"/>
        <v>5790</v>
      </c>
      <c r="Q33" s="16">
        <f t="shared" si="4"/>
        <v>0.85509499136442146</v>
      </c>
      <c r="R33" s="15">
        <f t="shared" si="11"/>
        <v>9160.9433333333327</v>
      </c>
      <c r="S33" s="15">
        <f t="shared" si="11"/>
        <v>10414</v>
      </c>
      <c r="T33" s="16">
        <f t="shared" si="5"/>
        <v>0.8796757569937903</v>
      </c>
      <c r="U33" s="15">
        <f t="shared" si="11"/>
        <v>5408</v>
      </c>
      <c r="V33" s="15">
        <f t="shared" si="11"/>
        <v>6205</v>
      </c>
      <c r="W33" s="16">
        <f t="shared" si="6"/>
        <v>0.87155519742143428</v>
      </c>
    </row>
    <row r="34" spans="1:23" x14ac:dyDescent="0.3">
      <c r="A34" t="s">
        <v>241</v>
      </c>
      <c r="B34" t="s">
        <v>276</v>
      </c>
      <c r="C34" t="s">
        <v>317</v>
      </c>
      <c r="D34" t="s">
        <v>218</v>
      </c>
      <c r="E34" t="s">
        <v>214</v>
      </c>
      <c r="F34" s="13">
        <v>145</v>
      </c>
      <c r="G34" s="13">
        <v>146349</v>
      </c>
      <c r="H34" s="84">
        <f>(F34/G34)*100000</f>
        <v>99.078230804446903</v>
      </c>
      <c r="I34" s="13">
        <v>160</v>
      </c>
      <c r="J34" s="13">
        <v>147822</v>
      </c>
      <c r="K34" s="84">
        <f>(I34/J34)*100000</f>
        <v>108.23828658792331</v>
      </c>
      <c r="L34" s="13">
        <v>139</v>
      </c>
      <c r="M34" s="13">
        <v>147822</v>
      </c>
      <c r="N34" s="84">
        <f>(L34/M34)*100000</f>
        <v>94.032011473258379</v>
      </c>
      <c r="O34" s="13">
        <v>102</v>
      </c>
      <c r="P34" s="13">
        <v>115</v>
      </c>
      <c r="Q34" s="16">
        <f>O34/P34</f>
        <v>0.88695652173913042</v>
      </c>
      <c r="R34" s="13">
        <v>97</v>
      </c>
      <c r="S34" s="13">
        <v>115</v>
      </c>
      <c r="T34" s="16">
        <f>R34/S34</f>
        <v>0.84347826086956523</v>
      </c>
      <c r="U34" s="13">
        <v>93</v>
      </c>
      <c r="V34" s="13">
        <v>99</v>
      </c>
      <c r="W34" s="16">
        <f>U34/V34</f>
        <v>0.93939393939393945</v>
      </c>
    </row>
    <row r="35" spans="1:23" x14ac:dyDescent="0.3">
      <c r="A35" t="s">
        <v>241</v>
      </c>
      <c r="B35" t="s">
        <v>276</v>
      </c>
      <c r="C35" t="s">
        <v>317</v>
      </c>
      <c r="D35" t="s">
        <v>230</v>
      </c>
      <c r="E35" t="s">
        <v>231</v>
      </c>
      <c r="F35" s="13">
        <v>136</v>
      </c>
      <c r="G35" s="13">
        <v>294432</v>
      </c>
      <c r="H35" s="84">
        <f t="shared" ref="H35:H98" si="13">(F35/G35)*100000</f>
        <v>46.190631453102924</v>
      </c>
      <c r="I35" s="13">
        <v>277</v>
      </c>
      <c r="J35" s="13">
        <v>296301</v>
      </c>
      <c r="K35" s="84">
        <f t="shared" ref="K35:K98" si="14">(I35/J35)*100000</f>
        <v>93.486015909497425</v>
      </c>
      <c r="L35" s="13">
        <v>144</v>
      </c>
      <c r="M35" s="13">
        <v>296301</v>
      </c>
      <c r="N35" s="84">
        <f t="shared" ref="N35:N98" si="15">(L35/M35)*100000</f>
        <v>48.599228487247764</v>
      </c>
      <c r="O35" s="13">
        <v>180</v>
      </c>
      <c r="P35" s="13">
        <v>249</v>
      </c>
      <c r="Q35" s="16">
        <f t="shared" ref="Q35:Q98" si="16">O35/P35</f>
        <v>0.72289156626506024</v>
      </c>
      <c r="R35" s="13">
        <v>298</v>
      </c>
      <c r="S35" s="13">
        <v>405</v>
      </c>
      <c r="T35" s="16">
        <f t="shared" ref="T35:T98" si="17">R35/S35</f>
        <v>0.73580246913580249</v>
      </c>
      <c r="U35" s="13">
        <v>96</v>
      </c>
      <c r="V35" s="13">
        <v>126</v>
      </c>
      <c r="W35" s="16">
        <f t="shared" ref="W35:W98" si="18">U35/V35</f>
        <v>0.76190476190476186</v>
      </c>
    </row>
    <row r="36" spans="1:23" x14ac:dyDescent="0.3">
      <c r="A36" t="s">
        <v>226</v>
      </c>
      <c r="B36" t="s">
        <v>245</v>
      </c>
      <c r="C36" t="s">
        <v>220</v>
      </c>
      <c r="D36" t="s">
        <v>239</v>
      </c>
      <c r="E36" t="s">
        <v>240</v>
      </c>
      <c r="F36" s="13">
        <v>328</v>
      </c>
      <c r="G36" s="13">
        <v>191990</v>
      </c>
      <c r="H36" s="84">
        <f t="shared" si="13"/>
        <v>170.84223136621699</v>
      </c>
      <c r="I36" s="13">
        <v>326</v>
      </c>
      <c r="J36" s="13">
        <v>193156</v>
      </c>
      <c r="K36" s="84">
        <f t="shared" si="14"/>
        <v>168.77549752531633</v>
      </c>
      <c r="L36" s="13">
        <v>434</v>
      </c>
      <c r="M36" s="13">
        <v>193156</v>
      </c>
      <c r="N36" s="84">
        <f t="shared" si="15"/>
        <v>224.68885253370334</v>
      </c>
      <c r="O36" s="13">
        <v>116</v>
      </c>
      <c r="P36" s="13">
        <v>138</v>
      </c>
      <c r="Q36" s="16">
        <f t="shared" si="16"/>
        <v>0.84057971014492749</v>
      </c>
      <c r="R36" s="13">
        <v>264</v>
      </c>
      <c r="S36" s="13">
        <v>300</v>
      </c>
      <c r="T36" s="16">
        <f t="shared" si="17"/>
        <v>0.88</v>
      </c>
      <c r="U36" s="13">
        <v>109</v>
      </c>
      <c r="V36" s="13">
        <v>135</v>
      </c>
      <c r="W36" s="16">
        <f t="shared" si="18"/>
        <v>0.80740740740740746</v>
      </c>
    </row>
    <row r="37" spans="1:23" x14ac:dyDescent="0.3">
      <c r="A37" t="s">
        <v>250</v>
      </c>
      <c r="B37" t="s">
        <v>291</v>
      </c>
      <c r="C37" t="s">
        <v>302</v>
      </c>
      <c r="D37" t="s">
        <v>248</v>
      </c>
      <c r="E37" t="s">
        <v>249</v>
      </c>
      <c r="F37" s="13">
        <v>243</v>
      </c>
      <c r="G37" s="13">
        <v>151753</v>
      </c>
      <c r="H37" s="84">
        <f t="shared" si="13"/>
        <v>160.12863007650591</v>
      </c>
      <c r="I37" s="13">
        <v>231</v>
      </c>
      <c r="J37" s="13">
        <v>153120</v>
      </c>
      <c r="K37" s="84">
        <f t="shared" si="14"/>
        <v>150.86206896551724</v>
      </c>
      <c r="L37" s="13">
        <v>228</v>
      </c>
      <c r="M37" s="13">
        <v>153120</v>
      </c>
      <c r="N37" s="84">
        <f t="shared" si="15"/>
        <v>148.90282131661442</v>
      </c>
      <c r="O37" s="13">
        <v>200</v>
      </c>
      <c r="P37" s="13">
        <v>219</v>
      </c>
      <c r="Q37" s="16">
        <f t="shared" si="16"/>
        <v>0.91324200913242004</v>
      </c>
      <c r="R37" s="13">
        <v>196</v>
      </c>
      <c r="S37" s="13">
        <v>220</v>
      </c>
      <c r="T37" s="16">
        <f t="shared" si="17"/>
        <v>0.89090909090909087</v>
      </c>
      <c r="U37" s="13">
        <v>206</v>
      </c>
      <c r="V37" s="13">
        <v>250</v>
      </c>
      <c r="W37" s="16">
        <f t="shared" si="18"/>
        <v>0.82399999999999995</v>
      </c>
    </row>
    <row r="38" spans="1:23" x14ac:dyDescent="0.3">
      <c r="A38" t="s">
        <v>232</v>
      </c>
      <c r="B38" t="s">
        <v>270</v>
      </c>
      <c r="C38" t="s">
        <v>281</v>
      </c>
      <c r="D38" t="s">
        <v>257</v>
      </c>
      <c r="E38" t="s">
        <v>258</v>
      </c>
      <c r="F38" s="13">
        <v>227</v>
      </c>
      <c r="G38" s="13">
        <v>130122</v>
      </c>
      <c r="H38" s="84">
        <f t="shared" si="13"/>
        <v>174.45166843423863</v>
      </c>
      <c r="I38" s="13">
        <v>227</v>
      </c>
      <c r="J38" s="13">
        <v>130688</v>
      </c>
      <c r="K38" s="84">
        <f t="shared" si="14"/>
        <v>173.69613124387854</v>
      </c>
      <c r="L38" s="13">
        <v>216</v>
      </c>
      <c r="M38" s="13">
        <v>130688</v>
      </c>
      <c r="N38" s="84">
        <f t="shared" si="15"/>
        <v>165.27913809990204</v>
      </c>
      <c r="O38" s="13">
        <v>110</v>
      </c>
      <c r="P38" s="13">
        <v>137</v>
      </c>
      <c r="Q38" s="16">
        <f t="shared" si="16"/>
        <v>0.8029197080291971</v>
      </c>
      <c r="R38" s="13">
        <v>85</v>
      </c>
      <c r="S38" s="13">
        <v>100</v>
      </c>
      <c r="T38" s="16">
        <f t="shared" si="17"/>
        <v>0.85</v>
      </c>
      <c r="U38" s="13">
        <v>163</v>
      </c>
      <c r="V38" s="13">
        <v>177</v>
      </c>
      <c r="W38" s="16">
        <f t="shared" si="18"/>
        <v>0.92090395480225984</v>
      </c>
    </row>
    <row r="39" spans="1:23" x14ac:dyDescent="0.3">
      <c r="A39" t="s">
        <v>241</v>
      </c>
      <c r="B39" t="s">
        <v>276</v>
      </c>
      <c r="C39" t="s">
        <v>317</v>
      </c>
      <c r="D39" t="s">
        <v>266</v>
      </c>
      <c r="E39" t="s">
        <v>267</v>
      </c>
      <c r="F39" s="13">
        <v>210</v>
      </c>
      <c r="G39" s="13">
        <v>188555</v>
      </c>
      <c r="H39" s="84">
        <f t="shared" si="13"/>
        <v>111.37333934395799</v>
      </c>
      <c r="I39" s="13">
        <v>210</v>
      </c>
      <c r="J39" s="13">
        <v>189524</v>
      </c>
      <c r="K39" s="84">
        <f t="shared" si="14"/>
        <v>110.80390873979022</v>
      </c>
      <c r="L39" s="13">
        <v>189</v>
      </c>
      <c r="M39" s="13">
        <v>189524</v>
      </c>
      <c r="N39" s="84">
        <f t="shared" si="15"/>
        <v>99.723517865811189</v>
      </c>
      <c r="O39" s="13">
        <v>107</v>
      </c>
      <c r="P39" s="13">
        <v>125</v>
      </c>
      <c r="Q39" s="16">
        <f t="shared" si="16"/>
        <v>0.85599999999999998</v>
      </c>
      <c r="R39" s="13">
        <v>108</v>
      </c>
      <c r="S39" s="13">
        <v>120</v>
      </c>
      <c r="T39" s="16">
        <f t="shared" si="17"/>
        <v>0.9</v>
      </c>
      <c r="U39" s="13">
        <v>142</v>
      </c>
      <c r="V39" s="13">
        <v>157</v>
      </c>
      <c r="W39" s="16">
        <f t="shared" si="18"/>
        <v>0.90445859872611467</v>
      </c>
    </row>
    <row r="40" spans="1:23" x14ac:dyDescent="0.3">
      <c r="A40" t="s">
        <v>232</v>
      </c>
      <c r="B40" t="s">
        <v>263</v>
      </c>
      <c r="C40" t="s">
        <v>274</v>
      </c>
      <c r="D40" t="s">
        <v>272</v>
      </c>
      <c r="E40" t="s">
        <v>273</v>
      </c>
      <c r="F40" s="13">
        <v>805</v>
      </c>
      <c r="G40" s="13">
        <v>841627</v>
      </c>
      <c r="H40" s="84">
        <f t="shared" si="13"/>
        <v>95.648072126963598</v>
      </c>
      <c r="I40" s="13">
        <v>650</v>
      </c>
      <c r="J40" s="13">
        <v>849041</v>
      </c>
      <c r="K40" s="84">
        <f t="shared" si="14"/>
        <v>76.55696250239977</v>
      </c>
      <c r="L40" s="13">
        <v>831</v>
      </c>
      <c r="M40" s="13">
        <v>849041</v>
      </c>
      <c r="N40" s="84">
        <f t="shared" si="15"/>
        <v>97.875132060760308</v>
      </c>
      <c r="O40" s="13">
        <v>566</v>
      </c>
      <c r="P40" s="13">
        <v>730</v>
      </c>
      <c r="Q40" s="16">
        <f t="shared" si="16"/>
        <v>0.77534246575342469</v>
      </c>
      <c r="R40" s="13">
        <v>600</v>
      </c>
      <c r="S40" s="13">
        <v>750</v>
      </c>
      <c r="T40" s="16">
        <f t="shared" si="17"/>
        <v>0.8</v>
      </c>
      <c r="U40" s="13">
        <v>432</v>
      </c>
      <c r="V40" s="13">
        <v>591</v>
      </c>
      <c r="W40" s="16">
        <f t="shared" si="18"/>
        <v>0.73096446700507611</v>
      </c>
    </row>
    <row r="41" spans="1:23" x14ac:dyDescent="0.3">
      <c r="A41" t="s">
        <v>226</v>
      </c>
      <c r="B41" t="s">
        <v>236</v>
      </c>
      <c r="C41" t="s">
        <v>261</v>
      </c>
      <c r="D41" t="s">
        <v>279</v>
      </c>
      <c r="E41" t="s">
        <v>280</v>
      </c>
      <c r="F41" s="13">
        <v>230</v>
      </c>
      <c r="G41" s="13">
        <v>109982</v>
      </c>
      <c r="H41" s="84">
        <f t="shared" si="13"/>
        <v>209.12512956665634</v>
      </c>
      <c r="I41" s="13">
        <v>175</v>
      </c>
      <c r="J41" s="13">
        <v>110115</v>
      </c>
      <c r="K41" s="84">
        <f t="shared" si="14"/>
        <v>158.92476047768244</v>
      </c>
      <c r="L41" s="13">
        <v>101</v>
      </c>
      <c r="M41" s="13">
        <v>110115</v>
      </c>
      <c r="N41" s="84">
        <f t="shared" si="15"/>
        <v>91.72229033283385</v>
      </c>
      <c r="O41" s="13">
        <v>107</v>
      </c>
      <c r="P41" s="13">
        <v>115</v>
      </c>
      <c r="Q41" s="16">
        <f t="shared" si="16"/>
        <v>0.93043478260869561</v>
      </c>
      <c r="R41" s="13">
        <v>96</v>
      </c>
      <c r="S41" s="13">
        <v>105</v>
      </c>
      <c r="T41" s="16">
        <f t="shared" si="17"/>
        <v>0.91428571428571426</v>
      </c>
      <c r="U41" s="13">
        <v>84</v>
      </c>
      <c r="V41" s="13">
        <v>101</v>
      </c>
      <c r="W41" s="16">
        <f t="shared" si="18"/>
        <v>0.83168316831683164</v>
      </c>
    </row>
    <row r="42" spans="1:23" x14ac:dyDescent="0.3">
      <c r="A42" t="s">
        <v>226</v>
      </c>
      <c r="B42" t="s">
        <v>236</v>
      </c>
      <c r="C42" t="s">
        <v>261</v>
      </c>
      <c r="D42" t="s">
        <v>287</v>
      </c>
      <c r="E42" t="s">
        <v>288</v>
      </c>
      <c r="F42" s="13">
        <v>264</v>
      </c>
      <c r="G42" s="13">
        <v>111323</v>
      </c>
      <c r="H42" s="84">
        <f t="shared" si="13"/>
        <v>237.14775922316144</v>
      </c>
      <c r="I42" s="13">
        <v>265</v>
      </c>
      <c r="J42" s="13">
        <v>111110</v>
      </c>
      <c r="K42" s="84">
        <f t="shared" si="14"/>
        <v>238.50238502385025</v>
      </c>
      <c r="L42" s="13">
        <v>251</v>
      </c>
      <c r="M42" s="13">
        <v>111110</v>
      </c>
      <c r="N42" s="84">
        <f t="shared" si="15"/>
        <v>225.90225902259024</v>
      </c>
      <c r="O42" s="13">
        <v>120</v>
      </c>
      <c r="P42" s="13">
        <v>143</v>
      </c>
      <c r="Q42" s="16">
        <f t="shared" si="16"/>
        <v>0.83916083916083917</v>
      </c>
      <c r="R42" s="13">
        <v>102</v>
      </c>
      <c r="S42" s="13">
        <v>120</v>
      </c>
      <c r="T42" s="16">
        <f t="shared" si="17"/>
        <v>0.85</v>
      </c>
      <c r="U42" s="13">
        <v>123</v>
      </c>
      <c r="V42" s="13">
        <v>136</v>
      </c>
      <c r="W42" s="16">
        <f t="shared" si="18"/>
        <v>0.90441176470588236</v>
      </c>
    </row>
    <row r="43" spans="1:23" x14ac:dyDescent="0.3">
      <c r="A43" t="s">
        <v>226</v>
      </c>
      <c r="B43" t="s">
        <v>236</v>
      </c>
      <c r="C43" t="s">
        <v>252</v>
      </c>
      <c r="D43" t="s">
        <v>294</v>
      </c>
      <c r="E43" t="s">
        <v>295</v>
      </c>
      <c r="F43" s="13">
        <v>650</v>
      </c>
      <c r="G43" s="13">
        <v>216791</v>
      </c>
      <c r="H43" s="84">
        <f t="shared" si="13"/>
        <v>299.82794488701097</v>
      </c>
      <c r="I43" s="13">
        <v>495</v>
      </c>
      <c r="J43" s="13">
        <v>217380</v>
      </c>
      <c r="K43" s="84">
        <f t="shared" si="14"/>
        <v>227.7118410157328</v>
      </c>
      <c r="L43" s="13">
        <v>462</v>
      </c>
      <c r="M43" s="13">
        <v>217380</v>
      </c>
      <c r="N43" s="84">
        <f t="shared" si="15"/>
        <v>212.53105161468397</v>
      </c>
      <c r="O43" s="13">
        <v>139</v>
      </c>
      <c r="P43" s="13">
        <v>221</v>
      </c>
      <c r="Q43" s="16">
        <f t="shared" si="16"/>
        <v>0.62895927601809953</v>
      </c>
      <c r="R43" s="13">
        <v>143</v>
      </c>
      <c r="S43" s="13">
        <v>212</v>
      </c>
      <c r="T43" s="16">
        <f t="shared" si="17"/>
        <v>0.67452830188679247</v>
      </c>
      <c r="U43" s="13">
        <v>184</v>
      </c>
      <c r="V43" s="13">
        <v>237</v>
      </c>
      <c r="W43" s="16">
        <f t="shared" si="18"/>
        <v>0.77637130801687759</v>
      </c>
    </row>
    <row r="44" spans="1:23" x14ac:dyDescent="0.3">
      <c r="A44" t="s">
        <v>250</v>
      </c>
      <c r="B44" t="s">
        <v>291</v>
      </c>
      <c r="C44" t="s">
        <v>296</v>
      </c>
      <c r="D44" t="s">
        <v>300</v>
      </c>
      <c r="E44" t="s">
        <v>301</v>
      </c>
      <c r="F44" s="13">
        <v>469</v>
      </c>
      <c r="G44" s="13">
        <v>278872</v>
      </c>
      <c r="H44" s="84">
        <f t="shared" si="13"/>
        <v>168.17751513239048</v>
      </c>
      <c r="I44" s="13">
        <v>414</v>
      </c>
      <c r="J44" s="13">
        <v>279851</v>
      </c>
      <c r="K44" s="84">
        <f t="shared" si="14"/>
        <v>147.93586587148161</v>
      </c>
      <c r="L44" s="13">
        <v>389</v>
      </c>
      <c r="M44" s="13">
        <v>279851</v>
      </c>
      <c r="N44" s="84">
        <f t="shared" si="15"/>
        <v>139.00254063769648</v>
      </c>
      <c r="O44" s="13">
        <v>490</v>
      </c>
      <c r="P44" s="13">
        <v>642</v>
      </c>
      <c r="Q44" s="16">
        <f t="shared" si="16"/>
        <v>0.76323987538940807</v>
      </c>
      <c r="R44" s="13">
        <v>2001</v>
      </c>
      <c r="S44" s="13">
        <v>2510</v>
      </c>
      <c r="T44" s="16">
        <f t="shared" si="17"/>
        <v>0.79721115537848608</v>
      </c>
      <c r="U44" s="13">
        <v>347</v>
      </c>
      <c r="V44" s="13">
        <v>542</v>
      </c>
      <c r="W44" s="16">
        <f t="shared" si="18"/>
        <v>0.64022140221402213</v>
      </c>
    </row>
    <row r="45" spans="1:23" x14ac:dyDescent="0.3">
      <c r="A45" t="s">
        <v>259</v>
      </c>
      <c r="B45" t="s">
        <v>283</v>
      </c>
      <c r="C45" t="s">
        <v>307</v>
      </c>
      <c r="D45" t="s">
        <v>305</v>
      </c>
      <c r="E45" t="s">
        <v>306</v>
      </c>
      <c r="F45" s="13">
        <v>122</v>
      </c>
      <c r="G45" s="13">
        <v>91556</v>
      </c>
      <c r="H45" s="84">
        <f t="shared" si="13"/>
        <v>133.25178033116342</v>
      </c>
      <c r="I45" s="13">
        <v>104</v>
      </c>
      <c r="J45" s="13">
        <v>92306</v>
      </c>
      <c r="K45" s="84">
        <f t="shared" si="14"/>
        <v>112.66873226009145</v>
      </c>
      <c r="L45" s="13">
        <v>113</v>
      </c>
      <c r="M45" s="13">
        <v>92306</v>
      </c>
      <c r="N45" s="84">
        <f t="shared" si="15"/>
        <v>122.41891101336857</v>
      </c>
      <c r="O45" s="13">
        <v>89</v>
      </c>
      <c r="P45" s="13">
        <v>98</v>
      </c>
      <c r="Q45" s="16">
        <f t="shared" si="16"/>
        <v>0.90816326530612246</v>
      </c>
      <c r="R45" s="13">
        <v>65</v>
      </c>
      <c r="S45" s="13">
        <v>80</v>
      </c>
      <c r="T45" s="16">
        <f t="shared" si="17"/>
        <v>0.8125</v>
      </c>
      <c r="U45" s="13">
        <v>47</v>
      </c>
      <c r="V45" s="13">
        <v>54</v>
      </c>
      <c r="W45" s="16">
        <f t="shared" si="18"/>
        <v>0.87037037037037035</v>
      </c>
    </row>
    <row r="46" spans="1:23" x14ac:dyDescent="0.3">
      <c r="A46" t="s">
        <v>226</v>
      </c>
      <c r="B46" t="s">
        <v>245</v>
      </c>
      <c r="C46" t="s">
        <v>220</v>
      </c>
      <c r="D46" t="s">
        <v>311</v>
      </c>
      <c r="E46" t="s">
        <v>312</v>
      </c>
      <c r="F46" s="13">
        <v>441</v>
      </c>
      <c r="G46" s="13">
        <v>391566</v>
      </c>
      <c r="H46" s="84">
        <f t="shared" si="13"/>
        <v>112.62469162286817</v>
      </c>
      <c r="I46" s="13">
        <v>456</v>
      </c>
      <c r="J46" s="13">
        <v>393194</v>
      </c>
      <c r="K46" s="84">
        <f t="shared" si="14"/>
        <v>115.97328545196518</v>
      </c>
      <c r="L46" s="13">
        <v>386</v>
      </c>
      <c r="M46" s="13">
        <v>393194</v>
      </c>
      <c r="N46" s="84">
        <f t="shared" si="15"/>
        <v>98.17036882556701</v>
      </c>
      <c r="O46" s="13">
        <v>296</v>
      </c>
      <c r="P46" s="13">
        <v>337</v>
      </c>
      <c r="Q46" s="16">
        <f t="shared" si="16"/>
        <v>0.87833827893175076</v>
      </c>
      <c r="R46" s="13">
        <v>315</v>
      </c>
      <c r="S46" s="13">
        <v>350</v>
      </c>
      <c r="T46" s="16">
        <f t="shared" si="17"/>
        <v>0.9</v>
      </c>
      <c r="U46" s="13">
        <v>138</v>
      </c>
      <c r="V46" s="13">
        <v>157</v>
      </c>
      <c r="W46" s="16">
        <f t="shared" si="18"/>
        <v>0.87898089171974525</v>
      </c>
    </row>
    <row r="47" spans="1:23" x14ac:dyDescent="0.3">
      <c r="A47" t="s">
        <v>241</v>
      </c>
      <c r="B47" t="s">
        <v>276</v>
      </c>
      <c r="C47" t="s">
        <v>317</v>
      </c>
      <c r="D47" t="s">
        <v>315</v>
      </c>
      <c r="E47" t="s">
        <v>316</v>
      </c>
      <c r="F47" s="13">
        <v>110</v>
      </c>
      <c r="G47" s="13">
        <v>250036</v>
      </c>
      <c r="H47" s="84">
        <f t="shared" si="13"/>
        <v>43.993664912252633</v>
      </c>
      <c r="I47" s="13">
        <v>107</v>
      </c>
      <c r="J47" s="13">
        <v>251539</v>
      </c>
      <c r="K47" s="84">
        <f t="shared" si="14"/>
        <v>42.538135239465852</v>
      </c>
      <c r="L47" s="13">
        <v>186</v>
      </c>
      <c r="M47" s="13">
        <v>251539</v>
      </c>
      <c r="N47" s="84">
        <f t="shared" si="15"/>
        <v>73.94479583682849</v>
      </c>
      <c r="O47" s="13">
        <v>94</v>
      </c>
      <c r="P47" s="13">
        <v>104</v>
      </c>
      <c r="Q47" s="16">
        <f t="shared" si="16"/>
        <v>0.90384615384615385</v>
      </c>
      <c r="R47" s="13">
        <v>354</v>
      </c>
      <c r="S47" s="13">
        <v>389</v>
      </c>
      <c r="T47" s="16">
        <f t="shared" si="17"/>
        <v>0.91002570694087404</v>
      </c>
      <c r="U47" s="13">
        <v>178</v>
      </c>
      <c r="V47" s="13">
        <v>201</v>
      </c>
      <c r="W47" s="16">
        <f t="shared" si="18"/>
        <v>0.88557213930348255</v>
      </c>
    </row>
    <row r="48" spans="1:23" x14ac:dyDescent="0.3">
      <c r="A48" t="s">
        <v>259</v>
      </c>
      <c r="B48" t="s">
        <v>283</v>
      </c>
      <c r="C48" t="s">
        <v>313</v>
      </c>
      <c r="D48" t="s">
        <v>321</v>
      </c>
      <c r="E48" t="s">
        <v>322</v>
      </c>
      <c r="F48" s="13">
        <v>323</v>
      </c>
      <c r="G48" s="13">
        <v>236021</v>
      </c>
      <c r="H48" s="84">
        <f t="shared" si="13"/>
        <v>136.85222925078699</v>
      </c>
      <c r="I48" s="13">
        <v>250</v>
      </c>
      <c r="J48" s="13">
        <v>237174</v>
      </c>
      <c r="K48" s="84">
        <f t="shared" si="14"/>
        <v>105.40784403012134</v>
      </c>
      <c r="L48" s="13">
        <v>273</v>
      </c>
      <c r="M48" s="13">
        <v>237174</v>
      </c>
      <c r="N48" s="84">
        <f t="shared" si="15"/>
        <v>115.10536568089252</v>
      </c>
      <c r="O48" s="13">
        <v>329</v>
      </c>
      <c r="P48" s="13">
        <v>426</v>
      </c>
      <c r="Q48" s="16">
        <f t="shared" si="16"/>
        <v>0.77230046948356812</v>
      </c>
      <c r="R48" s="13">
        <v>358</v>
      </c>
      <c r="S48" s="13">
        <v>426</v>
      </c>
      <c r="T48" s="16">
        <f t="shared" si="17"/>
        <v>0.84037558685446012</v>
      </c>
      <c r="U48" s="13">
        <v>467</v>
      </c>
      <c r="V48" s="13">
        <v>588</v>
      </c>
      <c r="W48" s="16">
        <f t="shared" si="18"/>
        <v>0.79421768707482998</v>
      </c>
    </row>
    <row r="49" spans="1:23" x14ac:dyDescent="0.3">
      <c r="A49" t="s">
        <v>250</v>
      </c>
      <c r="B49" t="s">
        <v>291</v>
      </c>
      <c r="C49" t="s">
        <v>302</v>
      </c>
      <c r="D49" t="s">
        <v>324</v>
      </c>
      <c r="E49" t="s">
        <v>325</v>
      </c>
      <c r="F49" s="13">
        <v>527</v>
      </c>
      <c r="G49" s="13">
        <v>362272</v>
      </c>
      <c r="H49" s="84">
        <f t="shared" si="13"/>
        <v>145.47080646585991</v>
      </c>
      <c r="I49" s="13">
        <v>860</v>
      </c>
      <c r="J49" s="13">
        <v>365292</v>
      </c>
      <c r="K49" s="84">
        <f t="shared" si="14"/>
        <v>235.42809587946081</v>
      </c>
      <c r="L49" s="13">
        <v>505</v>
      </c>
      <c r="M49" s="13">
        <v>365292</v>
      </c>
      <c r="N49" s="84">
        <f t="shared" si="15"/>
        <v>138.24556792921828</v>
      </c>
      <c r="O49" s="13">
        <v>345</v>
      </c>
      <c r="P49" s="13">
        <v>404</v>
      </c>
      <c r="Q49" s="16">
        <f t="shared" si="16"/>
        <v>0.85396039603960394</v>
      </c>
      <c r="R49" s="13">
        <v>122</v>
      </c>
      <c r="S49" s="13">
        <v>140</v>
      </c>
      <c r="T49" s="16">
        <f t="shared" si="17"/>
        <v>0.87142857142857144</v>
      </c>
      <c r="U49" s="13">
        <v>275</v>
      </c>
      <c r="V49" s="13">
        <v>322</v>
      </c>
      <c r="W49" s="16">
        <f t="shared" si="18"/>
        <v>0.85403726708074534</v>
      </c>
    </row>
    <row r="50" spans="1:23" x14ac:dyDescent="0.3">
      <c r="A50" t="s">
        <v>241</v>
      </c>
      <c r="B50" t="s">
        <v>276</v>
      </c>
      <c r="C50" t="s">
        <v>317</v>
      </c>
      <c r="D50" t="s">
        <v>326</v>
      </c>
      <c r="E50" t="s">
        <v>327</v>
      </c>
      <c r="F50" s="13">
        <v>232</v>
      </c>
      <c r="G50" s="13">
        <v>254299</v>
      </c>
      <c r="H50" s="84">
        <f t="shared" si="13"/>
        <v>91.231188482848935</v>
      </c>
      <c r="I50" s="13">
        <v>247</v>
      </c>
      <c r="J50" s="13">
        <v>255350</v>
      </c>
      <c r="K50" s="84">
        <f t="shared" si="14"/>
        <v>96.729978460935968</v>
      </c>
      <c r="L50" s="13">
        <v>166</v>
      </c>
      <c r="M50" s="13">
        <v>255350</v>
      </c>
      <c r="N50" s="84">
        <f t="shared" si="15"/>
        <v>65.008811435284912</v>
      </c>
      <c r="O50" s="13">
        <v>96</v>
      </c>
      <c r="P50" s="13">
        <v>110</v>
      </c>
      <c r="Q50" s="16">
        <f t="shared" si="16"/>
        <v>0.87272727272727268</v>
      </c>
      <c r="R50" s="13">
        <v>446</v>
      </c>
      <c r="S50" s="13">
        <v>495</v>
      </c>
      <c r="T50" s="16">
        <f t="shared" si="17"/>
        <v>0.90101010101010104</v>
      </c>
      <c r="U50" s="13">
        <v>94</v>
      </c>
      <c r="V50" s="13">
        <v>103</v>
      </c>
      <c r="W50" s="16">
        <f t="shared" si="18"/>
        <v>0.91262135922330101</v>
      </c>
    </row>
    <row r="51" spans="1:23" x14ac:dyDescent="0.3">
      <c r="A51" t="s">
        <v>259</v>
      </c>
      <c r="B51" t="s">
        <v>283</v>
      </c>
      <c r="C51" t="s">
        <v>307</v>
      </c>
      <c r="D51" t="s">
        <v>329</v>
      </c>
      <c r="E51" t="s">
        <v>330</v>
      </c>
      <c r="F51" s="13">
        <v>475</v>
      </c>
      <c r="G51" s="13">
        <v>410689</v>
      </c>
      <c r="H51" s="84">
        <f t="shared" si="13"/>
        <v>115.65929450265286</v>
      </c>
      <c r="I51" s="13">
        <v>521</v>
      </c>
      <c r="J51" s="13">
        <v>412843</v>
      </c>
      <c r="K51" s="84">
        <f t="shared" si="14"/>
        <v>126.19809467521551</v>
      </c>
      <c r="L51" s="13">
        <v>386</v>
      </c>
      <c r="M51" s="13">
        <v>412843</v>
      </c>
      <c r="N51" s="84">
        <f t="shared" si="15"/>
        <v>93.498012561675992</v>
      </c>
      <c r="O51" s="13">
        <v>406</v>
      </c>
      <c r="P51" s="13">
        <v>540</v>
      </c>
      <c r="Q51" s="16">
        <f t="shared" si="16"/>
        <v>0.75185185185185188</v>
      </c>
      <c r="R51" s="13">
        <v>508</v>
      </c>
      <c r="S51" s="13">
        <v>677</v>
      </c>
      <c r="T51" s="16">
        <f t="shared" si="17"/>
        <v>0.75036927621861149</v>
      </c>
      <c r="U51" s="13">
        <v>266</v>
      </c>
      <c r="V51" s="13">
        <v>401</v>
      </c>
      <c r="W51" s="16">
        <f t="shared" si="18"/>
        <v>0.66334164588528677</v>
      </c>
    </row>
    <row r="52" spans="1:23" x14ac:dyDescent="0.3">
      <c r="A52" t="s">
        <v>226</v>
      </c>
      <c r="B52" t="s">
        <v>236</v>
      </c>
      <c r="C52" t="s">
        <v>252</v>
      </c>
      <c r="D52" t="s">
        <v>331</v>
      </c>
      <c r="E52" t="s">
        <v>332</v>
      </c>
      <c r="F52" s="13">
        <v>341</v>
      </c>
      <c r="G52" s="13">
        <v>145675</v>
      </c>
      <c r="H52" s="84">
        <f t="shared" si="13"/>
        <v>234.08271837995539</v>
      </c>
      <c r="I52" s="13">
        <v>318</v>
      </c>
      <c r="J52" s="13">
        <v>146515</v>
      </c>
      <c r="K52" s="84">
        <f t="shared" si="14"/>
        <v>217.04262362215471</v>
      </c>
      <c r="L52" s="13">
        <v>328</v>
      </c>
      <c r="M52" s="13">
        <v>146515</v>
      </c>
      <c r="N52" s="84">
        <f t="shared" si="15"/>
        <v>223.8678633587005</v>
      </c>
      <c r="O52" s="13">
        <v>137</v>
      </c>
      <c r="P52" s="13">
        <v>160</v>
      </c>
      <c r="Q52" s="16">
        <f t="shared" si="16"/>
        <v>0.85624999999999996</v>
      </c>
      <c r="R52" s="13">
        <v>135</v>
      </c>
      <c r="S52" s="13">
        <v>160</v>
      </c>
      <c r="T52" s="16">
        <f t="shared" si="17"/>
        <v>0.84375</v>
      </c>
      <c r="U52" s="13">
        <v>128</v>
      </c>
      <c r="V52" s="13">
        <v>158</v>
      </c>
      <c r="W52" s="16">
        <f t="shared" si="18"/>
        <v>0.810126582278481</v>
      </c>
    </row>
    <row r="53" spans="1:23" x14ac:dyDescent="0.3">
      <c r="A53" t="s">
        <v>226</v>
      </c>
      <c r="B53" t="s">
        <v>245</v>
      </c>
      <c r="C53" t="s">
        <v>220</v>
      </c>
      <c r="D53" t="s">
        <v>335</v>
      </c>
      <c r="E53" t="s">
        <v>336</v>
      </c>
      <c r="F53" s="13">
        <v>204</v>
      </c>
      <c r="G53" s="13">
        <v>162972</v>
      </c>
      <c r="H53" s="84">
        <f t="shared" si="13"/>
        <v>125.17487666593036</v>
      </c>
      <c r="I53" s="13">
        <v>242</v>
      </c>
      <c r="J53" s="13">
        <v>163286</v>
      </c>
      <c r="K53" s="84">
        <f t="shared" si="14"/>
        <v>148.20621486226619</v>
      </c>
      <c r="L53" s="13">
        <v>226</v>
      </c>
      <c r="M53" s="13">
        <v>163286</v>
      </c>
      <c r="N53" s="84">
        <f t="shared" si="15"/>
        <v>138.40745685484364</v>
      </c>
      <c r="O53" s="13">
        <v>82</v>
      </c>
      <c r="P53" s="13">
        <v>102</v>
      </c>
      <c r="Q53" s="16">
        <f t="shared" si="16"/>
        <v>0.80392156862745101</v>
      </c>
      <c r="R53" s="13">
        <v>68</v>
      </c>
      <c r="S53" s="13">
        <v>80</v>
      </c>
      <c r="T53" s="16">
        <f t="shared" si="17"/>
        <v>0.85</v>
      </c>
      <c r="U53" s="13">
        <v>82</v>
      </c>
      <c r="V53" s="13">
        <v>102</v>
      </c>
      <c r="W53" s="16">
        <f t="shared" si="18"/>
        <v>0.80392156862745101</v>
      </c>
    </row>
    <row r="54" spans="1:23" x14ac:dyDescent="0.3">
      <c r="A54" t="s">
        <v>232</v>
      </c>
      <c r="B54" t="s">
        <v>270</v>
      </c>
      <c r="C54" t="s">
        <v>289</v>
      </c>
      <c r="D54" t="s">
        <v>337</v>
      </c>
      <c r="E54" t="s">
        <v>338</v>
      </c>
      <c r="F54" s="13">
        <v>618</v>
      </c>
      <c r="G54" s="13">
        <v>510855</v>
      </c>
      <c r="H54" s="84">
        <f t="shared" si="13"/>
        <v>120.97366180227266</v>
      </c>
      <c r="I54" s="13">
        <v>581</v>
      </c>
      <c r="J54" s="13">
        <v>513712</v>
      </c>
      <c r="K54" s="84">
        <f t="shared" si="14"/>
        <v>113.09838975924254</v>
      </c>
      <c r="L54" s="13">
        <v>565</v>
      </c>
      <c r="M54" s="13">
        <v>513712</v>
      </c>
      <c r="N54" s="84">
        <f t="shared" si="15"/>
        <v>109.9838041548572</v>
      </c>
      <c r="O54" s="13">
        <v>301</v>
      </c>
      <c r="P54" s="13">
        <v>410</v>
      </c>
      <c r="Q54" s="16">
        <f t="shared" si="16"/>
        <v>0.73414634146341462</v>
      </c>
      <c r="R54" s="13">
        <v>82</v>
      </c>
      <c r="S54" s="13">
        <v>100</v>
      </c>
      <c r="T54" s="16">
        <f t="shared" si="17"/>
        <v>0.82</v>
      </c>
      <c r="U54" s="13">
        <v>354</v>
      </c>
      <c r="V54" s="13">
        <v>489</v>
      </c>
      <c r="W54" s="16">
        <f t="shared" si="18"/>
        <v>0.7239263803680982</v>
      </c>
    </row>
    <row r="55" spans="1:23" x14ac:dyDescent="0.3">
      <c r="A55" t="s">
        <v>241</v>
      </c>
      <c r="B55" t="s">
        <v>276</v>
      </c>
      <c r="C55" t="s">
        <v>317</v>
      </c>
      <c r="D55" t="s">
        <v>339</v>
      </c>
      <c r="E55" t="s">
        <v>340</v>
      </c>
      <c r="F55" s="13">
        <v>137</v>
      </c>
      <c r="G55" s="13">
        <v>201256</v>
      </c>
      <c r="H55" s="84">
        <f t="shared" si="13"/>
        <v>68.072504670668195</v>
      </c>
      <c r="I55" s="13">
        <v>134</v>
      </c>
      <c r="J55" s="13">
        <v>204188</v>
      </c>
      <c r="K55" s="84">
        <f t="shared" si="14"/>
        <v>65.625795835210695</v>
      </c>
      <c r="L55" s="13">
        <v>120</v>
      </c>
      <c r="M55" s="13">
        <v>204188</v>
      </c>
      <c r="N55" s="84">
        <f t="shared" si="15"/>
        <v>58.769369404666286</v>
      </c>
      <c r="O55" s="13">
        <v>125</v>
      </c>
      <c r="P55" s="13">
        <v>145</v>
      </c>
      <c r="Q55" s="16">
        <f t="shared" si="16"/>
        <v>0.86206896551724133</v>
      </c>
      <c r="R55" s="13">
        <v>125</v>
      </c>
      <c r="S55" s="13">
        <v>145</v>
      </c>
      <c r="T55" s="16">
        <f t="shared" si="17"/>
        <v>0.86206896551724133</v>
      </c>
      <c r="U55" s="13">
        <v>81</v>
      </c>
      <c r="V55" s="13">
        <v>162</v>
      </c>
      <c r="W55" s="16">
        <f t="shared" si="18"/>
        <v>0.5</v>
      </c>
    </row>
    <row r="56" spans="1:23" x14ac:dyDescent="0.3">
      <c r="A56" t="s">
        <v>232</v>
      </c>
      <c r="B56" t="s">
        <v>270</v>
      </c>
      <c r="C56" t="s">
        <v>281</v>
      </c>
      <c r="D56" t="s">
        <v>341</v>
      </c>
      <c r="E56" t="s">
        <v>342</v>
      </c>
      <c r="F56" s="13">
        <v>248</v>
      </c>
      <c r="G56" s="13">
        <v>216061</v>
      </c>
      <c r="H56" s="84">
        <f t="shared" si="13"/>
        <v>114.78239941498003</v>
      </c>
      <c r="I56" s="13">
        <v>251</v>
      </c>
      <c r="J56" s="13">
        <v>218581</v>
      </c>
      <c r="K56" s="84">
        <f t="shared" si="14"/>
        <v>114.83157273505017</v>
      </c>
      <c r="L56" s="13">
        <v>117</v>
      </c>
      <c r="M56" s="13">
        <v>218581</v>
      </c>
      <c r="N56" s="84">
        <f t="shared" si="15"/>
        <v>53.527067768927765</v>
      </c>
      <c r="O56" s="13">
        <v>71</v>
      </c>
      <c r="P56" s="13">
        <v>75</v>
      </c>
      <c r="Q56" s="16">
        <f t="shared" si="16"/>
        <v>0.94666666666666666</v>
      </c>
      <c r="R56" s="13">
        <v>180</v>
      </c>
      <c r="S56" s="13">
        <v>200</v>
      </c>
      <c r="T56" s="16">
        <f t="shared" si="17"/>
        <v>0.9</v>
      </c>
      <c r="U56" s="13">
        <v>242</v>
      </c>
      <c r="V56" s="13">
        <v>250</v>
      </c>
      <c r="W56" s="16">
        <f t="shared" si="18"/>
        <v>0.96799999999999997</v>
      </c>
    </row>
    <row r="57" spans="1:23" x14ac:dyDescent="0.3">
      <c r="A57" t="s">
        <v>226</v>
      </c>
      <c r="B57" t="s">
        <v>236</v>
      </c>
      <c r="C57" t="s">
        <v>243</v>
      </c>
      <c r="D57" t="s">
        <v>345</v>
      </c>
      <c r="E57" t="s">
        <v>346</v>
      </c>
      <c r="F57" s="13">
        <v>616</v>
      </c>
      <c r="G57" s="13">
        <v>301831</v>
      </c>
      <c r="H57" s="84">
        <f t="shared" si="13"/>
        <v>204.08771796137574</v>
      </c>
      <c r="I57" s="13">
        <v>616</v>
      </c>
      <c r="J57" s="13">
        <v>303012</v>
      </c>
      <c r="K57" s="84">
        <f t="shared" si="14"/>
        <v>203.29227885364276</v>
      </c>
      <c r="L57" s="13">
        <v>568</v>
      </c>
      <c r="M57" s="13">
        <v>303012</v>
      </c>
      <c r="N57" s="84">
        <f t="shared" si="15"/>
        <v>187.45132205985243</v>
      </c>
      <c r="O57" s="13">
        <v>177</v>
      </c>
      <c r="P57" s="13">
        <v>215</v>
      </c>
      <c r="Q57" s="16">
        <f t="shared" si="16"/>
        <v>0.82325581395348835</v>
      </c>
      <c r="R57" s="13">
        <v>190</v>
      </c>
      <c r="S57" s="13">
        <v>215</v>
      </c>
      <c r="T57" s="16">
        <f t="shared" si="17"/>
        <v>0.88372093023255816</v>
      </c>
      <c r="U57" s="13">
        <v>211</v>
      </c>
      <c r="V57" s="13">
        <v>256</v>
      </c>
      <c r="W57" s="16">
        <f t="shared" si="18"/>
        <v>0.82421875</v>
      </c>
    </row>
    <row r="58" spans="1:23" x14ac:dyDescent="0.3">
      <c r="A58" t="s">
        <v>226</v>
      </c>
      <c r="B58" t="s">
        <v>236</v>
      </c>
      <c r="C58" t="s">
        <v>243</v>
      </c>
      <c r="D58" t="s">
        <v>347</v>
      </c>
      <c r="E58" t="s">
        <v>348</v>
      </c>
      <c r="F58" s="13">
        <v>456</v>
      </c>
      <c r="G58" s="13">
        <v>269138</v>
      </c>
      <c r="H58" s="84">
        <f t="shared" si="13"/>
        <v>169.42980924284197</v>
      </c>
      <c r="I58" s="13">
        <v>445</v>
      </c>
      <c r="J58" s="13">
        <v>270702</v>
      </c>
      <c r="K58" s="84">
        <f t="shared" si="14"/>
        <v>164.38740755517136</v>
      </c>
      <c r="L58" s="13">
        <v>420</v>
      </c>
      <c r="M58" s="13">
        <v>270702</v>
      </c>
      <c r="N58" s="84">
        <f t="shared" si="15"/>
        <v>155.15215993971231</v>
      </c>
      <c r="O58" s="13">
        <v>108</v>
      </c>
      <c r="P58" s="13">
        <v>135</v>
      </c>
      <c r="Q58" s="16">
        <f t="shared" si="16"/>
        <v>0.8</v>
      </c>
      <c r="R58" s="13">
        <v>154</v>
      </c>
      <c r="S58" s="13">
        <v>187</v>
      </c>
      <c r="T58" s="16">
        <f t="shared" si="17"/>
        <v>0.82352941176470584</v>
      </c>
      <c r="U58" s="13">
        <v>88</v>
      </c>
      <c r="V58" s="13">
        <v>107</v>
      </c>
      <c r="W58" s="16">
        <f t="shared" si="18"/>
        <v>0.82242990654205606</v>
      </c>
    </row>
    <row r="59" spans="1:23" x14ac:dyDescent="0.3">
      <c r="A59" t="s">
        <v>241</v>
      </c>
      <c r="B59" t="s">
        <v>276</v>
      </c>
      <c r="C59" t="s">
        <v>317</v>
      </c>
      <c r="D59" t="s">
        <v>351</v>
      </c>
      <c r="E59" t="s">
        <v>352</v>
      </c>
      <c r="F59" s="13">
        <v>3</v>
      </c>
      <c r="G59" s="13">
        <v>6142</v>
      </c>
      <c r="H59" s="84">
        <f t="shared" si="13"/>
        <v>48.844024747639203</v>
      </c>
      <c r="I59" s="13">
        <v>10</v>
      </c>
      <c r="J59" s="13">
        <v>6400</v>
      </c>
      <c r="K59" s="84">
        <f t="shared" si="14"/>
        <v>156.25</v>
      </c>
      <c r="L59" s="13">
        <v>1</v>
      </c>
      <c r="M59" s="13">
        <v>6400</v>
      </c>
      <c r="N59" s="84">
        <f t="shared" si="15"/>
        <v>15.625</v>
      </c>
      <c r="O59" s="13">
        <v>4</v>
      </c>
      <c r="P59" s="13">
        <v>5</v>
      </c>
      <c r="Q59" s="16">
        <f t="shared" si="16"/>
        <v>0.8</v>
      </c>
      <c r="R59" s="13">
        <v>9</v>
      </c>
      <c r="S59" s="13">
        <v>10</v>
      </c>
      <c r="T59" s="16">
        <f t="shared" si="17"/>
        <v>0.9</v>
      </c>
      <c r="U59" s="13">
        <v>8</v>
      </c>
      <c r="V59" s="13">
        <v>8</v>
      </c>
      <c r="W59" s="16">
        <f t="shared" si="18"/>
        <v>1</v>
      </c>
    </row>
    <row r="60" spans="1:23" x14ac:dyDescent="0.3">
      <c r="A60" t="s">
        <v>250</v>
      </c>
      <c r="B60" t="s">
        <v>291</v>
      </c>
      <c r="C60" t="s">
        <v>296</v>
      </c>
      <c r="D60" t="s">
        <v>355</v>
      </c>
      <c r="E60" t="s">
        <v>356</v>
      </c>
      <c r="F60" s="13">
        <v>660</v>
      </c>
      <c r="G60" s="13">
        <v>450827</v>
      </c>
      <c r="H60" s="84">
        <f t="shared" si="13"/>
        <v>146.39762037322521</v>
      </c>
      <c r="I60" s="13">
        <v>607</v>
      </c>
      <c r="J60" s="13">
        <v>456199</v>
      </c>
      <c r="K60" s="84">
        <f t="shared" si="14"/>
        <v>133.0559689959864</v>
      </c>
      <c r="L60" s="13">
        <v>606</v>
      </c>
      <c r="M60" s="13">
        <v>456199</v>
      </c>
      <c r="N60" s="84">
        <f t="shared" si="15"/>
        <v>132.83676641114951</v>
      </c>
      <c r="O60" s="13">
        <v>361</v>
      </c>
      <c r="P60" s="13">
        <v>407</v>
      </c>
      <c r="Q60" s="16">
        <f t="shared" si="16"/>
        <v>0.88697788697788693</v>
      </c>
      <c r="R60" s="13">
        <v>507</v>
      </c>
      <c r="S60" s="13">
        <v>570</v>
      </c>
      <c r="T60" s="16">
        <f t="shared" si="17"/>
        <v>0.88947368421052631</v>
      </c>
      <c r="U60" s="13">
        <v>396</v>
      </c>
      <c r="V60" s="13">
        <v>451</v>
      </c>
      <c r="W60" s="16">
        <f t="shared" si="18"/>
        <v>0.87804878048780488</v>
      </c>
    </row>
    <row r="61" spans="1:23" x14ac:dyDescent="0.3">
      <c r="A61" t="s">
        <v>226</v>
      </c>
      <c r="B61" t="s">
        <v>221</v>
      </c>
      <c r="C61" t="s">
        <v>234</v>
      </c>
      <c r="D61" t="s">
        <v>359</v>
      </c>
      <c r="E61" t="s">
        <v>360</v>
      </c>
      <c r="F61" s="13">
        <v>804</v>
      </c>
      <c r="G61" s="13">
        <v>421505</v>
      </c>
      <c r="H61" s="84">
        <f t="shared" si="13"/>
        <v>190.74506826728035</v>
      </c>
      <c r="I61" s="13">
        <v>790</v>
      </c>
      <c r="J61" s="13">
        <v>423122</v>
      </c>
      <c r="K61" s="84">
        <f t="shared" si="14"/>
        <v>186.70737990461379</v>
      </c>
      <c r="L61" s="13">
        <v>752</v>
      </c>
      <c r="M61" s="13">
        <v>423122</v>
      </c>
      <c r="N61" s="84">
        <f t="shared" si="15"/>
        <v>177.72651859274629</v>
      </c>
      <c r="O61" s="13">
        <v>571</v>
      </c>
      <c r="P61" s="13">
        <v>648</v>
      </c>
      <c r="Q61" s="16">
        <f t="shared" si="16"/>
        <v>0.88117283950617287</v>
      </c>
      <c r="R61" s="13">
        <v>573</v>
      </c>
      <c r="S61" s="13">
        <v>667</v>
      </c>
      <c r="T61" s="16">
        <f t="shared" si="17"/>
        <v>0.85907046476761617</v>
      </c>
      <c r="U61" s="13">
        <v>534</v>
      </c>
      <c r="V61" s="13">
        <v>606</v>
      </c>
      <c r="W61" s="16">
        <f t="shared" si="18"/>
        <v>0.88118811881188119</v>
      </c>
    </row>
    <row r="62" spans="1:23" x14ac:dyDescent="0.3">
      <c r="A62" t="s">
        <v>232</v>
      </c>
      <c r="B62" t="s">
        <v>263</v>
      </c>
      <c r="C62" t="s">
        <v>274</v>
      </c>
      <c r="D62" t="s">
        <v>363</v>
      </c>
      <c r="E62" t="s">
        <v>364</v>
      </c>
      <c r="F62" s="13">
        <v>301</v>
      </c>
      <c r="G62" s="13">
        <v>276628</v>
      </c>
      <c r="H62" s="84">
        <f t="shared" si="13"/>
        <v>108.81038795783506</v>
      </c>
      <c r="I62" s="13">
        <v>310</v>
      </c>
      <c r="J62" s="13">
        <v>282565</v>
      </c>
      <c r="K62" s="84">
        <f t="shared" si="14"/>
        <v>109.70927043335162</v>
      </c>
      <c r="L62" s="13">
        <v>311</v>
      </c>
      <c r="M62" s="13">
        <v>282565</v>
      </c>
      <c r="N62" s="84">
        <f t="shared" si="15"/>
        <v>110.06317130571726</v>
      </c>
      <c r="O62" s="13">
        <v>109</v>
      </c>
      <c r="P62" s="13">
        <v>128</v>
      </c>
      <c r="Q62" s="16">
        <f t="shared" si="16"/>
        <v>0.8515625</v>
      </c>
      <c r="R62" s="13">
        <v>208</v>
      </c>
      <c r="S62" s="13">
        <v>251</v>
      </c>
      <c r="T62" s="16">
        <f t="shared" si="17"/>
        <v>0.82868525896414347</v>
      </c>
      <c r="U62" s="13">
        <v>323</v>
      </c>
      <c r="V62" s="13">
        <v>398</v>
      </c>
      <c r="W62" s="16">
        <f t="shared" si="18"/>
        <v>0.81155778894472363</v>
      </c>
    </row>
    <row r="63" spans="1:23" x14ac:dyDescent="0.3">
      <c r="A63" t="s">
        <v>241</v>
      </c>
      <c r="B63" t="s">
        <v>276</v>
      </c>
      <c r="C63" t="s">
        <v>317</v>
      </c>
      <c r="D63" t="s">
        <v>367</v>
      </c>
      <c r="E63" t="s">
        <v>368</v>
      </c>
      <c r="F63" s="13">
        <v>63</v>
      </c>
      <c r="G63" s="13">
        <v>288856</v>
      </c>
      <c r="H63" s="84">
        <f t="shared" si="13"/>
        <v>21.81017531226632</v>
      </c>
      <c r="I63" s="13">
        <v>216</v>
      </c>
      <c r="J63" s="13">
        <v>290062</v>
      </c>
      <c r="K63" s="84">
        <f t="shared" si="14"/>
        <v>74.466838124263091</v>
      </c>
      <c r="L63" s="13">
        <v>144</v>
      </c>
      <c r="M63" s="13">
        <v>290062</v>
      </c>
      <c r="N63" s="84">
        <f t="shared" si="15"/>
        <v>49.644558749508725</v>
      </c>
      <c r="O63" s="13">
        <v>136</v>
      </c>
      <c r="P63" s="13">
        <v>149</v>
      </c>
      <c r="Q63" s="16">
        <f t="shared" si="16"/>
        <v>0.91275167785234901</v>
      </c>
      <c r="R63" s="13">
        <v>135</v>
      </c>
      <c r="S63" s="13">
        <v>146</v>
      </c>
      <c r="T63" s="16">
        <f t="shared" si="17"/>
        <v>0.92465753424657537</v>
      </c>
      <c r="U63" s="13">
        <v>309</v>
      </c>
      <c r="V63" s="13">
        <v>331</v>
      </c>
      <c r="W63" s="16">
        <f t="shared" si="18"/>
        <v>0.93353474320241692</v>
      </c>
    </row>
    <row r="64" spans="1:23" x14ac:dyDescent="0.3">
      <c r="A64" t="s">
        <v>226</v>
      </c>
      <c r="B64" t="s">
        <v>236</v>
      </c>
      <c r="C64" t="s">
        <v>234</v>
      </c>
      <c r="D64" t="s">
        <v>371</v>
      </c>
      <c r="E64" t="s">
        <v>372</v>
      </c>
      <c r="F64" s="13">
        <v>784</v>
      </c>
      <c r="G64" s="13">
        <v>406030</v>
      </c>
      <c r="H64" s="84">
        <f t="shared" si="13"/>
        <v>193.08918060241854</v>
      </c>
      <c r="I64" s="13">
        <v>784</v>
      </c>
      <c r="J64" s="13">
        <v>405751</v>
      </c>
      <c r="K64" s="84">
        <f t="shared" si="14"/>
        <v>193.22195139383513</v>
      </c>
      <c r="L64" s="13">
        <v>707</v>
      </c>
      <c r="M64" s="13">
        <v>405751</v>
      </c>
      <c r="N64" s="84">
        <f t="shared" si="15"/>
        <v>174.24479545336919</v>
      </c>
      <c r="O64" s="13">
        <v>181</v>
      </c>
      <c r="P64" s="13">
        <v>213</v>
      </c>
      <c r="Q64" s="16">
        <f t="shared" si="16"/>
        <v>0.84976525821596249</v>
      </c>
      <c r="R64" s="13">
        <v>446</v>
      </c>
      <c r="S64" s="13">
        <v>489</v>
      </c>
      <c r="T64" s="16">
        <f t="shared" si="17"/>
        <v>0.91206543967280163</v>
      </c>
      <c r="U64" s="13">
        <v>195</v>
      </c>
      <c r="V64" s="13">
        <v>235</v>
      </c>
      <c r="W64" s="16">
        <f t="shared" si="18"/>
        <v>0.82978723404255317</v>
      </c>
    </row>
    <row r="65" spans="1:23" x14ac:dyDescent="0.3">
      <c r="A65" t="s">
        <v>226</v>
      </c>
      <c r="B65" t="s">
        <v>221</v>
      </c>
      <c r="C65" t="s">
        <v>234</v>
      </c>
      <c r="D65" t="s">
        <v>375</v>
      </c>
      <c r="E65" t="s">
        <v>376</v>
      </c>
      <c r="F65" s="13">
        <v>166</v>
      </c>
      <c r="G65" s="13">
        <v>83746</v>
      </c>
      <c r="H65" s="84">
        <f t="shared" si="13"/>
        <v>198.21842237241182</v>
      </c>
      <c r="I65" s="13">
        <v>166</v>
      </c>
      <c r="J65" s="13">
        <v>83871</v>
      </c>
      <c r="K65" s="84">
        <f t="shared" si="14"/>
        <v>197.92300079884586</v>
      </c>
      <c r="L65" s="13">
        <v>141</v>
      </c>
      <c r="M65" s="13">
        <v>83871</v>
      </c>
      <c r="N65" s="84">
        <f t="shared" si="15"/>
        <v>168.11531995564619</v>
      </c>
      <c r="O65" s="13">
        <v>116</v>
      </c>
      <c r="P65" s="13">
        <v>150</v>
      </c>
      <c r="Q65" s="16">
        <f t="shared" si="16"/>
        <v>0.77333333333333332</v>
      </c>
      <c r="R65" s="13">
        <v>200</v>
      </c>
      <c r="S65" s="13">
        <v>250</v>
      </c>
      <c r="T65" s="16">
        <f t="shared" si="17"/>
        <v>0.8</v>
      </c>
      <c r="U65" s="13">
        <v>164</v>
      </c>
      <c r="V65" s="13">
        <v>211</v>
      </c>
      <c r="W65" s="16">
        <f t="shared" si="18"/>
        <v>0.77725118483412325</v>
      </c>
    </row>
    <row r="66" spans="1:23" x14ac:dyDescent="0.3">
      <c r="A66" t="s">
        <v>232</v>
      </c>
      <c r="B66" t="s">
        <v>254</v>
      </c>
      <c r="C66" t="s">
        <v>268</v>
      </c>
      <c r="D66" t="s">
        <v>379</v>
      </c>
      <c r="E66" t="s">
        <v>380</v>
      </c>
      <c r="F66" s="13">
        <v>236</v>
      </c>
      <c r="G66" s="13">
        <v>196891</v>
      </c>
      <c r="H66" s="84">
        <f t="shared" si="13"/>
        <v>119.86327460371474</v>
      </c>
      <c r="I66" s="13">
        <v>255</v>
      </c>
      <c r="J66" s="13">
        <v>197364</v>
      </c>
      <c r="K66" s="84">
        <f t="shared" si="14"/>
        <v>129.20289414482883</v>
      </c>
      <c r="L66" s="13">
        <v>261</v>
      </c>
      <c r="M66" s="13">
        <v>197364</v>
      </c>
      <c r="N66" s="84">
        <f t="shared" si="15"/>
        <v>132.24296224235422</v>
      </c>
      <c r="O66" s="13">
        <v>128</v>
      </c>
      <c r="P66" s="13">
        <v>144</v>
      </c>
      <c r="Q66" s="16">
        <f t="shared" si="16"/>
        <v>0.88888888888888884</v>
      </c>
      <c r="R66" s="13">
        <v>196</v>
      </c>
      <c r="S66" s="13">
        <v>230</v>
      </c>
      <c r="T66" s="16">
        <f t="shared" si="17"/>
        <v>0.85217391304347823</v>
      </c>
      <c r="U66" s="13">
        <v>128</v>
      </c>
      <c r="V66" s="13">
        <v>176</v>
      </c>
      <c r="W66" s="16">
        <f t="shared" si="18"/>
        <v>0.72727272727272729</v>
      </c>
    </row>
    <row r="67" spans="1:23" x14ac:dyDescent="0.3">
      <c r="A67" t="s">
        <v>232</v>
      </c>
      <c r="B67" t="s">
        <v>254</v>
      </c>
      <c r="C67" t="s">
        <v>268</v>
      </c>
      <c r="D67" t="s">
        <v>383</v>
      </c>
      <c r="E67" t="s">
        <v>384</v>
      </c>
      <c r="F67" s="13">
        <v>1086</v>
      </c>
      <c r="G67" s="13">
        <v>633675</v>
      </c>
      <c r="H67" s="84">
        <f t="shared" si="13"/>
        <v>171.38122854775713</v>
      </c>
      <c r="I67" s="13">
        <v>1158</v>
      </c>
      <c r="J67" s="13">
        <v>638867</v>
      </c>
      <c r="K67" s="84">
        <f t="shared" si="14"/>
        <v>181.25838398289471</v>
      </c>
      <c r="L67" s="13">
        <v>1183</v>
      </c>
      <c r="M67" s="13">
        <v>638867</v>
      </c>
      <c r="N67" s="84">
        <f t="shared" si="15"/>
        <v>185.17156153002114</v>
      </c>
      <c r="O67" s="13">
        <v>273</v>
      </c>
      <c r="P67" s="13">
        <v>328</v>
      </c>
      <c r="Q67" s="16">
        <f t="shared" si="16"/>
        <v>0.83231707317073167</v>
      </c>
      <c r="R67" s="13">
        <v>360</v>
      </c>
      <c r="S67" s="13">
        <v>424</v>
      </c>
      <c r="T67" s="16">
        <f t="shared" si="17"/>
        <v>0.84905660377358494</v>
      </c>
      <c r="U67" s="13">
        <v>289</v>
      </c>
      <c r="V67" s="13">
        <v>376</v>
      </c>
      <c r="W67" s="16">
        <f t="shared" si="18"/>
        <v>0.7686170212765957</v>
      </c>
    </row>
    <row r="68" spans="1:23" x14ac:dyDescent="0.3">
      <c r="A68" t="s">
        <v>250</v>
      </c>
      <c r="B68" t="s">
        <v>291</v>
      </c>
      <c r="C68" t="s">
        <v>296</v>
      </c>
      <c r="D68" t="s">
        <v>385</v>
      </c>
      <c r="E68" t="s">
        <v>386</v>
      </c>
      <c r="F68" s="13">
        <v>1057</v>
      </c>
      <c r="G68" s="13">
        <v>635288</v>
      </c>
      <c r="H68" s="84">
        <f t="shared" si="13"/>
        <v>166.38123181926937</v>
      </c>
      <c r="I68" s="13">
        <v>1057</v>
      </c>
      <c r="J68" s="13">
        <v>642451</v>
      </c>
      <c r="K68" s="84">
        <f t="shared" si="14"/>
        <v>164.52616619788901</v>
      </c>
      <c r="L68" s="13">
        <v>926</v>
      </c>
      <c r="M68" s="13">
        <v>642451</v>
      </c>
      <c r="N68" s="84">
        <f t="shared" si="15"/>
        <v>144.13550605415821</v>
      </c>
      <c r="O68" s="13">
        <v>421</v>
      </c>
      <c r="P68" s="13">
        <v>485</v>
      </c>
      <c r="Q68" s="16">
        <f t="shared" si="16"/>
        <v>0.86804123711340209</v>
      </c>
      <c r="R68" s="13">
        <v>560</v>
      </c>
      <c r="S68" s="13">
        <v>728</v>
      </c>
      <c r="T68" s="16">
        <f t="shared" si="17"/>
        <v>0.76923076923076927</v>
      </c>
      <c r="U68" s="13">
        <v>418</v>
      </c>
      <c r="V68" s="13">
        <v>506</v>
      </c>
      <c r="W68" s="16">
        <f t="shared" si="18"/>
        <v>0.82608695652173914</v>
      </c>
    </row>
    <row r="69" spans="1:23" x14ac:dyDescent="0.3">
      <c r="A69" t="s">
        <v>226</v>
      </c>
      <c r="B69" t="s">
        <v>245</v>
      </c>
      <c r="C69" t="s">
        <v>220</v>
      </c>
      <c r="D69" t="s">
        <v>387</v>
      </c>
      <c r="E69" t="s">
        <v>388</v>
      </c>
      <c r="F69" s="13">
        <v>430</v>
      </c>
      <c r="G69" s="13">
        <v>241776</v>
      </c>
      <c r="H69" s="84">
        <f t="shared" si="13"/>
        <v>177.85057243067962</v>
      </c>
      <c r="I69" s="13">
        <v>371</v>
      </c>
      <c r="J69" s="13">
        <v>243073</v>
      </c>
      <c r="K69" s="84">
        <f t="shared" si="14"/>
        <v>152.6290455953561</v>
      </c>
      <c r="L69" s="13">
        <v>343</v>
      </c>
      <c r="M69" s="13">
        <v>243073</v>
      </c>
      <c r="N69" s="84">
        <f t="shared" si="15"/>
        <v>141.1098723428764</v>
      </c>
      <c r="O69" s="13">
        <v>180</v>
      </c>
      <c r="P69" s="13">
        <v>220</v>
      </c>
      <c r="Q69" s="16">
        <f t="shared" si="16"/>
        <v>0.81818181818181823</v>
      </c>
      <c r="R69" s="13">
        <v>617</v>
      </c>
      <c r="S69" s="13">
        <v>752</v>
      </c>
      <c r="T69" s="16">
        <f t="shared" si="17"/>
        <v>0.82047872340425532</v>
      </c>
      <c r="U69" s="13">
        <v>163</v>
      </c>
      <c r="V69" s="13">
        <v>197</v>
      </c>
      <c r="W69" s="16">
        <f t="shared" si="18"/>
        <v>0.82741116751269039</v>
      </c>
    </row>
    <row r="70" spans="1:23" x14ac:dyDescent="0.3">
      <c r="A70" t="s">
        <v>250</v>
      </c>
      <c r="B70" t="s">
        <v>291</v>
      </c>
      <c r="C70" t="s">
        <v>296</v>
      </c>
      <c r="D70" t="s">
        <v>389</v>
      </c>
      <c r="E70" t="s">
        <v>390</v>
      </c>
      <c r="F70" s="13">
        <v>663</v>
      </c>
      <c r="G70" s="13">
        <v>345776</v>
      </c>
      <c r="H70" s="84">
        <f t="shared" si="13"/>
        <v>191.74263106751192</v>
      </c>
      <c r="I70" s="13">
        <v>625</v>
      </c>
      <c r="J70" s="13">
        <v>347806</v>
      </c>
      <c r="K70" s="84">
        <f t="shared" si="14"/>
        <v>179.69787755242865</v>
      </c>
      <c r="L70" s="13">
        <v>631</v>
      </c>
      <c r="M70" s="13">
        <v>347806</v>
      </c>
      <c r="N70" s="84">
        <f t="shared" si="15"/>
        <v>181.42297717693197</v>
      </c>
      <c r="O70" s="13">
        <v>268</v>
      </c>
      <c r="P70" s="13">
        <v>346</v>
      </c>
      <c r="Q70" s="16">
        <f t="shared" si="16"/>
        <v>0.77456647398843925</v>
      </c>
      <c r="R70" s="13">
        <v>960</v>
      </c>
      <c r="S70" s="13">
        <v>1200</v>
      </c>
      <c r="T70" s="16">
        <f t="shared" si="17"/>
        <v>0.8</v>
      </c>
      <c r="U70" s="13">
        <v>211</v>
      </c>
      <c r="V70" s="13">
        <v>251</v>
      </c>
      <c r="W70" s="16">
        <f t="shared" si="18"/>
        <v>0.84063745019920322</v>
      </c>
    </row>
    <row r="71" spans="1:23" x14ac:dyDescent="0.3">
      <c r="A71" t="s">
        <v>232</v>
      </c>
      <c r="B71" t="s">
        <v>263</v>
      </c>
      <c r="C71" t="s">
        <v>274</v>
      </c>
      <c r="D71" t="s">
        <v>391</v>
      </c>
      <c r="E71" t="s">
        <v>392</v>
      </c>
      <c r="F71" s="13">
        <v>535</v>
      </c>
      <c r="G71" s="13">
        <v>249397</v>
      </c>
      <c r="H71" s="84">
        <f t="shared" si="13"/>
        <v>214.51741600740985</v>
      </c>
      <c r="I71" s="13">
        <v>520</v>
      </c>
      <c r="J71" s="13">
        <v>250608</v>
      </c>
      <c r="K71" s="84">
        <f t="shared" si="14"/>
        <v>207.49537125710273</v>
      </c>
      <c r="L71" s="13">
        <v>461</v>
      </c>
      <c r="M71" s="13">
        <v>250608</v>
      </c>
      <c r="N71" s="84">
        <f t="shared" si="15"/>
        <v>183.95262721062377</v>
      </c>
      <c r="O71" s="13">
        <v>378</v>
      </c>
      <c r="P71" s="13">
        <v>438</v>
      </c>
      <c r="Q71" s="16">
        <f t="shared" si="16"/>
        <v>0.86301369863013699</v>
      </c>
      <c r="R71" s="13">
        <v>383</v>
      </c>
      <c r="S71" s="13">
        <v>440</v>
      </c>
      <c r="T71" s="16">
        <f t="shared" si="17"/>
        <v>0.87045454545454548</v>
      </c>
      <c r="U71" s="13">
        <v>255</v>
      </c>
      <c r="V71" s="13">
        <v>303</v>
      </c>
      <c r="W71" s="16">
        <f t="shared" si="18"/>
        <v>0.84158415841584155</v>
      </c>
    </row>
    <row r="72" spans="1:23" x14ac:dyDescent="0.3">
      <c r="A72" t="s">
        <v>241</v>
      </c>
      <c r="B72" t="s">
        <v>276</v>
      </c>
      <c r="C72" t="s">
        <v>317</v>
      </c>
      <c r="D72" t="s">
        <v>395</v>
      </c>
      <c r="E72" t="s">
        <v>396</v>
      </c>
      <c r="F72" s="13">
        <v>172</v>
      </c>
      <c r="G72" s="13">
        <v>262953</v>
      </c>
      <c r="H72" s="84">
        <f t="shared" si="13"/>
        <v>65.410928949279921</v>
      </c>
      <c r="I72" s="13">
        <v>226</v>
      </c>
      <c r="J72" s="13">
        <v>260852</v>
      </c>
      <c r="K72" s="84">
        <f t="shared" si="14"/>
        <v>86.639167037247176</v>
      </c>
      <c r="L72" s="13">
        <v>130</v>
      </c>
      <c r="M72" s="13">
        <v>260852</v>
      </c>
      <c r="N72" s="84">
        <f t="shared" si="15"/>
        <v>49.836689003726249</v>
      </c>
      <c r="O72" s="13">
        <v>181</v>
      </c>
      <c r="P72" s="13">
        <v>192</v>
      </c>
      <c r="Q72" s="16">
        <f t="shared" si="16"/>
        <v>0.94270833333333337</v>
      </c>
      <c r="R72" s="13">
        <v>168</v>
      </c>
      <c r="S72" s="13">
        <v>180</v>
      </c>
      <c r="T72" s="16">
        <f t="shared" si="17"/>
        <v>0.93333333333333335</v>
      </c>
      <c r="U72" s="13">
        <v>195</v>
      </c>
      <c r="V72" s="13">
        <v>202</v>
      </c>
      <c r="W72" s="16">
        <f t="shared" si="18"/>
        <v>0.96534653465346532</v>
      </c>
    </row>
    <row r="73" spans="1:23" x14ac:dyDescent="0.3">
      <c r="A73" t="s">
        <v>226</v>
      </c>
      <c r="B73" t="s">
        <v>245</v>
      </c>
      <c r="C73" t="s">
        <v>220</v>
      </c>
      <c r="D73" t="s">
        <v>399</v>
      </c>
      <c r="E73" t="s">
        <v>400</v>
      </c>
      <c r="F73" s="13">
        <v>759</v>
      </c>
      <c r="G73" s="13">
        <v>275041</v>
      </c>
      <c r="H73" s="84">
        <f t="shared" si="13"/>
        <v>275.95885704313173</v>
      </c>
      <c r="I73" s="13">
        <v>669</v>
      </c>
      <c r="J73" s="13">
        <v>275423</v>
      </c>
      <c r="K73" s="84">
        <f t="shared" si="14"/>
        <v>242.89910428686059</v>
      </c>
      <c r="L73" s="13">
        <v>601</v>
      </c>
      <c r="M73" s="13">
        <v>275423</v>
      </c>
      <c r="N73" s="84">
        <f t="shared" si="15"/>
        <v>218.20980818595396</v>
      </c>
      <c r="O73" s="13">
        <v>149</v>
      </c>
      <c r="P73" s="13">
        <v>196</v>
      </c>
      <c r="Q73" s="16">
        <f t="shared" si="16"/>
        <v>0.76020408163265307</v>
      </c>
      <c r="R73" s="13">
        <v>174</v>
      </c>
      <c r="S73" s="13">
        <v>200</v>
      </c>
      <c r="T73" s="16">
        <f t="shared" si="17"/>
        <v>0.87</v>
      </c>
      <c r="U73" s="13">
        <v>193</v>
      </c>
      <c r="V73" s="13">
        <v>224</v>
      </c>
      <c r="W73" s="16">
        <f t="shared" si="18"/>
        <v>0.8616071428571429</v>
      </c>
    </row>
    <row r="74" spans="1:23" x14ac:dyDescent="0.3">
      <c r="A74" t="s">
        <v>259</v>
      </c>
      <c r="B74" t="s">
        <v>283</v>
      </c>
      <c r="C74" t="s">
        <v>313</v>
      </c>
      <c r="D74" t="s">
        <v>401</v>
      </c>
      <c r="E74" t="s">
        <v>402</v>
      </c>
      <c r="F74" s="13">
        <v>721</v>
      </c>
      <c r="G74" s="13">
        <v>443512</v>
      </c>
      <c r="H74" s="84">
        <f t="shared" si="13"/>
        <v>162.56606360143581</v>
      </c>
      <c r="I74" s="13">
        <v>705</v>
      </c>
      <c r="J74" s="13">
        <v>446214</v>
      </c>
      <c r="K74" s="84">
        <f t="shared" si="14"/>
        <v>157.9959391682018</v>
      </c>
      <c r="L74" s="13">
        <v>704</v>
      </c>
      <c r="M74" s="13">
        <v>446214</v>
      </c>
      <c r="N74" s="84">
        <f t="shared" si="15"/>
        <v>157.77183145306961</v>
      </c>
      <c r="O74" s="13">
        <v>267</v>
      </c>
      <c r="P74" s="13">
        <v>295</v>
      </c>
      <c r="Q74" s="16">
        <f t="shared" si="16"/>
        <v>0.90508474576271192</v>
      </c>
      <c r="R74" s="13">
        <v>266</v>
      </c>
      <c r="S74" s="13">
        <v>295</v>
      </c>
      <c r="T74" s="16">
        <f t="shared" si="17"/>
        <v>0.90169491525423728</v>
      </c>
      <c r="U74" s="13">
        <v>517</v>
      </c>
      <c r="V74" s="13">
        <v>570</v>
      </c>
      <c r="W74" s="16">
        <f t="shared" si="18"/>
        <v>0.90701754385964917</v>
      </c>
    </row>
    <row r="75" spans="1:23" x14ac:dyDescent="0.3">
      <c r="A75" t="s">
        <v>241</v>
      </c>
      <c r="B75" t="s">
        <v>276</v>
      </c>
      <c r="C75" t="s">
        <v>317</v>
      </c>
      <c r="D75" t="s">
        <v>403</v>
      </c>
      <c r="E75" t="s">
        <v>404</v>
      </c>
      <c r="F75" s="13">
        <v>235</v>
      </c>
      <c r="G75" s="13">
        <v>248219</v>
      </c>
      <c r="H75" s="84">
        <f t="shared" si="13"/>
        <v>94.674460859160661</v>
      </c>
      <c r="I75" s="13">
        <v>225</v>
      </c>
      <c r="J75" s="13">
        <v>248494</v>
      </c>
      <c r="K75" s="84">
        <f t="shared" si="14"/>
        <v>90.545445765290111</v>
      </c>
      <c r="L75" s="13">
        <v>252</v>
      </c>
      <c r="M75" s="13">
        <v>248494</v>
      </c>
      <c r="N75" s="84">
        <f t="shared" si="15"/>
        <v>101.41089925712492</v>
      </c>
      <c r="O75" s="13">
        <v>93</v>
      </c>
      <c r="P75" s="13">
        <v>107</v>
      </c>
      <c r="Q75" s="16">
        <f t="shared" si="16"/>
        <v>0.86915887850467288</v>
      </c>
      <c r="R75" s="13">
        <v>543</v>
      </c>
      <c r="S75" s="13">
        <v>639</v>
      </c>
      <c r="T75" s="16">
        <f t="shared" si="17"/>
        <v>0.84976525821596249</v>
      </c>
      <c r="U75" s="13">
        <v>93</v>
      </c>
      <c r="V75" s="13">
        <v>104</v>
      </c>
      <c r="W75" s="16">
        <f t="shared" si="18"/>
        <v>0.89423076923076927</v>
      </c>
    </row>
    <row r="76" spans="1:23" x14ac:dyDescent="0.3">
      <c r="A76" t="s">
        <v>232</v>
      </c>
      <c r="B76" t="s">
        <v>270</v>
      </c>
      <c r="C76" t="s">
        <v>289</v>
      </c>
      <c r="D76" t="s">
        <v>407</v>
      </c>
      <c r="E76" t="s">
        <v>408</v>
      </c>
      <c r="F76" s="13">
        <v>981</v>
      </c>
      <c r="G76" s="13">
        <v>1152093</v>
      </c>
      <c r="H76" s="84">
        <f t="shared" si="13"/>
        <v>85.149375961836412</v>
      </c>
      <c r="I76" s="13">
        <v>1362</v>
      </c>
      <c r="J76" s="13">
        <v>1160149</v>
      </c>
      <c r="K76" s="84">
        <f t="shared" si="14"/>
        <v>117.39871344111833</v>
      </c>
      <c r="L76" s="13">
        <v>1178</v>
      </c>
      <c r="M76" s="13">
        <v>1160149</v>
      </c>
      <c r="N76" s="84">
        <f t="shared" si="15"/>
        <v>101.53868166933729</v>
      </c>
      <c r="O76" s="13">
        <v>918</v>
      </c>
      <c r="P76" s="13">
        <v>1130</v>
      </c>
      <c r="Q76" s="16">
        <f t="shared" si="16"/>
        <v>0.81238938053097343</v>
      </c>
      <c r="R76" s="13">
        <v>993</v>
      </c>
      <c r="S76" s="13">
        <v>1213</v>
      </c>
      <c r="T76" s="16">
        <f t="shared" si="17"/>
        <v>0.8186314921681781</v>
      </c>
      <c r="U76" s="13">
        <v>1053</v>
      </c>
      <c r="V76" s="13">
        <v>1211</v>
      </c>
      <c r="W76" s="16">
        <f t="shared" si="18"/>
        <v>0.86952931461601979</v>
      </c>
    </row>
    <row r="77" spans="1:23" x14ac:dyDescent="0.3">
      <c r="A77" t="s">
        <v>226</v>
      </c>
      <c r="B77" t="s">
        <v>221</v>
      </c>
      <c r="C77" t="s">
        <v>234</v>
      </c>
      <c r="D77" t="s">
        <v>410</v>
      </c>
      <c r="E77" t="s">
        <v>411</v>
      </c>
      <c r="F77" s="13">
        <v>328</v>
      </c>
      <c r="G77" s="13">
        <v>162598</v>
      </c>
      <c r="H77" s="84">
        <f t="shared" si="13"/>
        <v>201.72449845631559</v>
      </c>
      <c r="I77" s="13">
        <v>370</v>
      </c>
      <c r="J77" s="13">
        <v>162639</v>
      </c>
      <c r="K77" s="84">
        <f t="shared" si="14"/>
        <v>227.49770965143659</v>
      </c>
      <c r="L77" s="13">
        <v>278</v>
      </c>
      <c r="M77" s="13">
        <v>162639</v>
      </c>
      <c r="N77" s="84">
        <f t="shared" si="15"/>
        <v>170.93071157594429</v>
      </c>
      <c r="O77" s="13">
        <v>147</v>
      </c>
      <c r="P77" s="13">
        <v>182</v>
      </c>
      <c r="Q77" s="16">
        <f t="shared" si="16"/>
        <v>0.80769230769230771</v>
      </c>
      <c r="R77" s="13">
        <v>156</v>
      </c>
      <c r="S77" s="13">
        <v>182</v>
      </c>
      <c r="T77" s="16">
        <f t="shared" si="17"/>
        <v>0.8571428571428571</v>
      </c>
      <c r="U77" s="13">
        <v>195</v>
      </c>
      <c r="V77" s="13">
        <v>241</v>
      </c>
      <c r="W77" s="16">
        <f t="shared" si="18"/>
        <v>0.8091286307053942</v>
      </c>
    </row>
    <row r="78" spans="1:23" x14ac:dyDescent="0.3">
      <c r="A78" t="s">
        <v>250</v>
      </c>
      <c r="B78" t="s">
        <v>291</v>
      </c>
      <c r="C78" t="s">
        <v>302</v>
      </c>
      <c r="D78" t="s">
        <v>414</v>
      </c>
      <c r="E78" t="s">
        <v>415</v>
      </c>
      <c r="F78" s="13">
        <v>836</v>
      </c>
      <c r="G78" s="13">
        <v>496840</v>
      </c>
      <c r="H78" s="84">
        <f t="shared" si="13"/>
        <v>168.26342484502052</v>
      </c>
      <c r="I78" s="13">
        <v>866</v>
      </c>
      <c r="J78" s="13">
        <v>501135</v>
      </c>
      <c r="K78" s="84">
        <f t="shared" si="14"/>
        <v>172.80772646093368</v>
      </c>
      <c r="L78" s="13">
        <v>625</v>
      </c>
      <c r="M78" s="13">
        <v>501135</v>
      </c>
      <c r="N78" s="84">
        <f t="shared" si="15"/>
        <v>124.71689265367615</v>
      </c>
      <c r="O78" s="13">
        <v>374</v>
      </c>
      <c r="P78" s="13">
        <v>457</v>
      </c>
      <c r="Q78" s="16">
        <f t="shared" si="16"/>
        <v>0.8183807439824945</v>
      </c>
      <c r="R78" s="13">
        <v>365</v>
      </c>
      <c r="S78" s="13">
        <v>436.64273070000007</v>
      </c>
      <c r="T78" s="16">
        <f t="shared" si="17"/>
        <v>0.8359236839116807</v>
      </c>
      <c r="U78" s="13">
        <v>291</v>
      </c>
      <c r="V78" s="13">
        <v>366</v>
      </c>
      <c r="W78" s="16">
        <f t="shared" si="18"/>
        <v>0.79508196721311475</v>
      </c>
    </row>
    <row r="79" spans="1:23" x14ac:dyDescent="0.3">
      <c r="A79" t="s">
        <v>241</v>
      </c>
      <c r="B79" t="s">
        <v>276</v>
      </c>
      <c r="C79" t="s">
        <v>317</v>
      </c>
      <c r="D79" t="s">
        <v>416</v>
      </c>
      <c r="E79" t="s">
        <v>417</v>
      </c>
      <c r="F79" s="13">
        <v>146</v>
      </c>
      <c r="G79" s="13">
        <v>211848</v>
      </c>
      <c r="H79" s="84">
        <f t="shared" si="13"/>
        <v>68.917336958574083</v>
      </c>
      <c r="I79" s="13">
        <v>152</v>
      </c>
      <c r="J79" s="13">
        <v>214587</v>
      </c>
      <c r="K79" s="84">
        <f t="shared" si="14"/>
        <v>70.833741093356082</v>
      </c>
      <c r="L79" s="13">
        <v>148</v>
      </c>
      <c r="M79" s="13">
        <v>214587</v>
      </c>
      <c r="N79" s="84">
        <f t="shared" si="15"/>
        <v>68.969695275109871</v>
      </c>
      <c r="O79" s="13">
        <v>181</v>
      </c>
      <c r="P79" s="13">
        <v>222</v>
      </c>
      <c r="Q79" s="16">
        <f t="shared" si="16"/>
        <v>0.81531531531531531</v>
      </c>
      <c r="R79" s="13">
        <v>250</v>
      </c>
      <c r="S79" s="13">
        <v>301</v>
      </c>
      <c r="T79" s="16">
        <f t="shared" si="17"/>
        <v>0.83056478405315615</v>
      </c>
      <c r="U79" s="13">
        <v>345</v>
      </c>
      <c r="V79" s="13">
        <v>419</v>
      </c>
      <c r="W79" s="16">
        <f t="shared" si="18"/>
        <v>0.8233890214797136</v>
      </c>
    </row>
    <row r="80" spans="1:23" x14ac:dyDescent="0.3">
      <c r="A80" t="s">
        <v>241</v>
      </c>
      <c r="B80" t="s">
        <v>276</v>
      </c>
      <c r="C80" t="s">
        <v>317</v>
      </c>
      <c r="D80" t="s">
        <v>418</v>
      </c>
      <c r="E80" t="s">
        <v>419</v>
      </c>
      <c r="F80" s="13">
        <v>95</v>
      </c>
      <c r="G80" s="13">
        <v>210884</v>
      </c>
      <c r="H80" s="84">
        <f t="shared" si="13"/>
        <v>45.048462661937371</v>
      </c>
      <c r="I80" s="13">
        <v>89</v>
      </c>
      <c r="J80" s="13">
        <v>212881</v>
      </c>
      <c r="K80" s="84">
        <f t="shared" si="14"/>
        <v>41.807394741663181</v>
      </c>
      <c r="L80" s="13">
        <v>85</v>
      </c>
      <c r="M80" s="13">
        <v>212881</v>
      </c>
      <c r="N80" s="84">
        <f t="shared" si="15"/>
        <v>39.928410708330006</v>
      </c>
      <c r="O80" s="13">
        <v>205</v>
      </c>
      <c r="P80" s="13">
        <v>233</v>
      </c>
      <c r="Q80" s="16">
        <f t="shared" si="16"/>
        <v>0.87982832618025753</v>
      </c>
      <c r="R80" s="13">
        <v>212</v>
      </c>
      <c r="S80" s="13">
        <v>233</v>
      </c>
      <c r="T80" s="16">
        <f t="shared" si="17"/>
        <v>0.90987124463519309</v>
      </c>
      <c r="U80" s="13">
        <v>305</v>
      </c>
      <c r="V80" s="13">
        <v>337</v>
      </c>
      <c r="W80" s="16">
        <f t="shared" si="18"/>
        <v>0.90504451038575673</v>
      </c>
    </row>
    <row r="81" spans="1:23" x14ac:dyDescent="0.3">
      <c r="A81" t="s">
        <v>226</v>
      </c>
      <c r="B81" t="s">
        <v>236</v>
      </c>
      <c r="C81" t="s">
        <v>243</v>
      </c>
      <c r="D81" t="s">
        <v>422</v>
      </c>
      <c r="E81" t="s">
        <v>423</v>
      </c>
      <c r="F81" s="13">
        <v>119</v>
      </c>
      <c r="G81" s="13">
        <v>98947</v>
      </c>
      <c r="H81" s="84">
        <f t="shared" si="13"/>
        <v>120.26640524725359</v>
      </c>
      <c r="I81" s="13">
        <v>145</v>
      </c>
      <c r="J81" s="13">
        <v>99187</v>
      </c>
      <c r="K81" s="84">
        <f t="shared" si="14"/>
        <v>146.18851260749898</v>
      </c>
      <c r="L81" s="13">
        <v>128</v>
      </c>
      <c r="M81" s="13">
        <v>99187</v>
      </c>
      <c r="N81" s="84">
        <f t="shared" si="15"/>
        <v>129.04916975006807</v>
      </c>
      <c r="O81" s="13">
        <v>41</v>
      </c>
      <c r="P81" s="13">
        <v>66</v>
      </c>
      <c r="Q81" s="16">
        <f t="shared" si="16"/>
        <v>0.62121212121212122</v>
      </c>
      <c r="R81" s="13">
        <v>44</v>
      </c>
      <c r="S81" s="13">
        <v>70</v>
      </c>
      <c r="T81" s="16">
        <f t="shared" si="17"/>
        <v>0.62857142857142856</v>
      </c>
      <c r="U81" s="13">
        <v>79</v>
      </c>
      <c r="V81" s="13">
        <v>101</v>
      </c>
      <c r="W81" s="16">
        <f t="shared" si="18"/>
        <v>0.78217821782178221</v>
      </c>
    </row>
    <row r="82" spans="1:23" x14ac:dyDescent="0.3">
      <c r="A82" t="s">
        <v>241</v>
      </c>
      <c r="B82" t="s">
        <v>276</v>
      </c>
      <c r="C82" t="s">
        <v>317</v>
      </c>
      <c r="D82" t="s">
        <v>424</v>
      </c>
      <c r="E82" t="s">
        <v>425</v>
      </c>
      <c r="F82" s="13">
        <v>69</v>
      </c>
      <c r="G82" s="13">
        <v>146742</v>
      </c>
      <c r="H82" s="84">
        <f t="shared" si="13"/>
        <v>47.021302694525083</v>
      </c>
      <c r="I82" s="13">
        <v>86</v>
      </c>
      <c r="J82" s="13">
        <v>147070</v>
      </c>
      <c r="K82" s="84">
        <f t="shared" si="14"/>
        <v>58.475555857754813</v>
      </c>
      <c r="L82" s="13">
        <v>86</v>
      </c>
      <c r="M82" s="13">
        <v>147070</v>
      </c>
      <c r="N82" s="84">
        <f t="shared" si="15"/>
        <v>58.475555857754813</v>
      </c>
      <c r="O82" s="13">
        <v>109</v>
      </c>
      <c r="P82" s="13">
        <v>122</v>
      </c>
      <c r="Q82" s="16">
        <f t="shared" si="16"/>
        <v>0.89344262295081966</v>
      </c>
      <c r="R82" s="13">
        <v>317</v>
      </c>
      <c r="S82" s="13">
        <v>352</v>
      </c>
      <c r="T82" s="16">
        <f t="shared" si="17"/>
        <v>0.90056818181818177</v>
      </c>
      <c r="U82" s="13">
        <v>60</v>
      </c>
      <c r="V82" s="13">
        <v>73</v>
      </c>
      <c r="W82" s="16">
        <f t="shared" si="18"/>
        <v>0.82191780821917804</v>
      </c>
    </row>
    <row r="83" spans="1:23" x14ac:dyDescent="0.3">
      <c r="A83" t="s">
        <v>259</v>
      </c>
      <c r="B83" t="s">
        <v>283</v>
      </c>
      <c r="C83" t="s">
        <v>307</v>
      </c>
      <c r="D83" t="s">
        <v>426</v>
      </c>
      <c r="E83" t="s">
        <v>427</v>
      </c>
      <c r="F83" s="13">
        <v>1586</v>
      </c>
      <c r="G83" s="13">
        <v>1082067</v>
      </c>
      <c r="H83" s="84">
        <f t="shared" si="13"/>
        <v>146.57133061076624</v>
      </c>
      <c r="I83" s="13">
        <v>1630</v>
      </c>
      <c r="J83" s="13">
        <v>1087414</v>
      </c>
      <c r="K83" s="84">
        <f t="shared" si="14"/>
        <v>149.89691138793506</v>
      </c>
      <c r="L83" s="13">
        <v>1584</v>
      </c>
      <c r="M83" s="13">
        <v>1087414</v>
      </c>
      <c r="N83" s="84">
        <f t="shared" si="15"/>
        <v>145.66669180275406</v>
      </c>
      <c r="O83" s="13">
        <v>672</v>
      </c>
      <c r="P83" s="13">
        <v>837</v>
      </c>
      <c r="Q83" s="16">
        <f t="shared" si="16"/>
        <v>0.80286738351254483</v>
      </c>
      <c r="R83" s="13">
        <v>726</v>
      </c>
      <c r="S83" s="13">
        <v>900</v>
      </c>
      <c r="T83" s="16">
        <f t="shared" si="17"/>
        <v>0.80666666666666664</v>
      </c>
      <c r="U83" s="13">
        <v>711</v>
      </c>
      <c r="V83" s="13">
        <v>891</v>
      </c>
      <c r="W83" s="16">
        <f t="shared" si="18"/>
        <v>0.79797979797979801</v>
      </c>
    </row>
    <row r="84" spans="1:23" x14ac:dyDescent="0.3">
      <c r="A84" t="s">
        <v>241</v>
      </c>
      <c r="B84" t="s">
        <v>276</v>
      </c>
      <c r="C84" t="s">
        <v>317</v>
      </c>
      <c r="D84" t="s">
        <v>428</v>
      </c>
      <c r="E84" t="s">
        <v>429</v>
      </c>
      <c r="F84" s="13">
        <v>124</v>
      </c>
      <c r="G84" s="13">
        <v>211308</v>
      </c>
      <c r="H84" s="84">
        <f t="shared" si="13"/>
        <v>58.682113313267834</v>
      </c>
      <c r="I84" s="13">
        <v>127.06066233364284</v>
      </c>
      <c r="J84" s="13">
        <v>210599</v>
      </c>
      <c r="K84" s="84">
        <f t="shared" si="14"/>
        <v>60.332984645531482</v>
      </c>
      <c r="L84" s="13">
        <v>116</v>
      </c>
      <c r="M84" s="13">
        <v>210599</v>
      </c>
      <c r="N84" s="84">
        <f t="shared" si="15"/>
        <v>55.080983290518944</v>
      </c>
      <c r="O84" s="13">
        <v>203</v>
      </c>
      <c r="P84" s="13">
        <v>246</v>
      </c>
      <c r="Q84" s="16">
        <f t="shared" si="16"/>
        <v>0.82520325203252032</v>
      </c>
      <c r="R84" s="13">
        <v>80.943333333333328</v>
      </c>
      <c r="S84" s="13">
        <v>100</v>
      </c>
      <c r="T84" s="16">
        <f t="shared" si="17"/>
        <v>0.80943333333333323</v>
      </c>
      <c r="U84" s="13">
        <v>171</v>
      </c>
      <c r="V84" s="13">
        <v>222</v>
      </c>
      <c r="W84" s="16">
        <f t="shared" si="18"/>
        <v>0.77027027027027029</v>
      </c>
    </row>
    <row r="85" spans="1:23" x14ac:dyDescent="0.3">
      <c r="A85" t="s">
        <v>241</v>
      </c>
      <c r="B85" t="s">
        <v>276</v>
      </c>
      <c r="C85" t="s">
        <v>317</v>
      </c>
      <c r="D85" t="s">
        <v>430</v>
      </c>
      <c r="E85" t="s">
        <v>431</v>
      </c>
      <c r="F85" s="13">
        <v>182</v>
      </c>
      <c r="G85" s="13">
        <v>191119</v>
      </c>
      <c r="H85" s="84">
        <f t="shared" si="13"/>
        <v>95.228627190389233</v>
      </c>
      <c r="I85" s="13">
        <v>190</v>
      </c>
      <c r="J85" s="13">
        <v>191055</v>
      </c>
      <c r="K85" s="84">
        <f t="shared" si="14"/>
        <v>99.447802988668187</v>
      </c>
      <c r="L85" s="13">
        <v>161</v>
      </c>
      <c r="M85" s="13">
        <v>191055</v>
      </c>
      <c r="N85" s="84">
        <f t="shared" si="15"/>
        <v>84.268927795660929</v>
      </c>
      <c r="O85" s="13">
        <v>343</v>
      </c>
      <c r="P85" s="13">
        <v>449</v>
      </c>
      <c r="Q85" s="16">
        <f t="shared" si="16"/>
        <v>0.7639198218262806</v>
      </c>
      <c r="R85" s="13">
        <v>360</v>
      </c>
      <c r="S85" s="13">
        <v>450</v>
      </c>
      <c r="T85" s="16">
        <f t="shared" si="17"/>
        <v>0.8</v>
      </c>
      <c r="U85" s="13">
        <v>293</v>
      </c>
      <c r="V85" s="13">
        <v>387</v>
      </c>
      <c r="W85" s="16">
        <f t="shared" si="18"/>
        <v>0.75710594315245483</v>
      </c>
    </row>
    <row r="86" spans="1:23" x14ac:dyDescent="0.3">
      <c r="A86" t="s">
        <v>226</v>
      </c>
      <c r="B86" t="s">
        <v>221</v>
      </c>
      <c r="C86" t="s">
        <v>234</v>
      </c>
      <c r="D86" t="s">
        <v>432</v>
      </c>
      <c r="E86" t="s">
        <v>433</v>
      </c>
      <c r="F86" s="13">
        <v>161</v>
      </c>
      <c r="G86" s="13">
        <v>72859</v>
      </c>
      <c r="H86" s="84">
        <f t="shared" si="13"/>
        <v>220.97475946691557</v>
      </c>
      <c r="I86" s="13">
        <v>148</v>
      </c>
      <c r="J86" s="13">
        <v>72969</v>
      </c>
      <c r="K86" s="84">
        <f t="shared" si="14"/>
        <v>202.8258575559484</v>
      </c>
      <c r="L86" s="13">
        <v>131</v>
      </c>
      <c r="M86" s="13">
        <v>72969</v>
      </c>
      <c r="N86" s="84">
        <f t="shared" si="15"/>
        <v>179.52829283668407</v>
      </c>
      <c r="O86" s="13">
        <v>64</v>
      </c>
      <c r="P86" s="13">
        <v>84</v>
      </c>
      <c r="Q86" s="16">
        <f t="shared" si="16"/>
        <v>0.76190476190476186</v>
      </c>
      <c r="R86" s="13">
        <v>60</v>
      </c>
      <c r="S86" s="13">
        <v>75</v>
      </c>
      <c r="T86" s="16">
        <f t="shared" si="17"/>
        <v>0.8</v>
      </c>
      <c r="U86" s="13">
        <v>93</v>
      </c>
      <c r="V86" s="13">
        <v>115</v>
      </c>
      <c r="W86" s="16">
        <f t="shared" si="18"/>
        <v>0.80869565217391304</v>
      </c>
    </row>
    <row r="87" spans="1:23" x14ac:dyDescent="0.3">
      <c r="A87" t="s">
        <v>241</v>
      </c>
      <c r="B87" t="s">
        <v>276</v>
      </c>
      <c r="C87" t="s">
        <v>317</v>
      </c>
      <c r="D87" t="s">
        <v>434</v>
      </c>
      <c r="E87" t="s">
        <v>435</v>
      </c>
      <c r="F87" s="13">
        <v>321</v>
      </c>
      <c r="G87" s="13">
        <v>197623</v>
      </c>
      <c r="H87" s="84">
        <f t="shared" si="13"/>
        <v>162.43048633003244</v>
      </c>
      <c r="I87" s="13">
        <v>311</v>
      </c>
      <c r="J87" s="13">
        <v>199368</v>
      </c>
      <c r="K87" s="84">
        <f t="shared" si="14"/>
        <v>155.99293768307854</v>
      </c>
      <c r="L87" s="13">
        <v>241</v>
      </c>
      <c r="M87" s="13">
        <v>199368</v>
      </c>
      <c r="N87" s="84">
        <f t="shared" si="15"/>
        <v>120.88198707917019</v>
      </c>
      <c r="O87" s="13">
        <v>173</v>
      </c>
      <c r="P87" s="13">
        <v>220</v>
      </c>
      <c r="Q87" s="16">
        <f t="shared" si="16"/>
        <v>0.78636363636363638</v>
      </c>
      <c r="R87" s="13">
        <v>198</v>
      </c>
      <c r="S87" s="13">
        <v>225</v>
      </c>
      <c r="T87" s="16">
        <f t="shared" si="17"/>
        <v>0.88</v>
      </c>
      <c r="U87" s="13">
        <v>240</v>
      </c>
      <c r="V87" s="13">
        <v>272</v>
      </c>
      <c r="W87" s="16">
        <f t="shared" si="18"/>
        <v>0.88235294117647056</v>
      </c>
    </row>
    <row r="88" spans="1:23" x14ac:dyDescent="0.3">
      <c r="A88" t="s">
        <v>232</v>
      </c>
      <c r="B88" t="s">
        <v>263</v>
      </c>
      <c r="C88" t="s">
        <v>274</v>
      </c>
      <c r="D88" t="s">
        <v>436</v>
      </c>
      <c r="E88" t="s">
        <v>437</v>
      </c>
      <c r="F88" s="13">
        <v>397</v>
      </c>
      <c r="G88" s="13">
        <v>153637</v>
      </c>
      <c r="H88" s="84">
        <f t="shared" si="13"/>
        <v>258.40129656267698</v>
      </c>
      <c r="I88" s="13">
        <v>252</v>
      </c>
      <c r="J88" s="13">
        <v>155108</v>
      </c>
      <c r="K88" s="84">
        <f t="shared" si="14"/>
        <v>162.46744204038475</v>
      </c>
      <c r="L88" s="13">
        <v>222</v>
      </c>
      <c r="M88" s="13">
        <v>155108</v>
      </c>
      <c r="N88" s="84">
        <f t="shared" si="15"/>
        <v>143.1260798927199</v>
      </c>
      <c r="O88" s="13">
        <v>75</v>
      </c>
      <c r="P88" s="13">
        <v>93</v>
      </c>
      <c r="Q88" s="16">
        <f t="shared" si="16"/>
        <v>0.80645161290322576</v>
      </c>
      <c r="R88" s="13">
        <v>85</v>
      </c>
      <c r="S88" s="13">
        <v>100</v>
      </c>
      <c r="T88" s="16">
        <f t="shared" si="17"/>
        <v>0.85</v>
      </c>
      <c r="U88" s="13">
        <v>57</v>
      </c>
      <c r="V88" s="13">
        <v>76</v>
      </c>
      <c r="W88" s="16">
        <f t="shared" si="18"/>
        <v>0.75</v>
      </c>
    </row>
    <row r="89" spans="1:23" x14ac:dyDescent="0.3">
      <c r="A89" t="s">
        <v>232</v>
      </c>
      <c r="B89" t="s">
        <v>270</v>
      </c>
      <c r="C89" t="s">
        <v>281</v>
      </c>
      <c r="D89" t="s">
        <v>438</v>
      </c>
      <c r="E89" t="s">
        <v>439</v>
      </c>
      <c r="F89" s="13">
        <v>1056</v>
      </c>
      <c r="G89" s="13">
        <v>909210</v>
      </c>
      <c r="H89" s="84">
        <f t="shared" si="13"/>
        <v>116.14478503316064</v>
      </c>
      <c r="I89" s="13">
        <v>1158</v>
      </c>
      <c r="J89" s="13">
        <v>911638</v>
      </c>
      <c r="K89" s="84">
        <f t="shared" si="14"/>
        <v>127.02410386578885</v>
      </c>
      <c r="L89" s="13">
        <v>960</v>
      </c>
      <c r="M89" s="13">
        <v>911638</v>
      </c>
      <c r="N89" s="84">
        <f t="shared" si="15"/>
        <v>105.30495657267468</v>
      </c>
      <c r="O89" s="13">
        <v>355</v>
      </c>
      <c r="P89" s="13">
        <v>412</v>
      </c>
      <c r="Q89" s="16">
        <f t="shared" si="16"/>
        <v>0.86165048543689315</v>
      </c>
      <c r="R89" s="13">
        <v>361</v>
      </c>
      <c r="S89" s="13">
        <v>425</v>
      </c>
      <c r="T89" s="16">
        <f t="shared" si="17"/>
        <v>0.84941176470588231</v>
      </c>
      <c r="U89" s="13">
        <v>609</v>
      </c>
      <c r="V89" s="13">
        <v>710</v>
      </c>
      <c r="W89" s="16">
        <f t="shared" si="18"/>
        <v>0.8577464788732394</v>
      </c>
    </row>
    <row r="90" spans="1:23" x14ac:dyDescent="0.3">
      <c r="A90" t="s">
        <v>241</v>
      </c>
      <c r="B90" t="s">
        <v>276</v>
      </c>
      <c r="C90" t="s">
        <v>317</v>
      </c>
      <c r="D90" t="s">
        <v>441</v>
      </c>
      <c r="E90" t="s">
        <v>442</v>
      </c>
      <c r="F90" s="13">
        <v>300</v>
      </c>
      <c r="G90" s="13">
        <v>228017</v>
      </c>
      <c r="H90" s="84">
        <f t="shared" si="13"/>
        <v>131.56913738887889</v>
      </c>
      <c r="I90" s="13">
        <v>150</v>
      </c>
      <c r="J90" s="13">
        <v>229597</v>
      </c>
      <c r="K90" s="84">
        <f t="shared" si="14"/>
        <v>65.331864092300847</v>
      </c>
      <c r="L90" s="13">
        <v>260</v>
      </c>
      <c r="M90" s="13">
        <v>229597</v>
      </c>
      <c r="N90" s="84">
        <f t="shared" si="15"/>
        <v>113.24189775998815</v>
      </c>
      <c r="O90" s="13">
        <v>99</v>
      </c>
      <c r="P90" s="13">
        <v>115</v>
      </c>
      <c r="Q90" s="16">
        <f t="shared" si="16"/>
        <v>0.86086956521739133</v>
      </c>
      <c r="R90" s="13">
        <v>132</v>
      </c>
      <c r="S90" s="13">
        <v>150</v>
      </c>
      <c r="T90" s="16">
        <f t="shared" si="17"/>
        <v>0.88</v>
      </c>
      <c r="U90" s="13">
        <v>113</v>
      </c>
      <c r="V90" s="13">
        <v>129</v>
      </c>
      <c r="W90" s="16">
        <f t="shared" si="18"/>
        <v>0.87596899224806202</v>
      </c>
    </row>
    <row r="91" spans="1:23" x14ac:dyDescent="0.3">
      <c r="A91" t="s">
        <v>241</v>
      </c>
      <c r="B91" t="s">
        <v>276</v>
      </c>
      <c r="C91" t="s">
        <v>317</v>
      </c>
      <c r="D91" t="s">
        <v>445</v>
      </c>
      <c r="E91" t="s">
        <v>446</v>
      </c>
      <c r="F91" s="13">
        <v>92</v>
      </c>
      <c r="G91" s="13">
        <v>204998</v>
      </c>
      <c r="H91" s="84">
        <f t="shared" si="13"/>
        <v>44.878486619381654</v>
      </c>
      <c r="I91" s="13">
        <v>111</v>
      </c>
      <c r="J91" s="13">
        <v>205172</v>
      </c>
      <c r="K91" s="84">
        <f t="shared" si="14"/>
        <v>54.100949447292997</v>
      </c>
      <c r="L91" s="13">
        <v>129</v>
      </c>
      <c r="M91" s="13">
        <v>205172</v>
      </c>
      <c r="N91" s="84">
        <f t="shared" si="15"/>
        <v>62.874076384691868</v>
      </c>
      <c r="O91" s="13">
        <v>258</v>
      </c>
      <c r="P91" s="13">
        <v>342</v>
      </c>
      <c r="Q91" s="16">
        <f t="shared" si="16"/>
        <v>0.75438596491228072</v>
      </c>
      <c r="R91" s="13">
        <v>240</v>
      </c>
      <c r="S91" s="13">
        <v>300</v>
      </c>
      <c r="T91" s="16">
        <f t="shared" si="17"/>
        <v>0.8</v>
      </c>
      <c r="U91" s="13">
        <v>130</v>
      </c>
      <c r="V91" s="13">
        <v>158</v>
      </c>
      <c r="W91" s="16">
        <f t="shared" si="18"/>
        <v>0.82278481012658233</v>
      </c>
    </row>
    <row r="92" spans="1:23" x14ac:dyDescent="0.3">
      <c r="A92" t="s">
        <v>259</v>
      </c>
      <c r="B92" t="s">
        <v>283</v>
      </c>
      <c r="C92" t="s">
        <v>307</v>
      </c>
      <c r="D92" t="s">
        <v>449</v>
      </c>
      <c r="E92" t="s">
        <v>450</v>
      </c>
      <c r="F92" s="13">
        <v>360</v>
      </c>
      <c r="G92" s="13">
        <v>115046</v>
      </c>
      <c r="H92" s="84">
        <f t="shared" si="13"/>
        <v>312.91831093649495</v>
      </c>
      <c r="I92" s="13">
        <v>333</v>
      </c>
      <c r="J92" s="13">
        <v>115929</v>
      </c>
      <c r="K92" s="84">
        <f t="shared" si="14"/>
        <v>287.24477913205499</v>
      </c>
      <c r="L92" s="13">
        <v>230</v>
      </c>
      <c r="M92" s="13">
        <v>115929</v>
      </c>
      <c r="N92" s="84">
        <f t="shared" si="15"/>
        <v>198.39729489601393</v>
      </c>
      <c r="O92" s="13">
        <v>92</v>
      </c>
      <c r="P92" s="13">
        <v>101</v>
      </c>
      <c r="Q92" s="16">
        <f t="shared" si="16"/>
        <v>0.91089108910891092</v>
      </c>
      <c r="R92" s="13">
        <v>106</v>
      </c>
      <c r="S92" s="13">
        <v>116</v>
      </c>
      <c r="T92" s="16">
        <f t="shared" si="17"/>
        <v>0.91379310344827591</v>
      </c>
      <c r="U92" s="13">
        <v>72</v>
      </c>
      <c r="V92" s="13">
        <v>96</v>
      </c>
      <c r="W92" s="16">
        <f t="shared" si="18"/>
        <v>0.75</v>
      </c>
    </row>
    <row r="93" spans="1:23" x14ac:dyDescent="0.3">
      <c r="A93" t="s">
        <v>241</v>
      </c>
      <c r="B93" t="s">
        <v>276</v>
      </c>
      <c r="C93" t="s">
        <v>317</v>
      </c>
      <c r="D93" t="s">
        <v>451</v>
      </c>
      <c r="E93" t="s">
        <v>452</v>
      </c>
      <c r="F93" s="13">
        <v>137</v>
      </c>
      <c r="G93" s="13">
        <v>191314</v>
      </c>
      <c r="H93" s="84">
        <f t="shared" si="13"/>
        <v>71.610023312460143</v>
      </c>
      <c r="I93" s="13">
        <v>130</v>
      </c>
      <c r="J93" s="13">
        <v>193584</v>
      </c>
      <c r="K93" s="84">
        <f t="shared" si="14"/>
        <v>67.154310273576328</v>
      </c>
      <c r="L93" s="13">
        <v>90</v>
      </c>
      <c r="M93" s="13">
        <v>193584</v>
      </c>
      <c r="N93" s="84">
        <f t="shared" si="15"/>
        <v>46.491445574014385</v>
      </c>
      <c r="O93" s="13">
        <v>54</v>
      </c>
      <c r="P93" s="13">
        <v>57</v>
      </c>
      <c r="Q93" s="16">
        <f t="shared" si="16"/>
        <v>0.94736842105263153</v>
      </c>
      <c r="R93" s="13">
        <v>152</v>
      </c>
      <c r="S93" s="13">
        <v>160</v>
      </c>
      <c r="T93" s="16">
        <f t="shared" si="17"/>
        <v>0.95</v>
      </c>
      <c r="U93" s="13">
        <v>82</v>
      </c>
      <c r="V93" s="13">
        <v>86</v>
      </c>
      <c r="W93" s="16">
        <f t="shared" si="18"/>
        <v>0.95348837209302328</v>
      </c>
    </row>
    <row r="94" spans="1:23" x14ac:dyDescent="0.3">
      <c r="A94" t="s">
        <v>241</v>
      </c>
      <c r="B94" t="s">
        <v>276</v>
      </c>
      <c r="C94" t="s">
        <v>317</v>
      </c>
      <c r="D94" t="s">
        <v>453</v>
      </c>
      <c r="E94" t="s">
        <v>454</v>
      </c>
      <c r="F94" s="13">
        <v>66</v>
      </c>
      <c r="G94" s="13">
        <v>128399</v>
      </c>
      <c r="H94" s="84">
        <f t="shared" si="13"/>
        <v>51.40226948808013</v>
      </c>
      <c r="I94" s="13">
        <v>67</v>
      </c>
      <c r="J94" s="13">
        <v>127266</v>
      </c>
      <c r="K94" s="84">
        <f t="shared" si="14"/>
        <v>52.645639840963014</v>
      </c>
      <c r="L94" s="13">
        <v>49</v>
      </c>
      <c r="M94" s="13">
        <v>127266</v>
      </c>
      <c r="N94" s="84">
        <f t="shared" si="15"/>
        <v>38.502035107569974</v>
      </c>
      <c r="O94" s="13">
        <v>101</v>
      </c>
      <c r="P94" s="13">
        <v>116</v>
      </c>
      <c r="Q94" s="16">
        <f t="shared" si="16"/>
        <v>0.87068965517241381</v>
      </c>
      <c r="R94" s="13">
        <v>295</v>
      </c>
      <c r="S94" s="13">
        <v>328</v>
      </c>
      <c r="T94" s="16">
        <f t="shared" si="17"/>
        <v>0.89939024390243905</v>
      </c>
      <c r="U94" s="13">
        <v>59</v>
      </c>
      <c r="V94" s="13">
        <v>73</v>
      </c>
      <c r="W94" s="16">
        <f t="shared" si="18"/>
        <v>0.80821917808219179</v>
      </c>
    </row>
    <row r="95" spans="1:23" x14ac:dyDescent="0.3">
      <c r="A95" t="s">
        <v>259</v>
      </c>
      <c r="B95" t="s">
        <v>283</v>
      </c>
      <c r="C95" t="s">
        <v>313</v>
      </c>
      <c r="D95" t="s">
        <v>457</v>
      </c>
      <c r="E95" t="s">
        <v>458</v>
      </c>
      <c r="F95" s="13">
        <v>1739</v>
      </c>
      <c r="G95" s="13">
        <v>1207459</v>
      </c>
      <c r="H95" s="84">
        <f t="shared" si="13"/>
        <v>144.02145331642731</v>
      </c>
      <c r="I95" s="13">
        <v>1595</v>
      </c>
      <c r="J95" s="13">
        <v>1218546</v>
      </c>
      <c r="K95" s="84">
        <f t="shared" si="14"/>
        <v>130.89370446417288</v>
      </c>
      <c r="L95" s="13">
        <v>1808</v>
      </c>
      <c r="M95" s="13">
        <v>1218546</v>
      </c>
      <c r="N95" s="84">
        <f t="shared" si="15"/>
        <v>148.37355339888686</v>
      </c>
      <c r="O95" s="13">
        <v>911</v>
      </c>
      <c r="P95" s="13">
        <v>1118</v>
      </c>
      <c r="Q95" s="16">
        <f t="shared" si="16"/>
        <v>0.81484794275491945</v>
      </c>
      <c r="R95" s="13">
        <v>1351</v>
      </c>
      <c r="S95" s="13">
        <v>1573</v>
      </c>
      <c r="T95" s="16">
        <f t="shared" si="17"/>
        <v>0.85886840432294975</v>
      </c>
      <c r="U95" s="13">
        <v>2545</v>
      </c>
      <c r="V95" s="13">
        <v>2846</v>
      </c>
      <c r="W95" s="16">
        <f t="shared" si="18"/>
        <v>0.89423752635277587</v>
      </c>
    </row>
    <row r="96" spans="1:23" x14ac:dyDescent="0.3">
      <c r="A96" t="s">
        <v>226</v>
      </c>
      <c r="B96" t="s">
        <v>245</v>
      </c>
      <c r="C96" t="s">
        <v>220</v>
      </c>
      <c r="D96" t="s">
        <v>459</v>
      </c>
      <c r="E96" t="s">
        <v>460</v>
      </c>
      <c r="F96" s="13">
        <v>354</v>
      </c>
      <c r="G96" s="13">
        <v>204034</v>
      </c>
      <c r="H96" s="84">
        <f t="shared" si="13"/>
        <v>173.50049501553664</v>
      </c>
      <c r="I96" s="13">
        <v>302</v>
      </c>
      <c r="J96" s="13">
        <v>204219</v>
      </c>
      <c r="K96" s="84">
        <f t="shared" si="14"/>
        <v>147.88046166125582</v>
      </c>
      <c r="L96" s="13">
        <v>367</v>
      </c>
      <c r="M96" s="13">
        <v>204219</v>
      </c>
      <c r="N96" s="84">
        <f t="shared" si="15"/>
        <v>179.70903784662542</v>
      </c>
      <c r="O96" s="13">
        <v>137</v>
      </c>
      <c r="P96" s="13">
        <v>152</v>
      </c>
      <c r="Q96" s="16">
        <f t="shared" si="16"/>
        <v>0.90131578947368418</v>
      </c>
      <c r="R96" s="13">
        <v>115</v>
      </c>
      <c r="S96" s="13">
        <v>125</v>
      </c>
      <c r="T96" s="16">
        <f t="shared" si="17"/>
        <v>0.92</v>
      </c>
      <c r="U96" s="13">
        <v>130</v>
      </c>
      <c r="V96" s="13">
        <v>143</v>
      </c>
      <c r="W96" s="16">
        <f t="shared" si="18"/>
        <v>0.90909090909090906</v>
      </c>
    </row>
    <row r="97" spans="1:23" x14ac:dyDescent="0.3">
      <c r="A97" t="s">
        <v>241</v>
      </c>
      <c r="B97" t="s">
        <v>276</v>
      </c>
      <c r="C97" t="s">
        <v>317</v>
      </c>
      <c r="D97" t="s">
        <v>463</v>
      </c>
      <c r="E97" t="s">
        <v>464</v>
      </c>
      <c r="F97" s="13">
        <v>124</v>
      </c>
      <c r="G97" s="13">
        <v>135530</v>
      </c>
      <c r="H97" s="84">
        <f t="shared" si="13"/>
        <v>91.492658452003241</v>
      </c>
      <c r="I97" s="13">
        <v>114</v>
      </c>
      <c r="J97" s="13">
        <v>136000</v>
      </c>
      <c r="K97" s="84">
        <f t="shared" si="14"/>
        <v>83.823529411764696</v>
      </c>
      <c r="L97" s="13">
        <v>89</v>
      </c>
      <c r="M97" s="13">
        <v>136000</v>
      </c>
      <c r="N97" s="84">
        <f t="shared" si="15"/>
        <v>65.441176470588232</v>
      </c>
      <c r="O97" s="13">
        <v>84</v>
      </c>
      <c r="P97" s="13">
        <v>97</v>
      </c>
      <c r="Q97" s="16">
        <f t="shared" si="16"/>
        <v>0.865979381443299</v>
      </c>
      <c r="R97" s="13">
        <v>99</v>
      </c>
      <c r="S97" s="13">
        <v>110</v>
      </c>
      <c r="T97" s="16">
        <f t="shared" si="17"/>
        <v>0.9</v>
      </c>
      <c r="U97" s="13">
        <v>87</v>
      </c>
      <c r="V97" s="13">
        <v>109</v>
      </c>
      <c r="W97" s="16">
        <f t="shared" si="18"/>
        <v>0.79816513761467889</v>
      </c>
    </row>
    <row r="98" spans="1:23" x14ac:dyDescent="0.3">
      <c r="A98" t="s">
        <v>226</v>
      </c>
      <c r="B98" t="s">
        <v>245</v>
      </c>
      <c r="C98" t="s">
        <v>220</v>
      </c>
      <c r="D98" t="s">
        <v>465</v>
      </c>
      <c r="E98" t="s">
        <v>466</v>
      </c>
      <c r="F98" s="13">
        <v>336</v>
      </c>
      <c r="G98" s="13">
        <v>336102</v>
      </c>
      <c r="H98" s="84">
        <f t="shared" si="13"/>
        <v>99.969652069907355</v>
      </c>
      <c r="I98" s="13">
        <v>370</v>
      </c>
      <c r="J98" s="13">
        <v>337330</v>
      </c>
      <c r="K98" s="84">
        <f t="shared" si="14"/>
        <v>109.68487830907421</v>
      </c>
      <c r="L98" s="13">
        <v>342</v>
      </c>
      <c r="M98" s="13">
        <v>337330</v>
      </c>
      <c r="N98" s="84">
        <f t="shared" si="15"/>
        <v>101.38440103163076</v>
      </c>
      <c r="O98" s="13">
        <v>143</v>
      </c>
      <c r="P98" s="13">
        <v>177</v>
      </c>
      <c r="Q98" s="16">
        <f t="shared" si="16"/>
        <v>0.80790960451977401</v>
      </c>
      <c r="R98" s="13">
        <v>181</v>
      </c>
      <c r="S98" s="13">
        <v>212</v>
      </c>
      <c r="T98" s="16">
        <f t="shared" si="17"/>
        <v>0.85377358490566035</v>
      </c>
      <c r="U98" s="13">
        <v>96</v>
      </c>
      <c r="V98" s="13">
        <v>119</v>
      </c>
      <c r="W98" s="16">
        <f t="shared" si="18"/>
        <v>0.80672268907563027</v>
      </c>
    </row>
    <row r="99" spans="1:23" x14ac:dyDescent="0.3">
      <c r="A99" t="s">
        <v>226</v>
      </c>
      <c r="B99" t="s">
        <v>236</v>
      </c>
      <c r="C99" t="s">
        <v>243</v>
      </c>
      <c r="D99" t="s">
        <v>467</v>
      </c>
      <c r="E99" t="s">
        <v>468</v>
      </c>
      <c r="F99" s="13">
        <v>206</v>
      </c>
      <c r="G99" s="13">
        <v>115273</v>
      </c>
      <c r="H99" s="84">
        <f t="shared" ref="H99:H162" si="19">(F99/G99)*100000</f>
        <v>178.70620179920709</v>
      </c>
      <c r="I99" s="13">
        <v>179</v>
      </c>
      <c r="J99" s="13">
        <v>115630</v>
      </c>
      <c r="K99" s="84">
        <f t="shared" ref="K99:K162" si="20">(I99/J99)*100000</f>
        <v>154.80411657874254</v>
      </c>
      <c r="L99" s="13">
        <v>195</v>
      </c>
      <c r="M99" s="13">
        <v>115630</v>
      </c>
      <c r="N99" s="84">
        <f t="shared" ref="N99:N162" si="21">(L99/M99)*100000</f>
        <v>168.64135604946813</v>
      </c>
      <c r="O99" s="13">
        <v>131</v>
      </c>
      <c r="P99" s="13">
        <v>156</v>
      </c>
      <c r="Q99" s="16">
        <f t="shared" ref="Q99:Q162" si="22">O99/P99</f>
        <v>0.83974358974358976</v>
      </c>
      <c r="R99" s="13">
        <v>100</v>
      </c>
      <c r="S99" s="13">
        <v>113</v>
      </c>
      <c r="T99" s="16">
        <f t="shared" ref="T99:T162" si="23">R99/S99</f>
        <v>0.88495575221238942</v>
      </c>
      <c r="U99" s="13">
        <v>124</v>
      </c>
      <c r="V99" s="13">
        <v>153</v>
      </c>
      <c r="W99" s="16">
        <f t="shared" ref="W99:W162" si="24">U99/V99</f>
        <v>0.81045751633986929</v>
      </c>
    </row>
    <row r="100" spans="1:23" x14ac:dyDescent="0.3">
      <c r="A100" t="s">
        <v>241</v>
      </c>
      <c r="B100" t="s">
        <v>276</v>
      </c>
      <c r="C100" t="s">
        <v>317</v>
      </c>
      <c r="D100" t="s">
        <v>471</v>
      </c>
      <c r="E100" t="s">
        <v>472</v>
      </c>
      <c r="F100" s="13">
        <v>120</v>
      </c>
      <c r="G100" s="13">
        <v>260641</v>
      </c>
      <c r="H100" s="84">
        <f t="shared" si="19"/>
        <v>46.040339010362914</v>
      </c>
      <c r="I100" s="13">
        <v>135</v>
      </c>
      <c r="J100" s="13">
        <v>261416</v>
      </c>
      <c r="K100" s="84">
        <f t="shared" si="20"/>
        <v>51.641827585151638</v>
      </c>
      <c r="L100" s="13">
        <v>100</v>
      </c>
      <c r="M100" s="13">
        <v>261416</v>
      </c>
      <c r="N100" s="84">
        <f t="shared" si="21"/>
        <v>38.253205618630844</v>
      </c>
      <c r="O100" s="13">
        <v>373</v>
      </c>
      <c r="P100" s="13">
        <v>397</v>
      </c>
      <c r="Q100" s="16">
        <f t="shared" si="22"/>
        <v>0.93954659949622166</v>
      </c>
      <c r="R100" s="13">
        <v>373</v>
      </c>
      <c r="S100" s="13">
        <v>405</v>
      </c>
      <c r="T100" s="16">
        <f t="shared" si="23"/>
        <v>0.92098765432098761</v>
      </c>
      <c r="U100" s="13">
        <v>408</v>
      </c>
      <c r="V100" s="13">
        <v>430</v>
      </c>
      <c r="W100" s="16">
        <f t="shared" si="24"/>
        <v>0.94883720930232562</v>
      </c>
    </row>
    <row r="101" spans="1:23" x14ac:dyDescent="0.3">
      <c r="A101" t="s">
        <v>226</v>
      </c>
      <c r="B101" t="s">
        <v>236</v>
      </c>
      <c r="C101" t="s">
        <v>261</v>
      </c>
      <c r="D101" t="s">
        <v>473</v>
      </c>
      <c r="E101" t="s">
        <v>474</v>
      </c>
      <c r="F101" s="13">
        <v>1795</v>
      </c>
      <c r="G101" s="13">
        <v>948866</v>
      </c>
      <c r="H101" s="84">
        <f t="shared" si="19"/>
        <v>189.17318146081743</v>
      </c>
      <c r="I101" s="13">
        <v>1794</v>
      </c>
      <c r="J101" s="13">
        <v>953999</v>
      </c>
      <c r="K101" s="84">
        <f t="shared" si="20"/>
        <v>188.05051158334547</v>
      </c>
      <c r="L101" s="13">
        <v>1761</v>
      </c>
      <c r="M101" s="13">
        <v>953999</v>
      </c>
      <c r="N101" s="84">
        <f t="shared" si="21"/>
        <v>184.5913884605749</v>
      </c>
      <c r="O101" s="13">
        <v>820</v>
      </c>
      <c r="P101" s="13">
        <v>979</v>
      </c>
      <c r="Q101" s="16">
        <f t="shared" si="22"/>
        <v>0.83758937691521962</v>
      </c>
      <c r="R101" s="13">
        <v>840</v>
      </c>
      <c r="S101" s="13">
        <v>1000</v>
      </c>
      <c r="T101" s="16">
        <f t="shared" si="23"/>
        <v>0.84</v>
      </c>
      <c r="U101" s="13">
        <v>1183</v>
      </c>
      <c r="V101" s="13">
        <v>1343</v>
      </c>
      <c r="W101" s="16">
        <f t="shared" si="24"/>
        <v>0.88086373790022343</v>
      </c>
    </row>
    <row r="102" spans="1:23" x14ac:dyDescent="0.3">
      <c r="A102" t="s">
        <v>226</v>
      </c>
      <c r="B102" t="s">
        <v>245</v>
      </c>
      <c r="C102" t="s">
        <v>220</v>
      </c>
      <c r="D102" t="s">
        <v>477</v>
      </c>
      <c r="E102" t="s">
        <v>478</v>
      </c>
      <c r="F102" s="13">
        <v>742</v>
      </c>
      <c r="G102" s="13">
        <v>616268</v>
      </c>
      <c r="H102" s="84">
        <f t="shared" si="19"/>
        <v>120.40216269545067</v>
      </c>
      <c r="I102" s="13">
        <v>791</v>
      </c>
      <c r="J102" s="13">
        <v>618578</v>
      </c>
      <c r="K102" s="84">
        <f t="shared" si="20"/>
        <v>127.87393020766986</v>
      </c>
      <c r="L102" s="13">
        <v>718</v>
      </c>
      <c r="M102" s="13">
        <v>618578</v>
      </c>
      <c r="N102" s="84">
        <f t="shared" si="21"/>
        <v>116.07266989773319</v>
      </c>
      <c r="O102" s="13">
        <v>452</v>
      </c>
      <c r="P102" s="13">
        <v>507</v>
      </c>
      <c r="Q102" s="16">
        <f t="shared" si="22"/>
        <v>0.89151873767258383</v>
      </c>
      <c r="R102" s="13">
        <v>994</v>
      </c>
      <c r="S102" s="13">
        <v>1104</v>
      </c>
      <c r="T102" s="16">
        <f t="shared" si="23"/>
        <v>0.90036231884057971</v>
      </c>
      <c r="U102" s="13">
        <v>461</v>
      </c>
      <c r="V102" s="13">
        <v>537</v>
      </c>
      <c r="W102" s="16">
        <f t="shared" si="24"/>
        <v>0.85847299813780265</v>
      </c>
    </row>
    <row r="103" spans="1:23" x14ac:dyDescent="0.3">
      <c r="A103" t="s">
        <v>232</v>
      </c>
      <c r="B103" t="s">
        <v>254</v>
      </c>
      <c r="C103" t="s">
        <v>281</v>
      </c>
      <c r="D103" t="s">
        <v>481</v>
      </c>
      <c r="E103" t="s">
        <v>482</v>
      </c>
      <c r="F103" s="13">
        <v>282</v>
      </c>
      <c r="G103" s="13">
        <v>266158</v>
      </c>
      <c r="H103" s="84">
        <f t="shared" si="19"/>
        <v>105.95210363768888</v>
      </c>
      <c r="I103" s="13">
        <v>266</v>
      </c>
      <c r="J103" s="13">
        <v>269762</v>
      </c>
      <c r="K103" s="84">
        <f t="shared" si="20"/>
        <v>98.605437385547248</v>
      </c>
      <c r="L103" s="13">
        <v>281</v>
      </c>
      <c r="M103" s="13">
        <v>269762</v>
      </c>
      <c r="N103" s="84">
        <f t="shared" si="21"/>
        <v>104.16589438097284</v>
      </c>
      <c r="O103" s="13">
        <v>188</v>
      </c>
      <c r="P103" s="13">
        <v>206</v>
      </c>
      <c r="Q103" s="16">
        <f t="shared" si="22"/>
        <v>0.91262135922330101</v>
      </c>
      <c r="R103" s="13">
        <v>206</v>
      </c>
      <c r="S103" s="13">
        <v>225</v>
      </c>
      <c r="T103" s="16">
        <f t="shared" si="23"/>
        <v>0.91555555555555557</v>
      </c>
      <c r="U103" s="13">
        <v>162</v>
      </c>
      <c r="V103" s="13">
        <v>185</v>
      </c>
      <c r="W103" s="16">
        <f t="shared" si="24"/>
        <v>0.87567567567567572</v>
      </c>
    </row>
    <row r="104" spans="1:23" x14ac:dyDescent="0.3">
      <c r="A104" t="s">
        <v>232</v>
      </c>
      <c r="B104" t="s">
        <v>254</v>
      </c>
      <c r="C104" t="s">
        <v>281</v>
      </c>
      <c r="D104" t="s">
        <v>485</v>
      </c>
      <c r="E104" t="s">
        <v>486</v>
      </c>
      <c r="F104" s="13">
        <v>864</v>
      </c>
      <c r="G104" s="13">
        <v>543609</v>
      </c>
      <c r="H104" s="84">
        <f t="shared" si="19"/>
        <v>158.93776593102763</v>
      </c>
      <c r="I104" s="13">
        <v>879</v>
      </c>
      <c r="J104" s="13">
        <v>551802</v>
      </c>
      <c r="K104" s="84">
        <f t="shared" si="20"/>
        <v>159.29626931399306</v>
      </c>
      <c r="L104" s="13">
        <v>763</v>
      </c>
      <c r="M104" s="13">
        <v>551802</v>
      </c>
      <c r="N104" s="84">
        <f t="shared" si="21"/>
        <v>138.27423604843767</v>
      </c>
      <c r="O104" s="13">
        <v>378</v>
      </c>
      <c r="P104" s="13">
        <v>437</v>
      </c>
      <c r="Q104" s="16">
        <f t="shared" si="22"/>
        <v>0.86498855835240274</v>
      </c>
      <c r="R104" s="13">
        <v>395</v>
      </c>
      <c r="S104" s="13">
        <v>454</v>
      </c>
      <c r="T104" s="16">
        <f t="shared" si="23"/>
        <v>0.87004405286343611</v>
      </c>
      <c r="U104" s="13">
        <v>490</v>
      </c>
      <c r="V104" s="13">
        <v>569</v>
      </c>
      <c r="W104" s="16">
        <f t="shared" si="24"/>
        <v>0.86115992970123023</v>
      </c>
    </row>
    <row r="105" spans="1:23" x14ac:dyDescent="0.3">
      <c r="A105" t="s">
        <v>241</v>
      </c>
      <c r="B105" t="s">
        <v>276</v>
      </c>
      <c r="C105" t="s">
        <v>317</v>
      </c>
      <c r="D105" t="s">
        <v>487</v>
      </c>
      <c r="E105" t="s">
        <v>488</v>
      </c>
      <c r="F105" s="13">
        <v>193</v>
      </c>
      <c r="G105" s="13">
        <v>230940</v>
      </c>
      <c r="H105" s="84">
        <f t="shared" si="19"/>
        <v>83.571490430414826</v>
      </c>
      <c r="I105" s="13">
        <v>197</v>
      </c>
      <c r="J105" s="13">
        <v>233035</v>
      </c>
      <c r="K105" s="84">
        <f t="shared" si="20"/>
        <v>84.536657583624773</v>
      </c>
      <c r="L105" s="13">
        <v>149</v>
      </c>
      <c r="M105" s="13">
        <v>233035</v>
      </c>
      <c r="N105" s="84">
        <f t="shared" si="21"/>
        <v>63.938893299289809</v>
      </c>
      <c r="O105" s="13">
        <v>91</v>
      </c>
      <c r="P105" s="13">
        <v>98</v>
      </c>
      <c r="Q105" s="16">
        <f t="shared" si="22"/>
        <v>0.9285714285714286</v>
      </c>
      <c r="R105" s="13">
        <v>108</v>
      </c>
      <c r="S105" s="13">
        <v>120</v>
      </c>
      <c r="T105" s="16">
        <f t="shared" si="23"/>
        <v>0.9</v>
      </c>
      <c r="U105" s="13">
        <v>169</v>
      </c>
      <c r="V105" s="13">
        <v>182</v>
      </c>
      <c r="W105" s="16">
        <f t="shared" si="24"/>
        <v>0.9285714285714286</v>
      </c>
    </row>
    <row r="106" spans="1:23" x14ac:dyDescent="0.3">
      <c r="A106" t="s">
        <v>232</v>
      </c>
      <c r="B106" t="s">
        <v>254</v>
      </c>
      <c r="C106" t="s">
        <v>281</v>
      </c>
      <c r="D106" t="s">
        <v>491</v>
      </c>
      <c r="E106" t="s">
        <v>492</v>
      </c>
      <c r="F106" s="13">
        <v>964</v>
      </c>
      <c r="G106" s="13">
        <v>601054</v>
      </c>
      <c r="H106" s="84">
        <f t="shared" si="19"/>
        <v>160.38492381716119</v>
      </c>
      <c r="I106" s="13">
        <v>1129</v>
      </c>
      <c r="J106" s="13">
        <v>606518</v>
      </c>
      <c r="K106" s="84">
        <f t="shared" si="20"/>
        <v>186.14451673322145</v>
      </c>
      <c r="L106" s="13">
        <v>1041</v>
      </c>
      <c r="M106" s="13">
        <v>606518</v>
      </c>
      <c r="N106" s="84">
        <f t="shared" si="21"/>
        <v>171.63546671327148</v>
      </c>
      <c r="O106" s="13">
        <v>504</v>
      </c>
      <c r="P106" s="13">
        <v>668</v>
      </c>
      <c r="Q106" s="16">
        <f t="shared" si="22"/>
        <v>0.75449101796407181</v>
      </c>
      <c r="R106" s="13">
        <v>800</v>
      </c>
      <c r="S106" s="13">
        <v>1000</v>
      </c>
      <c r="T106" s="16">
        <f t="shared" si="23"/>
        <v>0.8</v>
      </c>
      <c r="U106" s="13">
        <v>579</v>
      </c>
      <c r="V106" s="13">
        <v>719</v>
      </c>
      <c r="W106" s="16">
        <f t="shared" si="24"/>
        <v>0.80528511821974968</v>
      </c>
    </row>
    <row r="107" spans="1:23" x14ac:dyDescent="0.3">
      <c r="A107" t="s">
        <v>226</v>
      </c>
      <c r="B107" t="s">
        <v>236</v>
      </c>
      <c r="C107" t="s">
        <v>243</v>
      </c>
      <c r="D107" t="s">
        <v>495</v>
      </c>
      <c r="E107" t="s">
        <v>496</v>
      </c>
      <c r="F107" s="13">
        <v>579</v>
      </c>
      <c r="G107" s="13">
        <v>395371</v>
      </c>
      <c r="H107" s="84">
        <f t="shared" si="19"/>
        <v>146.44473165710181</v>
      </c>
      <c r="I107" s="13">
        <v>572</v>
      </c>
      <c r="J107" s="13">
        <v>397993</v>
      </c>
      <c r="K107" s="84">
        <f t="shared" si="20"/>
        <v>143.72112072322881</v>
      </c>
      <c r="L107" s="13">
        <v>534</v>
      </c>
      <c r="M107" s="13">
        <v>397993</v>
      </c>
      <c r="N107" s="84">
        <f t="shared" si="21"/>
        <v>134.17321410175555</v>
      </c>
      <c r="O107" s="13">
        <v>260</v>
      </c>
      <c r="P107" s="13">
        <v>344</v>
      </c>
      <c r="Q107" s="16">
        <f t="shared" si="22"/>
        <v>0.7558139534883721</v>
      </c>
      <c r="R107" s="13">
        <v>1102</v>
      </c>
      <c r="S107" s="13">
        <v>1450</v>
      </c>
      <c r="T107" s="16">
        <f t="shared" si="23"/>
        <v>0.76</v>
      </c>
      <c r="U107" s="13">
        <v>430</v>
      </c>
      <c r="V107" s="13">
        <v>493</v>
      </c>
      <c r="W107" s="16">
        <f t="shared" si="24"/>
        <v>0.87221095334685594</v>
      </c>
    </row>
    <row r="108" spans="1:23" x14ac:dyDescent="0.3">
      <c r="A108" t="s">
        <v>232</v>
      </c>
      <c r="B108" t="s">
        <v>270</v>
      </c>
      <c r="C108" t="s">
        <v>281</v>
      </c>
      <c r="D108" t="s">
        <v>497</v>
      </c>
      <c r="E108" t="s">
        <v>498</v>
      </c>
      <c r="F108" s="13">
        <v>140</v>
      </c>
      <c r="G108" s="13">
        <v>159033</v>
      </c>
      <c r="H108" s="84">
        <f t="shared" si="19"/>
        <v>88.03204366389366</v>
      </c>
      <c r="I108" s="13">
        <v>97</v>
      </c>
      <c r="J108" s="13">
        <v>157615</v>
      </c>
      <c r="K108" s="84">
        <f t="shared" si="20"/>
        <v>61.542365891571237</v>
      </c>
      <c r="L108" s="13">
        <v>101</v>
      </c>
      <c r="M108" s="13">
        <v>157615</v>
      </c>
      <c r="N108" s="84">
        <f t="shared" si="21"/>
        <v>64.080195412873138</v>
      </c>
      <c r="O108" s="13">
        <v>114</v>
      </c>
      <c r="P108" s="13">
        <v>145</v>
      </c>
      <c r="Q108" s="16">
        <f t="shared" si="22"/>
        <v>0.78620689655172415</v>
      </c>
      <c r="R108" s="13">
        <v>130</v>
      </c>
      <c r="S108" s="13">
        <v>160</v>
      </c>
      <c r="T108" s="16">
        <f t="shared" si="23"/>
        <v>0.8125</v>
      </c>
      <c r="U108" s="13">
        <v>162</v>
      </c>
      <c r="V108" s="13">
        <v>185</v>
      </c>
      <c r="W108" s="16">
        <f t="shared" si="24"/>
        <v>0.87567567567567572</v>
      </c>
    </row>
    <row r="109" spans="1:23" x14ac:dyDescent="0.3">
      <c r="A109" t="s">
        <v>226</v>
      </c>
      <c r="B109" t="s">
        <v>236</v>
      </c>
      <c r="C109" t="s">
        <v>252</v>
      </c>
      <c r="D109" t="s">
        <v>501</v>
      </c>
      <c r="E109" t="s">
        <v>502</v>
      </c>
      <c r="F109" s="13">
        <v>430</v>
      </c>
      <c r="G109" s="13">
        <v>421271</v>
      </c>
      <c r="H109" s="84">
        <f t="shared" si="19"/>
        <v>102.07206287639075</v>
      </c>
      <c r="I109" s="13">
        <v>180</v>
      </c>
      <c r="J109" s="13">
        <v>424319</v>
      </c>
      <c r="K109" s="84">
        <f t="shared" si="20"/>
        <v>42.420914453512573</v>
      </c>
      <c r="L109" s="13">
        <v>411</v>
      </c>
      <c r="M109" s="13">
        <v>424319</v>
      </c>
      <c r="N109" s="84">
        <f t="shared" si="21"/>
        <v>96.861088002187032</v>
      </c>
      <c r="O109" s="13">
        <v>271</v>
      </c>
      <c r="P109" s="13">
        <v>384</v>
      </c>
      <c r="Q109" s="16">
        <f t="shared" si="22"/>
        <v>0.70572916666666663</v>
      </c>
      <c r="R109" s="13">
        <v>598</v>
      </c>
      <c r="S109" s="13">
        <v>819</v>
      </c>
      <c r="T109" s="16">
        <f t="shared" si="23"/>
        <v>0.73015873015873012</v>
      </c>
      <c r="U109" s="13">
        <v>290</v>
      </c>
      <c r="V109" s="13">
        <v>393</v>
      </c>
      <c r="W109" s="16">
        <f t="shared" si="24"/>
        <v>0.7379134860050891</v>
      </c>
    </row>
    <row r="110" spans="1:23" x14ac:dyDescent="0.3">
      <c r="A110" t="s">
        <v>259</v>
      </c>
      <c r="B110" t="s">
        <v>283</v>
      </c>
      <c r="C110" t="s">
        <v>313</v>
      </c>
      <c r="D110" t="s">
        <v>505</v>
      </c>
      <c r="E110" t="s">
        <v>506</v>
      </c>
      <c r="F110" s="13">
        <v>236</v>
      </c>
      <c r="G110" s="13">
        <v>213333</v>
      </c>
      <c r="H110" s="84">
        <f t="shared" si="19"/>
        <v>110.62517285183259</v>
      </c>
      <c r="I110" s="13">
        <v>267</v>
      </c>
      <c r="J110" s="13">
        <v>213673</v>
      </c>
      <c r="K110" s="84">
        <f t="shared" si="20"/>
        <v>124.95729455757163</v>
      </c>
      <c r="L110" s="13">
        <v>230</v>
      </c>
      <c r="M110" s="13">
        <v>213673</v>
      </c>
      <c r="N110" s="84">
        <f t="shared" si="21"/>
        <v>107.64111516195307</v>
      </c>
      <c r="O110" s="13">
        <v>261</v>
      </c>
      <c r="P110" s="13">
        <v>345</v>
      </c>
      <c r="Q110" s="16">
        <f t="shared" si="22"/>
        <v>0.75652173913043474</v>
      </c>
      <c r="R110" s="13">
        <v>289</v>
      </c>
      <c r="S110" s="13">
        <v>340</v>
      </c>
      <c r="T110" s="16">
        <f t="shared" si="23"/>
        <v>0.85</v>
      </c>
      <c r="U110" s="13">
        <v>235</v>
      </c>
      <c r="V110" s="13">
        <v>347</v>
      </c>
      <c r="W110" s="16">
        <f t="shared" si="24"/>
        <v>0.67723342939481268</v>
      </c>
    </row>
    <row r="111" spans="1:23" x14ac:dyDescent="0.3">
      <c r="A111" t="s">
        <v>241</v>
      </c>
      <c r="B111" t="s">
        <v>276</v>
      </c>
      <c r="C111" t="s">
        <v>317</v>
      </c>
      <c r="D111" t="s">
        <v>509</v>
      </c>
      <c r="E111" t="s">
        <v>510</v>
      </c>
      <c r="F111" s="13">
        <v>104</v>
      </c>
      <c r="G111" s="13">
        <v>159967</v>
      </c>
      <c r="H111" s="84">
        <f t="shared" si="19"/>
        <v>65.013409015609469</v>
      </c>
      <c r="I111" s="13">
        <v>105</v>
      </c>
      <c r="J111" s="13">
        <v>159050</v>
      </c>
      <c r="K111" s="84">
        <f t="shared" si="20"/>
        <v>66.016975793775543</v>
      </c>
      <c r="L111" s="13">
        <v>92</v>
      </c>
      <c r="M111" s="13">
        <v>159050</v>
      </c>
      <c r="N111" s="84">
        <f t="shared" si="21"/>
        <v>57.843445457403334</v>
      </c>
      <c r="O111" s="13">
        <v>114</v>
      </c>
      <c r="P111" s="13">
        <v>149</v>
      </c>
      <c r="Q111" s="16">
        <f t="shared" si="22"/>
        <v>0.7651006711409396</v>
      </c>
      <c r="R111" s="13">
        <v>122</v>
      </c>
      <c r="S111" s="13">
        <v>160</v>
      </c>
      <c r="T111" s="16">
        <f t="shared" si="23"/>
        <v>0.76249999999999996</v>
      </c>
      <c r="U111" s="13">
        <v>110</v>
      </c>
      <c r="V111" s="13">
        <v>131</v>
      </c>
      <c r="W111" s="16">
        <f t="shared" si="24"/>
        <v>0.83969465648854957</v>
      </c>
    </row>
    <row r="112" spans="1:23" x14ac:dyDescent="0.3">
      <c r="A112" t="s">
        <v>226</v>
      </c>
      <c r="B112" t="s">
        <v>221</v>
      </c>
      <c r="C112" t="s">
        <v>234</v>
      </c>
      <c r="D112" t="s">
        <v>513</v>
      </c>
      <c r="E112" t="s">
        <v>514</v>
      </c>
      <c r="F112" s="13">
        <v>202</v>
      </c>
      <c r="G112" s="13">
        <v>108151</v>
      </c>
      <c r="H112" s="84">
        <f t="shared" si="19"/>
        <v>186.77589666299895</v>
      </c>
      <c r="I112" s="13">
        <v>220</v>
      </c>
      <c r="J112" s="13">
        <v>108243</v>
      </c>
      <c r="K112" s="84">
        <f t="shared" si="20"/>
        <v>203.24639930526686</v>
      </c>
      <c r="L112" s="13">
        <v>197</v>
      </c>
      <c r="M112" s="13">
        <v>108243</v>
      </c>
      <c r="N112" s="84">
        <f t="shared" si="21"/>
        <v>181.99791210517077</v>
      </c>
      <c r="O112" s="13">
        <v>150</v>
      </c>
      <c r="P112" s="13">
        <v>165</v>
      </c>
      <c r="Q112" s="16">
        <f t="shared" si="22"/>
        <v>0.90909090909090906</v>
      </c>
      <c r="R112" s="13">
        <v>87</v>
      </c>
      <c r="S112" s="13">
        <v>101</v>
      </c>
      <c r="T112" s="16">
        <f t="shared" si="23"/>
        <v>0.86138613861386137</v>
      </c>
      <c r="U112" s="13">
        <v>122</v>
      </c>
      <c r="V112" s="13">
        <v>152</v>
      </c>
      <c r="W112" s="16">
        <f t="shared" si="24"/>
        <v>0.80263157894736847</v>
      </c>
    </row>
    <row r="113" spans="1:23" x14ac:dyDescent="0.3">
      <c r="A113" t="s">
        <v>232</v>
      </c>
      <c r="B113" t="s">
        <v>283</v>
      </c>
      <c r="C113" t="s">
        <v>281</v>
      </c>
      <c r="D113" t="s">
        <v>515</v>
      </c>
      <c r="E113" t="s">
        <v>516</v>
      </c>
      <c r="F113" s="13">
        <v>135</v>
      </c>
      <c r="G113" s="13">
        <v>198895</v>
      </c>
      <c r="H113" s="84">
        <f t="shared" si="19"/>
        <v>67.875009427084649</v>
      </c>
      <c r="I113" s="13">
        <v>182</v>
      </c>
      <c r="J113" s="13">
        <v>199874</v>
      </c>
      <c r="K113" s="84">
        <f t="shared" si="20"/>
        <v>91.05736614066862</v>
      </c>
      <c r="L113" s="13">
        <v>177</v>
      </c>
      <c r="M113" s="13">
        <v>199874</v>
      </c>
      <c r="N113" s="84">
        <f t="shared" si="21"/>
        <v>88.555790147793104</v>
      </c>
      <c r="O113" s="13">
        <v>147</v>
      </c>
      <c r="P113" s="13">
        <v>191</v>
      </c>
      <c r="Q113" s="16">
        <f t="shared" si="22"/>
        <v>0.76963350785340312</v>
      </c>
      <c r="R113" s="13">
        <v>233</v>
      </c>
      <c r="S113" s="13">
        <v>274</v>
      </c>
      <c r="T113" s="16">
        <f t="shared" si="23"/>
        <v>0.85036496350364965</v>
      </c>
      <c r="U113" s="13">
        <v>140</v>
      </c>
      <c r="V113" s="13">
        <v>185</v>
      </c>
      <c r="W113" s="16">
        <f t="shared" si="24"/>
        <v>0.7567567567567568</v>
      </c>
    </row>
    <row r="114" spans="1:23" x14ac:dyDescent="0.3">
      <c r="A114" t="s">
        <v>226</v>
      </c>
      <c r="B114" t="s">
        <v>221</v>
      </c>
      <c r="C114" t="s">
        <v>234</v>
      </c>
      <c r="D114" t="s">
        <v>518</v>
      </c>
      <c r="E114" t="s">
        <v>519</v>
      </c>
      <c r="F114" s="13">
        <v>373</v>
      </c>
      <c r="G114" s="13">
        <v>236814</v>
      </c>
      <c r="H114" s="84">
        <f t="shared" si="19"/>
        <v>157.50757978835711</v>
      </c>
      <c r="I114" s="13">
        <v>323</v>
      </c>
      <c r="J114" s="13">
        <v>238298</v>
      </c>
      <c r="K114" s="84">
        <f t="shared" si="20"/>
        <v>135.54457024398025</v>
      </c>
      <c r="L114" s="13">
        <v>344</v>
      </c>
      <c r="M114" s="13">
        <v>238298</v>
      </c>
      <c r="N114" s="84">
        <f t="shared" si="21"/>
        <v>144.35706552300061</v>
      </c>
      <c r="O114" s="13">
        <v>184</v>
      </c>
      <c r="P114" s="13">
        <v>221</v>
      </c>
      <c r="Q114" s="16">
        <f t="shared" si="22"/>
        <v>0.83257918552036203</v>
      </c>
      <c r="R114" s="13">
        <v>191</v>
      </c>
      <c r="S114" s="13">
        <v>230</v>
      </c>
      <c r="T114" s="16">
        <f t="shared" si="23"/>
        <v>0.83043478260869563</v>
      </c>
      <c r="U114" s="13">
        <v>201</v>
      </c>
      <c r="V114" s="13">
        <v>247</v>
      </c>
      <c r="W114" s="16">
        <f t="shared" si="24"/>
        <v>0.81376518218623484</v>
      </c>
    </row>
    <row r="115" spans="1:23" x14ac:dyDescent="0.3">
      <c r="A115" t="s">
        <v>241</v>
      </c>
      <c r="B115" t="s">
        <v>276</v>
      </c>
      <c r="C115" t="s">
        <v>317</v>
      </c>
      <c r="D115" t="s">
        <v>520</v>
      </c>
      <c r="E115" t="s">
        <v>521</v>
      </c>
      <c r="F115" s="13">
        <v>131</v>
      </c>
      <c r="G115" s="13">
        <v>258982</v>
      </c>
      <c r="H115" s="84">
        <f t="shared" si="19"/>
        <v>50.582665976786025</v>
      </c>
      <c r="I115" s="13">
        <v>138</v>
      </c>
      <c r="J115" s="13">
        <v>262241</v>
      </c>
      <c r="K115" s="84">
        <f t="shared" si="20"/>
        <v>52.623350277035243</v>
      </c>
      <c r="L115" s="13">
        <v>108</v>
      </c>
      <c r="M115" s="13">
        <v>262241</v>
      </c>
      <c r="N115" s="84">
        <f t="shared" si="21"/>
        <v>41.183491521158018</v>
      </c>
      <c r="O115" s="13">
        <v>93</v>
      </c>
      <c r="P115" s="13">
        <v>110</v>
      </c>
      <c r="Q115" s="16">
        <f t="shared" si="22"/>
        <v>0.84545454545454546</v>
      </c>
      <c r="R115" s="13">
        <v>110</v>
      </c>
      <c r="S115" s="13">
        <v>130</v>
      </c>
      <c r="T115" s="16">
        <f t="shared" si="23"/>
        <v>0.84615384615384615</v>
      </c>
      <c r="U115" s="13">
        <v>95</v>
      </c>
      <c r="V115" s="13">
        <v>101</v>
      </c>
      <c r="W115" s="16">
        <f t="shared" si="24"/>
        <v>0.94059405940594054</v>
      </c>
    </row>
    <row r="116" spans="1:23" x14ac:dyDescent="0.3">
      <c r="A116" t="s">
        <v>232</v>
      </c>
      <c r="B116" t="s">
        <v>270</v>
      </c>
      <c r="C116" t="s">
        <v>289</v>
      </c>
      <c r="D116" t="s">
        <v>522</v>
      </c>
      <c r="E116" t="s">
        <v>523</v>
      </c>
      <c r="F116" s="13">
        <v>1321</v>
      </c>
      <c r="G116" s="13">
        <v>722679</v>
      </c>
      <c r="H116" s="84">
        <f t="shared" si="19"/>
        <v>182.79208334544106</v>
      </c>
      <c r="I116" s="13">
        <v>1304</v>
      </c>
      <c r="J116" s="13">
        <v>728365</v>
      </c>
      <c r="K116" s="84">
        <f t="shared" si="20"/>
        <v>179.03111764019414</v>
      </c>
      <c r="L116" s="13">
        <v>1003</v>
      </c>
      <c r="M116" s="13">
        <v>728365</v>
      </c>
      <c r="N116" s="84">
        <f t="shared" si="21"/>
        <v>137.70568327692848</v>
      </c>
      <c r="O116" s="13">
        <v>722</v>
      </c>
      <c r="P116" s="13">
        <v>772</v>
      </c>
      <c r="Q116" s="16">
        <f t="shared" si="22"/>
        <v>0.93523316062176165</v>
      </c>
      <c r="R116" s="13">
        <v>587</v>
      </c>
      <c r="S116" s="13">
        <v>652</v>
      </c>
      <c r="T116" s="16">
        <f t="shared" si="23"/>
        <v>0.90030674846625769</v>
      </c>
      <c r="U116" s="13">
        <v>570</v>
      </c>
      <c r="V116" s="13">
        <v>630</v>
      </c>
      <c r="W116" s="16">
        <f t="shared" si="24"/>
        <v>0.90476190476190477</v>
      </c>
    </row>
    <row r="117" spans="1:23" x14ac:dyDescent="0.3">
      <c r="A117" t="s">
        <v>226</v>
      </c>
      <c r="B117" t="s">
        <v>245</v>
      </c>
      <c r="C117" t="s">
        <v>220</v>
      </c>
      <c r="D117" t="s">
        <v>526</v>
      </c>
      <c r="E117" t="s">
        <v>527</v>
      </c>
      <c r="F117" s="13">
        <v>204</v>
      </c>
      <c r="G117" s="13">
        <v>125567</v>
      </c>
      <c r="H117" s="84">
        <f t="shared" si="19"/>
        <v>162.46306752570339</v>
      </c>
      <c r="I117" s="13">
        <v>220</v>
      </c>
      <c r="J117" s="13">
        <v>125434</v>
      </c>
      <c r="K117" s="84">
        <f t="shared" si="20"/>
        <v>175.39104230113048</v>
      </c>
      <c r="L117" s="13">
        <v>119</v>
      </c>
      <c r="M117" s="13">
        <v>125434</v>
      </c>
      <c r="N117" s="84">
        <f t="shared" si="21"/>
        <v>94.870609244702393</v>
      </c>
      <c r="O117" s="13">
        <v>95</v>
      </c>
      <c r="P117" s="13">
        <v>102</v>
      </c>
      <c r="Q117" s="16">
        <f t="shared" si="22"/>
        <v>0.93137254901960786</v>
      </c>
      <c r="R117" s="13">
        <v>93</v>
      </c>
      <c r="S117" s="13">
        <v>105</v>
      </c>
      <c r="T117" s="16">
        <f t="shared" si="23"/>
        <v>0.88571428571428568</v>
      </c>
      <c r="U117" s="13">
        <v>88</v>
      </c>
      <c r="V117" s="13">
        <v>100</v>
      </c>
      <c r="W117" s="16">
        <f t="shared" si="24"/>
        <v>0.88</v>
      </c>
    </row>
    <row r="118" spans="1:23" x14ac:dyDescent="0.3">
      <c r="A118" t="s">
        <v>226</v>
      </c>
      <c r="B118" t="s">
        <v>245</v>
      </c>
      <c r="C118" t="s">
        <v>220</v>
      </c>
      <c r="D118" t="s">
        <v>528</v>
      </c>
      <c r="E118" t="s">
        <v>529</v>
      </c>
      <c r="F118" s="13">
        <v>208</v>
      </c>
      <c r="G118" s="13">
        <v>135406</v>
      </c>
      <c r="H118" s="84">
        <f t="shared" si="19"/>
        <v>153.61209990694653</v>
      </c>
      <c r="I118" s="13">
        <v>213</v>
      </c>
      <c r="J118" s="13">
        <v>135615</v>
      </c>
      <c r="K118" s="84">
        <f t="shared" si="20"/>
        <v>157.06227187258045</v>
      </c>
      <c r="L118" s="13">
        <v>253</v>
      </c>
      <c r="M118" s="13">
        <v>135615</v>
      </c>
      <c r="N118" s="84">
        <f t="shared" si="21"/>
        <v>186.55753419606975</v>
      </c>
      <c r="O118" s="13">
        <v>179</v>
      </c>
      <c r="P118" s="13">
        <v>194</v>
      </c>
      <c r="Q118" s="16">
        <f t="shared" si="22"/>
        <v>0.92268041237113407</v>
      </c>
      <c r="R118" s="13">
        <v>211</v>
      </c>
      <c r="S118" s="13">
        <v>227</v>
      </c>
      <c r="T118" s="16">
        <f t="shared" si="23"/>
        <v>0.92951541850220265</v>
      </c>
      <c r="U118" s="13">
        <v>171</v>
      </c>
      <c r="V118" s="13">
        <v>197</v>
      </c>
      <c r="W118" s="16">
        <f t="shared" si="24"/>
        <v>0.86802030456852797</v>
      </c>
    </row>
    <row r="119" spans="1:23" x14ac:dyDescent="0.3">
      <c r="A119" t="s">
        <v>250</v>
      </c>
      <c r="B119" t="s">
        <v>291</v>
      </c>
      <c r="C119" t="s">
        <v>302</v>
      </c>
      <c r="D119" t="s">
        <v>530</v>
      </c>
      <c r="E119" t="s">
        <v>531</v>
      </c>
      <c r="F119" s="13">
        <v>361</v>
      </c>
      <c r="G119" s="13">
        <v>168665</v>
      </c>
      <c r="H119" s="84">
        <f t="shared" si="19"/>
        <v>214.03373551122047</v>
      </c>
      <c r="I119" s="13">
        <v>379</v>
      </c>
      <c r="J119" s="13">
        <v>169645</v>
      </c>
      <c r="K119" s="84">
        <f t="shared" si="20"/>
        <v>223.40770432373486</v>
      </c>
      <c r="L119" s="13">
        <v>290</v>
      </c>
      <c r="M119" s="13">
        <v>169645</v>
      </c>
      <c r="N119" s="84">
        <f t="shared" si="21"/>
        <v>170.94520911314802</v>
      </c>
      <c r="O119" s="13">
        <v>36</v>
      </c>
      <c r="P119" s="13">
        <v>49</v>
      </c>
      <c r="Q119" s="16">
        <f t="shared" si="22"/>
        <v>0.73469387755102045</v>
      </c>
      <c r="R119" s="13">
        <v>81</v>
      </c>
      <c r="S119" s="13">
        <v>95</v>
      </c>
      <c r="T119" s="16">
        <f t="shared" si="23"/>
        <v>0.85263157894736841</v>
      </c>
      <c r="U119" s="13">
        <v>53</v>
      </c>
      <c r="V119" s="13">
        <v>64</v>
      </c>
      <c r="W119" s="16">
        <f t="shared" si="24"/>
        <v>0.828125</v>
      </c>
    </row>
    <row r="120" spans="1:23" x14ac:dyDescent="0.3">
      <c r="A120" t="s">
        <v>226</v>
      </c>
      <c r="B120" t="s">
        <v>221</v>
      </c>
      <c r="C120" t="s">
        <v>234</v>
      </c>
      <c r="D120" t="s">
        <v>532</v>
      </c>
      <c r="E120" t="s">
        <v>533</v>
      </c>
      <c r="F120" s="13">
        <v>322</v>
      </c>
      <c r="G120" s="13">
        <v>162980</v>
      </c>
      <c r="H120" s="84">
        <f t="shared" si="19"/>
        <v>197.570254018898</v>
      </c>
      <c r="I120" s="13">
        <v>300</v>
      </c>
      <c r="J120" s="13">
        <v>163596</v>
      </c>
      <c r="K120" s="84">
        <f t="shared" si="20"/>
        <v>183.37856671312258</v>
      </c>
      <c r="L120" s="13">
        <v>339</v>
      </c>
      <c r="M120" s="13">
        <v>163596</v>
      </c>
      <c r="N120" s="84">
        <f t="shared" si="21"/>
        <v>207.21778038582852</v>
      </c>
      <c r="O120" s="13">
        <v>228</v>
      </c>
      <c r="P120" s="13">
        <v>247</v>
      </c>
      <c r="Q120" s="16">
        <f t="shared" si="22"/>
        <v>0.92307692307692313</v>
      </c>
      <c r="R120" s="13">
        <v>256</v>
      </c>
      <c r="S120" s="13">
        <v>275</v>
      </c>
      <c r="T120" s="16">
        <f t="shared" si="23"/>
        <v>0.93090909090909091</v>
      </c>
      <c r="U120" s="13">
        <v>228</v>
      </c>
      <c r="V120" s="13">
        <v>251</v>
      </c>
      <c r="W120" s="16">
        <f t="shared" si="24"/>
        <v>0.9083665338645418</v>
      </c>
    </row>
    <row r="121" spans="1:23" x14ac:dyDescent="0.3">
      <c r="A121" t="s">
        <v>226</v>
      </c>
      <c r="B121" t="s">
        <v>245</v>
      </c>
      <c r="C121" t="s">
        <v>220</v>
      </c>
      <c r="D121" t="s">
        <v>534</v>
      </c>
      <c r="E121" t="s">
        <v>535</v>
      </c>
      <c r="F121" s="13">
        <v>702</v>
      </c>
      <c r="G121" s="13">
        <v>492085</v>
      </c>
      <c r="H121" s="84">
        <f t="shared" si="19"/>
        <v>142.65828058160685</v>
      </c>
      <c r="I121" s="13">
        <v>688</v>
      </c>
      <c r="J121" s="13">
        <v>494037</v>
      </c>
      <c r="K121" s="84">
        <f t="shared" si="20"/>
        <v>139.26082459410935</v>
      </c>
      <c r="L121" s="13">
        <v>799</v>
      </c>
      <c r="M121" s="13">
        <v>494037</v>
      </c>
      <c r="N121" s="84">
        <f t="shared" si="21"/>
        <v>161.72877739926363</v>
      </c>
      <c r="O121" s="13">
        <v>445</v>
      </c>
      <c r="P121" s="13">
        <v>532</v>
      </c>
      <c r="Q121" s="16">
        <f t="shared" si="22"/>
        <v>0.8364661654135338</v>
      </c>
      <c r="R121" s="13">
        <v>389</v>
      </c>
      <c r="S121" s="13">
        <v>463</v>
      </c>
      <c r="T121" s="16">
        <f t="shared" si="23"/>
        <v>0.84017278617710578</v>
      </c>
      <c r="U121" s="13">
        <v>501</v>
      </c>
      <c r="V121" s="13">
        <v>565</v>
      </c>
      <c r="W121" s="16">
        <f t="shared" si="24"/>
        <v>0.88672566371681416</v>
      </c>
    </row>
    <row r="122" spans="1:23" x14ac:dyDescent="0.3">
      <c r="A122" t="s">
        <v>232</v>
      </c>
      <c r="B122" t="s">
        <v>254</v>
      </c>
      <c r="C122" t="s">
        <v>281</v>
      </c>
      <c r="D122" t="s">
        <v>536</v>
      </c>
      <c r="E122" t="s">
        <v>537</v>
      </c>
      <c r="F122" s="13">
        <v>616</v>
      </c>
      <c r="G122" s="13">
        <v>567064</v>
      </c>
      <c r="H122" s="84">
        <f t="shared" si="19"/>
        <v>108.62971375365038</v>
      </c>
      <c r="I122" s="13">
        <v>649</v>
      </c>
      <c r="J122" s="13">
        <v>573261</v>
      </c>
      <c r="K122" s="84">
        <f t="shared" si="20"/>
        <v>113.21195755511016</v>
      </c>
      <c r="L122" s="13">
        <v>707</v>
      </c>
      <c r="M122" s="13">
        <v>573261</v>
      </c>
      <c r="N122" s="84">
        <f t="shared" si="21"/>
        <v>123.32951308391814</v>
      </c>
      <c r="O122" s="13">
        <v>399</v>
      </c>
      <c r="P122" s="13">
        <v>493</v>
      </c>
      <c r="Q122" s="16">
        <f t="shared" si="22"/>
        <v>0.80933062880324547</v>
      </c>
      <c r="R122" s="13">
        <v>81</v>
      </c>
      <c r="S122" s="13">
        <v>100</v>
      </c>
      <c r="T122" s="16">
        <f t="shared" si="23"/>
        <v>0.81</v>
      </c>
      <c r="U122" s="13">
        <v>401</v>
      </c>
      <c r="V122" s="13">
        <v>503</v>
      </c>
      <c r="W122" s="16">
        <f t="shared" si="24"/>
        <v>0.79721669980119281</v>
      </c>
    </row>
    <row r="123" spans="1:23" x14ac:dyDescent="0.3">
      <c r="A123" t="s">
        <v>226</v>
      </c>
      <c r="B123" t="s">
        <v>221</v>
      </c>
      <c r="C123" t="s">
        <v>234</v>
      </c>
      <c r="D123" t="s">
        <v>538</v>
      </c>
      <c r="E123" t="s">
        <v>539</v>
      </c>
      <c r="F123" s="13">
        <v>579</v>
      </c>
      <c r="G123" s="13">
        <v>258449</v>
      </c>
      <c r="H123" s="84">
        <f t="shared" si="19"/>
        <v>224.02872520303811</v>
      </c>
      <c r="I123" s="13">
        <v>579</v>
      </c>
      <c r="J123" s="13">
        <v>260104</v>
      </c>
      <c r="K123" s="84">
        <f t="shared" si="20"/>
        <v>222.60326638575339</v>
      </c>
      <c r="L123" s="13">
        <v>568</v>
      </c>
      <c r="M123" s="13">
        <v>260104</v>
      </c>
      <c r="N123" s="84">
        <f t="shared" si="21"/>
        <v>218.37418878602406</v>
      </c>
      <c r="O123" s="13">
        <v>379</v>
      </c>
      <c r="P123" s="13">
        <v>414</v>
      </c>
      <c r="Q123" s="16">
        <f t="shared" si="22"/>
        <v>0.91545893719806759</v>
      </c>
      <c r="R123" s="13">
        <v>385</v>
      </c>
      <c r="S123" s="13">
        <v>420</v>
      </c>
      <c r="T123" s="16">
        <f t="shared" si="23"/>
        <v>0.91666666666666663</v>
      </c>
      <c r="U123" s="13">
        <v>343</v>
      </c>
      <c r="V123" s="13">
        <v>374</v>
      </c>
      <c r="W123" s="16">
        <f t="shared" si="24"/>
        <v>0.91711229946524064</v>
      </c>
    </row>
    <row r="124" spans="1:23" x14ac:dyDescent="0.3">
      <c r="A124" t="s">
        <v>232</v>
      </c>
      <c r="B124" t="s">
        <v>254</v>
      </c>
      <c r="C124" t="s">
        <v>268</v>
      </c>
      <c r="D124" t="s">
        <v>542</v>
      </c>
      <c r="E124" t="s">
        <v>543</v>
      </c>
      <c r="F124" s="13">
        <v>387</v>
      </c>
      <c r="G124" s="13">
        <v>257706</v>
      </c>
      <c r="H124" s="84">
        <f t="shared" si="19"/>
        <v>150.17112523573374</v>
      </c>
      <c r="I124" s="13">
        <v>384</v>
      </c>
      <c r="J124" s="13">
        <v>261270</v>
      </c>
      <c r="K124" s="84">
        <f t="shared" si="20"/>
        <v>146.97439430474222</v>
      </c>
      <c r="L124" s="13">
        <v>330</v>
      </c>
      <c r="M124" s="13">
        <v>261270</v>
      </c>
      <c r="N124" s="84">
        <f t="shared" si="21"/>
        <v>126.30612010563783</v>
      </c>
      <c r="O124" s="13">
        <v>66</v>
      </c>
      <c r="P124" s="13">
        <v>78</v>
      </c>
      <c r="Q124" s="16">
        <f t="shared" si="22"/>
        <v>0.84615384615384615</v>
      </c>
      <c r="R124" s="13">
        <v>715</v>
      </c>
      <c r="S124" s="13">
        <v>905</v>
      </c>
      <c r="T124" s="16">
        <f t="shared" si="23"/>
        <v>0.79005524861878451</v>
      </c>
      <c r="U124" s="13">
        <v>85</v>
      </c>
      <c r="V124" s="13">
        <v>120</v>
      </c>
      <c r="W124" s="16">
        <f t="shared" si="24"/>
        <v>0.70833333333333337</v>
      </c>
    </row>
    <row r="125" spans="1:23" x14ac:dyDescent="0.3">
      <c r="A125" t="s">
        <v>232</v>
      </c>
      <c r="B125" t="s">
        <v>254</v>
      </c>
      <c r="C125" t="s">
        <v>268</v>
      </c>
      <c r="D125" t="s">
        <v>544</v>
      </c>
      <c r="E125" t="s">
        <v>545</v>
      </c>
      <c r="F125" s="13">
        <v>963</v>
      </c>
      <c r="G125" s="13">
        <v>647357</v>
      </c>
      <c r="H125" s="84">
        <f t="shared" si="19"/>
        <v>148.7587220034695</v>
      </c>
      <c r="I125" s="13">
        <v>950</v>
      </c>
      <c r="J125" s="13">
        <v>652370</v>
      </c>
      <c r="K125" s="84">
        <f t="shared" si="20"/>
        <v>145.6228827199289</v>
      </c>
      <c r="L125" s="13">
        <v>950</v>
      </c>
      <c r="M125" s="13">
        <v>652370</v>
      </c>
      <c r="N125" s="84">
        <f t="shared" si="21"/>
        <v>145.6228827199289</v>
      </c>
      <c r="O125" s="13">
        <v>217</v>
      </c>
      <c r="P125" s="13">
        <v>275</v>
      </c>
      <c r="Q125" s="16">
        <f t="shared" si="22"/>
        <v>0.78909090909090907</v>
      </c>
      <c r="R125" s="13">
        <v>340</v>
      </c>
      <c r="S125" s="13">
        <v>400</v>
      </c>
      <c r="T125" s="16">
        <f t="shared" si="23"/>
        <v>0.85</v>
      </c>
      <c r="U125" s="13">
        <v>346</v>
      </c>
      <c r="V125" s="13">
        <v>439</v>
      </c>
      <c r="W125" s="16">
        <f t="shared" si="24"/>
        <v>0.78815489749430523</v>
      </c>
    </row>
    <row r="126" spans="1:23" x14ac:dyDescent="0.3">
      <c r="A126" t="s">
        <v>226</v>
      </c>
      <c r="B126" t="s">
        <v>236</v>
      </c>
      <c r="C126" t="s">
        <v>252</v>
      </c>
      <c r="D126" t="s">
        <v>548</v>
      </c>
      <c r="E126" t="s">
        <v>549</v>
      </c>
      <c r="F126" s="13">
        <v>369</v>
      </c>
      <c r="G126" s="13">
        <v>173473</v>
      </c>
      <c r="H126" s="84">
        <f t="shared" si="19"/>
        <v>212.71321761888018</v>
      </c>
      <c r="I126" s="13">
        <v>325</v>
      </c>
      <c r="J126" s="13">
        <v>174690</v>
      </c>
      <c r="K126" s="84">
        <f t="shared" si="20"/>
        <v>186.0438491041273</v>
      </c>
      <c r="L126" s="13">
        <v>338</v>
      </c>
      <c r="M126" s="13">
        <v>174690</v>
      </c>
      <c r="N126" s="84">
        <f t="shared" si="21"/>
        <v>193.48560306829242</v>
      </c>
      <c r="O126" s="13">
        <v>139</v>
      </c>
      <c r="P126" s="13">
        <v>150</v>
      </c>
      <c r="Q126" s="16">
        <f t="shared" si="22"/>
        <v>0.92666666666666664</v>
      </c>
      <c r="R126" s="13">
        <v>141</v>
      </c>
      <c r="S126" s="13">
        <v>152</v>
      </c>
      <c r="T126" s="16">
        <f t="shared" si="23"/>
        <v>0.92763157894736847</v>
      </c>
      <c r="U126" s="13">
        <v>115</v>
      </c>
      <c r="V126" s="13">
        <v>128</v>
      </c>
      <c r="W126" s="16">
        <f t="shared" si="24"/>
        <v>0.8984375</v>
      </c>
    </row>
    <row r="127" spans="1:23" x14ac:dyDescent="0.3">
      <c r="A127" t="s">
        <v>259</v>
      </c>
      <c r="B127" t="s">
        <v>283</v>
      </c>
      <c r="C127" t="s">
        <v>307</v>
      </c>
      <c r="D127" t="s">
        <v>550</v>
      </c>
      <c r="E127" t="s">
        <v>551</v>
      </c>
      <c r="F127" s="13">
        <v>585</v>
      </c>
      <c r="G127" s="13">
        <v>535686</v>
      </c>
      <c r="H127" s="84">
        <f t="shared" si="19"/>
        <v>109.20576606444821</v>
      </c>
      <c r="I127" s="13">
        <v>572</v>
      </c>
      <c r="J127" s="13">
        <v>539000</v>
      </c>
      <c r="K127" s="84">
        <f t="shared" si="20"/>
        <v>106.12244897959184</v>
      </c>
      <c r="L127" s="13">
        <v>859</v>
      </c>
      <c r="M127" s="13">
        <v>539000</v>
      </c>
      <c r="N127" s="84">
        <f t="shared" si="21"/>
        <v>159.3692022263451</v>
      </c>
      <c r="O127" s="13">
        <v>301</v>
      </c>
      <c r="P127" s="13">
        <v>377</v>
      </c>
      <c r="Q127" s="16">
        <f t="shared" si="22"/>
        <v>0.79840848806366049</v>
      </c>
      <c r="R127" s="13">
        <v>996</v>
      </c>
      <c r="S127" s="13">
        <v>1200</v>
      </c>
      <c r="T127" s="16">
        <f t="shared" si="23"/>
        <v>0.83</v>
      </c>
      <c r="U127" s="13">
        <v>171</v>
      </c>
      <c r="V127" s="13">
        <v>222</v>
      </c>
      <c r="W127" s="16">
        <f t="shared" si="24"/>
        <v>0.77027027027027029</v>
      </c>
    </row>
    <row r="128" spans="1:23" x14ac:dyDescent="0.3">
      <c r="A128" t="s">
        <v>232</v>
      </c>
      <c r="B128" t="s">
        <v>270</v>
      </c>
      <c r="C128" t="s">
        <v>289</v>
      </c>
      <c r="D128" t="s">
        <v>552</v>
      </c>
      <c r="E128" t="s">
        <v>553</v>
      </c>
      <c r="F128" s="13">
        <v>125</v>
      </c>
      <c r="G128" s="13">
        <v>147820</v>
      </c>
      <c r="H128" s="84">
        <f t="shared" si="19"/>
        <v>84.562305506697328</v>
      </c>
      <c r="I128" s="13">
        <v>154</v>
      </c>
      <c r="J128" s="13">
        <v>148905</v>
      </c>
      <c r="K128" s="84">
        <f t="shared" si="20"/>
        <v>103.42164467277794</v>
      </c>
      <c r="L128" s="13">
        <v>126</v>
      </c>
      <c r="M128" s="13">
        <v>148905</v>
      </c>
      <c r="N128" s="84">
        <f t="shared" si="21"/>
        <v>84.617709277727414</v>
      </c>
      <c r="O128" s="13">
        <v>79</v>
      </c>
      <c r="P128" s="13">
        <v>109</v>
      </c>
      <c r="Q128" s="16">
        <f t="shared" si="22"/>
        <v>0.72477064220183485</v>
      </c>
      <c r="R128" s="13">
        <v>99</v>
      </c>
      <c r="S128" s="13">
        <v>119</v>
      </c>
      <c r="T128" s="16">
        <f t="shared" si="23"/>
        <v>0.83193277310924374</v>
      </c>
      <c r="U128" s="13">
        <v>65</v>
      </c>
      <c r="V128" s="13">
        <v>86</v>
      </c>
      <c r="W128" s="16">
        <f t="shared" si="24"/>
        <v>0.7558139534883721</v>
      </c>
    </row>
    <row r="129" spans="1:23" x14ac:dyDescent="0.3">
      <c r="A129" t="s">
        <v>250</v>
      </c>
      <c r="B129" t="s">
        <v>291</v>
      </c>
      <c r="C129" t="s">
        <v>296</v>
      </c>
      <c r="D129" t="s">
        <v>556</v>
      </c>
      <c r="E129" t="s">
        <v>557</v>
      </c>
      <c r="F129" s="13">
        <v>217</v>
      </c>
      <c r="G129" s="13">
        <v>210101</v>
      </c>
      <c r="H129" s="84">
        <f t="shared" si="19"/>
        <v>103.28365881171436</v>
      </c>
      <c r="I129" s="13">
        <v>220</v>
      </c>
      <c r="J129" s="13">
        <v>210653</v>
      </c>
      <c r="K129" s="84">
        <f t="shared" si="20"/>
        <v>104.43715494201365</v>
      </c>
      <c r="L129" s="13">
        <v>225</v>
      </c>
      <c r="M129" s="13">
        <v>210653</v>
      </c>
      <c r="N129" s="84">
        <f t="shared" si="21"/>
        <v>106.81072664524122</v>
      </c>
      <c r="O129" s="13">
        <v>237</v>
      </c>
      <c r="P129" s="13">
        <v>279</v>
      </c>
      <c r="Q129" s="16">
        <f t="shared" si="22"/>
        <v>0.84946236559139787</v>
      </c>
      <c r="R129" s="13">
        <v>254</v>
      </c>
      <c r="S129" s="13">
        <v>283</v>
      </c>
      <c r="T129" s="16">
        <f t="shared" si="23"/>
        <v>0.8975265017667845</v>
      </c>
      <c r="U129" s="13">
        <v>222</v>
      </c>
      <c r="V129" s="13">
        <v>264</v>
      </c>
      <c r="W129" s="16">
        <f t="shared" si="24"/>
        <v>0.84090909090909094</v>
      </c>
    </row>
    <row r="130" spans="1:23" x14ac:dyDescent="0.3">
      <c r="A130" t="s">
        <v>259</v>
      </c>
      <c r="B130" t="s">
        <v>283</v>
      </c>
      <c r="C130" t="s">
        <v>307</v>
      </c>
      <c r="D130" t="s">
        <v>560</v>
      </c>
      <c r="E130" t="s">
        <v>561</v>
      </c>
      <c r="F130" s="13">
        <v>232</v>
      </c>
      <c r="G130" s="13">
        <v>169345</v>
      </c>
      <c r="H130" s="84">
        <f t="shared" si="19"/>
        <v>136.99843514718475</v>
      </c>
      <c r="I130" s="13">
        <v>200</v>
      </c>
      <c r="J130" s="13">
        <v>170526</v>
      </c>
      <c r="K130" s="84">
        <f t="shared" si="20"/>
        <v>117.2841678101873</v>
      </c>
      <c r="L130" s="13">
        <v>188</v>
      </c>
      <c r="M130" s="13">
        <v>170526</v>
      </c>
      <c r="N130" s="84">
        <f t="shared" si="21"/>
        <v>110.24711774157608</v>
      </c>
      <c r="O130" s="13">
        <v>121</v>
      </c>
      <c r="P130" s="13">
        <v>152</v>
      </c>
      <c r="Q130" s="16">
        <f t="shared" si="22"/>
        <v>0.79605263157894735</v>
      </c>
      <c r="R130" s="13">
        <v>104</v>
      </c>
      <c r="S130" s="13">
        <v>125</v>
      </c>
      <c r="T130" s="16">
        <f t="shared" si="23"/>
        <v>0.83199999999999996</v>
      </c>
      <c r="U130" s="13">
        <v>120</v>
      </c>
      <c r="V130" s="13">
        <v>143</v>
      </c>
      <c r="W130" s="16">
        <f t="shared" si="24"/>
        <v>0.83916083916083917</v>
      </c>
    </row>
    <row r="131" spans="1:23" x14ac:dyDescent="0.3">
      <c r="A131" t="s">
        <v>259</v>
      </c>
      <c r="B131" t="s">
        <v>283</v>
      </c>
      <c r="C131" t="s">
        <v>307</v>
      </c>
      <c r="D131" t="s">
        <v>563</v>
      </c>
      <c r="E131" t="s">
        <v>564</v>
      </c>
      <c r="F131" s="13">
        <v>91</v>
      </c>
      <c r="G131" s="13">
        <v>126045</v>
      </c>
      <c r="H131" s="84">
        <f t="shared" si="19"/>
        <v>72.196437780157879</v>
      </c>
      <c r="I131" s="13">
        <v>116</v>
      </c>
      <c r="J131" s="13">
        <v>125982</v>
      </c>
      <c r="K131" s="84">
        <f t="shared" si="20"/>
        <v>92.076645870044928</v>
      </c>
      <c r="L131" s="13">
        <v>118</v>
      </c>
      <c r="M131" s="13">
        <v>125982</v>
      </c>
      <c r="N131" s="84">
        <f t="shared" si="21"/>
        <v>93.664174247114659</v>
      </c>
      <c r="O131" s="13">
        <v>81</v>
      </c>
      <c r="P131" s="13">
        <v>93</v>
      </c>
      <c r="Q131" s="16">
        <f t="shared" si="22"/>
        <v>0.87096774193548387</v>
      </c>
      <c r="R131" s="13">
        <v>132</v>
      </c>
      <c r="S131" s="13">
        <v>150</v>
      </c>
      <c r="T131" s="16">
        <f t="shared" si="23"/>
        <v>0.88</v>
      </c>
      <c r="U131" s="13">
        <v>79</v>
      </c>
      <c r="V131" s="13">
        <v>87</v>
      </c>
      <c r="W131" s="16">
        <f t="shared" si="24"/>
        <v>0.90804597701149425</v>
      </c>
    </row>
    <row r="132" spans="1:23" x14ac:dyDescent="0.3">
      <c r="A132" t="s">
        <v>241</v>
      </c>
      <c r="B132" t="s">
        <v>276</v>
      </c>
      <c r="C132" t="s">
        <v>317</v>
      </c>
      <c r="D132" t="s">
        <v>565</v>
      </c>
      <c r="E132" t="s">
        <v>566</v>
      </c>
      <c r="F132" s="13">
        <v>148</v>
      </c>
      <c r="G132" s="13">
        <v>225297</v>
      </c>
      <c r="H132" s="84">
        <f t="shared" si="19"/>
        <v>65.691065571223774</v>
      </c>
      <c r="I132" s="13">
        <v>150</v>
      </c>
      <c r="J132" s="13">
        <v>225877</v>
      </c>
      <c r="K132" s="84">
        <f t="shared" si="20"/>
        <v>66.407823727072696</v>
      </c>
      <c r="L132" s="13">
        <v>91</v>
      </c>
      <c r="M132" s="13">
        <v>225877</v>
      </c>
      <c r="N132" s="84">
        <f t="shared" si="21"/>
        <v>40.287413061090774</v>
      </c>
      <c r="O132" s="13">
        <v>304</v>
      </c>
      <c r="P132" s="13">
        <v>325</v>
      </c>
      <c r="Q132" s="16">
        <f t="shared" si="22"/>
        <v>0.93538461538461537</v>
      </c>
      <c r="R132" s="13">
        <v>1068</v>
      </c>
      <c r="S132" s="13">
        <v>1200</v>
      </c>
      <c r="T132" s="16">
        <f t="shared" si="23"/>
        <v>0.89</v>
      </c>
      <c r="U132" s="13">
        <v>399</v>
      </c>
      <c r="V132" s="13">
        <v>413</v>
      </c>
      <c r="W132" s="16">
        <f t="shared" si="24"/>
        <v>0.96610169491525422</v>
      </c>
    </row>
    <row r="133" spans="1:23" x14ac:dyDescent="0.3">
      <c r="A133" t="s">
        <v>226</v>
      </c>
      <c r="B133" t="s">
        <v>221</v>
      </c>
      <c r="C133" t="s">
        <v>234</v>
      </c>
      <c r="D133" t="s">
        <v>567</v>
      </c>
      <c r="E133" t="s">
        <v>568</v>
      </c>
      <c r="F133" s="13">
        <v>284</v>
      </c>
      <c r="G133" s="13">
        <v>108150</v>
      </c>
      <c r="H133" s="84">
        <f t="shared" si="19"/>
        <v>262.59824318076744</v>
      </c>
      <c r="I133" s="13">
        <v>264</v>
      </c>
      <c r="J133" s="13">
        <v>108486</v>
      </c>
      <c r="K133" s="84">
        <f t="shared" si="20"/>
        <v>243.34937226923287</v>
      </c>
      <c r="L133" s="13">
        <v>259</v>
      </c>
      <c r="M133" s="13">
        <v>108486</v>
      </c>
      <c r="N133" s="84">
        <f t="shared" si="21"/>
        <v>238.74048264292168</v>
      </c>
      <c r="O133" s="13">
        <v>54</v>
      </c>
      <c r="P133" s="13">
        <v>65</v>
      </c>
      <c r="Q133" s="16">
        <f t="shared" si="22"/>
        <v>0.83076923076923082</v>
      </c>
      <c r="R133" s="13">
        <v>63</v>
      </c>
      <c r="S133" s="13">
        <v>75</v>
      </c>
      <c r="T133" s="16">
        <f t="shared" si="23"/>
        <v>0.84</v>
      </c>
      <c r="U133" s="13">
        <v>67</v>
      </c>
      <c r="V133" s="13">
        <v>78</v>
      </c>
      <c r="W133" s="16">
        <f t="shared" si="24"/>
        <v>0.85897435897435892</v>
      </c>
    </row>
    <row r="134" spans="1:23" x14ac:dyDescent="0.3">
      <c r="A134" t="s">
        <v>241</v>
      </c>
      <c r="B134" t="s">
        <v>276</v>
      </c>
      <c r="C134" t="s">
        <v>317</v>
      </c>
      <c r="D134" t="s">
        <v>571</v>
      </c>
      <c r="E134" t="s">
        <v>572</v>
      </c>
      <c r="F134" s="13">
        <v>97</v>
      </c>
      <c r="G134" s="13">
        <v>150323</v>
      </c>
      <c r="H134" s="84">
        <f t="shared" si="19"/>
        <v>64.527716982763778</v>
      </c>
      <c r="I134" s="13">
        <v>105</v>
      </c>
      <c r="J134" s="13">
        <v>150558</v>
      </c>
      <c r="K134" s="84">
        <f t="shared" si="20"/>
        <v>69.740565097836054</v>
      </c>
      <c r="L134" s="13">
        <v>99</v>
      </c>
      <c r="M134" s="13">
        <v>150558</v>
      </c>
      <c r="N134" s="84">
        <f t="shared" si="21"/>
        <v>65.755389949388274</v>
      </c>
      <c r="O134" s="13">
        <v>125</v>
      </c>
      <c r="P134" s="13">
        <v>146</v>
      </c>
      <c r="Q134" s="16">
        <f t="shared" si="22"/>
        <v>0.85616438356164382</v>
      </c>
      <c r="R134" s="13">
        <v>143</v>
      </c>
      <c r="S134" s="13">
        <v>166</v>
      </c>
      <c r="T134" s="16">
        <f t="shared" si="23"/>
        <v>0.86144578313253017</v>
      </c>
      <c r="U134" s="13">
        <v>150</v>
      </c>
      <c r="V134" s="13">
        <v>163</v>
      </c>
      <c r="W134" s="16">
        <f t="shared" si="24"/>
        <v>0.92024539877300615</v>
      </c>
    </row>
    <row r="135" spans="1:23" x14ac:dyDescent="0.3">
      <c r="A135" t="s">
        <v>226</v>
      </c>
      <c r="B135" t="s">
        <v>236</v>
      </c>
      <c r="C135" t="s">
        <v>252</v>
      </c>
      <c r="D135" t="s">
        <v>573</v>
      </c>
      <c r="E135" t="s">
        <v>574</v>
      </c>
      <c r="F135" s="13">
        <v>248</v>
      </c>
      <c r="G135" s="13">
        <v>164909</v>
      </c>
      <c r="H135" s="84">
        <f t="shared" si="19"/>
        <v>150.38597044430563</v>
      </c>
      <c r="I135" s="13">
        <v>243</v>
      </c>
      <c r="J135" s="13">
        <v>166331</v>
      </c>
      <c r="K135" s="84">
        <f t="shared" si="20"/>
        <v>146.09423378684673</v>
      </c>
      <c r="L135" s="13">
        <v>246</v>
      </c>
      <c r="M135" s="13">
        <v>166331</v>
      </c>
      <c r="N135" s="84">
        <f t="shared" si="21"/>
        <v>147.89786630273369</v>
      </c>
      <c r="O135" s="13">
        <v>147</v>
      </c>
      <c r="P135" s="13">
        <v>168</v>
      </c>
      <c r="Q135" s="16">
        <f t="shared" si="22"/>
        <v>0.875</v>
      </c>
      <c r="R135" s="13">
        <v>166</v>
      </c>
      <c r="S135" s="13">
        <v>195</v>
      </c>
      <c r="T135" s="16">
        <f t="shared" si="23"/>
        <v>0.85128205128205126</v>
      </c>
      <c r="U135" s="13">
        <v>171</v>
      </c>
      <c r="V135" s="13">
        <v>213</v>
      </c>
      <c r="W135" s="16">
        <f t="shared" si="24"/>
        <v>0.80281690140845074</v>
      </c>
    </row>
    <row r="136" spans="1:23" x14ac:dyDescent="0.3">
      <c r="A136" t="s">
        <v>226</v>
      </c>
      <c r="B136" t="s">
        <v>245</v>
      </c>
      <c r="C136" t="s">
        <v>220</v>
      </c>
      <c r="D136" t="s">
        <v>575</v>
      </c>
      <c r="E136" t="s">
        <v>576</v>
      </c>
      <c r="F136" s="13">
        <v>330</v>
      </c>
      <c r="G136" s="13">
        <v>205532</v>
      </c>
      <c r="H136" s="84">
        <f t="shared" si="19"/>
        <v>160.55893972714711</v>
      </c>
      <c r="I136" s="13">
        <v>297</v>
      </c>
      <c r="J136" s="13">
        <v>206428</v>
      </c>
      <c r="K136" s="84">
        <f t="shared" si="20"/>
        <v>143.87583079814755</v>
      </c>
      <c r="L136" s="13">
        <v>310</v>
      </c>
      <c r="M136" s="13">
        <v>206428</v>
      </c>
      <c r="N136" s="84">
        <f t="shared" si="21"/>
        <v>150.17342608560855</v>
      </c>
      <c r="O136" s="13">
        <v>126</v>
      </c>
      <c r="P136" s="13">
        <v>144</v>
      </c>
      <c r="Q136" s="16">
        <f t="shared" si="22"/>
        <v>0.875</v>
      </c>
      <c r="R136" s="13">
        <v>158</v>
      </c>
      <c r="S136" s="13">
        <v>180</v>
      </c>
      <c r="T136" s="16">
        <f t="shared" si="23"/>
        <v>0.87777777777777777</v>
      </c>
      <c r="U136" s="13">
        <v>144</v>
      </c>
      <c r="V136" s="13">
        <v>174</v>
      </c>
      <c r="W136" s="16">
        <f t="shared" si="24"/>
        <v>0.82758620689655171</v>
      </c>
    </row>
    <row r="137" spans="1:23" x14ac:dyDescent="0.3">
      <c r="A137" t="s">
        <v>232</v>
      </c>
      <c r="B137" t="s">
        <v>254</v>
      </c>
      <c r="C137" t="s">
        <v>281</v>
      </c>
      <c r="D137" t="s">
        <v>577</v>
      </c>
      <c r="E137" t="s">
        <v>578</v>
      </c>
      <c r="F137" s="13">
        <v>52</v>
      </c>
      <c r="G137" s="13">
        <v>31215</v>
      </c>
      <c r="H137" s="84">
        <f t="shared" si="19"/>
        <v>166.58657696620216</v>
      </c>
      <c r="I137" s="13">
        <v>30</v>
      </c>
      <c r="J137" s="13">
        <v>31709</v>
      </c>
      <c r="K137" s="84">
        <f t="shared" si="20"/>
        <v>94.610362988426004</v>
      </c>
      <c r="L137" s="13">
        <v>51</v>
      </c>
      <c r="M137" s="13">
        <v>31709</v>
      </c>
      <c r="N137" s="84">
        <f t="shared" si="21"/>
        <v>160.83761708032418</v>
      </c>
      <c r="O137" s="13">
        <v>35</v>
      </c>
      <c r="P137" s="13">
        <v>36</v>
      </c>
      <c r="Q137" s="16">
        <f t="shared" si="22"/>
        <v>0.97222222222222221</v>
      </c>
      <c r="R137" s="13">
        <v>32</v>
      </c>
      <c r="S137" s="13">
        <v>36</v>
      </c>
      <c r="T137" s="16">
        <f t="shared" si="23"/>
        <v>0.88888888888888884</v>
      </c>
      <c r="U137" s="13">
        <v>41</v>
      </c>
      <c r="V137" s="13">
        <v>45</v>
      </c>
      <c r="W137" s="16">
        <f t="shared" si="24"/>
        <v>0.91111111111111109</v>
      </c>
    </row>
    <row r="138" spans="1:23" x14ac:dyDescent="0.3">
      <c r="A138" t="s">
        <v>226</v>
      </c>
      <c r="B138" t="s">
        <v>236</v>
      </c>
      <c r="C138" t="s">
        <v>252</v>
      </c>
      <c r="D138" t="s">
        <v>579</v>
      </c>
      <c r="E138" t="s">
        <v>580</v>
      </c>
      <c r="F138" s="13">
        <v>349</v>
      </c>
      <c r="G138" s="13">
        <v>193251</v>
      </c>
      <c r="H138" s="84">
        <f t="shared" si="19"/>
        <v>180.59414957749249</v>
      </c>
      <c r="I138" s="13">
        <v>307</v>
      </c>
      <c r="J138" s="13">
        <v>195675</v>
      </c>
      <c r="K138" s="84">
        <f t="shared" si="20"/>
        <v>156.89280695030024</v>
      </c>
      <c r="L138" s="13">
        <v>326</v>
      </c>
      <c r="M138" s="13">
        <v>195675</v>
      </c>
      <c r="N138" s="84">
        <f t="shared" si="21"/>
        <v>166.60278523061197</v>
      </c>
      <c r="O138" s="13">
        <v>335</v>
      </c>
      <c r="P138" s="13">
        <v>421</v>
      </c>
      <c r="Q138" s="16">
        <f t="shared" si="22"/>
        <v>0.79572446555819476</v>
      </c>
      <c r="R138" s="13">
        <v>445</v>
      </c>
      <c r="S138" s="13">
        <v>559</v>
      </c>
      <c r="T138" s="16">
        <f t="shared" si="23"/>
        <v>0.7960644007155635</v>
      </c>
      <c r="U138" s="13">
        <v>294</v>
      </c>
      <c r="V138" s="13">
        <v>372</v>
      </c>
      <c r="W138" s="16">
        <f t="shared" si="24"/>
        <v>0.79032258064516125</v>
      </c>
    </row>
    <row r="139" spans="1:23" x14ac:dyDescent="0.3">
      <c r="A139" t="s">
        <v>232</v>
      </c>
      <c r="B139" t="s">
        <v>263</v>
      </c>
      <c r="C139" t="s">
        <v>274</v>
      </c>
      <c r="D139" t="s">
        <v>581</v>
      </c>
      <c r="E139" t="s">
        <v>582</v>
      </c>
      <c r="F139" s="13">
        <v>409</v>
      </c>
      <c r="G139" s="13">
        <v>242683</v>
      </c>
      <c r="H139" s="84">
        <f t="shared" si="19"/>
        <v>168.5326125027299</v>
      </c>
      <c r="I139" s="13">
        <v>385</v>
      </c>
      <c r="J139" s="13">
        <v>244380</v>
      </c>
      <c r="K139" s="84">
        <f t="shared" si="20"/>
        <v>157.5415336770603</v>
      </c>
      <c r="L139" s="13">
        <v>431</v>
      </c>
      <c r="M139" s="13">
        <v>244380</v>
      </c>
      <c r="N139" s="84">
        <f t="shared" si="21"/>
        <v>176.36467796055322</v>
      </c>
      <c r="O139" s="13">
        <v>175</v>
      </c>
      <c r="P139" s="13">
        <v>273</v>
      </c>
      <c r="Q139" s="16">
        <f t="shared" si="22"/>
        <v>0.64102564102564108</v>
      </c>
      <c r="R139" s="13">
        <v>196</v>
      </c>
      <c r="S139" s="13">
        <v>245</v>
      </c>
      <c r="T139" s="16">
        <f t="shared" si="23"/>
        <v>0.8</v>
      </c>
      <c r="U139" s="13">
        <v>164</v>
      </c>
      <c r="V139" s="13">
        <v>241</v>
      </c>
      <c r="W139" s="16">
        <f t="shared" si="24"/>
        <v>0.68049792531120334</v>
      </c>
    </row>
    <row r="140" spans="1:23" x14ac:dyDescent="0.3">
      <c r="A140" t="s">
        <v>226</v>
      </c>
      <c r="B140" t="s">
        <v>236</v>
      </c>
      <c r="C140" t="s">
        <v>243</v>
      </c>
      <c r="D140" t="s">
        <v>583</v>
      </c>
      <c r="E140" t="s">
        <v>584</v>
      </c>
      <c r="F140" s="13">
        <v>539</v>
      </c>
      <c r="G140" s="13">
        <v>221490</v>
      </c>
      <c r="H140" s="84">
        <f t="shared" si="19"/>
        <v>243.35184432705765</v>
      </c>
      <c r="I140" s="13">
        <v>516</v>
      </c>
      <c r="J140" s="13">
        <v>221075</v>
      </c>
      <c r="K140" s="84">
        <f t="shared" si="20"/>
        <v>233.40495307022502</v>
      </c>
      <c r="L140" s="13">
        <v>488</v>
      </c>
      <c r="M140" s="13">
        <v>221075</v>
      </c>
      <c r="N140" s="84">
        <f t="shared" si="21"/>
        <v>220.73956801990272</v>
      </c>
      <c r="O140" s="13">
        <v>202</v>
      </c>
      <c r="P140" s="13">
        <v>236</v>
      </c>
      <c r="Q140" s="16">
        <f t="shared" si="22"/>
        <v>0.85593220338983056</v>
      </c>
      <c r="R140" s="13">
        <v>202</v>
      </c>
      <c r="S140" s="13">
        <v>236</v>
      </c>
      <c r="T140" s="16">
        <f t="shared" si="23"/>
        <v>0.85593220338983056</v>
      </c>
      <c r="U140" s="13">
        <v>224</v>
      </c>
      <c r="V140" s="13">
        <v>258</v>
      </c>
      <c r="W140" s="16">
        <f t="shared" si="24"/>
        <v>0.86821705426356588</v>
      </c>
    </row>
    <row r="141" spans="1:23" x14ac:dyDescent="0.3">
      <c r="A141" t="s">
        <v>226</v>
      </c>
      <c r="B141" t="s">
        <v>245</v>
      </c>
      <c r="C141" t="s">
        <v>220</v>
      </c>
      <c r="D141" t="s">
        <v>585</v>
      </c>
      <c r="E141" t="s">
        <v>586</v>
      </c>
      <c r="F141" s="13">
        <v>764</v>
      </c>
      <c r="G141" s="13">
        <v>457755</v>
      </c>
      <c r="H141" s="84">
        <f t="shared" si="19"/>
        <v>166.90150844884272</v>
      </c>
      <c r="I141" s="13">
        <v>717</v>
      </c>
      <c r="J141" s="13">
        <v>461086</v>
      </c>
      <c r="K141" s="84">
        <f t="shared" si="20"/>
        <v>155.50244422949297</v>
      </c>
      <c r="L141" s="13">
        <v>610</v>
      </c>
      <c r="M141" s="13">
        <v>461086</v>
      </c>
      <c r="N141" s="84">
        <f t="shared" si="21"/>
        <v>132.29636119942919</v>
      </c>
      <c r="O141" s="13">
        <v>727</v>
      </c>
      <c r="P141" s="13">
        <v>973</v>
      </c>
      <c r="Q141" s="16">
        <f t="shared" si="22"/>
        <v>0.74717368961973274</v>
      </c>
      <c r="R141" s="13">
        <v>760</v>
      </c>
      <c r="S141" s="13">
        <v>950</v>
      </c>
      <c r="T141" s="16">
        <f t="shared" si="23"/>
        <v>0.8</v>
      </c>
      <c r="U141" s="13">
        <v>1010</v>
      </c>
      <c r="V141" s="13">
        <v>1255</v>
      </c>
      <c r="W141" s="16">
        <f t="shared" si="24"/>
        <v>0.80478087649402386</v>
      </c>
    </row>
    <row r="142" spans="1:23" x14ac:dyDescent="0.3">
      <c r="A142" t="s">
        <v>232</v>
      </c>
      <c r="B142" t="s">
        <v>263</v>
      </c>
      <c r="C142" t="s">
        <v>268</v>
      </c>
      <c r="D142" t="s">
        <v>589</v>
      </c>
      <c r="E142" t="s">
        <v>590</v>
      </c>
      <c r="F142" s="13">
        <v>384</v>
      </c>
      <c r="G142" s="13">
        <v>254931</v>
      </c>
      <c r="H142" s="84">
        <f t="shared" si="19"/>
        <v>150.62899372771454</v>
      </c>
      <c r="I142" s="13">
        <v>454</v>
      </c>
      <c r="J142" s="13">
        <v>257768</v>
      </c>
      <c r="K142" s="84">
        <f t="shared" si="20"/>
        <v>176.12737034853046</v>
      </c>
      <c r="L142" s="13">
        <v>314</v>
      </c>
      <c r="M142" s="13">
        <v>257768</v>
      </c>
      <c r="N142" s="84">
        <f t="shared" si="21"/>
        <v>121.81496539523913</v>
      </c>
      <c r="O142" s="13">
        <v>265</v>
      </c>
      <c r="P142" s="13">
        <v>347</v>
      </c>
      <c r="Q142" s="16">
        <f t="shared" si="22"/>
        <v>0.76368876080691639</v>
      </c>
      <c r="R142" s="13">
        <v>1584</v>
      </c>
      <c r="S142" s="13">
        <v>1932</v>
      </c>
      <c r="T142" s="16">
        <f t="shared" si="23"/>
        <v>0.81987577639751552</v>
      </c>
      <c r="U142" s="13">
        <v>330</v>
      </c>
      <c r="V142" s="13">
        <v>404</v>
      </c>
      <c r="W142" s="16">
        <f t="shared" si="24"/>
        <v>0.81683168316831678</v>
      </c>
    </row>
    <row r="143" spans="1:23" x14ac:dyDescent="0.3">
      <c r="A143" t="s">
        <v>259</v>
      </c>
      <c r="B143" t="s">
        <v>283</v>
      </c>
      <c r="C143" t="s">
        <v>307</v>
      </c>
      <c r="D143" t="s">
        <v>591</v>
      </c>
      <c r="E143" t="s">
        <v>592</v>
      </c>
      <c r="F143" s="13">
        <v>68</v>
      </c>
      <c r="G143" s="13">
        <v>106307</v>
      </c>
      <c r="H143" s="84">
        <f t="shared" si="19"/>
        <v>63.965684291721146</v>
      </c>
      <c r="I143" s="13">
        <v>76</v>
      </c>
      <c r="J143" s="13">
        <v>106588</v>
      </c>
      <c r="K143" s="84">
        <f t="shared" si="20"/>
        <v>71.302585656921977</v>
      </c>
      <c r="L143" s="13">
        <v>56</v>
      </c>
      <c r="M143" s="13">
        <v>106588</v>
      </c>
      <c r="N143" s="84">
        <f t="shared" si="21"/>
        <v>52.538747326153043</v>
      </c>
      <c r="O143" s="13">
        <v>83</v>
      </c>
      <c r="P143" s="13">
        <v>95</v>
      </c>
      <c r="Q143" s="16">
        <f t="shared" si="22"/>
        <v>0.87368421052631584</v>
      </c>
      <c r="R143" s="13">
        <v>104</v>
      </c>
      <c r="S143" s="13">
        <v>115</v>
      </c>
      <c r="T143" s="16">
        <f t="shared" si="23"/>
        <v>0.90434782608695652</v>
      </c>
      <c r="U143" s="13">
        <v>73</v>
      </c>
      <c r="V143" s="13">
        <v>81</v>
      </c>
      <c r="W143" s="16">
        <f t="shared" si="24"/>
        <v>0.90123456790123457</v>
      </c>
    </row>
    <row r="144" spans="1:23" x14ac:dyDescent="0.3">
      <c r="A144" t="s">
        <v>232</v>
      </c>
      <c r="B144" t="s">
        <v>263</v>
      </c>
      <c r="C144" t="s">
        <v>274</v>
      </c>
      <c r="D144" t="s">
        <v>593</v>
      </c>
      <c r="E144" t="s">
        <v>594</v>
      </c>
      <c r="F144" s="13">
        <v>239</v>
      </c>
      <c r="G144" s="13">
        <v>166094</v>
      </c>
      <c r="H144" s="84">
        <f t="shared" si="19"/>
        <v>143.89442123135092</v>
      </c>
      <c r="I144" s="13">
        <v>252</v>
      </c>
      <c r="J144" s="13">
        <v>167219</v>
      </c>
      <c r="K144" s="84">
        <f t="shared" si="20"/>
        <v>150.70057828356826</v>
      </c>
      <c r="L144" s="13">
        <v>264</v>
      </c>
      <c r="M144" s="13">
        <v>167219</v>
      </c>
      <c r="N144" s="84">
        <f t="shared" si="21"/>
        <v>157.87679629707151</v>
      </c>
      <c r="O144" s="13">
        <v>101</v>
      </c>
      <c r="P144" s="13">
        <v>120</v>
      </c>
      <c r="Q144" s="16">
        <f t="shared" si="22"/>
        <v>0.84166666666666667</v>
      </c>
      <c r="R144" s="13">
        <v>97</v>
      </c>
      <c r="S144" s="13">
        <v>110</v>
      </c>
      <c r="T144" s="16">
        <f t="shared" si="23"/>
        <v>0.88181818181818183</v>
      </c>
      <c r="U144" s="13">
        <v>106</v>
      </c>
      <c r="V144" s="13">
        <v>127</v>
      </c>
      <c r="W144" s="16">
        <f t="shared" si="24"/>
        <v>0.83464566929133854</v>
      </c>
    </row>
    <row r="145" spans="1:23" x14ac:dyDescent="0.3">
      <c r="A145" t="s">
        <v>250</v>
      </c>
      <c r="B145" t="s">
        <v>291</v>
      </c>
      <c r="C145" t="s">
        <v>296</v>
      </c>
      <c r="D145" t="s">
        <v>595</v>
      </c>
      <c r="E145" t="s">
        <v>596</v>
      </c>
      <c r="F145" s="13">
        <v>744</v>
      </c>
      <c r="G145" s="13">
        <v>441629</v>
      </c>
      <c r="H145" s="84">
        <f t="shared" si="19"/>
        <v>168.46719757986907</v>
      </c>
      <c r="I145" s="13">
        <v>696</v>
      </c>
      <c r="J145" s="13">
        <v>445111</v>
      </c>
      <c r="K145" s="84">
        <f t="shared" si="20"/>
        <v>156.36549085509009</v>
      </c>
      <c r="L145" s="13">
        <v>879</v>
      </c>
      <c r="M145" s="13">
        <v>445111</v>
      </c>
      <c r="N145" s="84">
        <f t="shared" si="21"/>
        <v>197.47883112302324</v>
      </c>
      <c r="O145" s="13">
        <v>254</v>
      </c>
      <c r="P145" s="13">
        <v>275</v>
      </c>
      <c r="Q145" s="16">
        <f t="shared" si="22"/>
        <v>0.92363636363636359</v>
      </c>
      <c r="R145" s="13">
        <v>259</v>
      </c>
      <c r="S145" s="13">
        <v>282</v>
      </c>
      <c r="T145" s="16">
        <f t="shared" si="23"/>
        <v>0.91843971631205679</v>
      </c>
      <c r="U145" s="13">
        <v>156</v>
      </c>
      <c r="V145" s="13">
        <v>183</v>
      </c>
      <c r="W145" s="16">
        <f t="shared" si="24"/>
        <v>0.85245901639344257</v>
      </c>
    </row>
    <row r="146" spans="1:23" x14ac:dyDescent="0.3">
      <c r="A146" t="s">
        <v>250</v>
      </c>
      <c r="B146" t="s">
        <v>291</v>
      </c>
      <c r="C146" t="s">
        <v>302</v>
      </c>
      <c r="D146" t="s">
        <v>597</v>
      </c>
      <c r="E146" t="s">
        <v>598</v>
      </c>
      <c r="F146" s="13">
        <v>343</v>
      </c>
      <c r="G146" s="13">
        <v>218962</v>
      </c>
      <c r="H146" s="84">
        <f t="shared" si="19"/>
        <v>156.64818552990931</v>
      </c>
      <c r="I146" s="13">
        <v>315</v>
      </c>
      <c r="J146" s="13">
        <v>220861</v>
      </c>
      <c r="K146" s="84">
        <f t="shared" si="20"/>
        <v>142.62364111364161</v>
      </c>
      <c r="L146" s="13">
        <v>366</v>
      </c>
      <c r="M146" s="13">
        <v>220861</v>
      </c>
      <c r="N146" s="84">
        <f t="shared" si="21"/>
        <v>165.71508777013597</v>
      </c>
      <c r="O146" s="13">
        <v>472</v>
      </c>
      <c r="P146" s="13">
        <v>529</v>
      </c>
      <c r="Q146" s="16">
        <f t="shared" si="22"/>
        <v>0.89224952741020791</v>
      </c>
      <c r="R146" s="13">
        <v>1825</v>
      </c>
      <c r="S146" s="13">
        <v>2143</v>
      </c>
      <c r="T146" s="16">
        <f t="shared" si="23"/>
        <v>0.8516098926738217</v>
      </c>
      <c r="U146" s="13">
        <v>454</v>
      </c>
      <c r="V146" s="13">
        <v>525</v>
      </c>
      <c r="W146" s="16">
        <f t="shared" si="24"/>
        <v>0.86476190476190473</v>
      </c>
    </row>
    <row r="147" spans="1:23" x14ac:dyDescent="0.3">
      <c r="A147" t="s">
        <v>226</v>
      </c>
      <c r="B147" t="s">
        <v>221</v>
      </c>
      <c r="C147" t="s">
        <v>234</v>
      </c>
      <c r="D147" t="s">
        <v>599</v>
      </c>
      <c r="E147" t="s">
        <v>600</v>
      </c>
      <c r="F147" s="13">
        <v>249</v>
      </c>
      <c r="G147" s="13">
        <v>119696</v>
      </c>
      <c r="H147" s="84">
        <f t="shared" si="19"/>
        <v>208.02700173773559</v>
      </c>
      <c r="I147" s="13">
        <v>249</v>
      </c>
      <c r="J147" s="13">
        <v>119946</v>
      </c>
      <c r="K147" s="84">
        <f t="shared" si="20"/>
        <v>207.59341703766697</v>
      </c>
      <c r="L147" s="13">
        <v>201</v>
      </c>
      <c r="M147" s="13">
        <v>119946</v>
      </c>
      <c r="N147" s="84">
        <f t="shared" si="21"/>
        <v>167.57540893402029</v>
      </c>
      <c r="O147" s="13">
        <v>112</v>
      </c>
      <c r="P147" s="13">
        <v>130</v>
      </c>
      <c r="Q147" s="16">
        <f t="shared" si="22"/>
        <v>0.86153846153846159</v>
      </c>
      <c r="R147" s="13">
        <v>112</v>
      </c>
      <c r="S147" s="13">
        <v>130</v>
      </c>
      <c r="T147" s="16">
        <f t="shared" si="23"/>
        <v>0.86153846153846159</v>
      </c>
      <c r="U147" s="13">
        <v>110</v>
      </c>
      <c r="V147" s="13">
        <v>141</v>
      </c>
      <c r="W147" s="16">
        <f t="shared" si="24"/>
        <v>0.78014184397163122</v>
      </c>
    </row>
    <row r="148" spans="1:23" x14ac:dyDescent="0.3">
      <c r="A148" t="s">
        <v>259</v>
      </c>
      <c r="B148" t="s">
        <v>283</v>
      </c>
      <c r="C148" t="s">
        <v>307</v>
      </c>
      <c r="D148" t="s">
        <v>603</v>
      </c>
      <c r="E148" t="s">
        <v>604</v>
      </c>
      <c r="F148" s="13">
        <v>298</v>
      </c>
      <c r="G148" s="13">
        <v>200549</v>
      </c>
      <c r="H148" s="84">
        <f t="shared" si="19"/>
        <v>148.59211464529866</v>
      </c>
      <c r="I148" s="13">
        <v>270</v>
      </c>
      <c r="J148" s="13">
        <v>202054</v>
      </c>
      <c r="K148" s="84">
        <f t="shared" si="20"/>
        <v>133.62764409514287</v>
      </c>
      <c r="L148" s="13">
        <v>240</v>
      </c>
      <c r="M148" s="13">
        <v>202054</v>
      </c>
      <c r="N148" s="84">
        <f t="shared" si="21"/>
        <v>118.78012808457146</v>
      </c>
      <c r="O148" s="13">
        <v>151</v>
      </c>
      <c r="P148" s="13">
        <v>180</v>
      </c>
      <c r="Q148" s="16">
        <f t="shared" si="22"/>
        <v>0.83888888888888891</v>
      </c>
      <c r="R148" s="13">
        <v>314</v>
      </c>
      <c r="S148" s="13">
        <v>369</v>
      </c>
      <c r="T148" s="16">
        <f t="shared" si="23"/>
        <v>0.85094850948509482</v>
      </c>
      <c r="U148" s="13">
        <v>289</v>
      </c>
      <c r="V148" s="13">
        <v>351</v>
      </c>
      <c r="W148" s="16">
        <f t="shared" si="24"/>
        <v>0.8233618233618234</v>
      </c>
    </row>
    <row r="149" spans="1:23" x14ac:dyDescent="0.3">
      <c r="A149" t="s">
        <v>232</v>
      </c>
      <c r="B149" t="s">
        <v>270</v>
      </c>
      <c r="C149" t="s">
        <v>289</v>
      </c>
      <c r="D149" t="s">
        <v>607</v>
      </c>
      <c r="E149" t="s">
        <v>608</v>
      </c>
      <c r="F149" s="13">
        <v>214</v>
      </c>
      <c r="G149" s="13">
        <v>141825</v>
      </c>
      <c r="H149" s="84">
        <f t="shared" si="19"/>
        <v>150.89018156178389</v>
      </c>
      <c r="I149" s="13">
        <v>215</v>
      </c>
      <c r="J149" s="13">
        <v>142693</v>
      </c>
      <c r="K149" s="84">
        <f t="shared" si="20"/>
        <v>150.67312341880822</v>
      </c>
      <c r="L149" s="13">
        <v>184</v>
      </c>
      <c r="M149" s="13">
        <v>142693</v>
      </c>
      <c r="N149" s="84">
        <f t="shared" si="21"/>
        <v>128.94816143749168</v>
      </c>
      <c r="O149" s="13">
        <v>70</v>
      </c>
      <c r="P149" s="13">
        <v>93</v>
      </c>
      <c r="Q149" s="16">
        <f t="shared" si="22"/>
        <v>0.75268817204301075</v>
      </c>
      <c r="R149" s="13">
        <v>88</v>
      </c>
      <c r="S149" s="13">
        <v>100</v>
      </c>
      <c r="T149" s="16">
        <f t="shared" si="23"/>
        <v>0.88</v>
      </c>
      <c r="U149" s="13">
        <v>72</v>
      </c>
      <c r="V149" s="13">
        <v>88</v>
      </c>
      <c r="W149" s="16">
        <f t="shared" si="24"/>
        <v>0.81818181818181823</v>
      </c>
    </row>
    <row r="150" spans="1:23" x14ac:dyDescent="0.3">
      <c r="A150" t="s">
        <v>241</v>
      </c>
      <c r="B150" t="s">
        <v>276</v>
      </c>
      <c r="C150" t="s">
        <v>317</v>
      </c>
      <c r="D150" t="s">
        <v>609</v>
      </c>
      <c r="E150" t="s">
        <v>610</v>
      </c>
      <c r="F150" s="13">
        <v>100</v>
      </c>
      <c r="G150" s="13">
        <v>247845</v>
      </c>
      <c r="H150" s="84">
        <f t="shared" si="19"/>
        <v>40.347798018923115</v>
      </c>
      <c r="I150" s="13">
        <v>124</v>
      </c>
      <c r="J150" s="13">
        <v>249846</v>
      </c>
      <c r="K150" s="84">
        <f t="shared" si="20"/>
        <v>49.630572432618493</v>
      </c>
      <c r="L150" s="13">
        <v>135</v>
      </c>
      <c r="M150" s="13">
        <v>249846</v>
      </c>
      <c r="N150" s="84">
        <f t="shared" si="21"/>
        <v>54.033284503254009</v>
      </c>
      <c r="O150" s="13">
        <v>150</v>
      </c>
      <c r="P150" s="13">
        <v>180</v>
      </c>
      <c r="Q150" s="16">
        <f t="shared" si="22"/>
        <v>0.83333333333333337</v>
      </c>
      <c r="R150" s="13">
        <v>533</v>
      </c>
      <c r="S150" s="13">
        <v>600</v>
      </c>
      <c r="T150" s="16">
        <f t="shared" si="23"/>
        <v>0.88833333333333331</v>
      </c>
      <c r="U150" s="13">
        <v>136</v>
      </c>
      <c r="V150" s="13">
        <v>157</v>
      </c>
      <c r="W150" s="16">
        <f t="shared" si="24"/>
        <v>0.86624203821656054</v>
      </c>
    </row>
    <row r="151" spans="1:23" x14ac:dyDescent="0.3">
      <c r="A151" t="s">
        <v>226</v>
      </c>
      <c r="B151" t="s">
        <v>236</v>
      </c>
      <c r="C151" t="s">
        <v>243</v>
      </c>
      <c r="D151" t="s">
        <v>611</v>
      </c>
      <c r="E151" t="s">
        <v>612</v>
      </c>
      <c r="F151" s="13">
        <v>252</v>
      </c>
      <c r="G151" s="13">
        <v>142113</v>
      </c>
      <c r="H151" s="84">
        <f t="shared" si="19"/>
        <v>177.32367904414093</v>
      </c>
      <c r="I151" s="13">
        <v>257</v>
      </c>
      <c r="J151" s="13">
        <v>142687</v>
      </c>
      <c r="K151" s="84">
        <f t="shared" si="20"/>
        <v>180.11451638901931</v>
      </c>
      <c r="L151" s="13">
        <v>227</v>
      </c>
      <c r="M151" s="13">
        <v>142687</v>
      </c>
      <c r="N151" s="84">
        <f t="shared" si="21"/>
        <v>159.08947556539837</v>
      </c>
      <c r="O151" s="13">
        <v>78</v>
      </c>
      <c r="P151" s="13">
        <v>91</v>
      </c>
      <c r="Q151" s="16">
        <f t="shared" si="22"/>
        <v>0.8571428571428571</v>
      </c>
      <c r="R151" s="13">
        <v>99</v>
      </c>
      <c r="S151" s="13">
        <v>107</v>
      </c>
      <c r="T151" s="16">
        <f t="shared" si="23"/>
        <v>0.92523364485981308</v>
      </c>
      <c r="U151" s="13">
        <v>80</v>
      </c>
      <c r="V151" s="13">
        <v>92</v>
      </c>
      <c r="W151" s="16">
        <f t="shared" si="24"/>
        <v>0.86956521739130432</v>
      </c>
    </row>
    <row r="152" spans="1:23" x14ac:dyDescent="0.3">
      <c r="A152" t="s">
        <v>232</v>
      </c>
      <c r="B152" t="s">
        <v>263</v>
      </c>
      <c r="C152" t="s">
        <v>268</v>
      </c>
      <c r="D152" t="s">
        <v>613</v>
      </c>
      <c r="E152" t="s">
        <v>614</v>
      </c>
      <c r="F152" s="13">
        <v>1160</v>
      </c>
      <c r="G152" s="13">
        <v>697731</v>
      </c>
      <c r="H152" s="84">
        <f t="shared" si="19"/>
        <v>166.25318353348209</v>
      </c>
      <c r="I152" s="13">
        <v>1100</v>
      </c>
      <c r="J152" s="13">
        <v>701890</v>
      </c>
      <c r="K152" s="84">
        <f t="shared" si="20"/>
        <v>156.71971391528587</v>
      </c>
      <c r="L152" s="13">
        <v>942</v>
      </c>
      <c r="M152" s="13">
        <v>701890</v>
      </c>
      <c r="N152" s="84">
        <f t="shared" si="21"/>
        <v>134.209064098363</v>
      </c>
      <c r="O152" s="13">
        <v>309</v>
      </c>
      <c r="P152" s="13">
        <v>360</v>
      </c>
      <c r="Q152" s="16">
        <f t="shared" si="22"/>
        <v>0.85833333333333328</v>
      </c>
      <c r="R152" s="13">
        <v>357</v>
      </c>
      <c r="S152" s="13">
        <v>420</v>
      </c>
      <c r="T152" s="16">
        <f t="shared" si="23"/>
        <v>0.85</v>
      </c>
      <c r="U152" s="13">
        <v>184</v>
      </c>
      <c r="V152" s="13">
        <v>202</v>
      </c>
      <c r="W152" s="16">
        <f t="shared" si="24"/>
        <v>0.91089108910891092</v>
      </c>
    </row>
    <row r="153" spans="1:23" x14ac:dyDescent="0.3">
      <c r="A153" t="s">
        <v>226</v>
      </c>
      <c r="B153" t="s">
        <v>236</v>
      </c>
      <c r="C153" t="s">
        <v>252</v>
      </c>
      <c r="D153" t="s">
        <v>616</v>
      </c>
      <c r="E153" t="s">
        <v>617</v>
      </c>
      <c r="F153" s="13">
        <v>224</v>
      </c>
      <c r="G153" s="13">
        <v>227452</v>
      </c>
      <c r="H153" s="84">
        <f t="shared" si="19"/>
        <v>98.482317148233477</v>
      </c>
      <c r="I153" s="13">
        <v>332</v>
      </c>
      <c r="J153" s="13">
        <v>228133</v>
      </c>
      <c r="K153" s="84">
        <f t="shared" si="20"/>
        <v>145.52914308758488</v>
      </c>
      <c r="L153" s="13">
        <v>357</v>
      </c>
      <c r="M153" s="13">
        <v>228133</v>
      </c>
      <c r="N153" s="84">
        <f t="shared" si="21"/>
        <v>156.48766289839699</v>
      </c>
      <c r="O153" s="13">
        <v>212</v>
      </c>
      <c r="P153" s="13">
        <v>245</v>
      </c>
      <c r="Q153" s="16">
        <f t="shared" si="22"/>
        <v>0.86530612244897964</v>
      </c>
      <c r="R153" s="13">
        <v>235</v>
      </c>
      <c r="S153" s="13">
        <v>265</v>
      </c>
      <c r="T153" s="16">
        <f t="shared" si="23"/>
        <v>0.8867924528301887</v>
      </c>
      <c r="U153" s="13">
        <v>198</v>
      </c>
      <c r="V153" s="13">
        <v>206</v>
      </c>
      <c r="W153" s="16">
        <f t="shared" si="24"/>
        <v>0.96116504854368934</v>
      </c>
    </row>
    <row r="154" spans="1:23" x14ac:dyDescent="0.3">
      <c r="A154" t="s">
        <v>226</v>
      </c>
      <c r="B154" t="s">
        <v>221</v>
      </c>
      <c r="C154" t="s">
        <v>234</v>
      </c>
      <c r="D154" t="s">
        <v>618</v>
      </c>
      <c r="E154" t="s">
        <v>619</v>
      </c>
      <c r="F154" s="13">
        <v>308</v>
      </c>
      <c r="G154" s="13">
        <v>152946</v>
      </c>
      <c r="H154" s="84">
        <f t="shared" si="19"/>
        <v>201.3782642239745</v>
      </c>
      <c r="I154" s="13">
        <v>290</v>
      </c>
      <c r="J154" s="13">
        <v>153237</v>
      </c>
      <c r="K154" s="84">
        <f t="shared" si="20"/>
        <v>189.24933273295613</v>
      </c>
      <c r="L154" s="13">
        <v>273</v>
      </c>
      <c r="M154" s="13">
        <v>153237</v>
      </c>
      <c r="N154" s="84">
        <f t="shared" si="21"/>
        <v>178.15540633136905</v>
      </c>
      <c r="O154" s="13">
        <v>61</v>
      </c>
      <c r="P154" s="13">
        <v>81</v>
      </c>
      <c r="Q154" s="16">
        <f t="shared" si="22"/>
        <v>0.75308641975308643</v>
      </c>
      <c r="R154" s="13">
        <v>119</v>
      </c>
      <c r="S154" s="13">
        <v>141</v>
      </c>
      <c r="T154" s="16">
        <f t="shared" si="23"/>
        <v>0.84397163120567376</v>
      </c>
      <c r="U154" s="13">
        <v>58</v>
      </c>
      <c r="V154" s="13">
        <v>64</v>
      </c>
      <c r="W154" s="16">
        <f t="shared" si="24"/>
        <v>0.90625</v>
      </c>
    </row>
    <row r="155" spans="1:23" x14ac:dyDescent="0.3">
      <c r="A155" t="s">
        <v>232</v>
      </c>
      <c r="B155" t="s">
        <v>263</v>
      </c>
      <c r="C155" t="s">
        <v>268</v>
      </c>
      <c r="D155" t="s">
        <v>622</v>
      </c>
      <c r="E155" t="s">
        <v>623</v>
      </c>
      <c r="F155" s="13">
        <v>300</v>
      </c>
      <c r="G155" s="13">
        <v>196911</v>
      </c>
      <c r="H155" s="84">
        <f t="shared" si="19"/>
        <v>152.35309352956412</v>
      </c>
      <c r="I155" s="13">
        <v>290</v>
      </c>
      <c r="J155" s="13">
        <v>198107</v>
      </c>
      <c r="K155" s="84">
        <f t="shared" si="20"/>
        <v>146.38553912784505</v>
      </c>
      <c r="L155" s="13">
        <v>179</v>
      </c>
      <c r="M155" s="13">
        <v>198107</v>
      </c>
      <c r="N155" s="84">
        <f t="shared" si="21"/>
        <v>90.355212082359529</v>
      </c>
      <c r="O155" s="13">
        <v>38</v>
      </c>
      <c r="P155" s="13">
        <v>45</v>
      </c>
      <c r="Q155" s="16">
        <f t="shared" si="22"/>
        <v>0.84444444444444444</v>
      </c>
      <c r="R155" s="13">
        <v>257</v>
      </c>
      <c r="S155" s="13">
        <v>289</v>
      </c>
      <c r="T155" s="16">
        <f t="shared" si="23"/>
        <v>0.88927335640138405</v>
      </c>
      <c r="U155" s="13">
        <v>49</v>
      </c>
      <c r="V155" s="13">
        <v>62</v>
      </c>
      <c r="W155" s="16">
        <f t="shared" si="24"/>
        <v>0.79032258064516125</v>
      </c>
    </row>
    <row r="156" spans="1:23" x14ac:dyDescent="0.3">
      <c r="A156" t="s">
        <v>232</v>
      </c>
      <c r="B156" t="s">
        <v>270</v>
      </c>
      <c r="C156" t="s">
        <v>289</v>
      </c>
      <c r="D156" t="s">
        <v>624</v>
      </c>
      <c r="E156" t="s">
        <v>625</v>
      </c>
      <c r="F156" s="13">
        <v>883</v>
      </c>
      <c r="G156" s="13">
        <v>599139</v>
      </c>
      <c r="H156" s="84">
        <f t="shared" si="19"/>
        <v>147.37815431811316</v>
      </c>
      <c r="I156" s="13">
        <v>1077</v>
      </c>
      <c r="J156" s="13">
        <v>604075</v>
      </c>
      <c r="K156" s="84">
        <f t="shared" si="20"/>
        <v>178.28911972851054</v>
      </c>
      <c r="L156" s="13">
        <v>1039</v>
      </c>
      <c r="M156" s="13">
        <v>604075</v>
      </c>
      <c r="N156" s="84">
        <f t="shared" si="21"/>
        <v>171.99851011877664</v>
      </c>
      <c r="O156" s="13">
        <v>654</v>
      </c>
      <c r="P156" s="13">
        <v>933</v>
      </c>
      <c r="Q156" s="16">
        <f t="shared" si="22"/>
        <v>0.70096463022508038</v>
      </c>
      <c r="R156" s="13">
        <v>514</v>
      </c>
      <c r="S156" s="13">
        <v>700</v>
      </c>
      <c r="T156" s="16">
        <f t="shared" si="23"/>
        <v>0.73428571428571432</v>
      </c>
      <c r="U156" s="13">
        <v>960</v>
      </c>
      <c r="V156" s="13">
        <v>1376</v>
      </c>
      <c r="W156" s="16">
        <f t="shared" si="24"/>
        <v>0.69767441860465118</v>
      </c>
    </row>
    <row r="157" spans="1:23" x14ac:dyDescent="0.3">
      <c r="A157" t="s">
        <v>226</v>
      </c>
      <c r="B157" t="s">
        <v>221</v>
      </c>
      <c r="C157" t="s">
        <v>234</v>
      </c>
      <c r="D157" t="s">
        <v>626</v>
      </c>
      <c r="E157" t="s">
        <v>627</v>
      </c>
      <c r="F157" s="13">
        <v>477</v>
      </c>
      <c r="G157" s="13">
        <v>223052</v>
      </c>
      <c r="H157" s="84">
        <f t="shared" si="19"/>
        <v>213.85147857898605</v>
      </c>
      <c r="I157" s="13">
        <v>458</v>
      </c>
      <c r="J157" s="13">
        <v>222805</v>
      </c>
      <c r="K157" s="84">
        <f t="shared" si="20"/>
        <v>205.56091649648798</v>
      </c>
      <c r="L157" s="13">
        <v>489</v>
      </c>
      <c r="M157" s="13">
        <v>222805</v>
      </c>
      <c r="N157" s="84">
        <f t="shared" si="21"/>
        <v>219.47442831175243</v>
      </c>
      <c r="O157" s="13">
        <v>419</v>
      </c>
      <c r="P157" s="13">
        <v>526</v>
      </c>
      <c r="Q157" s="16">
        <f t="shared" si="22"/>
        <v>0.79657794676806082</v>
      </c>
      <c r="R157" s="13">
        <v>420</v>
      </c>
      <c r="S157" s="13">
        <v>525</v>
      </c>
      <c r="T157" s="16">
        <f t="shared" si="23"/>
        <v>0.8</v>
      </c>
      <c r="U157" s="13">
        <v>430</v>
      </c>
      <c r="V157" s="13">
        <v>555</v>
      </c>
      <c r="W157" s="16">
        <f t="shared" si="24"/>
        <v>0.77477477477477474</v>
      </c>
    </row>
    <row r="158" spans="1:23" x14ac:dyDescent="0.3">
      <c r="A158" t="s">
        <v>259</v>
      </c>
      <c r="B158" t="s">
        <v>283</v>
      </c>
      <c r="C158" t="s">
        <v>313</v>
      </c>
      <c r="D158" t="s">
        <v>628</v>
      </c>
      <c r="E158" t="s">
        <v>629</v>
      </c>
      <c r="F158" s="13">
        <v>1089</v>
      </c>
      <c r="G158" s="13">
        <v>921708</v>
      </c>
      <c r="H158" s="84">
        <f t="shared" si="19"/>
        <v>118.15021677147209</v>
      </c>
      <c r="I158" s="13">
        <v>1153</v>
      </c>
      <c r="J158" s="13">
        <v>925016</v>
      </c>
      <c r="K158" s="84">
        <f t="shared" si="20"/>
        <v>124.64649260120906</v>
      </c>
      <c r="L158" s="13">
        <v>1293</v>
      </c>
      <c r="M158" s="13">
        <v>925016</v>
      </c>
      <c r="N158" s="84">
        <f t="shared" si="21"/>
        <v>139.78136594394041</v>
      </c>
      <c r="O158" s="13">
        <v>497</v>
      </c>
      <c r="P158" s="13">
        <v>669</v>
      </c>
      <c r="Q158" s="16">
        <f t="shared" si="22"/>
        <v>0.74289985052316887</v>
      </c>
      <c r="R158" s="13">
        <v>391</v>
      </c>
      <c r="S158" s="13">
        <v>521</v>
      </c>
      <c r="T158" s="16">
        <f t="shared" si="23"/>
        <v>0.75047984644913623</v>
      </c>
      <c r="U158" s="13">
        <v>501</v>
      </c>
      <c r="V158" s="13">
        <v>718</v>
      </c>
      <c r="W158" s="16">
        <f t="shared" si="24"/>
        <v>0.6977715877437326</v>
      </c>
    </row>
    <row r="159" spans="1:23" x14ac:dyDescent="0.3">
      <c r="A159" t="s">
        <v>241</v>
      </c>
      <c r="B159" t="s">
        <v>276</v>
      </c>
      <c r="C159" t="s">
        <v>317</v>
      </c>
      <c r="D159" t="s">
        <v>630</v>
      </c>
      <c r="E159" t="s">
        <v>631</v>
      </c>
      <c r="F159" s="13">
        <v>56</v>
      </c>
      <c r="G159" s="13">
        <v>155097</v>
      </c>
      <c r="H159" s="84">
        <f t="shared" si="19"/>
        <v>36.106436617084789</v>
      </c>
      <c r="I159" s="13">
        <v>88</v>
      </c>
      <c r="J159" s="13">
        <v>155774</v>
      </c>
      <c r="K159" s="84">
        <f t="shared" si="20"/>
        <v>56.492097525902913</v>
      </c>
      <c r="L159" s="13">
        <v>63</v>
      </c>
      <c r="M159" s="13">
        <v>155774</v>
      </c>
      <c r="N159" s="84">
        <f t="shared" si="21"/>
        <v>40.443206183316853</v>
      </c>
      <c r="O159" s="13">
        <v>122</v>
      </c>
      <c r="P159" s="13">
        <v>138</v>
      </c>
      <c r="Q159" s="16">
        <f t="shared" si="22"/>
        <v>0.88405797101449279</v>
      </c>
      <c r="R159" s="13">
        <v>843</v>
      </c>
      <c r="S159" s="13">
        <v>911</v>
      </c>
      <c r="T159" s="16">
        <f t="shared" si="23"/>
        <v>0.92535675082327118</v>
      </c>
      <c r="U159" s="13">
        <v>174</v>
      </c>
      <c r="V159" s="13">
        <v>197</v>
      </c>
      <c r="W159" s="16">
        <f t="shared" si="24"/>
        <v>0.88324873096446699</v>
      </c>
    </row>
    <row r="160" spans="1:23" x14ac:dyDescent="0.3">
      <c r="A160" t="s">
        <v>250</v>
      </c>
      <c r="B160" t="s">
        <v>291</v>
      </c>
      <c r="C160" t="s">
        <v>302</v>
      </c>
      <c r="D160" t="s">
        <v>632</v>
      </c>
      <c r="E160" t="s">
        <v>633</v>
      </c>
      <c r="F160" s="13">
        <v>192</v>
      </c>
      <c r="G160" s="13">
        <v>169102</v>
      </c>
      <c r="H160" s="84">
        <f t="shared" si="19"/>
        <v>113.54093978782036</v>
      </c>
      <c r="I160" s="13">
        <v>200</v>
      </c>
      <c r="J160" s="13">
        <v>170439</v>
      </c>
      <c r="K160" s="84">
        <f t="shared" si="20"/>
        <v>117.34403510933529</v>
      </c>
      <c r="L160" s="13">
        <v>165</v>
      </c>
      <c r="M160" s="13">
        <v>170439</v>
      </c>
      <c r="N160" s="84">
        <f t="shared" si="21"/>
        <v>96.808828965201627</v>
      </c>
      <c r="O160" s="13">
        <v>152</v>
      </c>
      <c r="P160" s="13">
        <v>169</v>
      </c>
      <c r="Q160" s="16">
        <f t="shared" si="22"/>
        <v>0.89940828402366868</v>
      </c>
      <c r="R160" s="13">
        <v>155</v>
      </c>
      <c r="S160" s="13">
        <v>180</v>
      </c>
      <c r="T160" s="16">
        <f t="shared" si="23"/>
        <v>0.86111111111111116</v>
      </c>
      <c r="U160" s="13">
        <v>220</v>
      </c>
      <c r="V160" s="13">
        <v>265</v>
      </c>
      <c r="W160" s="16">
        <f t="shared" si="24"/>
        <v>0.83018867924528306</v>
      </c>
    </row>
    <row r="161" spans="1:23" x14ac:dyDescent="0.3">
      <c r="A161" t="s">
        <v>226</v>
      </c>
      <c r="B161" t="s">
        <v>236</v>
      </c>
      <c r="C161" t="s">
        <v>252</v>
      </c>
      <c r="D161" t="s">
        <v>634</v>
      </c>
      <c r="E161" t="s">
        <v>635</v>
      </c>
      <c r="F161" s="13">
        <v>241</v>
      </c>
      <c r="G161" s="13">
        <v>173707</v>
      </c>
      <c r="H161" s="84">
        <f t="shared" si="19"/>
        <v>138.73937147034948</v>
      </c>
      <c r="I161" s="13">
        <v>241</v>
      </c>
      <c r="J161" s="13">
        <v>174474</v>
      </c>
      <c r="K161" s="84">
        <f t="shared" si="20"/>
        <v>138.12946341575247</v>
      </c>
      <c r="L161" s="13">
        <v>256</v>
      </c>
      <c r="M161" s="13">
        <v>174474</v>
      </c>
      <c r="N161" s="84">
        <f t="shared" si="21"/>
        <v>146.72673292295701</v>
      </c>
      <c r="O161" s="13">
        <v>372</v>
      </c>
      <c r="P161" s="13">
        <v>455</v>
      </c>
      <c r="Q161" s="16">
        <f t="shared" si="22"/>
        <v>0.81758241758241756</v>
      </c>
      <c r="R161" s="13">
        <v>371</v>
      </c>
      <c r="S161" s="13">
        <v>455</v>
      </c>
      <c r="T161" s="16">
        <f t="shared" si="23"/>
        <v>0.81538461538461537</v>
      </c>
      <c r="U161" s="13">
        <v>311</v>
      </c>
      <c r="V161" s="13">
        <v>402</v>
      </c>
      <c r="W161" s="16">
        <f t="shared" si="24"/>
        <v>0.77363184079601988</v>
      </c>
    </row>
    <row r="162" spans="1:23" x14ac:dyDescent="0.3">
      <c r="A162" t="s">
        <v>232</v>
      </c>
      <c r="B162" t="s">
        <v>263</v>
      </c>
      <c r="C162" t="s">
        <v>268</v>
      </c>
      <c r="D162" t="s">
        <v>638</v>
      </c>
      <c r="E162" t="s">
        <v>639</v>
      </c>
      <c r="F162" s="13">
        <v>104</v>
      </c>
      <c r="G162" s="13">
        <v>134239</v>
      </c>
      <c r="H162" s="84">
        <f t="shared" si="19"/>
        <v>77.473759488673181</v>
      </c>
      <c r="I162" s="13">
        <v>104</v>
      </c>
      <c r="J162" s="13">
        <v>135627</v>
      </c>
      <c r="K162" s="84">
        <f t="shared" si="20"/>
        <v>76.680896871566873</v>
      </c>
      <c r="L162" s="13">
        <v>90</v>
      </c>
      <c r="M162" s="13">
        <v>135627</v>
      </c>
      <c r="N162" s="84">
        <f t="shared" si="21"/>
        <v>66.358468446548244</v>
      </c>
      <c r="O162" s="13">
        <v>72</v>
      </c>
      <c r="P162" s="13">
        <v>101</v>
      </c>
      <c r="Q162" s="16">
        <f t="shared" si="22"/>
        <v>0.71287128712871284</v>
      </c>
      <c r="R162" s="13">
        <v>80</v>
      </c>
      <c r="S162" s="13">
        <v>100</v>
      </c>
      <c r="T162" s="16">
        <f t="shared" si="23"/>
        <v>0.8</v>
      </c>
      <c r="U162" s="13">
        <v>95</v>
      </c>
      <c r="V162" s="13">
        <v>154</v>
      </c>
      <c r="W162" s="16">
        <f t="shared" si="24"/>
        <v>0.61688311688311692</v>
      </c>
    </row>
    <row r="163" spans="1:23" x14ac:dyDescent="0.3">
      <c r="A163" t="s">
        <v>232</v>
      </c>
      <c r="B163" t="s">
        <v>270</v>
      </c>
      <c r="C163" t="s">
        <v>289</v>
      </c>
      <c r="D163" t="s">
        <v>640</v>
      </c>
      <c r="E163" t="s">
        <v>641</v>
      </c>
      <c r="F163" s="13">
        <v>392</v>
      </c>
      <c r="G163" s="13">
        <v>126398</v>
      </c>
      <c r="H163" s="84">
        <f t="shared" ref="H163:H183" si="25">(F163/G163)*100000</f>
        <v>310.131489422301</v>
      </c>
      <c r="I163" s="13">
        <v>168</v>
      </c>
      <c r="J163" s="13">
        <v>127570</v>
      </c>
      <c r="K163" s="84">
        <f t="shared" ref="K163:K183" si="26">(I163/J163)*100000</f>
        <v>131.69240417025946</v>
      </c>
      <c r="L163" s="13">
        <v>221</v>
      </c>
      <c r="M163" s="13">
        <v>127570</v>
      </c>
      <c r="N163" s="84">
        <f t="shared" ref="N163:N183" si="27">(L163/M163)*100000</f>
        <v>173.2382221525437</v>
      </c>
      <c r="O163" s="13">
        <v>76</v>
      </c>
      <c r="P163" s="13">
        <v>86</v>
      </c>
      <c r="Q163" s="16">
        <f t="shared" ref="Q163:Q183" si="28">O163/P163</f>
        <v>0.88372093023255816</v>
      </c>
      <c r="R163" s="13">
        <v>91</v>
      </c>
      <c r="S163" s="13">
        <v>100</v>
      </c>
      <c r="T163" s="16">
        <f t="shared" ref="T163:T183" si="29">R163/S163</f>
        <v>0.91</v>
      </c>
      <c r="U163" s="13">
        <v>55</v>
      </c>
      <c r="V163" s="13">
        <v>62</v>
      </c>
      <c r="W163" s="16">
        <f t="shared" ref="W163:W183" si="30">U163/V163</f>
        <v>0.88709677419354838</v>
      </c>
    </row>
    <row r="164" spans="1:23" x14ac:dyDescent="0.3">
      <c r="A164" t="s">
        <v>250</v>
      </c>
      <c r="B164" t="s">
        <v>291</v>
      </c>
      <c r="C164" t="s">
        <v>296</v>
      </c>
      <c r="D164" t="s">
        <v>644</v>
      </c>
      <c r="E164" t="s">
        <v>645</v>
      </c>
      <c r="F164" s="13">
        <v>172</v>
      </c>
      <c r="G164" s="13">
        <v>109032</v>
      </c>
      <c r="H164" s="84">
        <f t="shared" si="25"/>
        <v>157.7518526671069</v>
      </c>
      <c r="I164" s="13">
        <v>212</v>
      </c>
      <c r="J164" s="13">
        <v>109830</v>
      </c>
      <c r="K164" s="84">
        <f t="shared" si="26"/>
        <v>193.02558499499227</v>
      </c>
      <c r="L164" s="13">
        <v>157</v>
      </c>
      <c r="M164" s="13">
        <v>109830</v>
      </c>
      <c r="N164" s="84">
        <f t="shared" si="27"/>
        <v>142.94819266138578</v>
      </c>
      <c r="O164" s="13">
        <v>173</v>
      </c>
      <c r="P164" s="13">
        <v>226</v>
      </c>
      <c r="Q164" s="16">
        <f t="shared" si="28"/>
        <v>0.76548672566371678</v>
      </c>
      <c r="R164" s="13">
        <v>173</v>
      </c>
      <c r="S164" s="13">
        <v>226</v>
      </c>
      <c r="T164" s="16">
        <f t="shared" si="29"/>
        <v>0.76548672566371678</v>
      </c>
      <c r="U164" s="13">
        <v>234</v>
      </c>
      <c r="V164" s="13">
        <v>331</v>
      </c>
      <c r="W164" s="16">
        <f t="shared" si="30"/>
        <v>0.70694864048338368</v>
      </c>
    </row>
    <row r="165" spans="1:23" x14ac:dyDescent="0.3">
      <c r="A165" t="s">
        <v>241</v>
      </c>
      <c r="B165" t="s">
        <v>276</v>
      </c>
      <c r="C165" t="s">
        <v>317</v>
      </c>
      <c r="D165" t="s">
        <v>646</v>
      </c>
      <c r="E165" t="s">
        <v>647</v>
      </c>
      <c r="F165" s="13">
        <v>112</v>
      </c>
      <c r="G165" s="13">
        <v>234370</v>
      </c>
      <c r="H165" s="84">
        <f t="shared" si="25"/>
        <v>47.787686137304263</v>
      </c>
      <c r="I165" s="13">
        <v>116</v>
      </c>
      <c r="J165" s="13">
        <v>239561</v>
      </c>
      <c r="K165" s="84">
        <f t="shared" si="26"/>
        <v>48.421905068020251</v>
      </c>
      <c r="L165" s="13">
        <v>91</v>
      </c>
      <c r="M165" s="13">
        <v>239561</v>
      </c>
      <c r="N165" s="84">
        <f t="shared" si="27"/>
        <v>37.986149665429679</v>
      </c>
      <c r="O165" s="13">
        <v>89</v>
      </c>
      <c r="P165" s="13">
        <v>114</v>
      </c>
      <c r="Q165" s="16">
        <f t="shared" si="28"/>
        <v>0.7807017543859649</v>
      </c>
      <c r="R165" s="13">
        <v>96</v>
      </c>
      <c r="S165" s="13">
        <v>120</v>
      </c>
      <c r="T165" s="16">
        <f t="shared" si="29"/>
        <v>0.8</v>
      </c>
      <c r="U165" s="13">
        <v>85</v>
      </c>
      <c r="V165" s="13">
        <v>110</v>
      </c>
      <c r="W165" s="16">
        <f t="shared" si="30"/>
        <v>0.77272727272727271</v>
      </c>
    </row>
    <row r="166" spans="1:23" x14ac:dyDescent="0.3">
      <c r="A166" t="s">
        <v>226</v>
      </c>
      <c r="B166" t="s">
        <v>236</v>
      </c>
      <c r="C166" t="s">
        <v>252</v>
      </c>
      <c r="D166" t="s">
        <v>648</v>
      </c>
      <c r="E166" t="s">
        <v>649</v>
      </c>
      <c r="F166" s="13">
        <v>356</v>
      </c>
      <c r="G166" s="13">
        <v>179204</v>
      </c>
      <c r="H166" s="84">
        <f t="shared" si="25"/>
        <v>198.65627999375016</v>
      </c>
      <c r="I166" s="13">
        <v>246</v>
      </c>
      <c r="J166" s="13">
        <v>179851</v>
      </c>
      <c r="K166" s="84">
        <f t="shared" si="26"/>
        <v>136.77989002007217</v>
      </c>
      <c r="L166" s="13">
        <v>230</v>
      </c>
      <c r="M166" s="13">
        <v>179851</v>
      </c>
      <c r="N166" s="84">
        <f t="shared" si="27"/>
        <v>127.88363701063659</v>
      </c>
      <c r="O166" s="13">
        <v>139</v>
      </c>
      <c r="P166" s="13">
        <v>167</v>
      </c>
      <c r="Q166" s="16">
        <f t="shared" si="28"/>
        <v>0.83233532934131738</v>
      </c>
      <c r="R166" s="13">
        <v>157</v>
      </c>
      <c r="S166" s="13">
        <v>174</v>
      </c>
      <c r="T166" s="16">
        <f t="shared" si="29"/>
        <v>0.9022988505747126</v>
      </c>
      <c r="U166" s="13">
        <v>109</v>
      </c>
      <c r="V166" s="13">
        <v>126</v>
      </c>
      <c r="W166" s="16">
        <f t="shared" si="30"/>
        <v>0.86507936507936511</v>
      </c>
    </row>
    <row r="167" spans="1:23" x14ac:dyDescent="0.3">
      <c r="A167" t="s">
        <v>226</v>
      </c>
      <c r="B167" t="s">
        <v>245</v>
      </c>
      <c r="C167" t="s">
        <v>220</v>
      </c>
      <c r="D167" t="s">
        <v>650</v>
      </c>
      <c r="E167" t="s">
        <v>651</v>
      </c>
      <c r="F167" s="13">
        <v>470</v>
      </c>
      <c r="G167" s="13">
        <v>266595</v>
      </c>
      <c r="H167" s="84">
        <f t="shared" si="25"/>
        <v>176.29737992085373</v>
      </c>
      <c r="I167" s="13">
        <v>476</v>
      </c>
      <c r="J167" s="13">
        <v>269151</v>
      </c>
      <c r="K167" s="84">
        <f t="shared" si="26"/>
        <v>176.85239883931325</v>
      </c>
      <c r="L167" s="13">
        <v>464</v>
      </c>
      <c r="M167" s="13">
        <v>269151</v>
      </c>
      <c r="N167" s="84">
        <f t="shared" si="27"/>
        <v>172.39393500302805</v>
      </c>
      <c r="O167" s="13">
        <v>255</v>
      </c>
      <c r="P167" s="13">
        <v>278</v>
      </c>
      <c r="Q167" s="16">
        <f t="shared" si="28"/>
        <v>0.91726618705035967</v>
      </c>
      <c r="R167" s="13">
        <v>286</v>
      </c>
      <c r="S167" s="13">
        <v>336</v>
      </c>
      <c r="T167" s="16">
        <f t="shared" si="29"/>
        <v>0.85119047619047616</v>
      </c>
      <c r="U167" s="13">
        <v>177</v>
      </c>
      <c r="V167" s="13">
        <v>213</v>
      </c>
      <c r="W167" s="16">
        <f t="shared" si="30"/>
        <v>0.83098591549295775</v>
      </c>
    </row>
    <row r="168" spans="1:23" x14ac:dyDescent="0.3">
      <c r="A168" t="s">
        <v>232</v>
      </c>
      <c r="B168" t="s">
        <v>263</v>
      </c>
      <c r="C168" t="s">
        <v>274</v>
      </c>
      <c r="D168" t="s">
        <v>652</v>
      </c>
      <c r="E168" t="s">
        <v>653</v>
      </c>
      <c r="F168" s="13">
        <v>309</v>
      </c>
      <c r="G168" s="13">
        <v>212656</v>
      </c>
      <c r="H168" s="84">
        <f t="shared" si="25"/>
        <v>145.30509367240992</v>
      </c>
      <c r="I168" s="13">
        <v>340</v>
      </c>
      <c r="J168" s="13">
        <v>214082</v>
      </c>
      <c r="K168" s="84">
        <f t="shared" si="26"/>
        <v>158.81764931194587</v>
      </c>
      <c r="L168" s="13">
        <v>311</v>
      </c>
      <c r="M168" s="13">
        <v>214082</v>
      </c>
      <c r="N168" s="84">
        <f t="shared" si="27"/>
        <v>145.27143804710343</v>
      </c>
      <c r="O168" s="13">
        <v>280</v>
      </c>
      <c r="P168" s="13">
        <v>346</v>
      </c>
      <c r="Q168" s="16">
        <f t="shared" si="28"/>
        <v>0.80924855491329484</v>
      </c>
      <c r="R168" s="13">
        <v>308</v>
      </c>
      <c r="S168" s="13">
        <v>375</v>
      </c>
      <c r="T168" s="16">
        <f t="shared" si="29"/>
        <v>0.82133333333333336</v>
      </c>
      <c r="U168" s="13">
        <v>220</v>
      </c>
      <c r="V168" s="13">
        <v>266</v>
      </c>
      <c r="W168" s="16">
        <f t="shared" si="30"/>
        <v>0.82706766917293228</v>
      </c>
    </row>
    <row r="169" spans="1:23" x14ac:dyDescent="0.3">
      <c r="A169" t="s">
        <v>241</v>
      </c>
      <c r="B169" t="s">
        <v>276</v>
      </c>
      <c r="C169" t="s">
        <v>317</v>
      </c>
      <c r="D169" t="s">
        <v>656</v>
      </c>
      <c r="E169" t="s">
        <v>657</v>
      </c>
      <c r="F169" s="13">
        <v>113</v>
      </c>
      <c r="G169" s="13">
        <v>208226</v>
      </c>
      <c r="H169" s="84">
        <f t="shared" si="25"/>
        <v>54.267958852400753</v>
      </c>
      <c r="I169" s="13">
        <v>106</v>
      </c>
      <c r="J169" s="13">
        <v>208704</v>
      </c>
      <c r="K169" s="84">
        <f t="shared" si="26"/>
        <v>50.789635081263413</v>
      </c>
      <c r="L169" s="13">
        <v>108</v>
      </c>
      <c r="M169" s="13">
        <v>208704</v>
      </c>
      <c r="N169" s="84">
        <f t="shared" si="27"/>
        <v>51.747930082796685</v>
      </c>
      <c r="O169" s="13">
        <v>142</v>
      </c>
      <c r="P169" s="13">
        <v>154</v>
      </c>
      <c r="Q169" s="16">
        <f t="shared" si="28"/>
        <v>0.92207792207792205</v>
      </c>
      <c r="R169" s="13">
        <v>552</v>
      </c>
      <c r="S169" s="13">
        <v>600</v>
      </c>
      <c r="T169" s="16">
        <f t="shared" si="29"/>
        <v>0.92</v>
      </c>
      <c r="U169" s="13">
        <v>162</v>
      </c>
      <c r="V169" s="13">
        <v>176</v>
      </c>
      <c r="W169" s="16">
        <f t="shared" si="30"/>
        <v>0.92045454545454541</v>
      </c>
    </row>
    <row r="170" spans="1:23" x14ac:dyDescent="0.3">
      <c r="A170" t="s">
        <v>241</v>
      </c>
      <c r="B170" t="s">
        <v>276</v>
      </c>
      <c r="C170" t="s">
        <v>317</v>
      </c>
      <c r="D170" t="s">
        <v>658</v>
      </c>
      <c r="E170" t="s">
        <v>659</v>
      </c>
      <c r="F170" s="13">
        <v>109</v>
      </c>
      <c r="G170" s="13">
        <v>259428</v>
      </c>
      <c r="H170" s="84">
        <f t="shared" si="25"/>
        <v>42.01551104738116</v>
      </c>
      <c r="I170" s="13">
        <v>134</v>
      </c>
      <c r="J170" s="13">
        <v>260238</v>
      </c>
      <c r="K170" s="84">
        <f t="shared" si="26"/>
        <v>51.491327169744622</v>
      </c>
      <c r="L170" s="13">
        <v>122</v>
      </c>
      <c r="M170" s="13">
        <v>260238</v>
      </c>
      <c r="N170" s="84">
        <f t="shared" si="27"/>
        <v>46.880163542603313</v>
      </c>
      <c r="O170" s="13">
        <v>276</v>
      </c>
      <c r="P170" s="13">
        <v>297</v>
      </c>
      <c r="Q170" s="16">
        <f t="shared" si="28"/>
        <v>0.92929292929292928</v>
      </c>
      <c r="R170" s="13">
        <v>277</v>
      </c>
      <c r="S170" s="13">
        <v>297</v>
      </c>
      <c r="T170" s="16">
        <f t="shared" si="29"/>
        <v>0.93265993265993263</v>
      </c>
      <c r="U170" s="13">
        <v>255</v>
      </c>
      <c r="V170" s="13">
        <v>273</v>
      </c>
      <c r="W170" s="16">
        <f t="shared" si="30"/>
        <v>0.93406593406593408</v>
      </c>
    </row>
    <row r="171" spans="1:23" x14ac:dyDescent="0.3">
      <c r="A171" t="s">
        <v>226</v>
      </c>
      <c r="B171" t="s">
        <v>236</v>
      </c>
      <c r="C171" t="s">
        <v>243</v>
      </c>
      <c r="D171" t="s">
        <v>660</v>
      </c>
      <c r="E171" t="s">
        <v>661</v>
      </c>
      <c r="F171" s="13">
        <v>241</v>
      </c>
      <c r="G171" s="13">
        <v>164325</v>
      </c>
      <c r="H171" s="84">
        <f t="shared" si="25"/>
        <v>146.66058116537351</v>
      </c>
      <c r="I171" s="13">
        <v>261</v>
      </c>
      <c r="J171" s="13">
        <v>165058</v>
      </c>
      <c r="K171" s="84">
        <f t="shared" si="26"/>
        <v>158.12623441456944</v>
      </c>
      <c r="L171" s="13">
        <v>237</v>
      </c>
      <c r="M171" s="13">
        <v>165058</v>
      </c>
      <c r="N171" s="84">
        <f t="shared" si="27"/>
        <v>143.58589102012627</v>
      </c>
      <c r="O171" s="13">
        <v>129</v>
      </c>
      <c r="P171" s="13">
        <v>160</v>
      </c>
      <c r="Q171" s="16">
        <f t="shared" si="28"/>
        <v>0.80625000000000002</v>
      </c>
      <c r="R171" s="13">
        <v>518</v>
      </c>
      <c r="S171" s="13">
        <v>620</v>
      </c>
      <c r="T171" s="16">
        <f t="shared" si="29"/>
        <v>0.8354838709677419</v>
      </c>
      <c r="U171" s="13">
        <v>129</v>
      </c>
      <c r="V171" s="13">
        <v>150</v>
      </c>
      <c r="W171" s="16">
        <f t="shared" si="30"/>
        <v>0.86</v>
      </c>
    </row>
    <row r="172" spans="1:23" x14ac:dyDescent="0.3">
      <c r="A172" t="s">
        <v>232</v>
      </c>
      <c r="B172" t="s">
        <v>263</v>
      </c>
      <c r="C172" t="s">
        <v>274</v>
      </c>
      <c r="D172" t="s">
        <v>662</v>
      </c>
      <c r="E172" t="s">
        <v>663</v>
      </c>
      <c r="F172" s="13">
        <v>552</v>
      </c>
      <c r="G172" s="13">
        <v>445720</v>
      </c>
      <c r="H172" s="84">
        <f t="shared" si="25"/>
        <v>123.84456609530648</v>
      </c>
      <c r="I172" s="13">
        <v>551</v>
      </c>
      <c r="J172" s="13">
        <v>450140</v>
      </c>
      <c r="K172" s="84">
        <f t="shared" si="26"/>
        <v>122.40636246501089</v>
      </c>
      <c r="L172" s="13">
        <v>687</v>
      </c>
      <c r="M172" s="13">
        <v>450140</v>
      </c>
      <c r="N172" s="84">
        <f t="shared" si="27"/>
        <v>152.61918514240014</v>
      </c>
      <c r="O172" s="13">
        <v>255</v>
      </c>
      <c r="P172" s="13">
        <v>269</v>
      </c>
      <c r="Q172" s="16">
        <f t="shared" si="28"/>
        <v>0.94795539033457255</v>
      </c>
      <c r="R172" s="13">
        <v>244.02987965593732</v>
      </c>
      <c r="S172" s="13">
        <v>274.1908760179071</v>
      </c>
      <c r="T172" s="16">
        <f t="shared" si="29"/>
        <v>0.89</v>
      </c>
      <c r="U172" s="13">
        <v>227</v>
      </c>
      <c r="V172" s="13">
        <v>244</v>
      </c>
      <c r="W172" s="16">
        <f t="shared" si="30"/>
        <v>0.93032786885245899</v>
      </c>
    </row>
    <row r="173" spans="1:23" x14ac:dyDescent="0.3">
      <c r="A173" t="s">
        <v>259</v>
      </c>
      <c r="B173" t="s">
        <v>283</v>
      </c>
      <c r="C173" t="s">
        <v>307</v>
      </c>
      <c r="D173" t="s">
        <v>665</v>
      </c>
      <c r="E173" t="s">
        <v>666</v>
      </c>
      <c r="F173" s="13">
        <v>172</v>
      </c>
      <c r="G173" s="13">
        <v>122531</v>
      </c>
      <c r="H173" s="84">
        <f t="shared" si="25"/>
        <v>140.37264039304338</v>
      </c>
      <c r="I173" s="13">
        <v>179</v>
      </c>
      <c r="J173" s="13">
        <v>122683</v>
      </c>
      <c r="K173" s="84">
        <f t="shared" si="26"/>
        <v>145.90448554404441</v>
      </c>
      <c r="L173" s="13">
        <v>191</v>
      </c>
      <c r="M173" s="13">
        <v>122683</v>
      </c>
      <c r="N173" s="84">
        <f t="shared" si="27"/>
        <v>155.68579183749989</v>
      </c>
      <c r="O173" s="13">
        <v>103</v>
      </c>
      <c r="P173" s="13">
        <v>111</v>
      </c>
      <c r="Q173" s="16">
        <f t="shared" si="28"/>
        <v>0.92792792792792789</v>
      </c>
      <c r="R173" s="13">
        <v>95</v>
      </c>
      <c r="S173" s="13">
        <v>110</v>
      </c>
      <c r="T173" s="16">
        <f t="shared" si="29"/>
        <v>0.86363636363636365</v>
      </c>
      <c r="U173" s="13">
        <v>99</v>
      </c>
      <c r="V173" s="13">
        <v>123</v>
      </c>
      <c r="W173" s="16">
        <f t="shared" si="30"/>
        <v>0.80487804878048785</v>
      </c>
    </row>
    <row r="174" spans="1:23" x14ac:dyDescent="0.3">
      <c r="A174" t="s">
        <v>259</v>
      </c>
      <c r="B174" t="s">
        <v>283</v>
      </c>
      <c r="C174" t="s">
        <v>313</v>
      </c>
      <c r="D174" t="s">
        <v>667</v>
      </c>
      <c r="E174" t="s">
        <v>668</v>
      </c>
      <c r="F174" s="13">
        <v>1238</v>
      </c>
      <c r="G174" s="13">
        <v>674897</v>
      </c>
      <c r="H174" s="84">
        <f t="shared" si="25"/>
        <v>183.4353982904058</v>
      </c>
      <c r="I174" s="13">
        <v>1156</v>
      </c>
      <c r="J174" s="13">
        <v>679072</v>
      </c>
      <c r="K174" s="84">
        <f t="shared" si="26"/>
        <v>170.23231704443711</v>
      </c>
      <c r="L174" s="13">
        <v>972</v>
      </c>
      <c r="M174" s="13">
        <v>679072</v>
      </c>
      <c r="N174" s="84">
        <f t="shared" si="27"/>
        <v>143.13651571556477</v>
      </c>
      <c r="O174" s="13">
        <v>154</v>
      </c>
      <c r="P174" s="13">
        <v>184</v>
      </c>
      <c r="Q174" s="16">
        <f t="shared" si="28"/>
        <v>0.83695652173913049</v>
      </c>
      <c r="R174" s="13">
        <v>249</v>
      </c>
      <c r="S174" s="13">
        <v>292</v>
      </c>
      <c r="T174" s="16">
        <f t="shared" si="29"/>
        <v>0.85273972602739723</v>
      </c>
      <c r="U174" s="13">
        <v>137</v>
      </c>
      <c r="V174" s="13">
        <v>156</v>
      </c>
      <c r="W174" s="16">
        <f t="shared" si="30"/>
        <v>0.87820512820512819</v>
      </c>
    </row>
    <row r="175" spans="1:23" x14ac:dyDescent="0.3">
      <c r="A175" t="s">
        <v>241</v>
      </c>
      <c r="B175" t="s">
        <v>276</v>
      </c>
      <c r="C175" t="s">
        <v>317</v>
      </c>
      <c r="D175" t="s">
        <v>669</v>
      </c>
      <c r="E175" t="s">
        <v>670</v>
      </c>
      <c r="F175" s="13">
        <v>92</v>
      </c>
      <c r="G175" s="13">
        <v>197887</v>
      </c>
      <c r="H175" s="84">
        <f t="shared" si="25"/>
        <v>46.491179309403847</v>
      </c>
      <c r="I175" s="13">
        <v>99</v>
      </c>
      <c r="J175" s="13">
        <v>199631</v>
      </c>
      <c r="K175" s="84">
        <f t="shared" si="26"/>
        <v>49.59149631069323</v>
      </c>
      <c r="L175" s="13">
        <v>95</v>
      </c>
      <c r="M175" s="13">
        <v>199631</v>
      </c>
      <c r="N175" s="84">
        <f t="shared" si="27"/>
        <v>47.587799490059162</v>
      </c>
      <c r="O175" s="13">
        <v>144</v>
      </c>
      <c r="P175" s="13">
        <v>162</v>
      </c>
      <c r="Q175" s="16">
        <f t="shared" si="28"/>
        <v>0.88888888888888884</v>
      </c>
      <c r="R175" s="13">
        <v>317</v>
      </c>
      <c r="S175" s="13">
        <v>352</v>
      </c>
      <c r="T175" s="16">
        <f t="shared" si="29"/>
        <v>0.90056818181818177</v>
      </c>
      <c r="U175" s="13">
        <v>91</v>
      </c>
      <c r="V175" s="13">
        <v>114</v>
      </c>
      <c r="W175" s="16">
        <f t="shared" si="30"/>
        <v>0.79824561403508776</v>
      </c>
    </row>
    <row r="176" spans="1:23" x14ac:dyDescent="0.3">
      <c r="A176" t="s">
        <v>226</v>
      </c>
      <c r="B176" t="s">
        <v>236</v>
      </c>
      <c r="C176" t="s">
        <v>252</v>
      </c>
      <c r="D176" t="s">
        <v>671</v>
      </c>
      <c r="E176" t="s">
        <v>672</v>
      </c>
      <c r="F176" s="13">
        <v>372</v>
      </c>
      <c r="G176" s="13">
        <v>255593</v>
      </c>
      <c r="H176" s="84">
        <f t="shared" si="25"/>
        <v>145.5438920471218</v>
      </c>
      <c r="I176" s="13">
        <v>410</v>
      </c>
      <c r="J176" s="13">
        <v>256574</v>
      </c>
      <c r="K176" s="84">
        <f t="shared" si="26"/>
        <v>159.79795302719683</v>
      </c>
      <c r="L176" s="13">
        <v>423</v>
      </c>
      <c r="M176" s="13">
        <v>256574</v>
      </c>
      <c r="N176" s="84">
        <f t="shared" si="27"/>
        <v>164.86471739147382</v>
      </c>
      <c r="O176" s="13">
        <v>142</v>
      </c>
      <c r="P176" s="13">
        <v>152</v>
      </c>
      <c r="Q176" s="16">
        <f t="shared" si="28"/>
        <v>0.93421052631578949</v>
      </c>
      <c r="R176" s="13">
        <v>419</v>
      </c>
      <c r="S176" s="13">
        <v>516</v>
      </c>
      <c r="T176" s="16">
        <f t="shared" si="29"/>
        <v>0.81201550387596899</v>
      </c>
      <c r="U176" s="13">
        <v>387</v>
      </c>
      <c r="V176" s="13">
        <v>426</v>
      </c>
      <c r="W176" s="16">
        <f t="shared" si="30"/>
        <v>0.90845070422535212</v>
      </c>
    </row>
    <row r="177" spans="1:23" x14ac:dyDescent="0.3">
      <c r="A177" t="s">
        <v>250</v>
      </c>
      <c r="B177" t="s">
        <v>291</v>
      </c>
      <c r="C177" t="s">
        <v>302</v>
      </c>
      <c r="D177" t="s">
        <v>673</v>
      </c>
      <c r="E177" t="s">
        <v>674</v>
      </c>
      <c r="F177" s="13">
        <v>435</v>
      </c>
      <c r="G177" s="13">
        <v>386956</v>
      </c>
      <c r="H177" s="84">
        <f t="shared" si="25"/>
        <v>112.41588190905426</v>
      </c>
      <c r="I177" s="13">
        <v>525</v>
      </c>
      <c r="J177" s="13">
        <v>390446</v>
      </c>
      <c r="K177" s="84">
        <f t="shared" si="26"/>
        <v>134.46161569077415</v>
      </c>
      <c r="L177" s="13">
        <v>367</v>
      </c>
      <c r="M177" s="13">
        <v>390446</v>
      </c>
      <c r="N177" s="84">
        <f t="shared" si="27"/>
        <v>93.995072301931629</v>
      </c>
      <c r="O177" s="13">
        <v>87</v>
      </c>
      <c r="P177" s="13">
        <v>132</v>
      </c>
      <c r="Q177" s="16">
        <f t="shared" si="28"/>
        <v>0.65909090909090906</v>
      </c>
      <c r="R177" s="13">
        <v>650</v>
      </c>
      <c r="S177" s="13">
        <v>750</v>
      </c>
      <c r="T177" s="16">
        <f t="shared" si="29"/>
        <v>0.8666666666666667</v>
      </c>
      <c r="U177" s="13">
        <v>96</v>
      </c>
      <c r="V177" s="13">
        <v>143</v>
      </c>
      <c r="W177" s="16">
        <f t="shared" si="30"/>
        <v>0.67132867132867136</v>
      </c>
    </row>
    <row r="178" spans="1:23" x14ac:dyDescent="0.3">
      <c r="A178" t="s">
        <v>259</v>
      </c>
      <c r="B178" t="s">
        <v>283</v>
      </c>
      <c r="C178" t="s">
        <v>307</v>
      </c>
      <c r="D178" t="s">
        <v>675</v>
      </c>
      <c r="E178" t="s">
        <v>676</v>
      </c>
      <c r="F178" s="13">
        <v>77</v>
      </c>
      <c r="G178" s="13">
        <v>115443</v>
      </c>
      <c r="H178" s="84">
        <f t="shared" si="25"/>
        <v>66.699583344161198</v>
      </c>
      <c r="I178" s="13">
        <v>170</v>
      </c>
      <c r="J178" s="13">
        <v>115788</v>
      </c>
      <c r="K178" s="84">
        <f t="shared" si="26"/>
        <v>146.82005043700556</v>
      </c>
      <c r="L178" s="13">
        <v>94</v>
      </c>
      <c r="M178" s="13">
        <v>115788</v>
      </c>
      <c r="N178" s="84">
        <f t="shared" si="27"/>
        <v>81.182851418108953</v>
      </c>
      <c r="O178" s="13">
        <v>111</v>
      </c>
      <c r="P178" s="13">
        <v>145</v>
      </c>
      <c r="Q178" s="16">
        <f t="shared" si="28"/>
        <v>0.76551724137931032</v>
      </c>
      <c r="R178" s="13">
        <v>832</v>
      </c>
      <c r="S178" s="13">
        <v>950</v>
      </c>
      <c r="T178" s="16">
        <f t="shared" si="29"/>
        <v>0.87578947368421056</v>
      </c>
      <c r="U178" s="13">
        <v>80</v>
      </c>
      <c r="V178" s="13">
        <v>107</v>
      </c>
      <c r="W178" s="16">
        <f t="shared" si="30"/>
        <v>0.74766355140186913</v>
      </c>
    </row>
    <row r="179" spans="1:23" x14ac:dyDescent="0.3">
      <c r="A179" t="s">
        <v>226</v>
      </c>
      <c r="B179" t="s">
        <v>236</v>
      </c>
      <c r="C179" t="s">
        <v>243</v>
      </c>
      <c r="D179" t="s">
        <v>679</v>
      </c>
      <c r="E179" t="s">
        <v>680</v>
      </c>
      <c r="F179" s="13">
        <v>505</v>
      </c>
      <c r="G179" s="13">
        <v>254506</v>
      </c>
      <c r="H179" s="84">
        <f t="shared" si="25"/>
        <v>198.4236128028416</v>
      </c>
      <c r="I179" s="13">
        <v>469</v>
      </c>
      <c r="J179" s="13">
        <v>255090</v>
      </c>
      <c r="K179" s="84">
        <f t="shared" si="26"/>
        <v>183.85667803520326</v>
      </c>
      <c r="L179" s="13">
        <v>187</v>
      </c>
      <c r="M179" s="13">
        <v>255090</v>
      </c>
      <c r="N179" s="84">
        <f t="shared" si="27"/>
        <v>73.307460112117298</v>
      </c>
      <c r="O179" s="13">
        <v>447</v>
      </c>
      <c r="P179" s="13">
        <v>535</v>
      </c>
      <c r="Q179" s="16">
        <f t="shared" si="28"/>
        <v>0.83551401869158881</v>
      </c>
      <c r="R179" s="13">
        <v>520</v>
      </c>
      <c r="S179" s="13">
        <v>578</v>
      </c>
      <c r="T179" s="16">
        <f t="shared" si="29"/>
        <v>0.89965397923875434</v>
      </c>
      <c r="U179" s="13">
        <v>358</v>
      </c>
      <c r="V179" s="13">
        <v>408</v>
      </c>
      <c r="W179" s="16">
        <f t="shared" si="30"/>
        <v>0.87745098039215685</v>
      </c>
    </row>
    <row r="180" spans="1:23" x14ac:dyDescent="0.3">
      <c r="A180" t="s">
        <v>259</v>
      </c>
      <c r="B180" t="s">
        <v>283</v>
      </c>
      <c r="C180" t="s">
        <v>307</v>
      </c>
      <c r="D180" t="s">
        <v>681</v>
      </c>
      <c r="E180" t="s">
        <v>682</v>
      </c>
      <c r="F180" s="13">
        <v>123</v>
      </c>
      <c r="G180" s="13">
        <v>124920</v>
      </c>
      <c r="H180" s="84">
        <f t="shared" si="25"/>
        <v>98.463016330451495</v>
      </c>
      <c r="I180" s="13">
        <v>129</v>
      </c>
      <c r="J180" s="13">
        <v>126278</v>
      </c>
      <c r="K180" s="84">
        <f t="shared" si="26"/>
        <v>102.15556153882703</v>
      </c>
      <c r="L180" s="13">
        <v>114</v>
      </c>
      <c r="M180" s="13">
        <v>126278</v>
      </c>
      <c r="N180" s="84">
        <f t="shared" si="27"/>
        <v>90.277007871521562</v>
      </c>
      <c r="O180" s="13">
        <v>40</v>
      </c>
      <c r="P180" s="13">
        <v>55</v>
      </c>
      <c r="Q180" s="16">
        <f t="shared" si="28"/>
        <v>0.72727272727272729</v>
      </c>
      <c r="R180" s="13">
        <v>40.700000000000003</v>
      </c>
      <c r="S180" s="13">
        <v>55</v>
      </c>
      <c r="T180" s="16">
        <f t="shared" si="29"/>
        <v>0.7400000000000001</v>
      </c>
      <c r="U180" s="13">
        <v>20</v>
      </c>
      <c r="V180" s="13">
        <v>28</v>
      </c>
      <c r="W180" s="16">
        <f t="shared" si="30"/>
        <v>0.7142857142857143</v>
      </c>
    </row>
    <row r="181" spans="1:23" x14ac:dyDescent="0.3">
      <c r="A181" t="s">
        <v>232</v>
      </c>
      <c r="B181" t="s">
        <v>263</v>
      </c>
      <c r="C181" t="s">
        <v>274</v>
      </c>
      <c r="D181" t="s">
        <v>685</v>
      </c>
      <c r="E181" t="s">
        <v>686</v>
      </c>
      <c r="F181" s="13">
        <v>385</v>
      </c>
      <c r="G181" s="13">
        <v>198732</v>
      </c>
      <c r="H181" s="84">
        <f t="shared" si="25"/>
        <v>193.72823702272407</v>
      </c>
      <c r="I181" s="13">
        <v>260</v>
      </c>
      <c r="J181" s="13">
        <v>199835</v>
      </c>
      <c r="K181" s="84">
        <f t="shared" si="26"/>
        <v>130.10733855430729</v>
      </c>
      <c r="L181" s="13">
        <v>310</v>
      </c>
      <c r="M181" s="13">
        <v>199835</v>
      </c>
      <c r="N181" s="84">
        <f t="shared" si="27"/>
        <v>155.12798058398178</v>
      </c>
      <c r="O181" s="13">
        <v>82</v>
      </c>
      <c r="P181" s="13">
        <v>110</v>
      </c>
      <c r="Q181" s="16">
        <f t="shared" si="28"/>
        <v>0.74545454545454548</v>
      </c>
      <c r="R181" s="13">
        <v>360</v>
      </c>
      <c r="S181" s="13">
        <v>420</v>
      </c>
      <c r="T181" s="16">
        <f t="shared" si="29"/>
        <v>0.8571428571428571</v>
      </c>
      <c r="U181" s="13">
        <v>347</v>
      </c>
      <c r="V181" s="13">
        <v>442</v>
      </c>
      <c r="W181" s="16">
        <f t="shared" si="30"/>
        <v>0.78506787330316741</v>
      </c>
    </row>
    <row r="182" spans="1:23" x14ac:dyDescent="0.3">
      <c r="A182" t="s">
        <v>232</v>
      </c>
      <c r="B182" t="s">
        <v>263</v>
      </c>
      <c r="C182" t="s">
        <v>274</v>
      </c>
      <c r="D182" t="s">
        <v>687</v>
      </c>
      <c r="E182" t="s">
        <v>688</v>
      </c>
      <c r="F182" s="13">
        <v>822</v>
      </c>
      <c r="G182" s="13">
        <v>467437</v>
      </c>
      <c r="H182" s="84">
        <f t="shared" si="25"/>
        <v>175.85257478547911</v>
      </c>
      <c r="I182" s="13">
        <v>828</v>
      </c>
      <c r="J182" s="13">
        <v>471432</v>
      </c>
      <c r="K182" s="84">
        <f t="shared" si="26"/>
        <v>175.63508629028152</v>
      </c>
      <c r="L182" s="13">
        <v>854</v>
      </c>
      <c r="M182" s="13">
        <v>471432</v>
      </c>
      <c r="N182" s="84">
        <f t="shared" si="27"/>
        <v>181.15019769553192</v>
      </c>
      <c r="O182" s="13">
        <v>419</v>
      </c>
      <c r="P182" s="13">
        <v>535</v>
      </c>
      <c r="Q182" s="16">
        <f t="shared" si="28"/>
        <v>0.7831775700934579</v>
      </c>
      <c r="R182" s="13">
        <v>465</v>
      </c>
      <c r="S182" s="13">
        <v>540</v>
      </c>
      <c r="T182" s="16">
        <f t="shared" si="29"/>
        <v>0.86111111111111116</v>
      </c>
      <c r="U182" s="13">
        <v>398</v>
      </c>
      <c r="V182" s="13">
        <v>489</v>
      </c>
      <c r="W182" s="16">
        <f t="shared" si="30"/>
        <v>0.81390593047034765</v>
      </c>
    </row>
    <row r="183" spans="1:23" x14ac:dyDescent="0.3">
      <c r="A183" t="s">
        <v>226</v>
      </c>
      <c r="B183" t="s">
        <v>245</v>
      </c>
      <c r="C183" t="s">
        <v>220</v>
      </c>
      <c r="D183" t="s">
        <v>691</v>
      </c>
      <c r="E183" t="s">
        <v>692</v>
      </c>
      <c r="F183" s="13">
        <v>243</v>
      </c>
      <c r="G183" s="13">
        <v>170281</v>
      </c>
      <c r="H183" s="84">
        <f t="shared" si="25"/>
        <v>142.70529301566233</v>
      </c>
      <c r="I183" s="13">
        <v>243</v>
      </c>
      <c r="J183" s="13">
        <v>171639</v>
      </c>
      <c r="K183" s="84">
        <f t="shared" si="26"/>
        <v>141.57621519584711</v>
      </c>
      <c r="L183" s="13">
        <v>246</v>
      </c>
      <c r="M183" s="13">
        <v>171639</v>
      </c>
      <c r="N183" s="84">
        <f t="shared" si="27"/>
        <v>143.32406970443782</v>
      </c>
      <c r="O183" s="13">
        <v>42</v>
      </c>
      <c r="P183" s="13">
        <v>53</v>
      </c>
      <c r="Q183" s="16">
        <f t="shared" si="28"/>
        <v>0.79245283018867929</v>
      </c>
      <c r="R183" s="13">
        <v>41</v>
      </c>
      <c r="S183" s="13">
        <v>50</v>
      </c>
      <c r="T183" s="16">
        <f t="shared" si="29"/>
        <v>0.82</v>
      </c>
      <c r="U183" s="13">
        <v>49</v>
      </c>
      <c r="V183" s="13">
        <v>53</v>
      </c>
      <c r="W183" s="16">
        <f t="shared" si="30"/>
        <v>0.92452830188679247</v>
      </c>
    </row>
  </sheetData>
  <mergeCells count="8">
    <mergeCell ref="F2:N2"/>
    <mergeCell ref="O2:W2"/>
    <mergeCell ref="F3:H3"/>
    <mergeCell ref="I3:K3"/>
    <mergeCell ref="L3:N3"/>
    <mergeCell ref="O3:Q3"/>
    <mergeCell ref="U3:W3"/>
    <mergeCell ref="R3:T3"/>
  </mergeCells>
  <pageMargins left="0.7" right="0.7" top="0.75" bottom="0.75" header="0.3" footer="0.3"/>
  <pageSetup paperSize="9" orientation="portrait" horizontalDpi="90" verticalDpi="90" r:id="rId1"/>
  <ignoredErrors>
    <ignoredError sqref="H5:H33 K5:K33 N5:N33 Q5:Q33 T5:T33" formula="1"/>
  </ignoredError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L196"/>
  <sheetViews>
    <sheetView showGridLines="0" zoomScale="80" zoomScaleNormal="8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9" width="25.6640625" customWidth="1"/>
    <col min="10" max="11" width="4.6640625" customWidth="1"/>
    <col min="12" max="12" width="0" style="1" hidden="1" customWidth="1"/>
    <col min="13" max="13" width="4.6640625" customWidth="1"/>
  </cols>
  <sheetData>
    <row r="1" spans="1:12" ht="21" x14ac:dyDescent="0.4">
      <c r="A1" s="36"/>
      <c r="B1" s="254" t="s">
        <v>1047</v>
      </c>
      <c r="C1" s="254"/>
      <c r="D1" s="254"/>
      <c r="E1" s="254"/>
      <c r="F1" s="254"/>
      <c r="G1" s="254"/>
      <c r="H1" s="254"/>
      <c r="I1" s="254"/>
      <c r="J1" s="36"/>
    </row>
    <row r="2" spans="1:12" x14ac:dyDescent="0.3">
      <c r="A2" s="36"/>
      <c r="B2" s="250"/>
      <c r="C2" s="250"/>
      <c r="D2" s="250"/>
      <c r="E2" s="250"/>
      <c r="F2" s="250"/>
      <c r="G2" s="250"/>
      <c r="H2" s="250"/>
      <c r="I2" s="250"/>
      <c r="J2" s="36"/>
    </row>
    <row r="3" spans="1:12" x14ac:dyDescent="0.3">
      <c r="A3" s="36"/>
      <c r="B3" s="36"/>
      <c r="C3" s="36"/>
      <c r="D3" s="36"/>
      <c r="E3" s="36"/>
      <c r="F3" s="36"/>
      <c r="G3" s="36"/>
      <c r="H3" s="36"/>
      <c r="I3" s="36"/>
      <c r="J3" s="36"/>
    </row>
    <row r="4" spans="1:12" x14ac:dyDescent="0.3">
      <c r="A4" s="36"/>
      <c r="B4" s="36"/>
      <c r="C4" s="36"/>
      <c r="D4" s="36"/>
      <c r="E4" s="37" t="s">
        <v>1016</v>
      </c>
      <c r="F4" s="36"/>
      <c r="G4" s="38" t="str">
        <f ca="1">'Org List'!J7</f>
        <v>HWB</v>
      </c>
      <c r="H4" s="36"/>
      <c r="I4" s="36"/>
      <c r="J4" s="36"/>
      <c r="L4" s="1">
        <f ca="1">MATCH(G4, 'Comms by AT'!$B:$B, 0)</f>
        <v>4</v>
      </c>
    </row>
    <row r="5" spans="1:12" x14ac:dyDescent="0.3">
      <c r="A5" s="36"/>
      <c r="B5" s="36"/>
      <c r="C5" s="36"/>
      <c r="D5" s="36"/>
      <c r="E5" s="36"/>
      <c r="F5" s="36"/>
      <c r="G5" s="36"/>
      <c r="H5" s="36"/>
      <c r="I5" s="36"/>
      <c r="J5" s="36"/>
      <c r="L5" s="1">
        <f ca="1">COUNTIF('Comms by AT'!$C:$C, $G$4)</f>
        <v>179</v>
      </c>
    </row>
    <row r="6" spans="1:12" ht="20.100000000000001" customHeight="1" x14ac:dyDescent="0.3">
      <c r="E6" s="214" t="s">
        <v>1733</v>
      </c>
    </row>
    <row r="7" spans="1:12" x14ac:dyDescent="0.3">
      <c r="A7" s="36"/>
      <c r="B7" s="36"/>
      <c r="C7" s="36"/>
      <c r="D7" s="36"/>
      <c r="E7" s="37" t="s">
        <v>1017</v>
      </c>
      <c r="F7" s="36"/>
      <c r="G7" s="36"/>
      <c r="H7" s="36"/>
      <c r="I7" s="36"/>
      <c r="J7" s="36"/>
    </row>
    <row r="8" spans="1:12" ht="15" thickBot="1" x14ac:dyDescent="0.35"/>
    <row r="9" spans="1:12" s="1" customFormat="1" ht="15" hidden="1" thickBot="1" x14ac:dyDescent="0.35">
      <c r="G9" s="1">
        <v>14</v>
      </c>
      <c r="H9" s="1">
        <v>17</v>
      </c>
      <c r="I9" s="1">
        <v>20</v>
      </c>
    </row>
    <row r="10" spans="1:12" ht="60" customHeight="1" thickBot="1" x14ac:dyDescent="0.35">
      <c r="B10" s="203"/>
      <c r="C10" s="204"/>
      <c r="D10" s="205"/>
      <c r="E10" s="294" t="s">
        <v>1700</v>
      </c>
      <c r="F10" s="294"/>
      <c r="G10" s="134" t="s">
        <v>875</v>
      </c>
      <c r="H10" s="134" t="s">
        <v>880</v>
      </c>
      <c r="I10" s="134" t="s">
        <v>885</v>
      </c>
    </row>
    <row r="11" spans="1:12" ht="15" thickBot="1" x14ac:dyDescent="0.35">
      <c r="B11" s="206" t="s">
        <v>1031</v>
      </c>
      <c r="C11" s="207" t="s">
        <v>1032</v>
      </c>
      <c r="D11" s="208" t="s">
        <v>1033</v>
      </c>
      <c r="E11" s="40" t="s">
        <v>195</v>
      </c>
      <c r="F11" s="133" t="s">
        <v>1018</v>
      </c>
      <c r="G11" s="135" t="s">
        <v>1046</v>
      </c>
      <c r="H11" s="135" t="s">
        <v>1698</v>
      </c>
      <c r="I11" s="135" t="s">
        <v>1698</v>
      </c>
    </row>
    <row r="12" spans="1:12" ht="15" customHeight="1" x14ac:dyDescent="0.3">
      <c r="A12" s="56">
        <v>0</v>
      </c>
      <c r="B12" s="94" t="str">
        <f ca="1">IFERROR(IF((VLOOKUP($E12,'Org List'!$AJ$10:$AL$188,3,FALSE))="","",(VLOOKUP($E12,'Org List'!$AJ$10:$AL$188,3,FALSE))),"")</f>
        <v/>
      </c>
      <c r="C12" s="95" t="str">
        <f ca="1">IFERROR(IF((VLOOKUP($E12,'Org List'!$AO$10:$AQ$188,3,FALSE))="","",(VLOOKUP($E12,'Org List'!$AO$10:$AQ$188,3,FALSE))),"")</f>
        <v/>
      </c>
      <c r="D12" s="96" t="str">
        <f ca="1">IFERROR(IF((VLOOKUP($E12,'Org List'!$AT$10:$AV$188,3,FALSE))="","",(VLOOKUP($E12,'Org List'!$AT$10:$AV$188,3,FALSE))),"")</f>
        <v/>
      </c>
      <c r="E12" s="94" t="str">
        <f t="shared" ref="E12:E43" ca="1" si="0">IF($A12&gt;$L$5-1,"",INDIRECT("'Comms by AT'!D"&amp;$A12+$L$4))</f>
        <v>HWB</v>
      </c>
      <c r="F12" s="96" t="str">
        <f ca="1">IF(E12="","",VLOOKUP(E12,'Org List'!$J$9:$K$488,2,0))</f>
        <v>Health and Wellbeing Board</v>
      </c>
      <c r="G12" s="139">
        <f ca="1">IFERROR(IF((VLOOKUP($E12,'Res&amp;Reablement Backsheet'!$D$5:$W$183,G$9,FALSE))="","",(VLOOKUP($E12,'Res&amp;Reablement Backsheet'!$D$5:$W$183,G$9,FALSE))),"")</f>
        <v>0.82467920023873476</v>
      </c>
      <c r="H12" s="139">
        <f ca="1">IFERROR(IF((VLOOKUP($E12,'Res&amp;Reablement Backsheet'!$D$5:$W$183,H$9,FALSE))="","",(VLOOKUP($E12,'Res&amp;Reablement Backsheet'!$D$5:$W$183,H$9,FALSE))),"")</f>
        <v>0.84253154820192599</v>
      </c>
      <c r="I12" s="139">
        <f ca="1">IFERROR(IF((VLOOKUP($E12,'Res&amp;Reablement Backsheet'!$D$5:$W$183,I$9,FALSE))="","",(VLOOKUP($E12,'Res&amp;Reablement Backsheet'!$D$5:$W$183,I$9,FALSE))),"")</f>
        <v>0.8293898161181491</v>
      </c>
    </row>
    <row r="13" spans="1:12" ht="15" customHeight="1" x14ac:dyDescent="0.3">
      <c r="A13" s="56">
        <v>1</v>
      </c>
      <c r="B13" s="97" t="str">
        <f ca="1">IFERROR(IF((VLOOKUP($E13,'Org List'!$AJ$10:$AL$188,3,FALSE))="","",(VLOOKUP($E13,'Org List'!$AJ$10:$AL$188,3,FALSE))),"")</f>
        <v>North of England Commissioning Region</v>
      </c>
      <c r="C13" s="98" t="str">
        <f ca="1">IFERROR(IF((VLOOKUP($E13,'Org List'!$AO$10:$AQ$188,3,FALSE))="","",(VLOOKUP($E13,'Org List'!$AO$10:$AQ$188,3,FALSE))),"")</f>
        <v/>
      </c>
      <c r="D13" s="99" t="str">
        <f ca="1">IFERROR(IF((VLOOKUP($E13,'Org List'!$AT$10:$AV$188,3,FALSE))="","",(VLOOKUP($E13,'Org List'!$AT$10:$AV$188,3,FALSE))),"")</f>
        <v/>
      </c>
      <c r="E13" s="97" t="str">
        <f t="shared" ca="1" si="0"/>
        <v>Y54</v>
      </c>
      <c r="F13" s="99" t="str">
        <f ca="1">IF(E13="","",VLOOKUP(E13,'Org List'!$J$9:$K$488,2,0))</f>
        <v>North of England Commissioning Region</v>
      </c>
      <c r="G13" s="140">
        <f ca="1">IFERROR(IF((VLOOKUP($E13,'Res&amp;Reablement Backsheet'!$D$5:$W$183,G$9,FALSE))="","",(VLOOKUP($E13,'Res&amp;Reablement Backsheet'!$D$5:$W$183,G$9,FALSE))),"")</f>
        <v>0.83092273184314336</v>
      </c>
      <c r="H13" s="140">
        <f ca="1">IFERROR(IF((VLOOKUP($E13,'Res&amp;Reablement Backsheet'!$D$5:$W$183,H$9,FALSE))="","",(VLOOKUP($E13,'Res&amp;Reablement Backsheet'!$D$5:$W$183,H$9,FALSE))),"")</f>
        <v>0.83868916888221012</v>
      </c>
      <c r="I13" s="140">
        <f ca="1">IFERROR(IF((VLOOKUP($E13,'Res&amp;Reablement Backsheet'!$D$5:$W$183,I$9,FALSE))="","",(VLOOKUP($E13,'Res&amp;Reablement Backsheet'!$D$5:$W$183,I$9,FALSE))),"")</f>
        <v>0.84321167883211678</v>
      </c>
    </row>
    <row r="14" spans="1:12" ht="15" customHeight="1" x14ac:dyDescent="0.3">
      <c r="A14" s="56">
        <v>2</v>
      </c>
      <c r="B14" s="97" t="str">
        <f ca="1">IFERROR(IF((VLOOKUP($E14,'Org List'!$AJ$10:$AL$188,3,FALSE))="","",(VLOOKUP($E14,'Org List'!$AJ$10:$AL$188,3,FALSE))),"")</f>
        <v>Midlands and East of England Commissioning Region</v>
      </c>
      <c r="C14" s="98" t="str">
        <f ca="1">IFERROR(IF((VLOOKUP($E14,'Org List'!$AO$10:$AQ$188,3,FALSE))="","",(VLOOKUP($E14,'Org List'!$AO$10:$AQ$188,3,FALSE))),"")</f>
        <v/>
      </c>
      <c r="D14" s="99" t="str">
        <f ca="1">IFERROR(IF((VLOOKUP($E14,'Org List'!$AT$10:$AV$188,3,FALSE))="","",(VLOOKUP($E14,'Org List'!$AT$10:$AV$188,3,FALSE))),"")</f>
        <v/>
      </c>
      <c r="E14" s="97" t="str">
        <f t="shared" ca="1" si="0"/>
        <v>Y55</v>
      </c>
      <c r="F14" s="99" t="str">
        <f ca="1">IF(E14="","",VLOOKUP(E14,'Org List'!$J$9:$K$488,2,0))</f>
        <v>Midlands and East of England Commissioning Region</v>
      </c>
      <c r="G14" s="140">
        <f ca="1">IFERROR(IF((VLOOKUP($E14,'Res&amp;Reablement Backsheet'!$D$5:$W$183,G$9,FALSE))="","",(VLOOKUP($E14,'Res&amp;Reablement Backsheet'!$D$5:$W$183,G$9,FALSE))),"")</f>
        <v>0.80783497692934048</v>
      </c>
      <c r="H14" s="140">
        <f ca="1">IFERROR(IF((VLOOKUP($E14,'Res&amp;Reablement Backsheet'!$D$5:$W$183,H$9,FALSE))="","",(VLOOKUP($E14,'Res&amp;Reablement Backsheet'!$D$5:$W$183,H$9,FALSE))),"")</f>
        <v>0.8325828538837966</v>
      </c>
      <c r="I14" s="140">
        <f ca="1">IFERROR(IF((VLOOKUP($E14,'Res&amp;Reablement Backsheet'!$D$5:$W$183,I$9,FALSE))="","",(VLOOKUP($E14,'Res&amp;Reablement Backsheet'!$D$5:$W$183,I$9,FALSE))),"")</f>
        <v>0.80707472178060413</v>
      </c>
    </row>
    <row r="15" spans="1:12" ht="15" customHeight="1" x14ac:dyDescent="0.3">
      <c r="A15" s="56">
        <v>3</v>
      </c>
      <c r="B15" s="97" t="str">
        <f ca="1">IFERROR(IF((VLOOKUP($E15,'Org List'!$AJ$10:$AL$188,3,FALSE))="","",(VLOOKUP($E15,'Org List'!$AJ$10:$AL$188,3,FALSE))),"")</f>
        <v>London Commissioning Region</v>
      </c>
      <c r="C15" s="98" t="str">
        <f ca="1">IFERROR(IF((VLOOKUP($E15,'Org List'!$AO$10:$AQ$188,3,FALSE))="","",(VLOOKUP($E15,'Org List'!$AO$10:$AQ$188,3,FALSE))),"")</f>
        <v/>
      </c>
      <c r="D15" s="99" t="str">
        <f ca="1">IFERROR(IF((VLOOKUP($E15,'Org List'!$AT$10:$AV$188,3,FALSE))="","",(VLOOKUP($E15,'Org List'!$AT$10:$AV$188,3,FALSE))),"")</f>
        <v/>
      </c>
      <c r="E15" s="97" t="str">
        <f t="shared" ca="1" si="0"/>
        <v>Y56</v>
      </c>
      <c r="F15" s="99" t="str">
        <f ca="1">IF(E15="","",VLOOKUP(E15,'Org List'!$J$9:$K$488,2,0))</f>
        <v>London Commissioning Region</v>
      </c>
      <c r="G15" s="140">
        <f ca="1">IFERROR(IF((VLOOKUP($E15,'Res&amp;Reablement Backsheet'!$D$5:$W$183,G$9,FALSE))="","",(VLOOKUP($E15,'Res&amp;Reablement Backsheet'!$D$5:$W$183,G$9,FALSE))),"")</f>
        <v>0.85509499136442146</v>
      </c>
      <c r="H15" s="140">
        <f ca="1">IFERROR(IF((VLOOKUP($E15,'Res&amp;Reablement Backsheet'!$D$5:$W$183,H$9,FALSE))="","",(VLOOKUP($E15,'Res&amp;Reablement Backsheet'!$D$5:$W$183,H$9,FALSE))),"")</f>
        <v>0.8796757569937903</v>
      </c>
      <c r="I15" s="140">
        <f ca="1">IFERROR(IF((VLOOKUP($E15,'Res&amp;Reablement Backsheet'!$D$5:$W$183,I$9,FALSE))="","",(VLOOKUP($E15,'Res&amp;Reablement Backsheet'!$D$5:$W$183,I$9,FALSE))),"")</f>
        <v>0.87155519742143428</v>
      </c>
    </row>
    <row r="16" spans="1:12" ht="15" customHeight="1" x14ac:dyDescent="0.3">
      <c r="A16" s="56">
        <v>4</v>
      </c>
      <c r="B16" s="97" t="str">
        <f ca="1">IFERROR(IF((VLOOKUP($E16,'Org List'!$AJ$10:$AL$188,3,FALSE))="","",(VLOOKUP($E16,'Org List'!$AJ$10:$AL$188,3,FALSE))),"")</f>
        <v>South West England Commissioning Region</v>
      </c>
      <c r="C16" s="98" t="str">
        <f ca="1">IFERROR(IF((VLOOKUP($E16,'Org List'!$AO$10:$AQ$188,3,FALSE))="","",(VLOOKUP($E16,'Org List'!$AO$10:$AQ$188,3,FALSE))),"")</f>
        <v/>
      </c>
      <c r="D16" s="99" t="str">
        <f ca="1">IFERROR(IF((VLOOKUP($E16,'Org List'!$AT$10:$AV$188,3,FALSE))="","",(VLOOKUP($E16,'Org List'!$AT$10:$AV$188,3,FALSE))),"")</f>
        <v/>
      </c>
      <c r="E16" s="97" t="str">
        <f t="shared" ca="1" si="0"/>
        <v>Y58</v>
      </c>
      <c r="F16" s="99" t="str">
        <f ca="1">IF(E16="","",VLOOKUP(E16,'Org List'!$J$9:$K$488,2,0))</f>
        <v>South West England Commissioning Region</v>
      </c>
      <c r="G16" s="140">
        <f ca="1">IFERROR(IF((VLOOKUP($E16,'Res&amp;Reablement Backsheet'!$D$5:$W$183,G$9,FALSE))="","",(VLOOKUP($E16,'Res&amp;Reablement Backsheet'!$D$5:$W$183,G$9,FALSE))),"")</f>
        <v>0.83784368911019702</v>
      </c>
      <c r="H16" s="140">
        <f ca="1">IFERROR(IF((VLOOKUP($E16,'Res&amp;Reablement Backsheet'!$D$5:$W$183,H$9,FALSE))="","",(VLOOKUP($E16,'Res&amp;Reablement Backsheet'!$D$5:$W$183,H$9,FALSE))),"")</f>
        <v>0.83042776386172623</v>
      </c>
      <c r="I16" s="140">
        <f ca="1">IFERROR(IF((VLOOKUP($E16,'Res&amp;Reablement Backsheet'!$D$5:$W$183,I$9,FALSE))="","",(VLOOKUP($E16,'Res&amp;Reablement Backsheet'!$D$5:$W$183,I$9,FALSE))),"")</f>
        <v>0.80192695496302935</v>
      </c>
    </row>
    <row r="17" spans="1:9" ht="15" customHeight="1" x14ac:dyDescent="0.3">
      <c r="A17" s="56">
        <v>5</v>
      </c>
      <c r="B17" s="97" t="str">
        <f ca="1">IFERROR(IF((VLOOKUP($E17,'Org List'!$AJ$10:$AL$188,3,FALSE))="","",(VLOOKUP($E17,'Org List'!$AJ$10:$AL$188,3,FALSE))),"")</f>
        <v>South East England Commissioning Region</v>
      </c>
      <c r="C17" s="98" t="str">
        <f ca="1">IFERROR(IF((VLOOKUP($E17,'Org List'!$AO$10:$AQ$188,3,FALSE))="","",(VLOOKUP($E17,'Org List'!$AO$10:$AQ$188,3,FALSE))),"")</f>
        <v/>
      </c>
      <c r="D17" s="99" t="str">
        <f ca="1">IFERROR(IF((VLOOKUP($E17,'Org List'!$AT$10:$AV$188,3,FALSE))="","",(VLOOKUP($E17,'Org List'!$AT$10:$AV$188,3,FALSE))),"")</f>
        <v/>
      </c>
      <c r="E17" s="97" t="str">
        <f t="shared" ca="1" si="0"/>
        <v>Y59</v>
      </c>
      <c r="F17" s="99" t="str">
        <f ca="1">IF(E17="","",VLOOKUP(E17,'Org List'!$J$9:$K$488,2,0))</f>
        <v>South East England Commissioning Region</v>
      </c>
      <c r="G17" s="140">
        <f ca="1">IFERROR(IF((VLOOKUP($E17,'Res&amp;Reablement Backsheet'!$D$5:$W$183,G$9,FALSE))="","",(VLOOKUP($E17,'Res&amp;Reablement Backsheet'!$D$5:$W$183,G$9,FALSE))),"")</f>
        <v>0.80209585981790066</v>
      </c>
      <c r="H17" s="140">
        <f ca="1">IFERROR(IF((VLOOKUP($E17,'Res&amp;Reablement Backsheet'!$D$5:$W$183,H$9,FALSE))="","",(VLOOKUP($E17,'Res&amp;Reablement Backsheet'!$D$5:$W$183,H$9,FALSE))),"")</f>
        <v>0.83514588859416439</v>
      </c>
      <c r="I17" s="140">
        <f ca="1">IFERROR(IF((VLOOKUP($E17,'Res&amp;Reablement Backsheet'!$D$5:$W$183,I$9,FALSE))="","",(VLOOKUP($E17,'Res&amp;Reablement Backsheet'!$D$5:$W$183,I$9,FALSE))),"")</f>
        <v>0.82328082981175565</v>
      </c>
    </row>
    <row r="18" spans="1:9" ht="15" customHeight="1" x14ac:dyDescent="0.3">
      <c r="A18" s="56">
        <v>6</v>
      </c>
      <c r="B18" s="97" t="str">
        <f ca="1">IFERROR(IF((VLOOKUP($E18,'Org List'!$AJ$10:$AL$188,3,FALSE))="","",(VLOOKUP($E18,'Org List'!$AJ$10:$AL$188,3,FALSE))),"")</f>
        <v/>
      </c>
      <c r="C18" s="98" t="str">
        <f ca="1">IFERROR(IF((VLOOKUP($E18,'Org List'!$AO$10:$AQ$188,3,FALSE))="","",(VLOOKUP($E18,'Org List'!$AO$10:$AQ$188,3,FALSE))),"")</f>
        <v>North East Region</v>
      </c>
      <c r="D18" s="99" t="str">
        <f ca="1">IFERROR(IF((VLOOKUP($E18,'Org List'!$AT$10:$AV$188,3,FALSE))="","",(VLOOKUP($E18,'Org List'!$AT$10:$AV$188,3,FALSE))),"")</f>
        <v/>
      </c>
      <c r="E18" s="97" t="str">
        <f t="shared" ca="1" si="0"/>
        <v>E12000001</v>
      </c>
      <c r="F18" s="99" t="str">
        <f ca="1">IF(E18="","",VLOOKUP(E18,'Org List'!$J$9:$K$488,2,0))</f>
        <v>North East Region</v>
      </c>
      <c r="G18" s="140">
        <f ca="1">IFERROR(IF((VLOOKUP($E18,'Res&amp;Reablement Backsheet'!$D$5:$W$183,G$9,FALSE))="","",(VLOOKUP($E18,'Res&amp;Reablement Backsheet'!$D$5:$W$183,G$9,FALSE))),"")</f>
        <v>0.85307243391692411</v>
      </c>
      <c r="H18" s="140">
        <f ca="1">IFERROR(IF((VLOOKUP($E18,'Res&amp;Reablement Backsheet'!$D$5:$W$183,H$9,FALSE))="","",(VLOOKUP($E18,'Res&amp;Reablement Backsheet'!$D$5:$W$183,H$9,FALSE))),"")</f>
        <v>0.85379355258873335</v>
      </c>
      <c r="I18" s="140">
        <f ca="1">IFERROR(IF((VLOOKUP($E18,'Res&amp;Reablement Backsheet'!$D$5:$W$183,I$9,FALSE))="","",(VLOOKUP($E18,'Res&amp;Reablement Backsheet'!$D$5:$W$183,I$9,FALSE))),"")</f>
        <v>0.83855024711696868</v>
      </c>
    </row>
    <row r="19" spans="1:9" ht="15" customHeight="1" x14ac:dyDescent="0.3">
      <c r="A19" s="56">
        <v>7</v>
      </c>
      <c r="B19" s="97" t="str">
        <f ca="1">IFERROR(IF((VLOOKUP($E19,'Org List'!$AJ$10:$AL$188,3,FALSE))="","",(VLOOKUP($E19,'Org List'!$AJ$10:$AL$188,3,FALSE))),"")</f>
        <v/>
      </c>
      <c r="C19" s="98" t="str">
        <f ca="1">IFERROR(IF((VLOOKUP($E19,'Org List'!$AO$10:$AQ$188,3,FALSE))="","",(VLOOKUP($E19,'Org List'!$AO$10:$AQ$188,3,FALSE))),"")</f>
        <v>North West Region</v>
      </c>
      <c r="D19" s="99" t="str">
        <f ca="1">IFERROR(IF((VLOOKUP($E19,'Org List'!$AT$10:$AV$188,3,FALSE))="","",(VLOOKUP($E19,'Org List'!$AT$10:$AV$188,3,FALSE))),"")</f>
        <v/>
      </c>
      <c r="E19" s="97" t="str">
        <f t="shared" ca="1" si="0"/>
        <v>E12000002</v>
      </c>
      <c r="F19" s="99" t="str">
        <f ca="1">IF(E19="","",VLOOKUP(E19,'Org List'!$J$9:$K$488,2,0))</f>
        <v>North West Region</v>
      </c>
      <c r="G19" s="140">
        <f ca="1">IFERROR(IF((VLOOKUP($E19,'Res&amp;Reablement Backsheet'!$D$5:$W$183,G$9,FALSE))="","",(VLOOKUP($E19,'Res&amp;Reablement Backsheet'!$D$5:$W$183,G$9,FALSE))),"")</f>
        <v>0.81779732701742514</v>
      </c>
      <c r="H19" s="140">
        <f ca="1">IFERROR(IF((VLOOKUP($E19,'Res&amp;Reablement Backsheet'!$D$5:$W$183,H$9,FALSE))="","",(VLOOKUP($E19,'Res&amp;Reablement Backsheet'!$D$5:$W$183,H$9,FALSE))),"")</f>
        <v>0.82107536660225078</v>
      </c>
      <c r="I19" s="140">
        <f ca="1">IFERROR(IF((VLOOKUP($E19,'Res&amp;Reablement Backsheet'!$D$5:$W$183,I$9,FALSE))="","",(VLOOKUP($E19,'Res&amp;Reablement Backsheet'!$D$5:$W$183,I$9,FALSE))),"")</f>
        <v>0.84616569140745301</v>
      </c>
    </row>
    <row r="20" spans="1:9" ht="15" customHeight="1" x14ac:dyDescent="0.3">
      <c r="A20" s="56">
        <v>8</v>
      </c>
      <c r="B20" s="97" t="str">
        <f ca="1">IFERROR(IF((VLOOKUP($E20,'Org List'!$AJ$10:$AL$188,3,FALSE))="","",(VLOOKUP($E20,'Org List'!$AJ$10:$AL$188,3,FALSE))),"")</f>
        <v/>
      </c>
      <c r="C20" s="98" t="str">
        <f ca="1">IFERROR(IF((VLOOKUP($E20,'Org List'!$AO$10:$AQ$188,3,FALSE))="","",(VLOOKUP($E20,'Org List'!$AO$10:$AQ$188,3,FALSE))),"")</f>
        <v>Yorkshire and The Humber Region</v>
      </c>
      <c r="D20" s="99" t="str">
        <f ca="1">IFERROR(IF((VLOOKUP($E20,'Org List'!$AT$10:$AV$188,3,FALSE))="","",(VLOOKUP($E20,'Org List'!$AT$10:$AV$188,3,FALSE))),"")</f>
        <v/>
      </c>
      <c r="E20" s="97" t="str">
        <f t="shared" ca="1" si="0"/>
        <v>E12000003</v>
      </c>
      <c r="F20" s="99" t="str">
        <f ca="1">IF(E20="","",VLOOKUP(E20,'Org List'!$J$9:$K$488,2,0))</f>
        <v>Yorkshire and The Humber Region</v>
      </c>
      <c r="G20" s="140">
        <f ca="1">IFERROR(IF((VLOOKUP($E20,'Res&amp;Reablement Backsheet'!$D$5:$W$183,G$9,FALSE))="","",(VLOOKUP($E20,'Res&amp;Reablement Backsheet'!$D$5:$W$183,G$9,FALSE))),"")</f>
        <v>0.8341047503045067</v>
      </c>
      <c r="H20" s="140">
        <f ca="1">IFERROR(IF((VLOOKUP($E20,'Res&amp;Reablement Backsheet'!$D$5:$W$183,H$9,FALSE))="","",(VLOOKUP($E20,'Res&amp;Reablement Backsheet'!$D$5:$W$183,H$9,FALSE))),"")</f>
        <v>0.85866764814133234</v>
      </c>
      <c r="I20" s="140">
        <f ca="1">IFERROR(IF((VLOOKUP($E20,'Res&amp;Reablement Backsheet'!$D$5:$W$183,I$9,FALSE))="","",(VLOOKUP($E20,'Res&amp;Reablement Backsheet'!$D$5:$W$183,I$9,FALSE))),"")</f>
        <v>0.84200431551186761</v>
      </c>
    </row>
    <row r="21" spans="1:9" ht="15" customHeight="1" x14ac:dyDescent="0.3">
      <c r="A21" s="56">
        <v>9</v>
      </c>
      <c r="B21" s="97" t="str">
        <f ca="1">IFERROR(IF((VLOOKUP($E21,'Org List'!$AJ$10:$AL$188,3,FALSE))="","",(VLOOKUP($E21,'Org List'!$AJ$10:$AL$188,3,FALSE))),"")</f>
        <v/>
      </c>
      <c r="C21" s="98" t="str">
        <f ca="1">IFERROR(IF((VLOOKUP($E21,'Org List'!$AO$10:$AQ$188,3,FALSE))="","",(VLOOKUP($E21,'Org List'!$AO$10:$AQ$188,3,FALSE))),"")</f>
        <v>East Midlands Region</v>
      </c>
      <c r="D21" s="99" t="str">
        <f ca="1">IFERROR(IF((VLOOKUP($E21,'Org List'!$AT$10:$AV$188,3,FALSE))="","",(VLOOKUP($E21,'Org List'!$AT$10:$AV$188,3,FALSE))),"")</f>
        <v/>
      </c>
      <c r="E21" s="97" t="str">
        <f t="shared" ca="1" si="0"/>
        <v>E12000004</v>
      </c>
      <c r="F21" s="99" t="str">
        <f ca="1">IF(E21="","",VLOOKUP(E21,'Org List'!$J$9:$K$488,2,0))</f>
        <v>East Midlands Region</v>
      </c>
      <c r="G21" s="140">
        <f ca="1">IFERROR(IF((VLOOKUP($E21,'Res&amp;Reablement Backsheet'!$D$5:$W$183,G$9,FALSE))="","",(VLOOKUP($E21,'Res&amp;Reablement Backsheet'!$D$5:$W$183,G$9,FALSE))),"")</f>
        <v>0.8210131332082552</v>
      </c>
      <c r="H21" s="140">
        <f ca="1">IFERROR(IF((VLOOKUP($E21,'Res&amp;Reablement Backsheet'!$D$5:$W$183,H$9,FALSE))="","",(VLOOKUP($E21,'Res&amp;Reablement Backsheet'!$D$5:$W$183,H$9,FALSE))),"")</f>
        <v>0.82803391626921041</v>
      </c>
      <c r="I21" s="140">
        <f ca="1">IFERROR(IF((VLOOKUP($E21,'Res&amp;Reablement Backsheet'!$D$5:$W$183,I$9,FALSE))="","",(VLOOKUP($E21,'Res&amp;Reablement Backsheet'!$D$5:$W$183,I$9,FALSE))),"")</f>
        <v>0.80491698595146866</v>
      </c>
    </row>
    <row r="22" spans="1:9" ht="15" customHeight="1" x14ac:dyDescent="0.3">
      <c r="A22" s="56">
        <v>10</v>
      </c>
      <c r="B22" s="97" t="str">
        <f ca="1">IFERROR(IF((VLOOKUP($E22,'Org List'!$AJ$10:$AL$188,3,FALSE))="","",(VLOOKUP($E22,'Org List'!$AJ$10:$AL$188,3,FALSE))),"")</f>
        <v/>
      </c>
      <c r="C22" s="98" t="str">
        <f ca="1">IFERROR(IF((VLOOKUP($E22,'Org List'!$AO$10:$AQ$188,3,FALSE))="","",(VLOOKUP($E22,'Org List'!$AO$10:$AQ$188,3,FALSE))),"")</f>
        <v>West Midlands Region</v>
      </c>
      <c r="D22" s="99" t="str">
        <f ca="1">IFERROR(IF((VLOOKUP($E22,'Org List'!$AT$10:$AV$188,3,FALSE))="","",(VLOOKUP($E22,'Org List'!$AT$10:$AV$188,3,FALSE))),"")</f>
        <v/>
      </c>
      <c r="E22" s="97" t="str">
        <f t="shared" ca="1" si="0"/>
        <v>E12000005</v>
      </c>
      <c r="F22" s="99" t="str">
        <f ca="1">IF(E22="","",VLOOKUP(E22,'Org List'!$J$9:$K$488,2,0))</f>
        <v>West Midlands Region</v>
      </c>
      <c r="G22" s="140">
        <f ca="1">IFERROR(IF((VLOOKUP($E22,'Res&amp;Reablement Backsheet'!$D$5:$W$183,G$9,FALSE))="","",(VLOOKUP($E22,'Res&amp;Reablement Backsheet'!$D$5:$W$183,G$9,FALSE))),"")</f>
        <v>0.8020539152759949</v>
      </c>
      <c r="H22" s="140">
        <f ca="1">IFERROR(IF((VLOOKUP($E22,'Res&amp;Reablement Backsheet'!$D$5:$W$183,H$9,FALSE))="","",(VLOOKUP($E22,'Res&amp;Reablement Backsheet'!$D$5:$W$183,H$9,FALSE))),"")</f>
        <v>0.83635450522549171</v>
      </c>
      <c r="I22" s="140">
        <f ca="1">IFERROR(IF((VLOOKUP($E22,'Res&amp;Reablement Backsheet'!$D$5:$W$183,I$9,FALSE))="","",(VLOOKUP($E22,'Res&amp;Reablement Backsheet'!$D$5:$W$183,I$9,FALSE))),"")</f>
        <v>0.79694923730932732</v>
      </c>
    </row>
    <row r="23" spans="1:9" ht="15" customHeight="1" x14ac:dyDescent="0.3">
      <c r="A23" s="56">
        <v>11</v>
      </c>
      <c r="B23" s="97" t="str">
        <f ca="1">IFERROR(IF((VLOOKUP($E23,'Org List'!$AJ$10:$AL$188,3,FALSE))="","",(VLOOKUP($E23,'Org List'!$AJ$10:$AL$188,3,FALSE))),"")</f>
        <v/>
      </c>
      <c r="C23" s="98" t="str">
        <f ca="1">IFERROR(IF((VLOOKUP($E23,'Org List'!$AO$10:$AQ$188,3,FALSE))="","",(VLOOKUP($E23,'Org List'!$AO$10:$AQ$188,3,FALSE))),"")</f>
        <v>East Region</v>
      </c>
      <c r="D23" s="99" t="str">
        <f ca="1">IFERROR(IF((VLOOKUP($E23,'Org List'!$AT$10:$AV$188,3,FALSE))="","",(VLOOKUP($E23,'Org List'!$AT$10:$AV$188,3,FALSE))),"")</f>
        <v/>
      </c>
      <c r="E23" s="97" t="str">
        <f t="shared" ca="1" si="0"/>
        <v>E12000006</v>
      </c>
      <c r="F23" s="99" t="str">
        <f ca="1">IF(E23="","",VLOOKUP(E23,'Org List'!$J$9:$K$488,2,0))</f>
        <v>East Region</v>
      </c>
      <c r="G23" s="140">
        <f ca="1">IFERROR(IF((VLOOKUP($E23,'Res&amp;Reablement Backsheet'!$D$5:$W$183,G$9,FALSE))="","",(VLOOKUP($E23,'Res&amp;Reablement Backsheet'!$D$5:$W$183,G$9,FALSE))),"")</f>
        <v>0.80660158066015808</v>
      </c>
      <c r="H23" s="140">
        <f ca="1">IFERROR(IF((VLOOKUP($E23,'Res&amp;Reablement Backsheet'!$D$5:$W$183,H$9,FALSE))="","",(VLOOKUP($E23,'Res&amp;Reablement Backsheet'!$D$5:$W$183,H$9,FALSE))),"")</f>
        <v>0.82967174980615144</v>
      </c>
      <c r="I23" s="140">
        <f ca="1">IFERROR(IF((VLOOKUP($E23,'Res&amp;Reablement Backsheet'!$D$5:$W$183,I$9,FALSE))="","",(VLOOKUP($E23,'Res&amp;Reablement Backsheet'!$D$5:$W$183,I$9,FALSE))),"")</f>
        <v>0.81781914893617025</v>
      </c>
    </row>
    <row r="24" spans="1:9" ht="15" customHeight="1" x14ac:dyDescent="0.3">
      <c r="A24" s="56">
        <v>12</v>
      </c>
      <c r="B24" s="97" t="str">
        <f ca="1">IFERROR(IF((VLOOKUP($E24,'Org List'!$AJ$10:$AL$188,3,FALSE))="","",(VLOOKUP($E24,'Org List'!$AJ$10:$AL$188,3,FALSE))),"")</f>
        <v/>
      </c>
      <c r="C24" s="98" t="str">
        <f ca="1">IFERROR(IF((VLOOKUP($E24,'Org List'!$AO$10:$AQ$188,3,FALSE))="","",(VLOOKUP($E24,'Org List'!$AO$10:$AQ$188,3,FALSE))),"")</f>
        <v>London Region</v>
      </c>
      <c r="D24" s="99" t="str">
        <f ca="1">IFERROR(IF((VLOOKUP($E24,'Org List'!$AT$10:$AV$188,3,FALSE))="","",(VLOOKUP($E24,'Org List'!$AT$10:$AV$188,3,FALSE))),"")</f>
        <v/>
      </c>
      <c r="E24" s="97" t="str">
        <f t="shared" ca="1" si="0"/>
        <v>E12000007</v>
      </c>
      <c r="F24" s="99" t="str">
        <f ca="1">IF(E24="","",VLOOKUP(E24,'Org List'!$J$9:$K$488,2,0))</f>
        <v>London Region</v>
      </c>
      <c r="G24" s="140">
        <f ca="1">IFERROR(IF((VLOOKUP($E24,'Res&amp;Reablement Backsheet'!$D$5:$W$183,G$9,FALSE))="","",(VLOOKUP($E24,'Res&amp;Reablement Backsheet'!$D$5:$W$183,G$9,FALSE))),"")</f>
        <v>0.85509499136442146</v>
      </c>
      <c r="H24" s="140">
        <f ca="1">IFERROR(IF((VLOOKUP($E24,'Res&amp;Reablement Backsheet'!$D$5:$W$183,H$9,FALSE))="","",(VLOOKUP($E24,'Res&amp;Reablement Backsheet'!$D$5:$W$183,H$9,FALSE))),"")</f>
        <v>0.8796757569937903</v>
      </c>
      <c r="I24" s="140">
        <f ca="1">IFERROR(IF((VLOOKUP($E24,'Res&amp;Reablement Backsheet'!$D$5:$W$183,I$9,FALSE))="","",(VLOOKUP($E24,'Res&amp;Reablement Backsheet'!$D$5:$W$183,I$9,FALSE))),"")</f>
        <v>0.87155519742143428</v>
      </c>
    </row>
    <row r="25" spans="1:9" ht="15" customHeight="1" x14ac:dyDescent="0.3">
      <c r="A25" s="56">
        <v>13</v>
      </c>
      <c r="B25" s="97" t="str">
        <f ca="1">IFERROR(IF((VLOOKUP($E25,'Org List'!$AJ$10:$AL$188,3,FALSE))="","",(VLOOKUP($E25,'Org List'!$AJ$10:$AL$188,3,FALSE))),"")</f>
        <v/>
      </c>
      <c r="C25" s="98" t="str">
        <f ca="1">IFERROR(IF((VLOOKUP($E25,'Org List'!$AO$10:$AQ$188,3,FALSE))="","",(VLOOKUP($E25,'Org List'!$AO$10:$AQ$188,3,FALSE))),"")</f>
        <v>South East Region</v>
      </c>
      <c r="D25" s="99" t="str">
        <f ca="1">IFERROR(IF((VLOOKUP($E25,'Org List'!$AT$10:$AV$188,3,FALSE))="","",(VLOOKUP($E25,'Org List'!$AT$10:$AV$188,3,FALSE))),"")</f>
        <v/>
      </c>
      <c r="E25" s="97" t="str">
        <f t="shared" ca="1" si="0"/>
        <v>E12000008</v>
      </c>
      <c r="F25" s="99" t="str">
        <f ca="1">IF(E25="","",VLOOKUP(E25,'Org List'!$J$9:$K$488,2,0))</f>
        <v>South East Region</v>
      </c>
      <c r="G25" s="140">
        <f ca="1">IFERROR(IF((VLOOKUP($E25,'Res&amp;Reablement Backsheet'!$D$5:$W$183,G$9,FALSE))="","",(VLOOKUP($E25,'Res&amp;Reablement Backsheet'!$D$5:$W$183,G$9,FALSE))),"")</f>
        <v>0.80106453759148366</v>
      </c>
      <c r="H25" s="140">
        <f ca="1">IFERROR(IF((VLOOKUP($E25,'Res&amp;Reablement Backsheet'!$D$5:$W$183,H$9,FALSE))="","",(VLOOKUP($E25,'Res&amp;Reablement Backsheet'!$D$5:$W$183,H$9,FALSE))),"")</f>
        <v>0.83563258636788051</v>
      </c>
      <c r="I25" s="140">
        <f ca="1">IFERROR(IF((VLOOKUP($E25,'Res&amp;Reablement Backsheet'!$D$5:$W$183,I$9,FALSE))="","",(VLOOKUP($E25,'Res&amp;Reablement Backsheet'!$D$5:$W$183,I$9,FALSE))),"")</f>
        <v>0.82174130597948458</v>
      </c>
    </row>
    <row r="26" spans="1:9" ht="15" customHeight="1" x14ac:dyDescent="0.3">
      <c r="A26" s="56">
        <v>14</v>
      </c>
      <c r="B26" s="97" t="str">
        <f ca="1">IFERROR(IF((VLOOKUP($E26,'Org List'!$AJ$10:$AL$188,3,FALSE))="","",(VLOOKUP($E26,'Org List'!$AJ$10:$AL$188,3,FALSE))),"")</f>
        <v/>
      </c>
      <c r="C26" s="98" t="str">
        <f ca="1">IFERROR(IF((VLOOKUP($E26,'Org List'!$AO$10:$AQ$188,3,FALSE))="","",(VLOOKUP($E26,'Org List'!$AO$10:$AQ$188,3,FALSE))),"")</f>
        <v>South West Region</v>
      </c>
      <c r="D26" s="99" t="str">
        <f ca="1">IFERROR(IF((VLOOKUP($E26,'Org List'!$AT$10:$AV$188,3,FALSE))="","",(VLOOKUP($E26,'Org List'!$AT$10:$AV$188,3,FALSE))),"")</f>
        <v/>
      </c>
      <c r="E26" s="97" t="str">
        <f t="shared" ca="1" si="0"/>
        <v>E12000009</v>
      </c>
      <c r="F26" s="99" t="str">
        <f ca="1">IF(E26="","",VLOOKUP(E26,'Org List'!$J$9:$K$488,2,0))</f>
        <v>South West Region</v>
      </c>
      <c r="G26" s="140">
        <f ca="1">IFERROR(IF((VLOOKUP($E26,'Res&amp;Reablement Backsheet'!$D$5:$W$183,G$9,FALSE))="","",(VLOOKUP($E26,'Res&amp;Reablement Backsheet'!$D$5:$W$183,G$9,FALSE))),"")</f>
        <v>0.83784368911019702</v>
      </c>
      <c r="H26" s="140">
        <f ca="1">IFERROR(IF((VLOOKUP($E26,'Res&amp;Reablement Backsheet'!$D$5:$W$183,H$9,FALSE))="","",(VLOOKUP($E26,'Res&amp;Reablement Backsheet'!$D$5:$W$183,H$9,FALSE))),"")</f>
        <v>0.83042776386172623</v>
      </c>
      <c r="I26" s="140">
        <f ca="1">IFERROR(IF((VLOOKUP($E26,'Res&amp;Reablement Backsheet'!$D$5:$W$183,I$9,FALSE))="","",(VLOOKUP($E26,'Res&amp;Reablement Backsheet'!$D$5:$W$183,I$9,FALSE))),"")</f>
        <v>0.80192695496302935</v>
      </c>
    </row>
    <row r="27" spans="1:9" ht="15" customHeight="1" x14ac:dyDescent="0.3">
      <c r="A27" s="56">
        <v>15</v>
      </c>
      <c r="B27" s="97" t="str">
        <f ca="1">IFERROR(IF((VLOOKUP($E27,'Org List'!$AJ$10:$AL$188,3,FALSE))="","",(VLOOKUP($E27,'Org List'!$AJ$10:$AL$188,3,FALSE))),"")</f>
        <v>NHS England North (Yorkshire And Humber)</v>
      </c>
      <c r="C27" s="98" t="str">
        <f ca="1">IFERROR(IF((VLOOKUP($E27,'Org List'!$AO$10:$AQ$188,3,FALSE))="","",(VLOOKUP($E27,'Org List'!$AO$10:$AQ$188,3,FALSE))),"")</f>
        <v/>
      </c>
      <c r="D27" s="99" t="str">
        <f ca="1">IFERROR(IF((VLOOKUP($E27,'Org List'!$AT$10:$AV$188,3,FALSE))="","",(VLOOKUP($E27,'Org List'!$AT$10:$AV$188,3,FALSE))),"")</f>
        <v>NHS England North (Yorkshire And Humber)</v>
      </c>
      <c r="E27" s="97" t="str">
        <f t="shared" ca="1" si="0"/>
        <v>Q72</v>
      </c>
      <c r="F27" s="99" t="str">
        <f ca="1">IF(E27="","",VLOOKUP(E27,'Org List'!$J$9:$K$488,2,0))</f>
        <v>NHS England North (Yorkshire And Humber)</v>
      </c>
      <c r="G27" s="140">
        <f ca="1">IFERROR(IF((VLOOKUP($E27,'Res&amp;Reablement Backsheet'!$D$5:$W$183,G$9,FALSE))="","",(VLOOKUP($E27,'Res&amp;Reablement Backsheet'!$D$5:$W$183,G$9,FALSE))),"")</f>
        <v>0.8341047503045067</v>
      </c>
      <c r="H27" s="140">
        <f ca="1">IFERROR(IF((VLOOKUP($E27,'Res&amp;Reablement Backsheet'!$D$5:$W$183,H$9,FALSE))="","",(VLOOKUP($E27,'Res&amp;Reablement Backsheet'!$D$5:$W$183,H$9,FALSE))),"")</f>
        <v>0.85866764814133234</v>
      </c>
      <c r="I27" s="140">
        <f ca="1">IFERROR(IF((VLOOKUP($E27,'Res&amp;Reablement Backsheet'!$D$5:$W$183,I$9,FALSE))="","",(VLOOKUP($E27,'Res&amp;Reablement Backsheet'!$D$5:$W$183,I$9,FALSE))),"")</f>
        <v>0.84200431551186761</v>
      </c>
    </row>
    <row r="28" spans="1:9" ht="15" customHeight="1" x14ac:dyDescent="0.3">
      <c r="A28" s="56">
        <v>16</v>
      </c>
      <c r="B28" s="97" t="str">
        <f ca="1">IFERROR(IF((VLOOKUP($E28,'Org List'!$AJ$10:$AL$188,3,FALSE))="","",(VLOOKUP($E28,'Org List'!$AJ$10:$AL$188,3,FALSE))),"")</f>
        <v>NHS England North (Cumbria And North East)</v>
      </c>
      <c r="C28" s="98" t="str">
        <f ca="1">IFERROR(IF((VLOOKUP($E28,'Org List'!$AO$10:$AQ$188,3,FALSE))="","",(VLOOKUP($E28,'Org List'!$AO$10:$AQ$188,3,FALSE))),"")</f>
        <v/>
      </c>
      <c r="D28" s="99" t="str">
        <f ca="1">IFERROR(IF((VLOOKUP($E28,'Org List'!$AT$10:$AV$188,3,FALSE))="","",(VLOOKUP($E28,'Org List'!$AT$10:$AV$188,3,FALSE))),"")</f>
        <v>NHS England North (Cumbria And North East)</v>
      </c>
      <c r="E28" s="97" t="str">
        <f t="shared" ca="1" si="0"/>
        <v>Q74</v>
      </c>
      <c r="F28" s="99" t="str">
        <f ca="1">IF(E28="","",VLOOKUP(E28,'Org List'!$J$9:$K$488,2,0))</f>
        <v>NHS England North (Cumbria And North East)</v>
      </c>
      <c r="G28" s="140">
        <f ca="1">IFERROR(IF((VLOOKUP($E28,'Res&amp;Reablement Backsheet'!$D$5:$W$183,G$9,FALSE))="","",(VLOOKUP($E28,'Res&amp;Reablement Backsheet'!$D$5:$W$183,G$9,FALSE))),"")</f>
        <v>0.85284708893154193</v>
      </c>
      <c r="H28" s="140">
        <f ca="1">IFERROR(IF((VLOOKUP($E28,'Res&amp;Reablement Backsheet'!$D$5:$W$183,H$9,FALSE))="","",(VLOOKUP($E28,'Res&amp;Reablement Backsheet'!$D$5:$W$183,H$9,FALSE))),"")</f>
        <v>0.86179775280898874</v>
      </c>
      <c r="I28" s="140">
        <f ca="1">IFERROR(IF((VLOOKUP($E28,'Res&amp;Reablement Backsheet'!$D$5:$W$183,I$9,FALSE))="","",(VLOOKUP($E28,'Res&amp;Reablement Backsheet'!$D$5:$W$183,I$9,FALSE))),"")</f>
        <v>0.8379204892966361</v>
      </c>
    </row>
    <row r="29" spans="1:9" ht="15" customHeight="1" x14ac:dyDescent="0.3">
      <c r="A29" s="56">
        <v>17</v>
      </c>
      <c r="B29" s="97" t="str">
        <f ca="1">IFERROR(IF((VLOOKUP($E29,'Org List'!$AJ$10:$AL$188,3,FALSE))="","",(VLOOKUP($E29,'Org List'!$AJ$10:$AL$188,3,FALSE))),"")</f>
        <v>NHS England North (Cheshire And Merseyside)</v>
      </c>
      <c r="C29" s="98" t="str">
        <f ca="1">IFERROR(IF((VLOOKUP($E29,'Org List'!$AO$10:$AQ$188,3,FALSE))="","",(VLOOKUP($E29,'Org List'!$AO$10:$AQ$188,3,FALSE))),"")</f>
        <v/>
      </c>
      <c r="D29" s="99" t="str">
        <f ca="1">IFERROR(IF((VLOOKUP($E29,'Org List'!$AT$10:$AV$188,3,FALSE))="","",(VLOOKUP($E29,'Org List'!$AT$10:$AV$188,3,FALSE))),"")</f>
        <v>NHS England North (Cheshire And Merseyside)</v>
      </c>
      <c r="E29" s="97" t="str">
        <f t="shared" ca="1" si="0"/>
        <v>Q75</v>
      </c>
      <c r="F29" s="99" t="str">
        <f ca="1">IF(E29="","",VLOOKUP(E29,'Org List'!$J$9:$K$488,2,0))</f>
        <v>NHS England North (Cheshire And Merseyside)</v>
      </c>
      <c r="G29" s="140">
        <f ca="1">IFERROR(IF((VLOOKUP($E29,'Res&amp;Reablement Backsheet'!$D$5:$W$183,G$9,FALSE))="","",(VLOOKUP($E29,'Res&amp;Reablement Backsheet'!$D$5:$W$183,G$9,FALSE))),"")</f>
        <v>0.81166150670794635</v>
      </c>
      <c r="H29" s="140">
        <f ca="1">IFERROR(IF((VLOOKUP($E29,'Res&amp;Reablement Backsheet'!$D$5:$W$183,H$9,FALSE))="","",(VLOOKUP($E29,'Res&amp;Reablement Backsheet'!$D$5:$W$183,H$9,FALSE))),"")</f>
        <v>0.81907158836689042</v>
      </c>
      <c r="I29" s="140">
        <f ca="1">IFERROR(IF((VLOOKUP($E29,'Res&amp;Reablement Backsheet'!$D$5:$W$183,I$9,FALSE))="","",(VLOOKUP($E29,'Res&amp;Reablement Backsheet'!$D$5:$W$183,I$9,FALSE))),"")</f>
        <v>0.85381565906838452</v>
      </c>
    </row>
    <row r="30" spans="1:9" ht="15" customHeight="1" x14ac:dyDescent="0.3">
      <c r="A30" s="56">
        <v>18</v>
      </c>
      <c r="B30" s="97" t="str">
        <f ca="1">IFERROR(IF((VLOOKUP($E30,'Org List'!$AJ$10:$AL$188,3,FALSE))="","",(VLOOKUP($E30,'Org List'!$AJ$10:$AL$188,3,FALSE))),"")</f>
        <v>NHS England North (Greater Manchester)</v>
      </c>
      <c r="C30" s="98" t="str">
        <f ca="1">IFERROR(IF((VLOOKUP($E30,'Org List'!$AO$10:$AQ$188,3,FALSE))="","",(VLOOKUP($E30,'Org List'!$AO$10:$AQ$188,3,FALSE))),"")</f>
        <v/>
      </c>
      <c r="D30" s="99" t="str">
        <f ca="1">IFERROR(IF((VLOOKUP($E30,'Org List'!$AT$10:$AV$188,3,FALSE))="","",(VLOOKUP($E30,'Org List'!$AT$10:$AV$188,3,FALSE))),"")</f>
        <v>NHS England North (Greater Manchester)</v>
      </c>
      <c r="E30" s="97" t="str">
        <f t="shared" ca="1" si="0"/>
        <v>Q83</v>
      </c>
      <c r="F30" s="99" t="str">
        <f ca="1">IF(E30="","",VLOOKUP(E30,'Org List'!$J$9:$K$488,2,0))</f>
        <v>NHS England North (Greater Manchester)</v>
      </c>
      <c r="G30" s="140">
        <f ca="1">IFERROR(IF((VLOOKUP($E30,'Res&amp;Reablement Backsheet'!$D$5:$W$183,G$9,FALSE))="","",(VLOOKUP($E30,'Res&amp;Reablement Backsheet'!$D$5:$W$183,G$9,FALSE))),"")</f>
        <v>0.80578676179151798</v>
      </c>
      <c r="H30" s="140">
        <f ca="1">IFERROR(IF((VLOOKUP($E30,'Res&amp;Reablement Backsheet'!$D$5:$W$183,H$9,FALSE))="","",(VLOOKUP($E30,'Res&amp;Reablement Backsheet'!$D$5:$W$183,H$9,FALSE))),"")</f>
        <v>0.80125463358996296</v>
      </c>
      <c r="I30" s="140">
        <f ca="1">IFERROR(IF((VLOOKUP($E30,'Res&amp;Reablement Backsheet'!$D$5:$W$183,I$9,FALSE))="","",(VLOOKUP($E30,'Res&amp;Reablement Backsheet'!$D$5:$W$183,I$9,FALSE))),"")</f>
        <v>0.8218714768883878</v>
      </c>
    </row>
    <row r="31" spans="1:9" ht="15" customHeight="1" x14ac:dyDescent="0.3">
      <c r="A31" s="56">
        <v>19</v>
      </c>
      <c r="B31" s="97" t="str">
        <f ca="1">IFERROR(IF((VLOOKUP($E31,'Org List'!$AJ$10:$AL$188,3,FALSE))="","",(VLOOKUP($E31,'Org List'!$AJ$10:$AL$188,3,FALSE))),"")</f>
        <v>NHS England North (Lancashire)</v>
      </c>
      <c r="C31" s="98" t="str">
        <f ca="1">IFERROR(IF((VLOOKUP($E31,'Org List'!$AO$10:$AQ$188,3,FALSE))="","",(VLOOKUP($E31,'Org List'!$AO$10:$AQ$188,3,FALSE))),"")</f>
        <v/>
      </c>
      <c r="D31" s="99" t="str">
        <f ca="1">IFERROR(IF((VLOOKUP($E31,'Org List'!$AT$10:$AV$188,3,FALSE))="","",(VLOOKUP($E31,'Org List'!$AT$10:$AV$188,3,FALSE))),"")</f>
        <v>NHS England North (Lancashire)</v>
      </c>
      <c r="E31" s="97" t="str">
        <f t="shared" ca="1" si="0"/>
        <v>Q84</v>
      </c>
      <c r="F31" s="99" t="str">
        <f ca="1">IF(E31="","",VLOOKUP(E31,'Org List'!$J$9:$K$488,2,0))</f>
        <v>NHS England North (Lancashire)</v>
      </c>
      <c r="G31" s="140">
        <f ca="1">IFERROR(IF((VLOOKUP($E31,'Res&amp;Reablement Backsheet'!$D$5:$W$183,G$9,FALSE))="","",(VLOOKUP($E31,'Res&amp;Reablement Backsheet'!$D$5:$W$183,G$9,FALSE))),"")</f>
        <v>0.84640258690379955</v>
      </c>
      <c r="H31" s="140">
        <f ca="1">IFERROR(IF((VLOOKUP($E31,'Res&amp;Reablement Backsheet'!$D$5:$W$183,H$9,FALSE))="","",(VLOOKUP($E31,'Res&amp;Reablement Backsheet'!$D$5:$W$183,H$9,FALSE))),"")</f>
        <v>0.84734693877551015</v>
      </c>
      <c r="I31" s="140">
        <f ca="1">IFERROR(IF((VLOOKUP($E31,'Res&amp;Reablement Backsheet'!$D$5:$W$183,I$9,FALSE))="","",(VLOOKUP($E31,'Res&amp;Reablement Backsheet'!$D$5:$W$183,I$9,FALSE))),"")</f>
        <v>0.879746835443038</v>
      </c>
    </row>
    <row r="32" spans="1:9" ht="15" customHeight="1" x14ac:dyDescent="0.3">
      <c r="A32" s="56">
        <v>20</v>
      </c>
      <c r="B32" s="97" t="str">
        <f ca="1">IFERROR(IF((VLOOKUP($E32,'Org List'!$AJ$10:$AL$188,3,FALSE))="","",(VLOOKUP($E32,'Org List'!$AJ$10:$AL$188,3,FALSE))),"")</f>
        <v>NHS England Midlands And East (North Midlands)</v>
      </c>
      <c r="C32" s="98" t="str">
        <f ca="1">IFERROR(IF((VLOOKUP($E32,'Org List'!$AO$10:$AQ$188,3,FALSE))="","",(VLOOKUP($E32,'Org List'!$AO$10:$AQ$188,3,FALSE))),"")</f>
        <v/>
      </c>
      <c r="D32" s="99" t="str">
        <f ca="1">IFERROR(IF((VLOOKUP($E32,'Org List'!$AT$10:$AV$188,3,FALSE))="","",(VLOOKUP($E32,'Org List'!$AT$10:$AV$188,3,FALSE))),"")</f>
        <v>NHS England Midlands And East (North Midlands)</v>
      </c>
      <c r="E32" s="97" t="str">
        <f t="shared" ca="1" si="0"/>
        <v>Q76</v>
      </c>
      <c r="F32" s="99" t="str">
        <f ca="1">IF(E32="","",VLOOKUP(E32,'Org List'!$J$9:$K$488,2,0))</f>
        <v>NHS England Midlands And East (North Midlands)</v>
      </c>
      <c r="G32" s="140">
        <f ca="1">IFERROR(IF((VLOOKUP($E32,'Res&amp;Reablement Backsheet'!$D$5:$W$183,G$9,FALSE))="","",(VLOOKUP($E32,'Res&amp;Reablement Backsheet'!$D$5:$W$183,G$9,FALSE))),"")</f>
        <v>0.81525625744934449</v>
      </c>
      <c r="H32" s="140">
        <f ca="1">IFERROR(IF((VLOOKUP($E32,'Res&amp;Reablement Backsheet'!$D$5:$W$183,H$9,FALSE))="","",(VLOOKUP($E32,'Res&amp;Reablement Backsheet'!$D$5:$W$183,H$9,FALSE))),"")</f>
        <v>0.82744680851063834</v>
      </c>
      <c r="I32" s="140">
        <f ca="1">IFERROR(IF((VLOOKUP($E32,'Res&amp;Reablement Backsheet'!$D$5:$W$183,I$9,FALSE))="","",(VLOOKUP($E32,'Res&amp;Reablement Backsheet'!$D$5:$W$183,I$9,FALSE))),"")</f>
        <v>0.77909984480082772</v>
      </c>
    </row>
    <row r="33" spans="1:9" ht="15" customHeight="1" x14ac:dyDescent="0.3">
      <c r="A33" s="56">
        <v>21</v>
      </c>
      <c r="B33" s="97" t="str">
        <f ca="1">IFERROR(IF((VLOOKUP($E33,'Org List'!$AJ$10:$AL$188,3,FALSE))="","",(VLOOKUP($E33,'Org List'!$AJ$10:$AL$188,3,FALSE))),"")</f>
        <v>NHS England Midlands And East (West Midlands)</v>
      </c>
      <c r="C33" s="98" t="str">
        <f ca="1">IFERROR(IF((VLOOKUP($E33,'Org List'!$AO$10:$AQ$188,3,FALSE))="","",(VLOOKUP($E33,'Org List'!$AO$10:$AQ$188,3,FALSE))),"")</f>
        <v/>
      </c>
      <c r="D33" s="99" t="str">
        <f ca="1">IFERROR(IF((VLOOKUP($E33,'Org List'!$AT$10:$AV$188,3,FALSE))="","",(VLOOKUP($E33,'Org List'!$AT$10:$AV$188,3,FALSE))),"")</f>
        <v>NHS England Midlands And East (West Midlands)</v>
      </c>
      <c r="E33" s="97" t="str">
        <f t="shared" ca="1" si="0"/>
        <v>Q77</v>
      </c>
      <c r="F33" s="99" t="str">
        <f ca="1">IF(E33="","",VLOOKUP(E33,'Org List'!$J$9:$K$488,2,0))</f>
        <v>NHS England Midlands And East (West Midlands)</v>
      </c>
      <c r="G33" s="140">
        <f ca="1">IFERROR(IF((VLOOKUP($E33,'Res&amp;Reablement Backsheet'!$D$5:$W$183,G$9,FALSE))="","",(VLOOKUP($E33,'Res&amp;Reablement Backsheet'!$D$5:$W$183,G$9,FALSE))),"")</f>
        <v>0.8021038790269559</v>
      </c>
      <c r="H33" s="140">
        <f ca="1">IFERROR(IF((VLOOKUP($E33,'Res&amp;Reablement Backsheet'!$D$5:$W$183,H$9,FALSE))="","",(VLOOKUP($E33,'Res&amp;Reablement Backsheet'!$D$5:$W$183,H$9,FALSE))),"")</f>
        <v>0.84047630610142177</v>
      </c>
      <c r="I33" s="140">
        <f ca="1">IFERROR(IF((VLOOKUP($E33,'Res&amp;Reablement Backsheet'!$D$5:$W$183,I$9,FALSE))="","",(VLOOKUP($E33,'Res&amp;Reablement Backsheet'!$D$5:$W$183,I$9,FALSE))),"")</f>
        <v>0.79603399433427757</v>
      </c>
    </row>
    <row r="34" spans="1:9" ht="15" customHeight="1" x14ac:dyDescent="0.3">
      <c r="A34" s="56">
        <v>22</v>
      </c>
      <c r="B34" s="97" t="str">
        <f ca="1">IFERROR(IF((VLOOKUP($E34,'Org List'!$AJ$10:$AL$188,3,FALSE))="","",(VLOOKUP($E34,'Org List'!$AJ$10:$AL$188,3,FALSE))),"")</f>
        <v>NHS England Midlands And East (Central Midlands)</v>
      </c>
      <c r="C34" s="98" t="str">
        <f ca="1">IFERROR(IF((VLOOKUP($E34,'Org List'!$AO$10:$AQ$188,3,FALSE))="","",(VLOOKUP($E34,'Org List'!$AO$10:$AQ$188,3,FALSE))),"")</f>
        <v/>
      </c>
      <c r="D34" s="99" t="str">
        <f ca="1">IFERROR(IF((VLOOKUP($E34,'Org List'!$AT$10:$AV$188,3,FALSE))="","",(VLOOKUP($E34,'Org List'!$AT$10:$AV$188,3,FALSE))),"")</f>
        <v>NHS England Midlands And East (Central Midlands)</v>
      </c>
      <c r="E34" s="97" t="str">
        <f t="shared" ca="1" si="0"/>
        <v>Q78</v>
      </c>
      <c r="F34" s="99" t="str">
        <f ca="1">IF(E34="","",VLOOKUP(E34,'Org List'!$J$9:$K$488,2,0))</f>
        <v>NHS England Midlands And East (Central Midlands)</v>
      </c>
      <c r="G34" s="140">
        <f ca="1">IFERROR(IF((VLOOKUP($E34,'Res&amp;Reablement Backsheet'!$D$5:$W$183,G$9,FALSE))="","",(VLOOKUP($E34,'Res&amp;Reablement Backsheet'!$D$5:$W$183,G$9,FALSE))),"")</f>
        <v>0.82178571428571423</v>
      </c>
      <c r="H34" s="140">
        <f ca="1">IFERROR(IF((VLOOKUP($E34,'Res&amp;Reablement Backsheet'!$D$5:$W$183,H$9,FALSE))="","",(VLOOKUP($E34,'Res&amp;Reablement Backsheet'!$D$5:$W$183,H$9,FALSE))),"")</f>
        <v>0.84162743779421656</v>
      </c>
      <c r="I34" s="140">
        <f ca="1">IFERROR(IF((VLOOKUP($E34,'Res&amp;Reablement Backsheet'!$D$5:$W$183,I$9,FALSE))="","",(VLOOKUP($E34,'Res&amp;Reablement Backsheet'!$D$5:$W$183,I$9,FALSE))),"")</f>
        <v>0.84722222222222221</v>
      </c>
    </row>
    <row r="35" spans="1:9" ht="15" customHeight="1" x14ac:dyDescent="0.3">
      <c r="A35" s="56">
        <v>23</v>
      </c>
      <c r="B35" s="97" t="str">
        <f ca="1">IFERROR(IF((VLOOKUP($E35,'Org List'!$AJ$10:$AL$188,3,FALSE))="","",(VLOOKUP($E35,'Org List'!$AJ$10:$AL$188,3,FALSE))),"")</f>
        <v>NHS England Midlands And East (East)</v>
      </c>
      <c r="C35" s="98" t="str">
        <f ca="1">IFERROR(IF((VLOOKUP($E35,'Org List'!$AO$10:$AQ$188,3,FALSE))="","",(VLOOKUP($E35,'Org List'!$AO$10:$AQ$188,3,FALSE))),"")</f>
        <v/>
      </c>
      <c r="D35" s="99" t="str">
        <f ca="1">IFERROR(IF((VLOOKUP($E35,'Org List'!$AT$10:$AV$188,3,FALSE))="","",(VLOOKUP($E35,'Org List'!$AT$10:$AV$188,3,FALSE))),"")</f>
        <v>NHS England Midlands And East (East)</v>
      </c>
      <c r="E35" s="97" t="str">
        <f t="shared" ca="1" si="0"/>
        <v>Q79</v>
      </c>
      <c r="F35" s="99" t="str">
        <f ca="1">IF(E35="","",VLOOKUP(E35,'Org List'!$J$9:$K$488,2,0))</f>
        <v>NHS England Midlands And East (East)</v>
      </c>
      <c r="G35" s="140">
        <f ca="1">IFERROR(IF((VLOOKUP($E35,'Res&amp;Reablement Backsheet'!$D$5:$W$183,G$9,FALSE))="","",(VLOOKUP($E35,'Res&amp;Reablement Backsheet'!$D$5:$W$183,G$9,FALSE))),"")</f>
        <v>0.79818850834984434</v>
      </c>
      <c r="H35" s="140">
        <f ca="1">IFERROR(IF((VLOOKUP($E35,'Res&amp;Reablement Backsheet'!$D$5:$W$183,H$9,FALSE))="","",(VLOOKUP($E35,'Res&amp;Reablement Backsheet'!$D$5:$W$183,H$9,FALSE))),"")</f>
        <v>0.82238605898123329</v>
      </c>
      <c r="I35" s="140">
        <f ca="1">IFERROR(IF((VLOOKUP($E35,'Res&amp;Reablement Backsheet'!$D$5:$W$183,I$9,FALSE))="","",(VLOOKUP($E35,'Res&amp;Reablement Backsheet'!$D$5:$W$183,I$9,FALSE))),"")</f>
        <v>0.79375951293759517</v>
      </c>
    </row>
    <row r="36" spans="1:9" ht="15" customHeight="1" x14ac:dyDescent="0.3">
      <c r="A36" s="56">
        <v>24</v>
      </c>
      <c r="B36" s="97" t="str">
        <f ca="1">IFERROR(IF((VLOOKUP($E36,'Org List'!$AJ$10:$AL$188,3,FALSE))="","",(VLOOKUP($E36,'Org List'!$AJ$10:$AL$188,3,FALSE))),"")</f>
        <v>NHS England South West (South West South)</v>
      </c>
      <c r="C36" s="98" t="str">
        <f ca="1">IFERROR(IF((VLOOKUP($E36,'Org List'!$AO$10:$AQ$188,3,FALSE))="","",(VLOOKUP($E36,'Org List'!$AO$10:$AQ$188,3,FALSE))),"")</f>
        <v/>
      </c>
      <c r="D36" s="99" t="str">
        <f ca="1">IFERROR(IF((VLOOKUP($E36,'Org List'!$AT$10:$AV$188,3,FALSE))="","",(VLOOKUP($E36,'Org List'!$AT$10:$AV$188,3,FALSE))),"")</f>
        <v>NHS England South West (South West South)</v>
      </c>
      <c r="E36" s="97" t="str">
        <f t="shared" ca="1" si="0"/>
        <v>Q85</v>
      </c>
      <c r="F36" s="99" t="str">
        <f ca="1">IF(E36="","",VLOOKUP(E36,'Org List'!$J$9:$K$488,2,0))</f>
        <v>NHS England South West (South West South)</v>
      </c>
      <c r="G36" s="140">
        <f ca="1">IFERROR(IF((VLOOKUP($E36,'Res&amp;Reablement Backsheet'!$D$5:$W$183,G$9,FALSE))="","",(VLOOKUP($E36,'Res&amp;Reablement Backsheet'!$D$5:$W$183,G$9,FALSE))),"")</f>
        <v>0.82857142857142863</v>
      </c>
      <c r="H36" s="140">
        <f ca="1">IFERROR(IF((VLOOKUP($E36,'Res&amp;Reablement Backsheet'!$D$5:$W$183,H$9,FALSE))="","",(VLOOKUP($E36,'Res&amp;Reablement Backsheet'!$D$5:$W$183,H$9,FALSE))),"")</f>
        <v>0.81289877565097435</v>
      </c>
      <c r="I36" s="140">
        <f ca="1">IFERROR(IF((VLOOKUP($E36,'Res&amp;Reablement Backsheet'!$D$5:$W$183,I$9,FALSE))="","",(VLOOKUP($E36,'Res&amp;Reablement Backsheet'!$D$5:$W$183,I$9,FALSE))),"")</f>
        <v>0.78481012658227844</v>
      </c>
    </row>
    <row r="37" spans="1:9" ht="15" customHeight="1" x14ac:dyDescent="0.3">
      <c r="A37" s="56">
        <v>25</v>
      </c>
      <c r="B37" s="97" t="str">
        <f ca="1">IFERROR(IF((VLOOKUP($E37,'Org List'!$AJ$10:$AL$188,3,FALSE))="","",(VLOOKUP($E37,'Org List'!$AJ$10:$AL$188,3,FALSE))),"")</f>
        <v>NHS England South West (South West North)</v>
      </c>
      <c r="C37" s="98" t="str">
        <f ca="1">IFERROR(IF((VLOOKUP($E37,'Org List'!$AO$10:$AQ$188,3,FALSE))="","",(VLOOKUP($E37,'Org List'!$AO$10:$AQ$188,3,FALSE))),"")</f>
        <v/>
      </c>
      <c r="D37" s="99" t="str">
        <f ca="1">IFERROR(IF((VLOOKUP($E37,'Org List'!$AT$10:$AV$188,3,FALSE))="","",(VLOOKUP($E37,'Org List'!$AT$10:$AV$188,3,FALSE))),"")</f>
        <v>NHS England South West (South West North)</v>
      </c>
      <c r="E37" s="97" t="str">
        <f t="shared" ca="1" si="0"/>
        <v>Q86</v>
      </c>
      <c r="F37" s="99" t="str">
        <f ca="1">IF(E37="","",VLOOKUP(E37,'Org List'!$J$9:$K$488,2,0))</f>
        <v>NHS England South West (South West North)</v>
      </c>
      <c r="G37" s="140">
        <f ca="1">IFERROR(IF((VLOOKUP($E37,'Res&amp;Reablement Backsheet'!$D$5:$W$183,G$9,FALSE))="","",(VLOOKUP($E37,'Res&amp;Reablement Backsheet'!$D$5:$W$183,G$9,FALSE))),"")</f>
        <v>0.85043389484430831</v>
      </c>
      <c r="H37" s="140">
        <f ca="1">IFERROR(IF((VLOOKUP($E37,'Res&amp;Reablement Backsheet'!$D$5:$W$183,H$9,FALSE))="","",(VLOOKUP($E37,'Res&amp;Reablement Backsheet'!$D$5:$W$183,H$9,FALSE))),"")</f>
        <v>0.85606704829132307</v>
      </c>
      <c r="I37" s="140">
        <f ca="1">IFERROR(IF((VLOOKUP($E37,'Res&amp;Reablement Backsheet'!$D$5:$W$183,I$9,FALSE))="","",(VLOOKUP($E37,'Res&amp;Reablement Backsheet'!$D$5:$W$183,I$9,FALSE))),"")</f>
        <v>0.82428940568475451</v>
      </c>
    </row>
    <row r="38" spans="1:9" ht="15" customHeight="1" x14ac:dyDescent="0.3">
      <c r="A38" s="56">
        <v>26</v>
      </c>
      <c r="B38" s="97" t="str">
        <f ca="1">IFERROR(IF((VLOOKUP($E38,'Org List'!$AJ$10:$AL$188,3,FALSE))="","",(VLOOKUP($E38,'Org List'!$AJ$10:$AL$188,3,FALSE))),"")</f>
        <v>NHS England South East (Hampshire, Isle of Wight and Thames Valley)</v>
      </c>
      <c r="C38" s="98" t="str">
        <f ca="1">IFERROR(IF((VLOOKUP($E38,'Org List'!$AO$10:$AQ$188,3,FALSE))="","",(VLOOKUP($E38,'Org List'!$AO$10:$AQ$188,3,FALSE))),"")</f>
        <v/>
      </c>
      <c r="D38" s="99" t="str">
        <f ca="1">IFERROR(IF((VLOOKUP($E38,'Org List'!$AT$10:$AV$188,3,FALSE))="","",(VLOOKUP($E38,'Org List'!$AT$10:$AV$188,3,FALSE))),"")</f>
        <v>NHS England South East (Hampshire, Isle of Wight and Thames Valley)</v>
      </c>
      <c r="E38" s="97" t="str">
        <f t="shared" ca="1" si="0"/>
        <v>Q87</v>
      </c>
      <c r="F38" s="99" t="str">
        <f ca="1">IF(E38="","",VLOOKUP(E38,'Org List'!$J$9:$K$488,2,0))</f>
        <v>NHS England South East (Hampshire, Isle of Wight and Thames Valley)</v>
      </c>
      <c r="G38" s="140">
        <f ca="1">IFERROR(IF((VLOOKUP($E38,'Res&amp;Reablement Backsheet'!$D$5:$W$183,G$9,FALSE))="","",(VLOOKUP($E38,'Res&amp;Reablement Backsheet'!$D$5:$W$183,G$9,FALSE))),"")</f>
        <v>0.80818965517241381</v>
      </c>
      <c r="H38" s="140">
        <f ca="1">IFERROR(IF((VLOOKUP($E38,'Res&amp;Reablement Backsheet'!$D$5:$W$183,H$9,FALSE))="","",(VLOOKUP($E38,'Res&amp;Reablement Backsheet'!$D$5:$W$183,H$9,FALSE))),"")</f>
        <v>0.82993604291314216</v>
      </c>
      <c r="I38" s="140">
        <f ca="1">IFERROR(IF((VLOOKUP($E38,'Res&amp;Reablement Backsheet'!$D$5:$W$183,I$9,FALSE))="","",(VLOOKUP($E38,'Res&amp;Reablement Backsheet'!$D$5:$W$183,I$9,FALSE))),"")</f>
        <v>0.78444272445820429</v>
      </c>
    </row>
    <row r="39" spans="1:9" ht="15" customHeight="1" x14ac:dyDescent="0.3">
      <c r="A39" s="56">
        <v>27</v>
      </c>
      <c r="B39" s="97" t="str">
        <f ca="1">IFERROR(IF((VLOOKUP($E39,'Org List'!$AJ$10:$AL$188,3,FALSE))="","",(VLOOKUP($E39,'Org List'!$AJ$10:$AL$188,3,FALSE))),"")</f>
        <v>NHS England South East (Kent, Surrey and Sussex)</v>
      </c>
      <c r="C39" s="98" t="str">
        <f ca="1">IFERROR(IF((VLOOKUP($E39,'Org List'!$AO$10:$AQ$188,3,FALSE))="","",(VLOOKUP($E39,'Org List'!$AO$10:$AQ$188,3,FALSE))),"")</f>
        <v/>
      </c>
      <c r="D39" s="99" t="str">
        <f ca="1">IFERROR(IF((VLOOKUP($E39,'Org List'!$AT$10:$AV$188,3,FALSE))="","",(VLOOKUP($E39,'Org List'!$AT$10:$AV$188,3,FALSE))),"")</f>
        <v>NHS England South East (Kent, Surrey and Sussex)</v>
      </c>
      <c r="E39" s="97" t="str">
        <f t="shared" ca="1" si="0"/>
        <v>Q88</v>
      </c>
      <c r="F39" s="99" t="str">
        <f ca="1">IF(E39="","",VLOOKUP(E39,'Org List'!$J$9:$K$488,2,0))</f>
        <v>NHS England South East (Kent, Surrey and Sussex)</v>
      </c>
      <c r="G39" s="140">
        <f ca="1">IFERROR(IF((VLOOKUP($E39,'Res&amp;Reablement Backsheet'!$D$5:$W$183,G$9,FALSE))="","",(VLOOKUP($E39,'Res&amp;Reablement Backsheet'!$D$5:$W$183,G$9,FALSE))),"")</f>
        <v>0.79650971353309186</v>
      </c>
      <c r="H39" s="140">
        <f ca="1">IFERROR(IF((VLOOKUP($E39,'Res&amp;Reablement Backsheet'!$D$5:$W$183,H$9,FALSE))="","",(VLOOKUP($E39,'Res&amp;Reablement Backsheet'!$D$5:$W$183,H$9,FALSE))),"")</f>
        <v>0.84247171453437775</v>
      </c>
      <c r="I39" s="140">
        <f ca="1">IFERROR(IF((VLOOKUP($E39,'Res&amp;Reablement Backsheet'!$D$5:$W$183,I$9,FALSE))="","",(VLOOKUP($E39,'Res&amp;Reablement Backsheet'!$D$5:$W$183,I$9,FALSE))),"")</f>
        <v>0.84248803827751195</v>
      </c>
    </row>
    <row r="40" spans="1:9" ht="15" customHeight="1" x14ac:dyDescent="0.3">
      <c r="A40" s="56">
        <v>28</v>
      </c>
      <c r="B40" s="97" t="str">
        <f ca="1">IFERROR(IF((VLOOKUP($E40,'Org List'!$AJ$10:$AL$188,3,FALSE))="","",(VLOOKUP($E40,'Org List'!$AJ$10:$AL$188,3,FALSE))),"")</f>
        <v>NHS England London</v>
      </c>
      <c r="C40" s="98" t="str">
        <f ca="1">IFERROR(IF((VLOOKUP($E40,'Org List'!$AO$10:$AQ$188,3,FALSE))="","",(VLOOKUP($E40,'Org List'!$AO$10:$AQ$188,3,FALSE))),"")</f>
        <v/>
      </c>
      <c r="D40" s="99" t="str">
        <f ca="1">IFERROR(IF((VLOOKUP($E40,'Org List'!$AT$10:$AV$188,3,FALSE))="","",(VLOOKUP($E40,'Org List'!$AT$10:$AV$188,3,FALSE))),"")</f>
        <v>NHS England London</v>
      </c>
      <c r="E40" s="97" t="str">
        <f t="shared" ca="1" si="0"/>
        <v>Q71</v>
      </c>
      <c r="F40" s="99" t="str">
        <f ca="1">IF(E40="","",VLOOKUP(E40,'Org List'!$J$9:$K$488,2,0))</f>
        <v>NHS England London</v>
      </c>
      <c r="G40" s="140">
        <f ca="1">IFERROR(IF((VLOOKUP($E40,'Res&amp;Reablement Backsheet'!$D$5:$W$183,G$9,FALSE))="","",(VLOOKUP($E40,'Res&amp;Reablement Backsheet'!$D$5:$W$183,G$9,FALSE))),"")</f>
        <v>0.85509499136442146</v>
      </c>
      <c r="H40" s="140">
        <f ca="1">IFERROR(IF((VLOOKUP($E40,'Res&amp;Reablement Backsheet'!$D$5:$W$183,H$9,FALSE))="","",(VLOOKUP($E40,'Res&amp;Reablement Backsheet'!$D$5:$W$183,H$9,FALSE))),"")</f>
        <v>0.8796757569937903</v>
      </c>
      <c r="I40" s="140">
        <f ca="1">IFERROR(IF((VLOOKUP($E40,'Res&amp;Reablement Backsheet'!$D$5:$W$183,I$9,FALSE))="","",(VLOOKUP($E40,'Res&amp;Reablement Backsheet'!$D$5:$W$183,I$9,FALSE))),"")</f>
        <v>0.87155519742143428</v>
      </c>
    </row>
    <row r="41" spans="1:9" ht="15" customHeight="1" x14ac:dyDescent="0.3">
      <c r="A41" s="56">
        <v>29</v>
      </c>
      <c r="B41" s="97" t="str">
        <f ca="1">IFERROR(IF((VLOOKUP($E41,'Org List'!$AJ$10:$AL$188,3,FALSE))="","",(VLOOKUP($E41,'Org List'!$AJ$10:$AL$188,3,FALSE))),"")</f>
        <v>London Commissioning Region</v>
      </c>
      <c r="C41" s="98" t="str">
        <f ca="1">IFERROR(IF((VLOOKUP($E41,'Org List'!$AO$10:$AQ$188,3,FALSE))="","",(VLOOKUP($E41,'Org List'!$AO$10:$AQ$188,3,FALSE))),"")</f>
        <v>London Region</v>
      </c>
      <c r="D41" s="99" t="str">
        <f ca="1">IFERROR(IF((VLOOKUP($E41,'Org List'!$AT$10:$AV$188,3,FALSE))="","",(VLOOKUP($E41,'Org List'!$AT$10:$AV$188,3,FALSE))),"")</f>
        <v>NHS England London</v>
      </c>
      <c r="E41" s="97" t="str">
        <f t="shared" ca="1" si="0"/>
        <v>E09000002</v>
      </c>
      <c r="F41" s="99" t="str">
        <f ca="1">IF(E41="","",VLOOKUP(E41,'Org List'!$J$9:$K$488,2,0))</f>
        <v>Barking and Dagenham</v>
      </c>
      <c r="G41" s="140">
        <f ca="1">IFERROR(IF((VLOOKUP($E41,'Res&amp;Reablement Backsheet'!$D$5:$W$183,G$9,FALSE))="","",(VLOOKUP($E41,'Res&amp;Reablement Backsheet'!$D$5:$W$183,G$9,FALSE))),"")</f>
        <v>0.88695652173913042</v>
      </c>
      <c r="H41" s="140">
        <f ca="1">IFERROR(IF((VLOOKUP($E41,'Res&amp;Reablement Backsheet'!$D$5:$W$183,H$9,FALSE))="","",(VLOOKUP($E41,'Res&amp;Reablement Backsheet'!$D$5:$W$183,H$9,FALSE))),"")</f>
        <v>0.84347826086956523</v>
      </c>
      <c r="I41" s="140">
        <f ca="1">IFERROR(IF((VLOOKUP($E41,'Res&amp;Reablement Backsheet'!$D$5:$W$183,I$9,FALSE))="","",(VLOOKUP($E41,'Res&amp;Reablement Backsheet'!$D$5:$W$183,I$9,FALSE))),"")</f>
        <v>0.93939393939393945</v>
      </c>
    </row>
    <row r="42" spans="1:9" ht="15" customHeight="1" x14ac:dyDescent="0.3">
      <c r="A42" s="56">
        <v>30</v>
      </c>
      <c r="B42" s="97" t="str">
        <f ca="1">IFERROR(IF((VLOOKUP($E42,'Org List'!$AJ$10:$AL$188,3,FALSE))="","",(VLOOKUP($E42,'Org List'!$AJ$10:$AL$188,3,FALSE))),"")</f>
        <v>London Commissioning Region</v>
      </c>
      <c r="C42" s="98" t="str">
        <f ca="1">IFERROR(IF((VLOOKUP($E42,'Org List'!$AO$10:$AQ$188,3,FALSE))="","",(VLOOKUP($E42,'Org List'!$AO$10:$AQ$188,3,FALSE))),"")</f>
        <v>London Region</v>
      </c>
      <c r="D42" s="99" t="str">
        <f ca="1">IFERROR(IF((VLOOKUP($E42,'Org List'!$AT$10:$AV$188,3,FALSE))="","",(VLOOKUP($E42,'Org List'!$AT$10:$AV$188,3,FALSE))),"")</f>
        <v>NHS England London</v>
      </c>
      <c r="E42" s="97" t="str">
        <f t="shared" ca="1" si="0"/>
        <v>E09000003</v>
      </c>
      <c r="F42" s="99" t="str">
        <f ca="1">IF(E42="","",VLOOKUP(E42,'Org List'!$J$9:$K$488,2,0))</f>
        <v>Barnet</v>
      </c>
      <c r="G42" s="140">
        <f ca="1">IFERROR(IF((VLOOKUP($E42,'Res&amp;Reablement Backsheet'!$D$5:$W$183,G$9,FALSE))="","",(VLOOKUP($E42,'Res&amp;Reablement Backsheet'!$D$5:$W$183,G$9,FALSE))),"")</f>
        <v>0.72289156626506024</v>
      </c>
      <c r="H42" s="140">
        <f ca="1">IFERROR(IF((VLOOKUP($E42,'Res&amp;Reablement Backsheet'!$D$5:$W$183,H$9,FALSE))="","",(VLOOKUP($E42,'Res&amp;Reablement Backsheet'!$D$5:$W$183,H$9,FALSE))),"")</f>
        <v>0.73580246913580249</v>
      </c>
      <c r="I42" s="140">
        <f ca="1">IFERROR(IF((VLOOKUP($E42,'Res&amp;Reablement Backsheet'!$D$5:$W$183,I$9,FALSE))="","",(VLOOKUP($E42,'Res&amp;Reablement Backsheet'!$D$5:$W$183,I$9,FALSE))),"")</f>
        <v>0.76190476190476186</v>
      </c>
    </row>
    <row r="43" spans="1:9" ht="15" customHeight="1" x14ac:dyDescent="0.3">
      <c r="A43" s="56">
        <v>31</v>
      </c>
      <c r="B43" s="97" t="str">
        <f ca="1">IFERROR(IF((VLOOKUP($E43,'Org List'!$AJ$10:$AL$188,3,FALSE))="","",(VLOOKUP($E43,'Org List'!$AJ$10:$AL$188,3,FALSE))),"")</f>
        <v>North of England Commissioning Region</v>
      </c>
      <c r="C43" s="98" t="str">
        <f ca="1">IFERROR(IF((VLOOKUP($E43,'Org List'!$AO$10:$AQ$188,3,FALSE))="","",(VLOOKUP($E43,'Org List'!$AO$10:$AQ$188,3,FALSE))),"")</f>
        <v>Yorkshire and The Humber Region</v>
      </c>
      <c r="D43" s="99" t="str">
        <f ca="1">IFERROR(IF((VLOOKUP($E43,'Org List'!$AT$10:$AV$188,3,FALSE))="","",(VLOOKUP($E43,'Org List'!$AT$10:$AV$188,3,FALSE))),"")</f>
        <v>NHS England North (Yorkshire And Humber)</v>
      </c>
      <c r="E43" s="97" t="str">
        <f t="shared" ca="1" si="0"/>
        <v>E08000016</v>
      </c>
      <c r="F43" s="99" t="str">
        <f ca="1">IF(E43="","",VLOOKUP(E43,'Org List'!$J$9:$K$488,2,0))</f>
        <v>Barnsley</v>
      </c>
      <c r="G43" s="140">
        <f ca="1">IFERROR(IF((VLOOKUP($E43,'Res&amp;Reablement Backsheet'!$D$5:$W$183,G$9,FALSE))="","",(VLOOKUP($E43,'Res&amp;Reablement Backsheet'!$D$5:$W$183,G$9,FALSE))),"")</f>
        <v>0.84057971014492749</v>
      </c>
      <c r="H43" s="140">
        <f ca="1">IFERROR(IF((VLOOKUP($E43,'Res&amp;Reablement Backsheet'!$D$5:$W$183,H$9,FALSE))="","",(VLOOKUP($E43,'Res&amp;Reablement Backsheet'!$D$5:$W$183,H$9,FALSE))),"")</f>
        <v>0.88</v>
      </c>
      <c r="I43" s="140">
        <f ca="1">IFERROR(IF((VLOOKUP($E43,'Res&amp;Reablement Backsheet'!$D$5:$W$183,I$9,FALSE))="","",(VLOOKUP($E43,'Res&amp;Reablement Backsheet'!$D$5:$W$183,I$9,FALSE))),"")</f>
        <v>0.80740740740740746</v>
      </c>
    </row>
    <row r="44" spans="1:9" ht="15" customHeight="1" x14ac:dyDescent="0.3">
      <c r="A44" s="56">
        <v>32</v>
      </c>
      <c r="B44" s="97" t="str">
        <f ca="1">IFERROR(IF((VLOOKUP($E44,'Org List'!$AJ$10:$AL$188,3,FALSE))="","",(VLOOKUP($E44,'Org List'!$AJ$10:$AL$188,3,FALSE))),"")</f>
        <v>South West England Commissioning Region</v>
      </c>
      <c r="C44" s="98" t="str">
        <f ca="1">IFERROR(IF((VLOOKUP($E44,'Org List'!$AO$10:$AQ$188,3,FALSE))="","",(VLOOKUP($E44,'Org List'!$AO$10:$AQ$188,3,FALSE))),"")</f>
        <v>South West Region</v>
      </c>
      <c r="D44" s="99" t="str">
        <f ca="1">IFERROR(IF((VLOOKUP($E44,'Org List'!$AT$10:$AV$188,3,FALSE))="","",(VLOOKUP($E44,'Org List'!$AT$10:$AV$188,3,FALSE))),"")</f>
        <v>NHS England South West (South West North)</v>
      </c>
      <c r="E44" s="97" t="str">
        <f t="shared" ref="E44:E75" ca="1" si="1">IF($A44&gt;$L$5-1,"",INDIRECT("'Comms by AT'!D"&amp;$A44+$L$4))</f>
        <v>E06000022</v>
      </c>
      <c r="F44" s="99" t="str">
        <f ca="1">IF(E44="","",VLOOKUP(E44,'Org List'!$J$9:$K$488,2,0))</f>
        <v>Bath and North East Somerset</v>
      </c>
      <c r="G44" s="140">
        <f ca="1">IFERROR(IF((VLOOKUP($E44,'Res&amp;Reablement Backsheet'!$D$5:$W$183,G$9,FALSE))="","",(VLOOKUP($E44,'Res&amp;Reablement Backsheet'!$D$5:$W$183,G$9,FALSE))),"")</f>
        <v>0.91324200913242004</v>
      </c>
      <c r="H44" s="140">
        <f ca="1">IFERROR(IF((VLOOKUP($E44,'Res&amp;Reablement Backsheet'!$D$5:$W$183,H$9,FALSE))="","",(VLOOKUP($E44,'Res&amp;Reablement Backsheet'!$D$5:$W$183,H$9,FALSE))),"")</f>
        <v>0.89090909090909087</v>
      </c>
      <c r="I44" s="140">
        <f ca="1">IFERROR(IF((VLOOKUP($E44,'Res&amp;Reablement Backsheet'!$D$5:$W$183,I$9,FALSE))="","",(VLOOKUP($E44,'Res&amp;Reablement Backsheet'!$D$5:$W$183,I$9,FALSE))),"")</f>
        <v>0.82399999999999995</v>
      </c>
    </row>
    <row r="45" spans="1:9" ht="15" customHeight="1" x14ac:dyDescent="0.3">
      <c r="A45" s="56">
        <v>33</v>
      </c>
      <c r="B45" s="97" t="str">
        <f ca="1">IFERROR(IF((VLOOKUP($E45,'Org List'!$AJ$10:$AL$188,3,FALSE))="","",(VLOOKUP($E45,'Org List'!$AJ$10:$AL$188,3,FALSE))),"")</f>
        <v>Midlands and East of England Commissioning Region</v>
      </c>
      <c r="C45" s="98" t="str">
        <f ca="1">IFERROR(IF((VLOOKUP($E45,'Org List'!$AO$10:$AQ$188,3,FALSE))="","",(VLOOKUP($E45,'Org List'!$AO$10:$AQ$188,3,FALSE))),"")</f>
        <v>East Region</v>
      </c>
      <c r="D45" s="99" t="str">
        <f ca="1">IFERROR(IF((VLOOKUP($E45,'Org List'!$AT$10:$AV$188,3,FALSE))="","",(VLOOKUP($E45,'Org List'!$AT$10:$AV$188,3,FALSE))),"")</f>
        <v>NHS England Midlands And East (Central Midlands)</v>
      </c>
      <c r="E45" s="97" t="str">
        <f t="shared" ca="1" si="1"/>
        <v>E06000055</v>
      </c>
      <c r="F45" s="99" t="str">
        <f ca="1">IF(E45="","",VLOOKUP(E45,'Org List'!$J$9:$K$488,2,0))</f>
        <v>Bedford</v>
      </c>
      <c r="G45" s="140">
        <f ca="1">IFERROR(IF((VLOOKUP($E45,'Res&amp;Reablement Backsheet'!$D$5:$W$183,G$9,FALSE))="","",(VLOOKUP($E45,'Res&amp;Reablement Backsheet'!$D$5:$W$183,G$9,FALSE))),"")</f>
        <v>0.8029197080291971</v>
      </c>
      <c r="H45" s="140">
        <f ca="1">IFERROR(IF((VLOOKUP($E45,'Res&amp;Reablement Backsheet'!$D$5:$W$183,H$9,FALSE))="","",(VLOOKUP($E45,'Res&amp;Reablement Backsheet'!$D$5:$W$183,H$9,FALSE))),"")</f>
        <v>0.85</v>
      </c>
      <c r="I45" s="140">
        <f ca="1">IFERROR(IF((VLOOKUP($E45,'Res&amp;Reablement Backsheet'!$D$5:$W$183,I$9,FALSE))="","",(VLOOKUP($E45,'Res&amp;Reablement Backsheet'!$D$5:$W$183,I$9,FALSE))),"")</f>
        <v>0.92090395480225984</v>
      </c>
    </row>
    <row r="46" spans="1:9" ht="15" customHeight="1" x14ac:dyDescent="0.3">
      <c r="A46" s="56">
        <v>34</v>
      </c>
      <c r="B46" s="97" t="str">
        <f ca="1">IFERROR(IF((VLOOKUP($E46,'Org List'!$AJ$10:$AL$188,3,FALSE))="","",(VLOOKUP($E46,'Org List'!$AJ$10:$AL$188,3,FALSE))),"")</f>
        <v>London Commissioning Region</v>
      </c>
      <c r="C46" s="98" t="str">
        <f ca="1">IFERROR(IF((VLOOKUP($E46,'Org List'!$AO$10:$AQ$188,3,FALSE))="","",(VLOOKUP($E46,'Org List'!$AO$10:$AQ$188,3,FALSE))),"")</f>
        <v>London Region</v>
      </c>
      <c r="D46" s="99" t="str">
        <f ca="1">IFERROR(IF((VLOOKUP($E46,'Org List'!$AT$10:$AV$188,3,FALSE))="","",(VLOOKUP($E46,'Org List'!$AT$10:$AV$188,3,FALSE))),"")</f>
        <v>NHS England London</v>
      </c>
      <c r="E46" s="97" t="str">
        <f t="shared" ca="1" si="1"/>
        <v>E09000004</v>
      </c>
      <c r="F46" s="99" t="str">
        <f ca="1">IF(E46="","",VLOOKUP(E46,'Org List'!$J$9:$K$488,2,0))</f>
        <v>Bexley</v>
      </c>
      <c r="G46" s="140">
        <f ca="1">IFERROR(IF((VLOOKUP($E46,'Res&amp;Reablement Backsheet'!$D$5:$W$183,G$9,FALSE))="","",(VLOOKUP($E46,'Res&amp;Reablement Backsheet'!$D$5:$W$183,G$9,FALSE))),"")</f>
        <v>0.85599999999999998</v>
      </c>
      <c r="H46" s="140">
        <f ca="1">IFERROR(IF((VLOOKUP($E46,'Res&amp;Reablement Backsheet'!$D$5:$W$183,H$9,FALSE))="","",(VLOOKUP($E46,'Res&amp;Reablement Backsheet'!$D$5:$W$183,H$9,FALSE))),"")</f>
        <v>0.9</v>
      </c>
      <c r="I46" s="140">
        <f ca="1">IFERROR(IF((VLOOKUP($E46,'Res&amp;Reablement Backsheet'!$D$5:$W$183,I$9,FALSE))="","",(VLOOKUP($E46,'Res&amp;Reablement Backsheet'!$D$5:$W$183,I$9,FALSE))),"")</f>
        <v>0.90445859872611467</v>
      </c>
    </row>
    <row r="47" spans="1:9" ht="15" customHeight="1" x14ac:dyDescent="0.3">
      <c r="A47" s="56">
        <v>35</v>
      </c>
      <c r="B47" s="97" t="str">
        <f ca="1">IFERROR(IF((VLOOKUP($E47,'Org List'!$AJ$10:$AL$188,3,FALSE))="","",(VLOOKUP($E47,'Org List'!$AJ$10:$AL$188,3,FALSE))),"")</f>
        <v>Midlands and East of England Commissioning Region</v>
      </c>
      <c r="C47" s="98" t="str">
        <f ca="1">IFERROR(IF((VLOOKUP($E47,'Org List'!$AO$10:$AQ$188,3,FALSE))="","",(VLOOKUP($E47,'Org List'!$AO$10:$AQ$188,3,FALSE))),"")</f>
        <v>West Midlands Region</v>
      </c>
      <c r="D47" s="99" t="str">
        <f ca="1">IFERROR(IF((VLOOKUP($E47,'Org List'!$AT$10:$AV$188,3,FALSE))="","",(VLOOKUP($E47,'Org List'!$AT$10:$AV$188,3,FALSE))),"")</f>
        <v>NHS England Midlands And East (West Midlands)</v>
      </c>
      <c r="E47" s="97" t="str">
        <f t="shared" ca="1" si="1"/>
        <v>E08000025</v>
      </c>
      <c r="F47" s="99" t="str">
        <f ca="1">IF(E47="","",VLOOKUP(E47,'Org List'!$J$9:$K$488,2,0))</f>
        <v>Birmingham</v>
      </c>
      <c r="G47" s="140">
        <f ca="1">IFERROR(IF((VLOOKUP($E47,'Res&amp;Reablement Backsheet'!$D$5:$W$183,G$9,FALSE))="","",(VLOOKUP($E47,'Res&amp;Reablement Backsheet'!$D$5:$W$183,G$9,FALSE))),"")</f>
        <v>0.77534246575342469</v>
      </c>
      <c r="H47" s="140">
        <f ca="1">IFERROR(IF((VLOOKUP($E47,'Res&amp;Reablement Backsheet'!$D$5:$W$183,H$9,FALSE))="","",(VLOOKUP($E47,'Res&amp;Reablement Backsheet'!$D$5:$W$183,H$9,FALSE))),"")</f>
        <v>0.8</v>
      </c>
      <c r="I47" s="140">
        <f ca="1">IFERROR(IF((VLOOKUP($E47,'Res&amp;Reablement Backsheet'!$D$5:$W$183,I$9,FALSE))="","",(VLOOKUP($E47,'Res&amp;Reablement Backsheet'!$D$5:$W$183,I$9,FALSE))),"")</f>
        <v>0.73096446700507611</v>
      </c>
    </row>
    <row r="48" spans="1:9" ht="15" customHeight="1" x14ac:dyDescent="0.3">
      <c r="A48" s="56">
        <v>36</v>
      </c>
      <c r="B48" s="97" t="str">
        <f ca="1">IFERROR(IF((VLOOKUP($E48,'Org List'!$AJ$10:$AL$188,3,FALSE))="","",(VLOOKUP($E48,'Org List'!$AJ$10:$AL$188,3,FALSE))),"")</f>
        <v>North of England Commissioning Region</v>
      </c>
      <c r="C48" s="98" t="str">
        <f ca="1">IFERROR(IF((VLOOKUP($E48,'Org List'!$AO$10:$AQ$188,3,FALSE))="","",(VLOOKUP($E48,'Org List'!$AO$10:$AQ$188,3,FALSE))),"")</f>
        <v>North West Region</v>
      </c>
      <c r="D48" s="99" t="str">
        <f ca="1">IFERROR(IF((VLOOKUP($E48,'Org List'!$AT$10:$AV$188,3,FALSE))="","",(VLOOKUP($E48,'Org List'!$AT$10:$AV$188,3,FALSE))),"")</f>
        <v>NHS England North (Lancashire)</v>
      </c>
      <c r="E48" s="97" t="str">
        <f t="shared" ca="1" si="1"/>
        <v>E06000008</v>
      </c>
      <c r="F48" s="99" t="str">
        <f ca="1">IF(E48="","",VLOOKUP(E48,'Org List'!$J$9:$K$488,2,0))</f>
        <v>Blackburn with Darwen</v>
      </c>
      <c r="G48" s="140">
        <f ca="1">IFERROR(IF((VLOOKUP($E48,'Res&amp;Reablement Backsheet'!$D$5:$W$183,G$9,FALSE))="","",(VLOOKUP($E48,'Res&amp;Reablement Backsheet'!$D$5:$W$183,G$9,FALSE))),"")</f>
        <v>0.93043478260869561</v>
      </c>
      <c r="H48" s="140">
        <f ca="1">IFERROR(IF((VLOOKUP($E48,'Res&amp;Reablement Backsheet'!$D$5:$W$183,H$9,FALSE))="","",(VLOOKUP($E48,'Res&amp;Reablement Backsheet'!$D$5:$W$183,H$9,FALSE))),"")</f>
        <v>0.91428571428571426</v>
      </c>
      <c r="I48" s="140">
        <f ca="1">IFERROR(IF((VLOOKUP($E48,'Res&amp;Reablement Backsheet'!$D$5:$W$183,I$9,FALSE))="","",(VLOOKUP($E48,'Res&amp;Reablement Backsheet'!$D$5:$W$183,I$9,FALSE))),"")</f>
        <v>0.83168316831683164</v>
      </c>
    </row>
    <row r="49" spans="1:9" ht="15" customHeight="1" x14ac:dyDescent="0.3">
      <c r="A49" s="56">
        <v>37</v>
      </c>
      <c r="B49" s="97" t="str">
        <f ca="1">IFERROR(IF((VLOOKUP($E49,'Org List'!$AJ$10:$AL$188,3,FALSE))="","",(VLOOKUP($E49,'Org List'!$AJ$10:$AL$188,3,FALSE))),"")</f>
        <v>North of England Commissioning Region</v>
      </c>
      <c r="C49" s="98" t="str">
        <f ca="1">IFERROR(IF((VLOOKUP($E49,'Org List'!$AO$10:$AQ$188,3,FALSE))="","",(VLOOKUP($E49,'Org List'!$AO$10:$AQ$188,3,FALSE))),"")</f>
        <v>North West Region</v>
      </c>
      <c r="D49" s="99" t="str">
        <f ca="1">IFERROR(IF((VLOOKUP($E49,'Org List'!$AT$10:$AV$188,3,FALSE))="","",(VLOOKUP($E49,'Org List'!$AT$10:$AV$188,3,FALSE))),"")</f>
        <v>NHS England North (Lancashire)</v>
      </c>
      <c r="E49" s="97" t="str">
        <f t="shared" ca="1" si="1"/>
        <v>E06000009</v>
      </c>
      <c r="F49" s="99" t="str">
        <f ca="1">IF(E49="","",VLOOKUP(E49,'Org List'!$J$9:$K$488,2,0))</f>
        <v>Blackpool</v>
      </c>
      <c r="G49" s="140">
        <f ca="1">IFERROR(IF((VLOOKUP($E49,'Res&amp;Reablement Backsheet'!$D$5:$W$183,G$9,FALSE))="","",(VLOOKUP($E49,'Res&amp;Reablement Backsheet'!$D$5:$W$183,G$9,FALSE))),"")</f>
        <v>0.83916083916083917</v>
      </c>
      <c r="H49" s="140">
        <f ca="1">IFERROR(IF((VLOOKUP($E49,'Res&amp;Reablement Backsheet'!$D$5:$W$183,H$9,FALSE))="","",(VLOOKUP($E49,'Res&amp;Reablement Backsheet'!$D$5:$W$183,H$9,FALSE))),"")</f>
        <v>0.85</v>
      </c>
      <c r="I49" s="140">
        <f ca="1">IFERROR(IF((VLOOKUP($E49,'Res&amp;Reablement Backsheet'!$D$5:$W$183,I$9,FALSE))="","",(VLOOKUP($E49,'Res&amp;Reablement Backsheet'!$D$5:$W$183,I$9,FALSE))),"")</f>
        <v>0.90441176470588236</v>
      </c>
    </row>
    <row r="50" spans="1:9" ht="15" customHeight="1" x14ac:dyDescent="0.3">
      <c r="A50" s="56">
        <v>38</v>
      </c>
      <c r="B50" s="97" t="str">
        <f ca="1">IFERROR(IF((VLOOKUP($E50,'Org List'!$AJ$10:$AL$188,3,FALSE))="","",(VLOOKUP($E50,'Org List'!$AJ$10:$AL$188,3,FALSE))),"")</f>
        <v>North of England Commissioning Region</v>
      </c>
      <c r="C50" s="98" t="str">
        <f ca="1">IFERROR(IF((VLOOKUP($E50,'Org List'!$AO$10:$AQ$188,3,FALSE))="","",(VLOOKUP($E50,'Org List'!$AO$10:$AQ$188,3,FALSE))),"")</f>
        <v>North West Region</v>
      </c>
      <c r="D50" s="99" t="str">
        <f ca="1">IFERROR(IF((VLOOKUP($E50,'Org List'!$AT$10:$AV$188,3,FALSE))="","",(VLOOKUP($E50,'Org List'!$AT$10:$AV$188,3,FALSE))),"")</f>
        <v>NHS England North (Greater Manchester)</v>
      </c>
      <c r="E50" s="97" t="str">
        <f t="shared" ca="1" si="1"/>
        <v>E08000001</v>
      </c>
      <c r="F50" s="99" t="str">
        <f ca="1">IF(E50="","",VLOOKUP(E50,'Org List'!$J$9:$K$488,2,0))</f>
        <v>Bolton</v>
      </c>
      <c r="G50" s="140">
        <f ca="1">IFERROR(IF((VLOOKUP($E50,'Res&amp;Reablement Backsheet'!$D$5:$W$183,G$9,FALSE))="","",(VLOOKUP($E50,'Res&amp;Reablement Backsheet'!$D$5:$W$183,G$9,FALSE))),"")</f>
        <v>0.62895927601809953</v>
      </c>
      <c r="H50" s="140">
        <f ca="1">IFERROR(IF((VLOOKUP($E50,'Res&amp;Reablement Backsheet'!$D$5:$W$183,H$9,FALSE))="","",(VLOOKUP($E50,'Res&amp;Reablement Backsheet'!$D$5:$W$183,H$9,FALSE))),"")</f>
        <v>0.67452830188679247</v>
      </c>
      <c r="I50" s="140">
        <f ca="1">IFERROR(IF((VLOOKUP($E50,'Res&amp;Reablement Backsheet'!$D$5:$W$183,I$9,FALSE))="","",(VLOOKUP($E50,'Res&amp;Reablement Backsheet'!$D$5:$W$183,I$9,FALSE))),"")</f>
        <v>0.77637130801687759</v>
      </c>
    </row>
    <row r="51" spans="1:9" ht="15" customHeight="1" x14ac:dyDescent="0.3">
      <c r="A51" s="56">
        <v>39</v>
      </c>
      <c r="B51" s="97" t="str">
        <f ca="1">IFERROR(IF((VLOOKUP($E51,'Org List'!$AJ$10:$AL$188,3,FALSE))="","",(VLOOKUP($E51,'Org List'!$AJ$10:$AL$188,3,FALSE))),"")</f>
        <v>South West England Commissioning Region</v>
      </c>
      <c r="C51" s="98" t="str">
        <f ca="1">IFERROR(IF((VLOOKUP($E51,'Org List'!$AO$10:$AQ$188,3,FALSE))="","",(VLOOKUP($E51,'Org List'!$AO$10:$AQ$188,3,FALSE))),"")</f>
        <v>South West Region</v>
      </c>
      <c r="D51" s="99" t="str">
        <f ca="1">IFERROR(IF((VLOOKUP($E51,'Org List'!$AT$10:$AV$188,3,FALSE))="","",(VLOOKUP($E51,'Org List'!$AT$10:$AV$188,3,FALSE))),"")</f>
        <v>NHS England South West (South West South)</v>
      </c>
      <c r="E51" s="97" t="str">
        <f t="shared" ca="1" si="1"/>
        <v>E06000028 &amp; E06000029</v>
      </c>
      <c r="F51" s="99" t="str">
        <f ca="1">IF(E51="","",VLOOKUP(E51,'Org List'!$J$9:$K$488,2,0))</f>
        <v>Bournemouth &amp; Poole</v>
      </c>
      <c r="G51" s="140">
        <f ca="1">IFERROR(IF((VLOOKUP($E51,'Res&amp;Reablement Backsheet'!$D$5:$W$183,G$9,FALSE))="","",(VLOOKUP($E51,'Res&amp;Reablement Backsheet'!$D$5:$W$183,G$9,FALSE))),"")</f>
        <v>0.76323987538940807</v>
      </c>
      <c r="H51" s="140">
        <f ca="1">IFERROR(IF((VLOOKUP($E51,'Res&amp;Reablement Backsheet'!$D$5:$W$183,H$9,FALSE))="","",(VLOOKUP($E51,'Res&amp;Reablement Backsheet'!$D$5:$W$183,H$9,FALSE))),"")</f>
        <v>0.79721115537848608</v>
      </c>
      <c r="I51" s="140">
        <f ca="1">IFERROR(IF((VLOOKUP($E51,'Res&amp;Reablement Backsheet'!$D$5:$W$183,I$9,FALSE))="","",(VLOOKUP($E51,'Res&amp;Reablement Backsheet'!$D$5:$W$183,I$9,FALSE))),"")</f>
        <v>0.64022140221402213</v>
      </c>
    </row>
    <row r="52" spans="1:9" ht="15" customHeight="1" x14ac:dyDescent="0.3">
      <c r="A52" s="56">
        <v>40</v>
      </c>
      <c r="B52" s="97" t="str">
        <f ca="1">IFERROR(IF((VLOOKUP($E52,'Org List'!$AJ$10:$AL$188,3,FALSE))="","",(VLOOKUP($E52,'Org List'!$AJ$10:$AL$188,3,FALSE))),"")</f>
        <v>South East England Commissioning Region</v>
      </c>
      <c r="C52" s="98" t="str">
        <f ca="1">IFERROR(IF((VLOOKUP($E52,'Org List'!$AO$10:$AQ$188,3,FALSE))="","",(VLOOKUP($E52,'Org List'!$AO$10:$AQ$188,3,FALSE))),"")</f>
        <v>South East Region</v>
      </c>
      <c r="D52" s="99" t="str">
        <f ca="1">IFERROR(IF((VLOOKUP($E52,'Org List'!$AT$10:$AV$188,3,FALSE))="","",(VLOOKUP($E52,'Org List'!$AT$10:$AV$188,3,FALSE))),"")</f>
        <v>NHS England South East (Hampshire, Isle of Wight and Thames Valley)</v>
      </c>
      <c r="E52" s="97" t="str">
        <f t="shared" ca="1" si="1"/>
        <v>E06000036</v>
      </c>
      <c r="F52" s="99" t="str">
        <f ca="1">IF(E52="","",VLOOKUP(E52,'Org List'!$J$9:$K$488,2,0))</f>
        <v>Bracknell Forest</v>
      </c>
      <c r="G52" s="140">
        <f ca="1">IFERROR(IF((VLOOKUP($E52,'Res&amp;Reablement Backsheet'!$D$5:$W$183,G$9,FALSE))="","",(VLOOKUP($E52,'Res&amp;Reablement Backsheet'!$D$5:$W$183,G$9,FALSE))),"")</f>
        <v>0.90816326530612246</v>
      </c>
      <c r="H52" s="140">
        <f ca="1">IFERROR(IF((VLOOKUP($E52,'Res&amp;Reablement Backsheet'!$D$5:$W$183,H$9,FALSE))="","",(VLOOKUP($E52,'Res&amp;Reablement Backsheet'!$D$5:$W$183,H$9,FALSE))),"")</f>
        <v>0.8125</v>
      </c>
      <c r="I52" s="140">
        <f ca="1">IFERROR(IF((VLOOKUP($E52,'Res&amp;Reablement Backsheet'!$D$5:$W$183,I$9,FALSE))="","",(VLOOKUP($E52,'Res&amp;Reablement Backsheet'!$D$5:$W$183,I$9,FALSE))),"")</f>
        <v>0.87037037037037035</v>
      </c>
    </row>
    <row r="53" spans="1:9" ht="15" customHeight="1" x14ac:dyDescent="0.3">
      <c r="A53" s="56">
        <v>41</v>
      </c>
      <c r="B53" s="97" t="str">
        <f ca="1">IFERROR(IF((VLOOKUP($E53,'Org List'!$AJ$10:$AL$188,3,FALSE))="","",(VLOOKUP($E53,'Org List'!$AJ$10:$AL$188,3,FALSE))),"")</f>
        <v>North of England Commissioning Region</v>
      </c>
      <c r="C53" s="98" t="str">
        <f ca="1">IFERROR(IF((VLOOKUP($E53,'Org List'!$AO$10:$AQ$188,3,FALSE))="","",(VLOOKUP($E53,'Org List'!$AO$10:$AQ$188,3,FALSE))),"")</f>
        <v>Yorkshire and The Humber Region</v>
      </c>
      <c r="D53" s="99" t="str">
        <f ca="1">IFERROR(IF((VLOOKUP($E53,'Org List'!$AT$10:$AV$188,3,FALSE))="","",(VLOOKUP($E53,'Org List'!$AT$10:$AV$188,3,FALSE))),"")</f>
        <v>NHS England North (Yorkshire And Humber)</v>
      </c>
      <c r="E53" s="97" t="str">
        <f t="shared" ca="1" si="1"/>
        <v>E08000032</v>
      </c>
      <c r="F53" s="99" t="str">
        <f ca="1">IF(E53="","",VLOOKUP(E53,'Org List'!$J$9:$K$488,2,0))</f>
        <v>Bradford</v>
      </c>
      <c r="G53" s="140">
        <f ca="1">IFERROR(IF((VLOOKUP($E53,'Res&amp;Reablement Backsheet'!$D$5:$W$183,G$9,FALSE))="","",(VLOOKUP($E53,'Res&amp;Reablement Backsheet'!$D$5:$W$183,G$9,FALSE))),"")</f>
        <v>0.87833827893175076</v>
      </c>
      <c r="H53" s="140">
        <f ca="1">IFERROR(IF((VLOOKUP($E53,'Res&amp;Reablement Backsheet'!$D$5:$W$183,H$9,FALSE))="","",(VLOOKUP($E53,'Res&amp;Reablement Backsheet'!$D$5:$W$183,H$9,FALSE))),"")</f>
        <v>0.9</v>
      </c>
      <c r="I53" s="140">
        <f ca="1">IFERROR(IF((VLOOKUP($E53,'Res&amp;Reablement Backsheet'!$D$5:$W$183,I$9,FALSE))="","",(VLOOKUP($E53,'Res&amp;Reablement Backsheet'!$D$5:$W$183,I$9,FALSE))),"")</f>
        <v>0.87898089171974525</v>
      </c>
    </row>
    <row r="54" spans="1:9" ht="15" customHeight="1" x14ac:dyDescent="0.3">
      <c r="A54" s="56">
        <v>42</v>
      </c>
      <c r="B54" s="97" t="str">
        <f ca="1">IFERROR(IF((VLOOKUP($E54,'Org List'!$AJ$10:$AL$188,3,FALSE))="","",(VLOOKUP($E54,'Org List'!$AJ$10:$AL$188,3,FALSE))),"")</f>
        <v>London Commissioning Region</v>
      </c>
      <c r="C54" s="98" t="str">
        <f ca="1">IFERROR(IF((VLOOKUP($E54,'Org List'!$AO$10:$AQ$188,3,FALSE))="","",(VLOOKUP($E54,'Org List'!$AO$10:$AQ$188,3,FALSE))),"")</f>
        <v>London Region</v>
      </c>
      <c r="D54" s="99" t="str">
        <f ca="1">IFERROR(IF((VLOOKUP($E54,'Org List'!$AT$10:$AV$188,3,FALSE))="","",(VLOOKUP($E54,'Org List'!$AT$10:$AV$188,3,FALSE))),"")</f>
        <v>NHS England London</v>
      </c>
      <c r="E54" s="97" t="str">
        <f t="shared" ca="1" si="1"/>
        <v>E09000005</v>
      </c>
      <c r="F54" s="99" t="str">
        <f ca="1">IF(E54="","",VLOOKUP(E54,'Org List'!$J$9:$K$488,2,0))</f>
        <v>Brent</v>
      </c>
      <c r="G54" s="140">
        <f ca="1">IFERROR(IF((VLOOKUP($E54,'Res&amp;Reablement Backsheet'!$D$5:$W$183,G$9,FALSE))="","",(VLOOKUP($E54,'Res&amp;Reablement Backsheet'!$D$5:$W$183,G$9,FALSE))),"")</f>
        <v>0.90384615384615385</v>
      </c>
      <c r="H54" s="140">
        <f ca="1">IFERROR(IF((VLOOKUP($E54,'Res&amp;Reablement Backsheet'!$D$5:$W$183,H$9,FALSE))="","",(VLOOKUP($E54,'Res&amp;Reablement Backsheet'!$D$5:$W$183,H$9,FALSE))),"")</f>
        <v>0.91002570694087404</v>
      </c>
      <c r="I54" s="140">
        <f ca="1">IFERROR(IF((VLOOKUP($E54,'Res&amp;Reablement Backsheet'!$D$5:$W$183,I$9,FALSE))="","",(VLOOKUP($E54,'Res&amp;Reablement Backsheet'!$D$5:$W$183,I$9,FALSE))),"")</f>
        <v>0.88557213930348255</v>
      </c>
    </row>
    <row r="55" spans="1:9" ht="15" customHeight="1" x14ac:dyDescent="0.3">
      <c r="A55" s="56">
        <v>43</v>
      </c>
      <c r="B55" s="97" t="str">
        <f ca="1">IFERROR(IF((VLOOKUP($E55,'Org List'!$AJ$10:$AL$188,3,FALSE))="","",(VLOOKUP($E55,'Org List'!$AJ$10:$AL$188,3,FALSE))),"")</f>
        <v>South East England Commissioning Region</v>
      </c>
      <c r="C55" s="98" t="str">
        <f ca="1">IFERROR(IF((VLOOKUP($E55,'Org List'!$AO$10:$AQ$188,3,FALSE))="","",(VLOOKUP($E55,'Org List'!$AO$10:$AQ$188,3,FALSE))),"")</f>
        <v>South East Region</v>
      </c>
      <c r="D55" s="99" t="str">
        <f ca="1">IFERROR(IF((VLOOKUP($E55,'Org List'!$AT$10:$AV$188,3,FALSE))="","",(VLOOKUP($E55,'Org List'!$AT$10:$AV$188,3,FALSE))),"")</f>
        <v>NHS England South East (Kent, Surrey and Sussex)</v>
      </c>
      <c r="E55" s="97" t="str">
        <f t="shared" ca="1" si="1"/>
        <v>E06000043</v>
      </c>
      <c r="F55" s="99" t="str">
        <f ca="1">IF(E55="","",VLOOKUP(E55,'Org List'!$J$9:$K$488,2,0))</f>
        <v>Brighton and Hove</v>
      </c>
      <c r="G55" s="140">
        <f ca="1">IFERROR(IF((VLOOKUP($E55,'Res&amp;Reablement Backsheet'!$D$5:$W$183,G$9,FALSE))="","",(VLOOKUP($E55,'Res&amp;Reablement Backsheet'!$D$5:$W$183,G$9,FALSE))),"")</f>
        <v>0.77230046948356812</v>
      </c>
      <c r="H55" s="140">
        <f ca="1">IFERROR(IF((VLOOKUP($E55,'Res&amp;Reablement Backsheet'!$D$5:$W$183,H$9,FALSE))="","",(VLOOKUP($E55,'Res&amp;Reablement Backsheet'!$D$5:$W$183,H$9,FALSE))),"")</f>
        <v>0.84037558685446012</v>
      </c>
      <c r="I55" s="140">
        <f ca="1">IFERROR(IF((VLOOKUP($E55,'Res&amp;Reablement Backsheet'!$D$5:$W$183,I$9,FALSE))="","",(VLOOKUP($E55,'Res&amp;Reablement Backsheet'!$D$5:$W$183,I$9,FALSE))),"")</f>
        <v>0.79421768707482998</v>
      </c>
    </row>
    <row r="56" spans="1:9" ht="15" customHeight="1" x14ac:dyDescent="0.3">
      <c r="A56" s="56">
        <v>44</v>
      </c>
      <c r="B56" s="97" t="str">
        <f ca="1">IFERROR(IF((VLOOKUP($E56,'Org List'!$AJ$10:$AL$188,3,FALSE))="","",(VLOOKUP($E56,'Org List'!$AJ$10:$AL$188,3,FALSE))),"")</f>
        <v>South West England Commissioning Region</v>
      </c>
      <c r="C56" s="98" t="str">
        <f ca="1">IFERROR(IF((VLOOKUP($E56,'Org List'!$AO$10:$AQ$188,3,FALSE))="","",(VLOOKUP($E56,'Org List'!$AO$10:$AQ$188,3,FALSE))),"")</f>
        <v>South West Region</v>
      </c>
      <c r="D56" s="99" t="str">
        <f ca="1">IFERROR(IF((VLOOKUP($E56,'Org List'!$AT$10:$AV$188,3,FALSE))="","",(VLOOKUP($E56,'Org List'!$AT$10:$AV$188,3,FALSE))),"")</f>
        <v>NHS England South West (South West North)</v>
      </c>
      <c r="E56" s="97" t="str">
        <f t="shared" ca="1" si="1"/>
        <v>E06000023</v>
      </c>
      <c r="F56" s="99" t="str">
        <f ca="1">IF(E56="","",VLOOKUP(E56,'Org List'!$J$9:$K$488,2,0))</f>
        <v>Bristol, City of</v>
      </c>
      <c r="G56" s="140">
        <f ca="1">IFERROR(IF((VLOOKUP($E56,'Res&amp;Reablement Backsheet'!$D$5:$W$183,G$9,FALSE))="","",(VLOOKUP($E56,'Res&amp;Reablement Backsheet'!$D$5:$W$183,G$9,FALSE))),"")</f>
        <v>0.85396039603960394</v>
      </c>
      <c r="H56" s="140">
        <f ca="1">IFERROR(IF((VLOOKUP($E56,'Res&amp;Reablement Backsheet'!$D$5:$W$183,H$9,FALSE))="","",(VLOOKUP($E56,'Res&amp;Reablement Backsheet'!$D$5:$W$183,H$9,FALSE))),"")</f>
        <v>0.87142857142857144</v>
      </c>
      <c r="I56" s="140">
        <f ca="1">IFERROR(IF((VLOOKUP($E56,'Res&amp;Reablement Backsheet'!$D$5:$W$183,I$9,FALSE))="","",(VLOOKUP($E56,'Res&amp;Reablement Backsheet'!$D$5:$W$183,I$9,FALSE))),"")</f>
        <v>0.85403726708074534</v>
      </c>
    </row>
    <row r="57" spans="1:9" ht="15" customHeight="1" x14ac:dyDescent="0.3">
      <c r="A57" s="56">
        <v>45</v>
      </c>
      <c r="B57" s="97" t="str">
        <f ca="1">IFERROR(IF((VLOOKUP($E57,'Org List'!$AJ$10:$AL$188,3,FALSE))="","",(VLOOKUP($E57,'Org List'!$AJ$10:$AL$188,3,FALSE))),"")</f>
        <v>London Commissioning Region</v>
      </c>
      <c r="C57" s="98" t="str">
        <f ca="1">IFERROR(IF((VLOOKUP($E57,'Org List'!$AO$10:$AQ$188,3,FALSE))="","",(VLOOKUP($E57,'Org List'!$AO$10:$AQ$188,3,FALSE))),"")</f>
        <v>London Region</v>
      </c>
      <c r="D57" s="99" t="str">
        <f ca="1">IFERROR(IF((VLOOKUP($E57,'Org List'!$AT$10:$AV$188,3,FALSE))="","",(VLOOKUP($E57,'Org List'!$AT$10:$AV$188,3,FALSE))),"")</f>
        <v>NHS England London</v>
      </c>
      <c r="E57" s="97" t="str">
        <f t="shared" ca="1" si="1"/>
        <v>E09000006</v>
      </c>
      <c r="F57" s="99" t="str">
        <f ca="1">IF(E57="","",VLOOKUP(E57,'Org List'!$J$9:$K$488,2,0))</f>
        <v>Bromley</v>
      </c>
      <c r="G57" s="140">
        <f ca="1">IFERROR(IF((VLOOKUP($E57,'Res&amp;Reablement Backsheet'!$D$5:$W$183,G$9,FALSE))="","",(VLOOKUP($E57,'Res&amp;Reablement Backsheet'!$D$5:$W$183,G$9,FALSE))),"")</f>
        <v>0.87272727272727268</v>
      </c>
      <c r="H57" s="140">
        <f ca="1">IFERROR(IF((VLOOKUP($E57,'Res&amp;Reablement Backsheet'!$D$5:$W$183,H$9,FALSE))="","",(VLOOKUP($E57,'Res&amp;Reablement Backsheet'!$D$5:$W$183,H$9,FALSE))),"")</f>
        <v>0.90101010101010104</v>
      </c>
      <c r="I57" s="140">
        <f ca="1">IFERROR(IF((VLOOKUP($E57,'Res&amp;Reablement Backsheet'!$D$5:$W$183,I$9,FALSE))="","",(VLOOKUP($E57,'Res&amp;Reablement Backsheet'!$D$5:$W$183,I$9,FALSE))),"")</f>
        <v>0.91262135922330101</v>
      </c>
    </row>
    <row r="58" spans="1:9" ht="15" customHeight="1" x14ac:dyDescent="0.3">
      <c r="A58" s="56">
        <v>46</v>
      </c>
      <c r="B58" s="97" t="str">
        <f ca="1">IFERROR(IF((VLOOKUP($E58,'Org List'!$AJ$10:$AL$188,3,FALSE))="","",(VLOOKUP($E58,'Org List'!$AJ$10:$AL$188,3,FALSE))),"")</f>
        <v>South East England Commissioning Region</v>
      </c>
      <c r="C58" s="98" t="str">
        <f ca="1">IFERROR(IF((VLOOKUP($E58,'Org List'!$AO$10:$AQ$188,3,FALSE))="","",(VLOOKUP($E58,'Org List'!$AO$10:$AQ$188,3,FALSE))),"")</f>
        <v>South East Region</v>
      </c>
      <c r="D58" s="99" t="str">
        <f ca="1">IFERROR(IF((VLOOKUP($E58,'Org List'!$AT$10:$AV$188,3,FALSE))="","",(VLOOKUP($E58,'Org List'!$AT$10:$AV$188,3,FALSE))),"")</f>
        <v>NHS England South East (Hampshire, Isle of Wight and Thames Valley)</v>
      </c>
      <c r="E58" s="97" t="str">
        <f t="shared" ca="1" si="1"/>
        <v>E10000002</v>
      </c>
      <c r="F58" s="99" t="str">
        <f ca="1">IF(E58="","",VLOOKUP(E58,'Org List'!$J$9:$K$488,2,0))</f>
        <v>Buckinghamshire</v>
      </c>
      <c r="G58" s="140">
        <f ca="1">IFERROR(IF((VLOOKUP($E58,'Res&amp;Reablement Backsheet'!$D$5:$W$183,G$9,FALSE))="","",(VLOOKUP($E58,'Res&amp;Reablement Backsheet'!$D$5:$W$183,G$9,FALSE))),"")</f>
        <v>0.75185185185185188</v>
      </c>
      <c r="H58" s="140">
        <f ca="1">IFERROR(IF((VLOOKUP($E58,'Res&amp;Reablement Backsheet'!$D$5:$W$183,H$9,FALSE))="","",(VLOOKUP($E58,'Res&amp;Reablement Backsheet'!$D$5:$W$183,H$9,FALSE))),"")</f>
        <v>0.75036927621861149</v>
      </c>
      <c r="I58" s="140">
        <f ca="1">IFERROR(IF((VLOOKUP($E58,'Res&amp;Reablement Backsheet'!$D$5:$W$183,I$9,FALSE))="","",(VLOOKUP($E58,'Res&amp;Reablement Backsheet'!$D$5:$W$183,I$9,FALSE))),"")</f>
        <v>0.66334164588528677</v>
      </c>
    </row>
    <row r="59" spans="1:9" ht="15" customHeight="1" x14ac:dyDescent="0.3">
      <c r="A59" s="56">
        <v>47</v>
      </c>
      <c r="B59" s="97" t="str">
        <f ca="1">IFERROR(IF((VLOOKUP($E59,'Org List'!$AJ$10:$AL$188,3,FALSE))="","",(VLOOKUP($E59,'Org List'!$AJ$10:$AL$188,3,FALSE))),"")</f>
        <v>North of England Commissioning Region</v>
      </c>
      <c r="C59" s="98" t="str">
        <f ca="1">IFERROR(IF((VLOOKUP($E59,'Org List'!$AO$10:$AQ$188,3,FALSE))="","",(VLOOKUP($E59,'Org List'!$AO$10:$AQ$188,3,FALSE))),"")</f>
        <v>North West Region</v>
      </c>
      <c r="D59" s="99" t="str">
        <f ca="1">IFERROR(IF((VLOOKUP($E59,'Org List'!$AT$10:$AV$188,3,FALSE))="","",(VLOOKUP($E59,'Org List'!$AT$10:$AV$188,3,FALSE))),"")</f>
        <v>NHS England North (Greater Manchester)</v>
      </c>
      <c r="E59" s="97" t="str">
        <f t="shared" ca="1" si="1"/>
        <v>E08000002</v>
      </c>
      <c r="F59" s="99" t="str">
        <f ca="1">IF(E59="","",VLOOKUP(E59,'Org List'!$J$9:$K$488,2,0))</f>
        <v>Bury</v>
      </c>
      <c r="G59" s="140">
        <f ca="1">IFERROR(IF((VLOOKUP($E59,'Res&amp;Reablement Backsheet'!$D$5:$W$183,G$9,FALSE))="","",(VLOOKUP($E59,'Res&amp;Reablement Backsheet'!$D$5:$W$183,G$9,FALSE))),"")</f>
        <v>0.85624999999999996</v>
      </c>
      <c r="H59" s="140">
        <f ca="1">IFERROR(IF((VLOOKUP($E59,'Res&amp;Reablement Backsheet'!$D$5:$W$183,H$9,FALSE))="","",(VLOOKUP($E59,'Res&amp;Reablement Backsheet'!$D$5:$W$183,H$9,FALSE))),"")</f>
        <v>0.84375</v>
      </c>
      <c r="I59" s="140">
        <f ca="1">IFERROR(IF((VLOOKUP($E59,'Res&amp;Reablement Backsheet'!$D$5:$W$183,I$9,FALSE))="","",(VLOOKUP($E59,'Res&amp;Reablement Backsheet'!$D$5:$W$183,I$9,FALSE))),"")</f>
        <v>0.810126582278481</v>
      </c>
    </row>
    <row r="60" spans="1:9" ht="15" customHeight="1" x14ac:dyDescent="0.3">
      <c r="A60" s="56">
        <v>48</v>
      </c>
      <c r="B60" s="97" t="str">
        <f ca="1">IFERROR(IF((VLOOKUP($E60,'Org List'!$AJ$10:$AL$188,3,FALSE))="","",(VLOOKUP($E60,'Org List'!$AJ$10:$AL$188,3,FALSE))),"")</f>
        <v>North of England Commissioning Region</v>
      </c>
      <c r="C60" s="98" t="str">
        <f ca="1">IFERROR(IF((VLOOKUP($E60,'Org List'!$AO$10:$AQ$188,3,FALSE))="","",(VLOOKUP($E60,'Org List'!$AO$10:$AQ$188,3,FALSE))),"")</f>
        <v>Yorkshire and The Humber Region</v>
      </c>
      <c r="D60" s="99" t="str">
        <f ca="1">IFERROR(IF((VLOOKUP($E60,'Org List'!$AT$10:$AV$188,3,FALSE))="","",(VLOOKUP($E60,'Org List'!$AT$10:$AV$188,3,FALSE))),"")</f>
        <v>NHS England North (Yorkshire And Humber)</v>
      </c>
      <c r="E60" s="97" t="str">
        <f t="shared" ca="1" si="1"/>
        <v>E08000033</v>
      </c>
      <c r="F60" s="99" t="str">
        <f ca="1">IF(E60="","",VLOOKUP(E60,'Org List'!$J$9:$K$488,2,0))</f>
        <v>Calderdale</v>
      </c>
      <c r="G60" s="140">
        <f ca="1">IFERROR(IF((VLOOKUP($E60,'Res&amp;Reablement Backsheet'!$D$5:$W$183,G$9,FALSE))="","",(VLOOKUP($E60,'Res&amp;Reablement Backsheet'!$D$5:$W$183,G$9,FALSE))),"")</f>
        <v>0.80392156862745101</v>
      </c>
      <c r="H60" s="140">
        <f ca="1">IFERROR(IF((VLOOKUP($E60,'Res&amp;Reablement Backsheet'!$D$5:$W$183,H$9,FALSE))="","",(VLOOKUP($E60,'Res&amp;Reablement Backsheet'!$D$5:$W$183,H$9,FALSE))),"")</f>
        <v>0.85</v>
      </c>
      <c r="I60" s="140">
        <f ca="1">IFERROR(IF((VLOOKUP($E60,'Res&amp;Reablement Backsheet'!$D$5:$W$183,I$9,FALSE))="","",(VLOOKUP($E60,'Res&amp;Reablement Backsheet'!$D$5:$W$183,I$9,FALSE))),"")</f>
        <v>0.80392156862745101</v>
      </c>
    </row>
    <row r="61" spans="1:9" ht="15" customHeight="1" x14ac:dyDescent="0.3">
      <c r="A61" s="56">
        <v>49</v>
      </c>
      <c r="B61" s="97" t="str">
        <f ca="1">IFERROR(IF((VLOOKUP($E61,'Org List'!$AJ$10:$AL$188,3,FALSE))="","",(VLOOKUP($E61,'Org List'!$AJ$10:$AL$188,3,FALSE))),"")</f>
        <v>Midlands and East of England Commissioning Region</v>
      </c>
      <c r="C61" s="98" t="str">
        <f ca="1">IFERROR(IF((VLOOKUP($E61,'Org List'!$AO$10:$AQ$188,3,FALSE))="","",(VLOOKUP($E61,'Org List'!$AO$10:$AQ$188,3,FALSE))),"")</f>
        <v>East Region</v>
      </c>
      <c r="D61" s="99" t="str">
        <f ca="1">IFERROR(IF((VLOOKUP($E61,'Org List'!$AT$10:$AV$188,3,FALSE))="","",(VLOOKUP($E61,'Org List'!$AT$10:$AV$188,3,FALSE))),"")</f>
        <v>NHS England Midlands And East (East)</v>
      </c>
      <c r="E61" s="97" t="str">
        <f t="shared" ca="1" si="1"/>
        <v>E10000003</v>
      </c>
      <c r="F61" s="99" t="str">
        <f ca="1">IF(E61="","",VLOOKUP(E61,'Org List'!$J$9:$K$488,2,0))</f>
        <v>Cambridgeshire</v>
      </c>
      <c r="G61" s="140">
        <f ca="1">IFERROR(IF((VLOOKUP($E61,'Res&amp;Reablement Backsheet'!$D$5:$W$183,G$9,FALSE))="","",(VLOOKUP($E61,'Res&amp;Reablement Backsheet'!$D$5:$W$183,G$9,FALSE))),"")</f>
        <v>0.73414634146341462</v>
      </c>
      <c r="H61" s="140">
        <f ca="1">IFERROR(IF((VLOOKUP($E61,'Res&amp;Reablement Backsheet'!$D$5:$W$183,H$9,FALSE))="","",(VLOOKUP($E61,'Res&amp;Reablement Backsheet'!$D$5:$W$183,H$9,FALSE))),"")</f>
        <v>0.82</v>
      </c>
      <c r="I61" s="140">
        <f ca="1">IFERROR(IF((VLOOKUP($E61,'Res&amp;Reablement Backsheet'!$D$5:$W$183,I$9,FALSE))="","",(VLOOKUP($E61,'Res&amp;Reablement Backsheet'!$D$5:$W$183,I$9,FALSE))),"")</f>
        <v>0.7239263803680982</v>
      </c>
    </row>
    <row r="62" spans="1:9" ht="15" customHeight="1" x14ac:dyDescent="0.3">
      <c r="A62" s="56">
        <v>50</v>
      </c>
      <c r="B62" s="97" t="str">
        <f ca="1">IFERROR(IF((VLOOKUP($E62,'Org List'!$AJ$10:$AL$188,3,FALSE))="","",(VLOOKUP($E62,'Org List'!$AJ$10:$AL$188,3,FALSE))),"")</f>
        <v>London Commissioning Region</v>
      </c>
      <c r="C62" s="98" t="str">
        <f ca="1">IFERROR(IF((VLOOKUP($E62,'Org List'!$AO$10:$AQ$188,3,FALSE))="","",(VLOOKUP($E62,'Org List'!$AO$10:$AQ$188,3,FALSE))),"")</f>
        <v>London Region</v>
      </c>
      <c r="D62" s="99" t="str">
        <f ca="1">IFERROR(IF((VLOOKUP($E62,'Org List'!$AT$10:$AV$188,3,FALSE))="","",(VLOOKUP($E62,'Org List'!$AT$10:$AV$188,3,FALSE))),"")</f>
        <v>NHS England London</v>
      </c>
      <c r="E62" s="97" t="str">
        <f t="shared" ca="1" si="1"/>
        <v>E09000007</v>
      </c>
      <c r="F62" s="99" t="str">
        <f ca="1">IF(E62="","",VLOOKUP(E62,'Org List'!$J$9:$K$488,2,0))</f>
        <v>Camden</v>
      </c>
      <c r="G62" s="140">
        <f ca="1">IFERROR(IF((VLOOKUP($E62,'Res&amp;Reablement Backsheet'!$D$5:$W$183,G$9,FALSE))="","",(VLOOKUP($E62,'Res&amp;Reablement Backsheet'!$D$5:$W$183,G$9,FALSE))),"")</f>
        <v>0.86206896551724133</v>
      </c>
      <c r="H62" s="140">
        <f ca="1">IFERROR(IF((VLOOKUP($E62,'Res&amp;Reablement Backsheet'!$D$5:$W$183,H$9,FALSE))="","",(VLOOKUP($E62,'Res&amp;Reablement Backsheet'!$D$5:$W$183,H$9,FALSE))),"")</f>
        <v>0.86206896551724133</v>
      </c>
      <c r="I62" s="140">
        <f ca="1">IFERROR(IF((VLOOKUP($E62,'Res&amp;Reablement Backsheet'!$D$5:$W$183,I$9,FALSE))="","",(VLOOKUP($E62,'Res&amp;Reablement Backsheet'!$D$5:$W$183,I$9,FALSE))),"")</f>
        <v>0.5</v>
      </c>
    </row>
    <row r="63" spans="1:9" ht="15" customHeight="1" x14ac:dyDescent="0.3">
      <c r="A63" s="56">
        <v>51</v>
      </c>
      <c r="B63" s="97" t="str">
        <f ca="1">IFERROR(IF((VLOOKUP($E63,'Org List'!$AJ$10:$AL$188,3,FALSE))="","",(VLOOKUP($E63,'Org List'!$AJ$10:$AL$188,3,FALSE))),"")</f>
        <v>Midlands and East of England Commissioning Region</v>
      </c>
      <c r="C63" s="98" t="str">
        <f ca="1">IFERROR(IF((VLOOKUP($E63,'Org List'!$AO$10:$AQ$188,3,FALSE))="","",(VLOOKUP($E63,'Org List'!$AO$10:$AQ$188,3,FALSE))),"")</f>
        <v>East Region</v>
      </c>
      <c r="D63" s="99" t="str">
        <f ca="1">IFERROR(IF((VLOOKUP($E63,'Org List'!$AT$10:$AV$188,3,FALSE))="","",(VLOOKUP($E63,'Org List'!$AT$10:$AV$188,3,FALSE))),"")</f>
        <v>NHS England Midlands And East (Central Midlands)</v>
      </c>
      <c r="E63" s="97" t="str">
        <f t="shared" ca="1" si="1"/>
        <v>E06000056</v>
      </c>
      <c r="F63" s="99" t="str">
        <f ca="1">IF(E63="","",VLOOKUP(E63,'Org List'!$J$9:$K$488,2,0))</f>
        <v>Central Bedfordshire</v>
      </c>
      <c r="G63" s="140">
        <f ca="1">IFERROR(IF((VLOOKUP($E63,'Res&amp;Reablement Backsheet'!$D$5:$W$183,G$9,FALSE))="","",(VLOOKUP($E63,'Res&amp;Reablement Backsheet'!$D$5:$W$183,G$9,FALSE))),"")</f>
        <v>0.94666666666666666</v>
      </c>
      <c r="H63" s="140">
        <f ca="1">IFERROR(IF((VLOOKUP($E63,'Res&amp;Reablement Backsheet'!$D$5:$W$183,H$9,FALSE))="","",(VLOOKUP($E63,'Res&amp;Reablement Backsheet'!$D$5:$W$183,H$9,FALSE))),"")</f>
        <v>0.9</v>
      </c>
      <c r="I63" s="140">
        <f ca="1">IFERROR(IF((VLOOKUP($E63,'Res&amp;Reablement Backsheet'!$D$5:$W$183,I$9,FALSE))="","",(VLOOKUP($E63,'Res&amp;Reablement Backsheet'!$D$5:$W$183,I$9,FALSE))),"")</f>
        <v>0.96799999999999997</v>
      </c>
    </row>
    <row r="64" spans="1:9" ht="15" customHeight="1" x14ac:dyDescent="0.3">
      <c r="A64" s="56">
        <v>52</v>
      </c>
      <c r="B64" s="97" t="str">
        <f ca="1">IFERROR(IF((VLOOKUP($E64,'Org List'!$AJ$10:$AL$188,3,FALSE))="","",(VLOOKUP($E64,'Org List'!$AJ$10:$AL$188,3,FALSE))),"")</f>
        <v>North of England Commissioning Region</v>
      </c>
      <c r="C64" s="98" t="str">
        <f ca="1">IFERROR(IF((VLOOKUP($E64,'Org List'!$AO$10:$AQ$188,3,FALSE))="","",(VLOOKUP($E64,'Org List'!$AO$10:$AQ$188,3,FALSE))),"")</f>
        <v>North West Region</v>
      </c>
      <c r="D64" s="99" t="str">
        <f ca="1">IFERROR(IF((VLOOKUP($E64,'Org List'!$AT$10:$AV$188,3,FALSE))="","",(VLOOKUP($E64,'Org List'!$AT$10:$AV$188,3,FALSE))),"")</f>
        <v>NHS England North (Cheshire And Merseyside)</v>
      </c>
      <c r="E64" s="97" t="str">
        <f t="shared" ca="1" si="1"/>
        <v>E06000049</v>
      </c>
      <c r="F64" s="99" t="str">
        <f ca="1">IF(E64="","",VLOOKUP(E64,'Org List'!$J$9:$K$488,2,0))</f>
        <v>Cheshire East</v>
      </c>
      <c r="G64" s="140">
        <f ca="1">IFERROR(IF((VLOOKUP($E64,'Res&amp;Reablement Backsheet'!$D$5:$W$183,G$9,FALSE))="","",(VLOOKUP($E64,'Res&amp;Reablement Backsheet'!$D$5:$W$183,G$9,FALSE))),"")</f>
        <v>0.82325581395348835</v>
      </c>
      <c r="H64" s="140">
        <f ca="1">IFERROR(IF((VLOOKUP($E64,'Res&amp;Reablement Backsheet'!$D$5:$W$183,H$9,FALSE))="","",(VLOOKUP($E64,'Res&amp;Reablement Backsheet'!$D$5:$W$183,H$9,FALSE))),"")</f>
        <v>0.88372093023255816</v>
      </c>
      <c r="I64" s="140">
        <f ca="1">IFERROR(IF((VLOOKUP($E64,'Res&amp;Reablement Backsheet'!$D$5:$W$183,I$9,FALSE))="","",(VLOOKUP($E64,'Res&amp;Reablement Backsheet'!$D$5:$W$183,I$9,FALSE))),"")</f>
        <v>0.82421875</v>
      </c>
    </row>
    <row r="65" spans="1:9" ht="15" customHeight="1" x14ac:dyDescent="0.3">
      <c r="A65" s="56">
        <v>53</v>
      </c>
      <c r="B65" s="97" t="str">
        <f ca="1">IFERROR(IF((VLOOKUP($E65,'Org List'!$AJ$10:$AL$188,3,FALSE))="","",(VLOOKUP($E65,'Org List'!$AJ$10:$AL$188,3,FALSE))),"")</f>
        <v>North of England Commissioning Region</v>
      </c>
      <c r="C65" s="98" t="str">
        <f ca="1">IFERROR(IF((VLOOKUP($E65,'Org List'!$AO$10:$AQ$188,3,FALSE))="","",(VLOOKUP($E65,'Org List'!$AO$10:$AQ$188,3,FALSE))),"")</f>
        <v>North West Region</v>
      </c>
      <c r="D65" s="99" t="str">
        <f ca="1">IFERROR(IF((VLOOKUP($E65,'Org List'!$AT$10:$AV$188,3,FALSE))="","",(VLOOKUP($E65,'Org List'!$AT$10:$AV$188,3,FALSE))),"")</f>
        <v>NHS England North (Cheshire And Merseyside)</v>
      </c>
      <c r="E65" s="97" t="str">
        <f t="shared" ca="1" si="1"/>
        <v>E06000050</v>
      </c>
      <c r="F65" s="99" t="str">
        <f ca="1">IF(E65="","",VLOOKUP(E65,'Org List'!$J$9:$K$488,2,0))</f>
        <v>Cheshire West and Chester</v>
      </c>
      <c r="G65" s="140">
        <f ca="1">IFERROR(IF((VLOOKUP($E65,'Res&amp;Reablement Backsheet'!$D$5:$W$183,G$9,FALSE))="","",(VLOOKUP($E65,'Res&amp;Reablement Backsheet'!$D$5:$W$183,G$9,FALSE))),"")</f>
        <v>0.8</v>
      </c>
      <c r="H65" s="140">
        <f ca="1">IFERROR(IF((VLOOKUP($E65,'Res&amp;Reablement Backsheet'!$D$5:$W$183,H$9,FALSE))="","",(VLOOKUP($E65,'Res&amp;Reablement Backsheet'!$D$5:$W$183,H$9,FALSE))),"")</f>
        <v>0.82352941176470584</v>
      </c>
      <c r="I65" s="140">
        <f ca="1">IFERROR(IF((VLOOKUP($E65,'Res&amp;Reablement Backsheet'!$D$5:$W$183,I$9,FALSE))="","",(VLOOKUP($E65,'Res&amp;Reablement Backsheet'!$D$5:$W$183,I$9,FALSE))),"")</f>
        <v>0.82242990654205606</v>
      </c>
    </row>
    <row r="66" spans="1:9" ht="15" customHeight="1" x14ac:dyDescent="0.3">
      <c r="A66" s="56">
        <v>54</v>
      </c>
      <c r="B66" s="97" t="str">
        <f ca="1">IFERROR(IF((VLOOKUP($E66,'Org List'!$AJ$10:$AL$188,3,FALSE))="","",(VLOOKUP($E66,'Org List'!$AJ$10:$AL$188,3,FALSE))),"")</f>
        <v>London Commissioning Region</v>
      </c>
      <c r="C66" s="98" t="str">
        <f ca="1">IFERROR(IF((VLOOKUP($E66,'Org List'!$AO$10:$AQ$188,3,FALSE))="","",(VLOOKUP($E66,'Org List'!$AO$10:$AQ$188,3,FALSE))),"")</f>
        <v>London Region</v>
      </c>
      <c r="D66" s="99" t="str">
        <f ca="1">IFERROR(IF((VLOOKUP($E66,'Org List'!$AT$10:$AV$188,3,FALSE))="","",(VLOOKUP($E66,'Org List'!$AT$10:$AV$188,3,FALSE))),"")</f>
        <v>NHS England London</v>
      </c>
      <c r="E66" s="97" t="str">
        <f t="shared" ca="1" si="1"/>
        <v>E09000001</v>
      </c>
      <c r="F66" s="99" t="str">
        <f ca="1">IF(E66="","",VLOOKUP(E66,'Org List'!$J$9:$K$488,2,0))</f>
        <v>City of London</v>
      </c>
      <c r="G66" s="140">
        <f ca="1">IFERROR(IF((VLOOKUP($E66,'Res&amp;Reablement Backsheet'!$D$5:$W$183,G$9,FALSE))="","",(VLOOKUP($E66,'Res&amp;Reablement Backsheet'!$D$5:$W$183,G$9,FALSE))),"")</f>
        <v>0.8</v>
      </c>
      <c r="H66" s="140">
        <f ca="1">IFERROR(IF((VLOOKUP($E66,'Res&amp;Reablement Backsheet'!$D$5:$W$183,H$9,FALSE))="","",(VLOOKUP($E66,'Res&amp;Reablement Backsheet'!$D$5:$W$183,H$9,FALSE))),"")</f>
        <v>0.9</v>
      </c>
      <c r="I66" s="140">
        <f ca="1">IFERROR(IF((VLOOKUP($E66,'Res&amp;Reablement Backsheet'!$D$5:$W$183,I$9,FALSE))="","",(VLOOKUP($E66,'Res&amp;Reablement Backsheet'!$D$5:$W$183,I$9,FALSE))),"")</f>
        <v>1</v>
      </c>
    </row>
    <row r="67" spans="1:9" ht="15" customHeight="1" x14ac:dyDescent="0.3">
      <c r="A67" s="56">
        <v>55</v>
      </c>
      <c r="B67" s="97" t="str">
        <f ca="1">IFERROR(IF((VLOOKUP($E67,'Org List'!$AJ$10:$AL$188,3,FALSE))="","",(VLOOKUP($E67,'Org List'!$AJ$10:$AL$188,3,FALSE))),"")</f>
        <v>South West England Commissioning Region</v>
      </c>
      <c r="C67" s="98" t="str">
        <f ca="1">IFERROR(IF((VLOOKUP($E67,'Org List'!$AO$10:$AQ$188,3,FALSE))="","",(VLOOKUP($E67,'Org List'!$AO$10:$AQ$188,3,FALSE))),"")</f>
        <v>South West Region</v>
      </c>
      <c r="D67" s="99" t="str">
        <f ca="1">IFERROR(IF((VLOOKUP($E67,'Org List'!$AT$10:$AV$188,3,FALSE))="","",(VLOOKUP($E67,'Org List'!$AT$10:$AV$188,3,FALSE))),"")</f>
        <v>NHS England South West (South West South)</v>
      </c>
      <c r="E67" s="97" t="str">
        <f t="shared" ca="1" si="1"/>
        <v>E06000052</v>
      </c>
      <c r="F67" s="99" t="str">
        <f ca="1">IF(E67="","",VLOOKUP(E67,'Org List'!$J$9:$K$488,2,0))</f>
        <v>Cornwall &amp; Scilly</v>
      </c>
      <c r="G67" s="140">
        <f ca="1">IFERROR(IF((VLOOKUP($E67,'Res&amp;Reablement Backsheet'!$D$5:$W$183,G$9,FALSE))="","",(VLOOKUP($E67,'Res&amp;Reablement Backsheet'!$D$5:$W$183,G$9,FALSE))),"")</f>
        <v>0.88697788697788693</v>
      </c>
      <c r="H67" s="140">
        <f ca="1">IFERROR(IF((VLOOKUP($E67,'Res&amp;Reablement Backsheet'!$D$5:$W$183,H$9,FALSE))="","",(VLOOKUP($E67,'Res&amp;Reablement Backsheet'!$D$5:$W$183,H$9,FALSE))),"")</f>
        <v>0.88947368421052631</v>
      </c>
      <c r="I67" s="140">
        <f ca="1">IFERROR(IF((VLOOKUP($E67,'Res&amp;Reablement Backsheet'!$D$5:$W$183,I$9,FALSE))="","",(VLOOKUP($E67,'Res&amp;Reablement Backsheet'!$D$5:$W$183,I$9,FALSE))),"")</f>
        <v>0.87804878048780488</v>
      </c>
    </row>
    <row r="68" spans="1:9" ht="15" customHeight="1" x14ac:dyDescent="0.3">
      <c r="A68" s="56">
        <v>56</v>
      </c>
      <c r="B68" s="97" t="str">
        <f ca="1">IFERROR(IF((VLOOKUP($E68,'Org List'!$AJ$10:$AL$188,3,FALSE))="","",(VLOOKUP($E68,'Org List'!$AJ$10:$AL$188,3,FALSE))),"")</f>
        <v>North of England Commissioning Region</v>
      </c>
      <c r="C68" s="98" t="str">
        <f ca="1">IFERROR(IF((VLOOKUP($E68,'Org List'!$AO$10:$AQ$188,3,FALSE))="","",(VLOOKUP($E68,'Org List'!$AO$10:$AQ$188,3,FALSE))),"")</f>
        <v>North East Region</v>
      </c>
      <c r="D68" s="99" t="str">
        <f ca="1">IFERROR(IF((VLOOKUP($E68,'Org List'!$AT$10:$AV$188,3,FALSE))="","",(VLOOKUP($E68,'Org List'!$AT$10:$AV$188,3,FALSE))),"")</f>
        <v>NHS England North (Cumbria And North East)</v>
      </c>
      <c r="E68" s="97" t="str">
        <f t="shared" ca="1" si="1"/>
        <v>E06000047</v>
      </c>
      <c r="F68" s="99" t="str">
        <f ca="1">IF(E68="","",VLOOKUP(E68,'Org List'!$J$9:$K$488,2,0))</f>
        <v>County Durham</v>
      </c>
      <c r="G68" s="140">
        <f ca="1">IFERROR(IF((VLOOKUP($E68,'Res&amp;Reablement Backsheet'!$D$5:$W$183,G$9,FALSE))="","",(VLOOKUP($E68,'Res&amp;Reablement Backsheet'!$D$5:$W$183,G$9,FALSE))),"")</f>
        <v>0.88117283950617287</v>
      </c>
      <c r="H68" s="140">
        <f ca="1">IFERROR(IF((VLOOKUP($E68,'Res&amp;Reablement Backsheet'!$D$5:$W$183,H$9,FALSE))="","",(VLOOKUP($E68,'Res&amp;Reablement Backsheet'!$D$5:$W$183,H$9,FALSE))),"")</f>
        <v>0.85907046476761617</v>
      </c>
      <c r="I68" s="140">
        <f ca="1">IFERROR(IF((VLOOKUP($E68,'Res&amp;Reablement Backsheet'!$D$5:$W$183,I$9,FALSE))="","",(VLOOKUP($E68,'Res&amp;Reablement Backsheet'!$D$5:$W$183,I$9,FALSE))),"")</f>
        <v>0.88118811881188119</v>
      </c>
    </row>
    <row r="69" spans="1:9" ht="15" customHeight="1" x14ac:dyDescent="0.3">
      <c r="A69" s="56">
        <v>57</v>
      </c>
      <c r="B69" s="97" t="str">
        <f ca="1">IFERROR(IF((VLOOKUP($E69,'Org List'!$AJ$10:$AL$188,3,FALSE))="","",(VLOOKUP($E69,'Org List'!$AJ$10:$AL$188,3,FALSE))),"")</f>
        <v>Midlands and East of England Commissioning Region</v>
      </c>
      <c r="C69" s="98" t="str">
        <f ca="1">IFERROR(IF((VLOOKUP($E69,'Org List'!$AO$10:$AQ$188,3,FALSE))="","",(VLOOKUP($E69,'Org List'!$AO$10:$AQ$188,3,FALSE))),"")</f>
        <v>West Midlands Region</v>
      </c>
      <c r="D69" s="99" t="str">
        <f ca="1">IFERROR(IF((VLOOKUP($E69,'Org List'!$AT$10:$AV$188,3,FALSE))="","",(VLOOKUP($E69,'Org List'!$AT$10:$AV$188,3,FALSE))),"")</f>
        <v>NHS England Midlands And East (West Midlands)</v>
      </c>
      <c r="E69" s="97" t="str">
        <f t="shared" ca="1" si="1"/>
        <v>E08000026</v>
      </c>
      <c r="F69" s="99" t="str">
        <f ca="1">IF(E69="","",VLOOKUP(E69,'Org List'!$J$9:$K$488,2,0))</f>
        <v>Coventry</v>
      </c>
      <c r="G69" s="140">
        <f ca="1">IFERROR(IF((VLOOKUP($E69,'Res&amp;Reablement Backsheet'!$D$5:$W$183,G$9,FALSE))="","",(VLOOKUP($E69,'Res&amp;Reablement Backsheet'!$D$5:$W$183,G$9,FALSE))),"")</f>
        <v>0.8515625</v>
      </c>
      <c r="H69" s="140">
        <f ca="1">IFERROR(IF((VLOOKUP($E69,'Res&amp;Reablement Backsheet'!$D$5:$W$183,H$9,FALSE))="","",(VLOOKUP($E69,'Res&amp;Reablement Backsheet'!$D$5:$W$183,H$9,FALSE))),"")</f>
        <v>0.82868525896414347</v>
      </c>
      <c r="I69" s="140">
        <f ca="1">IFERROR(IF((VLOOKUP($E69,'Res&amp;Reablement Backsheet'!$D$5:$W$183,I$9,FALSE))="","",(VLOOKUP($E69,'Res&amp;Reablement Backsheet'!$D$5:$W$183,I$9,FALSE))),"")</f>
        <v>0.81155778894472363</v>
      </c>
    </row>
    <row r="70" spans="1:9" ht="15" customHeight="1" x14ac:dyDescent="0.3">
      <c r="A70" s="56">
        <v>58</v>
      </c>
      <c r="B70" s="97" t="str">
        <f ca="1">IFERROR(IF((VLOOKUP($E70,'Org List'!$AJ$10:$AL$188,3,FALSE))="","",(VLOOKUP($E70,'Org List'!$AJ$10:$AL$188,3,FALSE))),"")</f>
        <v>London Commissioning Region</v>
      </c>
      <c r="C70" s="98" t="str">
        <f ca="1">IFERROR(IF((VLOOKUP($E70,'Org List'!$AO$10:$AQ$188,3,FALSE))="","",(VLOOKUP($E70,'Org List'!$AO$10:$AQ$188,3,FALSE))),"")</f>
        <v>London Region</v>
      </c>
      <c r="D70" s="99" t="str">
        <f ca="1">IFERROR(IF((VLOOKUP($E70,'Org List'!$AT$10:$AV$188,3,FALSE))="","",(VLOOKUP($E70,'Org List'!$AT$10:$AV$188,3,FALSE))),"")</f>
        <v>NHS England London</v>
      </c>
      <c r="E70" s="97" t="str">
        <f t="shared" ca="1" si="1"/>
        <v>E09000008</v>
      </c>
      <c r="F70" s="99" t="str">
        <f ca="1">IF(E70="","",VLOOKUP(E70,'Org List'!$J$9:$K$488,2,0))</f>
        <v>Croydon</v>
      </c>
      <c r="G70" s="140">
        <f ca="1">IFERROR(IF((VLOOKUP($E70,'Res&amp;Reablement Backsheet'!$D$5:$W$183,G$9,FALSE))="","",(VLOOKUP($E70,'Res&amp;Reablement Backsheet'!$D$5:$W$183,G$9,FALSE))),"")</f>
        <v>0.91275167785234901</v>
      </c>
      <c r="H70" s="140">
        <f ca="1">IFERROR(IF((VLOOKUP($E70,'Res&amp;Reablement Backsheet'!$D$5:$W$183,H$9,FALSE))="","",(VLOOKUP($E70,'Res&amp;Reablement Backsheet'!$D$5:$W$183,H$9,FALSE))),"")</f>
        <v>0.92465753424657537</v>
      </c>
      <c r="I70" s="140">
        <f ca="1">IFERROR(IF((VLOOKUP($E70,'Res&amp;Reablement Backsheet'!$D$5:$W$183,I$9,FALSE))="","",(VLOOKUP($E70,'Res&amp;Reablement Backsheet'!$D$5:$W$183,I$9,FALSE))),"")</f>
        <v>0.93353474320241692</v>
      </c>
    </row>
    <row r="71" spans="1:9" ht="15" customHeight="1" x14ac:dyDescent="0.3">
      <c r="A71" s="56">
        <v>59</v>
      </c>
      <c r="B71" s="97" t="str">
        <f ca="1">IFERROR(IF((VLOOKUP($E71,'Org List'!$AJ$10:$AL$188,3,FALSE))="","",(VLOOKUP($E71,'Org List'!$AJ$10:$AL$188,3,FALSE))),"")</f>
        <v>North of England Commissioning Region</v>
      </c>
      <c r="C71" s="98" t="str">
        <f ca="1">IFERROR(IF((VLOOKUP($E71,'Org List'!$AO$10:$AQ$188,3,FALSE))="","",(VLOOKUP($E71,'Org List'!$AO$10:$AQ$188,3,FALSE))),"")</f>
        <v>North West Region</v>
      </c>
      <c r="D71" s="99" t="str">
        <f ca="1">IFERROR(IF((VLOOKUP($E71,'Org List'!$AT$10:$AV$188,3,FALSE))="","",(VLOOKUP($E71,'Org List'!$AT$10:$AV$188,3,FALSE))),"")</f>
        <v>NHS England North (Cumbria And North East)</v>
      </c>
      <c r="E71" s="97" t="str">
        <f t="shared" ca="1" si="1"/>
        <v>E10000006</v>
      </c>
      <c r="F71" s="99" t="str">
        <f ca="1">IF(E71="","",VLOOKUP(E71,'Org List'!$J$9:$K$488,2,0))</f>
        <v>Cumbria</v>
      </c>
      <c r="G71" s="140">
        <f ca="1">IFERROR(IF((VLOOKUP($E71,'Res&amp;Reablement Backsheet'!$D$5:$W$183,G$9,FALSE))="","",(VLOOKUP($E71,'Res&amp;Reablement Backsheet'!$D$5:$W$183,G$9,FALSE))),"")</f>
        <v>0.84976525821596249</v>
      </c>
      <c r="H71" s="140">
        <f ca="1">IFERROR(IF((VLOOKUP($E71,'Res&amp;Reablement Backsheet'!$D$5:$W$183,H$9,FALSE))="","",(VLOOKUP($E71,'Res&amp;Reablement Backsheet'!$D$5:$W$183,H$9,FALSE))),"")</f>
        <v>0.91206543967280163</v>
      </c>
      <c r="I71" s="140">
        <f ca="1">IFERROR(IF((VLOOKUP($E71,'Res&amp;Reablement Backsheet'!$D$5:$W$183,I$9,FALSE))="","",(VLOOKUP($E71,'Res&amp;Reablement Backsheet'!$D$5:$W$183,I$9,FALSE))),"")</f>
        <v>0.82978723404255317</v>
      </c>
    </row>
    <row r="72" spans="1:9" ht="15" customHeight="1" x14ac:dyDescent="0.3">
      <c r="A72" s="56">
        <v>60</v>
      </c>
      <c r="B72" s="97" t="str">
        <f ca="1">IFERROR(IF((VLOOKUP($E72,'Org List'!$AJ$10:$AL$188,3,FALSE))="","",(VLOOKUP($E72,'Org List'!$AJ$10:$AL$188,3,FALSE))),"")</f>
        <v>North of England Commissioning Region</v>
      </c>
      <c r="C72" s="98" t="str">
        <f ca="1">IFERROR(IF((VLOOKUP($E72,'Org List'!$AO$10:$AQ$188,3,FALSE))="","",(VLOOKUP($E72,'Org List'!$AO$10:$AQ$188,3,FALSE))),"")</f>
        <v>North East Region</v>
      </c>
      <c r="D72" s="99" t="str">
        <f ca="1">IFERROR(IF((VLOOKUP($E72,'Org List'!$AT$10:$AV$188,3,FALSE))="","",(VLOOKUP($E72,'Org List'!$AT$10:$AV$188,3,FALSE))),"")</f>
        <v>NHS England North (Cumbria And North East)</v>
      </c>
      <c r="E72" s="97" t="str">
        <f t="shared" ca="1" si="1"/>
        <v>E06000005</v>
      </c>
      <c r="F72" s="99" t="str">
        <f ca="1">IF(E72="","",VLOOKUP(E72,'Org List'!$J$9:$K$488,2,0))</f>
        <v>Darlington</v>
      </c>
      <c r="G72" s="140">
        <f ca="1">IFERROR(IF((VLOOKUP($E72,'Res&amp;Reablement Backsheet'!$D$5:$W$183,G$9,FALSE))="","",(VLOOKUP($E72,'Res&amp;Reablement Backsheet'!$D$5:$W$183,G$9,FALSE))),"")</f>
        <v>0.77333333333333332</v>
      </c>
      <c r="H72" s="140">
        <f ca="1">IFERROR(IF((VLOOKUP($E72,'Res&amp;Reablement Backsheet'!$D$5:$W$183,H$9,FALSE))="","",(VLOOKUP($E72,'Res&amp;Reablement Backsheet'!$D$5:$W$183,H$9,FALSE))),"")</f>
        <v>0.8</v>
      </c>
      <c r="I72" s="140">
        <f ca="1">IFERROR(IF((VLOOKUP($E72,'Res&amp;Reablement Backsheet'!$D$5:$W$183,I$9,FALSE))="","",(VLOOKUP($E72,'Res&amp;Reablement Backsheet'!$D$5:$W$183,I$9,FALSE))),"")</f>
        <v>0.77725118483412325</v>
      </c>
    </row>
    <row r="73" spans="1:9" ht="15" customHeight="1" x14ac:dyDescent="0.3">
      <c r="A73" s="56">
        <v>61</v>
      </c>
      <c r="B73" s="97" t="str">
        <f ca="1">IFERROR(IF((VLOOKUP($E73,'Org List'!$AJ$10:$AL$188,3,FALSE))="","",(VLOOKUP($E73,'Org List'!$AJ$10:$AL$188,3,FALSE))),"")</f>
        <v>Midlands and East of England Commissioning Region</v>
      </c>
      <c r="C73" s="98" t="str">
        <f ca="1">IFERROR(IF((VLOOKUP($E73,'Org List'!$AO$10:$AQ$188,3,FALSE))="","",(VLOOKUP($E73,'Org List'!$AO$10:$AQ$188,3,FALSE))),"")</f>
        <v>East Midlands Region</v>
      </c>
      <c r="D73" s="99" t="str">
        <f ca="1">IFERROR(IF((VLOOKUP($E73,'Org List'!$AT$10:$AV$188,3,FALSE))="","",(VLOOKUP($E73,'Org List'!$AT$10:$AV$188,3,FALSE))),"")</f>
        <v>NHS England Midlands And East (North Midlands)</v>
      </c>
      <c r="E73" s="97" t="str">
        <f t="shared" ca="1" si="1"/>
        <v>E06000015</v>
      </c>
      <c r="F73" s="99" t="str">
        <f ca="1">IF(E73="","",VLOOKUP(E73,'Org List'!$J$9:$K$488,2,0))</f>
        <v>Derby</v>
      </c>
      <c r="G73" s="140">
        <f ca="1">IFERROR(IF((VLOOKUP($E73,'Res&amp;Reablement Backsheet'!$D$5:$W$183,G$9,FALSE))="","",(VLOOKUP($E73,'Res&amp;Reablement Backsheet'!$D$5:$W$183,G$9,FALSE))),"")</f>
        <v>0.88888888888888884</v>
      </c>
      <c r="H73" s="140">
        <f ca="1">IFERROR(IF((VLOOKUP($E73,'Res&amp;Reablement Backsheet'!$D$5:$W$183,H$9,FALSE))="","",(VLOOKUP($E73,'Res&amp;Reablement Backsheet'!$D$5:$W$183,H$9,FALSE))),"")</f>
        <v>0.85217391304347823</v>
      </c>
      <c r="I73" s="140">
        <f ca="1">IFERROR(IF((VLOOKUP($E73,'Res&amp;Reablement Backsheet'!$D$5:$W$183,I$9,FALSE))="","",(VLOOKUP($E73,'Res&amp;Reablement Backsheet'!$D$5:$W$183,I$9,FALSE))),"")</f>
        <v>0.72727272727272729</v>
      </c>
    </row>
    <row r="74" spans="1:9" ht="15" customHeight="1" x14ac:dyDescent="0.3">
      <c r="A74" s="56">
        <v>62</v>
      </c>
      <c r="B74" s="97" t="str">
        <f ca="1">IFERROR(IF((VLOOKUP($E74,'Org List'!$AJ$10:$AL$188,3,FALSE))="","",(VLOOKUP($E74,'Org List'!$AJ$10:$AL$188,3,FALSE))),"")</f>
        <v>Midlands and East of England Commissioning Region</v>
      </c>
      <c r="C74" s="98" t="str">
        <f ca="1">IFERROR(IF((VLOOKUP($E74,'Org List'!$AO$10:$AQ$188,3,FALSE))="","",(VLOOKUP($E74,'Org List'!$AO$10:$AQ$188,3,FALSE))),"")</f>
        <v>East Midlands Region</v>
      </c>
      <c r="D74" s="99" t="str">
        <f ca="1">IFERROR(IF((VLOOKUP($E74,'Org List'!$AT$10:$AV$188,3,FALSE))="","",(VLOOKUP($E74,'Org List'!$AT$10:$AV$188,3,FALSE))),"")</f>
        <v>NHS England Midlands And East (North Midlands)</v>
      </c>
      <c r="E74" s="97" t="str">
        <f t="shared" ca="1" si="1"/>
        <v>E10000007</v>
      </c>
      <c r="F74" s="99" t="str">
        <f ca="1">IF(E74="","",VLOOKUP(E74,'Org List'!$J$9:$K$488,2,0))</f>
        <v>Derbyshire</v>
      </c>
      <c r="G74" s="140">
        <f ca="1">IFERROR(IF((VLOOKUP($E74,'Res&amp;Reablement Backsheet'!$D$5:$W$183,G$9,FALSE))="","",(VLOOKUP($E74,'Res&amp;Reablement Backsheet'!$D$5:$W$183,G$9,FALSE))),"")</f>
        <v>0.83231707317073167</v>
      </c>
      <c r="H74" s="140">
        <f ca="1">IFERROR(IF((VLOOKUP($E74,'Res&amp;Reablement Backsheet'!$D$5:$W$183,H$9,FALSE))="","",(VLOOKUP($E74,'Res&amp;Reablement Backsheet'!$D$5:$W$183,H$9,FALSE))),"")</f>
        <v>0.84905660377358494</v>
      </c>
      <c r="I74" s="140">
        <f ca="1">IFERROR(IF((VLOOKUP($E74,'Res&amp;Reablement Backsheet'!$D$5:$W$183,I$9,FALSE))="","",(VLOOKUP($E74,'Res&amp;Reablement Backsheet'!$D$5:$W$183,I$9,FALSE))),"")</f>
        <v>0.7686170212765957</v>
      </c>
    </row>
    <row r="75" spans="1:9" ht="15" customHeight="1" x14ac:dyDescent="0.3">
      <c r="A75" s="56">
        <v>63</v>
      </c>
      <c r="B75" s="97" t="str">
        <f ca="1">IFERROR(IF((VLOOKUP($E75,'Org List'!$AJ$10:$AL$188,3,FALSE))="","",(VLOOKUP($E75,'Org List'!$AJ$10:$AL$188,3,FALSE))),"")</f>
        <v>South West England Commissioning Region</v>
      </c>
      <c r="C75" s="98" t="str">
        <f ca="1">IFERROR(IF((VLOOKUP($E75,'Org List'!$AO$10:$AQ$188,3,FALSE))="","",(VLOOKUP($E75,'Org List'!$AO$10:$AQ$188,3,FALSE))),"")</f>
        <v>South West Region</v>
      </c>
      <c r="D75" s="99" t="str">
        <f ca="1">IFERROR(IF((VLOOKUP($E75,'Org List'!$AT$10:$AV$188,3,FALSE))="","",(VLOOKUP($E75,'Org List'!$AT$10:$AV$188,3,FALSE))),"")</f>
        <v>NHS England South West (South West South)</v>
      </c>
      <c r="E75" s="97" t="str">
        <f t="shared" ca="1" si="1"/>
        <v>E10000008</v>
      </c>
      <c r="F75" s="99" t="str">
        <f ca="1">IF(E75="","",VLOOKUP(E75,'Org List'!$J$9:$K$488,2,0))</f>
        <v>Devon</v>
      </c>
      <c r="G75" s="140">
        <f ca="1">IFERROR(IF((VLOOKUP($E75,'Res&amp;Reablement Backsheet'!$D$5:$W$183,G$9,FALSE))="","",(VLOOKUP($E75,'Res&amp;Reablement Backsheet'!$D$5:$W$183,G$9,FALSE))),"")</f>
        <v>0.86804123711340209</v>
      </c>
      <c r="H75" s="140">
        <f ca="1">IFERROR(IF((VLOOKUP($E75,'Res&amp;Reablement Backsheet'!$D$5:$W$183,H$9,FALSE))="","",(VLOOKUP($E75,'Res&amp;Reablement Backsheet'!$D$5:$W$183,H$9,FALSE))),"")</f>
        <v>0.76923076923076927</v>
      </c>
      <c r="I75" s="140">
        <f ca="1">IFERROR(IF((VLOOKUP($E75,'Res&amp;Reablement Backsheet'!$D$5:$W$183,I$9,FALSE))="","",(VLOOKUP($E75,'Res&amp;Reablement Backsheet'!$D$5:$W$183,I$9,FALSE))),"")</f>
        <v>0.82608695652173914</v>
      </c>
    </row>
    <row r="76" spans="1:9" ht="15" customHeight="1" x14ac:dyDescent="0.3">
      <c r="A76" s="56">
        <v>64</v>
      </c>
      <c r="B76" s="97" t="str">
        <f ca="1">IFERROR(IF((VLOOKUP($E76,'Org List'!$AJ$10:$AL$188,3,FALSE))="","",(VLOOKUP($E76,'Org List'!$AJ$10:$AL$188,3,FALSE))),"")</f>
        <v>North of England Commissioning Region</v>
      </c>
      <c r="C76" s="98" t="str">
        <f ca="1">IFERROR(IF((VLOOKUP($E76,'Org List'!$AO$10:$AQ$188,3,FALSE))="","",(VLOOKUP($E76,'Org List'!$AO$10:$AQ$188,3,FALSE))),"")</f>
        <v>Yorkshire and The Humber Region</v>
      </c>
      <c r="D76" s="99" t="str">
        <f ca="1">IFERROR(IF((VLOOKUP($E76,'Org List'!$AT$10:$AV$188,3,FALSE))="","",(VLOOKUP($E76,'Org List'!$AT$10:$AV$188,3,FALSE))),"")</f>
        <v>NHS England North (Yorkshire And Humber)</v>
      </c>
      <c r="E76" s="97" t="str">
        <f t="shared" ref="E76:E107" ca="1" si="2">IF($A76&gt;$L$5-1,"",INDIRECT("'Comms by AT'!D"&amp;$A76+$L$4))</f>
        <v>E08000017</v>
      </c>
      <c r="F76" s="99" t="str">
        <f ca="1">IF(E76="","",VLOOKUP(E76,'Org List'!$J$9:$K$488,2,0))</f>
        <v>Doncaster</v>
      </c>
      <c r="G76" s="140">
        <f ca="1">IFERROR(IF((VLOOKUP($E76,'Res&amp;Reablement Backsheet'!$D$5:$W$183,G$9,FALSE))="","",(VLOOKUP($E76,'Res&amp;Reablement Backsheet'!$D$5:$W$183,G$9,FALSE))),"")</f>
        <v>0.81818181818181823</v>
      </c>
      <c r="H76" s="140">
        <f ca="1">IFERROR(IF((VLOOKUP($E76,'Res&amp;Reablement Backsheet'!$D$5:$W$183,H$9,FALSE))="","",(VLOOKUP($E76,'Res&amp;Reablement Backsheet'!$D$5:$W$183,H$9,FALSE))),"")</f>
        <v>0.82047872340425532</v>
      </c>
      <c r="I76" s="140">
        <f ca="1">IFERROR(IF((VLOOKUP($E76,'Res&amp;Reablement Backsheet'!$D$5:$W$183,I$9,FALSE))="","",(VLOOKUP($E76,'Res&amp;Reablement Backsheet'!$D$5:$W$183,I$9,FALSE))),"")</f>
        <v>0.82741116751269039</v>
      </c>
    </row>
    <row r="77" spans="1:9" ht="15" customHeight="1" x14ac:dyDescent="0.3">
      <c r="A77" s="56">
        <v>65</v>
      </c>
      <c r="B77" s="97" t="str">
        <f ca="1">IFERROR(IF((VLOOKUP($E77,'Org List'!$AJ$10:$AL$188,3,FALSE))="","",(VLOOKUP($E77,'Org List'!$AJ$10:$AL$188,3,FALSE))),"")</f>
        <v>South West England Commissioning Region</v>
      </c>
      <c r="C77" s="98" t="str">
        <f ca="1">IFERROR(IF((VLOOKUP($E77,'Org List'!$AO$10:$AQ$188,3,FALSE))="","",(VLOOKUP($E77,'Org List'!$AO$10:$AQ$188,3,FALSE))),"")</f>
        <v>South West Region</v>
      </c>
      <c r="D77" s="99" t="str">
        <f ca="1">IFERROR(IF((VLOOKUP($E77,'Org List'!$AT$10:$AV$188,3,FALSE))="","",(VLOOKUP($E77,'Org List'!$AT$10:$AV$188,3,FALSE))),"")</f>
        <v>NHS England South West (South West South)</v>
      </c>
      <c r="E77" s="97" t="str">
        <f t="shared" ca="1" si="2"/>
        <v>E10000009</v>
      </c>
      <c r="F77" s="99" t="str">
        <f ca="1">IF(E77="","",VLOOKUP(E77,'Org List'!$J$9:$K$488,2,0))</f>
        <v>Dorset</v>
      </c>
      <c r="G77" s="140">
        <f ca="1">IFERROR(IF((VLOOKUP($E77,'Res&amp;Reablement Backsheet'!$D$5:$W$183,G$9,FALSE))="","",(VLOOKUP($E77,'Res&amp;Reablement Backsheet'!$D$5:$W$183,G$9,FALSE))),"")</f>
        <v>0.77456647398843925</v>
      </c>
      <c r="H77" s="140">
        <f ca="1">IFERROR(IF((VLOOKUP($E77,'Res&amp;Reablement Backsheet'!$D$5:$W$183,H$9,FALSE))="","",(VLOOKUP($E77,'Res&amp;Reablement Backsheet'!$D$5:$W$183,H$9,FALSE))),"")</f>
        <v>0.8</v>
      </c>
      <c r="I77" s="140">
        <f ca="1">IFERROR(IF((VLOOKUP($E77,'Res&amp;Reablement Backsheet'!$D$5:$W$183,I$9,FALSE))="","",(VLOOKUP($E77,'Res&amp;Reablement Backsheet'!$D$5:$W$183,I$9,FALSE))),"")</f>
        <v>0.84063745019920322</v>
      </c>
    </row>
    <row r="78" spans="1:9" ht="15" customHeight="1" x14ac:dyDescent="0.3">
      <c r="A78" s="56">
        <v>66</v>
      </c>
      <c r="B78" s="97" t="str">
        <f ca="1">IFERROR(IF((VLOOKUP($E78,'Org List'!$AJ$10:$AL$188,3,FALSE))="","",(VLOOKUP($E78,'Org List'!$AJ$10:$AL$188,3,FALSE))),"")</f>
        <v>Midlands and East of England Commissioning Region</v>
      </c>
      <c r="C78" s="98" t="str">
        <f ca="1">IFERROR(IF((VLOOKUP($E78,'Org List'!$AO$10:$AQ$188,3,FALSE))="","",(VLOOKUP($E78,'Org List'!$AO$10:$AQ$188,3,FALSE))),"")</f>
        <v>West Midlands Region</v>
      </c>
      <c r="D78" s="99" t="str">
        <f ca="1">IFERROR(IF((VLOOKUP($E78,'Org List'!$AT$10:$AV$188,3,FALSE))="","",(VLOOKUP($E78,'Org List'!$AT$10:$AV$188,3,FALSE))),"")</f>
        <v>NHS England Midlands And East (West Midlands)</v>
      </c>
      <c r="E78" s="97" t="str">
        <f t="shared" ca="1" si="2"/>
        <v>E08000027</v>
      </c>
      <c r="F78" s="99" t="str">
        <f ca="1">IF(E78="","",VLOOKUP(E78,'Org List'!$J$9:$K$488,2,0))</f>
        <v>Dudley</v>
      </c>
      <c r="G78" s="140">
        <f ca="1">IFERROR(IF((VLOOKUP($E78,'Res&amp;Reablement Backsheet'!$D$5:$W$183,G$9,FALSE))="","",(VLOOKUP($E78,'Res&amp;Reablement Backsheet'!$D$5:$W$183,G$9,FALSE))),"")</f>
        <v>0.86301369863013699</v>
      </c>
      <c r="H78" s="140">
        <f ca="1">IFERROR(IF((VLOOKUP($E78,'Res&amp;Reablement Backsheet'!$D$5:$W$183,H$9,FALSE))="","",(VLOOKUP($E78,'Res&amp;Reablement Backsheet'!$D$5:$W$183,H$9,FALSE))),"")</f>
        <v>0.87045454545454548</v>
      </c>
      <c r="I78" s="140">
        <f ca="1">IFERROR(IF((VLOOKUP($E78,'Res&amp;Reablement Backsheet'!$D$5:$W$183,I$9,FALSE))="","",(VLOOKUP($E78,'Res&amp;Reablement Backsheet'!$D$5:$W$183,I$9,FALSE))),"")</f>
        <v>0.84158415841584155</v>
      </c>
    </row>
    <row r="79" spans="1:9" ht="15" customHeight="1" x14ac:dyDescent="0.3">
      <c r="A79" s="56">
        <v>67</v>
      </c>
      <c r="B79" s="97" t="str">
        <f ca="1">IFERROR(IF((VLOOKUP($E79,'Org List'!$AJ$10:$AL$188,3,FALSE))="","",(VLOOKUP($E79,'Org List'!$AJ$10:$AL$188,3,FALSE))),"")</f>
        <v>London Commissioning Region</v>
      </c>
      <c r="C79" s="98" t="str">
        <f ca="1">IFERROR(IF((VLOOKUP($E79,'Org List'!$AO$10:$AQ$188,3,FALSE))="","",(VLOOKUP($E79,'Org List'!$AO$10:$AQ$188,3,FALSE))),"")</f>
        <v>London Region</v>
      </c>
      <c r="D79" s="99" t="str">
        <f ca="1">IFERROR(IF((VLOOKUP($E79,'Org List'!$AT$10:$AV$188,3,FALSE))="","",(VLOOKUP($E79,'Org List'!$AT$10:$AV$188,3,FALSE))),"")</f>
        <v>NHS England London</v>
      </c>
      <c r="E79" s="97" t="str">
        <f t="shared" ca="1" si="2"/>
        <v>E09000009</v>
      </c>
      <c r="F79" s="99" t="str">
        <f ca="1">IF(E79="","",VLOOKUP(E79,'Org List'!$J$9:$K$488,2,0))</f>
        <v>Ealing</v>
      </c>
      <c r="G79" s="140">
        <f ca="1">IFERROR(IF((VLOOKUP($E79,'Res&amp;Reablement Backsheet'!$D$5:$W$183,G$9,FALSE))="","",(VLOOKUP($E79,'Res&amp;Reablement Backsheet'!$D$5:$W$183,G$9,FALSE))),"")</f>
        <v>0.94270833333333337</v>
      </c>
      <c r="H79" s="140">
        <f ca="1">IFERROR(IF((VLOOKUP($E79,'Res&amp;Reablement Backsheet'!$D$5:$W$183,H$9,FALSE))="","",(VLOOKUP($E79,'Res&amp;Reablement Backsheet'!$D$5:$W$183,H$9,FALSE))),"")</f>
        <v>0.93333333333333335</v>
      </c>
      <c r="I79" s="140">
        <f ca="1">IFERROR(IF((VLOOKUP($E79,'Res&amp;Reablement Backsheet'!$D$5:$W$183,I$9,FALSE))="","",(VLOOKUP($E79,'Res&amp;Reablement Backsheet'!$D$5:$W$183,I$9,FALSE))),"")</f>
        <v>0.96534653465346532</v>
      </c>
    </row>
    <row r="80" spans="1:9" ht="15" customHeight="1" x14ac:dyDescent="0.3">
      <c r="A80" s="56">
        <v>68</v>
      </c>
      <c r="B80" s="97" t="str">
        <f ca="1">IFERROR(IF((VLOOKUP($E80,'Org List'!$AJ$10:$AL$188,3,FALSE))="","",(VLOOKUP($E80,'Org List'!$AJ$10:$AL$188,3,FALSE))),"")</f>
        <v>North of England Commissioning Region</v>
      </c>
      <c r="C80" s="98" t="str">
        <f ca="1">IFERROR(IF((VLOOKUP($E80,'Org List'!$AO$10:$AQ$188,3,FALSE))="","",(VLOOKUP($E80,'Org List'!$AO$10:$AQ$188,3,FALSE))),"")</f>
        <v>Yorkshire and The Humber Region</v>
      </c>
      <c r="D80" s="99" t="str">
        <f ca="1">IFERROR(IF((VLOOKUP($E80,'Org List'!$AT$10:$AV$188,3,FALSE))="","",(VLOOKUP($E80,'Org List'!$AT$10:$AV$188,3,FALSE))),"")</f>
        <v>NHS England North (Yorkshire And Humber)</v>
      </c>
      <c r="E80" s="97" t="str">
        <f t="shared" ca="1" si="2"/>
        <v>E06000011</v>
      </c>
      <c r="F80" s="99" t="str">
        <f ca="1">IF(E80="","",VLOOKUP(E80,'Org List'!$J$9:$K$488,2,0))</f>
        <v>East Riding of Yorkshire</v>
      </c>
      <c r="G80" s="140">
        <f ca="1">IFERROR(IF((VLOOKUP($E80,'Res&amp;Reablement Backsheet'!$D$5:$W$183,G$9,FALSE))="","",(VLOOKUP($E80,'Res&amp;Reablement Backsheet'!$D$5:$W$183,G$9,FALSE))),"")</f>
        <v>0.76020408163265307</v>
      </c>
      <c r="H80" s="140">
        <f ca="1">IFERROR(IF((VLOOKUP($E80,'Res&amp;Reablement Backsheet'!$D$5:$W$183,H$9,FALSE))="","",(VLOOKUP($E80,'Res&amp;Reablement Backsheet'!$D$5:$W$183,H$9,FALSE))),"")</f>
        <v>0.87</v>
      </c>
      <c r="I80" s="140">
        <f ca="1">IFERROR(IF((VLOOKUP($E80,'Res&amp;Reablement Backsheet'!$D$5:$W$183,I$9,FALSE))="","",(VLOOKUP($E80,'Res&amp;Reablement Backsheet'!$D$5:$W$183,I$9,FALSE))),"")</f>
        <v>0.8616071428571429</v>
      </c>
    </row>
    <row r="81" spans="1:9" ht="15" customHeight="1" x14ac:dyDescent="0.3">
      <c r="A81" s="56">
        <v>69</v>
      </c>
      <c r="B81" s="97" t="str">
        <f ca="1">IFERROR(IF((VLOOKUP($E81,'Org List'!$AJ$10:$AL$188,3,FALSE))="","",(VLOOKUP($E81,'Org List'!$AJ$10:$AL$188,3,FALSE))),"")</f>
        <v>South East England Commissioning Region</v>
      </c>
      <c r="C81" s="98" t="str">
        <f ca="1">IFERROR(IF((VLOOKUP($E81,'Org List'!$AO$10:$AQ$188,3,FALSE))="","",(VLOOKUP($E81,'Org List'!$AO$10:$AQ$188,3,FALSE))),"")</f>
        <v>South East Region</v>
      </c>
      <c r="D81" s="99" t="str">
        <f ca="1">IFERROR(IF((VLOOKUP($E81,'Org List'!$AT$10:$AV$188,3,FALSE))="","",(VLOOKUP($E81,'Org List'!$AT$10:$AV$188,3,FALSE))),"")</f>
        <v>NHS England South East (Kent, Surrey and Sussex)</v>
      </c>
      <c r="E81" s="97" t="str">
        <f t="shared" ca="1" si="2"/>
        <v>E10000011</v>
      </c>
      <c r="F81" s="99" t="str">
        <f ca="1">IF(E81="","",VLOOKUP(E81,'Org List'!$J$9:$K$488,2,0))</f>
        <v>East Sussex</v>
      </c>
      <c r="G81" s="140">
        <f ca="1">IFERROR(IF((VLOOKUP($E81,'Res&amp;Reablement Backsheet'!$D$5:$W$183,G$9,FALSE))="","",(VLOOKUP($E81,'Res&amp;Reablement Backsheet'!$D$5:$W$183,G$9,FALSE))),"")</f>
        <v>0.90508474576271192</v>
      </c>
      <c r="H81" s="140">
        <f ca="1">IFERROR(IF((VLOOKUP($E81,'Res&amp;Reablement Backsheet'!$D$5:$W$183,H$9,FALSE))="","",(VLOOKUP($E81,'Res&amp;Reablement Backsheet'!$D$5:$W$183,H$9,FALSE))),"")</f>
        <v>0.90169491525423728</v>
      </c>
      <c r="I81" s="140">
        <f ca="1">IFERROR(IF((VLOOKUP($E81,'Res&amp;Reablement Backsheet'!$D$5:$W$183,I$9,FALSE))="","",(VLOOKUP($E81,'Res&amp;Reablement Backsheet'!$D$5:$W$183,I$9,FALSE))),"")</f>
        <v>0.90701754385964917</v>
      </c>
    </row>
    <row r="82" spans="1:9" ht="15" customHeight="1" x14ac:dyDescent="0.3">
      <c r="A82" s="56">
        <v>70</v>
      </c>
      <c r="B82" s="97" t="str">
        <f ca="1">IFERROR(IF((VLOOKUP($E82,'Org List'!$AJ$10:$AL$188,3,FALSE))="","",(VLOOKUP($E82,'Org List'!$AJ$10:$AL$188,3,FALSE))),"")</f>
        <v>London Commissioning Region</v>
      </c>
      <c r="C82" s="98" t="str">
        <f ca="1">IFERROR(IF((VLOOKUP($E82,'Org List'!$AO$10:$AQ$188,3,FALSE))="","",(VLOOKUP($E82,'Org List'!$AO$10:$AQ$188,3,FALSE))),"")</f>
        <v>London Region</v>
      </c>
      <c r="D82" s="99" t="str">
        <f ca="1">IFERROR(IF((VLOOKUP($E82,'Org List'!$AT$10:$AV$188,3,FALSE))="","",(VLOOKUP($E82,'Org List'!$AT$10:$AV$188,3,FALSE))),"")</f>
        <v>NHS England London</v>
      </c>
      <c r="E82" s="97" t="str">
        <f t="shared" ca="1" si="2"/>
        <v>E09000010</v>
      </c>
      <c r="F82" s="99" t="str">
        <f ca="1">IF(E82="","",VLOOKUP(E82,'Org List'!$J$9:$K$488,2,0))</f>
        <v>Enfield</v>
      </c>
      <c r="G82" s="140">
        <f ca="1">IFERROR(IF((VLOOKUP($E82,'Res&amp;Reablement Backsheet'!$D$5:$W$183,G$9,FALSE))="","",(VLOOKUP($E82,'Res&amp;Reablement Backsheet'!$D$5:$W$183,G$9,FALSE))),"")</f>
        <v>0.86915887850467288</v>
      </c>
      <c r="H82" s="140">
        <f ca="1">IFERROR(IF((VLOOKUP($E82,'Res&amp;Reablement Backsheet'!$D$5:$W$183,H$9,FALSE))="","",(VLOOKUP($E82,'Res&amp;Reablement Backsheet'!$D$5:$W$183,H$9,FALSE))),"")</f>
        <v>0.84976525821596249</v>
      </c>
      <c r="I82" s="140">
        <f ca="1">IFERROR(IF((VLOOKUP($E82,'Res&amp;Reablement Backsheet'!$D$5:$W$183,I$9,FALSE))="","",(VLOOKUP($E82,'Res&amp;Reablement Backsheet'!$D$5:$W$183,I$9,FALSE))),"")</f>
        <v>0.89423076923076927</v>
      </c>
    </row>
    <row r="83" spans="1:9" ht="15" customHeight="1" x14ac:dyDescent="0.3">
      <c r="A83" s="56">
        <v>71</v>
      </c>
      <c r="B83" s="97" t="str">
        <f ca="1">IFERROR(IF((VLOOKUP($E83,'Org List'!$AJ$10:$AL$188,3,FALSE))="","",(VLOOKUP($E83,'Org List'!$AJ$10:$AL$188,3,FALSE))),"")</f>
        <v>Midlands and East of England Commissioning Region</v>
      </c>
      <c r="C83" s="98" t="str">
        <f ca="1">IFERROR(IF((VLOOKUP($E83,'Org List'!$AO$10:$AQ$188,3,FALSE))="","",(VLOOKUP($E83,'Org List'!$AO$10:$AQ$188,3,FALSE))),"")</f>
        <v>East Region</v>
      </c>
      <c r="D83" s="99" t="str">
        <f ca="1">IFERROR(IF((VLOOKUP($E83,'Org List'!$AT$10:$AV$188,3,FALSE))="","",(VLOOKUP($E83,'Org List'!$AT$10:$AV$188,3,FALSE))),"")</f>
        <v>NHS England Midlands And East (East)</v>
      </c>
      <c r="E83" s="97" t="str">
        <f t="shared" ca="1" si="2"/>
        <v>E10000012</v>
      </c>
      <c r="F83" s="99" t="str">
        <f ca="1">IF(E83="","",VLOOKUP(E83,'Org List'!$J$9:$K$488,2,0))</f>
        <v>Essex</v>
      </c>
      <c r="G83" s="140">
        <f ca="1">IFERROR(IF((VLOOKUP($E83,'Res&amp;Reablement Backsheet'!$D$5:$W$183,G$9,FALSE))="","",(VLOOKUP($E83,'Res&amp;Reablement Backsheet'!$D$5:$W$183,G$9,FALSE))),"")</f>
        <v>0.81238938053097343</v>
      </c>
      <c r="H83" s="140">
        <f ca="1">IFERROR(IF((VLOOKUP($E83,'Res&amp;Reablement Backsheet'!$D$5:$W$183,H$9,FALSE))="","",(VLOOKUP($E83,'Res&amp;Reablement Backsheet'!$D$5:$W$183,H$9,FALSE))),"")</f>
        <v>0.8186314921681781</v>
      </c>
      <c r="I83" s="140">
        <f ca="1">IFERROR(IF((VLOOKUP($E83,'Res&amp;Reablement Backsheet'!$D$5:$W$183,I$9,FALSE))="","",(VLOOKUP($E83,'Res&amp;Reablement Backsheet'!$D$5:$W$183,I$9,FALSE))),"")</f>
        <v>0.86952931461601979</v>
      </c>
    </row>
    <row r="84" spans="1:9" ht="15" customHeight="1" x14ac:dyDescent="0.3">
      <c r="A84" s="56">
        <v>72</v>
      </c>
      <c r="B84" s="97" t="str">
        <f ca="1">IFERROR(IF((VLOOKUP($E84,'Org List'!$AJ$10:$AL$188,3,FALSE))="","",(VLOOKUP($E84,'Org List'!$AJ$10:$AL$188,3,FALSE))),"")</f>
        <v>North of England Commissioning Region</v>
      </c>
      <c r="C84" s="98" t="str">
        <f ca="1">IFERROR(IF((VLOOKUP($E84,'Org List'!$AO$10:$AQ$188,3,FALSE))="","",(VLOOKUP($E84,'Org List'!$AO$10:$AQ$188,3,FALSE))),"")</f>
        <v>North East Region</v>
      </c>
      <c r="D84" s="99" t="str">
        <f ca="1">IFERROR(IF((VLOOKUP($E84,'Org List'!$AT$10:$AV$188,3,FALSE))="","",(VLOOKUP($E84,'Org List'!$AT$10:$AV$188,3,FALSE))),"")</f>
        <v>NHS England North (Cumbria And North East)</v>
      </c>
      <c r="E84" s="97" t="str">
        <f t="shared" ca="1" si="2"/>
        <v>E08000037</v>
      </c>
      <c r="F84" s="99" t="str">
        <f ca="1">IF(E84="","",VLOOKUP(E84,'Org List'!$J$9:$K$488,2,0))</f>
        <v>Gateshead</v>
      </c>
      <c r="G84" s="140">
        <f ca="1">IFERROR(IF((VLOOKUP($E84,'Res&amp;Reablement Backsheet'!$D$5:$W$183,G$9,FALSE))="","",(VLOOKUP($E84,'Res&amp;Reablement Backsheet'!$D$5:$W$183,G$9,FALSE))),"")</f>
        <v>0.80769230769230771</v>
      </c>
      <c r="H84" s="140">
        <f ca="1">IFERROR(IF((VLOOKUP($E84,'Res&amp;Reablement Backsheet'!$D$5:$W$183,H$9,FALSE))="","",(VLOOKUP($E84,'Res&amp;Reablement Backsheet'!$D$5:$W$183,H$9,FALSE))),"")</f>
        <v>0.8571428571428571</v>
      </c>
      <c r="I84" s="140">
        <f ca="1">IFERROR(IF((VLOOKUP($E84,'Res&amp;Reablement Backsheet'!$D$5:$W$183,I$9,FALSE))="","",(VLOOKUP($E84,'Res&amp;Reablement Backsheet'!$D$5:$W$183,I$9,FALSE))),"")</f>
        <v>0.8091286307053942</v>
      </c>
    </row>
    <row r="85" spans="1:9" ht="15" customHeight="1" x14ac:dyDescent="0.3">
      <c r="A85" s="56">
        <v>73</v>
      </c>
      <c r="B85" s="97" t="str">
        <f ca="1">IFERROR(IF((VLOOKUP($E85,'Org List'!$AJ$10:$AL$188,3,FALSE))="","",(VLOOKUP($E85,'Org List'!$AJ$10:$AL$188,3,FALSE))),"")</f>
        <v>South West England Commissioning Region</v>
      </c>
      <c r="C85" s="98" t="str">
        <f ca="1">IFERROR(IF((VLOOKUP($E85,'Org List'!$AO$10:$AQ$188,3,FALSE))="","",(VLOOKUP($E85,'Org List'!$AO$10:$AQ$188,3,FALSE))),"")</f>
        <v>South West Region</v>
      </c>
      <c r="D85" s="99" t="str">
        <f ca="1">IFERROR(IF((VLOOKUP($E85,'Org List'!$AT$10:$AV$188,3,FALSE))="","",(VLOOKUP($E85,'Org List'!$AT$10:$AV$188,3,FALSE))),"")</f>
        <v>NHS England South West (South West North)</v>
      </c>
      <c r="E85" s="97" t="str">
        <f t="shared" ca="1" si="2"/>
        <v>E10000013</v>
      </c>
      <c r="F85" s="99" t="str">
        <f ca="1">IF(E85="","",VLOOKUP(E85,'Org List'!$J$9:$K$488,2,0))</f>
        <v>Gloucestershire</v>
      </c>
      <c r="G85" s="140">
        <f ca="1">IFERROR(IF((VLOOKUP($E85,'Res&amp;Reablement Backsheet'!$D$5:$W$183,G$9,FALSE))="","",(VLOOKUP($E85,'Res&amp;Reablement Backsheet'!$D$5:$W$183,G$9,FALSE))),"")</f>
        <v>0.8183807439824945</v>
      </c>
      <c r="H85" s="140">
        <f ca="1">IFERROR(IF((VLOOKUP($E85,'Res&amp;Reablement Backsheet'!$D$5:$W$183,H$9,FALSE))="","",(VLOOKUP($E85,'Res&amp;Reablement Backsheet'!$D$5:$W$183,H$9,FALSE))),"")</f>
        <v>0.8359236839116807</v>
      </c>
      <c r="I85" s="140">
        <f ca="1">IFERROR(IF((VLOOKUP($E85,'Res&amp;Reablement Backsheet'!$D$5:$W$183,I$9,FALSE))="","",(VLOOKUP($E85,'Res&amp;Reablement Backsheet'!$D$5:$W$183,I$9,FALSE))),"")</f>
        <v>0.79508196721311475</v>
      </c>
    </row>
    <row r="86" spans="1:9" ht="15" customHeight="1" x14ac:dyDescent="0.3">
      <c r="A86" s="56">
        <v>74</v>
      </c>
      <c r="B86" s="97" t="str">
        <f ca="1">IFERROR(IF((VLOOKUP($E86,'Org List'!$AJ$10:$AL$188,3,FALSE))="","",(VLOOKUP($E86,'Org List'!$AJ$10:$AL$188,3,FALSE))),"")</f>
        <v>London Commissioning Region</v>
      </c>
      <c r="C86" s="98" t="str">
        <f ca="1">IFERROR(IF((VLOOKUP($E86,'Org List'!$AO$10:$AQ$188,3,FALSE))="","",(VLOOKUP($E86,'Org List'!$AO$10:$AQ$188,3,FALSE))),"")</f>
        <v>London Region</v>
      </c>
      <c r="D86" s="99" t="str">
        <f ca="1">IFERROR(IF((VLOOKUP($E86,'Org List'!$AT$10:$AV$188,3,FALSE))="","",(VLOOKUP($E86,'Org List'!$AT$10:$AV$188,3,FALSE))),"")</f>
        <v>NHS England London</v>
      </c>
      <c r="E86" s="97" t="str">
        <f t="shared" ca="1" si="2"/>
        <v>E09000011</v>
      </c>
      <c r="F86" s="99" t="str">
        <f ca="1">IF(E86="","",VLOOKUP(E86,'Org List'!$J$9:$K$488,2,0))</f>
        <v>Greenwich</v>
      </c>
      <c r="G86" s="140">
        <f ca="1">IFERROR(IF((VLOOKUP($E86,'Res&amp;Reablement Backsheet'!$D$5:$W$183,G$9,FALSE))="","",(VLOOKUP($E86,'Res&amp;Reablement Backsheet'!$D$5:$W$183,G$9,FALSE))),"")</f>
        <v>0.81531531531531531</v>
      </c>
      <c r="H86" s="140">
        <f ca="1">IFERROR(IF((VLOOKUP($E86,'Res&amp;Reablement Backsheet'!$D$5:$W$183,H$9,FALSE))="","",(VLOOKUP($E86,'Res&amp;Reablement Backsheet'!$D$5:$W$183,H$9,FALSE))),"")</f>
        <v>0.83056478405315615</v>
      </c>
      <c r="I86" s="140">
        <f ca="1">IFERROR(IF((VLOOKUP($E86,'Res&amp;Reablement Backsheet'!$D$5:$W$183,I$9,FALSE))="","",(VLOOKUP($E86,'Res&amp;Reablement Backsheet'!$D$5:$W$183,I$9,FALSE))),"")</f>
        <v>0.8233890214797136</v>
      </c>
    </row>
    <row r="87" spans="1:9" ht="15" customHeight="1" x14ac:dyDescent="0.3">
      <c r="A87" s="56">
        <v>75</v>
      </c>
      <c r="B87" s="97" t="str">
        <f ca="1">IFERROR(IF((VLOOKUP($E87,'Org List'!$AJ$10:$AL$188,3,FALSE))="","",(VLOOKUP($E87,'Org List'!$AJ$10:$AL$188,3,FALSE))),"")</f>
        <v>London Commissioning Region</v>
      </c>
      <c r="C87" s="98" t="str">
        <f ca="1">IFERROR(IF((VLOOKUP($E87,'Org List'!$AO$10:$AQ$188,3,FALSE))="","",(VLOOKUP($E87,'Org List'!$AO$10:$AQ$188,3,FALSE))),"")</f>
        <v>London Region</v>
      </c>
      <c r="D87" s="99" t="str">
        <f ca="1">IFERROR(IF((VLOOKUP($E87,'Org List'!$AT$10:$AV$188,3,FALSE))="","",(VLOOKUP($E87,'Org List'!$AT$10:$AV$188,3,FALSE))),"")</f>
        <v>NHS England London</v>
      </c>
      <c r="E87" s="97" t="str">
        <f t="shared" ca="1" si="2"/>
        <v>E09000012</v>
      </c>
      <c r="F87" s="99" t="str">
        <f ca="1">IF(E87="","",VLOOKUP(E87,'Org List'!$J$9:$K$488,2,0))</f>
        <v>Hackney</v>
      </c>
      <c r="G87" s="140">
        <f ca="1">IFERROR(IF((VLOOKUP($E87,'Res&amp;Reablement Backsheet'!$D$5:$W$183,G$9,FALSE))="","",(VLOOKUP($E87,'Res&amp;Reablement Backsheet'!$D$5:$W$183,G$9,FALSE))),"")</f>
        <v>0.87982832618025753</v>
      </c>
      <c r="H87" s="140">
        <f ca="1">IFERROR(IF((VLOOKUP($E87,'Res&amp;Reablement Backsheet'!$D$5:$W$183,H$9,FALSE))="","",(VLOOKUP($E87,'Res&amp;Reablement Backsheet'!$D$5:$W$183,H$9,FALSE))),"")</f>
        <v>0.90987124463519309</v>
      </c>
      <c r="I87" s="140">
        <f ca="1">IFERROR(IF((VLOOKUP($E87,'Res&amp;Reablement Backsheet'!$D$5:$W$183,I$9,FALSE))="","",(VLOOKUP($E87,'Res&amp;Reablement Backsheet'!$D$5:$W$183,I$9,FALSE))),"")</f>
        <v>0.90504451038575673</v>
      </c>
    </row>
    <row r="88" spans="1:9" ht="15" customHeight="1" x14ac:dyDescent="0.3">
      <c r="A88" s="56">
        <v>76</v>
      </c>
      <c r="B88" s="97" t="str">
        <f ca="1">IFERROR(IF((VLOOKUP($E88,'Org List'!$AJ$10:$AL$188,3,FALSE))="","",(VLOOKUP($E88,'Org List'!$AJ$10:$AL$188,3,FALSE))),"")</f>
        <v>North of England Commissioning Region</v>
      </c>
      <c r="C88" s="98" t="str">
        <f ca="1">IFERROR(IF((VLOOKUP($E88,'Org List'!$AO$10:$AQ$188,3,FALSE))="","",(VLOOKUP($E88,'Org List'!$AO$10:$AQ$188,3,FALSE))),"")</f>
        <v>North West Region</v>
      </c>
      <c r="D88" s="99" t="str">
        <f ca="1">IFERROR(IF((VLOOKUP($E88,'Org List'!$AT$10:$AV$188,3,FALSE))="","",(VLOOKUP($E88,'Org List'!$AT$10:$AV$188,3,FALSE))),"")</f>
        <v>NHS England North (Cheshire And Merseyside)</v>
      </c>
      <c r="E88" s="97" t="str">
        <f t="shared" ca="1" si="2"/>
        <v>E06000006</v>
      </c>
      <c r="F88" s="99" t="str">
        <f ca="1">IF(E88="","",VLOOKUP(E88,'Org List'!$J$9:$K$488,2,0))</f>
        <v>Halton</v>
      </c>
      <c r="G88" s="140">
        <f ca="1">IFERROR(IF((VLOOKUP($E88,'Res&amp;Reablement Backsheet'!$D$5:$W$183,G$9,FALSE))="","",(VLOOKUP($E88,'Res&amp;Reablement Backsheet'!$D$5:$W$183,G$9,FALSE))),"")</f>
        <v>0.62121212121212122</v>
      </c>
      <c r="H88" s="140">
        <f ca="1">IFERROR(IF((VLOOKUP($E88,'Res&amp;Reablement Backsheet'!$D$5:$W$183,H$9,FALSE))="","",(VLOOKUP($E88,'Res&amp;Reablement Backsheet'!$D$5:$W$183,H$9,FALSE))),"")</f>
        <v>0.62857142857142856</v>
      </c>
      <c r="I88" s="140">
        <f ca="1">IFERROR(IF((VLOOKUP($E88,'Res&amp;Reablement Backsheet'!$D$5:$W$183,I$9,FALSE))="","",(VLOOKUP($E88,'Res&amp;Reablement Backsheet'!$D$5:$W$183,I$9,FALSE))),"")</f>
        <v>0.78217821782178221</v>
      </c>
    </row>
    <row r="89" spans="1:9" ht="15" customHeight="1" x14ac:dyDescent="0.3">
      <c r="A89" s="56">
        <v>77</v>
      </c>
      <c r="B89" s="97" t="str">
        <f ca="1">IFERROR(IF((VLOOKUP($E89,'Org List'!$AJ$10:$AL$188,3,FALSE))="","",(VLOOKUP($E89,'Org List'!$AJ$10:$AL$188,3,FALSE))),"")</f>
        <v>London Commissioning Region</v>
      </c>
      <c r="C89" s="98" t="str">
        <f ca="1">IFERROR(IF((VLOOKUP($E89,'Org List'!$AO$10:$AQ$188,3,FALSE))="","",(VLOOKUP($E89,'Org List'!$AO$10:$AQ$188,3,FALSE))),"")</f>
        <v>London Region</v>
      </c>
      <c r="D89" s="99" t="str">
        <f ca="1">IFERROR(IF((VLOOKUP($E89,'Org List'!$AT$10:$AV$188,3,FALSE))="","",(VLOOKUP($E89,'Org List'!$AT$10:$AV$188,3,FALSE))),"")</f>
        <v>NHS England London</v>
      </c>
      <c r="E89" s="97" t="str">
        <f t="shared" ca="1" si="2"/>
        <v>E09000013</v>
      </c>
      <c r="F89" s="99" t="str">
        <f ca="1">IF(E89="","",VLOOKUP(E89,'Org List'!$J$9:$K$488,2,0))</f>
        <v>Hammersmith and Fulham</v>
      </c>
      <c r="G89" s="140">
        <f ca="1">IFERROR(IF((VLOOKUP($E89,'Res&amp;Reablement Backsheet'!$D$5:$W$183,G$9,FALSE))="","",(VLOOKUP($E89,'Res&amp;Reablement Backsheet'!$D$5:$W$183,G$9,FALSE))),"")</f>
        <v>0.89344262295081966</v>
      </c>
      <c r="H89" s="140">
        <f ca="1">IFERROR(IF((VLOOKUP($E89,'Res&amp;Reablement Backsheet'!$D$5:$W$183,H$9,FALSE))="","",(VLOOKUP($E89,'Res&amp;Reablement Backsheet'!$D$5:$W$183,H$9,FALSE))),"")</f>
        <v>0.90056818181818177</v>
      </c>
      <c r="I89" s="140">
        <f ca="1">IFERROR(IF((VLOOKUP($E89,'Res&amp;Reablement Backsheet'!$D$5:$W$183,I$9,FALSE))="","",(VLOOKUP($E89,'Res&amp;Reablement Backsheet'!$D$5:$W$183,I$9,FALSE))),"")</f>
        <v>0.82191780821917804</v>
      </c>
    </row>
    <row r="90" spans="1:9" ht="15" customHeight="1" x14ac:dyDescent="0.3">
      <c r="A90" s="56">
        <v>78</v>
      </c>
      <c r="B90" s="97" t="str">
        <f ca="1">IFERROR(IF((VLOOKUP($E90,'Org List'!$AJ$10:$AL$188,3,FALSE))="","",(VLOOKUP($E90,'Org List'!$AJ$10:$AL$188,3,FALSE))),"")</f>
        <v>South East England Commissioning Region</v>
      </c>
      <c r="C90" s="98" t="str">
        <f ca="1">IFERROR(IF((VLOOKUP($E90,'Org List'!$AO$10:$AQ$188,3,FALSE))="","",(VLOOKUP($E90,'Org List'!$AO$10:$AQ$188,3,FALSE))),"")</f>
        <v>South East Region</v>
      </c>
      <c r="D90" s="99" t="str">
        <f ca="1">IFERROR(IF((VLOOKUP($E90,'Org List'!$AT$10:$AV$188,3,FALSE))="","",(VLOOKUP($E90,'Org List'!$AT$10:$AV$188,3,FALSE))),"")</f>
        <v>NHS England South East (Hampshire, Isle of Wight and Thames Valley)</v>
      </c>
      <c r="E90" s="97" t="str">
        <f t="shared" ca="1" si="2"/>
        <v>E10000014</v>
      </c>
      <c r="F90" s="99" t="str">
        <f ca="1">IF(E90="","",VLOOKUP(E90,'Org List'!$J$9:$K$488,2,0))</f>
        <v>Hampshire</v>
      </c>
      <c r="G90" s="140">
        <f ca="1">IFERROR(IF((VLOOKUP($E90,'Res&amp;Reablement Backsheet'!$D$5:$W$183,G$9,FALSE))="","",(VLOOKUP($E90,'Res&amp;Reablement Backsheet'!$D$5:$W$183,G$9,FALSE))),"")</f>
        <v>0.80286738351254483</v>
      </c>
      <c r="H90" s="140">
        <f ca="1">IFERROR(IF((VLOOKUP($E90,'Res&amp;Reablement Backsheet'!$D$5:$W$183,H$9,FALSE))="","",(VLOOKUP($E90,'Res&amp;Reablement Backsheet'!$D$5:$W$183,H$9,FALSE))),"")</f>
        <v>0.80666666666666664</v>
      </c>
      <c r="I90" s="140">
        <f ca="1">IFERROR(IF((VLOOKUP($E90,'Res&amp;Reablement Backsheet'!$D$5:$W$183,I$9,FALSE))="","",(VLOOKUP($E90,'Res&amp;Reablement Backsheet'!$D$5:$W$183,I$9,FALSE))),"")</f>
        <v>0.79797979797979801</v>
      </c>
    </row>
    <row r="91" spans="1:9" ht="15" customHeight="1" x14ac:dyDescent="0.3">
      <c r="A91" s="56">
        <v>79</v>
      </c>
      <c r="B91" s="97" t="str">
        <f ca="1">IFERROR(IF((VLOOKUP($E91,'Org List'!$AJ$10:$AL$188,3,FALSE))="","",(VLOOKUP($E91,'Org List'!$AJ$10:$AL$188,3,FALSE))),"")</f>
        <v>London Commissioning Region</v>
      </c>
      <c r="C91" s="98" t="str">
        <f ca="1">IFERROR(IF((VLOOKUP($E91,'Org List'!$AO$10:$AQ$188,3,FALSE))="","",(VLOOKUP($E91,'Org List'!$AO$10:$AQ$188,3,FALSE))),"")</f>
        <v>London Region</v>
      </c>
      <c r="D91" s="99" t="str">
        <f ca="1">IFERROR(IF((VLOOKUP($E91,'Org List'!$AT$10:$AV$188,3,FALSE))="","",(VLOOKUP($E91,'Org List'!$AT$10:$AV$188,3,FALSE))),"")</f>
        <v>NHS England London</v>
      </c>
      <c r="E91" s="97" t="str">
        <f t="shared" ca="1" si="2"/>
        <v>E09000014</v>
      </c>
      <c r="F91" s="99" t="str">
        <f ca="1">IF(E91="","",VLOOKUP(E91,'Org List'!$J$9:$K$488,2,0))</f>
        <v>Haringey</v>
      </c>
      <c r="G91" s="140">
        <f ca="1">IFERROR(IF((VLOOKUP($E91,'Res&amp;Reablement Backsheet'!$D$5:$W$183,G$9,FALSE))="","",(VLOOKUP($E91,'Res&amp;Reablement Backsheet'!$D$5:$W$183,G$9,FALSE))),"")</f>
        <v>0.82520325203252032</v>
      </c>
      <c r="H91" s="140">
        <f ca="1">IFERROR(IF((VLOOKUP($E91,'Res&amp;Reablement Backsheet'!$D$5:$W$183,H$9,FALSE))="","",(VLOOKUP($E91,'Res&amp;Reablement Backsheet'!$D$5:$W$183,H$9,FALSE))),"")</f>
        <v>0.80943333333333323</v>
      </c>
      <c r="I91" s="140">
        <f ca="1">IFERROR(IF((VLOOKUP($E91,'Res&amp;Reablement Backsheet'!$D$5:$W$183,I$9,FALSE))="","",(VLOOKUP($E91,'Res&amp;Reablement Backsheet'!$D$5:$W$183,I$9,FALSE))),"")</f>
        <v>0.77027027027027029</v>
      </c>
    </row>
    <row r="92" spans="1:9" ht="15" customHeight="1" x14ac:dyDescent="0.3">
      <c r="A92" s="56">
        <v>80</v>
      </c>
      <c r="B92" s="97" t="str">
        <f ca="1">IFERROR(IF((VLOOKUP($E92,'Org List'!$AJ$10:$AL$188,3,FALSE))="","",(VLOOKUP($E92,'Org List'!$AJ$10:$AL$188,3,FALSE))),"")</f>
        <v>London Commissioning Region</v>
      </c>
      <c r="C92" s="98" t="str">
        <f ca="1">IFERROR(IF((VLOOKUP($E92,'Org List'!$AO$10:$AQ$188,3,FALSE))="","",(VLOOKUP($E92,'Org List'!$AO$10:$AQ$188,3,FALSE))),"")</f>
        <v>London Region</v>
      </c>
      <c r="D92" s="99" t="str">
        <f ca="1">IFERROR(IF((VLOOKUP($E92,'Org List'!$AT$10:$AV$188,3,FALSE))="","",(VLOOKUP($E92,'Org List'!$AT$10:$AV$188,3,FALSE))),"")</f>
        <v>NHS England London</v>
      </c>
      <c r="E92" s="97" t="str">
        <f t="shared" ca="1" si="2"/>
        <v>E09000015</v>
      </c>
      <c r="F92" s="99" t="str">
        <f ca="1">IF(E92="","",VLOOKUP(E92,'Org List'!$J$9:$K$488,2,0))</f>
        <v>Harrow</v>
      </c>
      <c r="G92" s="140">
        <f ca="1">IFERROR(IF((VLOOKUP($E92,'Res&amp;Reablement Backsheet'!$D$5:$W$183,G$9,FALSE))="","",(VLOOKUP($E92,'Res&amp;Reablement Backsheet'!$D$5:$W$183,G$9,FALSE))),"")</f>
        <v>0.7639198218262806</v>
      </c>
      <c r="H92" s="140">
        <f ca="1">IFERROR(IF((VLOOKUP($E92,'Res&amp;Reablement Backsheet'!$D$5:$W$183,H$9,FALSE))="","",(VLOOKUP($E92,'Res&amp;Reablement Backsheet'!$D$5:$W$183,H$9,FALSE))),"")</f>
        <v>0.8</v>
      </c>
      <c r="I92" s="140">
        <f ca="1">IFERROR(IF((VLOOKUP($E92,'Res&amp;Reablement Backsheet'!$D$5:$W$183,I$9,FALSE))="","",(VLOOKUP($E92,'Res&amp;Reablement Backsheet'!$D$5:$W$183,I$9,FALSE))),"")</f>
        <v>0.75710594315245483</v>
      </c>
    </row>
    <row r="93" spans="1:9" ht="15" customHeight="1" x14ac:dyDescent="0.3">
      <c r="A93" s="56">
        <v>81</v>
      </c>
      <c r="B93" s="97" t="str">
        <f ca="1">IFERROR(IF((VLOOKUP($E93,'Org List'!$AJ$10:$AL$188,3,FALSE))="","",(VLOOKUP($E93,'Org List'!$AJ$10:$AL$188,3,FALSE))),"")</f>
        <v>North of England Commissioning Region</v>
      </c>
      <c r="C93" s="98" t="str">
        <f ca="1">IFERROR(IF((VLOOKUP($E93,'Org List'!$AO$10:$AQ$188,3,FALSE))="","",(VLOOKUP($E93,'Org List'!$AO$10:$AQ$188,3,FALSE))),"")</f>
        <v>North East Region</v>
      </c>
      <c r="D93" s="99" t="str">
        <f ca="1">IFERROR(IF((VLOOKUP($E93,'Org List'!$AT$10:$AV$188,3,FALSE))="","",(VLOOKUP($E93,'Org List'!$AT$10:$AV$188,3,FALSE))),"")</f>
        <v>NHS England North (Cumbria And North East)</v>
      </c>
      <c r="E93" s="97" t="str">
        <f t="shared" ca="1" si="2"/>
        <v>E06000001</v>
      </c>
      <c r="F93" s="99" t="str">
        <f ca="1">IF(E93="","",VLOOKUP(E93,'Org List'!$J$9:$K$488,2,0))</f>
        <v>Hartlepool</v>
      </c>
      <c r="G93" s="140">
        <f ca="1">IFERROR(IF((VLOOKUP($E93,'Res&amp;Reablement Backsheet'!$D$5:$W$183,G$9,FALSE))="","",(VLOOKUP($E93,'Res&amp;Reablement Backsheet'!$D$5:$W$183,G$9,FALSE))),"")</f>
        <v>0.76190476190476186</v>
      </c>
      <c r="H93" s="140">
        <f ca="1">IFERROR(IF((VLOOKUP($E93,'Res&amp;Reablement Backsheet'!$D$5:$W$183,H$9,FALSE))="","",(VLOOKUP($E93,'Res&amp;Reablement Backsheet'!$D$5:$W$183,H$9,FALSE))),"")</f>
        <v>0.8</v>
      </c>
      <c r="I93" s="140">
        <f ca="1">IFERROR(IF((VLOOKUP($E93,'Res&amp;Reablement Backsheet'!$D$5:$W$183,I$9,FALSE))="","",(VLOOKUP($E93,'Res&amp;Reablement Backsheet'!$D$5:$W$183,I$9,FALSE))),"")</f>
        <v>0.80869565217391304</v>
      </c>
    </row>
    <row r="94" spans="1:9" ht="15" customHeight="1" x14ac:dyDescent="0.3">
      <c r="A94" s="56">
        <v>82</v>
      </c>
      <c r="B94" s="97" t="str">
        <f ca="1">IFERROR(IF((VLOOKUP($E94,'Org List'!$AJ$10:$AL$188,3,FALSE))="","",(VLOOKUP($E94,'Org List'!$AJ$10:$AL$188,3,FALSE))),"")</f>
        <v>London Commissioning Region</v>
      </c>
      <c r="C94" s="98" t="str">
        <f ca="1">IFERROR(IF((VLOOKUP($E94,'Org List'!$AO$10:$AQ$188,3,FALSE))="","",(VLOOKUP($E94,'Org List'!$AO$10:$AQ$188,3,FALSE))),"")</f>
        <v>London Region</v>
      </c>
      <c r="D94" s="99" t="str">
        <f ca="1">IFERROR(IF((VLOOKUP($E94,'Org List'!$AT$10:$AV$188,3,FALSE))="","",(VLOOKUP($E94,'Org List'!$AT$10:$AV$188,3,FALSE))),"")</f>
        <v>NHS England London</v>
      </c>
      <c r="E94" s="97" t="str">
        <f t="shared" ca="1" si="2"/>
        <v>E09000016</v>
      </c>
      <c r="F94" s="99" t="str">
        <f ca="1">IF(E94="","",VLOOKUP(E94,'Org List'!$J$9:$K$488,2,0))</f>
        <v>Havering</v>
      </c>
      <c r="G94" s="140">
        <f ca="1">IFERROR(IF((VLOOKUP($E94,'Res&amp;Reablement Backsheet'!$D$5:$W$183,G$9,FALSE))="","",(VLOOKUP($E94,'Res&amp;Reablement Backsheet'!$D$5:$W$183,G$9,FALSE))),"")</f>
        <v>0.78636363636363638</v>
      </c>
      <c r="H94" s="140">
        <f ca="1">IFERROR(IF((VLOOKUP($E94,'Res&amp;Reablement Backsheet'!$D$5:$W$183,H$9,FALSE))="","",(VLOOKUP($E94,'Res&amp;Reablement Backsheet'!$D$5:$W$183,H$9,FALSE))),"")</f>
        <v>0.88</v>
      </c>
      <c r="I94" s="140">
        <f ca="1">IFERROR(IF((VLOOKUP($E94,'Res&amp;Reablement Backsheet'!$D$5:$W$183,I$9,FALSE))="","",(VLOOKUP($E94,'Res&amp;Reablement Backsheet'!$D$5:$W$183,I$9,FALSE))),"")</f>
        <v>0.88235294117647056</v>
      </c>
    </row>
    <row r="95" spans="1:9" ht="15" customHeight="1" x14ac:dyDescent="0.3">
      <c r="A95" s="56">
        <v>83</v>
      </c>
      <c r="B95" s="97" t="str">
        <f ca="1">IFERROR(IF((VLOOKUP($E95,'Org List'!$AJ$10:$AL$188,3,FALSE))="","",(VLOOKUP($E95,'Org List'!$AJ$10:$AL$188,3,FALSE))),"")</f>
        <v>Midlands and East of England Commissioning Region</v>
      </c>
      <c r="C95" s="98" t="str">
        <f ca="1">IFERROR(IF((VLOOKUP($E95,'Org List'!$AO$10:$AQ$188,3,FALSE))="","",(VLOOKUP($E95,'Org List'!$AO$10:$AQ$188,3,FALSE))),"")</f>
        <v>West Midlands Region</v>
      </c>
      <c r="D95" s="99" t="str">
        <f ca="1">IFERROR(IF((VLOOKUP($E95,'Org List'!$AT$10:$AV$188,3,FALSE))="","",(VLOOKUP($E95,'Org List'!$AT$10:$AV$188,3,FALSE))),"")</f>
        <v>NHS England Midlands And East (West Midlands)</v>
      </c>
      <c r="E95" s="97" t="str">
        <f t="shared" ca="1" si="2"/>
        <v>E06000019</v>
      </c>
      <c r="F95" s="99" t="str">
        <f ca="1">IF(E95="","",VLOOKUP(E95,'Org List'!$J$9:$K$488,2,0))</f>
        <v>Herefordshire, County of</v>
      </c>
      <c r="G95" s="140">
        <f ca="1">IFERROR(IF((VLOOKUP($E95,'Res&amp;Reablement Backsheet'!$D$5:$W$183,G$9,FALSE))="","",(VLOOKUP($E95,'Res&amp;Reablement Backsheet'!$D$5:$W$183,G$9,FALSE))),"")</f>
        <v>0.80645161290322576</v>
      </c>
      <c r="H95" s="140">
        <f ca="1">IFERROR(IF((VLOOKUP($E95,'Res&amp;Reablement Backsheet'!$D$5:$W$183,H$9,FALSE))="","",(VLOOKUP($E95,'Res&amp;Reablement Backsheet'!$D$5:$W$183,H$9,FALSE))),"")</f>
        <v>0.85</v>
      </c>
      <c r="I95" s="140">
        <f ca="1">IFERROR(IF((VLOOKUP($E95,'Res&amp;Reablement Backsheet'!$D$5:$W$183,I$9,FALSE))="","",(VLOOKUP($E95,'Res&amp;Reablement Backsheet'!$D$5:$W$183,I$9,FALSE))),"")</f>
        <v>0.75</v>
      </c>
    </row>
    <row r="96" spans="1:9" ht="15" customHeight="1" x14ac:dyDescent="0.3">
      <c r="A96" s="56">
        <v>84</v>
      </c>
      <c r="B96" s="97" t="str">
        <f ca="1">IFERROR(IF((VLOOKUP($E96,'Org List'!$AJ$10:$AL$188,3,FALSE))="","",(VLOOKUP($E96,'Org List'!$AJ$10:$AL$188,3,FALSE))),"")</f>
        <v>Midlands and East of England Commissioning Region</v>
      </c>
      <c r="C96" s="98" t="str">
        <f ca="1">IFERROR(IF((VLOOKUP($E96,'Org List'!$AO$10:$AQ$188,3,FALSE))="","",(VLOOKUP($E96,'Org List'!$AO$10:$AQ$188,3,FALSE))),"")</f>
        <v>East Region</v>
      </c>
      <c r="D96" s="99" t="str">
        <f ca="1">IFERROR(IF((VLOOKUP($E96,'Org List'!$AT$10:$AV$188,3,FALSE))="","",(VLOOKUP($E96,'Org List'!$AT$10:$AV$188,3,FALSE))),"")</f>
        <v>NHS England Midlands And East (Central Midlands)</v>
      </c>
      <c r="E96" s="97" t="str">
        <f t="shared" ca="1" si="2"/>
        <v>E10000015</v>
      </c>
      <c r="F96" s="99" t="str">
        <f ca="1">IF(E96="","",VLOOKUP(E96,'Org List'!$J$9:$K$488,2,0))</f>
        <v>Hertfordshire</v>
      </c>
      <c r="G96" s="140">
        <f ca="1">IFERROR(IF((VLOOKUP($E96,'Res&amp;Reablement Backsheet'!$D$5:$W$183,G$9,FALSE))="","",(VLOOKUP($E96,'Res&amp;Reablement Backsheet'!$D$5:$W$183,G$9,FALSE))),"")</f>
        <v>0.86165048543689315</v>
      </c>
      <c r="H96" s="140">
        <f ca="1">IFERROR(IF((VLOOKUP($E96,'Res&amp;Reablement Backsheet'!$D$5:$W$183,H$9,FALSE))="","",(VLOOKUP($E96,'Res&amp;Reablement Backsheet'!$D$5:$W$183,H$9,FALSE))),"")</f>
        <v>0.84941176470588231</v>
      </c>
      <c r="I96" s="140">
        <f ca="1">IFERROR(IF((VLOOKUP($E96,'Res&amp;Reablement Backsheet'!$D$5:$W$183,I$9,FALSE))="","",(VLOOKUP($E96,'Res&amp;Reablement Backsheet'!$D$5:$W$183,I$9,FALSE))),"")</f>
        <v>0.8577464788732394</v>
      </c>
    </row>
    <row r="97" spans="1:9" ht="15" customHeight="1" x14ac:dyDescent="0.3">
      <c r="A97" s="56">
        <v>85</v>
      </c>
      <c r="B97" s="97" t="str">
        <f ca="1">IFERROR(IF((VLOOKUP($E97,'Org List'!$AJ$10:$AL$188,3,FALSE))="","",(VLOOKUP($E97,'Org List'!$AJ$10:$AL$188,3,FALSE))),"")</f>
        <v>London Commissioning Region</v>
      </c>
      <c r="C97" s="98" t="str">
        <f ca="1">IFERROR(IF((VLOOKUP($E97,'Org List'!$AO$10:$AQ$188,3,FALSE))="","",(VLOOKUP($E97,'Org List'!$AO$10:$AQ$188,3,FALSE))),"")</f>
        <v>London Region</v>
      </c>
      <c r="D97" s="99" t="str">
        <f ca="1">IFERROR(IF((VLOOKUP($E97,'Org List'!$AT$10:$AV$188,3,FALSE))="","",(VLOOKUP($E97,'Org List'!$AT$10:$AV$188,3,FALSE))),"")</f>
        <v>NHS England London</v>
      </c>
      <c r="E97" s="97" t="str">
        <f t="shared" ca="1" si="2"/>
        <v>E09000017</v>
      </c>
      <c r="F97" s="99" t="str">
        <f ca="1">IF(E97="","",VLOOKUP(E97,'Org List'!$J$9:$K$488,2,0))</f>
        <v>Hillingdon</v>
      </c>
      <c r="G97" s="140">
        <f ca="1">IFERROR(IF((VLOOKUP($E97,'Res&amp;Reablement Backsheet'!$D$5:$W$183,G$9,FALSE))="","",(VLOOKUP($E97,'Res&amp;Reablement Backsheet'!$D$5:$W$183,G$9,FALSE))),"")</f>
        <v>0.86086956521739133</v>
      </c>
      <c r="H97" s="140">
        <f ca="1">IFERROR(IF((VLOOKUP($E97,'Res&amp;Reablement Backsheet'!$D$5:$W$183,H$9,FALSE))="","",(VLOOKUP($E97,'Res&amp;Reablement Backsheet'!$D$5:$W$183,H$9,FALSE))),"")</f>
        <v>0.88</v>
      </c>
      <c r="I97" s="140">
        <f ca="1">IFERROR(IF((VLOOKUP($E97,'Res&amp;Reablement Backsheet'!$D$5:$W$183,I$9,FALSE))="","",(VLOOKUP($E97,'Res&amp;Reablement Backsheet'!$D$5:$W$183,I$9,FALSE))),"")</f>
        <v>0.87596899224806202</v>
      </c>
    </row>
    <row r="98" spans="1:9" ht="15" customHeight="1" x14ac:dyDescent="0.3">
      <c r="A98" s="56">
        <v>86</v>
      </c>
      <c r="B98" s="97" t="str">
        <f ca="1">IFERROR(IF((VLOOKUP($E98,'Org List'!$AJ$10:$AL$188,3,FALSE))="","",(VLOOKUP($E98,'Org List'!$AJ$10:$AL$188,3,FALSE))),"")</f>
        <v>London Commissioning Region</v>
      </c>
      <c r="C98" s="98" t="str">
        <f ca="1">IFERROR(IF((VLOOKUP($E98,'Org List'!$AO$10:$AQ$188,3,FALSE))="","",(VLOOKUP($E98,'Org List'!$AO$10:$AQ$188,3,FALSE))),"")</f>
        <v>London Region</v>
      </c>
      <c r="D98" s="99" t="str">
        <f ca="1">IFERROR(IF((VLOOKUP($E98,'Org List'!$AT$10:$AV$188,3,FALSE))="","",(VLOOKUP($E98,'Org List'!$AT$10:$AV$188,3,FALSE))),"")</f>
        <v>NHS England London</v>
      </c>
      <c r="E98" s="97" t="str">
        <f t="shared" ca="1" si="2"/>
        <v>E09000018</v>
      </c>
      <c r="F98" s="99" t="str">
        <f ca="1">IF(E98="","",VLOOKUP(E98,'Org List'!$J$9:$K$488,2,0))</f>
        <v>Hounslow</v>
      </c>
      <c r="G98" s="140">
        <f ca="1">IFERROR(IF((VLOOKUP($E98,'Res&amp;Reablement Backsheet'!$D$5:$W$183,G$9,FALSE))="","",(VLOOKUP($E98,'Res&amp;Reablement Backsheet'!$D$5:$W$183,G$9,FALSE))),"")</f>
        <v>0.75438596491228072</v>
      </c>
      <c r="H98" s="140">
        <f ca="1">IFERROR(IF((VLOOKUP($E98,'Res&amp;Reablement Backsheet'!$D$5:$W$183,H$9,FALSE))="","",(VLOOKUP($E98,'Res&amp;Reablement Backsheet'!$D$5:$W$183,H$9,FALSE))),"")</f>
        <v>0.8</v>
      </c>
      <c r="I98" s="140">
        <f ca="1">IFERROR(IF((VLOOKUP($E98,'Res&amp;Reablement Backsheet'!$D$5:$W$183,I$9,FALSE))="","",(VLOOKUP($E98,'Res&amp;Reablement Backsheet'!$D$5:$W$183,I$9,FALSE))),"")</f>
        <v>0.82278481012658233</v>
      </c>
    </row>
    <row r="99" spans="1:9" ht="15" customHeight="1" x14ac:dyDescent="0.3">
      <c r="A99" s="56">
        <v>87</v>
      </c>
      <c r="B99" s="97" t="str">
        <f ca="1">IFERROR(IF((VLOOKUP($E99,'Org List'!$AJ$10:$AL$188,3,FALSE))="","",(VLOOKUP($E99,'Org List'!$AJ$10:$AL$188,3,FALSE))),"")</f>
        <v>South East England Commissioning Region</v>
      </c>
      <c r="C99" s="98" t="str">
        <f ca="1">IFERROR(IF((VLOOKUP($E99,'Org List'!$AO$10:$AQ$188,3,FALSE))="","",(VLOOKUP($E99,'Org List'!$AO$10:$AQ$188,3,FALSE))),"")</f>
        <v>South East Region</v>
      </c>
      <c r="D99" s="99" t="str">
        <f ca="1">IFERROR(IF((VLOOKUP($E99,'Org List'!$AT$10:$AV$188,3,FALSE))="","",(VLOOKUP($E99,'Org List'!$AT$10:$AV$188,3,FALSE))),"")</f>
        <v>NHS England South East (Hampshire, Isle of Wight and Thames Valley)</v>
      </c>
      <c r="E99" s="97" t="str">
        <f t="shared" ca="1" si="2"/>
        <v>E06000046</v>
      </c>
      <c r="F99" s="99" t="str">
        <f ca="1">IF(E99="","",VLOOKUP(E99,'Org List'!$J$9:$K$488,2,0))</f>
        <v>Isle of Wight</v>
      </c>
      <c r="G99" s="140">
        <f ca="1">IFERROR(IF((VLOOKUP($E99,'Res&amp;Reablement Backsheet'!$D$5:$W$183,G$9,FALSE))="","",(VLOOKUP($E99,'Res&amp;Reablement Backsheet'!$D$5:$W$183,G$9,FALSE))),"")</f>
        <v>0.91089108910891092</v>
      </c>
      <c r="H99" s="140">
        <f ca="1">IFERROR(IF((VLOOKUP($E99,'Res&amp;Reablement Backsheet'!$D$5:$W$183,H$9,FALSE))="","",(VLOOKUP($E99,'Res&amp;Reablement Backsheet'!$D$5:$W$183,H$9,FALSE))),"")</f>
        <v>0.91379310344827591</v>
      </c>
      <c r="I99" s="140">
        <f ca="1">IFERROR(IF((VLOOKUP($E99,'Res&amp;Reablement Backsheet'!$D$5:$W$183,I$9,FALSE))="","",(VLOOKUP($E99,'Res&amp;Reablement Backsheet'!$D$5:$W$183,I$9,FALSE))),"")</f>
        <v>0.75</v>
      </c>
    </row>
    <row r="100" spans="1:9" ht="15" customHeight="1" x14ac:dyDescent="0.3">
      <c r="A100" s="56">
        <v>88</v>
      </c>
      <c r="B100" s="97" t="str">
        <f ca="1">IFERROR(IF((VLOOKUP($E100,'Org List'!$AJ$10:$AL$188,3,FALSE))="","",(VLOOKUP($E100,'Org List'!$AJ$10:$AL$188,3,FALSE))),"")</f>
        <v>London Commissioning Region</v>
      </c>
      <c r="C100" s="98" t="str">
        <f ca="1">IFERROR(IF((VLOOKUP($E100,'Org List'!$AO$10:$AQ$188,3,FALSE))="","",(VLOOKUP($E100,'Org List'!$AO$10:$AQ$188,3,FALSE))),"")</f>
        <v>London Region</v>
      </c>
      <c r="D100" s="99" t="str">
        <f ca="1">IFERROR(IF((VLOOKUP($E100,'Org List'!$AT$10:$AV$188,3,FALSE))="","",(VLOOKUP($E100,'Org List'!$AT$10:$AV$188,3,FALSE))),"")</f>
        <v>NHS England London</v>
      </c>
      <c r="E100" s="97" t="str">
        <f t="shared" ca="1" si="2"/>
        <v>E09000019</v>
      </c>
      <c r="F100" s="99" t="str">
        <f ca="1">IF(E100="","",VLOOKUP(E100,'Org List'!$J$9:$K$488,2,0))</f>
        <v>Islington</v>
      </c>
      <c r="G100" s="140">
        <f ca="1">IFERROR(IF((VLOOKUP($E100,'Res&amp;Reablement Backsheet'!$D$5:$W$183,G$9,FALSE))="","",(VLOOKUP($E100,'Res&amp;Reablement Backsheet'!$D$5:$W$183,G$9,FALSE))),"")</f>
        <v>0.94736842105263153</v>
      </c>
      <c r="H100" s="140">
        <f ca="1">IFERROR(IF((VLOOKUP($E100,'Res&amp;Reablement Backsheet'!$D$5:$W$183,H$9,FALSE))="","",(VLOOKUP($E100,'Res&amp;Reablement Backsheet'!$D$5:$W$183,H$9,FALSE))),"")</f>
        <v>0.95</v>
      </c>
      <c r="I100" s="140">
        <f ca="1">IFERROR(IF((VLOOKUP($E100,'Res&amp;Reablement Backsheet'!$D$5:$W$183,I$9,FALSE))="","",(VLOOKUP($E100,'Res&amp;Reablement Backsheet'!$D$5:$W$183,I$9,FALSE))),"")</f>
        <v>0.95348837209302328</v>
      </c>
    </row>
    <row r="101" spans="1:9" ht="15" customHeight="1" x14ac:dyDescent="0.3">
      <c r="A101" s="56">
        <v>89</v>
      </c>
      <c r="B101" s="97" t="str">
        <f ca="1">IFERROR(IF((VLOOKUP($E101,'Org List'!$AJ$10:$AL$188,3,FALSE))="","",(VLOOKUP($E101,'Org List'!$AJ$10:$AL$188,3,FALSE))),"")</f>
        <v>London Commissioning Region</v>
      </c>
      <c r="C101" s="98" t="str">
        <f ca="1">IFERROR(IF((VLOOKUP($E101,'Org List'!$AO$10:$AQ$188,3,FALSE))="","",(VLOOKUP($E101,'Org List'!$AO$10:$AQ$188,3,FALSE))),"")</f>
        <v>London Region</v>
      </c>
      <c r="D101" s="99" t="str">
        <f ca="1">IFERROR(IF((VLOOKUP($E101,'Org List'!$AT$10:$AV$188,3,FALSE))="","",(VLOOKUP($E101,'Org List'!$AT$10:$AV$188,3,FALSE))),"")</f>
        <v>NHS England London</v>
      </c>
      <c r="E101" s="97" t="str">
        <f t="shared" ca="1" si="2"/>
        <v>E09000020</v>
      </c>
      <c r="F101" s="99" t="str">
        <f ca="1">IF(E101="","",VLOOKUP(E101,'Org List'!$J$9:$K$488,2,0))</f>
        <v>Kensington and Chelsea</v>
      </c>
      <c r="G101" s="140">
        <f ca="1">IFERROR(IF((VLOOKUP($E101,'Res&amp;Reablement Backsheet'!$D$5:$W$183,G$9,FALSE))="","",(VLOOKUP($E101,'Res&amp;Reablement Backsheet'!$D$5:$W$183,G$9,FALSE))),"")</f>
        <v>0.87068965517241381</v>
      </c>
      <c r="H101" s="140">
        <f ca="1">IFERROR(IF((VLOOKUP($E101,'Res&amp;Reablement Backsheet'!$D$5:$W$183,H$9,FALSE))="","",(VLOOKUP($E101,'Res&amp;Reablement Backsheet'!$D$5:$W$183,H$9,FALSE))),"")</f>
        <v>0.89939024390243905</v>
      </c>
      <c r="I101" s="140">
        <f ca="1">IFERROR(IF((VLOOKUP($E101,'Res&amp;Reablement Backsheet'!$D$5:$W$183,I$9,FALSE))="","",(VLOOKUP($E101,'Res&amp;Reablement Backsheet'!$D$5:$W$183,I$9,FALSE))),"")</f>
        <v>0.80821917808219179</v>
      </c>
    </row>
    <row r="102" spans="1:9" ht="15" customHeight="1" x14ac:dyDescent="0.3">
      <c r="A102" s="56">
        <v>90</v>
      </c>
      <c r="B102" s="97" t="str">
        <f ca="1">IFERROR(IF((VLOOKUP($E102,'Org List'!$AJ$10:$AL$188,3,FALSE))="","",(VLOOKUP($E102,'Org List'!$AJ$10:$AL$188,3,FALSE))),"")</f>
        <v>South East England Commissioning Region</v>
      </c>
      <c r="C102" s="98" t="str">
        <f ca="1">IFERROR(IF((VLOOKUP($E102,'Org List'!$AO$10:$AQ$188,3,FALSE))="","",(VLOOKUP($E102,'Org List'!$AO$10:$AQ$188,3,FALSE))),"")</f>
        <v>South East Region</v>
      </c>
      <c r="D102" s="99" t="str">
        <f ca="1">IFERROR(IF((VLOOKUP($E102,'Org List'!$AT$10:$AV$188,3,FALSE))="","",(VLOOKUP($E102,'Org List'!$AT$10:$AV$188,3,FALSE))),"")</f>
        <v>NHS England South East (Kent, Surrey and Sussex)</v>
      </c>
      <c r="E102" s="97" t="str">
        <f t="shared" ca="1" si="2"/>
        <v>E10000016</v>
      </c>
      <c r="F102" s="99" t="str">
        <f ca="1">IF(E102="","",VLOOKUP(E102,'Org List'!$J$9:$K$488,2,0))</f>
        <v>Kent</v>
      </c>
      <c r="G102" s="140">
        <f ca="1">IFERROR(IF((VLOOKUP($E102,'Res&amp;Reablement Backsheet'!$D$5:$W$183,G$9,FALSE))="","",(VLOOKUP($E102,'Res&amp;Reablement Backsheet'!$D$5:$W$183,G$9,FALSE))),"")</f>
        <v>0.81484794275491945</v>
      </c>
      <c r="H102" s="140">
        <f ca="1">IFERROR(IF((VLOOKUP($E102,'Res&amp;Reablement Backsheet'!$D$5:$W$183,H$9,FALSE))="","",(VLOOKUP($E102,'Res&amp;Reablement Backsheet'!$D$5:$W$183,H$9,FALSE))),"")</f>
        <v>0.85886840432294975</v>
      </c>
      <c r="I102" s="140">
        <f ca="1">IFERROR(IF((VLOOKUP($E102,'Res&amp;Reablement Backsheet'!$D$5:$W$183,I$9,FALSE))="","",(VLOOKUP($E102,'Res&amp;Reablement Backsheet'!$D$5:$W$183,I$9,FALSE))),"")</f>
        <v>0.89423752635277587</v>
      </c>
    </row>
    <row r="103" spans="1:9" ht="15" customHeight="1" x14ac:dyDescent="0.3">
      <c r="A103" s="56">
        <v>91</v>
      </c>
      <c r="B103" s="97" t="str">
        <f ca="1">IFERROR(IF((VLOOKUP($E103,'Org List'!$AJ$10:$AL$188,3,FALSE))="","",(VLOOKUP($E103,'Org List'!$AJ$10:$AL$188,3,FALSE))),"")</f>
        <v>North of England Commissioning Region</v>
      </c>
      <c r="C103" s="98" t="str">
        <f ca="1">IFERROR(IF((VLOOKUP($E103,'Org List'!$AO$10:$AQ$188,3,FALSE))="","",(VLOOKUP($E103,'Org List'!$AO$10:$AQ$188,3,FALSE))),"")</f>
        <v>Yorkshire and The Humber Region</v>
      </c>
      <c r="D103" s="99" t="str">
        <f ca="1">IFERROR(IF((VLOOKUP($E103,'Org List'!$AT$10:$AV$188,3,FALSE))="","",(VLOOKUP($E103,'Org List'!$AT$10:$AV$188,3,FALSE))),"")</f>
        <v>NHS England North (Yorkshire And Humber)</v>
      </c>
      <c r="E103" s="97" t="str">
        <f t="shared" ca="1" si="2"/>
        <v>E06000010</v>
      </c>
      <c r="F103" s="99" t="str">
        <f ca="1">IF(E103="","",VLOOKUP(E103,'Org List'!$J$9:$K$488,2,0))</f>
        <v>Kingston upon Hull, City of</v>
      </c>
      <c r="G103" s="140">
        <f ca="1">IFERROR(IF((VLOOKUP($E103,'Res&amp;Reablement Backsheet'!$D$5:$W$183,G$9,FALSE))="","",(VLOOKUP($E103,'Res&amp;Reablement Backsheet'!$D$5:$W$183,G$9,FALSE))),"")</f>
        <v>0.90131578947368418</v>
      </c>
      <c r="H103" s="140">
        <f ca="1">IFERROR(IF((VLOOKUP($E103,'Res&amp;Reablement Backsheet'!$D$5:$W$183,H$9,FALSE))="","",(VLOOKUP($E103,'Res&amp;Reablement Backsheet'!$D$5:$W$183,H$9,FALSE))),"")</f>
        <v>0.92</v>
      </c>
      <c r="I103" s="140">
        <f ca="1">IFERROR(IF((VLOOKUP($E103,'Res&amp;Reablement Backsheet'!$D$5:$W$183,I$9,FALSE))="","",(VLOOKUP($E103,'Res&amp;Reablement Backsheet'!$D$5:$W$183,I$9,FALSE))),"")</f>
        <v>0.90909090909090906</v>
      </c>
    </row>
    <row r="104" spans="1:9" ht="15" customHeight="1" x14ac:dyDescent="0.3">
      <c r="A104" s="56">
        <v>92</v>
      </c>
      <c r="B104" s="97" t="str">
        <f ca="1">IFERROR(IF((VLOOKUP($E104,'Org List'!$AJ$10:$AL$188,3,FALSE))="","",(VLOOKUP($E104,'Org List'!$AJ$10:$AL$188,3,FALSE))),"")</f>
        <v>London Commissioning Region</v>
      </c>
      <c r="C104" s="98" t="str">
        <f ca="1">IFERROR(IF((VLOOKUP($E104,'Org List'!$AO$10:$AQ$188,3,FALSE))="","",(VLOOKUP($E104,'Org List'!$AO$10:$AQ$188,3,FALSE))),"")</f>
        <v>London Region</v>
      </c>
      <c r="D104" s="99" t="str">
        <f ca="1">IFERROR(IF((VLOOKUP($E104,'Org List'!$AT$10:$AV$188,3,FALSE))="","",(VLOOKUP($E104,'Org List'!$AT$10:$AV$188,3,FALSE))),"")</f>
        <v>NHS England London</v>
      </c>
      <c r="E104" s="97" t="str">
        <f t="shared" ca="1" si="2"/>
        <v>E09000021</v>
      </c>
      <c r="F104" s="99" t="str">
        <f ca="1">IF(E104="","",VLOOKUP(E104,'Org List'!$J$9:$K$488,2,0))</f>
        <v>Kingston upon Thames</v>
      </c>
      <c r="G104" s="140">
        <f ca="1">IFERROR(IF((VLOOKUP($E104,'Res&amp;Reablement Backsheet'!$D$5:$W$183,G$9,FALSE))="","",(VLOOKUP($E104,'Res&amp;Reablement Backsheet'!$D$5:$W$183,G$9,FALSE))),"")</f>
        <v>0.865979381443299</v>
      </c>
      <c r="H104" s="140">
        <f ca="1">IFERROR(IF((VLOOKUP($E104,'Res&amp;Reablement Backsheet'!$D$5:$W$183,H$9,FALSE))="","",(VLOOKUP($E104,'Res&amp;Reablement Backsheet'!$D$5:$W$183,H$9,FALSE))),"")</f>
        <v>0.9</v>
      </c>
      <c r="I104" s="140">
        <f ca="1">IFERROR(IF((VLOOKUP($E104,'Res&amp;Reablement Backsheet'!$D$5:$W$183,I$9,FALSE))="","",(VLOOKUP($E104,'Res&amp;Reablement Backsheet'!$D$5:$W$183,I$9,FALSE))),"")</f>
        <v>0.79816513761467889</v>
      </c>
    </row>
    <row r="105" spans="1:9" ht="15" customHeight="1" x14ac:dyDescent="0.3">
      <c r="A105" s="56">
        <v>93</v>
      </c>
      <c r="B105" s="97" t="str">
        <f ca="1">IFERROR(IF((VLOOKUP($E105,'Org List'!$AJ$10:$AL$188,3,FALSE))="","",(VLOOKUP($E105,'Org List'!$AJ$10:$AL$188,3,FALSE))),"")</f>
        <v>North of England Commissioning Region</v>
      </c>
      <c r="C105" s="98" t="str">
        <f ca="1">IFERROR(IF((VLOOKUP($E105,'Org List'!$AO$10:$AQ$188,3,FALSE))="","",(VLOOKUP($E105,'Org List'!$AO$10:$AQ$188,3,FALSE))),"")</f>
        <v>Yorkshire and The Humber Region</v>
      </c>
      <c r="D105" s="99" t="str">
        <f ca="1">IFERROR(IF((VLOOKUP($E105,'Org List'!$AT$10:$AV$188,3,FALSE))="","",(VLOOKUP($E105,'Org List'!$AT$10:$AV$188,3,FALSE))),"")</f>
        <v>NHS England North (Yorkshire And Humber)</v>
      </c>
      <c r="E105" s="97" t="str">
        <f t="shared" ca="1" si="2"/>
        <v>E08000034</v>
      </c>
      <c r="F105" s="99" t="str">
        <f ca="1">IF(E105="","",VLOOKUP(E105,'Org List'!$J$9:$K$488,2,0))</f>
        <v>Kirklees</v>
      </c>
      <c r="G105" s="140">
        <f ca="1">IFERROR(IF((VLOOKUP($E105,'Res&amp;Reablement Backsheet'!$D$5:$W$183,G$9,FALSE))="","",(VLOOKUP($E105,'Res&amp;Reablement Backsheet'!$D$5:$W$183,G$9,FALSE))),"")</f>
        <v>0.80790960451977401</v>
      </c>
      <c r="H105" s="140">
        <f ca="1">IFERROR(IF((VLOOKUP($E105,'Res&amp;Reablement Backsheet'!$D$5:$W$183,H$9,FALSE))="","",(VLOOKUP($E105,'Res&amp;Reablement Backsheet'!$D$5:$W$183,H$9,FALSE))),"")</f>
        <v>0.85377358490566035</v>
      </c>
      <c r="I105" s="140">
        <f ca="1">IFERROR(IF((VLOOKUP($E105,'Res&amp;Reablement Backsheet'!$D$5:$W$183,I$9,FALSE))="","",(VLOOKUP($E105,'Res&amp;Reablement Backsheet'!$D$5:$W$183,I$9,FALSE))),"")</f>
        <v>0.80672268907563027</v>
      </c>
    </row>
    <row r="106" spans="1:9" ht="15" customHeight="1" x14ac:dyDescent="0.3">
      <c r="A106" s="56">
        <v>94</v>
      </c>
      <c r="B106" s="97" t="str">
        <f ca="1">IFERROR(IF((VLOOKUP($E106,'Org List'!$AJ$10:$AL$188,3,FALSE))="","",(VLOOKUP($E106,'Org List'!$AJ$10:$AL$188,3,FALSE))),"")</f>
        <v>North of England Commissioning Region</v>
      </c>
      <c r="C106" s="98" t="str">
        <f ca="1">IFERROR(IF((VLOOKUP($E106,'Org List'!$AO$10:$AQ$188,3,FALSE))="","",(VLOOKUP($E106,'Org List'!$AO$10:$AQ$188,3,FALSE))),"")</f>
        <v>North West Region</v>
      </c>
      <c r="D106" s="99" t="str">
        <f ca="1">IFERROR(IF((VLOOKUP($E106,'Org List'!$AT$10:$AV$188,3,FALSE))="","",(VLOOKUP($E106,'Org List'!$AT$10:$AV$188,3,FALSE))),"")</f>
        <v>NHS England North (Cheshire And Merseyside)</v>
      </c>
      <c r="E106" s="97" t="str">
        <f t="shared" ca="1" si="2"/>
        <v>E08000011</v>
      </c>
      <c r="F106" s="99" t="str">
        <f ca="1">IF(E106="","",VLOOKUP(E106,'Org List'!$J$9:$K$488,2,0))</f>
        <v>Knowsley</v>
      </c>
      <c r="G106" s="140">
        <f ca="1">IFERROR(IF((VLOOKUP($E106,'Res&amp;Reablement Backsheet'!$D$5:$W$183,G$9,FALSE))="","",(VLOOKUP($E106,'Res&amp;Reablement Backsheet'!$D$5:$W$183,G$9,FALSE))),"")</f>
        <v>0.83974358974358976</v>
      </c>
      <c r="H106" s="140">
        <f ca="1">IFERROR(IF((VLOOKUP($E106,'Res&amp;Reablement Backsheet'!$D$5:$W$183,H$9,FALSE))="","",(VLOOKUP($E106,'Res&amp;Reablement Backsheet'!$D$5:$W$183,H$9,FALSE))),"")</f>
        <v>0.88495575221238942</v>
      </c>
      <c r="I106" s="140">
        <f ca="1">IFERROR(IF((VLOOKUP($E106,'Res&amp;Reablement Backsheet'!$D$5:$W$183,I$9,FALSE))="","",(VLOOKUP($E106,'Res&amp;Reablement Backsheet'!$D$5:$W$183,I$9,FALSE))),"")</f>
        <v>0.81045751633986929</v>
      </c>
    </row>
    <row r="107" spans="1:9" ht="15" customHeight="1" x14ac:dyDescent="0.3">
      <c r="A107" s="56">
        <v>95</v>
      </c>
      <c r="B107" s="97" t="str">
        <f ca="1">IFERROR(IF((VLOOKUP($E107,'Org List'!$AJ$10:$AL$188,3,FALSE))="","",(VLOOKUP($E107,'Org List'!$AJ$10:$AL$188,3,FALSE))),"")</f>
        <v>London Commissioning Region</v>
      </c>
      <c r="C107" s="98" t="str">
        <f ca="1">IFERROR(IF((VLOOKUP($E107,'Org List'!$AO$10:$AQ$188,3,FALSE))="","",(VLOOKUP($E107,'Org List'!$AO$10:$AQ$188,3,FALSE))),"")</f>
        <v>London Region</v>
      </c>
      <c r="D107" s="99" t="str">
        <f ca="1">IFERROR(IF((VLOOKUP($E107,'Org List'!$AT$10:$AV$188,3,FALSE))="","",(VLOOKUP($E107,'Org List'!$AT$10:$AV$188,3,FALSE))),"")</f>
        <v>NHS England London</v>
      </c>
      <c r="E107" s="97" t="str">
        <f t="shared" ca="1" si="2"/>
        <v>E09000022</v>
      </c>
      <c r="F107" s="99" t="str">
        <f ca="1">IF(E107="","",VLOOKUP(E107,'Org List'!$J$9:$K$488,2,0))</f>
        <v>Lambeth</v>
      </c>
      <c r="G107" s="140">
        <f ca="1">IFERROR(IF((VLOOKUP($E107,'Res&amp;Reablement Backsheet'!$D$5:$W$183,G$9,FALSE))="","",(VLOOKUP($E107,'Res&amp;Reablement Backsheet'!$D$5:$W$183,G$9,FALSE))),"")</f>
        <v>0.93954659949622166</v>
      </c>
      <c r="H107" s="140">
        <f ca="1">IFERROR(IF((VLOOKUP($E107,'Res&amp;Reablement Backsheet'!$D$5:$W$183,H$9,FALSE))="","",(VLOOKUP($E107,'Res&amp;Reablement Backsheet'!$D$5:$W$183,H$9,FALSE))),"")</f>
        <v>0.92098765432098761</v>
      </c>
      <c r="I107" s="140">
        <f ca="1">IFERROR(IF((VLOOKUP($E107,'Res&amp;Reablement Backsheet'!$D$5:$W$183,I$9,FALSE))="","",(VLOOKUP($E107,'Res&amp;Reablement Backsheet'!$D$5:$W$183,I$9,FALSE))),"")</f>
        <v>0.94883720930232562</v>
      </c>
    </row>
    <row r="108" spans="1:9" ht="15" customHeight="1" x14ac:dyDescent="0.3">
      <c r="A108" s="56">
        <v>96</v>
      </c>
      <c r="B108" s="97" t="str">
        <f ca="1">IFERROR(IF((VLOOKUP($E108,'Org List'!$AJ$10:$AL$188,3,FALSE))="","",(VLOOKUP($E108,'Org List'!$AJ$10:$AL$188,3,FALSE))),"")</f>
        <v>North of England Commissioning Region</v>
      </c>
      <c r="C108" s="98" t="str">
        <f ca="1">IFERROR(IF((VLOOKUP($E108,'Org List'!$AO$10:$AQ$188,3,FALSE))="","",(VLOOKUP($E108,'Org List'!$AO$10:$AQ$188,3,FALSE))),"")</f>
        <v>North West Region</v>
      </c>
      <c r="D108" s="99" t="str">
        <f ca="1">IFERROR(IF((VLOOKUP($E108,'Org List'!$AT$10:$AV$188,3,FALSE))="","",(VLOOKUP($E108,'Org List'!$AT$10:$AV$188,3,FALSE))),"")</f>
        <v>NHS England North (Lancashire)</v>
      </c>
      <c r="E108" s="97" t="str">
        <f t="shared" ref="E108:E139" ca="1" si="3">IF($A108&gt;$L$5-1,"",INDIRECT("'Comms by AT'!D"&amp;$A108+$L$4))</f>
        <v>E10000017</v>
      </c>
      <c r="F108" s="99" t="str">
        <f ca="1">IF(E108="","",VLOOKUP(E108,'Org List'!$J$9:$K$488,2,0))</f>
        <v>Lancashire</v>
      </c>
      <c r="G108" s="140">
        <f ca="1">IFERROR(IF((VLOOKUP($E108,'Res&amp;Reablement Backsheet'!$D$5:$W$183,G$9,FALSE))="","",(VLOOKUP($E108,'Res&amp;Reablement Backsheet'!$D$5:$W$183,G$9,FALSE))),"")</f>
        <v>0.83758937691521962</v>
      </c>
      <c r="H108" s="140">
        <f ca="1">IFERROR(IF((VLOOKUP($E108,'Res&amp;Reablement Backsheet'!$D$5:$W$183,H$9,FALSE))="","",(VLOOKUP($E108,'Res&amp;Reablement Backsheet'!$D$5:$W$183,H$9,FALSE))),"")</f>
        <v>0.84</v>
      </c>
      <c r="I108" s="140">
        <f ca="1">IFERROR(IF((VLOOKUP($E108,'Res&amp;Reablement Backsheet'!$D$5:$W$183,I$9,FALSE))="","",(VLOOKUP($E108,'Res&amp;Reablement Backsheet'!$D$5:$W$183,I$9,FALSE))),"")</f>
        <v>0.88086373790022343</v>
      </c>
    </row>
    <row r="109" spans="1:9" ht="15" customHeight="1" x14ac:dyDescent="0.3">
      <c r="A109" s="56">
        <v>97</v>
      </c>
      <c r="B109" s="97" t="str">
        <f ca="1">IFERROR(IF((VLOOKUP($E109,'Org List'!$AJ$10:$AL$188,3,FALSE))="","",(VLOOKUP($E109,'Org List'!$AJ$10:$AL$188,3,FALSE))),"")</f>
        <v>North of England Commissioning Region</v>
      </c>
      <c r="C109" s="98" t="str">
        <f ca="1">IFERROR(IF((VLOOKUP($E109,'Org List'!$AO$10:$AQ$188,3,FALSE))="","",(VLOOKUP($E109,'Org List'!$AO$10:$AQ$188,3,FALSE))),"")</f>
        <v>Yorkshire and The Humber Region</v>
      </c>
      <c r="D109" s="99" t="str">
        <f ca="1">IFERROR(IF((VLOOKUP($E109,'Org List'!$AT$10:$AV$188,3,FALSE))="","",(VLOOKUP($E109,'Org List'!$AT$10:$AV$188,3,FALSE))),"")</f>
        <v>NHS England North (Yorkshire And Humber)</v>
      </c>
      <c r="E109" s="97" t="str">
        <f t="shared" ca="1" si="3"/>
        <v>E08000035</v>
      </c>
      <c r="F109" s="99" t="str">
        <f ca="1">IF(E109="","",VLOOKUP(E109,'Org List'!$J$9:$K$488,2,0))</f>
        <v>Leeds</v>
      </c>
      <c r="G109" s="140">
        <f ca="1">IFERROR(IF((VLOOKUP($E109,'Res&amp;Reablement Backsheet'!$D$5:$W$183,G$9,FALSE))="","",(VLOOKUP($E109,'Res&amp;Reablement Backsheet'!$D$5:$W$183,G$9,FALSE))),"")</f>
        <v>0.89151873767258383</v>
      </c>
      <c r="H109" s="140">
        <f ca="1">IFERROR(IF((VLOOKUP($E109,'Res&amp;Reablement Backsheet'!$D$5:$W$183,H$9,FALSE))="","",(VLOOKUP($E109,'Res&amp;Reablement Backsheet'!$D$5:$W$183,H$9,FALSE))),"")</f>
        <v>0.90036231884057971</v>
      </c>
      <c r="I109" s="140">
        <f ca="1">IFERROR(IF((VLOOKUP($E109,'Res&amp;Reablement Backsheet'!$D$5:$W$183,I$9,FALSE))="","",(VLOOKUP($E109,'Res&amp;Reablement Backsheet'!$D$5:$W$183,I$9,FALSE))),"")</f>
        <v>0.85847299813780265</v>
      </c>
    </row>
    <row r="110" spans="1:9" ht="15" customHeight="1" x14ac:dyDescent="0.3">
      <c r="A110" s="56">
        <v>98</v>
      </c>
      <c r="B110" s="97" t="str">
        <f ca="1">IFERROR(IF((VLOOKUP($E110,'Org List'!$AJ$10:$AL$188,3,FALSE))="","",(VLOOKUP($E110,'Org List'!$AJ$10:$AL$188,3,FALSE))),"")</f>
        <v>Midlands and East of England Commissioning Region</v>
      </c>
      <c r="C110" s="98" t="str">
        <f ca="1">IFERROR(IF((VLOOKUP($E110,'Org List'!$AO$10:$AQ$188,3,FALSE))="","",(VLOOKUP($E110,'Org List'!$AO$10:$AQ$188,3,FALSE))),"")</f>
        <v>East Midlands Region</v>
      </c>
      <c r="D110" s="99" t="str">
        <f ca="1">IFERROR(IF((VLOOKUP($E110,'Org List'!$AT$10:$AV$188,3,FALSE))="","",(VLOOKUP($E110,'Org List'!$AT$10:$AV$188,3,FALSE))),"")</f>
        <v>NHS England Midlands And East (Central Midlands)</v>
      </c>
      <c r="E110" s="97" t="str">
        <f t="shared" ca="1" si="3"/>
        <v>E06000016</v>
      </c>
      <c r="F110" s="99" t="str">
        <f ca="1">IF(E110="","",VLOOKUP(E110,'Org List'!$J$9:$K$488,2,0))</f>
        <v>Leicester</v>
      </c>
      <c r="G110" s="140">
        <f ca="1">IFERROR(IF((VLOOKUP($E110,'Res&amp;Reablement Backsheet'!$D$5:$W$183,G$9,FALSE))="","",(VLOOKUP($E110,'Res&amp;Reablement Backsheet'!$D$5:$W$183,G$9,FALSE))),"")</f>
        <v>0.91262135922330101</v>
      </c>
      <c r="H110" s="140">
        <f ca="1">IFERROR(IF((VLOOKUP($E110,'Res&amp;Reablement Backsheet'!$D$5:$W$183,H$9,FALSE))="","",(VLOOKUP($E110,'Res&amp;Reablement Backsheet'!$D$5:$W$183,H$9,FALSE))),"")</f>
        <v>0.91555555555555557</v>
      </c>
      <c r="I110" s="140">
        <f ca="1">IFERROR(IF((VLOOKUP($E110,'Res&amp;Reablement Backsheet'!$D$5:$W$183,I$9,FALSE))="","",(VLOOKUP($E110,'Res&amp;Reablement Backsheet'!$D$5:$W$183,I$9,FALSE))),"")</f>
        <v>0.87567567567567572</v>
      </c>
    </row>
    <row r="111" spans="1:9" ht="15" customHeight="1" x14ac:dyDescent="0.3">
      <c r="A111" s="56">
        <v>99</v>
      </c>
      <c r="B111" s="97" t="str">
        <f ca="1">IFERROR(IF((VLOOKUP($E111,'Org List'!$AJ$10:$AL$188,3,FALSE))="","",(VLOOKUP($E111,'Org List'!$AJ$10:$AL$188,3,FALSE))),"")</f>
        <v>Midlands and East of England Commissioning Region</v>
      </c>
      <c r="C111" s="98" t="str">
        <f ca="1">IFERROR(IF((VLOOKUP($E111,'Org List'!$AO$10:$AQ$188,3,FALSE))="","",(VLOOKUP($E111,'Org List'!$AO$10:$AQ$188,3,FALSE))),"")</f>
        <v>East Midlands Region</v>
      </c>
      <c r="D111" s="99" t="str">
        <f ca="1">IFERROR(IF((VLOOKUP($E111,'Org List'!$AT$10:$AV$188,3,FALSE))="","",(VLOOKUP($E111,'Org List'!$AT$10:$AV$188,3,FALSE))),"")</f>
        <v>NHS England Midlands And East (Central Midlands)</v>
      </c>
      <c r="E111" s="97" t="str">
        <f t="shared" ca="1" si="3"/>
        <v>E10000018</v>
      </c>
      <c r="F111" s="99" t="str">
        <f ca="1">IF(E111="","",VLOOKUP(E111,'Org List'!$J$9:$K$488,2,0))</f>
        <v>Leicestershire</v>
      </c>
      <c r="G111" s="140">
        <f ca="1">IFERROR(IF((VLOOKUP($E111,'Res&amp;Reablement Backsheet'!$D$5:$W$183,G$9,FALSE))="","",(VLOOKUP($E111,'Res&amp;Reablement Backsheet'!$D$5:$W$183,G$9,FALSE))),"")</f>
        <v>0.86498855835240274</v>
      </c>
      <c r="H111" s="140">
        <f ca="1">IFERROR(IF((VLOOKUP($E111,'Res&amp;Reablement Backsheet'!$D$5:$W$183,H$9,FALSE))="","",(VLOOKUP($E111,'Res&amp;Reablement Backsheet'!$D$5:$W$183,H$9,FALSE))),"")</f>
        <v>0.87004405286343611</v>
      </c>
      <c r="I111" s="140">
        <f ca="1">IFERROR(IF((VLOOKUP($E111,'Res&amp;Reablement Backsheet'!$D$5:$W$183,I$9,FALSE))="","",(VLOOKUP($E111,'Res&amp;Reablement Backsheet'!$D$5:$W$183,I$9,FALSE))),"")</f>
        <v>0.86115992970123023</v>
      </c>
    </row>
    <row r="112" spans="1:9" ht="15" customHeight="1" x14ac:dyDescent="0.3">
      <c r="A112" s="56">
        <v>100</v>
      </c>
      <c r="B112" s="97" t="str">
        <f ca="1">IFERROR(IF((VLOOKUP($E112,'Org List'!$AJ$10:$AL$188,3,FALSE))="","",(VLOOKUP($E112,'Org List'!$AJ$10:$AL$188,3,FALSE))),"")</f>
        <v>London Commissioning Region</v>
      </c>
      <c r="C112" s="98" t="str">
        <f ca="1">IFERROR(IF((VLOOKUP($E112,'Org List'!$AO$10:$AQ$188,3,FALSE))="","",(VLOOKUP($E112,'Org List'!$AO$10:$AQ$188,3,FALSE))),"")</f>
        <v>London Region</v>
      </c>
      <c r="D112" s="99" t="str">
        <f ca="1">IFERROR(IF((VLOOKUP($E112,'Org List'!$AT$10:$AV$188,3,FALSE))="","",(VLOOKUP($E112,'Org List'!$AT$10:$AV$188,3,FALSE))),"")</f>
        <v>NHS England London</v>
      </c>
      <c r="E112" s="97" t="str">
        <f t="shared" ca="1" si="3"/>
        <v>E09000023</v>
      </c>
      <c r="F112" s="99" t="str">
        <f ca="1">IF(E112="","",VLOOKUP(E112,'Org List'!$J$9:$K$488,2,0))</f>
        <v>Lewisham</v>
      </c>
      <c r="G112" s="140">
        <f ca="1">IFERROR(IF((VLOOKUP($E112,'Res&amp;Reablement Backsheet'!$D$5:$W$183,G$9,FALSE))="","",(VLOOKUP($E112,'Res&amp;Reablement Backsheet'!$D$5:$W$183,G$9,FALSE))),"")</f>
        <v>0.9285714285714286</v>
      </c>
      <c r="H112" s="140">
        <f ca="1">IFERROR(IF((VLOOKUP($E112,'Res&amp;Reablement Backsheet'!$D$5:$W$183,H$9,FALSE))="","",(VLOOKUP($E112,'Res&amp;Reablement Backsheet'!$D$5:$W$183,H$9,FALSE))),"")</f>
        <v>0.9</v>
      </c>
      <c r="I112" s="140">
        <f ca="1">IFERROR(IF((VLOOKUP($E112,'Res&amp;Reablement Backsheet'!$D$5:$W$183,I$9,FALSE))="","",(VLOOKUP($E112,'Res&amp;Reablement Backsheet'!$D$5:$W$183,I$9,FALSE))),"")</f>
        <v>0.9285714285714286</v>
      </c>
    </row>
    <row r="113" spans="1:9" ht="15" customHeight="1" x14ac:dyDescent="0.3">
      <c r="A113" s="56">
        <v>101</v>
      </c>
      <c r="B113" s="97" t="str">
        <f ca="1">IFERROR(IF((VLOOKUP($E113,'Org List'!$AJ$10:$AL$188,3,FALSE))="","",(VLOOKUP($E113,'Org List'!$AJ$10:$AL$188,3,FALSE))),"")</f>
        <v>Midlands and East of England Commissioning Region</v>
      </c>
      <c r="C113" s="98" t="str">
        <f ca="1">IFERROR(IF((VLOOKUP($E113,'Org List'!$AO$10:$AQ$188,3,FALSE))="","",(VLOOKUP($E113,'Org List'!$AO$10:$AQ$188,3,FALSE))),"")</f>
        <v>East Midlands Region</v>
      </c>
      <c r="D113" s="99" t="str">
        <f ca="1">IFERROR(IF((VLOOKUP($E113,'Org List'!$AT$10:$AV$188,3,FALSE))="","",(VLOOKUP($E113,'Org List'!$AT$10:$AV$188,3,FALSE))),"")</f>
        <v>NHS England Midlands And East (Central Midlands)</v>
      </c>
      <c r="E113" s="97" t="str">
        <f t="shared" ca="1" si="3"/>
        <v>E10000019</v>
      </c>
      <c r="F113" s="99" t="str">
        <f ca="1">IF(E113="","",VLOOKUP(E113,'Org List'!$J$9:$K$488,2,0))</f>
        <v>Lincolnshire</v>
      </c>
      <c r="G113" s="140">
        <f ca="1">IFERROR(IF((VLOOKUP($E113,'Res&amp;Reablement Backsheet'!$D$5:$W$183,G$9,FALSE))="","",(VLOOKUP($E113,'Res&amp;Reablement Backsheet'!$D$5:$W$183,G$9,FALSE))),"")</f>
        <v>0.75449101796407181</v>
      </c>
      <c r="H113" s="140">
        <f ca="1">IFERROR(IF((VLOOKUP($E113,'Res&amp;Reablement Backsheet'!$D$5:$W$183,H$9,FALSE))="","",(VLOOKUP($E113,'Res&amp;Reablement Backsheet'!$D$5:$W$183,H$9,FALSE))),"")</f>
        <v>0.8</v>
      </c>
      <c r="I113" s="140">
        <f ca="1">IFERROR(IF((VLOOKUP($E113,'Res&amp;Reablement Backsheet'!$D$5:$W$183,I$9,FALSE))="","",(VLOOKUP($E113,'Res&amp;Reablement Backsheet'!$D$5:$W$183,I$9,FALSE))),"")</f>
        <v>0.80528511821974968</v>
      </c>
    </row>
    <row r="114" spans="1:9" ht="15" customHeight="1" x14ac:dyDescent="0.3">
      <c r="A114" s="56">
        <v>102</v>
      </c>
      <c r="B114" s="97" t="str">
        <f ca="1">IFERROR(IF((VLOOKUP($E114,'Org List'!$AJ$10:$AL$188,3,FALSE))="","",(VLOOKUP($E114,'Org List'!$AJ$10:$AL$188,3,FALSE))),"")</f>
        <v>North of England Commissioning Region</v>
      </c>
      <c r="C114" s="98" t="str">
        <f ca="1">IFERROR(IF((VLOOKUP($E114,'Org List'!$AO$10:$AQ$188,3,FALSE))="","",(VLOOKUP($E114,'Org List'!$AO$10:$AQ$188,3,FALSE))),"")</f>
        <v>North West Region</v>
      </c>
      <c r="D114" s="99" t="str">
        <f ca="1">IFERROR(IF((VLOOKUP($E114,'Org List'!$AT$10:$AV$188,3,FALSE))="","",(VLOOKUP($E114,'Org List'!$AT$10:$AV$188,3,FALSE))),"")</f>
        <v>NHS England North (Cheshire And Merseyside)</v>
      </c>
      <c r="E114" s="97" t="str">
        <f t="shared" ca="1" si="3"/>
        <v>E08000012</v>
      </c>
      <c r="F114" s="99" t="str">
        <f ca="1">IF(E114="","",VLOOKUP(E114,'Org List'!$J$9:$K$488,2,0))</f>
        <v>Liverpool</v>
      </c>
      <c r="G114" s="140">
        <f ca="1">IFERROR(IF((VLOOKUP($E114,'Res&amp;Reablement Backsheet'!$D$5:$W$183,G$9,FALSE))="","",(VLOOKUP($E114,'Res&amp;Reablement Backsheet'!$D$5:$W$183,G$9,FALSE))),"")</f>
        <v>0.7558139534883721</v>
      </c>
      <c r="H114" s="140">
        <f ca="1">IFERROR(IF((VLOOKUP($E114,'Res&amp;Reablement Backsheet'!$D$5:$W$183,H$9,FALSE))="","",(VLOOKUP($E114,'Res&amp;Reablement Backsheet'!$D$5:$W$183,H$9,FALSE))),"")</f>
        <v>0.76</v>
      </c>
      <c r="I114" s="140">
        <f ca="1">IFERROR(IF((VLOOKUP($E114,'Res&amp;Reablement Backsheet'!$D$5:$W$183,I$9,FALSE))="","",(VLOOKUP($E114,'Res&amp;Reablement Backsheet'!$D$5:$W$183,I$9,FALSE))),"")</f>
        <v>0.87221095334685594</v>
      </c>
    </row>
    <row r="115" spans="1:9" ht="15" customHeight="1" x14ac:dyDescent="0.3">
      <c r="A115" s="56">
        <v>103</v>
      </c>
      <c r="B115" s="97" t="str">
        <f ca="1">IFERROR(IF((VLOOKUP($E115,'Org List'!$AJ$10:$AL$188,3,FALSE))="","",(VLOOKUP($E115,'Org List'!$AJ$10:$AL$188,3,FALSE))),"")</f>
        <v>Midlands and East of England Commissioning Region</v>
      </c>
      <c r="C115" s="98" t="str">
        <f ca="1">IFERROR(IF((VLOOKUP($E115,'Org List'!$AO$10:$AQ$188,3,FALSE))="","",(VLOOKUP($E115,'Org List'!$AO$10:$AQ$188,3,FALSE))),"")</f>
        <v>East Region</v>
      </c>
      <c r="D115" s="99" t="str">
        <f ca="1">IFERROR(IF((VLOOKUP($E115,'Org List'!$AT$10:$AV$188,3,FALSE))="","",(VLOOKUP($E115,'Org List'!$AT$10:$AV$188,3,FALSE))),"")</f>
        <v>NHS England Midlands And East (Central Midlands)</v>
      </c>
      <c r="E115" s="97" t="str">
        <f t="shared" ca="1" si="3"/>
        <v>E06000032</v>
      </c>
      <c r="F115" s="99" t="str">
        <f ca="1">IF(E115="","",VLOOKUP(E115,'Org List'!$J$9:$K$488,2,0))</f>
        <v>Luton</v>
      </c>
      <c r="G115" s="140">
        <f ca="1">IFERROR(IF((VLOOKUP($E115,'Res&amp;Reablement Backsheet'!$D$5:$W$183,G$9,FALSE))="","",(VLOOKUP($E115,'Res&amp;Reablement Backsheet'!$D$5:$W$183,G$9,FALSE))),"")</f>
        <v>0.78620689655172415</v>
      </c>
      <c r="H115" s="140">
        <f ca="1">IFERROR(IF((VLOOKUP($E115,'Res&amp;Reablement Backsheet'!$D$5:$W$183,H$9,FALSE))="","",(VLOOKUP($E115,'Res&amp;Reablement Backsheet'!$D$5:$W$183,H$9,FALSE))),"")</f>
        <v>0.8125</v>
      </c>
      <c r="I115" s="140">
        <f ca="1">IFERROR(IF((VLOOKUP($E115,'Res&amp;Reablement Backsheet'!$D$5:$W$183,I$9,FALSE))="","",(VLOOKUP($E115,'Res&amp;Reablement Backsheet'!$D$5:$W$183,I$9,FALSE))),"")</f>
        <v>0.87567567567567572</v>
      </c>
    </row>
    <row r="116" spans="1:9" ht="15" customHeight="1" x14ac:dyDescent="0.3">
      <c r="A116" s="56">
        <v>104</v>
      </c>
      <c r="B116" s="97" t="str">
        <f ca="1">IFERROR(IF((VLOOKUP($E116,'Org List'!$AJ$10:$AL$188,3,FALSE))="","",(VLOOKUP($E116,'Org List'!$AJ$10:$AL$188,3,FALSE))),"")</f>
        <v>North of England Commissioning Region</v>
      </c>
      <c r="C116" s="98" t="str">
        <f ca="1">IFERROR(IF((VLOOKUP($E116,'Org List'!$AO$10:$AQ$188,3,FALSE))="","",(VLOOKUP($E116,'Org List'!$AO$10:$AQ$188,3,FALSE))),"")</f>
        <v>North West Region</v>
      </c>
      <c r="D116" s="99" t="str">
        <f ca="1">IFERROR(IF((VLOOKUP($E116,'Org List'!$AT$10:$AV$188,3,FALSE))="","",(VLOOKUP($E116,'Org List'!$AT$10:$AV$188,3,FALSE))),"")</f>
        <v>NHS England North (Greater Manchester)</v>
      </c>
      <c r="E116" s="97" t="str">
        <f t="shared" ca="1" si="3"/>
        <v>E08000003</v>
      </c>
      <c r="F116" s="99" t="str">
        <f ca="1">IF(E116="","",VLOOKUP(E116,'Org List'!$J$9:$K$488,2,0))</f>
        <v>Manchester</v>
      </c>
      <c r="G116" s="140">
        <f ca="1">IFERROR(IF((VLOOKUP($E116,'Res&amp;Reablement Backsheet'!$D$5:$W$183,G$9,FALSE))="","",(VLOOKUP($E116,'Res&amp;Reablement Backsheet'!$D$5:$W$183,G$9,FALSE))),"")</f>
        <v>0.70572916666666663</v>
      </c>
      <c r="H116" s="140">
        <f ca="1">IFERROR(IF((VLOOKUP($E116,'Res&amp;Reablement Backsheet'!$D$5:$W$183,H$9,FALSE))="","",(VLOOKUP($E116,'Res&amp;Reablement Backsheet'!$D$5:$W$183,H$9,FALSE))),"")</f>
        <v>0.73015873015873012</v>
      </c>
      <c r="I116" s="140">
        <f ca="1">IFERROR(IF((VLOOKUP($E116,'Res&amp;Reablement Backsheet'!$D$5:$W$183,I$9,FALSE))="","",(VLOOKUP($E116,'Res&amp;Reablement Backsheet'!$D$5:$W$183,I$9,FALSE))),"")</f>
        <v>0.7379134860050891</v>
      </c>
    </row>
    <row r="117" spans="1:9" ht="15" customHeight="1" x14ac:dyDescent="0.3">
      <c r="A117" s="56">
        <v>105</v>
      </c>
      <c r="B117" s="97" t="str">
        <f ca="1">IFERROR(IF((VLOOKUP($E117,'Org List'!$AJ$10:$AL$188,3,FALSE))="","",(VLOOKUP($E117,'Org List'!$AJ$10:$AL$188,3,FALSE))),"")</f>
        <v>South East England Commissioning Region</v>
      </c>
      <c r="C117" s="98" t="str">
        <f ca="1">IFERROR(IF((VLOOKUP($E117,'Org List'!$AO$10:$AQ$188,3,FALSE))="","",(VLOOKUP($E117,'Org List'!$AO$10:$AQ$188,3,FALSE))),"")</f>
        <v>South East Region</v>
      </c>
      <c r="D117" s="99" t="str">
        <f ca="1">IFERROR(IF((VLOOKUP($E117,'Org List'!$AT$10:$AV$188,3,FALSE))="","",(VLOOKUP($E117,'Org List'!$AT$10:$AV$188,3,FALSE))),"")</f>
        <v>NHS England South East (Kent, Surrey and Sussex)</v>
      </c>
      <c r="E117" s="97" t="str">
        <f t="shared" ca="1" si="3"/>
        <v>E06000035</v>
      </c>
      <c r="F117" s="99" t="str">
        <f ca="1">IF(E117="","",VLOOKUP(E117,'Org List'!$J$9:$K$488,2,0))</f>
        <v>Medway</v>
      </c>
      <c r="G117" s="140">
        <f ca="1">IFERROR(IF((VLOOKUP($E117,'Res&amp;Reablement Backsheet'!$D$5:$W$183,G$9,FALSE))="","",(VLOOKUP($E117,'Res&amp;Reablement Backsheet'!$D$5:$W$183,G$9,FALSE))),"")</f>
        <v>0.75652173913043474</v>
      </c>
      <c r="H117" s="140">
        <f ca="1">IFERROR(IF((VLOOKUP($E117,'Res&amp;Reablement Backsheet'!$D$5:$W$183,H$9,FALSE))="","",(VLOOKUP($E117,'Res&amp;Reablement Backsheet'!$D$5:$W$183,H$9,FALSE))),"")</f>
        <v>0.85</v>
      </c>
      <c r="I117" s="140">
        <f ca="1">IFERROR(IF((VLOOKUP($E117,'Res&amp;Reablement Backsheet'!$D$5:$W$183,I$9,FALSE))="","",(VLOOKUP($E117,'Res&amp;Reablement Backsheet'!$D$5:$W$183,I$9,FALSE))),"")</f>
        <v>0.67723342939481268</v>
      </c>
    </row>
    <row r="118" spans="1:9" ht="15" customHeight="1" x14ac:dyDescent="0.3">
      <c r="A118" s="56">
        <v>106</v>
      </c>
      <c r="B118" s="97" t="str">
        <f ca="1">IFERROR(IF((VLOOKUP($E118,'Org List'!$AJ$10:$AL$188,3,FALSE))="","",(VLOOKUP($E118,'Org List'!$AJ$10:$AL$188,3,FALSE))),"")</f>
        <v>London Commissioning Region</v>
      </c>
      <c r="C118" s="98" t="str">
        <f ca="1">IFERROR(IF((VLOOKUP($E118,'Org List'!$AO$10:$AQ$188,3,FALSE))="","",(VLOOKUP($E118,'Org List'!$AO$10:$AQ$188,3,FALSE))),"")</f>
        <v>London Region</v>
      </c>
      <c r="D118" s="99" t="str">
        <f ca="1">IFERROR(IF((VLOOKUP($E118,'Org List'!$AT$10:$AV$188,3,FALSE))="","",(VLOOKUP($E118,'Org List'!$AT$10:$AV$188,3,FALSE))),"")</f>
        <v>NHS England London</v>
      </c>
      <c r="E118" s="97" t="str">
        <f t="shared" ca="1" si="3"/>
        <v>E09000024</v>
      </c>
      <c r="F118" s="99" t="str">
        <f ca="1">IF(E118="","",VLOOKUP(E118,'Org List'!$J$9:$K$488,2,0))</f>
        <v>Merton</v>
      </c>
      <c r="G118" s="140">
        <f ca="1">IFERROR(IF((VLOOKUP($E118,'Res&amp;Reablement Backsheet'!$D$5:$W$183,G$9,FALSE))="","",(VLOOKUP($E118,'Res&amp;Reablement Backsheet'!$D$5:$W$183,G$9,FALSE))),"")</f>
        <v>0.7651006711409396</v>
      </c>
      <c r="H118" s="140">
        <f ca="1">IFERROR(IF((VLOOKUP($E118,'Res&amp;Reablement Backsheet'!$D$5:$W$183,H$9,FALSE))="","",(VLOOKUP($E118,'Res&amp;Reablement Backsheet'!$D$5:$W$183,H$9,FALSE))),"")</f>
        <v>0.76249999999999996</v>
      </c>
      <c r="I118" s="140">
        <f ca="1">IFERROR(IF((VLOOKUP($E118,'Res&amp;Reablement Backsheet'!$D$5:$W$183,I$9,FALSE))="","",(VLOOKUP($E118,'Res&amp;Reablement Backsheet'!$D$5:$W$183,I$9,FALSE))),"")</f>
        <v>0.83969465648854957</v>
      </c>
    </row>
    <row r="119" spans="1:9" ht="15" customHeight="1" x14ac:dyDescent="0.3">
      <c r="A119" s="56">
        <v>107</v>
      </c>
      <c r="B119" s="97" t="str">
        <f ca="1">IFERROR(IF((VLOOKUP($E119,'Org List'!$AJ$10:$AL$188,3,FALSE))="","",(VLOOKUP($E119,'Org List'!$AJ$10:$AL$188,3,FALSE))),"")</f>
        <v>North of England Commissioning Region</v>
      </c>
      <c r="C119" s="98" t="str">
        <f ca="1">IFERROR(IF((VLOOKUP($E119,'Org List'!$AO$10:$AQ$188,3,FALSE))="","",(VLOOKUP($E119,'Org List'!$AO$10:$AQ$188,3,FALSE))),"")</f>
        <v>North East Region</v>
      </c>
      <c r="D119" s="99" t="str">
        <f ca="1">IFERROR(IF((VLOOKUP($E119,'Org List'!$AT$10:$AV$188,3,FALSE))="","",(VLOOKUP($E119,'Org List'!$AT$10:$AV$188,3,FALSE))),"")</f>
        <v>NHS England North (Cumbria And North East)</v>
      </c>
      <c r="E119" s="97" t="str">
        <f t="shared" ca="1" si="3"/>
        <v>E06000002</v>
      </c>
      <c r="F119" s="99" t="str">
        <f ca="1">IF(E119="","",VLOOKUP(E119,'Org List'!$J$9:$K$488,2,0))</f>
        <v>Middlesbrough</v>
      </c>
      <c r="G119" s="140">
        <f ca="1">IFERROR(IF((VLOOKUP($E119,'Res&amp;Reablement Backsheet'!$D$5:$W$183,G$9,FALSE))="","",(VLOOKUP($E119,'Res&amp;Reablement Backsheet'!$D$5:$W$183,G$9,FALSE))),"")</f>
        <v>0.90909090909090906</v>
      </c>
      <c r="H119" s="140">
        <f ca="1">IFERROR(IF((VLOOKUP($E119,'Res&amp;Reablement Backsheet'!$D$5:$W$183,H$9,FALSE))="","",(VLOOKUP($E119,'Res&amp;Reablement Backsheet'!$D$5:$W$183,H$9,FALSE))),"")</f>
        <v>0.86138613861386137</v>
      </c>
      <c r="I119" s="140">
        <f ca="1">IFERROR(IF((VLOOKUP($E119,'Res&amp;Reablement Backsheet'!$D$5:$W$183,I$9,FALSE))="","",(VLOOKUP($E119,'Res&amp;Reablement Backsheet'!$D$5:$W$183,I$9,FALSE))),"")</f>
        <v>0.80263157894736847</v>
      </c>
    </row>
    <row r="120" spans="1:9" ht="15" customHeight="1" x14ac:dyDescent="0.3">
      <c r="A120" s="56">
        <v>108</v>
      </c>
      <c r="B120" s="97" t="str">
        <f ca="1">IFERROR(IF((VLOOKUP($E120,'Org List'!$AJ$10:$AL$188,3,FALSE))="","",(VLOOKUP($E120,'Org List'!$AJ$10:$AL$188,3,FALSE))),"")</f>
        <v>Midlands and East of England Commissioning Region</v>
      </c>
      <c r="C120" s="98" t="str">
        <f ca="1">IFERROR(IF((VLOOKUP($E120,'Org List'!$AO$10:$AQ$188,3,FALSE))="","",(VLOOKUP($E120,'Org List'!$AO$10:$AQ$188,3,FALSE))),"")</f>
        <v>South East Region</v>
      </c>
      <c r="D120" s="99" t="str">
        <f ca="1">IFERROR(IF((VLOOKUP($E120,'Org List'!$AT$10:$AV$188,3,FALSE))="","",(VLOOKUP($E120,'Org List'!$AT$10:$AV$188,3,FALSE))),"")</f>
        <v>NHS England Midlands And East (Central Midlands)</v>
      </c>
      <c r="E120" s="97" t="str">
        <f t="shared" ca="1" si="3"/>
        <v>E06000042</v>
      </c>
      <c r="F120" s="99" t="str">
        <f ca="1">IF(E120="","",VLOOKUP(E120,'Org List'!$J$9:$K$488,2,0))</f>
        <v>Milton Keynes</v>
      </c>
      <c r="G120" s="140">
        <f ca="1">IFERROR(IF((VLOOKUP($E120,'Res&amp;Reablement Backsheet'!$D$5:$W$183,G$9,FALSE))="","",(VLOOKUP($E120,'Res&amp;Reablement Backsheet'!$D$5:$W$183,G$9,FALSE))),"")</f>
        <v>0.76963350785340312</v>
      </c>
      <c r="H120" s="140">
        <f ca="1">IFERROR(IF((VLOOKUP($E120,'Res&amp;Reablement Backsheet'!$D$5:$W$183,H$9,FALSE))="","",(VLOOKUP($E120,'Res&amp;Reablement Backsheet'!$D$5:$W$183,H$9,FALSE))),"")</f>
        <v>0.85036496350364965</v>
      </c>
      <c r="I120" s="140">
        <f ca="1">IFERROR(IF((VLOOKUP($E120,'Res&amp;Reablement Backsheet'!$D$5:$W$183,I$9,FALSE))="","",(VLOOKUP($E120,'Res&amp;Reablement Backsheet'!$D$5:$W$183,I$9,FALSE))),"")</f>
        <v>0.7567567567567568</v>
      </c>
    </row>
    <row r="121" spans="1:9" ht="15" customHeight="1" x14ac:dyDescent="0.3">
      <c r="A121" s="56">
        <v>109</v>
      </c>
      <c r="B121" s="97" t="str">
        <f ca="1">IFERROR(IF((VLOOKUP($E121,'Org List'!$AJ$10:$AL$188,3,FALSE))="","",(VLOOKUP($E121,'Org List'!$AJ$10:$AL$188,3,FALSE))),"")</f>
        <v>North of England Commissioning Region</v>
      </c>
      <c r="C121" s="98" t="str">
        <f ca="1">IFERROR(IF((VLOOKUP($E121,'Org List'!$AO$10:$AQ$188,3,FALSE))="","",(VLOOKUP($E121,'Org List'!$AO$10:$AQ$188,3,FALSE))),"")</f>
        <v>North East Region</v>
      </c>
      <c r="D121" s="99" t="str">
        <f ca="1">IFERROR(IF((VLOOKUP($E121,'Org List'!$AT$10:$AV$188,3,FALSE))="","",(VLOOKUP($E121,'Org List'!$AT$10:$AV$188,3,FALSE))),"")</f>
        <v>NHS England North (Cumbria And North East)</v>
      </c>
      <c r="E121" s="97" t="str">
        <f t="shared" ca="1" si="3"/>
        <v>E08000021</v>
      </c>
      <c r="F121" s="99" t="str">
        <f ca="1">IF(E121="","",VLOOKUP(E121,'Org List'!$J$9:$K$488,2,0))</f>
        <v>Newcastle upon Tyne</v>
      </c>
      <c r="G121" s="140">
        <f ca="1">IFERROR(IF((VLOOKUP($E121,'Res&amp;Reablement Backsheet'!$D$5:$W$183,G$9,FALSE))="","",(VLOOKUP($E121,'Res&amp;Reablement Backsheet'!$D$5:$W$183,G$9,FALSE))),"")</f>
        <v>0.83257918552036203</v>
      </c>
      <c r="H121" s="140">
        <f ca="1">IFERROR(IF((VLOOKUP($E121,'Res&amp;Reablement Backsheet'!$D$5:$W$183,H$9,FALSE))="","",(VLOOKUP($E121,'Res&amp;Reablement Backsheet'!$D$5:$W$183,H$9,FALSE))),"")</f>
        <v>0.83043478260869563</v>
      </c>
      <c r="I121" s="140">
        <f ca="1">IFERROR(IF((VLOOKUP($E121,'Res&amp;Reablement Backsheet'!$D$5:$W$183,I$9,FALSE))="","",(VLOOKUP($E121,'Res&amp;Reablement Backsheet'!$D$5:$W$183,I$9,FALSE))),"")</f>
        <v>0.81376518218623484</v>
      </c>
    </row>
    <row r="122" spans="1:9" ht="15" customHeight="1" x14ac:dyDescent="0.3">
      <c r="A122" s="56">
        <v>110</v>
      </c>
      <c r="B122" s="97" t="str">
        <f ca="1">IFERROR(IF((VLOOKUP($E122,'Org List'!$AJ$10:$AL$188,3,FALSE))="","",(VLOOKUP($E122,'Org List'!$AJ$10:$AL$188,3,FALSE))),"")</f>
        <v>London Commissioning Region</v>
      </c>
      <c r="C122" s="98" t="str">
        <f ca="1">IFERROR(IF((VLOOKUP($E122,'Org List'!$AO$10:$AQ$188,3,FALSE))="","",(VLOOKUP($E122,'Org List'!$AO$10:$AQ$188,3,FALSE))),"")</f>
        <v>London Region</v>
      </c>
      <c r="D122" s="99" t="str">
        <f ca="1">IFERROR(IF((VLOOKUP($E122,'Org List'!$AT$10:$AV$188,3,FALSE))="","",(VLOOKUP($E122,'Org List'!$AT$10:$AV$188,3,FALSE))),"")</f>
        <v>NHS England London</v>
      </c>
      <c r="E122" s="97" t="str">
        <f t="shared" ca="1" si="3"/>
        <v>E09000025</v>
      </c>
      <c r="F122" s="99" t="str">
        <f ca="1">IF(E122="","",VLOOKUP(E122,'Org List'!$J$9:$K$488,2,0))</f>
        <v>Newham</v>
      </c>
      <c r="G122" s="140">
        <f ca="1">IFERROR(IF((VLOOKUP($E122,'Res&amp;Reablement Backsheet'!$D$5:$W$183,G$9,FALSE))="","",(VLOOKUP($E122,'Res&amp;Reablement Backsheet'!$D$5:$W$183,G$9,FALSE))),"")</f>
        <v>0.84545454545454546</v>
      </c>
      <c r="H122" s="140">
        <f ca="1">IFERROR(IF((VLOOKUP($E122,'Res&amp;Reablement Backsheet'!$D$5:$W$183,H$9,FALSE))="","",(VLOOKUP($E122,'Res&amp;Reablement Backsheet'!$D$5:$W$183,H$9,FALSE))),"")</f>
        <v>0.84615384615384615</v>
      </c>
      <c r="I122" s="140">
        <f ca="1">IFERROR(IF((VLOOKUP($E122,'Res&amp;Reablement Backsheet'!$D$5:$W$183,I$9,FALSE))="","",(VLOOKUP($E122,'Res&amp;Reablement Backsheet'!$D$5:$W$183,I$9,FALSE))),"")</f>
        <v>0.94059405940594054</v>
      </c>
    </row>
    <row r="123" spans="1:9" ht="15" customHeight="1" x14ac:dyDescent="0.3">
      <c r="A123" s="56">
        <v>111</v>
      </c>
      <c r="B123" s="97" t="str">
        <f ca="1">IFERROR(IF((VLOOKUP($E123,'Org List'!$AJ$10:$AL$188,3,FALSE))="","",(VLOOKUP($E123,'Org List'!$AJ$10:$AL$188,3,FALSE))),"")</f>
        <v>Midlands and East of England Commissioning Region</v>
      </c>
      <c r="C123" s="98" t="str">
        <f ca="1">IFERROR(IF((VLOOKUP($E123,'Org List'!$AO$10:$AQ$188,3,FALSE))="","",(VLOOKUP($E123,'Org List'!$AO$10:$AQ$188,3,FALSE))),"")</f>
        <v>East Region</v>
      </c>
      <c r="D123" s="99" t="str">
        <f ca="1">IFERROR(IF((VLOOKUP($E123,'Org List'!$AT$10:$AV$188,3,FALSE))="","",(VLOOKUP($E123,'Org List'!$AT$10:$AV$188,3,FALSE))),"")</f>
        <v>NHS England Midlands And East (East)</v>
      </c>
      <c r="E123" s="97" t="str">
        <f t="shared" ca="1" si="3"/>
        <v>E10000020</v>
      </c>
      <c r="F123" s="99" t="str">
        <f ca="1">IF(E123="","",VLOOKUP(E123,'Org List'!$J$9:$K$488,2,0))</f>
        <v>Norfolk</v>
      </c>
      <c r="G123" s="140">
        <f ca="1">IFERROR(IF((VLOOKUP($E123,'Res&amp;Reablement Backsheet'!$D$5:$W$183,G$9,FALSE))="","",(VLOOKUP($E123,'Res&amp;Reablement Backsheet'!$D$5:$W$183,G$9,FALSE))),"")</f>
        <v>0.93523316062176165</v>
      </c>
      <c r="H123" s="140">
        <f ca="1">IFERROR(IF((VLOOKUP($E123,'Res&amp;Reablement Backsheet'!$D$5:$W$183,H$9,FALSE))="","",(VLOOKUP($E123,'Res&amp;Reablement Backsheet'!$D$5:$W$183,H$9,FALSE))),"")</f>
        <v>0.90030674846625769</v>
      </c>
      <c r="I123" s="140">
        <f ca="1">IFERROR(IF((VLOOKUP($E123,'Res&amp;Reablement Backsheet'!$D$5:$W$183,I$9,FALSE))="","",(VLOOKUP($E123,'Res&amp;Reablement Backsheet'!$D$5:$W$183,I$9,FALSE))),"")</f>
        <v>0.90476190476190477</v>
      </c>
    </row>
    <row r="124" spans="1:9" ht="15" customHeight="1" x14ac:dyDescent="0.3">
      <c r="A124" s="56">
        <v>112</v>
      </c>
      <c r="B124" s="97" t="str">
        <f ca="1">IFERROR(IF((VLOOKUP($E124,'Org List'!$AJ$10:$AL$188,3,FALSE))="","",(VLOOKUP($E124,'Org List'!$AJ$10:$AL$188,3,FALSE))),"")</f>
        <v>North of England Commissioning Region</v>
      </c>
      <c r="C124" s="98" t="str">
        <f ca="1">IFERROR(IF((VLOOKUP($E124,'Org List'!$AO$10:$AQ$188,3,FALSE))="","",(VLOOKUP($E124,'Org List'!$AO$10:$AQ$188,3,FALSE))),"")</f>
        <v>Yorkshire and The Humber Region</v>
      </c>
      <c r="D124" s="99" t="str">
        <f ca="1">IFERROR(IF((VLOOKUP($E124,'Org List'!$AT$10:$AV$188,3,FALSE))="","",(VLOOKUP($E124,'Org List'!$AT$10:$AV$188,3,FALSE))),"")</f>
        <v>NHS England North (Yorkshire And Humber)</v>
      </c>
      <c r="E124" s="97" t="str">
        <f t="shared" ca="1" si="3"/>
        <v>E06000012</v>
      </c>
      <c r="F124" s="99" t="str">
        <f ca="1">IF(E124="","",VLOOKUP(E124,'Org List'!$J$9:$K$488,2,0))</f>
        <v>North East Lincolnshire</v>
      </c>
      <c r="G124" s="140">
        <f ca="1">IFERROR(IF((VLOOKUP($E124,'Res&amp;Reablement Backsheet'!$D$5:$W$183,G$9,FALSE))="","",(VLOOKUP($E124,'Res&amp;Reablement Backsheet'!$D$5:$W$183,G$9,FALSE))),"")</f>
        <v>0.93137254901960786</v>
      </c>
      <c r="H124" s="140">
        <f ca="1">IFERROR(IF((VLOOKUP($E124,'Res&amp;Reablement Backsheet'!$D$5:$W$183,H$9,FALSE))="","",(VLOOKUP($E124,'Res&amp;Reablement Backsheet'!$D$5:$W$183,H$9,FALSE))),"")</f>
        <v>0.88571428571428568</v>
      </c>
      <c r="I124" s="140">
        <f ca="1">IFERROR(IF((VLOOKUP($E124,'Res&amp;Reablement Backsheet'!$D$5:$W$183,I$9,FALSE))="","",(VLOOKUP($E124,'Res&amp;Reablement Backsheet'!$D$5:$W$183,I$9,FALSE))),"")</f>
        <v>0.88</v>
      </c>
    </row>
    <row r="125" spans="1:9" ht="15" customHeight="1" x14ac:dyDescent="0.3">
      <c r="A125" s="56">
        <v>113</v>
      </c>
      <c r="B125" s="97" t="str">
        <f ca="1">IFERROR(IF((VLOOKUP($E125,'Org List'!$AJ$10:$AL$188,3,FALSE))="","",(VLOOKUP($E125,'Org List'!$AJ$10:$AL$188,3,FALSE))),"")</f>
        <v>North of England Commissioning Region</v>
      </c>
      <c r="C125" s="98" t="str">
        <f ca="1">IFERROR(IF((VLOOKUP($E125,'Org List'!$AO$10:$AQ$188,3,FALSE))="","",(VLOOKUP($E125,'Org List'!$AO$10:$AQ$188,3,FALSE))),"")</f>
        <v>Yorkshire and The Humber Region</v>
      </c>
      <c r="D125" s="99" t="str">
        <f ca="1">IFERROR(IF((VLOOKUP($E125,'Org List'!$AT$10:$AV$188,3,FALSE))="","",(VLOOKUP($E125,'Org List'!$AT$10:$AV$188,3,FALSE))),"")</f>
        <v>NHS England North (Yorkshire And Humber)</v>
      </c>
      <c r="E125" s="97" t="str">
        <f t="shared" ca="1" si="3"/>
        <v>E06000013</v>
      </c>
      <c r="F125" s="99" t="str">
        <f ca="1">IF(E125="","",VLOOKUP(E125,'Org List'!$J$9:$K$488,2,0))</f>
        <v>North Lincolnshire</v>
      </c>
      <c r="G125" s="140">
        <f ca="1">IFERROR(IF((VLOOKUP($E125,'Res&amp;Reablement Backsheet'!$D$5:$W$183,G$9,FALSE))="","",(VLOOKUP($E125,'Res&amp;Reablement Backsheet'!$D$5:$W$183,G$9,FALSE))),"")</f>
        <v>0.92268041237113407</v>
      </c>
      <c r="H125" s="140">
        <f ca="1">IFERROR(IF((VLOOKUP($E125,'Res&amp;Reablement Backsheet'!$D$5:$W$183,H$9,FALSE))="","",(VLOOKUP($E125,'Res&amp;Reablement Backsheet'!$D$5:$W$183,H$9,FALSE))),"")</f>
        <v>0.92951541850220265</v>
      </c>
      <c r="I125" s="140">
        <f ca="1">IFERROR(IF((VLOOKUP($E125,'Res&amp;Reablement Backsheet'!$D$5:$W$183,I$9,FALSE))="","",(VLOOKUP($E125,'Res&amp;Reablement Backsheet'!$D$5:$W$183,I$9,FALSE))),"")</f>
        <v>0.86802030456852797</v>
      </c>
    </row>
    <row r="126" spans="1:9" ht="15" customHeight="1" x14ac:dyDescent="0.3">
      <c r="A126" s="56">
        <v>114</v>
      </c>
      <c r="B126" s="97" t="str">
        <f ca="1">IFERROR(IF((VLOOKUP($E126,'Org List'!$AJ$10:$AL$188,3,FALSE))="","",(VLOOKUP($E126,'Org List'!$AJ$10:$AL$188,3,FALSE))),"")</f>
        <v>South West England Commissioning Region</v>
      </c>
      <c r="C126" s="98" t="str">
        <f ca="1">IFERROR(IF((VLOOKUP($E126,'Org List'!$AO$10:$AQ$188,3,FALSE))="","",(VLOOKUP($E126,'Org List'!$AO$10:$AQ$188,3,FALSE))),"")</f>
        <v>South West Region</v>
      </c>
      <c r="D126" s="99" t="str">
        <f ca="1">IFERROR(IF((VLOOKUP($E126,'Org List'!$AT$10:$AV$188,3,FALSE))="","",(VLOOKUP($E126,'Org List'!$AT$10:$AV$188,3,FALSE))),"")</f>
        <v>NHS England South West (South West North)</v>
      </c>
      <c r="E126" s="97" t="str">
        <f t="shared" ca="1" si="3"/>
        <v>E06000024</v>
      </c>
      <c r="F126" s="99" t="str">
        <f ca="1">IF(E126="","",VLOOKUP(E126,'Org List'!$J$9:$K$488,2,0))</f>
        <v>North Somerset</v>
      </c>
      <c r="G126" s="140">
        <f ca="1">IFERROR(IF((VLOOKUP($E126,'Res&amp;Reablement Backsheet'!$D$5:$W$183,G$9,FALSE))="","",(VLOOKUP($E126,'Res&amp;Reablement Backsheet'!$D$5:$W$183,G$9,FALSE))),"")</f>
        <v>0.73469387755102045</v>
      </c>
      <c r="H126" s="140">
        <f ca="1">IFERROR(IF((VLOOKUP($E126,'Res&amp;Reablement Backsheet'!$D$5:$W$183,H$9,FALSE))="","",(VLOOKUP($E126,'Res&amp;Reablement Backsheet'!$D$5:$W$183,H$9,FALSE))),"")</f>
        <v>0.85263157894736841</v>
      </c>
      <c r="I126" s="140">
        <f ca="1">IFERROR(IF((VLOOKUP($E126,'Res&amp;Reablement Backsheet'!$D$5:$W$183,I$9,FALSE))="","",(VLOOKUP($E126,'Res&amp;Reablement Backsheet'!$D$5:$W$183,I$9,FALSE))),"")</f>
        <v>0.828125</v>
      </c>
    </row>
    <row r="127" spans="1:9" ht="15" customHeight="1" x14ac:dyDescent="0.3">
      <c r="A127" s="56">
        <v>115</v>
      </c>
      <c r="B127" s="97" t="str">
        <f ca="1">IFERROR(IF((VLOOKUP($E127,'Org List'!$AJ$10:$AL$188,3,FALSE))="","",(VLOOKUP($E127,'Org List'!$AJ$10:$AL$188,3,FALSE))),"")</f>
        <v>North of England Commissioning Region</v>
      </c>
      <c r="C127" s="98" t="str">
        <f ca="1">IFERROR(IF((VLOOKUP($E127,'Org List'!$AO$10:$AQ$188,3,FALSE))="","",(VLOOKUP($E127,'Org List'!$AO$10:$AQ$188,3,FALSE))),"")</f>
        <v>North East Region</v>
      </c>
      <c r="D127" s="99" t="str">
        <f ca="1">IFERROR(IF((VLOOKUP($E127,'Org List'!$AT$10:$AV$188,3,FALSE))="","",(VLOOKUP($E127,'Org List'!$AT$10:$AV$188,3,FALSE))),"")</f>
        <v>NHS England North (Cumbria And North East)</v>
      </c>
      <c r="E127" s="97" t="str">
        <f t="shared" ca="1" si="3"/>
        <v>E08000022</v>
      </c>
      <c r="F127" s="99" t="str">
        <f ca="1">IF(E127="","",VLOOKUP(E127,'Org List'!$J$9:$K$488,2,0))</f>
        <v>North Tyneside</v>
      </c>
      <c r="G127" s="140">
        <f ca="1">IFERROR(IF((VLOOKUP($E127,'Res&amp;Reablement Backsheet'!$D$5:$W$183,G$9,FALSE))="","",(VLOOKUP($E127,'Res&amp;Reablement Backsheet'!$D$5:$W$183,G$9,FALSE))),"")</f>
        <v>0.92307692307692313</v>
      </c>
      <c r="H127" s="140">
        <f ca="1">IFERROR(IF((VLOOKUP($E127,'Res&amp;Reablement Backsheet'!$D$5:$W$183,H$9,FALSE))="","",(VLOOKUP($E127,'Res&amp;Reablement Backsheet'!$D$5:$W$183,H$9,FALSE))),"")</f>
        <v>0.93090909090909091</v>
      </c>
      <c r="I127" s="140">
        <f ca="1">IFERROR(IF((VLOOKUP($E127,'Res&amp;Reablement Backsheet'!$D$5:$W$183,I$9,FALSE))="","",(VLOOKUP($E127,'Res&amp;Reablement Backsheet'!$D$5:$W$183,I$9,FALSE))),"")</f>
        <v>0.9083665338645418</v>
      </c>
    </row>
    <row r="128" spans="1:9" ht="15" customHeight="1" x14ac:dyDescent="0.3">
      <c r="A128" s="56">
        <v>116</v>
      </c>
      <c r="B128" s="97" t="str">
        <f ca="1">IFERROR(IF((VLOOKUP($E128,'Org List'!$AJ$10:$AL$188,3,FALSE))="","",(VLOOKUP($E128,'Org List'!$AJ$10:$AL$188,3,FALSE))),"")</f>
        <v>North of England Commissioning Region</v>
      </c>
      <c r="C128" s="98" t="str">
        <f ca="1">IFERROR(IF((VLOOKUP($E128,'Org List'!$AO$10:$AQ$188,3,FALSE))="","",(VLOOKUP($E128,'Org List'!$AO$10:$AQ$188,3,FALSE))),"")</f>
        <v>Yorkshire and The Humber Region</v>
      </c>
      <c r="D128" s="99" t="str">
        <f ca="1">IFERROR(IF((VLOOKUP($E128,'Org List'!$AT$10:$AV$188,3,FALSE))="","",(VLOOKUP($E128,'Org List'!$AT$10:$AV$188,3,FALSE))),"")</f>
        <v>NHS England North (Yorkshire And Humber)</v>
      </c>
      <c r="E128" s="97" t="str">
        <f t="shared" ca="1" si="3"/>
        <v>E10000023</v>
      </c>
      <c r="F128" s="99" t="str">
        <f ca="1">IF(E128="","",VLOOKUP(E128,'Org List'!$J$9:$K$488,2,0))</f>
        <v>North Yorkshire</v>
      </c>
      <c r="G128" s="140">
        <f ca="1">IFERROR(IF((VLOOKUP($E128,'Res&amp;Reablement Backsheet'!$D$5:$W$183,G$9,FALSE))="","",(VLOOKUP($E128,'Res&amp;Reablement Backsheet'!$D$5:$W$183,G$9,FALSE))),"")</f>
        <v>0.8364661654135338</v>
      </c>
      <c r="H128" s="140">
        <f ca="1">IFERROR(IF((VLOOKUP($E128,'Res&amp;Reablement Backsheet'!$D$5:$W$183,H$9,FALSE))="","",(VLOOKUP($E128,'Res&amp;Reablement Backsheet'!$D$5:$W$183,H$9,FALSE))),"")</f>
        <v>0.84017278617710578</v>
      </c>
      <c r="I128" s="140">
        <f ca="1">IFERROR(IF((VLOOKUP($E128,'Res&amp;Reablement Backsheet'!$D$5:$W$183,I$9,FALSE))="","",(VLOOKUP($E128,'Res&amp;Reablement Backsheet'!$D$5:$W$183,I$9,FALSE))),"")</f>
        <v>0.88672566371681416</v>
      </c>
    </row>
    <row r="129" spans="1:9" ht="15" customHeight="1" x14ac:dyDescent="0.3">
      <c r="A129" s="56">
        <v>117</v>
      </c>
      <c r="B129" s="97" t="str">
        <f ca="1">IFERROR(IF((VLOOKUP($E129,'Org List'!$AJ$10:$AL$188,3,FALSE))="","",(VLOOKUP($E129,'Org List'!$AJ$10:$AL$188,3,FALSE))),"")</f>
        <v>Midlands and East of England Commissioning Region</v>
      </c>
      <c r="C129" s="98" t="str">
        <f ca="1">IFERROR(IF((VLOOKUP($E129,'Org List'!$AO$10:$AQ$188,3,FALSE))="","",(VLOOKUP($E129,'Org List'!$AO$10:$AQ$188,3,FALSE))),"")</f>
        <v>East Midlands Region</v>
      </c>
      <c r="D129" s="99" t="str">
        <f ca="1">IFERROR(IF((VLOOKUP($E129,'Org List'!$AT$10:$AV$188,3,FALSE))="","",(VLOOKUP($E129,'Org List'!$AT$10:$AV$188,3,FALSE))),"")</f>
        <v>NHS England Midlands And East (Central Midlands)</v>
      </c>
      <c r="E129" s="97" t="str">
        <f t="shared" ca="1" si="3"/>
        <v>E10000021</v>
      </c>
      <c r="F129" s="99" t="str">
        <f ca="1">IF(E129="","",VLOOKUP(E129,'Org List'!$J$9:$K$488,2,0))</f>
        <v>Northamptonshire</v>
      </c>
      <c r="G129" s="140">
        <f ca="1">IFERROR(IF((VLOOKUP($E129,'Res&amp;Reablement Backsheet'!$D$5:$W$183,G$9,FALSE))="","",(VLOOKUP($E129,'Res&amp;Reablement Backsheet'!$D$5:$W$183,G$9,FALSE))),"")</f>
        <v>0.80933062880324547</v>
      </c>
      <c r="H129" s="140">
        <f ca="1">IFERROR(IF((VLOOKUP($E129,'Res&amp;Reablement Backsheet'!$D$5:$W$183,H$9,FALSE))="","",(VLOOKUP($E129,'Res&amp;Reablement Backsheet'!$D$5:$W$183,H$9,FALSE))),"")</f>
        <v>0.81</v>
      </c>
      <c r="I129" s="140">
        <f ca="1">IFERROR(IF((VLOOKUP($E129,'Res&amp;Reablement Backsheet'!$D$5:$W$183,I$9,FALSE))="","",(VLOOKUP($E129,'Res&amp;Reablement Backsheet'!$D$5:$W$183,I$9,FALSE))),"")</f>
        <v>0.79721669980119281</v>
      </c>
    </row>
    <row r="130" spans="1:9" ht="15" customHeight="1" x14ac:dyDescent="0.3">
      <c r="A130" s="56">
        <v>118</v>
      </c>
      <c r="B130" s="97" t="str">
        <f ca="1">IFERROR(IF((VLOOKUP($E130,'Org List'!$AJ$10:$AL$188,3,FALSE))="","",(VLOOKUP($E130,'Org List'!$AJ$10:$AL$188,3,FALSE))),"")</f>
        <v>North of England Commissioning Region</v>
      </c>
      <c r="C130" s="98" t="str">
        <f ca="1">IFERROR(IF((VLOOKUP($E130,'Org List'!$AO$10:$AQ$188,3,FALSE))="","",(VLOOKUP($E130,'Org List'!$AO$10:$AQ$188,3,FALSE))),"")</f>
        <v>North East Region</v>
      </c>
      <c r="D130" s="99" t="str">
        <f ca="1">IFERROR(IF((VLOOKUP($E130,'Org List'!$AT$10:$AV$188,3,FALSE))="","",(VLOOKUP($E130,'Org List'!$AT$10:$AV$188,3,FALSE))),"")</f>
        <v>NHS England North (Cumbria And North East)</v>
      </c>
      <c r="E130" s="97" t="str">
        <f t="shared" ca="1" si="3"/>
        <v>E06000057</v>
      </c>
      <c r="F130" s="99" t="str">
        <f ca="1">IF(E130="","",VLOOKUP(E130,'Org List'!$J$9:$K$488,2,0))</f>
        <v>Northumberland</v>
      </c>
      <c r="G130" s="140">
        <f ca="1">IFERROR(IF((VLOOKUP($E130,'Res&amp;Reablement Backsheet'!$D$5:$W$183,G$9,FALSE))="","",(VLOOKUP($E130,'Res&amp;Reablement Backsheet'!$D$5:$W$183,G$9,FALSE))),"")</f>
        <v>0.91545893719806759</v>
      </c>
      <c r="H130" s="140">
        <f ca="1">IFERROR(IF((VLOOKUP($E130,'Res&amp;Reablement Backsheet'!$D$5:$W$183,H$9,FALSE))="","",(VLOOKUP($E130,'Res&amp;Reablement Backsheet'!$D$5:$W$183,H$9,FALSE))),"")</f>
        <v>0.91666666666666663</v>
      </c>
      <c r="I130" s="140">
        <f ca="1">IFERROR(IF((VLOOKUP($E130,'Res&amp;Reablement Backsheet'!$D$5:$W$183,I$9,FALSE))="","",(VLOOKUP($E130,'Res&amp;Reablement Backsheet'!$D$5:$W$183,I$9,FALSE))),"")</f>
        <v>0.91711229946524064</v>
      </c>
    </row>
    <row r="131" spans="1:9" ht="15" customHeight="1" x14ac:dyDescent="0.3">
      <c r="A131" s="56">
        <v>119</v>
      </c>
      <c r="B131" s="97" t="str">
        <f ca="1">IFERROR(IF((VLOOKUP($E131,'Org List'!$AJ$10:$AL$188,3,FALSE))="","",(VLOOKUP($E131,'Org List'!$AJ$10:$AL$188,3,FALSE))),"")</f>
        <v>Midlands and East of England Commissioning Region</v>
      </c>
      <c r="C131" s="98" t="str">
        <f ca="1">IFERROR(IF((VLOOKUP($E131,'Org List'!$AO$10:$AQ$188,3,FALSE))="","",(VLOOKUP($E131,'Org List'!$AO$10:$AQ$188,3,FALSE))),"")</f>
        <v>East Midlands Region</v>
      </c>
      <c r="D131" s="99" t="str">
        <f ca="1">IFERROR(IF((VLOOKUP($E131,'Org List'!$AT$10:$AV$188,3,FALSE))="","",(VLOOKUP($E131,'Org List'!$AT$10:$AV$188,3,FALSE))),"")</f>
        <v>NHS England Midlands And East (North Midlands)</v>
      </c>
      <c r="E131" s="97" t="str">
        <f t="shared" ca="1" si="3"/>
        <v>E06000018</v>
      </c>
      <c r="F131" s="99" t="str">
        <f ca="1">IF(E131="","",VLOOKUP(E131,'Org List'!$J$9:$K$488,2,0))</f>
        <v>Nottingham</v>
      </c>
      <c r="G131" s="140">
        <f ca="1">IFERROR(IF((VLOOKUP($E131,'Res&amp;Reablement Backsheet'!$D$5:$W$183,G$9,FALSE))="","",(VLOOKUP($E131,'Res&amp;Reablement Backsheet'!$D$5:$W$183,G$9,FALSE))),"")</f>
        <v>0.84615384615384615</v>
      </c>
      <c r="H131" s="140">
        <f ca="1">IFERROR(IF((VLOOKUP($E131,'Res&amp;Reablement Backsheet'!$D$5:$W$183,H$9,FALSE))="","",(VLOOKUP($E131,'Res&amp;Reablement Backsheet'!$D$5:$W$183,H$9,FALSE))),"")</f>
        <v>0.79005524861878451</v>
      </c>
      <c r="I131" s="140">
        <f ca="1">IFERROR(IF((VLOOKUP($E131,'Res&amp;Reablement Backsheet'!$D$5:$W$183,I$9,FALSE))="","",(VLOOKUP($E131,'Res&amp;Reablement Backsheet'!$D$5:$W$183,I$9,FALSE))),"")</f>
        <v>0.70833333333333337</v>
      </c>
    </row>
    <row r="132" spans="1:9" ht="15" customHeight="1" x14ac:dyDescent="0.3">
      <c r="A132" s="56">
        <v>120</v>
      </c>
      <c r="B132" s="97" t="str">
        <f ca="1">IFERROR(IF((VLOOKUP($E132,'Org List'!$AJ$10:$AL$188,3,FALSE))="","",(VLOOKUP($E132,'Org List'!$AJ$10:$AL$188,3,FALSE))),"")</f>
        <v>Midlands and East of England Commissioning Region</v>
      </c>
      <c r="C132" s="98" t="str">
        <f ca="1">IFERROR(IF((VLOOKUP($E132,'Org List'!$AO$10:$AQ$188,3,FALSE))="","",(VLOOKUP($E132,'Org List'!$AO$10:$AQ$188,3,FALSE))),"")</f>
        <v>East Midlands Region</v>
      </c>
      <c r="D132" s="99" t="str">
        <f ca="1">IFERROR(IF((VLOOKUP($E132,'Org List'!$AT$10:$AV$188,3,FALSE))="","",(VLOOKUP($E132,'Org List'!$AT$10:$AV$188,3,FALSE))),"")</f>
        <v>NHS England Midlands And East (North Midlands)</v>
      </c>
      <c r="E132" s="97" t="str">
        <f t="shared" ca="1" si="3"/>
        <v>E10000024</v>
      </c>
      <c r="F132" s="99" t="str">
        <f ca="1">IF(E132="","",VLOOKUP(E132,'Org List'!$J$9:$K$488,2,0))</f>
        <v>Nottinghamshire</v>
      </c>
      <c r="G132" s="140">
        <f ca="1">IFERROR(IF((VLOOKUP($E132,'Res&amp;Reablement Backsheet'!$D$5:$W$183,G$9,FALSE))="","",(VLOOKUP($E132,'Res&amp;Reablement Backsheet'!$D$5:$W$183,G$9,FALSE))),"")</f>
        <v>0.78909090909090907</v>
      </c>
      <c r="H132" s="140">
        <f ca="1">IFERROR(IF((VLOOKUP($E132,'Res&amp;Reablement Backsheet'!$D$5:$W$183,H$9,FALSE))="","",(VLOOKUP($E132,'Res&amp;Reablement Backsheet'!$D$5:$W$183,H$9,FALSE))),"")</f>
        <v>0.85</v>
      </c>
      <c r="I132" s="140">
        <f ca="1">IFERROR(IF((VLOOKUP($E132,'Res&amp;Reablement Backsheet'!$D$5:$W$183,I$9,FALSE))="","",(VLOOKUP($E132,'Res&amp;Reablement Backsheet'!$D$5:$W$183,I$9,FALSE))),"")</f>
        <v>0.78815489749430523</v>
      </c>
    </row>
    <row r="133" spans="1:9" ht="15" customHeight="1" x14ac:dyDescent="0.3">
      <c r="A133" s="56">
        <v>121</v>
      </c>
      <c r="B133" s="97" t="str">
        <f ca="1">IFERROR(IF((VLOOKUP($E133,'Org List'!$AJ$10:$AL$188,3,FALSE))="","",(VLOOKUP($E133,'Org List'!$AJ$10:$AL$188,3,FALSE))),"")</f>
        <v>North of England Commissioning Region</v>
      </c>
      <c r="C133" s="98" t="str">
        <f ca="1">IFERROR(IF((VLOOKUP($E133,'Org List'!$AO$10:$AQ$188,3,FALSE))="","",(VLOOKUP($E133,'Org List'!$AO$10:$AQ$188,3,FALSE))),"")</f>
        <v>North West Region</v>
      </c>
      <c r="D133" s="99" t="str">
        <f ca="1">IFERROR(IF((VLOOKUP($E133,'Org List'!$AT$10:$AV$188,3,FALSE))="","",(VLOOKUP($E133,'Org List'!$AT$10:$AV$188,3,FALSE))),"")</f>
        <v>NHS England North (Greater Manchester)</v>
      </c>
      <c r="E133" s="97" t="str">
        <f t="shared" ca="1" si="3"/>
        <v>E08000004</v>
      </c>
      <c r="F133" s="99" t="str">
        <f ca="1">IF(E133="","",VLOOKUP(E133,'Org List'!$J$9:$K$488,2,0))</f>
        <v>Oldham</v>
      </c>
      <c r="G133" s="140">
        <f ca="1">IFERROR(IF((VLOOKUP($E133,'Res&amp;Reablement Backsheet'!$D$5:$W$183,G$9,FALSE))="","",(VLOOKUP($E133,'Res&amp;Reablement Backsheet'!$D$5:$W$183,G$9,FALSE))),"")</f>
        <v>0.92666666666666664</v>
      </c>
      <c r="H133" s="140">
        <f ca="1">IFERROR(IF((VLOOKUP($E133,'Res&amp;Reablement Backsheet'!$D$5:$W$183,H$9,FALSE))="","",(VLOOKUP($E133,'Res&amp;Reablement Backsheet'!$D$5:$W$183,H$9,FALSE))),"")</f>
        <v>0.92763157894736847</v>
      </c>
      <c r="I133" s="140">
        <f ca="1">IFERROR(IF((VLOOKUP($E133,'Res&amp;Reablement Backsheet'!$D$5:$W$183,I$9,FALSE))="","",(VLOOKUP($E133,'Res&amp;Reablement Backsheet'!$D$5:$W$183,I$9,FALSE))),"")</f>
        <v>0.8984375</v>
      </c>
    </row>
    <row r="134" spans="1:9" ht="15" customHeight="1" x14ac:dyDescent="0.3">
      <c r="A134" s="56">
        <v>122</v>
      </c>
      <c r="B134" s="97" t="str">
        <f ca="1">IFERROR(IF((VLOOKUP($E134,'Org List'!$AJ$10:$AL$188,3,FALSE))="","",(VLOOKUP($E134,'Org List'!$AJ$10:$AL$188,3,FALSE))),"")</f>
        <v>South East England Commissioning Region</v>
      </c>
      <c r="C134" s="98" t="str">
        <f ca="1">IFERROR(IF((VLOOKUP($E134,'Org List'!$AO$10:$AQ$188,3,FALSE))="","",(VLOOKUP($E134,'Org List'!$AO$10:$AQ$188,3,FALSE))),"")</f>
        <v>South East Region</v>
      </c>
      <c r="D134" s="99" t="str">
        <f ca="1">IFERROR(IF((VLOOKUP($E134,'Org List'!$AT$10:$AV$188,3,FALSE))="","",(VLOOKUP($E134,'Org List'!$AT$10:$AV$188,3,FALSE))),"")</f>
        <v>NHS England South East (Hampshire, Isle of Wight and Thames Valley)</v>
      </c>
      <c r="E134" s="97" t="str">
        <f t="shared" ca="1" si="3"/>
        <v>E10000025</v>
      </c>
      <c r="F134" s="99" t="str">
        <f ca="1">IF(E134="","",VLOOKUP(E134,'Org List'!$J$9:$K$488,2,0))</f>
        <v>Oxfordshire</v>
      </c>
      <c r="G134" s="140">
        <f ca="1">IFERROR(IF((VLOOKUP($E134,'Res&amp;Reablement Backsheet'!$D$5:$W$183,G$9,FALSE))="","",(VLOOKUP($E134,'Res&amp;Reablement Backsheet'!$D$5:$W$183,G$9,FALSE))),"")</f>
        <v>0.79840848806366049</v>
      </c>
      <c r="H134" s="140">
        <f ca="1">IFERROR(IF((VLOOKUP($E134,'Res&amp;Reablement Backsheet'!$D$5:$W$183,H$9,FALSE))="","",(VLOOKUP($E134,'Res&amp;Reablement Backsheet'!$D$5:$W$183,H$9,FALSE))),"")</f>
        <v>0.83</v>
      </c>
      <c r="I134" s="140">
        <f ca="1">IFERROR(IF((VLOOKUP($E134,'Res&amp;Reablement Backsheet'!$D$5:$W$183,I$9,FALSE))="","",(VLOOKUP($E134,'Res&amp;Reablement Backsheet'!$D$5:$W$183,I$9,FALSE))),"")</f>
        <v>0.77027027027027029</v>
      </c>
    </row>
    <row r="135" spans="1:9" ht="15" customHeight="1" x14ac:dyDescent="0.3">
      <c r="A135" s="56">
        <v>123</v>
      </c>
      <c r="B135" s="97" t="str">
        <f ca="1">IFERROR(IF((VLOOKUP($E135,'Org List'!$AJ$10:$AL$188,3,FALSE))="","",(VLOOKUP($E135,'Org List'!$AJ$10:$AL$188,3,FALSE))),"")</f>
        <v>Midlands and East of England Commissioning Region</v>
      </c>
      <c r="C135" s="98" t="str">
        <f ca="1">IFERROR(IF((VLOOKUP($E135,'Org List'!$AO$10:$AQ$188,3,FALSE))="","",(VLOOKUP($E135,'Org List'!$AO$10:$AQ$188,3,FALSE))),"")</f>
        <v>East Region</v>
      </c>
      <c r="D135" s="99" t="str">
        <f ca="1">IFERROR(IF((VLOOKUP($E135,'Org List'!$AT$10:$AV$188,3,FALSE))="","",(VLOOKUP($E135,'Org List'!$AT$10:$AV$188,3,FALSE))),"")</f>
        <v>NHS England Midlands And East (East)</v>
      </c>
      <c r="E135" s="97" t="str">
        <f t="shared" ca="1" si="3"/>
        <v>E06000031</v>
      </c>
      <c r="F135" s="99" t="str">
        <f ca="1">IF(E135="","",VLOOKUP(E135,'Org List'!$J$9:$K$488,2,0))</f>
        <v>Peterborough</v>
      </c>
      <c r="G135" s="140">
        <f ca="1">IFERROR(IF((VLOOKUP($E135,'Res&amp;Reablement Backsheet'!$D$5:$W$183,G$9,FALSE))="","",(VLOOKUP($E135,'Res&amp;Reablement Backsheet'!$D$5:$W$183,G$9,FALSE))),"")</f>
        <v>0.72477064220183485</v>
      </c>
      <c r="H135" s="140">
        <f ca="1">IFERROR(IF((VLOOKUP($E135,'Res&amp;Reablement Backsheet'!$D$5:$W$183,H$9,FALSE))="","",(VLOOKUP($E135,'Res&amp;Reablement Backsheet'!$D$5:$W$183,H$9,FALSE))),"")</f>
        <v>0.83193277310924374</v>
      </c>
      <c r="I135" s="140">
        <f ca="1">IFERROR(IF((VLOOKUP($E135,'Res&amp;Reablement Backsheet'!$D$5:$W$183,I$9,FALSE))="","",(VLOOKUP($E135,'Res&amp;Reablement Backsheet'!$D$5:$W$183,I$9,FALSE))),"")</f>
        <v>0.7558139534883721</v>
      </c>
    </row>
    <row r="136" spans="1:9" ht="15" customHeight="1" x14ac:dyDescent="0.3">
      <c r="A136" s="56">
        <v>124</v>
      </c>
      <c r="B136" s="97" t="str">
        <f ca="1">IFERROR(IF((VLOOKUP($E136,'Org List'!$AJ$10:$AL$188,3,FALSE))="","",(VLOOKUP($E136,'Org List'!$AJ$10:$AL$188,3,FALSE))),"")</f>
        <v>South West England Commissioning Region</v>
      </c>
      <c r="C136" s="98" t="str">
        <f ca="1">IFERROR(IF((VLOOKUP($E136,'Org List'!$AO$10:$AQ$188,3,FALSE))="","",(VLOOKUP($E136,'Org List'!$AO$10:$AQ$188,3,FALSE))),"")</f>
        <v>South West Region</v>
      </c>
      <c r="D136" s="99" t="str">
        <f ca="1">IFERROR(IF((VLOOKUP($E136,'Org List'!$AT$10:$AV$188,3,FALSE))="","",(VLOOKUP($E136,'Org List'!$AT$10:$AV$188,3,FALSE))),"")</f>
        <v>NHS England South West (South West South)</v>
      </c>
      <c r="E136" s="97" t="str">
        <f t="shared" ca="1" si="3"/>
        <v>E06000026</v>
      </c>
      <c r="F136" s="99" t="str">
        <f ca="1">IF(E136="","",VLOOKUP(E136,'Org List'!$J$9:$K$488,2,0))</f>
        <v>Plymouth</v>
      </c>
      <c r="G136" s="140">
        <f ca="1">IFERROR(IF((VLOOKUP($E136,'Res&amp;Reablement Backsheet'!$D$5:$W$183,G$9,FALSE))="","",(VLOOKUP($E136,'Res&amp;Reablement Backsheet'!$D$5:$W$183,G$9,FALSE))),"")</f>
        <v>0.84946236559139787</v>
      </c>
      <c r="H136" s="140">
        <f ca="1">IFERROR(IF((VLOOKUP($E136,'Res&amp;Reablement Backsheet'!$D$5:$W$183,H$9,FALSE))="","",(VLOOKUP($E136,'Res&amp;Reablement Backsheet'!$D$5:$W$183,H$9,FALSE))),"")</f>
        <v>0.8975265017667845</v>
      </c>
      <c r="I136" s="140">
        <f ca="1">IFERROR(IF((VLOOKUP($E136,'Res&amp;Reablement Backsheet'!$D$5:$W$183,I$9,FALSE))="","",(VLOOKUP($E136,'Res&amp;Reablement Backsheet'!$D$5:$W$183,I$9,FALSE))),"")</f>
        <v>0.84090909090909094</v>
      </c>
    </row>
    <row r="137" spans="1:9" ht="15" customHeight="1" x14ac:dyDescent="0.3">
      <c r="A137" s="56">
        <v>125</v>
      </c>
      <c r="B137" s="97" t="str">
        <f ca="1">IFERROR(IF((VLOOKUP($E137,'Org List'!$AJ$10:$AL$188,3,FALSE))="","",(VLOOKUP($E137,'Org List'!$AJ$10:$AL$188,3,FALSE))),"")</f>
        <v>South East England Commissioning Region</v>
      </c>
      <c r="C137" s="98" t="str">
        <f ca="1">IFERROR(IF((VLOOKUP($E137,'Org List'!$AO$10:$AQ$188,3,FALSE))="","",(VLOOKUP($E137,'Org List'!$AO$10:$AQ$188,3,FALSE))),"")</f>
        <v>South East Region</v>
      </c>
      <c r="D137" s="99" t="str">
        <f ca="1">IFERROR(IF((VLOOKUP($E137,'Org List'!$AT$10:$AV$188,3,FALSE))="","",(VLOOKUP($E137,'Org List'!$AT$10:$AV$188,3,FALSE))),"")</f>
        <v>NHS England South East (Hampshire, Isle of Wight and Thames Valley)</v>
      </c>
      <c r="E137" s="97" t="str">
        <f t="shared" ca="1" si="3"/>
        <v>E06000044</v>
      </c>
      <c r="F137" s="99" t="str">
        <f ca="1">IF(E137="","",VLOOKUP(E137,'Org List'!$J$9:$K$488,2,0))</f>
        <v>Portsmouth</v>
      </c>
      <c r="G137" s="140">
        <f ca="1">IFERROR(IF((VLOOKUP($E137,'Res&amp;Reablement Backsheet'!$D$5:$W$183,G$9,FALSE))="","",(VLOOKUP($E137,'Res&amp;Reablement Backsheet'!$D$5:$W$183,G$9,FALSE))),"")</f>
        <v>0.79605263157894735</v>
      </c>
      <c r="H137" s="140">
        <f ca="1">IFERROR(IF((VLOOKUP($E137,'Res&amp;Reablement Backsheet'!$D$5:$W$183,H$9,FALSE))="","",(VLOOKUP($E137,'Res&amp;Reablement Backsheet'!$D$5:$W$183,H$9,FALSE))),"")</f>
        <v>0.83199999999999996</v>
      </c>
      <c r="I137" s="140">
        <f ca="1">IFERROR(IF((VLOOKUP($E137,'Res&amp;Reablement Backsheet'!$D$5:$W$183,I$9,FALSE))="","",(VLOOKUP($E137,'Res&amp;Reablement Backsheet'!$D$5:$W$183,I$9,FALSE))),"")</f>
        <v>0.83916083916083917</v>
      </c>
    </row>
    <row r="138" spans="1:9" ht="15" customHeight="1" x14ac:dyDescent="0.3">
      <c r="A138" s="56">
        <v>126</v>
      </c>
      <c r="B138" s="97" t="str">
        <f ca="1">IFERROR(IF((VLOOKUP($E138,'Org List'!$AJ$10:$AL$188,3,FALSE))="","",(VLOOKUP($E138,'Org List'!$AJ$10:$AL$188,3,FALSE))),"")</f>
        <v>South East England Commissioning Region</v>
      </c>
      <c r="C138" s="98" t="str">
        <f ca="1">IFERROR(IF((VLOOKUP($E138,'Org List'!$AO$10:$AQ$188,3,FALSE))="","",(VLOOKUP($E138,'Org List'!$AO$10:$AQ$188,3,FALSE))),"")</f>
        <v>South East Region</v>
      </c>
      <c r="D138" s="99" t="str">
        <f ca="1">IFERROR(IF((VLOOKUP($E138,'Org List'!$AT$10:$AV$188,3,FALSE))="","",(VLOOKUP($E138,'Org List'!$AT$10:$AV$188,3,FALSE))),"")</f>
        <v>NHS England South East (Hampshire, Isle of Wight and Thames Valley)</v>
      </c>
      <c r="E138" s="97" t="str">
        <f t="shared" ca="1" si="3"/>
        <v>E06000038</v>
      </c>
      <c r="F138" s="99" t="str">
        <f ca="1">IF(E138="","",VLOOKUP(E138,'Org List'!$J$9:$K$488,2,0))</f>
        <v>Reading</v>
      </c>
      <c r="G138" s="140">
        <f ca="1">IFERROR(IF((VLOOKUP($E138,'Res&amp;Reablement Backsheet'!$D$5:$W$183,G$9,FALSE))="","",(VLOOKUP($E138,'Res&amp;Reablement Backsheet'!$D$5:$W$183,G$9,FALSE))),"")</f>
        <v>0.87096774193548387</v>
      </c>
      <c r="H138" s="140">
        <f ca="1">IFERROR(IF((VLOOKUP($E138,'Res&amp;Reablement Backsheet'!$D$5:$W$183,H$9,FALSE))="","",(VLOOKUP($E138,'Res&amp;Reablement Backsheet'!$D$5:$W$183,H$9,FALSE))),"")</f>
        <v>0.88</v>
      </c>
      <c r="I138" s="140">
        <f ca="1">IFERROR(IF((VLOOKUP($E138,'Res&amp;Reablement Backsheet'!$D$5:$W$183,I$9,FALSE))="","",(VLOOKUP($E138,'Res&amp;Reablement Backsheet'!$D$5:$W$183,I$9,FALSE))),"")</f>
        <v>0.90804597701149425</v>
      </c>
    </row>
    <row r="139" spans="1:9" ht="15" customHeight="1" x14ac:dyDescent="0.3">
      <c r="A139" s="56">
        <v>127</v>
      </c>
      <c r="B139" s="97" t="str">
        <f ca="1">IFERROR(IF((VLOOKUP($E139,'Org List'!$AJ$10:$AL$188,3,FALSE))="","",(VLOOKUP($E139,'Org List'!$AJ$10:$AL$188,3,FALSE))),"")</f>
        <v>London Commissioning Region</v>
      </c>
      <c r="C139" s="98" t="str">
        <f ca="1">IFERROR(IF((VLOOKUP($E139,'Org List'!$AO$10:$AQ$188,3,FALSE))="","",(VLOOKUP($E139,'Org List'!$AO$10:$AQ$188,3,FALSE))),"")</f>
        <v>London Region</v>
      </c>
      <c r="D139" s="99" t="str">
        <f ca="1">IFERROR(IF((VLOOKUP($E139,'Org List'!$AT$10:$AV$188,3,FALSE))="","",(VLOOKUP($E139,'Org List'!$AT$10:$AV$188,3,FALSE))),"")</f>
        <v>NHS England London</v>
      </c>
      <c r="E139" s="97" t="str">
        <f t="shared" ca="1" si="3"/>
        <v>E09000026</v>
      </c>
      <c r="F139" s="99" t="str">
        <f ca="1">IF(E139="","",VLOOKUP(E139,'Org List'!$J$9:$K$488,2,0))</f>
        <v>Redbridge</v>
      </c>
      <c r="G139" s="140">
        <f ca="1">IFERROR(IF((VLOOKUP($E139,'Res&amp;Reablement Backsheet'!$D$5:$W$183,G$9,FALSE))="","",(VLOOKUP($E139,'Res&amp;Reablement Backsheet'!$D$5:$W$183,G$9,FALSE))),"")</f>
        <v>0.93538461538461537</v>
      </c>
      <c r="H139" s="140">
        <f ca="1">IFERROR(IF((VLOOKUP($E139,'Res&amp;Reablement Backsheet'!$D$5:$W$183,H$9,FALSE))="","",(VLOOKUP($E139,'Res&amp;Reablement Backsheet'!$D$5:$W$183,H$9,FALSE))),"")</f>
        <v>0.89</v>
      </c>
      <c r="I139" s="140">
        <f ca="1">IFERROR(IF((VLOOKUP($E139,'Res&amp;Reablement Backsheet'!$D$5:$W$183,I$9,FALSE))="","",(VLOOKUP($E139,'Res&amp;Reablement Backsheet'!$D$5:$W$183,I$9,FALSE))),"")</f>
        <v>0.96610169491525422</v>
      </c>
    </row>
    <row r="140" spans="1:9" ht="15" customHeight="1" x14ac:dyDescent="0.3">
      <c r="A140" s="56">
        <v>128</v>
      </c>
      <c r="B140" s="97" t="str">
        <f ca="1">IFERROR(IF((VLOOKUP($E140,'Org List'!$AJ$10:$AL$188,3,FALSE))="","",(VLOOKUP($E140,'Org List'!$AJ$10:$AL$188,3,FALSE))),"")</f>
        <v>North of England Commissioning Region</v>
      </c>
      <c r="C140" s="98" t="str">
        <f ca="1">IFERROR(IF((VLOOKUP($E140,'Org List'!$AO$10:$AQ$188,3,FALSE))="","",(VLOOKUP($E140,'Org List'!$AO$10:$AQ$188,3,FALSE))),"")</f>
        <v>North East Region</v>
      </c>
      <c r="D140" s="99" t="str">
        <f ca="1">IFERROR(IF((VLOOKUP($E140,'Org List'!$AT$10:$AV$188,3,FALSE))="","",(VLOOKUP($E140,'Org List'!$AT$10:$AV$188,3,FALSE))),"")</f>
        <v>NHS England North (Cumbria And North East)</v>
      </c>
      <c r="E140" s="97" t="str">
        <f t="shared" ref="E140:E171" ca="1" si="4">IF($A140&gt;$L$5-1,"",INDIRECT("'Comms by AT'!D"&amp;$A140+$L$4))</f>
        <v>E06000003</v>
      </c>
      <c r="F140" s="99" t="str">
        <f ca="1">IF(E140="","",VLOOKUP(E140,'Org List'!$J$9:$K$488,2,0))</f>
        <v>Redcar and Cleveland</v>
      </c>
      <c r="G140" s="140">
        <f ca="1">IFERROR(IF((VLOOKUP($E140,'Res&amp;Reablement Backsheet'!$D$5:$W$183,G$9,FALSE))="","",(VLOOKUP($E140,'Res&amp;Reablement Backsheet'!$D$5:$W$183,G$9,FALSE))),"")</f>
        <v>0.83076923076923082</v>
      </c>
      <c r="H140" s="140">
        <f ca="1">IFERROR(IF((VLOOKUP($E140,'Res&amp;Reablement Backsheet'!$D$5:$W$183,H$9,FALSE))="","",(VLOOKUP($E140,'Res&amp;Reablement Backsheet'!$D$5:$W$183,H$9,FALSE))),"")</f>
        <v>0.84</v>
      </c>
      <c r="I140" s="140">
        <f ca="1">IFERROR(IF((VLOOKUP($E140,'Res&amp;Reablement Backsheet'!$D$5:$W$183,I$9,FALSE))="","",(VLOOKUP($E140,'Res&amp;Reablement Backsheet'!$D$5:$W$183,I$9,FALSE))),"")</f>
        <v>0.85897435897435892</v>
      </c>
    </row>
    <row r="141" spans="1:9" ht="15" customHeight="1" x14ac:dyDescent="0.3">
      <c r="A141" s="56">
        <v>129</v>
      </c>
      <c r="B141" s="97" t="str">
        <f ca="1">IFERROR(IF((VLOOKUP($E141,'Org List'!$AJ$10:$AL$188,3,FALSE))="","",(VLOOKUP($E141,'Org List'!$AJ$10:$AL$188,3,FALSE))),"")</f>
        <v>London Commissioning Region</v>
      </c>
      <c r="C141" s="98" t="str">
        <f ca="1">IFERROR(IF((VLOOKUP($E141,'Org List'!$AO$10:$AQ$188,3,FALSE))="","",(VLOOKUP($E141,'Org List'!$AO$10:$AQ$188,3,FALSE))),"")</f>
        <v>London Region</v>
      </c>
      <c r="D141" s="99" t="str">
        <f ca="1">IFERROR(IF((VLOOKUP($E141,'Org List'!$AT$10:$AV$188,3,FALSE))="","",(VLOOKUP($E141,'Org List'!$AT$10:$AV$188,3,FALSE))),"")</f>
        <v>NHS England London</v>
      </c>
      <c r="E141" s="97" t="str">
        <f t="shared" ca="1" si="4"/>
        <v>E09000027</v>
      </c>
      <c r="F141" s="99" t="str">
        <f ca="1">IF(E141="","",VLOOKUP(E141,'Org List'!$J$9:$K$488,2,0))</f>
        <v>Richmond upon Thames</v>
      </c>
      <c r="G141" s="140">
        <f ca="1">IFERROR(IF((VLOOKUP($E141,'Res&amp;Reablement Backsheet'!$D$5:$W$183,G$9,FALSE))="","",(VLOOKUP($E141,'Res&amp;Reablement Backsheet'!$D$5:$W$183,G$9,FALSE))),"")</f>
        <v>0.85616438356164382</v>
      </c>
      <c r="H141" s="140">
        <f ca="1">IFERROR(IF((VLOOKUP($E141,'Res&amp;Reablement Backsheet'!$D$5:$W$183,H$9,FALSE))="","",(VLOOKUP($E141,'Res&amp;Reablement Backsheet'!$D$5:$W$183,H$9,FALSE))),"")</f>
        <v>0.86144578313253017</v>
      </c>
      <c r="I141" s="140">
        <f ca="1">IFERROR(IF((VLOOKUP($E141,'Res&amp;Reablement Backsheet'!$D$5:$W$183,I$9,FALSE))="","",(VLOOKUP($E141,'Res&amp;Reablement Backsheet'!$D$5:$W$183,I$9,FALSE))),"")</f>
        <v>0.92024539877300615</v>
      </c>
    </row>
    <row r="142" spans="1:9" ht="15" customHeight="1" x14ac:dyDescent="0.3">
      <c r="A142" s="56">
        <v>130</v>
      </c>
      <c r="B142" s="97" t="str">
        <f ca="1">IFERROR(IF((VLOOKUP($E142,'Org List'!$AJ$10:$AL$188,3,FALSE))="","",(VLOOKUP($E142,'Org List'!$AJ$10:$AL$188,3,FALSE))),"")</f>
        <v>North of England Commissioning Region</v>
      </c>
      <c r="C142" s="98" t="str">
        <f ca="1">IFERROR(IF((VLOOKUP($E142,'Org List'!$AO$10:$AQ$188,3,FALSE))="","",(VLOOKUP($E142,'Org List'!$AO$10:$AQ$188,3,FALSE))),"")</f>
        <v>North West Region</v>
      </c>
      <c r="D142" s="99" t="str">
        <f ca="1">IFERROR(IF((VLOOKUP($E142,'Org List'!$AT$10:$AV$188,3,FALSE))="","",(VLOOKUP($E142,'Org List'!$AT$10:$AV$188,3,FALSE))),"")</f>
        <v>NHS England North (Greater Manchester)</v>
      </c>
      <c r="E142" s="97" t="str">
        <f t="shared" ca="1" si="4"/>
        <v>E08000005</v>
      </c>
      <c r="F142" s="99" t="str">
        <f ca="1">IF(E142="","",VLOOKUP(E142,'Org List'!$J$9:$K$488,2,0))</f>
        <v>Rochdale</v>
      </c>
      <c r="G142" s="140">
        <f ca="1">IFERROR(IF((VLOOKUP($E142,'Res&amp;Reablement Backsheet'!$D$5:$W$183,G$9,FALSE))="","",(VLOOKUP($E142,'Res&amp;Reablement Backsheet'!$D$5:$W$183,G$9,FALSE))),"")</f>
        <v>0.875</v>
      </c>
      <c r="H142" s="140">
        <f ca="1">IFERROR(IF((VLOOKUP($E142,'Res&amp;Reablement Backsheet'!$D$5:$W$183,H$9,FALSE))="","",(VLOOKUP($E142,'Res&amp;Reablement Backsheet'!$D$5:$W$183,H$9,FALSE))),"")</f>
        <v>0.85128205128205126</v>
      </c>
      <c r="I142" s="140">
        <f ca="1">IFERROR(IF((VLOOKUP($E142,'Res&amp;Reablement Backsheet'!$D$5:$W$183,I$9,FALSE))="","",(VLOOKUP($E142,'Res&amp;Reablement Backsheet'!$D$5:$W$183,I$9,FALSE))),"")</f>
        <v>0.80281690140845074</v>
      </c>
    </row>
    <row r="143" spans="1:9" ht="15" customHeight="1" x14ac:dyDescent="0.3">
      <c r="A143" s="56">
        <v>131</v>
      </c>
      <c r="B143" s="97" t="str">
        <f ca="1">IFERROR(IF((VLOOKUP($E143,'Org List'!$AJ$10:$AL$188,3,FALSE))="","",(VLOOKUP($E143,'Org List'!$AJ$10:$AL$188,3,FALSE))),"")</f>
        <v>North of England Commissioning Region</v>
      </c>
      <c r="C143" s="98" t="str">
        <f ca="1">IFERROR(IF((VLOOKUP($E143,'Org List'!$AO$10:$AQ$188,3,FALSE))="","",(VLOOKUP($E143,'Org List'!$AO$10:$AQ$188,3,FALSE))),"")</f>
        <v>Yorkshire and The Humber Region</v>
      </c>
      <c r="D143" s="99" t="str">
        <f ca="1">IFERROR(IF((VLOOKUP($E143,'Org List'!$AT$10:$AV$188,3,FALSE))="","",(VLOOKUP($E143,'Org List'!$AT$10:$AV$188,3,FALSE))),"")</f>
        <v>NHS England North (Yorkshire And Humber)</v>
      </c>
      <c r="E143" s="97" t="str">
        <f t="shared" ca="1" si="4"/>
        <v>E08000018</v>
      </c>
      <c r="F143" s="99" t="str">
        <f ca="1">IF(E143="","",VLOOKUP(E143,'Org List'!$J$9:$K$488,2,0))</f>
        <v>Rotherham</v>
      </c>
      <c r="G143" s="140">
        <f ca="1">IFERROR(IF((VLOOKUP($E143,'Res&amp;Reablement Backsheet'!$D$5:$W$183,G$9,FALSE))="","",(VLOOKUP($E143,'Res&amp;Reablement Backsheet'!$D$5:$W$183,G$9,FALSE))),"")</f>
        <v>0.875</v>
      </c>
      <c r="H143" s="140">
        <f ca="1">IFERROR(IF((VLOOKUP($E143,'Res&amp;Reablement Backsheet'!$D$5:$W$183,H$9,FALSE))="","",(VLOOKUP($E143,'Res&amp;Reablement Backsheet'!$D$5:$W$183,H$9,FALSE))),"")</f>
        <v>0.87777777777777777</v>
      </c>
      <c r="I143" s="140">
        <f ca="1">IFERROR(IF((VLOOKUP($E143,'Res&amp;Reablement Backsheet'!$D$5:$W$183,I$9,FALSE))="","",(VLOOKUP($E143,'Res&amp;Reablement Backsheet'!$D$5:$W$183,I$9,FALSE))),"")</f>
        <v>0.82758620689655171</v>
      </c>
    </row>
    <row r="144" spans="1:9" ht="15" customHeight="1" x14ac:dyDescent="0.3">
      <c r="A144" s="56">
        <v>132</v>
      </c>
      <c r="B144" s="97" t="str">
        <f ca="1">IFERROR(IF((VLOOKUP($E144,'Org List'!$AJ$10:$AL$188,3,FALSE))="","",(VLOOKUP($E144,'Org List'!$AJ$10:$AL$188,3,FALSE))),"")</f>
        <v>Midlands and East of England Commissioning Region</v>
      </c>
      <c r="C144" s="98" t="str">
        <f ca="1">IFERROR(IF((VLOOKUP($E144,'Org List'!$AO$10:$AQ$188,3,FALSE))="","",(VLOOKUP($E144,'Org List'!$AO$10:$AQ$188,3,FALSE))),"")</f>
        <v>East Midlands Region</v>
      </c>
      <c r="D144" s="99" t="str">
        <f ca="1">IFERROR(IF((VLOOKUP($E144,'Org List'!$AT$10:$AV$188,3,FALSE))="","",(VLOOKUP($E144,'Org List'!$AT$10:$AV$188,3,FALSE))),"")</f>
        <v>NHS England Midlands And East (Central Midlands)</v>
      </c>
      <c r="E144" s="97" t="str">
        <f t="shared" ca="1" si="4"/>
        <v>E06000017</v>
      </c>
      <c r="F144" s="99" t="str">
        <f ca="1">IF(E144="","",VLOOKUP(E144,'Org List'!$J$9:$K$488,2,0))</f>
        <v>Rutland</v>
      </c>
      <c r="G144" s="140">
        <f ca="1">IFERROR(IF((VLOOKUP($E144,'Res&amp;Reablement Backsheet'!$D$5:$W$183,G$9,FALSE))="","",(VLOOKUP($E144,'Res&amp;Reablement Backsheet'!$D$5:$W$183,G$9,FALSE))),"")</f>
        <v>0.97222222222222221</v>
      </c>
      <c r="H144" s="140">
        <f ca="1">IFERROR(IF((VLOOKUP($E144,'Res&amp;Reablement Backsheet'!$D$5:$W$183,H$9,FALSE))="","",(VLOOKUP($E144,'Res&amp;Reablement Backsheet'!$D$5:$W$183,H$9,FALSE))),"")</f>
        <v>0.88888888888888884</v>
      </c>
      <c r="I144" s="140">
        <f ca="1">IFERROR(IF((VLOOKUP($E144,'Res&amp;Reablement Backsheet'!$D$5:$W$183,I$9,FALSE))="","",(VLOOKUP($E144,'Res&amp;Reablement Backsheet'!$D$5:$W$183,I$9,FALSE))),"")</f>
        <v>0.91111111111111109</v>
      </c>
    </row>
    <row r="145" spans="1:9" ht="15" customHeight="1" x14ac:dyDescent="0.3">
      <c r="A145" s="56">
        <v>133</v>
      </c>
      <c r="B145" s="97" t="str">
        <f ca="1">IFERROR(IF((VLOOKUP($E145,'Org List'!$AJ$10:$AL$188,3,FALSE))="","",(VLOOKUP($E145,'Org List'!$AJ$10:$AL$188,3,FALSE))),"")</f>
        <v>North of England Commissioning Region</v>
      </c>
      <c r="C145" s="98" t="str">
        <f ca="1">IFERROR(IF((VLOOKUP($E145,'Org List'!$AO$10:$AQ$188,3,FALSE))="","",(VLOOKUP($E145,'Org List'!$AO$10:$AQ$188,3,FALSE))),"")</f>
        <v>North West Region</v>
      </c>
      <c r="D145" s="99" t="str">
        <f ca="1">IFERROR(IF((VLOOKUP($E145,'Org List'!$AT$10:$AV$188,3,FALSE))="","",(VLOOKUP($E145,'Org List'!$AT$10:$AV$188,3,FALSE))),"")</f>
        <v>NHS England North (Greater Manchester)</v>
      </c>
      <c r="E145" s="97" t="str">
        <f t="shared" ca="1" si="4"/>
        <v>E08000006</v>
      </c>
      <c r="F145" s="99" t="str">
        <f ca="1">IF(E145="","",VLOOKUP(E145,'Org List'!$J$9:$K$488,2,0))</f>
        <v>Salford</v>
      </c>
      <c r="G145" s="140">
        <f ca="1">IFERROR(IF((VLOOKUP($E145,'Res&amp;Reablement Backsheet'!$D$5:$W$183,G$9,FALSE))="","",(VLOOKUP($E145,'Res&amp;Reablement Backsheet'!$D$5:$W$183,G$9,FALSE))),"")</f>
        <v>0.79572446555819476</v>
      </c>
      <c r="H145" s="140">
        <f ca="1">IFERROR(IF((VLOOKUP($E145,'Res&amp;Reablement Backsheet'!$D$5:$W$183,H$9,FALSE))="","",(VLOOKUP($E145,'Res&amp;Reablement Backsheet'!$D$5:$W$183,H$9,FALSE))),"")</f>
        <v>0.7960644007155635</v>
      </c>
      <c r="I145" s="140">
        <f ca="1">IFERROR(IF((VLOOKUP($E145,'Res&amp;Reablement Backsheet'!$D$5:$W$183,I$9,FALSE))="","",(VLOOKUP($E145,'Res&amp;Reablement Backsheet'!$D$5:$W$183,I$9,FALSE))),"")</f>
        <v>0.79032258064516125</v>
      </c>
    </row>
    <row r="146" spans="1:9" ht="15" customHeight="1" x14ac:dyDescent="0.3">
      <c r="A146" s="56">
        <v>134</v>
      </c>
      <c r="B146" s="97" t="str">
        <f ca="1">IFERROR(IF((VLOOKUP($E146,'Org List'!$AJ$10:$AL$188,3,FALSE))="","",(VLOOKUP($E146,'Org List'!$AJ$10:$AL$188,3,FALSE))),"")</f>
        <v>Midlands and East of England Commissioning Region</v>
      </c>
      <c r="C146" s="98" t="str">
        <f ca="1">IFERROR(IF((VLOOKUP($E146,'Org List'!$AO$10:$AQ$188,3,FALSE))="","",(VLOOKUP($E146,'Org List'!$AO$10:$AQ$188,3,FALSE))),"")</f>
        <v>West Midlands Region</v>
      </c>
      <c r="D146" s="99" t="str">
        <f ca="1">IFERROR(IF((VLOOKUP($E146,'Org List'!$AT$10:$AV$188,3,FALSE))="","",(VLOOKUP($E146,'Org List'!$AT$10:$AV$188,3,FALSE))),"")</f>
        <v>NHS England Midlands And East (West Midlands)</v>
      </c>
      <c r="E146" s="97" t="str">
        <f t="shared" ca="1" si="4"/>
        <v>E08000028</v>
      </c>
      <c r="F146" s="99" t="str">
        <f ca="1">IF(E146="","",VLOOKUP(E146,'Org List'!$J$9:$K$488,2,0))</f>
        <v>Sandwell</v>
      </c>
      <c r="G146" s="140">
        <f ca="1">IFERROR(IF((VLOOKUP($E146,'Res&amp;Reablement Backsheet'!$D$5:$W$183,G$9,FALSE))="","",(VLOOKUP($E146,'Res&amp;Reablement Backsheet'!$D$5:$W$183,G$9,FALSE))),"")</f>
        <v>0.64102564102564108</v>
      </c>
      <c r="H146" s="140">
        <f ca="1">IFERROR(IF((VLOOKUP($E146,'Res&amp;Reablement Backsheet'!$D$5:$W$183,H$9,FALSE))="","",(VLOOKUP($E146,'Res&amp;Reablement Backsheet'!$D$5:$W$183,H$9,FALSE))),"")</f>
        <v>0.8</v>
      </c>
      <c r="I146" s="140">
        <f ca="1">IFERROR(IF((VLOOKUP($E146,'Res&amp;Reablement Backsheet'!$D$5:$W$183,I$9,FALSE))="","",(VLOOKUP($E146,'Res&amp;Reablement Backsheet'!$D$5:$W$183,I$9,FALSE))),"")</f>
        <v>0.68049792531120334</v>
      </c>
    </row>
    <row r="147" spans="1:9" ht="15" customHeight="1" x14ac:dyDescent="0.3">
      <c r="A147" s="56">
        <v>135</v>
      </c>
      <c r="B147" s="97" t="str">
        <f ca="1">IFERROR(IF((VLOOKUP($E147,'Org List'!$AJ$10:$AL$188,3,FALSE))="","",(VLOOKUP($E147,'Org List'!$AJ$10:$AL$188,3,FALSE))),"")</f>
        <v>North of England Commissioning Region</v>
      </c>
      <c r="C147" s="98" t="str">
        <f ca="1">IFERROR(IF((VLOOKUP($E147,'Org List'!$AO$10:$AQ$188,3,FALSE))="","",(VLOOKUP($E147,'Org List'!$AO$10:$AQ$188,3,FALSE))),"")</f>
        <v>North West Region</v>
      </c>
      <c r="D147" s="99" t="str">
        <f ca="1">IFERROR(IF((VLOOKUP($E147,'Org List'!$AT$10:$AV$188,3,FALSE))="","",(VLOOKUP($E147,'Org List'!$AT$10:$AV$188,3,FALSE))),"")</f>
        <v>NHS England North (Cheshire And Merseyside)</v>
      </c>
      <c r="E147" s="97" t="str">
        <f t="shared" ca="1" si="4"/>
        <v>E08000014</v>
      </c>
      <c r="F147" s="99" t="str">
        <f ca="1">IF(E147="","",VLOOKUP(E147,'Org List'!$J$9:$K$488,2,0))</f>
        <v>Sefton</v>
      </c>
      <c r="G147" s="140">
        <f ca="1">IFERROR(IF((VLOOKUP($E147,'Res&amp;Reablement Backsheet'!$D$5:$W$183,G$9,FALSE))="","",(VLOOKUP($E147,'Res&amp;Reablement Backsheet'!$D$5:$W$183,G$9,FALSE))),"")</f>
        <v>0.85593220338983056</v>
      </c>
      <c r="H147" s="140">
        <f ca="1">IFERROR(IF((VLOOKUP($E147,'Res&amp;Reablement Backsheet'!$D$5:$W$183,H$9,FALSE))="","",(VLOOKUP($E147,'Res&amp;Reablement Backsheet'!$D$5:$W$183,H$9,FALSE))),"")</f>
        <v>0.85593220338983056</v>
      </c>
      <c r="I147" s="140">
        <f ca="1">IFERROR(IF((VLOOKUP($E147,'Res&amp;Reablement Backsheet'!$D$5:$W$183,I$9,FALSE))="","",(VLOOKUP($E147,'Res&amp;Reablement Backsheet'!$D$5:$W$183,I$9,FALSE))),"")</f>
        <v>0.86821705426356588</v>
      </c>
    </row>
    <row r="148" spans="1:9" ht="15" customHeight="1" x14ac:dyDescent="0.3">
      <c r="A148" s="56">
        <v>136</v>
      </c>
      <c r="B148" s="97" t="str">
        <f ca="1">IFERROR(IF((VLOOKUP($E148,'Org List'!$AJ$10:$AL$188,3,FALSE))="","",(VLOOKUP($E148,'Org List'!$AJ$10:$AL$188,3,FALSE))),"")</f>
        <v>North of England Commissioning Region</v>
      </c>
      <c r="C148" s="98" t="str">
        <f ca="1">IFERROR(IF((VLOOKUP($E148,'Org List'!$AO$10:$AQ$188,3,FALSE))="","",(VLOOKUP($E148,'Org List'!$AO$10:$AQ$188,3,FALSE))),"")</f>
        <v>Yorkshire and The Humber Region</v>
      </c>
      <c r="D148" s="99" t="str">
        <f ca="1">IFERROR(IF((VLOOKUP($E148,'Org List'!$AT$10:$AV$188,3,FALSE))="","",(VLOOKUP($E148,'Org List'!$AT$10:$AV$188,3,FALSE))),"")</f>
        <v>NHS England North (Yorkshire And Humber)</v>
      </c>
      <c r="E148" s="97" t="str">
        <f t="shared" ca="1" si="4"/>
        <v>E08000019</v>
      </c>
      <c r="F148" s="99" t="str">
        <f ca="1">IF(E148="","",VLOOKUP(E148,'Org List'!$J$9:$K$488,2,0))</f>
        <v>Sheffield</v>
      </c>
      <c r="G148" s="140">
        <f ca="1">IFERROR(IF((VLOOKUP($E148,'Res&amp;Reablement Backsheet'!$D$5:$W$183,G$9,FALSE))="","",(VLOOKUP($E148,'Res&amp;Reablement Backsheet'!$D$5:$W$183,G$9,FALSE))),"")</f>
        <v>0.74717368961973274</v>
      </c>
      <c r="H148" s="140">
        <f ca="1">IFERROR(IF((VLOOKUP($E148,'Res&amp;Reablement Backsheet'!$D$5:$W$183,H$9,FALSE))="","",(VLOOKUP($E148,'Res&amp;Reablement Backsheet'!$D$5:$W$183,H$9,FALSE))),"")</f>
        <v>0.8</v>
      </c>
      <c r="I148" s="140">
        <f ca="1">IFERROR(IF((VLOOKUP($E148,'Res&amp;Reablement Backsheet'!$D$5:$W$183,I$9,FALSE))="","",(VLOOKUP($E148,'Res&amp;Reablement Backsheet'!$D$5:$W$183,I$9,FALSE))),"")</f>
        <v>0.80478087649402386</v>
      </c>
    </row>
    <row r="149" spans="1:9" ht="15" customHeight="1" x14ac:dyDescent="0.3">
      <c r="A149" s="56">
        <v>137</v>
      </c>
      <c r="B149" s="97" t="str">
        <f ca="1">IFERROR(IF((VLOOKUP($E149,'Org List'!$AJ$10:$AL$188,3,FALSE))="","",(VLOOKUP($E149,'Org List'!$AJ$10:$AL$188,3,FALSE))),"")</f>
        <v>Midlands and East of England Commissioning Region</v>
      </c>
      <c r="C149" s="98" t="str">
        <f ca="1">IFERROR(IF((VLOOKUP($E149,'Org List'!$AO$10:$AQ$188,3,FALSE))="","",(VLOOKUP($E149,'Org List'!$AO$10:$AQ$188,3,FALSE))),"")</f>
        <v>West Midlands Region</v>
      </c>
      <c r="D149" s="99" t="str">
        <f ca="1">IFERROR(IF((VLOOKUP($E149,'Org List'!$AT$10:$AV$188,3,FALSE))="","",(VLOOKUP($E149,'Org List'!$AT$10:$AV$188,3,FALSE))),"")</f>
        <v>NHS England Midlands And East (North Midlands)</v>
      </c>
      <c r="E149" s="97" t="str">
        <f t="shared" ca="1" si="4"/>
        <v>E06000051</v>
      </c>
      <c r="F149" s="99" t="str">
        <f ca="1">IF(E149="","",VLOOKUP(E149,'Org List'!$J$9:$K$488,2,0))</f>
        <v>Shropshire</v>
      </c>
      <c r="G149" s="140">
        <f ca="1">IFERROR(IF((VLOOKUP($E149,'Res&amp;Reablement Backsheet'!$D$5:$W$183,G$9,FALSE))="","",(VLOOKUP($E149,'Res&amp;Reablement Backsheet'!$D$5:$W$183,G$9,FALSE))),"")</f>
        <v>0.76368876080691639</v>
      </c>
      <c r="H149" s="140">
        <f ca="1">IFERROR(IF((VLOOKUP($E149,'Res&amp;Reablement Backsheet'!$D$5:$W$183,H$9,FALSE))="","",(VLOOKUP($E149,'Res&amp;Reablement Backsheet'!$D$5:$W$183,H$9,FALSE))),"")</f>
        <v>0.81987577639751552</v>
      </c>
      <c r="I149" s="140">
        <f ca="1">IFERROR(IF((VLOOKUP($E149,'Res&amp;Reablement Backsheet'!$D$5:$W$183,I$9,FALSE))="","",(VLOOKUP($E149,'Res&amp;Reablement Backsheet'!$D$5:$W$183,I$9,FALSE))),"")</f>
        <v>0.81683168316831678</v>
      </c>
    </row>
    <row r="150" spans="1:9" ht="15" customHeight="1" x14ac:dyDescent="0.3">
      <c r="A150" s="56">
        <v>138</v>
      </c>
      <c r="B150" s="97" t="str">
        <f ca="1">IFERROR(IF((VLOOKUP($E150,'Org List'!$AJ$10:$AL$188,3,FALSE))="","",(VLOOKUP($E150,'Org List'!$AJ$10:$AL$188,3,FALSE))),"")</f>
        <v>South East England Commissioning Region</v>
      </c>
      <c r="C150" s="98" t="str">
        <f ca="1">IFERROR(IF((VLOOKUP($E150,'Org List'!$AO$10:$AQ$188,3,FALSE))="","",(VLOOKUP($E150,'Org List'!$AO$10:$AQ$188,3,FALSE))),"")</f>
        <v>South East Region</v>
      </c>
      <c r="D150" s="99" t="str">
        <f ca="1">IFERROR(IF((VLOOKUP($E150,'Org List'!$AT$10:$AV$188,3,FALSE))="","",(VLOOKUP($E150,'Org List'!$AT$10:$AV$188,3,FALSE))),"")</f>
        <v>NHS England South East (Hampshire, Isle of Wight and Thames Valley)</v>
      </c>
      <c r="E150" s="97" t="str">
        <f t="shared" ca="1" si="4"/>
        <v>E06000039</v>
      </c>
      <c r="F150" s="99" t="str">
        <f ca="1">IF(E150="","",VLOOKUP(E150,'Org List'!$J$9:$K$488,2,0))</f>
        <v>Slough</v>
      </c>
      <c r="G150" s="140">
        <f ca="1">IFERROR(IF((VLOOKUP($E150,'Res&amp;Reablement Backsheet'!$D$5:$W$183,G$9,FALSE))="","",(VLOOKUP($E150,'Res&amp;Reablement Backsheet'!$D$5:$W$183,G$9,FALSE))),"")</f>
        <v>0.87368421052631584</v>
      </c>
      <c r="H150" s="140">
        <f ca="1">IFERROR(IF((VLOOKUP($E150,'Res&amp;Reablement Backsheet'!$D$5:$W$183,H$9,FALSE))="","",(VLOOKUP($E150,'Res&amp;Reablement Backsheet'!$D$5:$W$183,H$9,FALSE))),"")</f>
        <v>0.90434782608695652</v>
      </c>
      <c r="I150" s="140">
        <f ca="1">IFERROR(IF((VLOOKUP($E150,'Res&amp;Reablement Backsheet'!$D$5:$W$183,I$9,FALSE))="","",(VLOOKUP($E150,'Res&amp;Reablement Backsheet'!$D$5:$W$183,I$9,FALSE))),"")</f>
        <v>0.90123456790123457</v>
      </c>
    </row>
    <row r="151" spans="1:9" ht="15" customHeight="1" x14ac:dyDescent="0.3">
      <c r="A151" s="56">
        <v>139</v>
      </c>
      <c r="B151" s="97" t="str">
        <f ca="1">IFERROR(IF((VLOOKUP($E151,'Org List'!$AJ$10:$AL$188,3,FALSE))="","",(VLOOKUP($E151,'Org List'!$AJ$10:$AL$188,3,FALSE))),"")</f>
        <v>Midlands and East of England Commissioning Region</v>
      </c>
      <c r="C151" s="98" t="str">
        <f ca="1">IFERROR(IF((VLOOKUP($E151,'Org List'!$AO$10:$AQ$188,3,FALSE))="","",(VLOOKUP($E151,'Org List'!$AO$10:$AQ$188,3,FALSE))),"")</f>
        <v>West Midlands Region</v>
      </c>
      <c r="D151" s="99" t="str">
        <f ca="1">IFERROR(IF((VLOOKUP($E151,'Org List'!$AT$10:$AV$188,3,FALSE))="","",(VLOOKUP($E151,'Org List'!$AT$10:$AV$188,3,FALSE))),"")</f>
        <v>NHS England Midlands And East (West Midlands)</v>
      </c>
      <c r="E151" s="97" t="str">
        <f t="shared" ca="1" si="4"/>
        <v>E08000029</v>
      </c>
      <c r="F151" s="99" t="str">
        <f ca="1">IF(E151="","",VLOOKUP(E151,'Org List'!$J$9:$K$488,2,0))</f>
        <v>Solihull</v>
      </c>
      <c r="G151" s="140">
        <f ca="1">IFERROR(IF((VLOOKUP($E151,'Res&amp;Reablement Backsheet'!$D$5:$W$183,G$9,FALSE))="","",(VLOOKUP($E151,'Res&amp;Reablement Backsheet'!$D$5:$W$183,G$9,FALSE))),"")</f>
        <v>0.84166666666666667</v>
      </c>
      <c r="H151" s="140">
        <f ca="1">IFERROR(IF((VLOOKUP($E151,'Res&amp;Reablement Backsheet'!$D$5:$W$183,H$9,FALSE))="","",(VLOOKUP($E151,'Res&amp;Reablement Backsheet'!$D$5:$W$183,H$9,FALSE))),"")</f>
        <v>0.88181818181818183</v>
      </c>
      <c r="I151" s="140">
        <f ca="1">IFERROR(IF((VLOOKUP($E151,'Res&amp;Reablement Backsheet'!$D$5:$W$183,I$9,FALSE))="","",(VLOOKUP($E151,'Res&amp;Reablement Backsheet'!$D$5:$W$183,I$9,FALSE))),"")</f>
        <v>0.83464566929133854</v>
      </c>
    </row>
    <row r="152" spans="1:9" ht="15" customHeight="1" x14ac:dyDescent="0.3">
      <c r="A152" s="56">
        <v>140</v>
      </c>
      <c r="B152" s="97" t="str">
        <f ca="1">IFERROR(IF((VLOOKUP($E152,'Org List'!$AJ$10:$AL$188,3,FALSE))="","",(VLOOKUP($E152,'Org List'!$AJ$10:$AL$188,3,FALSE))),"")</f>
        <v>South West England Commissioning Region</v>
      </c>
      <c r="C152" s="98" t="str">
        <f ca="1">IFERROR(IF((VLOOKUP($E152,'Org List'!$AO$10:$AQ$188,3,FALSE))="","",(VLOOKUP($E152,'Org List'!$AO$10:$AQ$188,3,FALSE))),"")</f>
        <v>South West Region</v>
      </c>
      <c r="D152" s="99" t="str">
        <f ca="1">IFERROR(IF((VLOOKUP($E152,'Org List'!$AT$10:$AV$188,3,FALSE))="","",(VLOOKUP($E152,'Org List'!$AT$10:$AV$188,3,FALSE))),"")</f>
        <v>NHS England South West (South West South)</v>
      </c>
      <c r="E152" s="97" t="str">
        <f t="shared" ca="1" si="4"/>
        <v>E10000027</v>
      </c>
      <c r="F152" s="99" t="str">
        <f ca="1">IF(E152="","",VLOOKUP(E152,'Org List'!$J$9:$K$488,2,0))</f>
        <v>Somerset</v>
      </c>
      <c r="G152" s="140">
        <f ca="1">IFERROR(IF((VLOOKUP($E152,'Res&amp;Reablement Backsheet'!$D$5:$W$183,G$9,FALSE))="","",(VLOOKUP($E152,'Res&amp;Reablement Backsheet'!$D$5:$W$183,G$9,FALSE))),"")</f>
        <v>0.92363636363636359</v>
      </c>
      <c r="H152" s="140">
        <f ca="1">IFERROR(IF((VLOOKUP($E152,'Res&amp;Reablement Backsheet'!$D$5:$W$183,H$9,FALSE))="","",(VLOOKUP($E152,'Res&amp;Reablement Backsheet'!$D$5:$W$183,H$9,FALSE))),"")</f>
        <v>0.91843971631205679</v>
      </c>
      <c r="I152" s="140">
        <f ca="1">IFERROR(IF((VLOOKUP($E152,'Res&amp;Reablement Backsheet'!$D$5:$W$183,I$9,FALSE))="","",(VLOOKUP($E152,'Res&amp;Reablement Backsheet'!$D$5:$W$183,I$9,FALSE))),"")</f>
        <v>0.85245901639344257</v>
      </c>
    </row>
    <row r="153" spans="1:9" ht="15" customHeight="1" x14ac:dyDescent="0.3">
      <c r="A153" s="56">
        <v>141</v>
      </c>
      <c r="B153" s="97" t="str">
        <f ca="1">IFERROR(IF((VLOOKUP($E153,'Org List'!$AJ$10:$AL$188,3,FALSE))="","",(VLOOKUP($E153,'Org List'!$AJ$10:$AL$188,3,FALSE))),"")</f>
        <v>South West England Commissioning Region</v>
      </c>
      <c r="C153" s="98" t="str">
        <f ca="1">IFERROR(IF((VLOOKUP($E153,'Org List'!$AO$10:$AQ$188,3,FALSE))="","",(VLOOKUP($E153,'Org List'!$AO$10:$AQ$188,3,FALSE))),"")</f>
        <v>South West Region</v>
      </c>
      <c r="D153" s="99" t="str">
        <f ca="1">IFERROR(IF((VLOOKUP($E153,'Org List'!$AT$10:$AV$188,3,FALSE))="","",(VLOOKUP($E153,'Org List'!$AT$10:$AV$188,3,FALSE))),"")</f>
        <v>NHS England South West (South West North)</v>
      </c>
      <c r="E153" s="97" t="str">
        <f t="shared" ca="1" si="4"/>
        <v>E06000025</v>
      </c>
      <c r="F153" s="99" t="str">
        <f ca="1">IF(E153="","",VLOOKUP(E153,'Org List'!$J$9:$K$488,2,0))</f>
        <v>South Gloucestershire</v>
      </c>
      <c r="G153" s="140">
        <f ca="1">IFERROR(IF((VLOOKUP($E153,'Res&amp;Reablement Backsheet'!$D$5:$W$183,G$9,FALSE))="","",(VLOOKUP($E153,'Res&amp;Reablement Backsheet'!$D$5:$W$183,G$9,FALSE))),"")</f>
        <v>0.89224952741020791</v>
      </c>
      <c r="H153" s="140">
        <f ca="1">IFERROR(IF((VLOOKUP($E153,'Res&amp;Reablement Backsheet'!$D$5:$W$183,H$9,FALSE))="","",(VLOOKUP($E153,'Res&amp;Reablement Backsheet'!$D$5:$W$183,H$9,FALSE))),"")</f>
        <v>0.8516098926738217</v>
      </c>
      <c r="I153" s="140">
        <f ca="1">IFERROR(IF((VLOOKUP($E153,'Res&amp;Reablement Backsheet'!$D$5:$W$183,I$9,FALSE))="","",(VLOOKUP($E153,'Res&amp;Reablement Backsheet'!$D$5:$W$183,I$9,FALSE))),"")</f>
        <v>0.86476190476190473</v>
      </c>
    </row>
    <row r="154" spans="1:9" ht="15" customHeight="1" x14ac:dyDescent="0.3">
      <c r="A154" s="56">
        <v>142</v>
      </c>
      <c r="B154" s="97" t="str">
        <f ca="1">IFERROR(IF((VLOOKUP($E154,'Org List'!$AJ$10:$AL$188,3,FALSE))="","",(VLOOKUP($E154,'Org List'!$AJ$10:$AL$188,3,FALSE))),"")</f>
        <v>North of England Commissioning Region</v>
      </c>
      <c r="C154" s="98" t="str">
        <f ca="1">IFERROR(IF((VLOOKUP($E154,'Org List'!$AO$10:$AQ$188,3,FALSE))="","",(VLOOKUP($E154,'Org List'!$AO$10:$AQ$188,3,FALSE))),"")</f>
        <v>North East Region</v>
      </c>
      <c r="D154" s="99" t="str">
        <f ca="1">IFERROR(IF((VLOOKUP($E154,'Org List'!$AT$10:$AV$188,3,FALSE))="","",(VLOOKUP($E154,'Org List'!$AT$10:$AV$188,3,FALSE))),"")</f>
        <v>NHS England North (Cumbria And North East)</v>
      </c>
      <c r="E154" s="97" t="str">
        <f t="shared" ca="1" si="4"/>
        <v>E08000023</v>
      </c>
      <c r="F154" s="99" t="str">
        <f ca="1">IF(E154="","",VLOOKUP(E154,'Org List'!$J$9:$K$488,2,0))</f>
        <v>South Tyneside</v>
      </c>
      <c r="G154" s="140">
        <f ca="1">IFERROR(IF((VLOOKUP($E154,'Res&amp;Reablement Backsheet'!$D$5:$W$183,G$9,FALSE))="","",(VLOOKUP($E154,'Res&amp;Reablement Backsheet'!$D$5:$W$183,G$9,FALSE))),"")</f>
        <v>0.86153846153846159</v>
      </c>
      <c r="H154" s="140">
        <f ca="1">IFERROR(IF((VLOOKUP($E154,'Res&amp;Reablement Backsheet'!$D$5:$W$183,H$9,FALSE))="","",(VLOOKUP($E154,'Res&amp;Reablement Backsheet'!$D$5:$W$183,H$9,FALSE))),"")</f>
        <v>0.86153846153846159</v>
      </c>
      <c r="I154" s="140">
        <f ca="1">IFERROR(IF((VLOOKUP($E154,'Res&amp;Reablement Backsheet'!$D$5:$W$183,I$9,FALSE))="","",(VLOOKUP($E154,'Res&amp;Reablement Backsheet'!$D$5:$W$183,I$9,FALSE))),"")</f>
        <v>0.78014184397163122</v>
      </c>
    </row>
    <row r="155" spans="1:9" ht="15" customHeight="1" x14ac:dyDescent="0.3">
      <c r="A155" s="56">
        <v>143</v>
      </c>
      <c r="B155" s="97" t="str">
        <f ca="1">IFERROR(IF((VLOOKUP($E155,'Org List'!$AJ$10:$AL$188,3,FALSE))="","",(VLOOKUP($E155,'Org List'!$AJ$10:$AL$188,3,FALSE))),"")</f>
        <v>South East England Commissioning Region</v>
      </c>
      <c r="C155" s="98" t="str">
        <f ca="1">IFERROR(IF((VLOOKUP($E155,'Org List'!$AO$10:$AQ$188,3,FALSE))="","",(VLOOKUP($E155,'Org List'!$AO$10:$AQ$188,3,FALSE))),"")</f>
        <v>South East Region</v>
      </c>
      <c r="D155" s="99" t="str">
        <f ca="1">IFERROR(IF((VLOOKUP($E155,'Org List'!$AT$10:$AV$188,3,FALSE))="","",(VLOOKUP($E155,'Org List'!$AT$10:$AV$188,3,FALSE))),"")</f>
        <v>NHS England South East (Hampshire, Isle of Wight and Thames Valley)</v>
      </c>
      <c r="E155" s="97" t="str">
        <f t="shared" ca="1" si="4"/>
        <v>E06000045</v>
      </c>
      <c r="F155" s="99" t="str">
        <f ca="1">IF(E155="","",VLOOKUP(E155,'Org List'!$J$9:$K$488,2,0))</f>
        <v>Southampton</v>
      </c>
      <c r="G155" s="140">
        <f ca="1">IFERROR(IF((VLOOKUP($E155,'Res&amp;Reablement Backsheet'!$D$5:$W$183,G$9,FALSE))="","",(VLOOKUP($E155,'Res&amp;Reablement Backsheet'!$D$5:$W$183,G$9,FALSE))),"")</f>
        <v>0.83888888888888891</v>
      </c>
      <c r="H155" s="140">
        <f ca="1">IFERROR(IF((VLOOKUP($E155,'Res&amp;Reablement Backsheet'!$D$5:$W$183,H$9,FALSE))="","",(VLOOKUP($E155,'Res&amp;Reablement Backsheet'!$D$5:$W$183,H$9,FALSE))),"")</f>
        <v>0.85094850948509482</v>
      </c>
      <c r="I155" s="140">
        <f ca="1">IFERROR(IF((VLOOKUP($E155,'Res&amp;Reablement Backsheet'!$D$5:$W$183,I$9,FALSE))="","",(VLOOKUP($E155,'Res&amp;Reablement Backsheet'!$D$5:$W$183,I$9,FALSE))),"")</f>
        <v>0.8233618233618234</v>
      </c>
    </row>
    <row r="156" spans="1:9" ht="15" customHeight="1" x14ac:dyDescent="0.3">
      <c r="A156" s="56">
        <v>144</v>
      </c>
      <c r="B156" s="97" t="str">
        <f ca="1">IFERROR(IF((VLOOKUP($E156,'Org List'!$AJ$10:$AL$188,3,FALSE))="","",(VLOOKUP($E156,'Org List'!$AJ$10:$AL$188,3,FALSE))),"")</f>
        <v>Midlands and East of England Commissioning Region</v>
      </c>
      <c r="C156" s="98" t="str">
        <f ca="1">IFERROR(IF((VLOOKUP($E156,'Org List'!$AO$10:$AQ$188,3,FALSE))="","",(VLOOKUP($E156,'Org List'!$AO$10:$AQ$188,3,FALSE))),"")</f>
        <v>East Region</v>
      </c>
      <c r="D156" s="99" t="str">
        <f ca="1">IFERROR(IF((VLOOKUP($E156,'Org List'!$AT$10:$AV$188,3,FALSE))="","",(VLOOKUP($E156,'Org List'!$AT$10:$AV$188,3,FALSE))),"")</f>
        <v>NHS England Midlands And East (East)</v>
      </c>
      <c r="E156" s="97" t="str">
        <f t="shared" ca="1" si="4"/>
        <v>E06000033</v>
      </c>
      <c r="F156" s="99" t="str">
        <f ca="1">IF(E156="","",VLOOKUP(E156,'Org List'!$J$9:$K$488,2,0))</f>
        <v>Southend-on-Sea</v>
      </c>
      <c r="G156" s="140">
        <f ca="1">IFERROR(IF((VLOOKUP($E156,'Res&amp;Reablement Backsheet'!$D$5:$W$183,G$9,FALSE))="","",(VLOOKUP($E156,'Res&amp;Reablement Backsheet'!$D$5:$W$183,G$9,FALSE))),"")</f>
        <v>0.75268817204301075</v>
      </c>
      <c r="H156" s="140">
        <f ca="1">IFERROR(IF((VLOOKUP($E156,'Res&amp;Reablement Backsheet'!$D$5:$W$183,H$9,FALSE))="","",(VLOOKUP($E156,'Res&amp;Reablement Backsheet'!$D$5:$W$183,H$9,FALSE))),"")</f>
        <v>0.88</v>
      </c>
      <c r="I156" s="140">
        <f ca="1">IFERROR(IF((VLOOKUP($E156,'Res&amp;Reablement Backsheet'!$D$5:$W$183,I$9,FALSE))="","",(VLOOKUP($E156,'Res&amp;Reablement Backsheet'!$D$5:$W$183,I$9,FALSE))),"")</f>
        <v>0.81818181818181823</v>
      </c>
    </row>
    <row r="157" spans="1:9" ht="15" customHeight="1" x14ac:dyDescent="0.3">
      <c r="A157" s="56">
        <v>145</v>
      </c>
      <c r="B157" s="97" t="str">
        <f ca="1">IFERROR(IF((VLOOKUP($E157,'Org List'!$AJ$10:$AL$188,3,FALSE))="","",(VLOOKUP($E157,'Org List'!$AJ$10:$AL$188,3,FALSE))),"")</f>
        <v>London Commissioning Region</v>
      </c>
      <c r="C157" s="98" t="str">
        <f ca="1">IFERROR(IF((VLOOKUP($E157,'Org List'!$AO$10:$AQ$188,3,FALSE))="","",(VLOOKUP($E157,'Org List'!$AO$10:$AQ$188,3,FALSE))),"")</f>
        <v>London Region</v>
      </c>
      <c r="D157" s="99" t="str">
        <f ca="1">IFERROR(IF((VLOOKUP($E157,'Org List'!$AT$10:$AV$188,3,FALSE))="","",(VLOOKUP($E157,'Org List'!$AT$10:$AV$188,3,FALSE))),"")</f>
        <v>NHS England London</v>
      </c>
      <c r="E157" s="97" t="str">
        <f t="shared" ca="1" si="4"/>
        <v>E09000028</v>
      </c>
      <c r="F157" s="99" t="str">
        <f ca="1">IF(E157="","",VLOOKUP(E157,'Org List'!$J$9:$K$488,2,0))</f>
        <v>Southwark</v>
      </c>
      <c r="G157" s="140">
        <f ca="1">IFERROR(IF((VLOOKUP($E157,'Res&amp;Reablement Backsheet'!$D$5:$W$183,G$9,FALSE))="","",(VLOOKUP($E157,'Res&amp;Reablement Backsheet'!$D$5:$W$183,G$9,FALSE))),"")</f>
        <v>0.83333333333333337</v>
      </c>
      <c r="H157" s="140">
        <f ca="1">IFERROR(IF((VLOOKUP($E157,'Res&amp;Reablement Backsheet'!$D$5:$W$183,H$9,FALSE))="","",(VLOOKUP($E157,'Res&amp;Reablement Backsheet'!$D$5:$W$183,H$9,FALSE))),"")</f>
        <v>0.88833333333333331</v>
      </c>
      <c r="I157" s="140">
        <f ca="1">IFERROR(IF((VLOOKUP($E157,'Res&amp;Reablement Backsheet'!$D$5:$W$183,I$9,FALSE))="","",(VLOOKUP($E157,'Res&amp;Reablement Backsheet'!$D$5:$W$183,I$9,FALSE))),"")</f>
        <v>0.86624203821656054</v>
      </c>
    </row>
    <row r="158" spans="1:9" ht="15" customHeight="1" x14ac:dyDescent="0.3">
      <c r="A158" s="56">
        <v>146</v>
      </c>
      <c r="B158" s="97" t="str">
        <f ca="1">IFERROR(IF((VLOOKUP($E158,'Org List'!$AJ$10:$AL$188,3,FALSE))="","",(VLOOKUP($E158,'Org List'!$AJ$10:$AL$188,3,FALSE))),"")</f>
        <v>North of England Commissioning Region</v>
      </c>
      <c r="C158" s="98" t="str">
        <f ca="1">IFERROR(IF((VLOOKUP($E158,'Org List'!$AO$10:$AQ$188,3,FALSE))="","",(VLOOKUP($E158,'Org List'!$AO$10:$AQ$188,3,FALSE))),"")</f>
        <v>North West Region</v>
      </c>
      <c r="D158" s="99" t="str">
        <f ca="1">IFERROR(IF((VLOOKUP($E158,'Org List'!$AT$10:$AV$188,3,FALSE))="","",(VLOOKUP($E158,'Org List'!$AT$10:$AV$188,3,FALSE))),"")</f>
        <v>NHS England North (Cheshire And Merseyside)</v>
      </c>
      <c r="E158" s="97" t="str">
        <f t="shared" ca="1" si="4"/>
        <v>E08000013</v>
      </c>
      <c r="F158" s="99" t="str">
        <f ca="1">IF(E158="","",VLOOKUP(E158,'Org List'!$J$9:$K$488,2,0))</f>
        <v>St. Helens</v>
      </c>
      <c r="G158" s="140">
        <f ca="1">IFERROR(IF((VLOOKUP($E158,'Res&amp;Reablement Backsheet'!$D$5:$W$183,G$9,FALSE))="","",(VLOOKUP($E158,'Res&amp;Reablement Backsheet'!$D$5:$W$183,G$9,FALSE))),"")</f>
        <v>0.8571428571428571</v>
      </c>
      <c r="H158" s="140">
        <f ca="1">IFERROR(IF((VLOOKUP($E158,'Res&amp;Reablement Backsheet'!$D$5:$W$183,H$9,FALSE))="","",(VLOOKUP($E158,'Res&amp;Reablement Backsheet'!$D$5:$W$183,H$9,FALSE))),"")</f>
        <v>0.92523364485981308</v>
      </c>
      <c r="I158" s="140">
        <f ca="1">IFERROR(IF((VLOOKUP($E158,'Res&amp;Reablement Backsheet'!$D$5:$W$183,I$9,FALSE))="","",(VLOOKUP($E158,'Res&amp;Reablement Backsheet'!$D$5:$W$183,I$9,FALSE))),"")</f>
        <v>0.86956521739130432</v>
      </c>
    </row>
    <row r="159" spans="1:9" ht="15" customHeight="1" x14ac:dyDescent="0.3">
      <c r="A159" s="56">
        <v>147</v>
      </c>
      <c r="B159" s="97" t="str">
        <f ca="1">IFERROR(IF((VLOOKUP($E159,'Org List'!$AJ$10:$AL$188,3,FALSE))="","",(VLOOKUP($E159,'Org List'!$AJ$10:$AL$188,3,FALSE))),"")</f>
        <v>Midlands and East of England Commissioning Region</v>
      </c>
      <c r="C159" s="98" t="str">
        <f ca="1">IFERROR(IF((VLOOKUP($E159,'Org List'!$AO$10:$AQ$188,3,FALSE))="","",(VLOOKUP($E159,'Org List'!$AO$10:$AQ$188,3,FALSE))),"")</f>
        <v>West Midlands Region</v>
      </c>
      <c r="D159" s="99" t="str">
        <f ca="1">IFERROR(IF((VLOOKUP($E159,'Org List'!$AT$10:$AV$188,3,FALSE))="","",(VLOOKUP($E159,'Org List'!$AT$10:$AV$188,3,FALSE))),"")</f>
        <v>NHS England Midlands And East (North Midlands)</v>
      </c>
      <c r="E159" s="97" t="str">
        <f t="shared" ca="1" si="4"/>
        <v>E10000028</v>
      </c>
      <c r="F159" s="99" t="str">
        <f ca="1">IF(E159="","",VLOOKUP(E159,'Org List'!$J$9:$K$488,2,0))</f>
        <v>Staffordshire</v>
      </c>
      <c r="G159" s="140">
        <f ca="1">IFERROR(IF((VLOOKUP($E159,'Res&amp;Reablement Backsheet'!$D$5:$W$183,G$9,FALSE))="","",(VLOOKUP($E159,'Res&amp;Reablement Backsheet'!$D$5:$W$183,G$9,FALSE))),"")</f>
        <v>0.85833333333333328</v>
      </c>
      <c r="H159" s="140">
        <f ca="1">IFERROR(IF((VLOOKUP($E159,'Res&amp;Reablement Backsheet'!$D$5:$W$183,H$9,FALSE))="","",(VLOOKUP($E159,'Res&amp;Reablement Backsheet'!$D$5:$W$183,H$9,FALSE))),"")</f>
        <v>0.85</v>
      </c>
      <c r="I159" s="140">
        <f ca="1">IFERROR(IF((VLOOKUP($E159,'Res&amp;Reablement Backsheet'!$D$5:$W$183,I$9,FALSE))="","",(VLOOKUP($E159,'Res&amp;Reablement Backsheet'!$D$5:$W$183,I$9,FALSE))),"")</f>
        <v>0.91089108910891092</v>
      </c>
    </row>
    <row r="160" spans="1:9" ht="15" customHeight="1" x14ac:dyDescent="0.3">
      <c r="A160" s="56">
        <v>148</v>
      </c>
      <c r="B160" s="97" t="str">
        <f ca="1">IFERROR(IF((VLOOKUP($E160,'Org List'!$AJ$10:$AL$188,3,FALSE))="","",(VLOOKUP($E160,'Org List'!$AJ$10:$AL$188,3,FALSE))),"")</f>
        <v>North of England Commissioning Region</v>
      </c>
      <c r="C160" s="98" t="str">
        <f ca="1">IFERROR(IF((VLOOKUP($E160,'Org List'!$AO$10:$AQ$188,3,FALSE))="","",(VLOOKUP($E160,'Org List'!$AO$10:$AQ$188,3,FALSE))),"")</f>
        <v>North West Region</v>
      </c>
      <c r="D160" s="99" t="str">
        <f ca="1">IFERROR(IF((VLOOKUP($E160,'Org List'!$AT$10:$AV$188,3,FALSE))="","",(VLOOKUP($E160,'Org List'!$AT$10:$AV$188,3,FALSE))),"")</f>
        <v>NHS England North (Greater Manchester)</v>
      </c>
      <c r="E160" s="97" t="str">
        <f t="shared" ca="1" si="4"/>
        <v>E08000007</v>
      </c>
      <c r="F160" s="99" t="str">
        <f ca="1">IF(E160="","",VLOOKUP(E160,'Org List'!$J$9:$K$488,2,0))</f>
        <v>Stockport</v>
      </c>
      <c r="G160" s="140">
        <f ca="1">IFERROR(IF((VLOOKUP($E160,'Res&amp;Reablement Backsheet'!$D$5:$W$183,G$9,FALSE))="","",(VLOOKUP($E160,'Res&amp;Reablement Backsheet'!$D$5:$W$183,G$9,FALSE))),"")</f>
        <v>0.86530612244897964</v>
      </c>
      <c r="H160" s="140">
        <f ca="1">IFERROR(IF((VLOOKUP($E160,'Res&amp;Reablement Backsheet'!$D$5:$W$183,H$9,FALSE))="","",(VLOOKUP($E160,'Res&amp;Reablement Backsheet'!$D$5:$W$183,H$9,FALSE))),"")</f>
        <v>0.8867924528301887</v>
      </c>
      <c r="I160" s="140">
        <f ca="1">IFERROR(IF((VLOOKUP($E160,'Res&amp;Reablement Backsheet'!$D$5:$W$183,I$9,FALSE))="","",(VLOOKUP($E160,'Res&amp;Reablement Backsheet'!$D$5:$W$183,I$9,FALSE))),"")</f>
        <v>0.96116504854368934</v>
      </c>
    </row>
    <row r="161" spans="1:9" ht="15" customHeight="1" x14ac:dyDescent="0.3">
      <c r="A161" s="56">
        <v>149</v>
      </c>
      <c r="B161" s="97" t="str">
        <f ca="1">IFERROR(IF((VLOOKUP($E161,'Org List'!$AJ$10:$AL$188,3,FALSE))="","",(VLOOKUP($E161,'Org List'!$AJ$10:$AL$188,3,FALSE))),"")</f>
        <v>North of England Commissioning Region</v>
      </c>
      <c r="C161" s="98" t="str">
        <f ca="1">IFERROR(IF((VLOOKUP($E161,'Org List'!$AO$10:$AQ$188,3,FALSE))="","",(VLOOKUP($E161,'Org List'!$AO$10:$AQ$188,3,FALSE))),"")</f>
        <v>North East Region</v>
      </c>
      <c r="D161" s="99" t="str">
        <f ca="1">IFERROR(IF((VLOOKUP($E161,'Org List'!$AT$10:$AV$188,3,FALSE))="","",(VLOOKUP($E161,'Org List'!$AT$10:$AV$188,3,FALSE))),"")</f>
        <v>NHS England North (Cumbria And North East)</v>
      </c>
      <c r="E161" s="97" t="str">
        <f t="shared" ca="1" si="4"/>
        <v>E06000004</v>
      </c>
      <c r="F161" s="99" t="str">
        <f ca="1">IF(E161="","",VLOOKUP(E161,'Org List'!$J$9:$K$488,2,0))</f>
        <v>Stockton-on-Tees</v>
      </c>
      <c r="G161" s="140">
        <f ca="1">IFERROR(IF((VLOOKUP($E161,'Res&amp;Reablement Backsheet'!$D$5:$W$183,G$9,FALSE))="","",(VLOOKUP($E161,'Res&amp;Reablement Backsheet'!$D$5:$W$183,G$9,FALSE))),"")</f>
        <v>0.75308641975308643</v>
      </c>
      <c r="H161" s="140">
        <f ca="1">IFERROR(IF((VLOOKUP($E161,'Res&amp;Reablement Backsheet'!$D$5:$W$183,H$9,FALSE))="","",(VLOOKUP($E161,'Res&amp;Reablement Backsheet'!$D$5:$W$183,H$9,FALSE))),"")</f>
        <v>0.84397163120567376</v>
      </c>
      <c r="I161" s="140">
        <f ca="1">IFERROR(IF((VLOOKUP($E161,'Res&amp;Reablement Backsheet'!$D$5:$W$183,I$9,FALSE))="","",(VLOOKUP($E161,'Res&amp;Reablement Backsheet'!$D$5:$W$183,I$9,FALSE))),"")</f>
        <v>0.90625</v>
      </c>
    </row>
    <row r="162" spans="1:9" ht="15" customHeight="1" x14ac:dyDescent="0.3">
      <c r="A162" s="56">
        <v>150</v>
      </c>
      <c r="B162" s="97" t="str">
        <f ca="1">IFERROR(IF((VLOOKUP($E162,'Org List'!$AJ$10:$AL$188,3,FALSE))="","",(VLOOKUP($E162,'Org List'!$AJ$10:$AL$188,3,FALSE))),"")</f>
        <v>Midlands and East of England Commissioning Region</v>
      </c>
      <c r="C162" s="98" t="str">
        <f ca="1">IFERROR(IF((VLOOKUP($E162,'Org List'!$AO$10:$AQ$188,3,FALSE))="","",(VLOOKUP($E162,'Org List'!$AO$10:$AQ$188,3,FALSE))),"")</f>
        <v>West Midlands Region</v>
      </c>
      <c r="D162" s="99" t="str">
        <f ca="1">IFERROR(IF((VLOOKUP($E162,'Org List'!$AT$10:$AV$188,3,FALSE))="","",(VLOOKUP($E162,'Org List'!$AT$10:$AV$188,3,FALSE))),"")</f>
        <v>NHS England Midlands And East (North Midlands)</v>
      </c>
      <c r="E162" s="97" t="str">
        <f t="shared" ca="1" si="4"/>
        <v>E06000021</v>
      </c>
      <c r="F162" s="99" t="str">
        <f ca="1">IF(E162="","",VLOOKUP(E162,'Org List'!$J$9:$K$488,2,0))</f>
        <v>Stoke-on-Trent</v>
      </c>
      <c r="G162" s="140">
        <f ca="1">IFERROR(IF((VLOOKUP($E162,'Res&amp;Reablement Backsheet'!$D$5:$W$183,G$9,FALSE))="","",(VLOOKUP($E162,'Res&amp;Reablement Backsheet'!$D$5:$W$183,G$9,FALSE))),"")</f>
        <v>0.84444444444444444</v>
      </c>
      <c r="H162" s="140">
        <f ca="1">IFERROR(IF((VLOOKUP($E162,'Res&amp;Reablement Backsheet'!$D$5:$W$183,H$9,FALSE))="","",(VLOOKUP($E162,'Res&amp;Reablement Backsheet'!$D$5:$W$183,H$9,FALSE))),"")</f>
        <v>0.88927335640138405</v>
      </c>
      <c r="I162" s="140">
        <f ca="1">IFERROR(IF((VLOOKUP($E162,'Res&amp;Reablement Backsheet'!$D$5:$W$183,I$9,FALSE))="","",(VLOOKUP($E162,'Res&amp;Reablement Backsheet'!$D$5:$W$183,I$9,FALSE))),"")</f>
        <v>0.79032258064516125</v>
      </c>
    </row>
    <row r="163" spans="1:9" ht="15" customHeight="1" x14ac:dyDescent="0.3">
      <c r="A163" s="56">
        <v>151</v>
      </c>
      <c r="B163" s="97" t="str">
        <f ca="1">IFERROR(IF((VLOOKUP($E163,'Org List'!$AJ$10:$AL$188,3,FALSE))="","",(VLOOKUP($E163,'Org List'!$AJ$10:$AL$188,3,FALSE))),"")</f>
        <v>Midlands and East of England Commissioning Region</v>
      </c>
      <c r="C163" s="98" t="str">
        <f ca="1">IFERROR(IF((VLOOKUP($E163,'Org List'!$AO$10:$AQ$188,3,FALSE))="","",(VLOOKUP($E163,'Org List'!$AO$10:$AQ$188,3,FALSE))),"")</f>
        <v>East Region</v>
      </c>
      <c r="D163" s="99" t="str">
        <f ca="1">IFERROR(IF((VLOOKUP($E163,'Org List'!$AT$10:$AV$188,3,FALSE))="","",(VLOOKUP($E163,'Org List'!$AT$10:$AV$188,3,FALSE))),"")</f>
        <v>NHS England Midlands And East (East)</v>
      </c>
      <c r="E163" s="97" t="str">
        <f t="shared" ca="1" si="4"/>
        <v>E10000029</v>
      </c>
      <c r="F163" s="99" t="str">
        <f ca="1">IF(E163="","",VLOOKUP(E163,'Org List'!$J$9:$K$488,2,0))</f>
        <v>Suffolk</v>
      </c>
      <c r="G163" s="140">
        <f ca="1">IFERROR(IF((VLOOKUP($E163,'Res&amp;Reablement Backsheet'!$D$5:$W$183,G$9,FALSE))="","",(VLOOKUP($E163,'Res&amp;Reablement Backsheet'!$D$5:$W$183,G$9,FALSE))),"")</f>
        <v>0.70096463022508038</v>
      </c>
      <c r="H163" s="140">
        <f ca="1">IFERROR(IF((VLOOKUP($E163,'Res&amp;Reablement Backsheet'!$D$5:$W$183,H$9,FALSE))="","",(VLOOKUP($E163,'Res&amp;Reablement Backsheet'!$D$5:$W$183,H$9,FALSE))),"")</f>
        <v>0.73428571428571432</v>
      </c>
      <c r="I163" s="140">
        <f ca="1">IFERROR(IF((VLOOKUP($E163,'Res&amp;Reablement Backsheet'!$D$5:$W$183,I$9,FALSE))="","",(VLOOKUP($E163,'Res&amp;Reablement Backsheet'!$D$5:$W$183,I$9,FALSE))),"")</f>
        <v>0.69767441860465118</v>
      </c>
    </row>
    <row r="164" spans="1:9" ht="15" customHeight="1" x14ac:dyDescent="0.3">
      <c r="A164" s="56">
        <v>152</v>
      </c>
      <c r="B164" s="97" t="str">
        <f ca="1">IFERROR(IF((VLOOKUP($E164,'Org List'!$AJ$10:$AL$188,3,FALSE))="","",(VLOOKUP($E164,'Org List'!$AJ$10:$AL$188,3,FALSE))),"")</f>
        <v>North of England Commissioning Region</v>
      </c>
      <c r="C164" s="98" t="str">
        <f ca="1">IFERROR(IF((VLOOKUP($E164,'Org List'!$AO$10:$AQ$188,3,FALSE))="","",(VLOOKUP($E164,'Org List'!$AO$10:$AQ$188,3,FALSE))),"")</f>
        <v>North East Region</v>
      </c>
      <c r="D164" s="99" t="str">
        <f ca="1">IFERROR(IF((VLOOKUP($E164,'Org List'!$AT$10:$AV$188,3,FALSE))="","",(VLOOKUP($E164,'Org List'!$AT$10:$AV$188,3,FALSE))),"")</f>
        <v>NHS England North (Cumbria And North East)</v>
      </c>
      <c r="E164" s="97" t="str">
        <f t="shared" ca="1" si="4"/>
        <v>E08000024</v>
      </c>
      <c r="F164" s="99" t="str">
        <f ca="1">IF(E164="","",VLOOKUP(E164,'Org List'!$J$9:$K$488,2,0))</f>
        <v>Sunderland</v>
      </c>
      <c r="G164" s="140">
        <f ca="1">IFERROR(IF((VLOOKUP($E164,'Res&amp;Reablement Backsheet'!$D$5:$W$183,G$9,FALSE))="","",(VLOOKUP($E164,'Res&amp;Reablement Backsheet'!$D$5:$W$183,G$9,FALSE))),"")</f>
        <v>0.79657794676806082</v>
      </c>
      <c r="H164" s="140">
        <f ca="1">IFERROR(IF((VLOOKUP($E164,'Res&amp;Reablement Backsheet'!$D$5:$W$183,H$9,FALSE))="","",(VLOOKUP($E164,'Res&amp;Reablement Backsheet'!$D$5:$W$183,H$9,FALSE))),"")</f>
        <v>0.8</v>
      </c>
      <c r="I164" s="140">
        <f ca="1">IFERROR(IF((VLOOKUP($E164,'Res&amp;Reablement Backsheet'!$D$5:$W$183,I$9,FALSE))="","",(VLOOKUP($E164,'Res&amp;Reablement Backsheet'!$D$5:$W$183,I$9,FALSE))),"")</f>
        <v>0.77477477477477474</v>
      </c>
    </row>
    <row r="165" spans="1:9" ht="15" customHeight="1" x14ac:dyDescent="0.3">
      <c r="A165" s="56">
        <v>153</v>
      </c>
      <c r="B165" s="97" t="str">
        <f ca="1">IFERROR(IF((VLOOKUP($E165,'Org List'!$AJ$10:$AL$188,3,FALSE))="","",(VLOOKUP($E165,'Org List'!$AJ$10:$AL$188,3,FALSE))),"")</f>
        <v>South East England Commissioning Region</v>
      </c>
      <c r="C165" s="98" t="str">
        <f ca="1">IFERROR(IF((VLOOKUP($E165,'Org List'!$AO$10:$AQ$188,3,FALSE))="","",(VLOOKUP($E165,'Org List'!$AO$10:$AQ$188,3,FALSE))),"")</f>
        <v>South East Region</v>
      </c>
      <c r="D165" s="99" t="str">
        <f ca="1">IFERROR(IF((VLOOKUP($E165,'Org List'!$AT$10:$AV$188,3,FALSE))="","",(VLOOKUP($E165,'Org List'!$AT$10:$AV$188,3,FALSE))),"")</f>
        <v>NHS England South East (Kent, Surrey and Sussex)</v>
      </c>
      <c r="E165" s="97" t="str">
        <f t="shared" ca="1" si="4"/>
        <v>E10000030</v>
      </c>
      <c r="F165" s="99" t="str">
        <f ca="1">IF(E165="","",VLOOKUP(E165,'Org List'!$J$9:$K$488,2,0))</f>
        <v>Surrey</v>
      </c>
      <c r="G165" s="140">
        <f ca="1">IFERROR(IF((VLOOKUP($E165,'Res&amp;Reablement Backsheet'!$D$5:$W$183,G$9,FALSE))="","",(VLOOKUP($E165,'Res&amp;Reablement Backsheet'!$D$5:$W$183,G$9,FALSE))),"")</f>
        <v>0.74289985052316887</v>
      </c>
      <c r="H165" s="140">
        <f ca="1">IFERROR(IF((VLOOKUP($E165,'Res&amp;Reablement Backsheet'!$D$5:$W$183,H$9,FALSE))="","",(VLOOKUP($E165,'Res&amp;Reablement Backsheet'!$D$5:$W$183,H$9,FALSE))),"")</f>
        <v>0.75047984644913623</v>
      </c>
      <c r="I165" s="140">
        <f ca="1">IFERROR(IF((VLOOKUP($E165,'Res&amp;Reablement Backsheet'!$D$5:$W$183,I$9,FALSE))="","",(VLOOKUP($E165,'Res&amp;Reablement Backsheet'!$D$5:$W$183,I$9,FALSE))),"")</f>
        <v>0.6977715877437326</v>
      </c>
    </row>
    <row r="166" spans="1:9" ht="15" customHeight="1" x14ac:dyDescent="0.3">
      <c r="A166" s="56">
        <v>154</v>
      </c>
      <c r="B166" s="97" t="str">
        <f ca="1">IFERROR(IF((VLOOKUP($E166,'Org List'!$AJ$10:$AL$188,3,FALSE))="","",(VLOOKUP($E166,'Org List'!$AJ$10:$AL$188,3,FALSE))),"")</f>
        <v>London Commissioning Region</v>
      </c>
      <c r="C166" s="98" t="str">
        <f ca="1">IFERROR(IF((VLOOKUP($E166,'Org List'!$AO$10:$AQ$188,3,FALSE))="","",(VLOOKUP($E166,'Org List'!$AO$10:$AQ$188,3,FALSE))),"")</f>
        <v>London Region</v>
      </c>
      <c r="D166" s="99" t="str">
        <f ca="1">IFERROR(IF((VLOOKUP($E166,'Org List'!$AT$10:$AV$188,3,FALSE))="","",(VLOOKUP($E166,'Org List'!$AT$10:$AV$188,3,FALSE))),"")</f>
        <v>NHS England London</v>
      </c>
      <c r="E166" s="97" t="str">
        <f t="shared" ca="1" si="4"/>
        <v>E09000029</v>
      </c>
      <c r="F166" s="99" t="str">
        <f ca="1">IF(E166="","",VLOOKUP(E166,'Org List'!$J$9:$K$488,2,0))</f>
        <v>Sutton</v>
      </c>
      <c r="G166" s="140">
        <f ca="1">IFERROR(IF((VLOOKUP($E166,'Res&amp;Reablement Backsheet'!$D$5:$W$183,G$9,FALSE))="","",(VLOOKUP($E166,'Res&amp;Reablement Backsheet'!$D$5:$W$183,G$9,FALSE))),"")</f>
        <v>0.88405797101449279</v>
      </c>
      <c r="H166" s="140">
        <f ca="1">IFERROR(IF((VLOOKUP($E166,'Res&amp;Reablement Backsheet'!$D$5:$W$183,H$9,FALSE))="","",(VLOOKUP($E166,'Res&amp;Reablement Backsheet'!$D$5:$W$183,H$9,FALSE))),"")</f>
        <v>0.92535675082327118</v>
      </c>
      <c r="I166" s="140">
        <f ca="1">IFERROR(IF((VLOOKUP($E166,'Res&amp;Reablement Backsheet'!$D$5:$W$183,I$9,FALSE))="","",(VLOOKUP($E166,'Res&amp;Reablement Backsheet'!$D$5:$W$183,I$9,FALSE))),"")</f>
        <v>0.88324873096446699</v>
      </c>
    </row>
    <row r="167" spans="1:9" ht="15" customHeight="1" x14ac:dyDescent="0.3">
      <c r="A167" s="56">
        <v>155</v>
      </c>
      <c r="B167" s="97" t="str">
        <f ca="1">IFERROR(IF((VLOOKUP($E167,'Org List'!$AJ$10:$AL$188,3,FALSE))="","",(VLOOKUP($E167,'Org List'!$AJ$10:$AL$188,3,FALSE))),"")</f>
        <v>South West England Commissioning Region</v>
      </c>
      <c r="C167" s="98" t="str">
        <f ca="1">IFERROR(IF((VLOOKUP($E167,'Org List'!$AO$10:$AQ$188,3,FALSE))="","",(VLOOKUP($E167,'Org List'!$AO$10:$AQ$188,3,FALSE))),"")</f>
        <v>South West Region</v>
      </c>
      <c r="D167" s="99" t="str">
        <f ca="1">IFERROR(IF((VLOOKUP($E167,'Org List'!$AT$10:$AV$188,3,FALSE))="","",(VLOOKUP($E167,'Org List'!$AT$10:$AV$188,3,FALSE))),"")</f>
        <v>NHS England South West (South West North)</v>
      </c>
      <c r="E167" s="97" t="str">
        <f t="shared" ca="1" si="4"/>
        <v>E06000030</v>
      </c>
      <c r="F167" s="99" t="str">
        <f ca="1">IF(E167="","",VLOOKUP(E167,'Org List'!$J$9:$K$488,2,0))</f>
        <v>Swindon</v>
      </c>
      <c r="G167" s="140">
        <f ca="1">IFERROR(IF((VLOOKUP($E167,'Res&amp;Reablement Backsheet'!$D$5:$W$183,G$9,FALSE))="","",(VLOOKUP($E167,'Res&amp;Reablement Backsheet'!$D$5:$W$183,G$9,FALSE))),"")</f>
        <v>0.89940828402366868</v>
      </c>
      <c r="H167" s="140">
        <f ca="1">IFERROR(IF((VLOOKUP($E167,'Res&amp;Reablement Backsheet'!$D$5:$W$183,H$9,FALSE))="","",(VLOOKUP($E167,'Res&amp;Reablement Backsheet'!$D$5:$W$183,H$9,FALSE))),"")</f>
        <v>0.86111111111111116</v>
      </c>
      <c r="I167" s="140">
        <f ca="1">IFERROR(IF((VLOOKUP($E167,'Res&amp;Reablement Backsheet'!$D$5:$W$183,I$9,FALSE))="","",(VLOOKUP($E167,'Res&amp;Reablement Backsheet'!$D$5:$W$183,I$9,FALSE))),"")</f>
        <v>0.83018867924528306</v>
      </c>
    </row>
    <row r="168" spans="1:9" ht="15" customHeight="1" x14ac:dyDescent="0.3">
      <c r="A168" s="56">
        <v>156</v>
      </c>
      <c r="B168" s="97" t="str">
        <f ca="1">IFERROR(IF((VLOOKUP($E168,'Org List'!$AJ$10:$AL$188,3,FALSE))="","",(VLOOKUP($E168,'Org List'!$AJ$10:$AL$188,3,FALSE))),"")</f>
        <v>North of England Commissioning Region</v>
      </c>
      <c r="C168" s="98" t="str">
        <f ca="1">IFERROR(IF((VLOOKUP($E168,'Org List'!$AO$10:$AQ$188,3,FALSE))="","",(VLOOKUP($E168,'Org List'!$AO$10:$AQ$188,3,FALSE))),"")</f>
        <v>North West Region</v>
      </c>
      <c r="D168" s="99" t="str">
        <f ca="1">IFERROR(IF((VLOOKUP($E168,'Org List'!$AT$10:$AV$188,3,FALSE))="","",(VLOOKUP($E168,'Org List'!$AT$10:$AV$188,3,FALSE))),"")</f>
        <v>NHS England North (Greater Manchester)</v>
      </c>
      <c r="E168" s="97" t="str">
        <f t="shared" ca="1" si="4"/>
        <v>E08000008</v>
      </c>
      <c r="F168" s="99" t="str">
        <f ca="1">IF(E168="","",VLOOKUP(E168,'Org List'!$J$9:$K$488,2,0))</f>
        <v>Tameside</v>
      </c>
      <c r="G168" s="140">
        <f ca="1">IFERROR(IF((VLOOKUP($E168,'Res&amp;Reablement Backsheet'!$D$5:$W$183,G$9,FALSE))="","",(VLOOKUP($E168,'Res&amp;Reablement Backsheet'!$D$5:$W$183,G$9,FALSE))),"")</f>
        <v>0.81758241758241756</v>
      </c>
      <c r="H168" s="140">
        <f ca="1">IFERROR(IF((VLOOKUP($E168,'Res&amp;Reablement Backsheet'!$D$5:$W$183,H$9,FALSE))="","",(VLOOKUP($E168,'Res&amp;Reablement Backsheet'!$D$5:$W$183,H$9,FALSE))),"")</f>
        <v>0.81538461538461537</v>
      </c>
      <c r="I168" s="140">
        <f ca="1">IFERROR(IF((VLOOKUP($E168,'Res&amp;Reablement Backsheet'!$D$5:$W$183,I$9,FALSE))="","",(VLOOKUP($E168,'Res&amp;Reablement Backsheet'!$D$5:$W$183,I$9,FALSE))),"")</f>
        <v>0.77363184079601988</v>
      </c>
    </row>
    <row r="169" spans="1:9" ht="15" customHeight="1" x14ac:dyDescent="0.3">
      <c r="A169" s="56">
        <v>157</v>
      </c>
      <c r="B169" s="97" t="str">
        <f ca="1">IFERROR(IF((VLOOKUP($E169,'Org List'!$AJ$10:$AL$188,3,FALSE))="","",(VLOOKUP($E169,'Org List'!$AJ$10:$AL$188,3,FALSE))),"")</f>
        <v>Midlands and East of England Commissioning Region</v>
      </c>
      <c r="C169" s="98" t="str">
        <f ca="1">IFERROR(IF((VLOOKUP($E169,'Org List'!$AO$10:$AQ$188,3,FALSE))="","",(VLOOKUP($E169,'Org List'!$AO$10:$AQ$188,3,FALSE))),"")</f>
        <v>West Midlands Region</v>
      </c>
      <c r="D169" s="99" t="str">
        <f ca="1">IFERROR(IF((VLOOKUP($E169,'Org List'!$AT$10:$AV$188,3,FALSE))="","",(VLOOKUP($E169,'Org List'!$AT$10:$AV$188,3,FALSE))),"")</f>
        <v>NHS England Midlands And East (North Midlands)</v>
      </c>
      <c r="E169" s="97" t="str">
        <f t="shared" ca="1" si="4"/>
        <v>E06000020</v>
      </c>
      <c r="F169" s="99" t="str">
        <f ca="1">IF(E169="","",VLOOKUP(E169,'Org List'!$J$9:$K$488,2,0))</f>
        <v>Telford and Wrekin</v>
      </c>
      <c r="G169" s="140">
        <f ca="1">IFERROR(IF((VLOOKUP($E169,'Res&amp;Reablement Backsheet'!$D$5:$W$183,G$9,FALSE))="","",(VLOOKUP($E169,'Res&amp;Reablement Backsheet'!$D$5:$W$183,G$9,FALSE))),"")</f>
        <v>0.71287128712871284</v>
      </c>
      <c r="H169" s="140">
        <f ca="1">IFERROR(IF((VLOOKUP($E169,'Res&amp;Reablement Backsheet'!$D$5:$W$183,H$9,FALSE))="","",(VLOOKUP($E169,'Res&amp;Reablement Backsheet'!$D$5:$W$183,H$9,FALSE))),"")</f>
        <v>0.8</v>
      </c>
      <c r="I169" s="140">
        <f ca="1">IFERROR(IF((VLOOKUP($E169,'Res&amp;Reablement Backsheet'!$D$5:$W$183,I$9,FALSE))="","",(VLOOKUP($E169,'Res&amp;Reablement Backsheet'!$D$5:$W$183,I$9,FALSE))),"")</f>
        <v>0.61688311688311692</v>
      </c>
    </row>
    <row r="170" spans="1:9" ht="15" customHeight="1" x14ac:dyDescent="0.3">
      <c r="A170" s="56">
        <v>158</v>
      </c>
      <c r="B170" s="97" t="str">
        <f ca="1">IFERROR(IF((VLOOKUP($E170,'Org List'!$AJ$10:$AL$188,3,FALSE))="","",(VLOOKUP($E170,'Org List'!$AJ$10:$AL$188,3,FALSE))),"")</f>
        <v>Midlands and East of England Commissioning Region</v>
      </c>
      <c r="C170" s="98" t="str">
        <f ca="1">IFERROR(IF((VLOOKUP($E170,'Org List'!$AO$10:$AQ$188,3,FALSE))="","",(VLOOKUP($E170,'Org List'!$AO$10:$AQ$188,3,FALSE))),"")</f>
        <v>East Region</v>
      </c>
      <c r="D170" s="99" t="str">
        <f ca="1">IFERROR(IF((VLOOKUP($E170,'Org List'!$AT$10:$AV$188,3,FALSE))="","",(VLOOKUP($E170,'Org List'!$AT$10:$AV$188,3,FALSE))),"")</f>
        <v>NHS England Midlands And East (East)</v>
      </c>
      <c r="E170" s="97" t="str">
        <f t="shared" ca="1" si="4"/>
        <v>E06000034</v>
      </c>
      <c r="F170" s="99" t="str">
        <f ca="1">IF(E170="","",VLOOKUP(E170,'Org List'!$J$9:$K$488,2,0))</f>
        <v>Thurrock</v>
      </c>
      <c r="G170" s="140">
        <f ca="1">IFERROR(IF((VLOOKUP($E170,'Res&amp;Reablement Backsheet'!$D$5:$W$183,G$9,FALSE))="","",(VLOOKUP($E170,'Res&amp;Reablement Backsheet'!$D$5:$W$183,G$9,FALSE))),"")</f>
        <v>0.88372093023255816</v>
      </c>
      <c r="H170" s="140">
        <f ca="1">IFERROR(IF((VLOOKUP($E170,'Res&amp;Reablement Backsheet'!$D$5:$W$183,H$9,FALSE))="","",(VLOOKUP($E170,'Res&amp;Reablement Backsheet'!$D$5:$W$183,H$9,FALSE))),"")</f>
        <v>0.91</v>
      </c>
      <c r="I170" s="140">
        <f ca="1">IFERROR(IF((VLOOKUP($E170,'Res&amp;Reablement Backsheet'!$D$5:$W$183,I$9,FALSE))="","",(VLOOKUP($E170,'Res&amp;Reablement Backsheet'!$D$5:$W$183,I$9,FALSE))),"")</f>
        <v>0.88709677419354838</v>
      </c>
    </row>
    <row r="171" spans="1:9" ht="15" customHeight="1" x14ac:dyDescent="0.3">
      <c r="A171" s="56">
        <v>159</v>
      </c>
      <c r="B171" s="97" t="str">
        <f ca="1">IFERROR(IF((VLOOKUP($E171,'Org List'!$AJ$10:$AL$188,3,FALSE))="","",(VLOOKUP($E171,'Org List'!$AJ$10:$AL$188,3,FALSE))),"")</f>
        <v>South West England Commissioning Region</v>
      </c>
      <c r="C171" s="98" t="str">
        <f ca="1">IFERROR(IF((VLOOKUP($E171,'Org List'!$AO$10:$AQ$188,3,FALSE))="","",(VLOOKUP($E171,'Org List'!$AO$10:$AQ$188,3,FALSE))),"")</f>
        <v>South West Region</v>
      </c>
      <c r="D171" s="99" t="str">
        <f ca="1">IFERROR(IF((VLOOKUP($E171,'Org List'!$AT$10:$AV$188,3,FALSE))="","",(VLOOKUP($E171,'Org List'!$AT$10:$AV$188,3,FALSE))),"")</f>
        <v>NHS England South West (South West South)</v>
      </c>
      <c r="E171" s="97" t="str">
        <f t="shared" ca="1" si="4"/>
        <v>E06000027</v>
      </c>
      <c r="F171" s="99" t="str">
        <f ca="1">IF(E171="","",VLOOKUP(E171,'Org List'!$J$9:$K$488,2,0))</f>
        <v>Torbay</v>
      </c>
      <c r="G171" s="140">
        <f ca="1">IFERROR(IF((VLOOKUP($E171,'Res&amp;Reablement Backsheet'!$D$5:$W$183,G$9,FALSE))="","",(VLOOKUP($E171,'Res&amp;Reablement Backsheet'!$D$5:$W$183,G$9,FALSE))),"")</f>
        <v>0.76548672566371678</v>
      </c>
      <c r="H171" s="140">
        <f ca="1">IFERROR(IF((VLOOKUP($E171,'Res&amp;Reablement Backsheet'!$D$5:$W$183,H$9,FALSE))="","",(VLOOKUP($E171,'Res&amp;Reablement Backsheet'!$D$5:$W$183,H$9,FALSE))),"")</f>
        <v>0.76548672566371678</v>
      </c>
      <c r="I171" s="140">
        <f ca="1">IFERROR(IF((VLOOKUP($E171,'Res&amp;Reablement Backsheet'!$D$5:$W$183,I$9,FALSE))="","",(VLOOKUP($E171,'Res&amp;Reablement Backsheet'!$D$5:$W$183,I$9,FALSE))),"")</f>
        <v>0.70694864048338368</v>
      </c>
    </row>
    <row r="172" spans="1:9" ht="15" customHeight="1" x14ac:dyDescent="0.3">
      <c r="A172" s="56">
        <v>160</v>
      </c>
      <c r="B172" s="97" t="str">
        <f ca="1">IFERROR(IF((VLOOKUP($E172,'Org List'!$AJ$10:$AL$188,3,FALSE))="","",(VLOOKUP($E172,'Org List'!$AJ$10:$AL$188,3,FALSE))),"")</f>
        <v>London Commissioning Region</v>
      </c>
      <c r="C172" s="98" t="str">
        <f ca="1">IFERROR(IF((VLOOKUP($E172,'Org List'!$AO$10:$AQ$188,3,FALSE))="","",(VLOOKUP($E172,'Org List'!$AO$10:$AQ$188,3,FALSE))),"")</f>
        <v>London Region</v>
      </c>
      <c r="D172" s="99" t="str">
        <f ca="1">IFERROR(IF((VLOOKUP($E172,'Org List'!$AT$10:$AV$188,3,FALSE))="","",(VLOOKUP($E172,'Org List'!$AT$10:$AV$188,3,FALSE))),"")</f>
        <v>NHS England London</v>
      </c>
      <c r="E172" s="97" t="str">
        <f t="shared" ref="E172:E190" ca="1" si="5">IF($A172&gt;$L$5-1,"",INDIRECT("'Comms by AT'!D"&amp;$A172+$L$4))</f>
        <v>E09000030</v>
      </c>
      <c r="F172" s="99" t="str">
        <f ca="1">IF(E172="","",VLOOKUP(E172,'Org List'!$J$9:$K$488,2,0))</f>
        <v>Tower Hamlets</v>
      </c>
      <c r="G172" s="140">
        <f ca="1">IFERROR(IF((VLOOKUP($E172,'Res&amp;Reablement Backsheet'!$D$5:$W$183,G$9,FALSE))="","",(VLOOKUP($E172,'Res&amp;Reablement Backsheet'!$D$5:$W$183,G$9,FALSE))),"")</f>
        <v>0.7807017543859649</v>
      </c>
      <c r="H172" s="140">
        <f ca="1">IFERROR(IF((VLOOKUP($E172,'Res&amp;Reablement Backsheet'!$D$5:$W$183,H$9,FALSE))="","",(VLOOKUP($E172,'Res&amp;Reablement Backsheet'!$D$5:$W$183,H$9,FALSE))),"")</f>
        <v>0.8</v>
      </c>
      <c r="I172" s="140">
        <f ca="1">IFERROR(IF((VLOOKUP($E172,'Res&amp;Reablement Backsheet'!$D$5:$W$183,I$9,FALSE))="","",(VLOOKUP($E172,'Res&amp;Reablement Backsheet'!$D$5:$W$183,I$9,FALSE))),"")</f>
        <v>0.77272727272727271</v>
      </c>
    </row>
    <row r="173" spans="1:9" ht="15" customHeight="1" x14ac:dyDescent="0.3">
      <c r="A173" s="56">
        <v>161</v>
      </c>
      <c r="B173" s="97" t="str">
        <f ca="1">IFERROR(IF((VLOOKUP($E173,'Org List'!$AJ$10:$AL$188,3,FALSE))="","",(VLOOKUP($E173,'Org List'!$AJ$10:$AL$188,3,FALSE))),"")</f>
        <v>North of England Commissioning Region</v>
      </c>
      <c r="C173" s="98" t="str">
        <f ca="1">IFERROR(IF((VLOOKUP($E173,'Org List'!$AO$10:$AQ$188,3,FALSE))="","",(VLOOKUP($E173,'Org List'!$AO$10:$AQ$188,3,FALSE))),"")</f>
        <v>North West Region</v>
      </c>
      <c r="D173" s="99" t="str">
        <f ca="1">IFERROR(IF((VLOOKUP($E173,'Org List'!$AT$10:$AV$188,3,FALSE))="","",(VLOOKUP($E173,'Org List'!$AT$10:$AV$188,3,FALSE))),"")</f>
        <v>NHS England North (Greater Manchester)</v>
      </c>
      <c r="E173" s="97" t="str">
        <f t="shared" ca="1" si="5"/>
        <v>E08000009</v>
      </c>
      <c r="F173" s="99" t="str">
        <f ca="1">IF(E173="","",VLOOKUP(E173,'Org List'!$J$9:$K$488,2,0))</f>
        <v>Trafford</v>
      </c>
      <c r="G173" s="140">
        <f ca="1">IFERROR(IF((VLOOKUP($E173,'Res&amp;Reablement Backsheet'!$D$5:$W$183,G$9,FALSE))="","",(VLOOKUP($E173,'Res&amp;Reablement Backsheet'!$D$5:$W$183,G$9,FALSE))),"")</f>
        <v>0.83233532934131738</v>
      </c>
      <c r="H173" s="140">
        <f ca="1">IFERROR(IF((VLOOKUP($E173,'Res&amp;Reablement Backsheet'!$D$5:$W$183,H$9,FALSE))="","",(VLOOKUP($E173,'Res&amp;Reablement Backsheet'!$D$5:$W$183,H$9,FALSE))),"")</f>
        <v>0.9022988505747126</v>
      </c>
      <c r="I173" s="140">
        <f ca="1">IFERROR(IF((VLOOKUP($E173,'Res&amp;Reablement Backsheet'!$D$5:$W$183,I$9,FALSE))="","",(VLOOKUP($E173,'Res&amp;Reablement Backsheet'!$D$5:$W$183,I$9,FALSE))),"")</f>
        <v>0.86507936507936511</v>
      </c>
    </row>
    <row r="174" spans="1:9" ht="15" customHeight="1" x14ac:dyDescent="0.3">
      <c r="A174" s="56">
        <v>162</v>
      </c>
      <c r="B174" s="97" t="str">
        <f ca="1">IFERROR(IF((VLOOKUP($E174,'Org List'!$AJ$10:$AL$188,3,FALSE))="","",(VLOOKUP($E174,'Org List'!$AJ$10:$AL$188,3,FALSE))),"")</f>
        <v>North of England Commissioning Region</v>
      </c>
      <c r="C174" s="98" t="str">
        <f ca="1">IFERROR(IF((VLOOKUP($E174,'Org List'!$AO$10:$AQ$188,3,FALSE))="","",(VLOOKUP($E174,'Org List'!$AO$10:$AQ$188,3,FALSE))),"")</f>
        <v>Yorkshire and The Humber Region</v>
      </c>
      <c r="D174" s="99" t="str">
        <f ca="1">IFERROR(IF((VLOOKUP($E174,'Org List'!$AT$10:$AV$188,3,FALSE))="","",(VLOOKUP($E174,'Org List'!$AT$10:$AV$188,3,FALSE))),"")</f>
        <v>NHS England North (Yorkshire And Humber)</v>
      </c>
      <c r="E174" s="97" t="str">
        <f t="shared" ca="1" si="5"/>
        <v>E08000036</v>
      </c>
      <c r="F174" s="99" t="str">
        <f ca="1">IF(E174="","",VLOOKUP(E174,'Org List'!$J$9:$K$488,2,0))</f>
        <v>Wakefield</v>
      </c>
      <c r="G174" s="140">
        <f ca="1">IFERROR(IF((VLOOKUP($E174,'Res&amp;Reablement Backsheet'!$D$5:$W$183,G$9,FALSE))="","",(VLOOKUP($E174,'Res&amp;Reablement Backsheet'!$D$5:$W$183,G$9,FALSE))),"")</f>
        <v>0.91726618705035967</v>
      </c>
      <c r="H174" s="140">
        <f ca="1">IFERROR(IF((VLOOKUP($E174,'Res&amp;Reablement Backsheet'!$D$5:$W$183,H$9,FALSE))="","",(VLOOKUP($E174,'Res&amp;Reablement Backsheet'!$D$5:$W$183,H$9,FALSE))),"")</f>
        <v>0.85119047619047616</v>
      </c>
      <c r="I174" s="140">
        <f ca="1">IFERROR(IF((VLOOKUP($E174,'Res&amp;Reablement Backsheet'!$D$5:$W$183,I$9,FALSE))="","",(VLOOKUP($E174,'Res&amp;Reablement Backsheet'!$D$5:$W$183,I$9,FALSE))),"")</f>
        <v>0.83098591549295775</v>
      </c>
    </row>
    <row r="175" spans="1:9" ht="15" customHeight="1" x14ac:dyDescent="0.3">
      <c r="A175" s="56">
        <v>163</v>
      </c>
      <c r="B175" s="97" t="str">
        <f ca="1">IFERROR(IF((VLOOKUP($E175,'Org List'!$AJ$10:$AL$188,3,FALSE))="","",(VLOOKUP($E175,'Org List'!$AJ$10:$AL$188,3,FALSE))),"")</f>
        <v>Midlands and East of England Commissioning Region</v>
      </c>
      <c r="C175" s="98" t="str">
        <f ca="1">IFERROR(IF((VLOOKUP($E175,'Org List'!$AO$10:$AQ$188,3,FALSE))="","",(VLOOKUP($E175,'Org List'!$AO$10:$AQ$188,3,FALSE))),"")</f>
        <v>West Midlands Region</v>
      </c>
      <c r="D175" s="99" t="str">
        <f ca="1">IFERROR(IF((VLOOKUP($E175,'Org List'!$AT$10:$AV$188,3,FALSE))="","",(VLOOKUP($E175,'Org List'!$AT$10:$AV$188,3,FALSE))),"")</f>
        <v>NHS England Midlands And East (West Midlands)</v>
      </c>
      <c r="E175" s="97" t="str">
        <f t="shared" ca="1" si="5"/>
        <v>E08000030</v>
      </c>
      <c r="F175" s="99" t="str">
        <f ca="1">IF(E175="","",VLOOKUP(E175,'Org List'!$J$9:$K$488,2,0))</f>
        <v>Walsall</v>
      </c>
      <c r="G175" s="140">
        <f ca="1">IFERROR(IF((VLOOKUP($E175,'Res&amp;Reablement Backsheet'!$D$5:$W$183,G$9,FALSE))="","",(VLOOKUP($E175,'Res&amp;Reablement Backsheet'!$D$5:$W$183,G$9,FALSE))),"")</f>
        <v>0.80924855491329484</v>
      </c>
      <c r="H175" s="140">
        <f ca="1">IFERROR(IF((VLOOKUP($E175,'Res&amp;Reablement Backsheet'!$D$5:$W$183,H$9,FALSE))="","",(VLOOKUP($E175,'Res&amp;Reablement Backsheet'!$D$5:$W$183,H$9,FALSE))),"")</f>
        <v>0.82133333333333336</v>
      </c>
      <c r="I175" s="140">
        <f ca="1">IFERROR(IF((VLOOKUP($E175,'Res&amp;Reablement Backsheet'!$D$5:$W$183,I$9,FALSE))="","",(VLOOKUP($E175,'Res&amp;Reablement Backsheet'!$D$5:$W$183,I$9,FALSE))),"")</f>
        <v>0.82706766917293228</v>
      </c>
    </row>
    <row r="176" spans="1:9" ht="15" customHeight="1" x14ac:dyDescent="0.3">
      <c r="A176" s="56">
        <v>164</v>
      </c>
      <c r="B176" s="97" t="str">
        <f ca="1">IFERROR(IF((VLOOKUP($E176,'Org List'!$AJ$10:$AL$188,3,FALSE))="","",(VLOOKUP($E176,'Org List'!$AJ$10:$AL$188,3,FALSE))),"")</f>
        <v>London Commissioning Region</v>
      </c>
      <c r="C176" s="98" t="str">
        <f ca="1">IFERROR(IF((VLOOKUP($E176,'Org List'!$AO$10:$AQ$188,3,FALSE))="","",(VLOOKUP($E176,'Org List'!$AO$10:$AQ$188,3,FALSE))),"")</f>
        <v>London Region</v>
      </c>
      <c r="D176" s="99" t="str">
        <f ca="1">IFERROR(IF((VLOOKUP($E176,'Org List'!$AT$10:$AV$188,3,FALSE))="","",(VLOOKUP($E176,'Org List'!$AT$10:$AV$188,3,FALSE))),"")</f>
        <v>NHS England London</v>
      </c>
      <c r="E176" s="97" t="str">
        <f t="shared" ca="1" si="5"/>
        <v>E09000031</v>
      </c>
      <c r="F176" s="99" t="str">
        <f ca="1">IF(E176="","",VLOOKUP(E176,'Org List'!$J$9:$K$488,2,0))</f>
        <v>Waltham Forest</v>
      </c>
      <c r="G176" s="140">
        <f ca="1">IFERROR(IF((VLOOKUP($E176,'Res&amp;Reablement Backsheet'!$D$5:$W$183,G$9,FALSE))="","",(VLOOKUP($E176,'Res&amp;Reablement Backsheet'!$D$5:$W$183,G$9,FALSE))),"")</f>
        <v>0.92207792207792205</v>
      </c>
      <c r="H176" s="140">
        <f ca="1">IFERROR(IF((VLOOKUP($E176,'Res&amp;Reablement Backsheet'!$D$5:$W$183,H$9,FALSE))="","",(VLOOKUP($E176,'Res&amp;Reablement Backsheet'!$D$5:$W$183,H$9,FALSE))),"")</f>
        <v>0.92</v>
      </c>
      <c r="I176" s="140">
        <f ca="1">IFERROR(IF((VLOOKUP($E176,'Res&amp;Reablement Backsheet'!$D$5:$W$183,I$9,FALSE))="","",(VLOOKUP($E176,'Res&amp;Reablement Backsheet'!$D$5:$W$183,I$9,FALSE))),"")</f>
        <v>0.92045454545454541</v>
      </c>
    </row>
    <row r="177" spans="1:10" ht="15" customHeight="1" x14ac:dyDescent="0.3">
      <c r="A177" s="56">
        <v>165</v>
      </c>
      <c r="B177" s="97" t="str">
        <f ca="1">IFERROR(IF((VLOOKUP($E177,'Org List'!$AJ$10:$AL$188,3,FALSE))="","",(VLOOKUP($E177,'Org List'!$AJ$10:$AL$188,3,FALSE))),"")</f>
        <v>London Commissioning Region</v>
      </c>
      <c r="C177" s="98" t="str">
        <f ca="1">IFERROR(IF((VLOOKUP($E177,'Org List'!$AO$10:$AQ$188,3,FALSE))="","",(VLOOKUP($E177,'Org List'!$AO$10:$AQ$188,3,FALSE))),"")</f>
        <v>London Region</v>
      </c>
      <c r="D177" s="99" t="str">
        <f ca="1">IFERROR(IF((VLOOKUP($E177,'Org List'!$AT$10:$AV$188,3,FALSE))="","",(VLOOKUP($E177,'Org List'!$AT$10:$AV$188,3,FALSE))),"")</f>
        <v>NHS England London</v>
      </c>
      <c r="E177" s="97" t="str">
        <f t="shared" ca="1" si="5"/>
        <v>E09000032</v>
      </c>
      <c r="F177" s="99" t="str">
        <f ca="1">IF(E177="","",VLOOKUP(E177,'Org List'!$J$9:$K$488,2,0))</f>
        <v>Wandsworth</v>
      </c>
      <c r="G177" s="140">
        <f ca="1">IFERROR(IF((VLOOKUP($E177,'Res&amp;Reablement Backsheet'!$D$5:$W$183,G$9,FALSE))="","",(VLOOKUP($E177,'Res&amp;Reablement Backsheet'!$D$5:$W$183,G$9,FALSE))),"")</f>
        <v>0.92929292929292928</v>
      </c>
      <c r="H177" s="140">
        <f ca="1">IFERROR(IF((VLOOKUP($E177,'Res&amp;Reablement Backsheet'!$D$5:$W$183,H$9,FALSE))="","",(VLOOKUP($E177,'Res&amp;Reablement Backsheet'!$D$5:$W$183,H$9,FALSE))),"")</f>
        <v>0.93265993265993263</v>
      </c>
      <c r="I177" s="140">
        <f ca="1">IFERROR(IF((VLOOKUP($E177,'Res&amp;Reablement Backsheet'!$D$5:$W$183,I$9,FALSE))="","",(VLOOKUP($E177,'Res&amp;Reablement Backsheet'!$D$5:$W$183,I$9,FALSE))),"")</f>
        <v>0.93406593406593408</v>
      </c>
    </row>
    <row r="178" spans="1:10" ht="15" customHeight="1" x14ac:dyDescent="0.3">
      <c r="A178" s="56">
        <v>166</v>
      </c>
      <c r="B178" s="97" t="str">
        <f ca="1">IFERROR(IF((VLOOKUP($E178,'Org List'!$AJ$10:$AL$188,3,FALSE))="","",(VLOOKUP($E178,'Org List'!$AJ$10:$AL$188,3,FALSE))),"")</f>
        <v>North of England Commissioning Region</v>
      </c>
      <c r="C178" s="98" t="str">
        <f ca="1">IFERROR(IF((VLOOKUP($E178,'Org List'!$AO$10:$AQ$188,3,FALSE))="","",(VLOOKUP($E178,'Org List'!$AO$10:$AQ$188,3,FALSE))),"")</f>
        <v>North West Region</v>
      </c>
      <c r="D178" s="99" t="str">
        <f ca="1">IFERROR(IF((VLOOKUP($E178,'Org List'!$AT$10:$AV$188,3,FALSE))="","",(VLOOKUP($E178,'Org List'!$AT$10:$AV$188,3,FALSE))),"")</f>
        <v>NHS England North (Cheshire And Merseyside)</v>
      </c>
      <c r="E178" s="97" t="str">
        <f t="shared" ca="1" si="5"/>
        <v>E06000007</v>
      </c>
      <c r="F178" s="99" t="str">
        <f ca="1">IF(E178="","",VLOOKUP(E178,'Org List'!$J$9:$K$488,2,0))</f>
        <v>Warrington</v>
      </c>
      <c r="G178" s="140">
        <f ca="1">IFERROR(IF((VLOOKUP($E178,'Res&amp;Reablement Backsheet'!$D$5:$W$183,G$9,FALSE))="","",(VLOOKUP($E178,'Res&amp;Reablement Backsheet'!$D$5:$W$183,G$9,FALSE))),"")</f>
        <v>0.80625000000000002</v>
      </c>
      <c r="H178" s="140">
        <f ca="1">IFERROR(IF((VLOOKUP($E178,'Res&amp;Reablement Backsheet'!$D$5:$W$183,H$9,FALSE))="","",(VLOOKUP($E178,'Res&amp;Reablement Backsheet'!$D$5:$W$183,H$9,FALSE))),"")</f>
        <v>0.8354838709677419</v>
      </c>
      <c r="I178" s="140">
        <f ca="1">IFERROR(IF((VLOOKUP($E178,'Res&amp;Reablement Backsheet'!$D$5:$W$183,I$9,FALSE))="","",(VLOOKUP($E178,'Res&amp;Reablement Backsheet'!$D$5:$W$183,I$9,FALSE))),"")</f>
        <v>0.86</v>
      </c>
    </row>
    <row r="179" spans="1:10" ht="15" customHeight="1" x14ac:dyDescent="0.3">
      <c r="A179" s="56">
        <v>167</v>
      </c>
      <c r="B179" s="97" t="str">
        <f ca="1">IFERROR(IF((VLOOKUP($E179,'Org List'!$AJ$10:$AL$188,3,FALSE))="","",(VLOOKUP($E179,'Org List'!$AJ$10:$AL$188,3,FALSE))),"")</f>
        <v>Midlands and East of England Commissioning Region</v>
      </c>
      <c r="C179" s="98" t="str">
        <f ca="1">IFERROR(IF((VLOOKUP($E179,'Org List'!$AO$10:$AQ$188,3,FALSE))="","",(VLOOKUP($E179,'Org List'!$AO$10:$AQ$188,3,FALSE))),"")</f>
        <v>West Midlands Region</v>
      </c>
      <c r="D179" s="99" t="str">
        <f ca="1">IFERROR(IF((VLOOKUP($E179,'Org List'!$AT$10:$AV$188,3,FALSE))="","",(VLOOKUP($E179,'Org List'!$AT$10:$AV$188,3,FALSE))),"")</f>
        <v>NHS England Midlands And East (West Midlands)</v>
      </c>
      <c r="E179" s="97" t="str">
        <f t="shared" ca="1" si="5"/>
        <v>E10000031</v>
      </c>
      <c r="F179" s="99" t="str">
        <f ca="1">IF(E179="","",VLOOKUP(E179,'Org List'!$J$9:$K$488,2,0))</f>
        <v>Warwickshire</v>
      </c>
      <c r="G179" s="140">
        <f ca="1">IFERROR(IF((VLOOKUP($E179,'Res&amp;Reablement Backsheet'!$D$5:$W$183,G$9,FALSE))="","",(VLOOKUP($E179,'Res&amp;Reablement Backsheet'!$D$5:$W$183,G$9,FALSE))),"")</f>
        <v>0.94795539033457255</v>
      </c>
      <c r="H179" s="140">
        <f ca="1">IFERROR(IF((VLOOKUP($E179,'Res&amp;Reablement Backsheet'!$D$5:$W$183,H$9,FALSE))="","",(VLOOKUP($E179,'Res&amp;Reablement Backsheet'!$D$5:$W$183,H$9,FALSE))),"")</f>
        <v>0.89</v>
      </c>
      <c r="I179" s="140">
        <f ca="1">IFERROR(IF((VLOOKUP($E179,'Res&amp;Reablement Backsheet'!$D$5:$W$183,I$9,FALSE))="","",(VLOOKUP($E179,'Res&amp;Reablement Backsheet'!$D$5:$W$183,I$9,FALSE))),"")</f>
        <v>0.93032786885245899</v>
      </c>
    </row>
    <row r="180" spans="1:10" ht="15" customHeight="1" x14ac:dyDescent="0.3">
      <c r="A180" s="56">
        <v>168</v>
      </c>
      <c r="B180" s="97" t="str">
        <f ca="1">IFERROR(IF((VLOOKUP($E180,'Org List'!$AJ$10:$AL$188,3,FALSE))="","",(VLOOKUP($E180,'Org List'!$AJ$10:$AL$188,3,FALSE))),"")</f>
        <v>South East England Commissioning Region</v>
      </c>
      <c r="C180" s="98" t="str">
        <f ca="1">IFERROR(IF((VLOOKUP($E180,'Org List'!$AO$10:$AQ$188,3,FALSE))="","",(VLOOKUP($E180,'Org List'!$AO$10:$AQ$188,3,FALSE))),"")</f>
        <v>South East Region</v>
      </c>
      <c r="D180" s="99" t="str">
        <f ca="1">IFERROR(IF((VLOOKUP($E180,'Org List'!$AT$10:$AV$188,3,FALSE))="","",(VLOOKUP($E180,'Org List'!$AT$10:$AV$188,3,FALSE))),"")</f>
        <v>NHS England South East (Hampshire, Isle of Wight and Thames Valley)</v>
      </c>
      <c r="E180" s="97" t="str">
        <f t="shared" ca="1" si="5"/>
        <v>E06000037</v>
      </c>
      <c r="F180" s="99" t="str">
        <f ca="1">IF(E180="","",VLOOKUP(E180,'Org List'!$J$9:$K$488,2,0))</f>
        <v>West Berkshire</v>
      </c>
      <c r="G180" s="140">
        <f ca="1">IFERROR(IF((VLOOKUP($E180,'Res&amp;Reablement Backsheet'!$D$5:$W$183,G$9,FALSE))="","",(VLOOKUP($E180,'Res&amp;Reablement Backsheet'!$D$5:$W$183,G$9,FALSE))),"")</f>
        <v>0.92792792792792789</v>
      </c>
      <c r="H180" s="140">
        <f ca="1">IFERROR(IF((VLOOKUP($E180,'Res&amp;Reablement Backsheet'!$D$5:$W$183,H$9,FALSE))="","",(VLOOKUP($E180,'Res&amp;Reablement Backsheet'!$D$5:$W$183,H$9,FALSE))),"")</f>
        <v>0.86363636363636365</v>
      </c>
      <c r="I180" s="140">
        <f ca="1">IFERROR(IF((VLOOKUP($E180,'Res&amp;Reablement Backsheet'!$D$5:$W$183,I$9,FALSE))="","",(VLOOKUP($E180,'Res&amp;Reablement Backsheet'!$D$5:$W$183,I$9,FALSE))),"")</f>
        <v>0.80487804878048785</v>
      </c>
    </row>
    <row r="181" spans="1:10" ht="15" customHeight="1" x14ac:dyDescent="0.3">
      <c r="A181" s="56">
        <v>169</v>
      </c>
      <c r="B181" s="97" t="str">
        <f ca="1">IFERROR(IF((VLOOKUP($E181,'Org List'!$AJ$10:$AL$188,3,FALSE))="","",(VLOOKUP($E181,'Org List'!$AJ$10:$AL$188,3,FALSE))),"")</f>
        <v>South East England Commissioning Region</v>
      </c>
      <c r="C181" s="98" t="str">
        <f ca="1">IFERROR(IF((VLOOKUP($E181,'Org List'!$AO$10:$AQ$188,3,FALSE))="","",(VLOOKUP($E181,'Org List'!$AO$10:$AQ$188,3,FALSE))),"")</f>
        <v>South East Region</v>
      </c>
      <c r="D181" s="99" t="str">
        <f ca="1">IFERROR(IF((VLOOKUP($E181,'Org List'!$AT$10:$AV$188,3,FALSE))="","",(VLOOKUP($E181,'Org List'!$AT$10:$AV$188,3,FALSE))),"")</f>
        <v>NHS England South East (Kent, Surrey and Sussex)</v>
      </c>
      <c r="E181" s="97" t="str">
        <f t="shared" ca="1" si="5"/>
        <v>E10000032</v>
      </c>
      <c r="F181" s="99" t="str">
        <f ca="1">IF(E181="","",VLOOKUP(E181,'Org List'!$J$9:$K$488,2,0))</f>
        <v>West Sussex</v>
      </c>
      <c r="G181" s="140">
        <f ca="1">IFERROR(IF((VLOOKUP($E181,'Res&amp;Reablement Backsheet'!$D$5:$W$183,G$9,FALSE))="","",(VLOOKUP($E181,'Res&amp;Reablement Backsheet'!$D$5:$W$183,G$9,FALSE))),"")</f>
        <v>0.83695652173913049</v>
      </c>
      <c r="H181" s="140">
        <f ca="1">IFERROR(IF((VLOOKUP($E181,'Res&amp;Reablement Backsheet'!$D$5:$W$183,H$9,FALSE))="","",(VLOOKUP($E181,'Res&amp;Reablement Backsheet'!$D$5:$W$183,H$9,FALSE))),"")</f>
        <v>0.85273972602739723</v>
      </c>
      <c r="I181" s="140">
        <f ca="1">IFERROR(IF((VLOOKUP($E181,'Res&amp;Reablement Backsheet'!$D$5:$W$183,I$9,FALSE))="","",(VLOOKUP($E181,'Res&amp;Reablement Backsheet'!$D$5:$W$183,I$9,FALSE))),"")</f>
        <v>0.87820512820512819</v>
      </c>
    </row>
    <row r="182" spans="1:10" ht="15" customHeight="1" x14ac:dyDescent="0.3">
      <c r="A182" s="56">
        <v>170</v>
      </c>
      <c r="B182" s="97" t="str">
        <f ca="1">IFERROR(IF((VLOOKUP($E182,'Org List'!$AJ$10:$AL$188,3,FALSE))="","",(VLOOKUP($E182,'Org List'!$AJ$10:$AL$188,3,FALSE))),"")</f>
        <v>London Commissioning Region</v>
      </c>
      <c r="C182" s="98" t="str">
        <f ca="1">IFERROR(IF((VLOOKUP($E182,'Org List'!$AO$10:$AQ$188,3,FALSE))="","",(VLOOKUP($E182,'Org List'!$AO$10:$AQ$188,3,FALSE))),"")</f>
        <v>London Region</v>
      </c>
      <c r="D182" s="99" t="str">
        <f ca="1">IFERROR(IF((VLOOKUP($E182,'Org List'!$AT$10:$AV$188,3,FALSE))="","",(VLOOKUP($E182,'Org List'!$AT$10:$AV$188,3,FALSE))),"")</f>
        <v>NHS England London</v>
      </c>
      <c r="E182" s="97" t="str">
        <f t="shared" ca="1" si="5"/>
        <v>E09000033</v>
      </c>
      <c r="F182" s="99" t="str">
        <f ca="1">IF(E182="","",VLOOKUP(E182,'Org List'!$J$9:$K$488,2,0))</f>
        <v>Westminster</v>
      </c>
      <c r="G182" s="140">
        <f ca="1">IFERROR(IF((VLOOKUP($E182,'Res&amp;Reablement Backsheet'!$D$5:$W$183,G$9,FALSE))="","",(VLOOKUP($E182,'Res&amp;Reablement Backsheet'!$D$5:$W$183,G$9,FALSE))),"")</f>
        <v>0.88888888888888884</v>
      </c>
      <c r="H182" s="140">
        <f ca="1">IFERROR(IF((VLOOKUP($E182,'Res&amp;Reablement Backsheet'!$D$5:$W$183,H$9,FALSE))="","",(VLOOKUP($E182,'Res&amp;Reablement Backsheet'!$D$5:$W$183,H$9,FALSE))),"")</f>
        <v>0.90056818181818177</v>
      </c>
      <c r="I182" s="140">
        <f ca="1">IFERROR(IF((VLOOKUP($E182,'Res&amp;Reablement Backsheet'!$D$5:$W$183,I$9,FALSE))="","",(VLOOKUP($E182,'Res&amp;Reablement Backsheet'!$D$5:$W$183,I$9,FALSE))),"")</f>
        <v>0.79824561403508776</v>
      </c>
    </row>
    <row r="183" spans="1:10" ht="15" customHeight="1" x14ac:dyDescent="0.3">
      <c r="A183" s="56">
        <v>171</v>
      </c>
      <c r="B183" s="97" t="str">
        <f ca="1">IFERROR(IF((VLOOKUP($E183,'Org List'!$AJ$10:$AL$188,3,FALSE))="","",(VLOOKUP($E183,'Org List'!$AJ$10:$AL$188,3,FALSE))),"")</f>
        <v>North of England Commissioning Region</v>
      </c>
      <c r="C183" s="98" t="str">
        <f ca="1">IFERROR(IF((VLOOKUP($E183,'Org List'!$AO$10:$AQ$188,3,FALSE))="","",(VLOOKUP($E183,'Org List'!$AO$10:$AQ$188,3,FALSE))),"")</f>
        <v>North West Region</v>
      </c>
      <c r="D183" s="99" t="str">
        <f ca="1">IFERROR(IF((VLOOKUP($E183,'Org List'!$AT$10:$AV$188,3,FALSE))="","",(VLOOKUP($E183,'Org List'!$AT$10:$AV$188,3,FALSE))),"")</f>
        <v>NHS England North (Greater Manchester)</v>
      </c>
      <c r="E183" s="97" t="str">
        <f t="shared" ca="1" si="5"/>
        <v>E08000010</v>
      </c>
      <c r="F183" s="99" t="str">
        <f ca="1">IF(E183="","",VLOOKUP(E183,'Org List'!$J$9:$K$488,2,0))</f>
        <v>Wigan</v>
      </c>
      <c r="G183" s="140">
        <f ca="1">IFERROR(IF((VLOOKUP($E183,'Res&amp;Reablement Backsheet'!$D$5:$W$183,G$9,FALSE))="","",(VLOOKUP($E183,'Res&amp;Reablement Backsheet'!$D$5:$W$183,G$9,FALSE))),"")</f>
        <v>0.93421052631578949</v>
      </c>
      <c r="H183" s="140">
        <f ca="1">IFERROR(IF((VLOOKUP($E183,'Res&amp;Reablement Backsheet'!$D$5:$W$183,H$9,FALSE))="","",(VLOOKUP($E183,'Res&amp;Reablement Backsheet'!$D$5:$W$183,H$9,FALSE))),"")</f>
        <v>0.81201550387596899</v>
      </c>
      <c r="I183" s="140">
        <f ca="1">IFERROR(IF((VLOOKUP($E183,'Res&amp;Reablement Backsheet'!$D$5:$W$183,I$9,FALSE))="","",(VLOOKUP($E183,'Res&amp;Reablement Backsheet'!$D$5:$W$183,I$9,FALSE))),"")</f>
        <v>0.90845070422535212</v>
      </c>
    </row>
    <row r="184" spans="1:10" ht="15" customHeight="1" x14ac:dyDescent="0.3">
      <c r="A184" s="56">
        <v>172</v>
      </c>
      <c r="B184" s="97" t="str">
        <f ca="1">IFERROR(IF((VLOOKUP($E184,'Org List'!$AJ$10:$AL$188,3,FALSE))="","",(VLOOKUP($E184,'Org List'!$AJ$10:$AL$188,3,FALSE))),"")</f>
        <v>South West England Commissioning Region</v>
      </c>
      <c r="C184" s="98" t="str">
        <f ca="1">IFERROR(IF((VLOOKUP($E184,'Org List'!$AO$10:$AQ$188,3,FALSE))="","",(VLOOKUP($E184,'Org List'!$AO$10:$AQ$188,3,FALSE))),"")</f>
        <v>South West Region</v>
      </c>
      <c r="D184" s="99" t="str">
        <f ca="1">IFERROR(IF((VLOOKUP($E184,'Org List'!$AT$10:$AV$188,3,FALSE))="","",(VLOOKUP($E184,'Org List'!$AT$10:$AV$188,3,FALSE))),"")</f>
        <v>NHS England South West (South West North)</v>
      </c>
      <c r="E184" s="97" t="str">
        <f t="shared" ca="1" si="5"/>
        <v>E06000054</v>
      </c>
      <c r="F184" s="99" t="str">
        <f ca="1">IF(E184="","",VLOOKUP(E184,'Org List'!$J$9:$K$488,2,0))</f>
        <v>Wiltshire</v>
      </c>
      <c r="G184" s="140">
        <f ca="1">IFERROR(IF((VLOOKUP($E184,'Res&amp;Reablement Backsheet'!$D$5:$W$183,G$9,FALSE))="","",(VLOOKUP($E184,'Res&amp;Reablement Backsheet'!$D$5:$W$183,G$9,FALSE))),"")</f>
        <v>0.65909090909090906</v>
      </c>
      <c r="H184" s="140">
        <f ca="1">IFERROR(IF((VLOOKUP($E184,'Res&amp;Reablement Backsheet'!$D$5:$W$183,H$9,FALSE))="","",(VLOOKUP($E184,'Res&amp;Reablement Backsheet'!$D$5:$W$183,H$9,FALSE))),"")</f>
        <v>0.8666666666666667</v>
      </c>
      <c r="I184" s="140">
        <f ca="1">IFERROR(IF((VLOOKUP($E184,'Res&amp;Reablement Backsheet'!$D$5:$W$183,I$9,FALSE))="","",(VLOOKUP($E184,'Res&amp;Reablement Backsheet'!$D$5:$W$183,I$9,FALSE))),"")</f>
        <v>0.67132867132867136</v>
      </c>
    </row>
    <row r="185" spans="1:10" ht="15" customHeight="1" x14ac:dyDescent="0.3">
      <c r="A185" s="56">
        <v>173</v>
      </c>
      <c r="B185" s="97" t="str">
        <f ca="1">IFERROR(IF((VLOOKUP($E185,'Org List'!$AJ$10:$AL$188,3,FALSE))="","",(VLOOKUP($E185,'Org List'!$AJ$10:$AL$188,3,FALSE))),"")</f>
        <v>South East England Commissioning Region</v>
      </c>
      <c r="C185" s="98" t="str">
        <f ca="1">IFERROR(IF((VLOOKUP($E185,'Org List'!$AO$10:$AQ$188,3,FALSE))="","",(VLOOKUP($E185,'Org List'!$AO$10:$AQ$188,3,FALSE))),"")</f>
        <v>South East Region</v>
      </c>
      <c r="D185" s="99" t="str">
        <f ca="1">IFERROR(IF((VLOOKUP($E185,'Org List'!$AT$10:$AV$188,3,FALSE))="","",(VLOOKUP($E185,'Org List'!$AT$10:$AV$188,3,FALSE))),"")</f>
        <v>NHS England South East (Hampshire, Isle of Wight and Thames Valley)</v>
      </c>
      <c r="E185" s="97" t="str">
        <f t="shared" ca="1" si="5"/>
        <v>E06000040</v>
      </c>
      <c r="F185" s="99" t="str">
        <f ca="1">IF(E185="","",VLOOKUP(E185,'Org List'!$J$9:$K$488,2,0))</f>
        <v>Windsor and Maidenhead</v>
      </c>
      <c r="G185" s="140">
        <f ca="1">IFERROR(IF((VLOOKUP($E185,'Res&amp;Reablement Backsheet'!$D$5:$W$183,G$9,FALSE))="","",(VLOOKUP($E185,'Res&amp;Reablement Backsheet'!$D$5:$W$183,G$9,FALSE))),"")</f>
        <v>0.76551724137931032</v>
      </c>
      <c r="H185" s="140">
        <f ca="1">IFERROR(IF((VLOOKUP($E185,'Res&amp;Reablement Backsheet'!$D$5:$W$183,H$9,FALSE))="","",(VLOOKUP($E185,'Res&amp;Reablement Backsheet'!$D$5:$W$183,H$9,FALSE))),"")</f>
        <v>0.87578947368421056</v>
      </c>
      <c r="I185" s="140">
        <f ca="1">IFERROR(IF((VLOOKUP($E185,'Res&amp;Reablement Backsheet'!$D$5:$W$183,I$9,FALSE))="","",(VLOOKUP($E185,'Res&amp;Reablement Backsheet'!$D$5:$W$183,I$9,FALSE))),"")</f>
        <v>0.74766355140186913</v>
      </c>
    </row>
    <row r="186" spans="1:10" ht="15" customHeight="1" x14ac:dyDescent="0.3">
      <c r="A186" s="56">
        <v>174</v>
      </c>
      <c r="B186" s="97" t="str">
        <f ca="1">IFERROR(IF((VLOOKUP($E186,'Org List'!$AJ$10:$AL$188,3,FALSE))="","",(VLOOKUP($E186,'Org List'!$AJ$10:$AL$188,3,FALSE))),"")</f>
        <v>North of England Commissioning Region</v>
      </c>
      <c r="C186" s="98" t="str">
        <f ca="1">IFERROR(IF((VLOOKUP($E186,'Org List'!$AO$10:$AQ$188,3,FALSE))="","",(VLOOKUP($E186,'Org List'!$AO$10:$AQ$188,3,FALSE))),"")</f>
        <v>North West Region</v>
      </c>
      <c r="D186" s="99" t="str">
        <f ca="1">IFERROR(IF((VLOOKUP($E186,'Org List'!$AT$10:$AV$188,3,FALSE))="","",(VLOOKUP($E186,'Org List'!$AT$10:$AV$188,3,FALSE))),"")</f>
        <v>NHS England North (Cheshire And Merseyside)</v>
      </c>
      <c r="E186" s="97" t="str">
        <f t="shared" ca="1" si="5"/>
        <v>E08000015</v>
      </c>
      <c r="F186" s="99" t="str">
        <f ca="1">IF(E186="","",VLOOKUP(E186,'Org List'!$J$9:$K$488,2,0))</f>
        <v>Wirral</v>
      </c>
      <c r="G186" s="140">
        <f ca="1">IFERROR(IF((VLOOKUP($E186,'Res&amp;Reablement Backsheet'!$D$5:$W$183,G$9,FALSE))="","",(VLOOKUP($E186,'Res&amp;Reablement Backsheet'!$D$5:$W$183,G$9,FALSE))),"")</f>
        <v>0.83551401869158881</v>
      </c>
      <c r="H186" s="140">
        <f ca="1">IFERROR(IF((VLOOKUP($E186,'Res&amp;Reablement Backsheet'!$D$5:$W$183,H$9,FALSE))="","",(VLOOKUP($E186,'Res&amp;Reablement Backsheet'!$D$5:$W$183,H$9,FALSE))),"")</f>
        <v>0.89965397923875434</v>
      </c>
      <c r="I186" s="140">
        <f ca="1">IFERROR(IF((VLOOKUP($E186,'Res&amp;Reablement Backsheet'!$D$5:$W$183,I$9,FALSE))="","",(VLOOKUP($E186,'Res&amp;Reablement Backsheet'!$D$5:$W$183,I$9,FALSE))),"")</f>
        <v>0.87745098039215685</v>
      </c>
    </row>
    <row r="187" spans="1:10" ht="15" customHeight="1" x14ac:dyDescent="0.3">
      <c r="A187" s="56">
        <v>175</v>
      </c>
      <c r="B187" s="97" t="str">
        <f ca="1">IFERROR(IF((VLOOKUP($E187,'Org List'!$AJ$10:$AL$188,3,FALSE))="","",(VLOOKUP($E187,'Org List'!$AJ$10:$AL$188,3,FALSE))),"")</f>
        <v>South East England Commissioning Region</v>
      </c>
      <c r="C187" s="98" t="str">
        <f ca="1">IFERROR(IF((VLOOKUP($E187,'Org List'!$AO$10:$AQ$188,3,FALSE))="","",(VLOOKUP($E187,'Org List'!$AO$10:$AQ$188,3,FALSE))),"")</f>
        <v>South East Region</v>
      </c>
      <c r="D187" s="99" t="str">
        <f ca="1">IFERROR(IF((VLOOKUP($E187,'Org List'!$AT$10:$AV$188,3,FALSE))="","",(VLOOKUP($E187,'Org List'!$AT$10:$AV$188,3,FALSE))),"")</f>
        <v>NHS England South East (Hampshire, Isle of Wight and Thames Valley)</v>
      </c>
      <c r="E187" s="97" t="str">
        <f t="shared" ca="1" si="5"/>
        <v>E06000041</v>
      </c>
      <c r="F187" s="99" t="str">
        <f ca="1">IF(E187="","",VLOOKUP(E187,'Org List'!$J$9:$K$488,2,0))</f>
        <v>Wokingham</v>
      </c>
      <c r="G187" s="140">
        <f ca="1">IFERROR(IF((VLOOKUP($E187,'Res&amp;Reablement Backsheet'!$D$5:$W$183,G$9,FALSE))="","",(VLOOKUP($E187,'Res&amp;Reablement Backsheet'!$D$5:$W$183,G$9,FALSE))),"")</f>
        <v>0.72727272727272729</v>
      </c>
      <c r="H187" s="140">
        <f ca="1">IFERROR(IF((VLOOKUP($E187,'Res&amp;Reablement Backsheet'!$D$5:$W$183,H$9,FALSE))="","",(VLOOKUP($E187,'Res&amp;Reablement Backsheet'!$D$5:$W$183,H$9,FALSE))),"")</f>
        <v>0.7400000000000001</v>
      </c>
      <c r="I187" s="140">
        <f ca="1">IFERROR(IF((VLOOKUP($E187,'Res&amp;Reablement Backsheet'!$D$5:$W$183,I$9,FALSE))="","",(VLOOKUP($E187,'Res&amp;Reablement Backsheet'!$D$5:$W$183,I$9,FALSE))),"")</f>
        <v>0.7142857142857143</v>
      </c>
    </row>
    <row r="188" spans="1:10" ht="15" customHeight="1" x14ac:dyDescent="0.3">
      <c r="A188" s="56">
        <v>176</v>
      </c>
      <c r="B188" s="97" t="str">
        <f ca="1">IFERROR(IF((VLOOKUP($E188,'Org List'!$AJ$10:$AL$188,3,FALSE))="","",(VLOOKUP($E188,'Org List'!$AJ$10:$AL$188,3,FALSE))),"")</f>
        <v>Midlands and East of England Commissioning Region</v>
      </c>
      <c r="C188" s="98" t="str">
        <f ca="1">IFERROR(IF((VLOOKUP($E188,'Org List'!$AO$10:$AQ$188,3,FALSE))="","",(VLOOKUP($E188,'Org List'!$AO$10:$AQ$188,3,FALSE))),"")</f>
        <v>West Midlands Region</v>
      </c>
      <c r="D188" s="99" t="str">
        <f ca="1">IFERROR(IF((VLOOKUP($E188,'Org List'!$AT$10:$AV$188,3,FALSE))="","",(VLOOKUP($E188,'Org List'!$AT$10:$AV$188,3,FALSE))),"")</f>
        <v>NHS England Midlands And East (West Midlands)</v>
      </c>
      <c r="E188" s="97" t="str">
        <f t="shared" ca="1" si="5"/>
        <v>E08000031</v>
      </c>
      <c r="F188" s="99" t="str">
        <f ca="1">IF(E188="","",VLOOKUP(E188,'Org List'!$J$9:$K$488,2,0))</f>
        <v>Wolverhampton</v>
      </c>
      <c r="G188" s="140">
        <f ca="1">IFERROR(IF((VLOOKUP($E188,'Res&amp;Reablement Backsheet'!$D$5:$W$183,G$9,FALSE))="","",(VLOOKUP($E188,'Res&amp;Reablement Backsheet'!$D$5:$W$183,G$9,FALSE))),"")</f>
        <v>0.74545454545454548</v>
      </c>
      <c r="H188" s="140">
        <f ca="1">IFERROR(IF((VLOOKUP($E188,'Res&amp;Reablement Backsheet'!$D$5:$W$183,H$9,FALSE))="","",(VLOOKUP($E188,'Res&amp;Reablement Backsheet'!$D$5:$W$183,H$9,FALSE))),"")</f>
        <v>0.8571428571428571</v>
      </c>
      <c r="I188" s="140">
        <f ca="1">IFERROR(IF((VLOOKUP($E188,'Res&amp;Reablement Backsheet'!$D$5:$W$183,I$9,FALSE))="","",(VLOOKUP($E188,'Res&amp;Reablement Backsheet'!$D$5:$W$183,I$9,FALSE))),"")</f>
        <v>0.78506787330316741</v>
      </c>
    </row>
    <row r="189" spans="1:10" ht="15" customHeight="1" x14ac:dyDescent="0.3">
      <c r="A189" s="56">
        <v>177</v>
      </c>
      <c r="B189" s="97" t="str">
        <f ca="1">IFERROR(IF((VLOOKUP($E189,'Org List'!$AJ$10:$AL$188,3,FALSE))="","",(VLOOKUP($E189,'Org List'!$AJ$10:$AL$188,3,FALSE))),"")</f>
        <v>Midlands and East of England Commissioning Region</v>
      </c>
      <c r="C189" s="98" t="str">
        <f ca="1">IFERROR(IF((VLOOKUP($E189,'Org List'!$AO$10:$AQ$188,3,FALSE))="","",(VLOOKUP($E189,'Org List'!$AO$10:$AQ$188,3,FALSE))),"")</f>
        <v>West Midlands Region</v>
      </c>
      <c r="D189" s="99" t="str">
        <f ca="1">IFERROR(IF((VLOOKUP($E189,'Org List'!$AT$10:$AV$188,3,FALSE))="","",(VLOOKUP($E189,'Org List'!$AT$10:$AV$188,3,FALSE))),"")</f>
        <v>NHS England Midlands And East (West Midlands)</v>
      </c>
      <c r="E189" s="97" t="str">
        <f t="shared" ca="1" si="5"/>
        <v>E10000034</v>
      </c>
      <c r="F189" s="99" t="str">
        <f ca="1">IF(E189="","",VLOOKUP(E189,'Org List'!$J$9:$K$488,2,0))</f>
        <v>Worcestershire</v>
      </c>
      <c r="G189" s="140">
        <f ca="1">IFERROR(IF((VLOOKUP($E189,'Res&amp;Reablement Backsheet'!$D$5:$W$183,G$9,FALSE))="","",(VLOOKUP($E189,'Res&amp;Reablement Backsheet'!$D$5:$W$183,G$9,FALSE))),"")</f>
        <v>0.7831775700934579</v>
      </c>
      <c r="H189" s="140">
        <f ca="1">IFERROR(IF((VLOOKUP($E189,'Res&amp;Reablement Backsheet'!$D$5:$W$183,H$9,FALSE))="","",(VLOOKUP($E189,'Res&amp;Reablement Backsheet'!$D$5:$W$183,H$9,FALSE))),"")</f>
        <v>0.86111111111111116</v>
      </c>
      <c r="I189" s="140">
        <f ca="1">IFERROR(IF((VLOOKUP($E189,'Res&amp;Reablement Backsheet'!$D$5:$W$183,I$9,FALSE))="","",(VLOOKUP($E189,'Res&amp;Reablement Backsheet'!$D$5:$W$183,I$9,FALSE))),"")</f>
        <v>0.81390593047034765</v>
      </c>
    </row>
    <row r="190" spans="1:10" ht="15" customHeight="1" thickBot="1" x14ac:dyDescent="0.35">
      <c r="A190" s="56">
        <v>178</v>
      </c>
      <c r="B190" s="100" t="str">
        <f ca="1">IFERROR(IF((VLOOKUP($E190,'Org List'!$AJ$10:$AL$188,3,FALSE))="","",(VLOOKUP($E190,'Org List'!$AJ$10:$AL$188,3,FALSE))),"")</f>
        <v>North of England Commissioning Region</v>
      </c>
      <c r="C190" s="101" t="str">
        <f ca="1">IFERROR(IF((VLOOKUP($E190,'Org List'!$AO$10:$AQ$188,3,FALSE))="","",(VLOOKUP($E190,'Org List'!$AO$10:$AQ$188,3,FALSE))),"")</f>
        <v>Yorkshire and The Humber Region</v>
      </c>
      <c r="D190" s="102" t="str">
        <f ca="1">IFERROR(IF((VLOOKUP($E190,'Org List'!$AT$10:$AV$188,3,FALSE))="","",(VLOOKUP($E190,'Org List'!$AT$10:$AV$188,3,FALSE))),"")</f>
        <v>NHS England North (Yorkshire And Humber)</v>
      </c>
      <c r="E190" s="100" t="str">
        <f t="shared" ca="1" si="5"/>
        <v>E06000014</v>
      </c>
      <c r="F190" s="102" t="str">
        <f ca="1">IF(E190="","",VLOOKUP(E190,'Org List'!$J$9:$K$488,2,0))</f>
        <v>York</v>
      </c>
      <c r="G190" s="141">
        <f ca="1">IFERROR(IF((VLOOKUP($E190,'Res&amp;Reablement Backsheet'!$D$5:$W$183,G$9,FALSE))="","",(VLOOKUP($E190,'Res&amp;Reablement Backsheet'!$D$5:$W$183,G$9,FALSE))),"")</f>
        <v>0.79245283018867929</v>
      </c>
      <c r="H190" s="141">
        <f ca="1">IFERROR(IF((VLOOKUP($E190,'Res&amp;Reablement Backsheet'!$D$5:$W$183,H$9,FALSE))="","",(VLOOKUP($E190,'Res&amp;Reablement Backsheet'!$D$5:$W$183,H$9,FALSE))),"")</f>
        <v>0.82</v>
      </c>
      <c r="I190" s="141">
        <f ca="1">IFERROR(IF((VLOOKUP($E190,'Res&amp;Reablement Backsheet'!$D$5:$W$183,I$9,FALSE))="","",(VLOOKUP($E190,'Res&amp;Reablement Backsheet'!$D$5:$W$183,I$9,FALSE))),"")</f>
        <v>0.92452830188679247</v>
      </c>
    </row>
    <row r="192" spans="1:10" x14ac:dyDescent="0.3">
      <c r="A192" s="36"/>
      <c r="B192" s="36"/>
      <c r="C192" s="36"/>
      <c r="D192" s="36"/>
      <c r="E192" s="37" t="s">
        <v>1098</v>
      </c>
      <c r="F192" s="36"/>
      <c r="G192" s="36"/>
      <c r="H192" s="36"/>
      <c r="I192" s="36"/>
      <c r="J192" s="36"/>
    </row>
    <row r="194" spans="5:9" ht="45" customHeight="1" x14ac:dyDescent="0.3">
      <c r="E194" s="293" t="s">
        <v>1157</v>
      </c>
      <c r="F194" s="293"/>
      <c r="G194" s="293"/>
      <c r="H194" s="293"/>
      <c r="I194" s="293"/>
    </row>
    <row r="195" spans="5:9" ht="30" customHeight="1" x14ac:dyDescent="0.3">
      <c r="E195" s="293" t="s">
        <v>1713</v>
      </c>
      <c r="F195" s="293"/>
      <c r="G195" s="293"/>
      <c r="H195" s="293"/>
      <c r="I195" s="293"/>
    </row>
    <row r="196" spans="5:9" ht="30" customHeight="1" x14ac:dyDescent="0.3">
      <c r="E196" s="293" t="s">
        <v>1102</v>
      </c>
      <c r="F196" s="293"/>
      <c r="G196" s="293"/>
      <c r="H196" s="293"/>
      <c r="I196" s="293"/>
    </row>
  </sheetData>
  <sheetProtection algorithmName="SHA-512" hashValue="ZwnnFyFVdudGW7pAeZwEeAJKh25hGgJ/YM0racOeI0q+bodWEk2YFCvJj1h8HkF9uQYAzfhPZvbEn206jmI26g==" saltValue="hec71dthI3DtIKNAYOnqdQ==" spinCount="100000" sheet="1" objects="1" scenarios="1"/>
  <autoFilter ref="B11:I190"/>
  <mergeCells count="6">
    <mergeCell ref="E194:I194"/>
    <mergeCell ref="E195:I195"/>
    <mergeCell ref="E196:I196"/>
    <mergeCell ref="B1:I1"/>
    <mergeCell ref="B2:I2"/>
    <mergeCell ref="E10:F10"/>
  </mergeCells>
  <hyperlinks>
    <hyperlink ref="E6" location="Contents!A1" display="&lt;&lt; Contents"/>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769" r:id="rId3" name="Drop Down 1">
              <controlPr defaultSize="0" autoLine="0" autoPict="0">
                <anchor moveWithCells="1" sizeWithCells="1">
                  <from>
                    <xdr:col>5</xdr:col>
                    <xdr:colOff>647700</xdr:colOff>
                    <xdr:row>2</xdr:row>
                    <xdr:rowOff>114300</xdr:rowOff>
                  </from>
                  <to>
                    <xdr:col>6</xdr:col>
                    <xdr:colOff>1127760</xdr:colOff>
                    <xdr:row>4</xdr:row>
                    <xdr:rowOff>68580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H877"/>
  <sheetViews>
    <sheetView showGridLines="0" zoomScale="80" zoomScaleNormal="80" workbookViewId="0"/>
  </sheetViews>
  <sheetFormatPr defaultColWidth="9.109375" defaultRowHeight="13.8" x14ac:dyDescent="0.3"/>
  <cols>
    <col min="1" max="1" width="3.6640625" style="18" customWidth="1"/>
    <col min="2" max="2" width="22.44140625" style="18" bestFit="1" customWidth="1"/>
    <col min="3" max="3" width="30.88671875" style="18" bestFit="1" customWidth="1"/>
    <col min="4" max="4" width="12" style="18" bestFit="1" customWidth="1"/>
    <col min="5" max="5" width="51.44140625" style="18" bestFit="1" customWidth="1"/>
    <col min="6" max="7" width="12.6640625" style="18" customWidth="1"/>
    <col min="8" max="8" width="3.6640625" style="18" customWidth="1"/>
    <col min="9" max="16384" width="9.109375" style="18"/>
  </cols>
  <sheetData>
    <row r="1" spans="2:7" ht="25.2" customHeight="1" x14ac:dyDescent="0.4">
      <c r="B1" s="17" t="s">
        <v>911</v>
      </c>
    </row>
    <row r="3" spans="2:7" x14ac:dyDescent="0.3">
      <c r="B3" s="18" t="s">
        <v>1104</v>
      </c>
    </row>
    <row r="4" spans="2:7" ht="14.4" thickBot="1" x14ac:dyDescent="0.35"/>
    <row r="5" spans="2:7" ht="29.4" thickBot="1" x14ac:dyDescent="0.35">
      <c r="B5" s="19" t="s">
        <v>912</v>
      </c>
      <c r="C5" s="20" t="s">
        <v>913</v>
      </c>
      <c r="D5" s="20" t="s">
        <v>914</v>
      </c>
      <c r="E5" s="20" t="s">
        <v>693</v>
      </c>
      <c r="F5" s="21" t="s">
        <v>915</v>
      </c>
      <c r="G5" s="22" t="s">
        <v>916</v>
      </c>
    </row>
    <row r="6" spans="2:7" ht="14.4" x14ac:dyDescent="0.3">
      <c r="B6" s="23" t="s">
        <v>218</v>
      </c>
      <c r="C6" s="24" t="s">
        <v>214</v>
      </c>
      <c r="D6" s="24" t="s">
        <v>224</v>
      </c>
      <c r="E6" s="24" t="s">
        <v>225</v>
      </c>
      <c r="F6" s="25">
        <v>0.90733052353171384</v>
      </c>
      <c r="G6" s="26">
        <v>0.87421664398581933</v>
      </c>
    </row>
    <row r="7" spans="2:7" ht="14.4" x14ac:dyDescent="0.3">
      <c r="B7" s="27" t="s">
        <v>218</v>
      </c>
      <c r="C7" s="28" t="s">
        <v>214</v>
      </c>
      <c r="D7" s="28" t="s">
        <v>727</v>
      </c>
      <c r="E7" s="28" t="s">
        <v>728</v>
      </c>
      <c r="F7" s="29">
        <v>6.9170131670131668E-2</v>
      </c>
      <c r="G7" s="30">
        <v>8.3055240142499293E-2</v>
      </c>
    </row>
    <row r="8" spans="2:7" ht="14.4" x14ac:dyDescent="0.3">
      <c r="B8" s="27" t="s">
        <v>218</v>
      </c>
      <c r="C8" s="28" t="s">
        <v>214</v>
      </c>
      <c r="D8" s="28" t="s">
        <v>787</v>
      </c>
      <c r="E8" s="28" t="s">
        <v>788</v>
      </c>
      <c r="F8" s="29">
        <v>3.5348616584834156E-3</v>
      </c>
      <c r="G8" s="30">
        <v>6.0718217198727558E-3</v>
      </c>
    </row>
    <row r="9" spans="2:7" ht="14.4" x14ac:dyDescent="0.3">
      <c r="B9" s="27" t="s">
        <v>218</v>
      </c>
      <c r="C9" s="28" t="s">
        <v>214</v>
      </c>
      <c r="D9" s="28" t="s">
        <v>805</v>
      </c>
      <c r="E9" s="28" t="s">
        <v>806</v>
      </c>
      <c r="F9" s="29">
        <v>2.5557441494918939E-2</v>
      </c>
      <c r="G9" s="30">
        <v>3.5304111156376494E-2</v>
      </c>
    </row>
    <row r="10" spans="2:7" ht="14.4" x14ac:dyDescent="0.3">
      <c r="B10" s="27" t="s">
        <v>218</v>
      </c>
      <c r="C10" s="28" t="s">
        <v>214</v>
      </c>
      <c r="D10" s="28" t="s">
        <v>853</v>
      </c>
      <c r="E10" s="28" t="s">
        <v>854</v>
      </c>
      <c r="F10" s="29">
        <v>1.0084913680250055E-3</v>
      </c>
      <c r="G10" s="30">
        <v>1.3521829954320484E-3</v>
      </c>
    </row>
    <row r="11" spans="2:7" ht="14.4" x14ac:dyDescent="0.3">
      <c r="B11" s="27" t="s">
        <v>230</v>
      </c>
      <c r="C11" s="28" t="s">
        <v>231</v>
      </c>
      <c r="D11" s="28" t="s">
        <v>228</v>
      </c>
      <c r="E11" s="28" t="s">
        <v>229</v>
      </c>
      <c r="F11" s="29">
        <v>0.90962485026033957</v>
      </c>
      <c r="G11" s="30">
        <v>0.92321804323017731</v>
      </c>
    </row>
    <row r="12" spans="2:7" ht="14.4" x14ac:dyDescent="0.3">
      <c r="B12" s="27" t="s">
        <v>230</v>
      </c>
      <c r="C12" s="28" t="s">
        <v>231</v>
      </c>
      <c r="D12" s="28" t="s">
        <v>393</v>
      </c>
      <c r="E12" s="28" t="s">
        <v>394</v>
      </c>
      <c r="F12" s="29">
        <v>1.9215944942900513E-2</v>
      </c>
      <c r="G12" s="30">
        <v>1.7464452351946994E-2</v>
      </c>
    </row>
    <row r="13" spans="2:7" ht="14.4" x14ac:dyDescent="0.3">
      <c r="B13" s="27" t="s">
        <v>230</v>
      </c>
      <c r="C13" s="28" t="s">
        <v>231</v>
      </c>
      <c r="D13" s="28" t="s">
        <v>349</v>
      </c>
      <c r="E13" s="28" t="s">
        <v>350</v>
      </c>
      <c r="F13" s="29">
        <v>9.5714650476622764E-3</v>
      </c>
      <c r="G13" s="30">
        <v>6.4980089464991642E-3</v>
      </c>
    </row>
    <row r="14" spans="2:7" ht="14.4" x14ac:dyDescent="0.3">
      <c r="B14" s="27" t="s">
        <v>230</v>
      </c>
      <c r="C14" s="28" t="s">
        <v>231</v>
      </c>
      <c r="D14" s="28" t="s">
        <v>469</v>
      </c>
      <c r="E14" s="28" t="s">
        <v>470</v>
      </c>
      <c r="F14" s="29">
        <v>2.0423951725205016E-3</v>
      </c>
      <c r="G14" s="30">
        <v>1.1122934913977824E-3</v>
      </c>
    </row>
    <row r="15" spans="2:7" ht="14.4" x14ac:dyDescent="0.3">
      <c r="B15" s="27" t="s">
        <v>230</v>
      </c>
      <c r="C15" s="28" t="s">
        <v>231</v>
      </c>
      <c r="D15" s="28" t="s">
        <v>711</v>
      </c>
      <c r="E15" s="28" t="s">
        <v>712</v>
      </c>
      <c r="F15" s="29">
        <v>2.944751364796714E-2</v>
      </c>
      <c r="G15" s="30">
        <v>2.3856528584979702E-2</v>
      </c>
    </row>
    <row r="16" spans="2:7" ht="14.4" x14ac:dyDescent="0.3">
      <c r="B16" s="27" t="s">
        <v>230</v>
      </c>
      <c r="C16" s="28" t="s">
        <v>231</v>
      </c>
      <c r="D16" s="28" t="s">
        <v>569</v>
      </c>
      <c r="E16" s="28" t="s">
        <v>570</v>
      </c>
      <c r="F16" s="29">
        <v>1.8882521865698058E-3</v>
      </c>
      <c r="G16" s="30">
        <v>1.0400666413070171E-3</v>
      </c>
    </row>
    <row r="17" spans="2:7" ht="14.4" x14ac:dyDescent="0.3">
      <c r="B17" s="27" t="s">
        <v>230</v>
      </c>
      <c r="C17" s="28" t="s">
        <v>231</v>
      </c>
      <c r="D17" s="28" t="s">
        <v>721</v>
      </c>
      <c r="E17" s="28" t="s">
        <v>722</v>
      </c>
      <c r="F17" s="29">
        <v>2.1312980967159643E-2</v>
      </c>
      <c r="G17" s="30">
        <v>1.6202890037028298E-2</v>
      </c>
    </row>
    <row r="18" spans="2:7" ht="14.4" x14ac:dyDescent="0.3">
      <c r="B18" s="27" t="s">
        <v>230</v>
      </c>
      <c r="C18" s="28" t="s">
        <v>231</v>
      </c>
      <c r="D18" s="28" t="s">
        <v>723</v>
      </c>
      <c r="E18" s="28" t="s">
        <v>724</v>
      </c>
      <c r="F18" s="29">
        <v>1.1788063502588176E-2</v>
      </c>
      <c r="G18" s="30">
        <v>7.5332604644667966E-3</v>
      </c>
    </row>
    <row r="19" spans="2:7" ht="14.4" x14ac:dyDescent="0.3">
      <c r="B19" s="27" t="s">
        <v>230</v>
      </c>
      <c r="C19" s="28" t="s">
        <v>231</v>
      </c>
      <c r="D19" s="28" t="s">
        <v>729</v>
      </c>
      <c r="E19" s="28" t="s">
        <v>730</v>
      </c>
      <c r="F19" s="29">
        <v>0</v>
      </c>
      <c r="G19" s="30">
        <v>9.3894905117994604E-4</v>
      </c>
    </row>
    <row r="20" spans="2:7" ht="14.4" x14ac:dyDescent="0.3">
      <c r="B20" s="27" t="s">
        <v>230</v>
      </c>
      <c r="C20" s="28" t="s">
        <v>231</v>
      </c>
      <c r="D20" s="28" t="s">
        <v>759</v>
      </c>
      <c r="E20" s="28" t="s">
        <v>760</v>
      </c>
      <c r="F20" s="29">
        <v>1.7931547916858457E-3</v>
      </c>
      <c r="G20" s="30">
        <v>1.0785876280220918E-3</v>
      </c>
    </row>
    <row r="21" spans="2:7" ht="14.4" x14ac:dyDescent="0.3">
      <c r="B21" s="27" t="s">
        <v>230</v>
      </c>
      <c r="C21" s="28" t="s">
        <v>231</v>
      </c>
      <c r="D21" s="28" t="s">
        <v>761</v>
      </c>
      <c r="E21" s="28" t="s">
        <v>762</v>
      </c>
      <c r="F21" s="29">
        <v>1.7814244903259313E-3</v>
      </c>
      <c r="G21" s="30">
        <v>1.0569195729948622E-3</v>
      </c>
    </row>
    <row r="22" spans="2:7" ht="14.4" x14ac:dyDescent="0.3">
      <c r="B22" s="27" t="s">
        <v>239</v>
      </c>
      <c r="C22" s="28" t="s">
        <v>240</v>
      </c>
      <c r="D22" s="28" t="s">
        <v>237</v>
      </c>
      <c r="E22" s="28" t="s">
        <v>238</v>
      </c>
      <c r="F22" s="29">
        <v>0.94564429850930343</v>
      </c>
      <c r="G22" s="30">
        <v>0.98089946032380582</v>
      </c>
    </row>
    <row r="23" spans="2:7" ht="14.4" x14ac:dyDescent="0.3">
      <c r="B23" s="27" t="s">
        <v>239</v>
      </c>
      <c r="C23" s="28" t="s">
        <v>240</v>
      </c>
      <c r="D23" s="28" t="s">
        <v>707</v>
      </c>
      <c r="E23" s="28" t="s">
        <v>708</v>
      </c>
      <c r="F23" s="29">
        <v>3.2303951672536307E-3</v>
      </c>
      <c r="G23" s="30">
        <v>4.12152708374975E-3</v>
      </c>
    </row>
    <row r="24" spans="2:7" ht="14.4" x14ac:dyDescent="0.3">
      <c r="B24" s="27" t="s">
        <v>239</v>
      </c>
      <c r="C24" s="28" t="s">
        <v>240</v>
      </c>
      <c r="D24" s="28" t="s">
        <v>765</v>
      </c>
      <c r="E24" s="28" t="s">
        <v>766</v>
      </c>
      <c r="F24" s="29">
        <v>1.6467748640805304E-3</v>
      </c>
      <c r="G24" s="30">
        <v>1.6310213871676995E-3</v>
      </c>
    </row>
    <row r="25" spans="2:7" ht="14.4" x14ac:dyDescent="0.3">
      <c r="B25" s="27" t="s">
        <v>239</v>
      </c>
      <c r="C25" s="28" t="s">
        <v>240</v>
      </c>
      <c r="D25" s="28" t="s">
        <v>809</v>
      </c>
      <c r="E25" s="28" t="s">
        <v>810</v>
      </c>
      <c r="F25" s="29">
        <v>2.9184477219681955E-3</v>
      </c>
      <c r="G25" s="30">
        <v>3.0541674995003001E-3</v>
      </c>
    </row>
    <row r="26" spans="2:7" ht="14.4" x14ac:dyDescent="0.3">
      <c r="B26" s="27" t="s">
        <v>239</v>
      </c>
      <c r="C26" s="28" t="s">
        <v>240</v>
      </c>
      <c r="D26" s="28" t="s">
        <v>745</v>
      </c>
      <c r="E26" s="28" t="s">
        <v>746</v>
      </c>
      <c r="F26" s="29">
        <v>1.8183180557983863E-3</v>
      </c>
      <c r="G26" s="30">
        <v>4.3653807715370776E-3</v>
      </c>
    </row>
    <row r="27" spans="2:7" ht="14.4" x14ac:dyDescent="0.3">
      <c r="B27" s="27" t="s">
        <v>239</v>
      </c>
      <c r="C27" s="28" t="s">
        <v>240</v>
      </c>
      <c r="D27" s="28" t="s">
        <v>849</v>
      </c>
      <c r="E27" s="28" t="s">
        <v>850</v>
      </c>
      <c r="F27" s="29">
        <v>3.9868592259632444E-3</v>
      </c>
      <c r="G27" s="30">
        <v>5.9284429342394565E-3</v>
      </c>
    </row>
    <row r="28" spans="2:7" ht="14.4" x14ac:dyDescent="0.3">
      <c r="B28" s="27" t="s">
        <v>248</v>
      </c>
      <c r="C28" s="28" t="s">
        <v>249</v>
      </c>
      <c r="D28" s="28" t="s">
        <v>246</v>
      </c>
      <c r="E28" s="28" t="s">
        <v>247</v>
      </c>
      <c r="F28" s="29">
        <v>0.93479112555682919</v>
      </c>
      <c r="G28" s="30">
        <v>0.98257717492984098</v>
      </c>
    </row>
    <row r="29" spans="2:7" ht="14.4" x14ac:dyDescent="0.3">
      <c r="B29" s="27" t="s">
        <v>248</v>
      </c>
      <c r="C29" s="28" t="s">
        <v>249</v>
      </c>
      <c r="D29" s="28" t="s">
        <v>698</v>
      </c>
      <c r="E29" s="28" t="s">
        <v>699</v>
      </c>
      <c r="F29" s="29">
        <v>1.8135166778765913E-3</v>
      </c>
      <c r="G29" s="30">
        <v>9.2528572009598579E-3</v>
      </c>
    </row>
    <row r="30" spans="2:7" ht="14.4" x14ac:dyDescent="0.3">
      <c r="B30" s="27" t="s">
        <v>248</v>
      </c>
      <c r="C30" s="28" t="s">
        <v>249</v>
      </c>
      <c r="D30" s="28" t="s">
        <v>817</v>
      </c>
      <c r="E30" s="28" t="s">
        <v>818</v>
      </c>
      <c r="F30" s="29">
        <v>1.7627142308632067E-3</v>
      </c>
      <c r="G30" s="30">
        <v>5.1348273477854157E-3</v>
      </c>
    </row>
    <row r="31" spans="2:7" ht="14.4" x14ac:dyDescent="0.3">
      <c r="B31" s="27" t="s">
        <v>248</v>
      </c>
      <c r="C31" s="28" t="s">
        <v>249</v>
      </c>
      <c r="D31" s="28" t="s">
        <v>865</v>
      </c>
      <c r="E31" s="28" t="s">
        <v>866</v>
      </c>
      <c r="F31" s="29">
        <v>1.2222586192777005E-3</v>
      </c>
      <c r="G31" s="30">
        <v>3.035140521413755E-3</v>
      </c>
    </row>
    <row r="32" spans="2:7" ht="14.4" x14ac:dyDescent="0.3">
      <c r="B32" s="27" t="s">
        <v>257</v>
      </c>
      <c r="C32" s="28" t="s">
        <v>258</v>
      </c>
      <c r="D32" s="28" t="s">
        <v>255</v>
      </c>
      <c r="E32" s="28" t="s">
        <v>256</v>
      </c>
      <c r="F32" s="29">
        <v>0.3767283467696389</v>
      </c>
      <c r="G32" s="30">
        <v>0.97390279249853973</v>
      </c>
    </row>
    <row r="33" spans="2:7" ht="14.4" x14ac:dyDescent="0.3">
      <c r="B33" s="27" t="s">
        <v>257</v>
      </c>
      <c r="C33" s="28" t="s">
        <v>258</v>
      </c>
      <c r="D33" s="28" t="s">
        <v>489</v>
      </c>
      <c r="E33" s="28" t="s">
        <v>490</v>
      </c>
      <c r="F33" s="29">
        <v>3.7621061982904989E-3</v>
      </c>
      <c r="G33" s="30">
        <v>1.960264757413856E-2</v>
      </c>
    </row>
    <row r="34" spans="2:7" ht="14.4" x14ac:dyDescent="0.3">
      <c r="B34" s="27" t="s">
        <v>257</v>
      </c>
      <c r="C34" s="28" t="s">
        <v>258</v>
      </c>
      <c r="D34" s="28" t="s">
        <v>795</v>
      </c>
      <c r="E34" s="28" t="s">
        <v>796</v>
      </c>
      <c r="F34" s="29">
        <v>1.7600679992965588E-3</v>
      </c>
      <c r="G34" s="30">
        <v>6.4945599273214926E-3</v>
      </c>
    </row>
    <row r="35" spans="2:7" ht="14.4" x14ac:dyDescent="0.3">
      <c r="B35" s="27" t="s">
        <v>266</v>
      </c>
      <c r="C35" s="28" t="s">
        <v>267</v>
      </c>
      <c r="D35" s="28" t="s">
        <v>264</v>
      </c>
      <c r="E35" s="28" t="s">
        <v>265</v>
      </c>
      <c r="F35" s="29">
        <v>0.93513673158678512</v>
      </c>
      <c r="G35" s="30">
        <v>0.89648393104245849</v>
      </c>
    </row>
    <row r="36" spans="2:7" ht="14.4" x14ac:dyDescent="0.3">
      <c r="B36" s="27" t="s">
        <v>266</v>
      </c>
      <c r="C36" s="28" t="s">
        <v>267</v>
      </c>
      <c r="D36" s="28" t="s">
        <v>365</v>
      </c>
      <c r="E36" s="28" t="s">
        <v>366</v>
      </c>
      <c r="F36" s="29">
        <v>9.6206035995416558E-4</v>
      </c>
      <c r="G36" s="30">
        <v>1.3359227637251112E-3</v>
      </c>
    </row>
    <row r="37" spans="2:7" ht="14.4" x14ac:dyDescent="0.3">
      <c r="B37" s="27" t="s">
        <v>266</v>
      </c>
      <c r="C37" s="28" t="s">
        <v>267</v>
      </c>
      <c r="D37" s="28" t="s">
        <v>503</v>
      </c>
      <c r="E37" s="28" t="s">
        <v>504</v>
      </c>
      <c r="F37" s="29">
        <v>1.4244609693210269E-2</v>
      </c>
      <c r="G37" s="30">
        <v>1.520160470244813E-2</v>
      </c>
    </row>
    <row r="38" spans="2:7" ht="14.4" x14ac:dyDescent="0.3">
      <c r="B38" s="27" t="s">
        <v>266</v>
      </c>
      <c r="C38" s="28" t="s">
        <v>267</v>
      </c>
      <c r="D38" s="28" t="s">
        <v>717</v>
      </c>
      <c r="E38" s="28" t="s">
        <v>718</v>
      </c>
      <c r="F38" s="29">
        <v>7.2767391098035497E-2</v>
      </c>
      <c r="G38" s="30">
        <v>8.5614703923625107E-2</v>
      </c>
    </row>
    <row r="39" spans="2:7" ht="14.4" x14ac:dyDescent="0.3">
      <c r="B39" s="27" t="s">
        <v>266</v>
      </c>
      <c r="C39" s="28" t="s">
        <v>267</v>
      </c>
      <c r="D39" s="28" t="s">
        <v>775</v>
      </c>
      <c r="E39" s="28" t="s">
        <v>776</v>
      </c>
      <c r="F39" s="29">
        <v>1.0428927772051693E-3</v>
      </c>
      <c r="G39" s="30">
        <v>1.3638375677432477E-3</v>
      </c>
    </row>
    <row r="40" spans="2:7" ht="14.4" x14ac:dyDescent="0.3">
      <c r="B40" s="27" t="s">
        <v>272</v>
      </c>
      <c r="C40" s="28" t="s">
        <v>273</v>
      </c>
      <c r="D40" s="28" t="s">
        <v>694</v>
      </c>
      <c r="E40" s="28" t="s">
        <v>695</v>
      </c>
      <c r="F40" s="29">
        <v>0.78385622607976746</v>
      </c>
      <c r="G40" s="30">
        <v>0.81676712782464911</v>
      </c>
    </row>
    <row r="41" spans="2:7" ht="14.4" x14ac:dyDescent="0.3">
      <c r="B41" s="27" t="s">
        <v>272</v>
      </c>
      <c r="C41" s="28" t="s">
        <v>273</v>
      </c>
      <c r="D41" s="28" t="s">
        <v>683</v>
      </c>
      <c r="E41" s="28" t="s">
        <v>684</v>
      </c>
      <c r="F41" s="29">
        <v>1.99856481015208E-3</v>
      </c>
      <c r="G41" s="30">
        <v>0</v>
      </c>
    </row>
    <row r="42" spans="2:7" ht="14.4" x14ac:dyDescent="0.3">
      <c r="B42" s="27" t="s">
        <v>272</v>
      </c>
      <c r="C42" s="28" t="s">
        <v>273</v>
      </c>
      <c r="D42" s="28" t="s">
        <v>917</v>
      </c>
      <c r="E42" s="28" t="s">
        <v>918</v>
      </c>
      <c r="F42" s="29">
        <v>3.1119829097406588E-2</v>
      </c>
      <c r="G42" s="30">
        <v>4.3955571513987213E-3</v>
      </c>
    </row>
    <row r="43" spans="2:7" ht="14.4" x14ac:dyDescent="0.3">
      <c r="B43" s="27" t="s">
        <v>272</v>
      </c>
      <c r="C43" s="28" t="s">
        <v>273</v>
      </c>
      <c r="D43" s="28" t="s">
        <v>813</v>
      </c>
      <c r="E43" s="28" t="s">
        <v>814</v>
      </c>
      <c r="F43" s="29">
        <v>0.39212349217723635</v>
      </c>
      <c r="G43" s="30">
        <v>0.1777497709071599</v>
      </c>
    </row>
    <row r="44" spans="2:7" ht="14.4" x14ac:dyDescent="0.3">
      <c r="B44" s="27" t="s">
        <v>272</v>
      </c>
      <c r="C44" s="28" t="s">
        <v>273</v>
      </c>
      <c r="D44" s="28" t="s">
        <v>851</v>
      </c>
      <c r="E44" s="28" t="s">
        <v>852</v>
      </c>
      <c r="F44" s="29">
        <v>4.7951528937659506E-3</v>
      </c>
      <c r="G44" s="30">
        <v>1.0875441167923661E-3</v>
      </c>
    </row>
    <row r="45" spans="2:7" ht="14.4" x14ac:dyDescent="0.3">
      <c r="B45" s="27" t="s">
        <v>279</v>
      </c>
      <c r="C45" s="28" t="s">
        <v>280</v>
      </c>
      <c r="D45" s="28" t="s">
        <v>277</v>
      </c>
      <c r="E45" s="28" t="s">
        <v>278</v>
      </c>
      <c r="F45" s="29">
        <v>0.88938359892959273</v>
      </c>
      <c r="G45" s="30">
        <v>0.95783783116618637</v>
      </c>
    </row>
    <row r="46" spans="2:7" ht="14.4" x14ac:dyDescent="0.3">
      <c r="B46" s="27" t="s">
        <v>279</v>
      </c>
      <c r="C46" s="28" t="s">
        <v>280</v>
      </c>
      <c r="D46" s="28" t="s">
        <v>292</v>
      </c>
      <c r="E46" s="28" t="s">
        <v>293</v>
      </c>
      <c r="F46" s="29">
        <v>1.2327910090214498E-2</v>
      </c>
      <c r="G46" s="30">
        <v>2.3469368863435796E-2</v>
      </c>
    </row>
    <row r="47" spans="2:7" ht="14.4" x14ac:dyDescent="0.3">
      <c r="B47" s="27" t="s">
        <v>279</v>
      </c>
      <c r="C47" s="28" t="s">
        <v>280</v>
      </c>
      <c r="D47" s="28" t="s">
        <v>499</v>
      </c>
      <c r="E47" s="28" t="s">
        <v>500</v>
      </c>
      <c r="F47" s="29">
        <v>1.8478020492911028E-3</v>
      </c>
      <c r="G47" s="30">
        <v>2.3204003924932582E-3</v>
      </c>
    </row>
    <row r="48" spans="2:7" ht="14.4" x14ac:dyDescent="0.3">
      <c r="B48" s="27" t="s">
        <v>279</v>
      </c>
      <c r="C48" s="28" t="s">
        <v>280</v>
      </c>
      <c r="D48" s="28" t="s">
        <v>769</v>
      </c>
      <c r="E48" s="28" t="s">
        <v>770</v>
      </c>
      <c r="F48" s="29">
        <v>6.9672410985813383E-3</v>
      </c>
      <c r="G48" s="30">
        <v>1.6372399577884611E-2</v>
      </c>
    </row>
    <row r="49" spans="2:7" ht="14.4" x14ac:dyDescent="0.3">
      <c r="B49" s="27" t="s">
        <v>287</v>
      </c>
      <c r="C49" s="28" t="s">
        <v>288</v>
      </c>
      <c r="D49" s="28" t="s">
        <v>285</v>
      </c>
      <c r="E49" s="28" t="s">
        <v>286</v>
      </c>
      <c r="F49" s="29">
        <v>0.86465578998451686</v>
      </c>
      <c r="G49" s="30">
        <v>0.97544840711194547</v>
      </c>
    </row>
    <row r="50" spans="2:7" ht="14.4" x14ac:dyDescent="0.3">
      <c r="B50" s="27" t="s">
        <v>287</v>
      </c>
      <c r="C50" s="28" t="s">
        <v>288</v>
      </c>
      <c r="D50" s="28" t="s">
        <v>919</v>
      </c>
      <c r="E50" s="28" t="s">
        <v>920</v>
      </c>
      <c r="F50" s="29">
        <v>2.1213571730254822E-2</v>
      </c>
      <c r="G50" s="30">
        <v>2.4551592888054648E-2</v>
      </c>
    </row>
    <row r="51" spans="2:7" ht="14.4" x14ac:dyDescent="0.3">
      <c r="B51" s="27" t="s">
        <v>294</v>
      </c>
      <c r="C51" s="28" t="s">
        <v>295</v>
      </c>
      <c r="D51" s="28" t="s">
        <v>292</v>
      </c>
      <c r="E51" s="28" t="s">
        <v>293</v>
      </c>
      <c r="F51" s="29">
        <v>0.9726860451169741</v>
      </c>
      <c r="G51" s="30">
        <v>0.97503127589400318</v>
      </c>
    </row>
    <row r="52" spans="2:7" ht="14.4" x14ac:dyDescent="0.3">
      <c r="B52" s="27" t="s">
        <v>294</v>
      </c>
      <c r="C52" s="28" t="s">
        <v>295</v>
      </c>
      <c r="D52" s="28" t="s">
        <v>499</v>
      </c>
      <c r="E52" s="28" t="s">
        <v>500</v>
      </c>
      <c r="F52" s="29">
        <v>1.4787330761481194E-2</v>
      </c>
      <c r="G52" s="30">
        <v>9.7775755901801827E-3</v>
      </c>
    </row>
    <row r="53" spans="2:7" ht="14.4" x14ac:dyDescent="0.3">
      <c r="B53" s="27" t="s">
        <v>294</v>
      </c>
      <c r="C53" s="28" t="s">
        <v>295</v>
      </c>
      <c r="D53" s="28" t="s">
        <v>921</v>
      </c>
      <c r="E53" s="28" t="s">
        <v>922</v>
      </c>
      <c r="F53" s="29">
        <v>2.1652832912306026E-3</v>
      </c>
      <c r="G53" s="30">
        <v>1.2867796389868236E-3</v>
      </c>
    </row>
    <row r="54" spans="2:7" ht="14.4" x14ac:dyDescent="0.3">
      <c r="B54" s="27" t="s">
        <v>294</v>
      </c>
      <c r="C54" s="28" t="s">
        <v>295</v>
      </c>
      <c r="D54" s="28" t="s">
        <v>811</v>
      </c>
      <c r="E54" s="28" t="s">
        <v>812</v>
      </c>
      <c r="F54" s="29">
        <v>5.4859772081242587E-3</v>
      </c>
      <c r="G54" s="30">
        <v>4.8351719767989734E-3</v>
      </c>
    </row>
    <row r="55" spans="2:7" ht="14.4" x14ac:dyDescent="0.3">
      <c r="B55" s="27" t="s">
        <v>294</v>
      </c>
      <c r="C55" s="28" t="s">
        <v>295</v>
      </c>
      <c r="D55" s="28" t="s">
        <v>863</v>
      </c>
      <c r="E55" s="28" t="s">
        <v>864</v>
      </c>
      <c r="F55" s="29">
        <v>8.5344113213201272E-3</v>
      </c>
      <c r="G55" s="30">
        <v>9.0691969000308709E-3</v>
      </c>
    </row>
    <row r="56" spans="2:7" ht="14.4" x14ac:dyDescent="0.3">
      <c r="B56" s="27" t="s">
        <v>300</v>
      </c>
      <c r="C56" s="28" t="s">
        <v>301</v>
      </c>
      <c r="D56" s="28" t="s">
        <v>298</v>
      </c>
      <c r="E56" s="28" t="s">
        <v>299</v>
      </c>
      <c r="F56" s="29">
        <v>0.46095861665825649</v>
      </c>
      <c r="G56" s="30">
        <v>1</v>
      </c>
    </row>
    <row r="57" spans="2:7" ht="14.4" x14ac:dyDescent="0.3">
      <c r="B57" s="27" t="s">
        <v>305</v>
      </c>
      <c r="C57" s="28" t="s">
        <v>306</v>
      </c>
      <c r="D57" s="28" t="s">
        <v>741</v>
      </c>
      <c r="E57" s="28" t="s">
        <v>742</v>
      </c>
      <c r="F57" s="29">
        <v>4.5071938203903534E-3</v>
      </c>
      <c r="G57" s="30">
        <v>1.9843748732385223E-2</v>
      </c>
    </row>
    <row r="58" spans="2:7" ht="14.4" x14ac:dyDescent="0.3">
      <c r="B58" s="27" t="s">
        <v>305</v>
      </c>
      <c r="C58" s="28" t="s">
        <v>306</v>
      </c>
      <c r="D58" s="28" t="s">
        <v>696</v>
      </c>
      <c r="E58" s="28" t="s">
        <v>697</v>
      </c>
      <c r="F58" s="29">
        <v>0.26063696269505371</v>
      </c>
      <c r="G58" s="30">
        <v>0.96873352100792609</v>
      </c>
    </row>
    <row r="59" spans="2:7" ht="14.4" x14ac:dyDescent="0.3">
      <c r="B59" s="27" t="s">
        <v>305</v>
      </c>
      <c r="C59" s="28" t="s">
        <v>306</v>
      </c>
      <c r="D59" s="28" t="s">
        <v>923</v>
      </c>
      <c r="E59" s="28" t="s">
        <v>924</v>
      </c>
      <c r="F59" s="29">
        <v>5.584697576294104E-3</v>
      </c>
      <c r="G59" s="30">
        <v>1.0286947421367321E-2</v>
      </c>
    </row>
    <row r="60" spans="2:7" ht="14.4" x14ac:dyDescent="0.3">
      <c r="B60" s="27" t="s">
        <v>305</v>
      </c>
      <c r="C60" s="28" t="s">
        <v>306</v>
      </c>
      <c r="D60" s="28" t="s">
        <v>925</v>
      </c>
      <c r="E60" s="28" t="s">
        <v>926</v>
      </c>
      <c r="F60" s="29">
        <v>1.4502662274431806E-3</v>
      </c>
      <c r="G60" s="30">
        <v>1.1357828383213129E-3</v>
      </c>
    </row>
    <row r="61" spans="2:7" ht="14.4" x14ac:dyDescent="0.3">
      <c r="B61" s="27" t="s">
        <v>311</v>
      </c>
      <c r="C61" s="28" t="s">
        <v>312</v>
      </c>
      <c r="D61" s="28" t="s">
        <v>309</v>
      </c>
      <c r="E61" s="28" t="s">
        <v>310</v>
      </c>
      <c r="F61" s="29">
        <v>0.67199178877505406</v>
      </c>
      <c r="G61" s="30">
        <v>0.18455357945780673</v>
      </c>
    </row>
    <row r="62" spans="2:7" ht="14.4" x14ac:dyDescent="0.3">
      <c r="B62" s="27" t="s">
        <v>311</v>
      </c>
      <c r="C62" s="28" t="s">
        <v>312</v>
      </c>
      <c r="D62" s="28" t="s">
        <v>475</v>
      </c>
      <c r="E62" s="28" t="s">
        <v>476</v>
      </c>
      <c r="F62" s="29">
        <v>0.98871040578027225</v>
      </c>
      <c r="G62" s="30">
        <v>0.23853944009795175</v>
      </c>
    </row>
    <row r="63" spans="2:7" ht="14.4" x14ac:dyDescent="0.3">
      <c r="B63" s="27" t="s">
        <v>311</v>
      </c>
      <c r="C63" s="28" t="s">
        <v>312</v>
      </c>
      <c r="D63" s="28" t="s">
        <v>333</v>
      </c>
      <c r="E63" s="28" t="s">
        <v>334</v>
      </c>
      <c r="F63" s="29">
        <v>0.9802970788748927</v>
      </c>
      <c r="G63" s="30">
        <v>0.56323801025172771</v>
      </c>
    </row>
    <row r="64" spans="2:7" ht="14.4" x14ac:dyDescent="0.3">
      <c r="B64" s="27" t="s">
        <v>311</v>
      </c>
      <c r="C64" s="28" t="s">
        <v>312</v>
      </c>
      <c r="D64" s="28" t="s">
        <v>702</v>
      </c>
      <c r="E64" s="28" t="s">
        <v>703</v>
      </c>
      <c r="F64" s="29">
        <v>2.136004399260124E-3</v>
      </c>
      <c r="G64" s="30">
        <v>0</v>
      </c>
    </row>
    <row r="65" spans="2:7" ht="14.4" x14ac:dyDescent="0.3">
      <c r="B65" s="27" t="s">
        <v>311</v>
      </c>
      <c r="C65" s="28" t="s">
        <v>312</v>
      </c>
      <c r="D65" s="28" t="s">
        <v>749</v>
      </c>
      <c r="E65" s="28" t="s">
        <v>750</v>
      </c>
      <c r="F65" s="29">
        <v>9.0011706988206465E-3</v>
      </c>
      <c r="G65" s="30">
        <v>1.3668970192513888E-2</v>
      </c>
    </row>
    <row r="66" spans="2:7" ht="14.4" x14ac:dyDescent="0.3">
      <c r="B66" s="27" t="s">
        <v>311</v>
      </c>
      <c r="C66" s="28" t="s">
        <v>312</v>
      </c>
      <c r="D66" s="28" t="s">
        <v>927</v>
      </c>
      <c r="E66" s="28" t="s">
        <v>928</v>
      </c>
      <c r="F66" s="29">
        <v>1.7913538700491849E-3</v>
      </c>
      <c r="G66" s="30">
        <v>0</v>
      </c>
    </row>
    <row r="67" spans="2:7" ht="14.4" x14ac:dyDescent="0.3">
      <c r="B67" s="27" t="s">
        <v>315</v>
      </c>
      <c r="C67" s="28" t="s">
        <v>316</v>
      </c>
      <c r="D67" s="28" t="s">
        <v>228</v>
      </c>
      <c r="E67" s="28" t="s">
        <v>229</v>
      </c>
      <c r="F67" s="29">
        <v>2.267266020661108E-2</v>
      </c>
      <c r="G67" s="30">
        <v>2.4393978837113153E-2</v>
      </c>
    </row>
    <row r="68" spans="2:7" ht="14.4" x14ac:dyDescent="0.3">
      <c r="B68" s="27" t="s">
        <v>315</v>
      </c>
      <c r="C68" s="28" t="s">
        <v>316</v>
      </c>
      <c r="D68" s="28" t="s">
        <v>393</v>
      </c>
      <c r="E68" s="28" t="s">
        <v>394</v>
      </c>
      <c r="F68" s="29">
        <v>0.89764211295923979</v>
      </c>
      <c r="G68" s="30">
        <v>0.86483775630522353</v>
      </c>
    </row>
    <row r="69" spans="2:7" ht="14.4" x14ac:dyDescent="0.3">
      <c r="B69" s="27" t="s">
        <v>315</v>
      </c>
      <c r="C69" s="28" t="s">
        <v>316</v>
      </c>
      <c r="D69" s="28" t="s">
        <v>349</v>
      </c>
      <c r="E69" s="28" t="s">
        <v>350</v>
      </c>
      <c r="F69" s="29">
        <v>3.8296499092147065E-2</v>
      </c>
      <c r="G69" s="30">
        <v>2.7561265689682458E-2</v>
      </c>
    </row>
    <row r="70" spans="2:7" ht="14.4" x14ac:dyDescent="0.3">
      <c r="B70" s="27" t="s">
        <v>315</v>
      </c>
      <c r="C70" s="28" t="s">
        <v>316</v>
      </c>
      <c r="D70" s="28" t="s">
        <v>469</v>
      </c>
      <c r="E70" s="28" t="s">
        <v>470</v>
      </c>
      <c r="F70" s="29">
        <v>1.2793704825269115E-2</v>
      </c>
      <c r="G70" s="30">
        <v>7.3860823137272937E-3</v>
      </c>
    </row>
    <row r="71" spans="2:7" ht="14.4" x14ac:dyDescent="0.3">
      <c r="B71" s="27" t="s">
        <v>315</v>
      </c>
      <c r="C71" s="28" t="s">
        <v>316</v>
      </c>
      <c r="D71" s="28" t="s">
        <v>443</v>
      </c>
      <c r="E71" s="28" t="s">
        <v>444</v>
      </c>
      <c r="F71" s="29">
        <v>5.4401855738429247E-3</v>
      </c>
      <c r="G71" s="30">
        <v>6.0334134725816592E-3</v>
      </c>
    </row>
    <row r="72" spans="2:7" ht="14.4" x14ac:dyDescent="0.3">
      <c r="B72" s="27" t="s">
        <v>315</v>
      </c>
      <c r="C72" s="28" t="s">
        <v>316</v>
      </c>
      <c r="D72" s="28" t="s">
        <v>569</v>
      </c>
      <c r="E72" s="28" t="s">
        <v>570</v>
      </c>
      <c r="F72" s="29">
        <v>4.9304362649322713E-3</v>
      </c>
      <c r="G72" s="30">
        <v>2.8788876468156138E-3</v>
      </c>
    </row>
    <row r="73" spans="2:7" ht="14.4" x14ac:dyDescent="0.3">
      <c r="B73" s="27" t="s">
        <v>315</v>
      </c>
      <c r="C73" s="28" t="s">
        <v>316</v>
      </c>
      <c r="D73" s="28" t="s">
        <v>723</v>
      </c>
      <c r="E73" s="28" t="s">
        <v>724</v>
      </c>
      <c r="F73" s="29">
        <v>5.8495769256850939E-2</v>
      </c>
      <c r="G73" s="30">
        <v>3.9628092634845777E-2</v>
      </c>
    </row>
    <row r="74" spans="2:7" ht="14.4" x14ac:dyDescent="0.3">
      <c r="B74" s="27" t="s">
        <v>315</v>
      </c>
      <c r="C74" s="28" t="s">
        <v>316</v>
      </c>
      <c r="D74" s="28" t="s">
        <v>761</v>
      </c>
      <c r="E74" s="28" t="s">
        <v>762</v>
      </c>
      <c r="F74" s="29">
        <v>4.3375048694974667E-2</v>
      </c>
      <c r="G74" s="30">
        <v>2.7280523100010726E-2</v>
      </c>
    </row>
    <row r="75" spans="2:7" ht="14.4" x14ac:dyDescent="0.3">
      <c r="B75" s="27" t="s">
        <v>321</v>
      </c>
      <c r="C75" s="28" t="s">
        <v>322</v>
      </c>
      <c r="D75" s="28" t="s">
        <v>319</v>
      </c>
      <c r="E75" s="28" t="s">
        <v>320</v>
      </c>
      <c r="F75" s="29">
        <v>0.97851964670305591</v>
      </c>
      <c r="G75" s="30">
        <v>0.99703442381714324</v>
      </c>
    </row>
    <row r="76" spans="2:7" ht="14.4" x14ac:dyDescent="0.3">
      <c r="B76" s="27" t="s">
        <v>321</v>
      </c>
      <c r="C76" s="28" t="s">
        <v>322</v>
      </c>
      <c r="D76" s="28" t="s">
        <v>861</v>
      </c>
      <c r="E76" s="28" t="s">
        <v>862</v>
      </c>
      <c r="F76" s="29">
        <v>9.6724032905632761E-4</v>
      </c>
      <c r="G76" s="30">
        <v>1.5968487138459959E-3</v>
      </c>
    </row>
    <row r="77" spans="2:7" ht="14.4" x14ac:dyDescent="0.3">
      <c r="B77" s="27" t="s">
        <v>321</v>
      </c>
      <c r="C77" s="28" t="s">
        <v>322</v>
      </c>
      <c r="D77" s="28" t="s">
        <v>929</v>
      </c>
      <c r="E77" s="28" t="s">
        <v>930</v>
      </c>
      <c r="F77" s="29">
        <v>2.5043650023809107E-3</v>
      </c>
      <c r="G77" s="30">
        <v>1.3687274690108535E-3</v>
      </c>
    </row>
    <row r="78" spans="2:7" ht="14.4" x14ac:dyDescent="0.3">
      <c r="B78" s="27" t="s">
        <v>324</v>
      </c>
      <c r="C78" s="28" t="s">
        <v>325</v>
      </c>
      <c r="D78" s="28" t="s">
        <v>246</v>
      </c>
      <c r="E78" s="28" t="s">
        <v>247</v>
      </c>
      <c r="F78" s="29">
        <v>1.3446126016319147E-3</v>
      </c>
      <c r="G78" s="30">
        <v>0</v>
      </c>
    </row>
    <row r="79" spans="2:7" ht="14.4" x14ac:dyDescent="0.3">
      <c r="B79" s="27" t="s">
        <v>324</v>
      </c>
      <c r="C79" s="28" t="s">
        <v>325</v>
      </c>
      <c r="D79" s="28" t="s">
        <v>698</v>
      </c>
      <c r="E79" s="28" t="s">
        <v>699</v>
      </c>
      <c r="F79" s="29">
        <v>0.49321575368059184</v>
      </c>
      <c r="G79" s="30">
        <v>1</v>
      </c>
    </row>
    <row r="80" spans="2:7" ht="14.4" x14ac:dyDescent="0.3">
      <c r="B80" s="27" t="s">
        <v>326</v>
      </c>
      <c r="C80" s="28" t="s">
        <v>327</v>
      </c>
      <c r="D80" s="28" t="s">
        <v>264</v>
      </c>
      <c r="E80" s="28" t="s">
        <v>265</v>
      </c>
      <c r="F80" s="29">
        <v>1.8261383206183077E-3</v>
      </c>
      <c r="G80" s="30">
        <v>1.2676796553297408E-3</v>
      </c>
    </row>
    <row r="81" spans="2:7" ht="14.4" x14ac:dyDescent="0.3">
      <c r="B81" s="27" t="s">
        <v>326</v>
      </c>
      <c r="C81" s="28" t="s">
        <v>327</v>
      </c>
      <c r="D81" s="28" t="s">
        <v>365</v>
      </c>
      <c r="E81" s="28" t="s">
        <v>366</v>
      </c>
      <c r="F81" s="29">
        <v>0.94581733489177533</v>
      </c>
      <c r="G81" s="30">
        <v>0.95103118087680683</v>
      </c>
    </row>
    <row r="82" spans="2:7" ht="14.4" x14ac:dyDescent="0.3">
      <c r="B82" s="27" t="s">
        <v>326</v>
      </c>
      <c r="C82" s="28" t="s">
        <v>327</v>
      </c>
      <c r="D82" s="28" t="s">
        <v>507</v>
      </c>
      <c r="E82" s="28" t="s">
        <v>508</v>
      </c>
      <c r="F82" s="29">
        <v>1.1845924914009709E-2</v>
      </c>
      <c r="G82" s="30">
        <v>1.4022442838909389E-2</v>
      </c>
    </row>
    <row r="83" spans="2:7" ht="14.4" x14ac:dyDescent="0.3">
      <c r="B83" s="27" t="s">
        <v>326</v>
      </c>
      <c r="C83" s="28" t="s">
        <v>327</v>
      </c>
      <c r="D83" s="28" t="s">
        <v>717</v>
      </c>
      <c r="E83" s="28" t="s">
        <v>718</v>
      </c>
      <c r="F83" s="29">
        <v>1.4042354153391452E-2</v>
      </c>
      <c r="G83" s="30">
        <v>1.1963546268863591E-2</v>
      </c>
    </row>
    <row r="84" spans="2:7" ht="14.4" x14ac:dyDescent="0.3">
      <c r="B84" s="27" t="s">
        <v>326</v>
      </c>
      <c r="C84" s="28" t="s">
        <v>327</v>
      </c>
      <c r="D84" s="28" t="s">
        <v>767</v>
      </c>
      <c r="E84" s="28" t="s">
        <v>768</v>
      </c>
      <c r="F84" s="29">
        <v>1.410264870717573E-3</v>
      </c>
      <c r="G84" s="30">
        <v>1.6661757656611857E-3</v>
      </c>
    </row>
    <row r="85" spans="2:7" ht="14.4" x14ac:dyDescent="0.3">
      <c r="B85" s="27" t="s">
        <v>326</v>
      </c>
      <c r="C85" s="28" t="s">
        <v>327</v>
      </c>
      <c r="D85" s="28" t="s">
        <v>775</v>
      </c>
      <c r="E85" s="28" t="s">
        <v>776</v>
      </c>
      <c r="F85" s="29">
        <v>1.9259973043356284E-2</v>
      </c>
      <c r="G85" s="30">
        <v>1.8238416180097139E-2</v>
      </c>
    </row>
    <row r="86" spans="2:7" ht="14.4" x14ac:dyDescent="0.3">
      <c r="B86" s="27" t="s">
        <v>326</v>
      </c>
      <c r="C86" s="28" t="s">
        <v>327</v>
      </c>
      <c r="D86" s="28" t="s">
        <v>763</v>
      </c>
      <c r="E86" s="28" t="s">
        <v>764</v>
      </c>
      <c r="F86" s="29">
        <v>1.2771652228113521E-3</v>
      </c>
      <c r="G86" s="30">
        <v>1.8105584143319989E-3</v>
      </c>
    </row>
    <row r="87" spans="2:7" ht="14.4" x14ac:dyDescent="0.3">
      <c r="B87" s="27" t="s">
        <v>329</v>
      </c>
      <c r="C87" s="28" t="s">
        <v>330</v>
      </c>
      <c r="D87" s="28" t="s">
        <v>255</v>
      </c>
      <c r="E87" s="28" t="s">
        <v>256</v>
      </c>
      <c r="F87" s="29">
        <v>5.8695806784950788E-3</v>
      </c>
      <c r="G87" s="30">
        <v>5.0698596302941289E-3</v>
      </c>
    </row>
    <row r="88" spans="2:7" ht="14.4" x14ac:dyDescent="0.3">
      <c r="B88" s="27" t="s">
        <v>329</v>
      </c>
      <c r="C88" s="28" t="s">
        <v>330</v>
      </c>
      <c r="D88" s="28" t="s">
        <v>700</v>
      </c>
      <c r="E88" s="28" t="s">
        <v>701</v>
      </c>
      <c r="F88" s="29">
        <v>0.9440263853285501</v>
      </c>
      <c r="G88" s="30">
        <v>0.94949473048980348</v>
      </c>
    </row>
    <row r="89" spans="2:7" ht="14.4" x14ac:dyDescent="0.3">
      <c r="B89" s="27" t="s">
        <v>329</v>
      </c>
      <c r="C89" s="28" t="s">
        <v>330</v>
      </c>
      <c r="D89" s="28" t="s">
        <v>696</v>
      </c>
      <c r="E89" s="28" t="s">
        <v>697</v>
      </c>
      <c r="F89" s="29">
        <v>1.402837105445243E-2</v>
      </c>
      <c r="G89" s="30">
        <v>1.1612255111867555E-2</v>
      </c>
    </row>
    <row r="90" spans="2:7" ht="14.4" x14ac:dyDescent="0.3">
      <c r="B90" s="27" t="s">
        <v>329</v>
      </c>
      <c r="C90" s="28" t="s">
        <v>330</v>
      </c>
      <c r="D90" s="28" t="s">
        <v>729</v>
      </c>
      <c r="E90" s="28" t="s">
        <v>730</v>
      </c>
      <c r="F90" s="29">
        <v>1.1991429362208959E-2</v>
      </c>
      <c r="G90" s="30">
        <v>1.3933983417258844E-2</v>
      </c>
    </row>
    <row r="91" spans="2:7" ht="14.4" x14ac:dyDescent="0.3">
      <c r="B91" s="27" t="s">
        <v>329</v>
      </c>
      <c r="C91" s="28" t="s">
        <v>330</v>
      </c>
      <c r="D91" s="28" t="s">
        <v>731</v>
      </c>
      <c r="E91" s="28" t="s">
        <v>732</v>
      </c>
      <c r="F91" s="29">
        <v>7.3511236946940299E-3</v>
      </c>
      <c r="G91" s="30">
        <v>4.1375547232264985E-3</v>
      </c>
    </row>
    <row r="92" spans="2:7" ht="14.4" x14ac:dyDescent="0.3">
      <c r="B92" s="27" t="s">
        <v>329</v>
      </c>
      <c r="C92" s="28" t="s">
        <v>330</v>
      </c>
      <c r="D92" s="28" t="s">
        <v>785</v>
      </c>
      <c r="E92" s="28" t="s">
        <v>786</v>
      </c>
      <c r="F92" s="29">
        <v>1.2757645708978161E-2</v>
      </c>
      <c r="G92" s="30">
        <v>6.7501766139625319E-3</v>
      </c>
    </row>
    <row r="93" spans="2:7" ht="14.4" x14ac:dyDescent="0.3">
      <c r="B93" s="27" t="s">
        <v>329</v>
      </c>
      <c r="C93" s="28" t="s">
        <v>330</v>
      </c>
      <c r="D93" s="28" t="s">
        <v>795</v>
      </c>
      <c r="E93" s="28" t="s">
        <v>796</v>
      </c>
      <c r="F93" s="29">
        <v>1.2280907438888562E-3</v>
      </c>
      <c r="G93" s="30">
        <v>1.5140920777571205E-3</v>
      </c>
    </row>
    <row r="94" spans="2:7" ht="14.4" x14ac:dyDescent="0.3">
      <c r="B94" s="27" t="s">
        <v>329</v>
      </c>
      <c r="C94" s="28" t="s">
        <v>330</v>
      </c>
      <c r="D94" s="28" t="s">
        <v>801</v>
      </c>
      <c r="E94" s="28" t="s">
        <v>802</v>
      </c>
      <c r="F94" s="29">
        <v>5.5872098196830498E-3</v>
      </c>
      <c r="G94" s="30">
        <v>7.4873479358299605E-3</v>
      </c>
    </row>
    <row r="95" spans="2:7" ht="14.4" x14ac:dyDescent="0.3">
      <c r="B95" s="27" t="s">
        <v>331</v>
      </c>
      <c r="C95" s="28" t="s">
        <v>332</v>
      </c>
      <c r="D95" s="28" t="s">
        <v>292</v>
      </c>
      <c r="E95" s="28" t="s">
        <v>293</v>
      </c>
      <c r="F95" s="29">
        <v>7.685899243728261E-3</v>
      </c>
      <c r="G95" s="30">
        <v>1.1680723603830843E-2</v>
      </c>
    </row>
    <row r="96" spans="2:7" ht="14.4" x14ac:dyDescent="0.3">
      <c r="B96" s="27" t="s">
        <v>331</v>
      </c>
      <c r="C96" s="28" t="s">
        <v>332</v>
      </c>
      <c r="D96" s="28" t="s">
        <v>499</v>
      </c>
      <c r="E96" s="28" t="s">
        <v>500</v>
      </c>
      <c r="F96" s="29">
        <v>0.94023146669287683</v>
      </c>
      <c r="G96" s="30">
        <v>0.94255212233476526</v>
      </c>
    </row>
    <row r="97" spans="2:7" ht="14.4" x14ac:dyDescent="0.3">
      <c r="B97" s="27" t="s">
        <v>331</v>
      </c>
      <c r="C97" s="28" t="s">
        <v>332</v>
      </c>
      <c r="D97" s="28" t="s">
        <v>769</v>
      </c>
      <c r="E97" s="28" t="s">
        <v>770</v>
      </c>
      <c r="F97" s="29">
        <v>0</v>
      </c>
      <c r="G97" s="30">
        <v>1.5222874709336694E-3</v>
      </c>
    </row>
    <row r="98" spans="2:7" ht="14.4" x14ac:dyDescent="0.3">
      <c r="B98" s="27" t="s">
        <v>331</v>
      </c>
      <c r="C98" s="28" t="s">
        <v>332</v>
      </c>
      <c r="D98" s="28" t="s">
        <v>546</v>
      </c>
      <c r="E98" s="28" t="s">
        <v>547</v>
      </c>
      <c r="F98" s="29">
        <v>4.4118405889334179E-3</v>
      </c>
      <c r="G98" s="30">
        <v>5.0545855831001449E-3</v>
      </c>
    </row>
    <row r="99" spans="2:7" ht="14.4" x14ac:dyDescent="0.3">
      <c r="B99" s="27" t="s">
        <v>331</v>
      </c>
      <c r="C99" s="28" t="s">
        <v>332</v>
      </c>
      <c r="D99" s="28" t="s">
        <v>781</v>
      </c>
      <c r="E99" s="28" t="s">
        <v>782</v>
      </c>
      <c r="F99" s="29">
        <v>6.5211942730035409E-3</v>
      </c>
      <c r="G99" s="30">
        <v>2.0509005635912184E-2</v>
      </c>
    </row>
    <row r="100" spans="2:7" ht="14.4" x14ac:dyDescent="0.3">
      <c r="B100" s="27" t="s">
        <v>331</v>
      </c>
      <c r="C100" s="28" t="s">
        <v>332</v>
      </c>
      <c r="D100" s="28" t="s">
        <v>811</v>
      </c>
      <c r="E100" s="28" t="s">
        <v>812</v>
      </c>
      <c r="F100" s="29">
        <v>1.3980393530381177E-2</v>
      </c>
      <c r="G100" s="30">
        <v>1.8681275371457844E-2</v>
      </c>
    </row>
    <row r="101" spans="2:7" ht="14.4" x14ac:dyDescent="0.3">
      <c r="B101" s="27" t="s">
        <v>335</v>
      </c>
      <c r="C101" s="28" t="s">
        <v>336</v>
      </c>
      <c r="D101" s="28" t="s">
        <v>333</v>
      </c>
      <c r="E101" s="28" t="s">
        <v>334</v>
      </c>
      <c r="F101" s="29">
        <v>4.2199045856095834E-3</v>
      </c>
      <c r="G101" s="30">
        <v>6.4022942315420297E-3</v>
      </c>
    </row>
    <row r="102" spans="2:7" ht="14.4" x14ac:dyDescent="0.3">
      <c r="B102" s="27" t="s">
        <v>335</v>
      </c>
      <c r="C102" s="28" t="s">
        <v>336</v>
      </c>
      <c r="D102" s="28" t="s">
        <v>702</v>
      </c>
      <c r="E102" s="28" t="s">
        <v>703</v>
      </c>
      <c r="F102" s="29">
        <v>0.98417538868463028</v>
      </c>
      <c r="G102" s="30">
        <v>0.98890786541482478</v>
      </c>
    </row>
    <row r="103" spans="2:7" ht="14.4" x14ac:dyDescent="0.3">
      <c r="B103" s="27" t="s">
        <v>335</v>
      </c>
      <c r="C103" s="28" t="s">
        <v>336</v>
      </c>
      <c r="D103" s="28" t="s">
        <v>765</v>
      </c>
      <c r="E103" s="28" t="s">
        <v>766</v>
      </c>
      <c r="F103" s="29">
        <v>2.8858922250430863E-3</v>
      </c>
      <c r="G103" s="30">
        <v>3.2650787272129468E-3</v>
      </c>
    </row>
    <row r="104" spans="2:7" ht="14.4" x14ac:dyDescent="0.3">
      <c r="B104" s="27" t="s">
        <v>335</v>
      </c>
      <c r="C104" s="28" t="s">
        <v>336</v>
      </c>
      <c r="D104" s="28" t="s">
        <v>546</v>
      </c>
      <c r="E104" s="28" t="s">
        <v>547</v>
      </c>
      <c r="F104" s="29">
        <v>1.3416123428335541E-3</v>
      </c>
      <c r="G104" s="30">
        <v>1.4247616264201949E-3</v>
      </c>
    </row>
    <row r="105" spans="2:7" ht="14.4" x14ac:dyDescent="0.3">
      <c r="B105" s="27" t="s">
        <v>337</v>
      </c>
      <c r="C105" s="28" t="s">
        <v>338</v>
      </c>
      <c r="D105" s="28" t="s">
        <v>255</v>
      </c>
      <c r="E105" s="28" t="s">
        <v>256</v>
      </c>
      <c r="F105" s="29">
        <v>1.0885708428684386E-2</v>
      </c>
      <c r="G105" s="30">
        <v>7.2733981472681434E-3</v>
      </c>
    </row>
    <row r="106" spans="2:7" ht="14.4" x14ac:dyDescent="0.3">
      <c r="B106" s="27" t="s">
        <v>337</v>
      </c>
      <c r="C106" s="28" t="s">
        <v>338</v>
      </c>
      <c r="D106" s="28" t="s">
        <v>489</v>
      </c>
      <c r="E106" s="28" t="s">
        <v>490</v>
      </c>
      <c r="F106" s="29">
        <v>0.71795308212496212</v>
      </c>
      <c r="G106" s="30">
        <v>0.96688116016570602</v>
      </c>
    </row>
    <row r="107" spans="2:7" ht="14.4" x14ac:dyDescent="0.3">
      <c r="B107" s="27" t="s">
        <v>337</v>
      </c>
      <c r="C107" s="28" t="s">
        <v>338</v>
      </c>
      <c r="D107" s="28" t="s">
        <v>931</v>
      </c>
      <c r="E107" s="28" t="s">
        <v>932</v>
      </c>
      <c r="F107" s="29">
        <v>8.3645054031587698E-3</v>
      </c>
      <c r="G107" s="30">
        <v>6.9756975697569754E-3</v>
      </c>
    </row>
    <row r="108" spans="2:7" ht="14.4" x14ac:dyDescent="0.3">
      <c r="B108" s="27" t="s">
        <v>337</v>
      </c>
      <c r="C108" s="28" t="s">
        <v>338</v>
      </c>
      <c r="D108" s="28" t="s">
        <v>933</v>
      </c>
      <c r="E108" s="28" t="s">
        <v>934</v>
      </c>
      <c r="F108" s="29">
        <v>3.4629696314968194E-3</v>
      </c>
      <c r="G108" s="30">
        <v>0</v>
      </c>
    </row>
    <row r="109" spans="2:7" ht="14.4" x14ac:dyDescent="0.3">
      <c r="B109" s="27" t="s">
        <v>337</v>
      </c>
      <c r="C109" s="28" t="s">
        <v>338</v>
      </c>
      <c r="D109" s="28" t="s">
        <v>935</v>
      </c>
      <c r="E109" s="28" t="s">
        <v>936</v>
      </c>
      <c r="F109" s="29">
        <v>2.3634968192342396E-3</v>
      </c>
      <c r="G109" s="30">
        <v>1.0286742960010288E-3</v>
      </c>
    </row>
    <row r="110" spans="2:7" ht="14.4" x14ac:dyDescent="0.3">
      <c r="B110" s="27" t="s">
        <v>337</v>
      </c>
      <c r="C110" s="28" t="s">
        <v>338</v>
      </c>
      <c r="D110" s="28" t="s">
        <v>937</v>
      </c>
      <c r="E110" s="28" t="s">
        <v>938</v>
      </c>
      <c r="F110" s="29">
        <v>1.5782903849113392E-2</v>
      </c>
      <c r="G110" s="30">
        <v>3.8701075076451744E-3</v>
      </c>
    </row>
    <row r="111" spans="2:7" ht="14.4" x14ac:dyDescent="0.3">
      <c r="B111" s="27" t="s">
        <v>337</v>
      </c>
      <c r="C111" s="28" t="s">
        <v>338</v>
      </c>
      <c r="D111" s="28" t="s">
        <v>939</v>
      </c>
      <c r="E111" s="28" t="s">
        <v>940</v>
      </c>
      <c r="F111" s="29">
        <v>4.002049869480967E-2</v>
      </c>
      <c r="G111" s="30">
        <v>1.3970962313622668E-2</v>
      </c>
    </row>
    <row r="112" spans="2:7" ht="14.4" x14ac:dyDescent="0.3">
      <c r="B112" s="27" t="s">
        <v>339</v>
      </c>
      <c r="C112" s="28" t="s">
        <v>340</v>
      </c>
      <c r="D112" s="28" t="s">
        <v>228</v>
      </c>
      <c r="E112" s="28" t="s">
        <v>229</v>
      </c>
      <c r="F112" s="29">
        <v>1.8004340967585071E-3</v>
      </c>
      <c r="G112" s="30">
        <v>2.8554982449408022E-3</v>
      </c>
    </row>
    <row r="113" spans="2:7" ht="14.4" x14ac:dyDescent="0.3">
      <c r="B113" s="27" t="s">
        <v>339</v>
      </c>
      <c r="C113" s="28" t="s">
        <v>340</v>
      </c>
      <c r="D113" s="28" t="s">
        <v>393</v>
      </c>
      <c r="E113" s="28" t="s">
        <v>394</v>
      </c>
      <c r="F113" s="29">
        <v>1.3009305984916519E-2</v>
      </c>
      <c r="G113" s="30">
        <v>1.8476089434656496E-2</v>
      </c>
    </row>
    <row r="114" spans="2:7" ht="14.4" x14ac:dyDescent="0.3">
      <c r="B114" s="27" t="s">
        <v>339</v>
      </c>
      <c r="C114" s="28" t="s">
        <v>340</v>
      </c>
      <c r="D114" s="28" t="s">
        <v>349</v>
      </c>
      <c r="E114" s="28" t="s">
        <v>350</v>
      </c>
      <c r="F114" s="29">
        <v>0.83887029051293671</v>
      </c>
      <c r="G114" s="30">
        <v>0.88993728437978514</v>
      </c>
    </row>
    <row r="115" spans="2:7" ht="14.4" x14ac:dyDescent="0.3">
      <c r="B115" s="27" t="s">
        <v>339</v>
      </c>
      <c r="C115" s="28" t="s">
        <v>340</v>
      </c>
      <c r="D115" s="28" t="s">
        <v>469</v>
      </c>
      <c r="E115" s="28" t="s">
        <v>470</v>
      </c>
      <c r="F115" s="29">
        <v>5.638248491412657E-2</v>
      </c>
      <c r="G115" s="30">
        <v>4.7982904632378115E-2</v>
      </c>
    </row>
    <row r="116" spans="2:7" ht="14.4" x14ac:dyDescent="0.3">
      <c r="B116" s="27" t="s">
        <v>339</v>
      </c>
      <c r="C116" s="28" t="s">
        <v>340</v>
      </c>
      <c r="D116" s="28" t="s">
        <v>569</v>
      </c>
      <c r="E116" s="28" t="s">
        <v>570</v>
      </c>
      <c r="F116" s="29">
        <v>2.7187334723296742E-3</v>
      </c>
      <c r="G116" s="30">
        <v>2.3400789306365997E-3</v>
      </c>
    </row>
    <row r="117" spans="2:7" ht="14.4" x14ac:dyDescent="0.3">
      <c r="B117" s="27" t="s">
        <v>339</v>
      </c>
      <c r="C117" s="28" t="s">
        <v>340</v>
      </c>
      <c r="D117" s="28" t="s">
        <v>721</v>
      </c>
      <c r="E117" s="28" t="s">
        <v>722</v>
      </c>
      <c r="F117" s="29">
        <v>4.7217911771225895E-3</v>
      </c>
      <c r="G117" s="30">
        <v>5.6094175009311405E-3</v>
      </c>
    </row>
    <row r="118" spans="2:7" ht="14.4" x14ac:dyDescent="0.3">
      <c r="B118" s="27" t="s">
        <v>339</v>
      </c>
      <c r="C118" s="28" t="s">
        <v>340</v>
      </c>
      <c r="D118" s="28" t="s">
        <v>759</v>
      </c>
      <c r="E118" s="28" t="s">
        <v>760</v>
      </c>
      <c r="F118" s="29">
        <v>3.2280788828005232E-2</v>
      </c>
      <c r="G118" s="30">
        <v>3.0342020217980988E-2</v>
      </c>
    </row>
    <row r="119" spans="2:7" ht="14.4" x14ac:dyDescent="0.3">
      <c r="B119" s="27" t="s">
        <v>339</v>
      </c>
      <c r="C119" s="28" t="s">
        <v>340</v>
      </c>
      <c r="D119" s="28" t="s">
        <v>761</v>
      </c>
      <c r="E119" s="28" t="s">
        <v>762</v>
      </c>
      <c r="F119" s="29">
        <v>2.6498182054278657E-3</v>
      </c>
      <c r="G119" s="30">
        <v>2.4567066586908349E-3</v>
      </c>
    </row>
    <row r="120" spans="2:7" ht="14.4" x14ac:dyDescent="0.3">
      <c r="B120" s="27" t="s">
        <v>341</v>
      </c>
      <c r="C120" s="28" t="s">
        <v>342</v>
      </c>
      <c r="D120" s="28" t="s">
        <v>255</v>
      </c>
      <c r="E120" s="28" t="s">
        <v>256</v>
      </c>
      <c r="F120" s="29">
        <v>0.566996054872003</v>
      </c>
      <c r="G120" s="30">
        <v>0.95022365874863279</v>
      </c>
    </row>
    <row r="121" spans="2:7" ht="14.4" x14ac:dyDescent="0.3">
      <c r="B121" s="27" t="s">
        <v>341</v>
      </c>
      <c r="C121" s="28" t="s">
        <v>342</v>
      </c>
      <c r="D121" s="28" t="s">
        <v>700</v>
      </c>
      <c r="E121" s="28" t="s">
        <v>701</v>
      </c>
      <c r="F121" s="29">
        <v>7.9023053031133175E-3</v>
      </c>
      <c r="G121" s="30">
        <v>1.5421235662001851E-2</v>
      </c>
    </row>
    <row r="122" spans="2:7" ht="14.4" x14ac:dyDescent="0.3">
      <c r="B122" s="27" t="s">
        <v>341</v>
      </c>
      <c r="C122" s="28" t="s">
        <v>342</v>
      </c>
      <c r="D122" s="28" t="s">
        <v>931</v>
      </c>
      <c r="E122" s="28" t="s">
        <v>932</v>
      </c>
      <c r="F122" s="29">
        <v>2.7501809991151154E-3</v>
      </c>
      <c r="G122" s="30">
        <v>5.7527273747090329E-3</v>
      </c>
    </row>
    <row r="123" spans="2:7" ht="14.4" x14ac:dyDescent="0.3">
      <c r="B123" s="27" t="s">
        <v>341</v>
      </c>
      <c r="C123" s="28" t="s">
        <v>342</v>
      </c>
      <c r="D123" s="28" t="s">
        <v>729</v>
      </c>
      <c r="E123" s="28" t="s">
        <v>730</v>
      </c>
      <c r="F123" s="29">
        <v>3.8515003280850091E-3</v>
      </c>
      <c r="G123" s="30">
        <v>8.6834282188630561E-3</v>
      </c>
    </row>
    <row r="124" spans="2:7" ht="14.4" x14ac:dyDescent="0.3">
      <c r="B124" s="27" t="s">
        <v>341</v>
      </c>
      <c r="C124" s="28" t="s">
        <v>342</v>
      </c>
      <c r="D124" s="28" t="s">
        <v>779</v>
      </c>
      <c r="E124" s="28" t="s">
        <v>780</v>
      </c>
      <c r="F124" s="29">
        <v>2.3152167372935989E-2</v>
      </c>
      <c r="G124" s="30">
        <v>1.8884791205092968E-2</v>
      </c>
    </row>
    <row r="125" spans="2:7" ht="14.4" x14ac:dyDescent="0.3">
      <c r="B125" s="27" t="s">
        <v>341</v>
      </c>
      <c r="C125" s="28" t="s">
        <v>342</v>
      </c>
      <c r="D125" s="28" t="s">
        <v>785</v>
      </c>
      <c r="E125" s="28" t="s">
        <v>786</v>
      </c>
      <c r="F125" s="29">
        <v>1.0073622816243462E-3</v>
      </c>
      <c r="G125" s="30">
        <v>1.0341587907002831E-3</v>
      </c>
    </row>
    <row r="126" spans="2:7" ht="14.4" x14ac:dyDescent="0.3">
      <c r="B126" s="27" t="s">
        <v>345</v>
      </c>
      <c r="C126" s="28" t="s">
        <v>346</v>
      </c>
      <c r="D126" s="28" t="s">
        <v>343</v>
      </c>
      <c r="E126" s="28" t="s">
        <v>344</v>
      </c>
      <c r="F126" s="29">
        <v>0.96382765820288063</v>
      </c>
      <c r="G126" s="30">
        <v>0.50237840304716441</v>
      </c>
    </row>
    <row r="127" spans="2:7" ht="14.4" x14ac:dyDescent="0.3">
      <c r="B127" s="27" t="s">
        <v>345</v>
      </c>
      <c r="C127" s="28" t="s">
        <v>346</v>
      </c>
      <c r="D127" s="28" t="s">
        <v>705</v>
      </c>
      <c r="E127" s="28" t="s">
        <v>706</v>
      </c>
      <c r="F127" s="29">
        <v>3.6159306398759082E-3</v>
      </c>
      <c r="G127" s="30">
        <v>2.6479637509810761E-3</v>
      </c>
    </row>
    <row r="128" spans="2:7" ht="14.4" x14ac:dyDescent="0.3">
      <c r="B128" s="27" t="s">
        <v>345</v>
      </c>
      <c r="C128" s="28" t="s">
        <v>346</v>
      </c>
      <c r="D128" s="28" t="s">
        <v>620</v>
      </c>
      <c r="E128" s="28" t="s">
        <v>621</v>
      </c>
      <c r="F128" s="29">
        <v>1.1363428005647335E-2</v>
      </c>
      <c r="G128" s="30">
        <v>6.2161952070853097E-3</v>
      </c>
    </row>
    <row r="129" spans="2:7" ht="14.4" x14ac:dyDescent="0.3">
      <c r="B129" s="27" t="s">
        <v>345</v>
      </c>
      <c r="C129" s="28" t="s">
        <v>346</v>
      </c>
      <c r="D129" s="28" t="s">
        <v>636</v>
      </c>
      <c r="E129" s="28" t="s">
        <v>637</v>
      </c>
      <c r="F129" s="29">
        <v>9.3162283430610554E-4</v>
      </c>
      <c r="G129" s="30">
        <v>0</v>
      </c>
    </row>
    <row r="130" spans="2:7" ht="14.4" x14ac:dyDescent="0.3">
      <c r="B130" s="27" t="s">
        <v>345</v>
      </c>
      <c r="C130" s="28" t="s">
        <v>346</v>
      </c>
      <c r="D130" s="28" t="s">
        <v>941</v>
      </c>
      <c r="E130" s="28" t="s">
        <v>942</v>
      </c>
      <c r="F130" s="29">
        <v>0.98622669976152233</v>
      </c>
      <c r="G130" s="30">
        <v>0.45731537599329991</v>
      </c>
    </row>
    <row r="131" spans="2:7" ht="14.4" x14ac:dyDescent="0.3">
      <c r="B131" s="27" t="s">
        <v>345</v>
      </c>
      <c r="C131" s="28" t="s">
        <v>346</v>
      </c>
      <c r="D131" s="28" t="s">
        <v>827</v>
      </c>
      <c r="E131" s="28" t="s">
        <v>828</v>
      </c>
      <c r="F131" s="29">
        <v>1.5921059818843723E-2</v>
      </c>
      <c r="G131" s="30">
        <v>1.242486778987806E-2</v>
      </c>
    </row>
    <row r="132" spans="2:7" ht="14.4" x14ac:dyDescent="0.3">
      <c r="B132" s="27" t="s">
        <v>345</v>
      </c>
      <c r="C132" s="28" t="s">
        <v>346</v>
      </c>
      <c r="D132" s="28" t="s">
        <v>847</v>
      </c>
      <c r="E132" s="28" t="s">
        <v>848</v>
      </c>
      <c r="F132" s="29">
        <v>1.5629534430579163E-3</v>
      </c>
      <c r="G132" s="30">
        <v>9.4534311943169096E-4</v>
      </c>
    </row>
    <row r="133" spans="2:7" ht="14.4" x14ac:dyDescent="0.3">
      <c r="B133" s="27" t="s">
        <v>345</v>
      </c>
      <c r="C133" s="28" t="s">
        <v>346</v>
      </c>
      <c r="D133" s="28" t="s">
        <v>943</v>
      </c>
      <c r="E133" s="28" t="s">
        <v>944</v>
      </c>
      <c r="F133" s="29">
        <v>6.2060405461315683E-3</v>
      </c>
      <c r="G133" s="30">
        <v>1.6549773443631725E-3</v>
      </c>
    </row>
    <row r="134" spans="2:7" ht="14.4" x14ac:dyDescent="0.3">
      <c r="B134" s="27" t="s">
        <v>345</v>
      </c>
      <c r="C134" s="28" t="s">
        <v>346</v>
      </c>
      <c r="D134" s="28" t="s">
        <v>857</v>
      </c>
      <c r="E134" s="28" t="s">
        <v>858</v>
      </c>
      <c r="F134" s="29">
        <v>7.3273030471474052E-3</v>
      </c>
      <c r="G134" s="30">
        <v>3.9995285822109995E-3</v>
      </c>
    </row>
    <row r="135" spans="2:7" ht="14.4" x14ac:dyDescent="0.3">
      <c r="B135" s="27" t="s">
        <v>345</v>
      </c>
      <c r="C135" s="28" t="s">
        <v>346</v>
      </c>
      <c r="D135" s="28" t="s">
        <v>677</v>
      </c>
      <c r="E135" s="28" t="s">
        <v>678</v>
      </c>
      <c r="F135" s="29">
        <v>1.9336800837199134E-2</v>
      </c>
      <c r="G135" s="30">
        <v>1.24173451655855E-2</v>
      </c>
    </row>
    <row r="136" spans="2:7" ht="14.4" x14ac:dyDescent="0.3">
      <c r="B136" s="27" t="s">
        <v>347</v>
      </c>
      <c r="C136" s="28" t="s">
        <v>348</v>
      </c>
      <c r="D136" s="28" t="s">
        <v>343</v>
      </c>
      <c r="E136" s="28" t="s">
        <v>344</v>
      </c>
      <c r="F136" s="29">
        <v>1.1670980343105654E-2</v>
      </c>
      <c r="G136" s="30">
        <v>6.7564368568365065E-3</v>
      </c>
    </row>
    <row r="137" spans="2:7" ht="14.4" x14ac:dyDescent="0.3">
      <c r="B137" s="27" t="s">
        <v>347</v>
      </c>
      <c r="C137" s="28" t="s">
        <v>348</v>
      </c>
      <c r="D137" s="28" t="s">
        <v>420</v>
      </c>
      <c r="E137" s="28" t="s">
        <v>421</v>
      </c>
      <c r="F137" s="29">
        <v>2.177783551239044E-3</v>
      </c>
      <c r="G137" s="30">
        <v>0</v>
      </c>
    </row>
    <row r="138" spans="2:7" ht="14.4" x14ac:dyDescent="0.3">
      <c r="B138" s="27" t="s">
        <v>347</v>
      </c>
      <c r="C138" s="28" t="s">
        <v>348</v>
      </c>
      <c r="D138" s="28" t="s">
        <v>941</v>
      </c>
      <c r="E138" s="28" t="s">
        <v>942</v>
      </c>
      <c r="F138" s="29">
        <v>4.6343613287692714E-3</v>
      </c>
      <c r="G138" s="30">
        <v>2.3867544873490878E-3</v>
      </c>
    </row>
    <row r="139" spans="2:7" ht="14.4" x14ac:dyDescent="0.3">
      <c r="B139" s="27" t="s">
        <v>347</v>
      </c>
      <c r="C139" s="28" t="s">
        <v>348</v>
      </c>
      <c r="D139" s="28" t="s">
        <v>943</v>
      </c>
      <c r="E139" s="28" t="s">
        <v>944</v>
      </c>
      <c r="F139" s="29">
        <v>0.9937939594538685</v>
      </c>
      <c r="G139" s="30">
        <v>0.29434225001044378</v>
      </c>
    </row>
    <row r="140" spans="2:7" ht="14.4" x14ac:dyDescent="0.3">
      <c r="B140" s="27" t="s">
        <v>347</v>
      </c>
      <c r="C140" s="28" t="s">
        <v>348</v>
      </c>
      <c r="D140" s="28" t="s">
        <v>857</v>
      </c>
      <c r="E140" s="28" t="s">
        <v>858</v>
      </c>
      <c r="F140" s="29">
        <v>4.189655410030366E-3</v>
      </c>
      <c r="G140" s="30">
        <v>2.5399300962221328E-3</v>
      </c>
    </row>
    <row r="141" spans="2:7" ht="14.4" x14ac:dyDescent="0.3">
      <c r="B141" s="27" t="s">
        <v>347</v>
      </c>
      <c r="C141" s="28" t="s">
        <v>348</v>
      </c>
      <c r="D141" s="28" t="s">
        <v>677</v>
      </c>
      <c r="E141" s="28" t="s">
        <v>678</v>
      </c>
      <c r="F141" s="29">
        <v>0.96928838073817225</v>
      </c>
      <c r="G141" s="30">
        <v>0.69131494297689844</v>
      </c>
    </row>
    <row r="142" spans="2:7" ht="14.4" x14ac:dyDescent="0.3">
      <c r="B142" s="27" t="s">
        <v>347</v>
      </c>
      <c r="C142" s="28" t="s">
        <v>348</v>
      </c>
      <c r="D142" s="28" t="s">
        <v>735</v>
      </c>
      <c r="E142" s="28" t="s">
        <v>736</v>
      </c>
      <c r="F142" s="29">
        <v>2.8519381233948512E-3</v>
      </c>
      <c r="G142" s="30">
        <v>2.6596855722501502E-3</v>
      </c>
    </row>
    <row r="143" spans="2:7" ht="14.4" x14ac:dyDescent="0.3">
      <c r="B143" s="27" t="s">
        <v>351</v>
      </c>
      <c r="C143" s="28" t="s">
        <v>352</v>
      </c>
      <c r="D143" s="28" t="s">
        <v>349</v>
      </c>
      <c r="E143" s="28" t="s">
        <v>350</v>
      </c>
      <c r="F143" s="29">
        <v>1.911455969133E-3</v>
      </c>
      <c r="G143" s="30">
        <v>6.6362964786998282E-2</v>
      </c>
    </row>
    <row r="144" spans="2:7" ht="14.4" x14ac:dyDescent="0.3">
      <c r="B144" s="27" t="s">
        <v>351</v>
      </c>
      <c r="C144" s="28" t="s">
        <v>352</v>
      </c>
      <c r="D144" s="28" t="s">
        <v>469</v>
      </c>
      <c r="E144" s="28" t="s">
        <v>470</v>
      </c>
      <c r="F144" s="29">
        <v>0</v>
      </c>
      <c r="G144" s="30">
        <v>2.4870721497168184E-2</v>
      </c>
    </row>
    <row r="145" spans="2:7" ht="14.4" x14ac:dyDescent="0.3">
      <c r="B145" s="27" t="s">
        <v>351</v>
      </c>
      <c r="C145" s="28" t="s">
        <v>352</v>
      </c>
      <c r="D145" s="28" t="s">
        <v>654</v>
      </c>
      <c r="E145" s="28" t="s">
        <v>655</v>
      </c>
      <c r="F145" s="29">
        <v>1.8294994944388274E-2</v>
      </c>
      <c r="G145" s="30">
        <v>0.7128786013297217</v>
      </c>
    </row>
    <row r="146" spans="2:7" ht="14.4" x14ac:dyDescent="0.3">
      <c r="B146" s="27" t="s">
        <v>351</v>
      </c>
      <c r="C146" s="28" t="s">
        <v>352</v>
      </c>
      <c r="D146" s="28" t="s">
        <v>569</v>
      </c>
      <c r="E146" s="28" t="s">
        <v>570</v>
      </c>
      <c r="F146" s="29">
        <v>0</v>
      </c>
      <c r="G146" s="30">
        <v>7.387343018960847E-3</v>
      </c>
    </row>
    <row r="147" spans="2:7" ht="14.4" x14ac:dyDescent="0.3">
      <c r="B147" s="27" t="s">
        <v>351</v>
      </c>
      <c r="C147" s="28" t="s">
        <v>352</v>
      </c>
      <c r="D147" s="28" t="s">
        <v>759</v>
      </c>
      <c r="E147" s="28" t="s">
        <v>760</v>
      </c>
      <c r="F147" s="29">
        <v>1.1047114341636013E-3</v>
      </c>
      <c r="G147" s="30">
        <v>3.3981777887219893E-2</v>
      </c>
    </row>
    <row r="148" spans="2:7" ht="14.4" x14ac:dyDescent="0.3">
      <c r="B148" s="27" t="s">
        <v>351</v>
      </c>
      <c r="C148" s="28" t="s">
        <v>352</v>
      </c>
      <c r="D148" s="28" t="s">
        <v>821</v>
      </c>
      <c r="E148" s="28" t="s">
        <v>822</v>
      </c>
      <c r="F148" s="29">
        <v>0</v>
      </c>
      <c r="G148" s="30">
        <v>9.8497906919477966E-4</v>
      </c>
    </row>
    <row r="149" spans="2:7" ht="14.4" x14ac:dyDescent="0.3">
      <c r="B149" s="27" t="s">
        <v>351</v>
      </c>
      <c r="C149" s="28" t="s">
        <v>352</v>
      </c>
      <c r="D149" s="28" t="s">
        <v>845</v>
      </c>
      <c r="E149" s="28" t="s">
        <v>846</v>
      </c>
      <c r="F149" s="29">
        <v>3.8343987899234992E-3</v>
      </c>
      <c r="G149" s="30">
        <v>0.15168677665599606</v>
      </c>
    </row>
    <row r="150" spans="2:7" ht="14.4" x14ac:dyDescent="0.3">
      <c r="B150" s="27" t="s">
        <v>351</v>
      </c>
      <c r="C150" s="28" t="s">
        <v>352</v>
      </c>
      <c r="D150" s="28" t="s">
        <v>761</v>
      </c>
      <c r="E150" s="28" t="s">
        <v>762</v>
      </c>
      <c r="F150" s="29">
        <v>0</v>
      </c>
      <c r="G150" s="30">
        <v>1.8468357547402117E-3</v>
      </c>
    </row>
    <row r="151" spans="2:7" ht="14.4" x14ac:dyDescent="0.3">
      <c r="B151" s="27" t="s">
        <v>355</v>
      </c>
      <c r="C151" s="28" t="s">
        <v>356</v>
      </c>
      <c r="D151" s="28" t="s">
        <v>353</v>
      </c>
      <c r="E151" s="28" t="s">
        <v>354</v>
      </c>
      <c r="F151" s="29">
        <v>0.99727394659373969</v>
      </c>
      <c r="G151" s="30">
        <v>0.99399462485069046</v>
      </c>
    </row>
    <row r="152" spans="2:7" ht="14.4" x14ac:dyDescent="0.3">
      <c r="B152" s="27" t="s">
        <v>355</v>
      </c>
      <c r="C152" s="28" t="s">
        <v>356</v>
      </c>
      <c r="D152" s="28" t="s">
        <v>554</v>
      </c>
      <c r="E152" s="28" t="s">
        <v>555</v>
      </c>
      <c r="F152" s="29">
        <v>3.7194508245374075E-3</v>
      </c>
      <c r="G152" s="30">
        <v>6.0053751493097038E-3</v>
      </c>
    </row>
    <row r="153" spans="2:7" ht="14.4" x14ac:dyDescent="0.3">
      <c r="B153" s="27" t="s">
        <v>359</v>
      </c>
      <c r="C153" s="28" t="s">
        <v>360</v>
      </c>
      <c r="D153" s="28" t="s">
        <v>357</v>
      </c>
      <c r="E153" s="28" t="s">
        <v>358</v>
      </c>
      <c r="F153" s="29">
        <v>0.97057573389275087</v>
      </c>
      <c r="G153" s="30">
        <v>0.52337505822507779</v>
      </c>
    </row>
    <row r="154" spans="2:7" ht="14.4" x14ac:dyDescent="0.3">
      <c r="B154" s="27" t="s">
        <v>359</v>
      </c>
      <c r="C154" s="28" t="s">
        <v>360</v>
      </c>
      <c r="D154" s="28" t="s">
        <v>511</v>
      </c>
      <c r="E154" s="28" t="s">
        <v>512</v>
      </c>
      <c r="F154" s="29">
        <v>1.0497118506211376E-3</v>
      </c>
      <c r="G154" s="30">
        <v>0</v>
      </c>
    </row>
    <row r="155" spans="2:7" ht="14.4" x14ac:dyDescent="0.3">
      <c r="B155" s="27" t="s">
        <v>359</v>
      </c>
      <c r="C155" s="28" t="s">
        <v>360</v>
      </c>
      <c r="D155" s="28" t="s">
        <v>725</v>
      </c>
      <c r="E155" s="28" t="s">
        <v>726</v>
      </c>
      <c r="F155" s="29">
        <v>1.425744977029664E-3</v>
      </c>
      <c r="G155" s="30">
        <v>0</v>
      </c>
    </row>
    <row r="156" spans="2:7" ht="14.4" x14ac:dyDescent="0.3">
      <c r="B156" s="27" t="s">
        <v>359</v>
      </c>
      <c r="C156" s="28" t="s">
        <v>360</v>
      </c>
      <c r="D156" s="28" t="s">
        <v>715</v>
      </c>
      <c r="E156" s="28" t="s">
        <v>716</v>
      </c>
      <c r="F156" s="29">
        <v>7.1348597020382057E-3</v>
      </c>
      <c r="G156" s="30">
        <v>6.9260116376219033E-3</v>
      </c>
    </row>
    <row r="157" spans="2:7" ht="14.4" x14ac:dyDescent="0.3">
      <c r="B157" s="27" t="s">
        <v>359</v>
      </c>
      <c r="C157" s="28" t="s">
        <v>360</v>
      </c>
      <c r="D157" s="28" t="s">
        <v>945</v>
      </c>
      <c r="E157" s="28" t="s">
        <v>946</v>
      </c>
      <c r="F157" s="29">
        <v>0.96693921765914537</v>
      </c>
      <c r="G157" s="30">
        <v>0.46362873472284866</v>
      </c>
    </row>
    <row r="158" spans="2:7" ht="14.4" x14ac:dyDescent="0.3">
      <c r="B158" s="27" t="s">
        <v>359</v>
      </c>
      <c r="C158" s="28" t="s">
        <v>360</v>
      </c>
      <c r="D158" s="28" t="s">
        <v>833</v>
      </c>
      <c r="E158" s="28" t="s">
        <v>834</v>
      </c>
      <c r="F158" s="29">
        <v>1.1570306169185779E-2</v>
      </c>
      <c r="G158" s="30">
        <v>6.0701954144516497E-3</v>
      </c>
    </row>
    <row r="159" spans="2:7" ht="14.4" x14ac:dyDescent="0.3">
      <c r="B159" s="27" t="s">
        <v>363</v>
      </c>
      <c r="C159" s="28" t="s">
        <v>364</v>
      </c>
      <c r="D159" s="28" t="s">
        <v>361</v>
      </c>
      <c r="E159" s="28" t="s">
        <v>362</v>
      </c>
      <c r="F159" s="29">
        <v>0.7452458330809113</v>
      </c>
      <c r="G159" s="30">
        <v>0.9981468733722979</v>
      </c>
    </row>
    <row r="160" spans="2:7" ht="14.4" x14ac:dyDescent="0.3">
      <c r="B160" s="27" t="s">
        <v>363</v>
      </c>
      <c r="C160" s="28" t="s">
        <v>364</v>
      </c>
      <c r="D160" s="28" t="s">
        <v>947</v>
      </c>
      <c r="E160" s="28" t="s">
        <v>948</v>
      </c>
      <c r="F160" s="29">
        <v>3.710516799522035E-3</v>
      </c>
      <c r="G160" s="30">
        <v>1.8531266277021495E-3</v>
      </c>
    </row>
    <row r="161" spans="2:7" ht="14.4" x14ac:dyDescent="0.3">
      <c r="B161" s="27" t="s">
        <v>367</v>
      </c>
      <c r="C161" s="28" t="s">
        <v>368</v>
      </c>
      <c r="D161" s="28" t="s">
        <v>365</v>
      </c>
      <c r="E161" s="28" t="s">
        <v>366</v>
      </c>
      <c r="F161" s="29">
        <v>1.5955842865389085E-2</v>
      </c>
      <c r="G161" s="30">
        <v>1.3251477554057728E-2</v>
      </c>
    </row>
    <row r="162" spans="2:7" ht="14.4" x14ac:dyDescent="0.3">
      <c r="B162" s="27" t="s">
        <v>367</v>
      </c>
      <c r="C162" s="28" t="s">
        <v>368</v>
      </c>
      <c r="D162" s="28" t="s">
        <v>507</v>
      </c>
      <c r="E162" s="28" t="s">
        <v>508</v>
      </c>
      <c r="F162" s="29">
        <v>0.95319200839167662</v>
      </c>
      <c r="G162" s="30">
        <v>0.93194903571411536</v>
      </c>
    </row>
    <row r="163" spans="2:7" ht="14.4" x14ac:dyDescent="0.3">
      <c r="B163" s="27" t="s">
        <v>367</v>
      </c>
      <c r="C163" s="28" t="s">
        <v>368</v>
      </c>
      <c r="D163" s="28" t="s">
        <v>949</v>
      </c>
      <c r="E163" s="28" t="s">
        <v>950</v>
      </c>
      <c r="F163" s="29">
        <v>2.9318036966220519E-2</v>
      </c>
      <c r="G163" s="30">
        <v>1.2726761020239747E-2</v>
      </c>
    </row>
    <row r="164" spans="2:7" ht="14.4" x14ac:dyDescent="0.3">
      <c r="B164" s="27" t="s">
        <v>367</v>
      </c>
      <c r="C164" s="28" t="s">
        <v>368</v>
      </c>
      <c r="D164" s="28" t="s">
        <v>569</v>
      </c>
      <c r="E164" s="28" t="s">
        <v>570</v>
      </c>
      <c r="F164" s="29">
        <v>1.1058513963012983E-3</v>
      </c>
      <c r="G164" s="30">
        <v>0</v>
      </c>
    </row>
    <row r="165" spans="2:7" ht="14.4" x14ac:dyDescent="0.3">
      <c r="B165" s="27" t="s">
        <v>367</v>
      </c>
      <c r="C165" s="28" t="s">
        <v>368</v>
      </c>
      <c r="D165" s="28" t="s">
        <v>767</v>
      </c>
      <c r="E165" s="28" t="s">
        <v>768</v>
      </c>
      <c r="F165" s="29">
        <v>3.009950066358217E-2</v>
      </c>
      <c r="G165" s="30">
        <v>2.9372200518038322E-2</v>
      </c>
    </row>
    <row r="166" spans="2:7" ht="14.4" x14ac:dyDescent="0.3">
      <c r="B166" s="27" t="s">
        <v>367</v>
      </c>
      <c r="C166" s="28" t="s">
        <v>368</v>
      </c>
      <c r="D166" s="28" t="s">
        <v>783</v>
      </c>
      <c r="E166" s="28" t="s">
        <v>784</v>
      </c>
      <c r="F166" s="29">
        <v>7.8424260653402814E-3</v>
      </c>
      <c r="G166" s="30">
        <v>4.2287382475421796E-3</v>
      </c>
    </row>
    <row r="167" spans="2:7" ht="14.4" x14ac:dyDescent="0.3">
      <c r="B167" s="27" t="s">
        <v>367</v>
      </c>
      <c r="C167" s="28" t="s">
        <v>368</v>
      </c>
      <c r="D167" s="28" t="s">
        <v>837</v>
      </c>
      <c r="E167" s="28" t="s">
        <v>838</v>
      </c>
      <c r="F167" s="29">
        <v>7.9869902632824889E-3</v>
      </c>
      <c r="G167" s="30">
        <v>3.7016366385704811E-3</v>
      </c>
    </row>
    <row r="168" spans="2:7" ht="14.4" x14ac:dyDescent="0.3">
      <c r="B168" s="27" t="s">
        <v>367</v>
      </c>
      <c r="C168" s="28" t="s">
        <v>368</v>
      </c>
      <c r="D168" s="28" t="s">
        <v>855</v>
      </c>
      <c r="E168" s="28" t="s">
        <v>856</v>
      </c>
      <c r="F168" s="29">
        <v>5.0001625052814216E-3</v>
      </c>
      <c r="G168" s="30">
        <v>4.7701503074361867E-3</v>
      </c>
    </row>
    <row r="169" spans="2:7" ht="14.4" x14ac:dyDescent="0.3">
      <c r="B169" s="27" t="s">
        <v>371</v>
      </c>
      <c r="C169" s="28" t="s">
        <v>372</v>
      </c>
      <c r="D169" s="28" t="s">
        <v>951</v>
      </c>
      <c r="E169" s="28" t="s">
        <v>952</v>
      </c>
      <c r="F169" s="29">
        <v>0.54036537448859723</v>
      </c>
      <c r="G169" s="30">
        <v>0.36607190110021498</v>
      </c>
    </row>
    <row r="170" spans="2:7" ht="14.4" x14ac:dyDescent="0.3">
      <c r="B170" s="27" t="s">
        <v>371</v>
      </c>
      <c r="C170" s="28" t="s">
        <v>372</v>
      </c>
      <c r="D170" s="28" t="s">
        <v>369</v>
      </c>
      <c r="E170" s="28" t="s">
        <v>704</v>
      </c>
      <c r="F170" s="29">
        <v>0.99887268437015497</v>
      </c>
      <c r="G170" s="30">
        <v>0.63392809889978496</v>
      </c>
    </row>
    <row r="171" spans="2:7" ht="14.4" x14ac:dyDescent="0.3">
      <c r="B171" s="27" t="s">
        <v>375</v>
      </c>
      <c r="C171" s="28" t="s">
        <v>376</v>
      </c>
      <c r="D171" s="28" t="s">
        <v>373</v>
      </c>
      <c r="E171" s="28" t="s">
        <v>374</v>
      </c>
      <c r="F171" s="29">
        <v>0.98239772086096711</v>
      </c>
      <c r="G171" s="30">
        <v>0.96108878995185865</v>
      </c>
    </row>
    <row r="172" spans="2:7" ht="14.4" x14ac:dyDescent="0.3">
      <c r="B172" s="27" t="s">
        <v>375</v>
      </c>
      <c r="C172" s="28" t="s">
        <v>376</v>
      </c>
      <c r="D172" s="28" t="s">
        <v>357</v>
      </c>
      <c r="E172" s="28" t="s">
        <v>358</v>
      </c>
      <c r="F172" s="29">
        <v>1.2017879423580546E-2</v>
      </c>
      <c r="G172" s="30">
        <v>3.1726209867158933E-2</v>
      </c>
    </row>
    <row r="173" spans="2:7" ht="14.4" x14ac:dyDescent="0.3">
      <c r="B173" s="27" t="s">
        <v>375</v>
      </c>
      <c r="C173" s="28" t="s">
        <v>376</v>
      </c>
      <c r="D173" s="28" t="s">
        <v>511</v>
      </c>
      <c r="E173" s="28" t="s">
        <v>512</v>
      </c>
      <c r="F173" s="29">
        <v>1.0705670529513589E-3</v>
      </c>
      <c r="G173" s="30">
        <v>1.3935642668404095E-3</v>
      </c>
    </row>
    <row r="174" spans="2:7" ht="14.4" x14ac:dyDescent="0.3">
      <c r="B174" s="27" t="s">
        <v>375</v>
      </c>
      <c r="C174" s="28" t="s">
        <v>376</v>
      </c>
      <c r="D174" s="28" t="s">
        <v>725</v>
      </c>
      <c r="E174" s="28" t="s">
        <v>726</v>
      </c>
      <c r="F174" s="29">
        <v>2.1571555208013834E-3</v>
      </c>
      <c r="G174" s="30">
        <v>5.7914359141419619E-3</v>
      </c>
    </row>
    <row r="175" spans="2:7" ht="14.4" x14ac:dyDescent="0.3">
      <c r="B175" s="27" t="s">
        <v>379</v>
      </c>
      <c r="C175" s="28" t="s">
        <v>380</v>
      </c>
      <c r="D175" s="28" t="s">
        <v>377</v>
      </c>
      <c r="E175" s="28" t="s">
        <v>378</v>
      </c>
      <c r="F175" s="29">
        <v>0.50049628955878944</v>
      </c>
      <c r="G175" s="30">
        <v>0.99999999999999989</v>
      </c>
    </row>
    <row r="176" spans="2:7" ht="14.4" x14ac:dyDescent="0.3">
      <c r="B176" s="27" t="s">
        <v>383</v>
      </c>
      <c r="C176" s="28" t="s">
        <v>384</v>
      </c>
      <c r="D176" s="28" t="s">
        <v>381</v>
      </c>
      <c r="E176" s="28" t="s">
        <v>382</v>
      </c>
      <c r="F176" s="29">
        <v>1.9668542304469038E-3</v>
      </c>
      <c r="G176" s="30">
        <v>0</v>
      </c>
    </row>
    <row r="177" spans="2:7" ht="14.4" x14ac:dyDescent="0.3">
      <c r="B177" s="27" t="s">
        <v>383</v>
      </c>
      <c r="C177" s="28" t="s">
        <v>384</v>
      </c>
      <c r="D177" s="28" t="s">
        <v>953</v>
      </c>
      <c r="E177" s="28" t="s">
        <v>954</v>
      </c>
      <c r="F177" s="29">
        <v>7.9733350299380029E-2</v>
      </c>
      <c r="G177" s="30">
        <v>1.4064678316777608E-2</v>
      </c>
    </row>
    <row r="178" spans="2:7" ht="14.4" x14ac:dyDescent="0.3">
      <c r="B178" s="27" t="s">
        <v>383</v>
      </c>
      <c r="C178" s="28" t="s">
        <v>384</v>
      </c>
      <c r="D178" s="28" t="s">
        <v>343</v>
      </c>
      <c r="E178" s="28" t="s">
        <v>344</v>
      </c>
      <c r="F178" s="29">
        <v>3.2184195587541971E-3</v>
      </c>
      <c r="G178" s="30">
        <v>0</v>
      </c>
    </row>
    <row r="179" spans="2:7" ht="14.4" x14ac:dyDescent="0.3">
      <c r="B179" s="27" t="s">
        <v>383</v>
      </c>
      <c r="C179" s="28" t="s">
        <v>384</v>
      </c>
      <c r="D179" s="28" t="s">
        <v>955</v>
      </c>
      <c r="E179" s="28" t="s">
        <v>956</v>
      </c>
      <c r="F179" s="29">
        <v>0.92615163640094389</v>
      </c>
      <c r="G179" s="30">
        <v>0.11256730570193707</v>
      </c>
    </row>
    <row r="180" spans="2:7" ht="14.4" x14ac:dyDescent="0.3">
      <c r="B180" s="27" t="s">
        <v>383</v>
      </c>
      <c r="C180" s="28" t="s">
        <v>384</v>
      </c>
      <c r="D180" s="28" t="s">
        <v>957</v>
      </c>
      <c r="E180" s="28" t="s">
        <v>958</v>
      </c>
      <c r="F180" s="29">
        <v>0.94631279219654851</v>
      </c>
      <c r="G180" s="30">
        <v>0.122669084143662</v>
      </c>
    </row>
    <row r="181" spans="2:7" ht="14.4" x14ac:dyDescent="0.3">
      <c r="B181" s="27" t="s">
        <v>383</v>
      </c>
      <c r="C181" s="28" t="s">
        <v>384</v>
      </c>
      <c r="D181" s="28" t="s">
        <v>797</v>
      </c>
      <c r="E181" s="28" t="s">
        <v>798</v>
      </c>
      <c r="F181" s="29">
        <v>2.0577962900680414E-2</v>
      </c>
      <c r="G181" s="30">
        <v>4.9592362501839305E-3</v>
      </c>
    </row>
    <row r="182" spans="2:7" ht="14.4" x14ac:dyDescent="0.3">
      <c r="B182" s="27" t="s">
        <v>383</v>
      </c>
      <c r="C182" s="28" t="s">
        <v>384</v>
      </c>
      <c r="D182" s="28" t="s">
        <v>705</v>
      </c>
      <c r="E182" s="28" t="s">
        <v>706</v>
      </c>
      <c r="F182" s="29">
        <v>0.98224906776788201</v>
      </c>
      <c r="G182" s="30">
        <v>0.35770471033920331</v>
      </c>
    </row>
    <row r="183" spans="2:7" ht="14.4" x14ac:dyDescent="0.3">
      <c r="B183" s="27" t="s">
        <v>383</v>
      </c>
      <c r="C183" s="28" t="s">
        <v>384</v>
      </c>
      <c r="D183" s="28" t="s">
        <v>959</v>
      </c>
      <c r="E183" s="28" t="s">
        <v>960</v>
      </c>
      <c r="F183" s="29">
        <v>2.6841398910554988E-3</v>
      </c>
      <c r="G183" s="30">
        <v>0</v>
      </c>
    </row>
    <row r="184" spans="2:7" ht="14.4" x14ac:dyDescent="0.3">
      <c r="B184" s="27" t="s">
        <v>383</v>
      </c>
      <c r="C184" s="28" t="s">
        <v>384</v>
      </c>
      <c r="D184" s="28" t="s">
        <v>961</v>
      </c>
      <c r="E184" s="28" t="s">
        <v>962</v>
      </c>
      <c r="F184" s="29">
        <v>5.083429106542374E-2</v>
      </c>
      <c r="G184" s="30">
        <v>5.9568196045080794E-3</v>
      </c>
    </row>
    <row r="185" spans="2:7" ht="14.4" x14ac:dyDescent="0.3">
      <c r="B185" s="27" t="s">
        <v>383</v>
      </c>
      <c r="C185" s="28" t="s">
        <v>384</v>
      </c>
      <c r="D185" s="28" t="s">
        <v>745</v>
      </c>
      <c r="E185" s="28" t="s">
        <v>746</v>
      </c>
      <c r="F185" s="29">
        <v>4.9470906078544017E-3</v>
      </c>
      <c r="G185" s="30">
        <v>3.7047751821213115E-3</v>
      </c>
    </row>
    <row r="186" spans="2:7" ht="14.4" x14ac:dyDescent="0.3">
      <c r="B186" s="27" t="s">
        <v>383</v>
      </c>
      <c r="C186" s="28" t="s">
        <v>384</v>
      </c>
      <c r="D186" s="28" t="s">
        <v>377</v>
      </c>
      <c r="E186" s="28" t="s">
        <v>378</v>
      </c>
      <c r="F186" s="29">
        <v>0.48179429429429421</v>
      </c>
      <c r="G186" s="30">
        <v>0.33290354117151205</v>
      </c>
    </row>
    <row r="187" spans="2:7" ht="14.4" x14ac:dyDescent="0.3">
      <c r="B187" s="27" t="s">
        <v>383</v>
      </c>
      <c r="C187" s="28" t="s">
        <v>384</v>
      </c>
      <c r="D187" s="28" t="s">
        <v>827</v>
      </c>
      <c r="E187" s="28" t="s">
        <v>828</v>
      </c>
      <c r="F187" s="29">
        <v>1.3559409169630781E-3</v>
      </c>
      <c r="G187" s="30">
        <v>0</v>
      </c>
    </row>
    <row r="188" spans="2:7" ht="14.4" x14ac:dyDescent="0.3">
      <c r="B188" s="27" t="s">
        <v>383</v>
      </c>
      <c r="C188" s="28" t="s">
        <v>384</v>
      </c>
      <c r="D188" s="28" t="s">
        <v>841</v>
      </c>
      <c r="E188" s="28" t="s">
        <v>842</v>
      </c>
      <c r="F188" s="29">
        <v>0.13928753345245506</v>
      </c>
      <c r="G188" s="30">
        <v>4.2964668091548225E-2</v>
      </c>
    </row>
    <row r="189" spans="2:7" ht="14.4" x14ac:dyDescent="0.3">
      <c r="B189" s="27" t="s">
        <v>383</v>
      </c>
      <c r="C189" s="28" t="s">
        <v>384</v>
      </c>
      <c r="D189" s="28" t="s">
        <v>773</v>
      </c>
      <c r="E189" s="28" t="s">
        <v>774</v>
      </c>
      <c r="F189" s="29">
        <v>5.133420380879862E-3</v>
      </c>
      <c r="G189" s="30">
        <v>2.5051811985465212E-3</v>
      </c>
    </row>
    <row r="190" spans="2:7" ht="14.4" x14ac:dyDescent="0.3">
      <c r="B190" s="27" t="s">
        <v>385</v>
      </c>
      <c r="C190" s="28" t="s">
        <v>386</v>
      </c>
      <c r="D190" s="28" t="s">
        <v>298</v>
      </c>
      <c r="E190" s="28" t="s">
        <v>299</v>
      </c>
      <c r="F190" s="29">
        <v>3.2162895385030453E-3</v>
      </c>
      <c r="G190" s="30">
        <v>3.1778589005965739E-3</v>
      </c>
    </row>
    <row r="191" spans="2:7" ht="14.4" x14ac:dyDescent="0.3">
      <c r="B191" s="27" t="s">
        <v>385</v>
      </c>
      <c r="C191" s="28" t="s">
        <v>386</v>
      </c>
      <c r="D191" s="28" t="s">
        <v>353</v>
      </c>
      <c r="E191" s="28" t="s">
        <v>354</v>
      </c>
      <c r="F191" s="29">
        <v>2.7260534062603431E-3</v>
      </c>
      <c r="G191" s="30">
        <v>1.9313977395858787E-3</v>
      </c>
    </row>
    <row r="192" spans="2:7" ht="14.4" x14ac:dyDescent="0.3">
      <c r="B192" s="27" t="s">
        <v>385</v>
      </c>
      <c r="C192" s="28" t="s">
        <v>386</v>
      </c>
      <c r="D192" s="28" t="s">
        <v>554</v>
      </c>
      <c r="E192" s="28" t="s">
        <v>555</v>
      </c>
      <c r="F192" s="29">
        <v>0.70277835126928012</v>
      </c>
      <c r="G192" s="30">
        <v>0.80658008081017507</v>
      </c>
    </row>
    <row r="193" spans="2:7" ht="14.4" x14ac:dyDescent="0.3">
      <c r="B193" s="27" t="s">
        <v>385</v>
      </c>
      <c r="C193" s="28" t="s">
        <v>386</v>
      </c>
      <c r="D193" s="28" t="s">
        <v>817</v>
      </c>
      <c r="E193" s="28" t="s">
        <v>818</v>
      </c>
      <c r="F193" s="29">
        <v>3.9949038360850295E-3</v>
      </c>
      <c r="G193" s="30">
        <v>2.8249005916371095E-3</v>
      </c>
    </row>
    <row r="194" spans="2:7" ht="14.4" x14ac:dyDescent="0.3">
      <c r="B194" s="27" t="s">
        <v>385</v>
      </c>
      <c r="C194" s="28" t="s">
        <v>386</v>
      </c>
      <c r="D194" s="28" t="s">
        <v>642</v>
      </c>
      <c r="E194" s="28" t="s">
        <v>643</v>
      </c>
      <c r="F194" s="29">
        <v>0.51272971654504951</v>
      </c>
      <c r="G194" s="30">
        <v>0.18548576195800537</v>
      </c>
    </row>
    <row r="195" spans="2:7" ht="14.4" x14ac:dyDescent="0.3">
      <c r="B195" s="27" t="s">
        <v>387</v>
      </c>
      <c r="C195" s="28" t="s">
        <v>388</v>
      </c>
      <c r="D195" s="28" t="s">
        <v>237</v>
      </c>
      <c r="E195" s="28" t="s">
        <v>238</v>
      </c>
      <c r="F195" s="29">
        <v>3.0600132574881683E-3</v>
      </c>
      <c r="G195" s="30">
        <v>2.5137878413717557E-3</v>
      </c>
    </row>
    <row r="196" spans="2:7" ht="14.4" x14ac:dyDescent="0.3">
      <c r="B196" s="27" t="s">
        <v>387</v>
      </c>
      <c r="C196" s="28" t="s">
        <v>388</v>
      </c>
      <c r="D196" s="28" t="s">
        <v>381</v>
      </c>
      <c r="E196" s="28" t="s">
        <v>382</v>
      </c>
      <c r="F196" s="29">
        <v>1.4948092151396468E-2</v>
      </c>
      <c r="G196" s="30">
        <v>5.534132426596762E-3</v>
      </c>
    </row>
    <row r="197" spans="2:7" ht="14.4" x14ac:dyDescent="0.3">
      <c r="B197" s="27" t="s">
        <v>387</v>
      </c>
      <c r="C197" s="28" t="s">
        <v>388</v>
      </c>
      <c r="D197" s="28" t="s">
        <v>707</v>
      </c>
      <c r="E197" s="28" t="s">
        <v>708</v>
      </c>
      <c r="F197" s="29">
        <v>0.96792790986226163</v>
      </c>
      <c r="G197" s="30">
        <v>0.97803443319466343</v>
      </c>
    </row>
    <row r="198" spans="2:7" ht="14.4" x14ac:dyDescent="0.3">
      <c r="B198" s="27" t="s">
        <v>387</v>
      </c>
      <c r="C198" s="28" t="s">
        <v>388</v>
      </c>
      <c r="D198" s="28" t="s">
        <v>809</v>
      </c>
      <c r="E198" s="28" t="s">
        <v>810</v>
      </c>
      <c r="F198" s="29">
        <v>1.4794696370658143E-2</v>
      </c>
      <c r="G198" s="30">
        <v>1.2261839180897747E-2</v>
      </c>
    </row>
    <row r="199" spans="2:7" ht="14.4" x14ac:dyDescent="0.3">
      <c r="B199" s="27" t="s">
        <v>387</v>
      </c>
      <c r="C199" s="28" t="s">
        <v>388</v>
      </c>
      <c r="D199" s="28" t="s">
        <v>849</v>
      </c>
      <c r="E199" s="28" t="s">
        <v>850</v>
      </c>
      <c r="F199" s="29">
        <v>1.4060198079425333E-3</v>
      </c>
      <c r="G199" s="30">
        <v>1.6558073564703127E-3</v>
      </c>
    </row>
    <row r="200" spans="2:7" ht="14.4" x14ac:dyDescent="0.3">
      <c r="B200" s="27" t="s">
        <v>389</v>
      </c>
      <c r="C200" s="28" t="s">
        <v>390</v>
      </c>
      <c r="D200" s="28" t="s">
        <v>298</v>
      </c>
      <c r="E200" s="28" t="s">
        <v>299</v>
      </c>
      <c r="F200" s="29">
        <v>0.52310107767557823</v>
      </c>
      <c r="G200" s="30">
        <v>0.95918657142006469</v>
      </c>
    </row>
    <row r="201" spans="2:7" ht="14.4" x14ac:dyDescent="0.3">
      <c r="B201" s="27" t="s">
        <v>389</v>
      </c>
      <c r="C201" s="28" t="s">
        <v>390</v>
      </c>
      <c r="D201" s="28" t="s">
        <v>817</v>
      </c>
      <c r="E201" s="28" t="s">
        <v>818</v>
      </c>
      <c r="F201" s="29">
        <v>5.720967573039199E-3</v>
      </c>
      <c r="G201" s="30">
        <v>7.5076553807535609E-3</v>
      </c>
    </row>
    <row r="202" spans="2:7" ht="14.4" x14ac:dyDescent="0.3">
      <c r="B202" s="27" t="s">
        <v>389</v>
      </c>
      <c r="C202" s="28" t="s">
        <v>390</v>
      </c>
      <c r="D202" s="28" t="s">
        <v>719</v>
      </c>
      <c r="E202" s="28" t="s">
        <v>720</v>
      </c>
      <c r="F202" s="29">
        <v>1.9360270858662546E-2</v>
      </c>
      <c r="G202" s="30">
        <v>2.4909475265733901E-2</v>
      </c>
    </row>
    <row r="203" spans="2:7" ht="14.4" x14ac:dyDescent="0.3">
      <c r="B203" s="27" t="s">
        <v>389</v>
      </c>
      <c r="C203" s="28" t="s">
        <v>390</v>
      </c>
      <c r="D203" s="28" t="s">
        <v>865</v>
      </c>
      <c r="E203" s="28" t="s">
        <v>866</v>
      </c>
      <c r="F203" s="29">
        <v>7.5055278028007535E-3</v>
      </c>
      <c r="G203" s="30">
        <v>8.3962979334480034E-3</v>
      </c>
    </row>
    <row r="204" spans="2:7" ht="14.4" x14ac:dyDescent="0.3">
      <c r="B204" s="27" t="s">
        <v>391</v>
      </c>
      <c r="C204" s="28" t="s">
        <v>392</v>
      </c>
      <c r="D204" s="28" t="s">
        <v>694</v>
      </c>
      <c r="E204" s="28" t="s">
        <v>695</v>
      </c>
      <c r="F204" s="29">
        <v>1.4975813297452504E-3</v>
      </c>
      <c r="G204" s="30">
        <v>5.9979557987379813E-3</v>
      </c>
    </row>
    <row r="205" spans="2:7" ht="14.4" x14ac:dyDescent="0.3">
      <c r="B205" s="27" t="s">
        <v>391</v>
      </c>
      <c r="C205" s="28" t="s">
        <v>392</v>
      </c>
      <c r="D205" s="28" t="s">
        <v>683</v>
      </c>
      <c r="E205" s="28" t="s">
        <v>684</v>
      </c>
      <c r="F205" s="29">
        <v>0.93313463087924264</v>
      </c>
      <c r="G205" s="30">
        <v>0.90729180054960867</v>
      </c>
    </row>
    <row r="206" spans="2:7" ht="14.4" x14ac:dyDescent="0.3">
      <c r="B206" s="27" t="s">
        <v>391</v>
      </c>
      <c r="C206" s="28" t="s">
        <v>392</v>
      </c>
      <c r="D206" s="28" t="s">
        <v>813</v>
      </c>
      <c r="E206" s="28" t="s">
        <v>814</v>
      </c>
      <c r="F206" s="29">
        <v>3.9566955409895958E-2</v>
      </c>
      <c r="G206" s="30">
        <v>6.8939769507127172E-2</v>
      </c>
    </row>
    <row r="207" spans="2:7" ht="14.4" x14ac:dyDescent="0.3">
      <c r="B207" s="27" t="s">
        <v>391</v>
      </c>
      <c r="C207" s="28" t="s">
        <v>392</v>
      </c>
      <c r="D207" s="28" t="s">
        <v>867</v>
      </c>
      <c r="E207" s="28" t="s">
        <v>868</v>
      </c>
      <c r="F207" s="29">
        <v>1.7805908079820326E-2</v>
      </c>
      <c r="G207" s="30">
        <v>1.5212162385472705E-2</v>
      </c>
    </row>
    <row r="208" spans="2:7" ht="14.4" x14ac:dyDescent="0.3">
      <c r="B208" s="27" t="s">
        <v>391</v>
      </c>
      <c r="C208" s="28" t="s">
        <v>392</v>
      </c>
      <c r="D208" s="28" t="s">
        <v>963</v>
      </c>
      <c r="E208" s="28" t="s">
        <v>964</v>
      </c>
      <c r="F208" s="29">
        <v>7.2113103710029405E-3</v>
      </c>
      <c r="G208" s="30">
        <v>2.5583117590535468E-3</v>
      </c>
    </row>
    <row r="209" spans="2:7" ht="14.4" x14ac:dyDescent="0.3">
      <c r="B209" s="27" t="s">
        <v>395</v>
      </c>
      <c r="C209" s="28" t="s">
        <v>396</v>
      </c>
      <c r="D209" s="28" t="s">
        <v>393</v>
      </c>
      <c r="E209" s="28" t="s">
        <v>394</v>
      </c>
      <c r="F209" s="29">
        <v>1.7936471354891008E-2</v>
      </c>
      <c r="G209" s="30">
        <v>1.6219129518288744E-2</v>
      </c>
    </row>
    <row r="210" spans="2:7" ht="14.4" x14ac:dyDescent="0.3">
      <c r="B210" s="27" t="s">
        <v>395</v>
      </c>
      <c r="C210" s="28" t="s">
        <v>396</v>
      </c>
      <c r="D210" s="28" t="s">
        <v>469</v>
      </c>
      <c r="E210" s="28" t="s">
        <v>470</v>
      </c>
      <c r="F210" s="29">
        <v>2.1263897791825997E-3</v>
      </c>
      <c r="G210" s="30">
        <v>1.1521785996598561E-3</v>
      </c>
    </row>
    <row r="211" spans="2:7" ht="14.4" x14ac:dyDescent="0.3">
      <c r="B211" s="27" t="s">
        <v>395</v>
      </c>
      <c r="C211" s="28" t="s">
        <v>396</v>
      </c>
      <c r="D211" s="28" t="s">
        <v>443</v>
      </c>
      <c r="E211" s="28" t="s">
        <v>444</v>
      </c>
      <c r="F211" s="29">
        <v>0.86891315954195658</v>
      </c>
      <c r="G211" s="30">
        <v>0.90445061920617065</v>
      </c>
    </row>
    <row r="212" spans="2:7" ht="14.4" x14ac:dyDescent="0.3">
      <c r="B212" s="27" t="s">
        <v>395</v>
      </c>
      <c r="C212" s="28" t="s">
        <v>396</v>
      </c>
      <c r="D212" s="28" t="s">
        <v>569</v>
      </c>
      <c r="E212" s="28" t="s">
        <v>570</v>
      </c>
      <c r="F212" s="29">
        <v>5.6118680146689207E-2</v>
      </c>
      <c r="G212" s="30">
        <v>3.075430569861308E-2</v>
      </c>
    </row>
    <row r="213" spans="2:7" ht="14.4" x14ac:dyDescent="0.3">
      <c r="B213" s="27" t="s">
        <v>395</v>
      </c>
      <c r="C213" s="28" t="s">
        <v>396</v>
      </c>
      <c r="D213" s="28" t="s">
        <v>723</v>
      </c>
      <c r="E213" s="28" t="s">
        <v>724</v>
      </c>
      <c r="F213" s="29">
        <v>4.268416730083862E-3</v>
      </c>
      <c r="G213" s="30">
        <v>2.7139674707164592E-3</v>
      </c>
    </row>
    <row r="214" spans="2:7" ht="14.4" x14ac:dyDescent="0.3">
      <c r="B214" s="27" t="s">
        <v>395</v>
      </c>
      <c r="C214" s="28" t="s">
        <v>396</v>
      </c>
      <c r="D214" s="28" t="s">
        <v>731</v>
      </c>
      <c r="E214" s="28" t="s">
        <v>732</v>
      </c>
      <c r="F214" s="29">
        <v>6.8792393352529726E-3</v>
      </c>
      <c r="G214" s="30">
        <v>5.1333029918317497E-3</v>
      </c>
    </row>
    <row r="215" spans="2:7" ht="14.4" x14ac:dyDescent="0.3">
      <c r="B215" s="27" t="s">
        <v>395</v>
      </c>
      <c r="C215" s="28" t="s">
        <v>396</v>
      </c>
      <c r="D215" s="28" t="s">
        <v>757</v>
      </c>
      <c r="E215" s="28" t="s">
        <v>758</v>
      </c>
      <c r="F215" s="29">
        <v>4.7150850820833153E-2</v>
      </c>
      <c r="G215" s="30">
        <v>3.5403741586221775E-2</v>
      </c>
    </row>
    <row r="216" spans="2:7" ht="14.4" x14ac:dyDescent="0.3">
      <c r="B216" s="27" t="s">
        <v>395</v>
      </c>
      <c r="C216" s="28" t="s">
        <v>396</v>
      </c>
      <c r="D216" s="28" t="s">
        <v>761</v>
      </c>
      <c r="E216" s="28" t="s">
        <v>762</v>
      </c>
      <c r="F216" s="29">
        <v>7.0688871575120098E-3</v>
      </c>
      <c r="G216" s="30">
        <v>4.1727549284978575E-3</v>
      </c>
    </row>
    <row r="217" spans="2:7" ht="14.4" x14ac:dyDescent="0.3">
      <c r="B217" s="27" t="s">
        <v>399</v>
      </c>
      <c r="C217" s="28" t="s">
        <v>400</v>
      </c>
      <c r="D217" s="28" t="s">
        <v>397</v>
      </c>
      <c r="E217" s="28" t="s">
        <v>398</v>
      </c>
      <c r="F217" s="29">
        <v>0.97303513703211864</v>
      </c>
      <c r="G217" s="30">
        <v>0.85030178073671359</v>
      </c>
    </row>
    <row r="218" spans="2:7" ht="14.4" x14ac:dyDescent="0.3">
      <c r="B218" s="27" t="s">
        <v>399</v>
      </c>
      <c r="C218" s="28" t="s">
        <v>400</v>
      </c>
      <c r="D218" s="28" t="s">
        <v>753</v>
      </c>
      <c r="E218" s="28" t="s">
        <v>754</v>
      </c>
      <c r="F218" s="29">
        <v>9.2821997881725182E-2</v>
      </c>
      <c r="G218" s="30">
        <v>7.9747287428874186E-2</v>
      </c>
    </row>
    <row r="219" spans="2:7" ht="14.4" x14ac:dyDescent="0.3">
      <c r="B219" s="27" t="s">
        <v>399</v>
      </c>
      <c r="C219" s="28" t="s">
        <v>400</v>
      </c>
      <c r="D219" s="28" t="s">
        <v>965</v>
      </c>
      <c r="E219" s="28" t="s">
        <v>966</v>
      </c>
      <c r="F219" s="29">
        <v>7.1447582925774356E-3</v>
      </c>
      <c r="G219" s="30">
        <v>2.4735653896657372E-3</v>
      </c>
    </row>
    <row r="220" spans="2:7" ht="14.4" x14ac:dyDescent="0.3">
      <c r="B220" s="27" t="s">
        <v>399</v>
      </c>
      <c r="C220" s="28" t="s">
        <v>400</v>
      </c>
      <c r="D220" s="28" t="s">
        <v>733</v>
      </c>
      <c r="E220" s="28" t="s">
        <v>734</v>
      </c>
      <c r="F220" s="29">
        <v>6.5778873172224264E-2</v>
      </c>
      <c r="G220" s="30">
        <v>6.7477366444746473E-2</v>
      </c>
    </row>
    <row r="221" spans="2:7" ht="14.4" x14ac:dyDescent="0.3">
      <c r="B221" s="27" t="s">
        <v>401</v>
      </c>
      <c r="C221" s="28" t="s">
        <v>402</v>
      </c>
      <c r="D221" s="28" t="s">
        <v>319</v>
      </c>
      <c r="E221" s="28" t="s">
        <v>320</v>
      </c>
      <c r="F221" s="29">
        <v>1.054467137771303E-2</v>
      </c>
      <c r="G221" s="30">
        <v>5.9258839207235806E-3</v>
      </c>
    </row>
    <row r="222" spans="2:7" ht="14.4" x14ac:dyDescent="0.3">
      <c r="B222" s="27" t="s">
        <v>401</v>
      </c>
      <c r="C222" s="28" t="s">
        <v>402</v>
      </c>
      <c r="D222" s="28" t="s">
        <v>709</v>
      </c>
      <c r="E222" s="28" t="s">
        <v>710</v>
      </c>
      <c r="F222" s="29">
        <v>0.99999999999999989</v>
      </c>
      <c r="G222" s="30">
        <v>0.34735355411267682</v>
      </c>
    </row>
    <row r="223" spans="2:7" ht="14.4" x14ac:dyDescent="0.3">
      <c r="B223" s="27" t="s">
        <v>401</v>
      </c>
      <c r="C223" s="28" t="s">
        <v>402</v>
      </c>
      <c r="D223" s="28" t="s">
        <v>967</v>
      </c>
      <c r="E223" s="28" t="s">
        <v>968</v>
      </c>
      <c r="F223" s="29">
        <v>0.99671943179284639</v>
      </c>
      <c r="G223" s="30">
        <v>0.3327355467974708</v>
      </c>
    </row>
    <row r="224" spans="2:7" ht="14.4" x14ac:dyDescent="0.3">
      <c r="B224" s="27" t="s">
        <v>401</v>
      </c>
      <c r="C224" s="28" t="s">
        <v>402</v>
      </c>
      <c r="D224" s="28" t="s">
        <v>929</v>
      </c>
      <c r="E224" s="28" t="s">
        <v>930</v>
      </c>
      <c r="F224" s="29">
        <v>0.98056471667166356</v>
      </c>
      <c r="G224" s="30">
        <v>0.29558004196319709</v>
      </c>
    </row>
    <row r="225" spans="2:7" ht="14.4" x14ac:dyDescent="0.3">
      <c r="B225" s="27" t="s">
        <v>401</v>
      </c>
      <c r="C225" s="28" t="s">
        <v>402</v>
      </c>
      <c r="D225" s="28" t="s">
        <v>969</v>
      </c>
      <c r="E225" s="28" t="s">
        <v>970</v>
      </c>
      <c r="F225" s="29">
        <v>2.7714068872338474E-2</v>
      </c>
      <c r="G225" s="30">
        <v>1.1777339873543338E-2</v>
      </c>
    </row>
    <row r="226" spans="2:7" ht="14.4" x14ac:dyDescent="0.3">
      <c r="B226" s="27" t="s">
        <v>401</v>
      </c>
      <c r="C226" s="28" t="s">
        <v>402</v>
      </c>
      <c r="D226" s="28" t="s">
        <v>763</v>
      </c>
      <c r="E226" s="28" t="s">
        <v>764</v>
      </c>
      <c r="F226" s="29">
        <v>7.618178522032627E-3</v>
      </c>
      <c r="G226" s="30">
        <v>6.6276333323882159E-3</v>
      </c>
    </row>
    <row r="227" spans="2:7" ht="14.4" x14ac:dyDescent="0.3">
      <c r="B227" s="27" t="s">
        <v>403</v>
      </c>
      <c r="C227" s="28" t="s">
        <v>404</v>
      </c>
      <c r="D227" s="28" t="s">
        <v>228</v>
      </c>
      <c r="E227" s="28" t="s">
        <v>229</v>
      </c>
      <c r="F227" s="29">
        <v>1.0636556640138533E-2</v>
      </c>
      <c r="G227" s="30">
        <v>1.2692984889573296E-2</v>
      </c>
    </row>
    <row r="228" spans="2:7" ht="14.4" x14ac:dyDescent="0.3">
      <c r="B228" s="27" t="s">
        <v>403</v>
      </c>
      <c r="C228" s="28" t="s">
        <v>404</v>
      </c>
      <c r="D228" s="28" t="s">
        <v>654</v>
      </c>
      <c r="E228" s="28" t="s">
        <v>655</v>
      </c>
      <c r="F228" s="29">
        <v>1.292340748230536E-3</v>
      </c>
      <c r="G228" s="30">
        <v>1.1577678010337819E-3</v>
      </c>
    </row>
    <row r="229" spans="2:7" ht="14.4" x14ac:dyDescent="0.3">
      <c r="B229" s="27" t="s">
        <v>403</v>
      </c>
      <c r="C229" s="28" t="s">
        <v>404</v>
      </c>
      <c r="D229" s="28" t="s">
        <v>931</v>
      </c>
      <c r="E229" s="28" t="s">
        <v>932</v>
      </c>
      <c r="F229" s="29">
        <v>3.2512804011476685E-3</v>
      </c>
      <c r="G229" s="30">
        <v>5.4916125525807753E-3</v>
      </c>
    </row>
    <row r="230" spans="2:7" ht="14.4" x14ac:dyDescent="0.3">
      <c r="B230" s="27" t="s">
        <v>403</v>
      </c>
      <c r="C230" s="28" t="s">
        <v>404</v>
      </c>
      <c r="D230" s="28" t="s">
        <v>711</v>
      </c>
      <c r="E230" s="28" t="s">
        <v>712</v>
      </c>
      <c r="F230" s="29">
        <v>0.95329230275455645</v>
      </c>
      <c r="G230" s="30">
        <v>0.90804096629735098</v>
      </c>
    </row>
    <row r="231" spans="2:7" ht="14.4" x14ac:dyDescent="0.3">
      <c r="B231" s="27" t="s">
        <v>403</v>
      </c>
      <c r="C231" s="28" t="s">
        <v>404</v>
      </c>
      <c r="D231" s="28" t="s">
        <v>721</v>
      </c>
      <c r="E231" s="28" t="s">
        <v>722</v>
      </c>
      <c r="F231" s="29">
        <v>7.7052918263292913E-2</v>
      </c>
      <c r="G231" s="30">
        <v>6.8874445884970534E-2</v>
      </c>
    </row>
    <row r="232" spans="2:7" ht="14.4" x14ac:dyDescent="0.3">
      <c r="B232" s="27" t="s">
        <v>403</v>
      </c>
      <c r="C232" s="28" t="s">
        <v>404</v>
      </c>
      <c r="D232" s="28" t="s">
        <v>729</v>
      </c>
      <c r="E232" s="28" t="s">
        <v>730</v>
      </c>
      <c r="F232" s="29">
        <v>1.3543224811312245E-3</v>
      </c>
      <c r="G232" s="30">
        <v>2.4655641924215752E-3</v>
      </c>
    </row>
    <row r="233" spans="2:7" ht="14.4" x14ac:dyDescent="0.3">
      <c r="B233" s="27" t="s">
        <v>403</v>
      </c>
      <c r="C233" s="28" t="s">
        <v>404</v>
      </c>
      <c r="D233" s="28" t="s">
        <v>759</v>
      </c>
      <c r="E233" s="28" t="s">
        <v>760</v>
      </c>
      <c r="F233" s="29">
        <v>1.8051625246658849E-3</v>
      </c>
      <c r="G233" s="30">
        <v>1.2766583820690359E-3</v>
      </c>
    </row>
    <row r="234" spans="2:7" ht="14.4" x14ac:dyDescent="0.3">
      <c r="B234" s="27" t="s">
        <v>407</v>
      </c>
      <c r="C234" s="28" t="s">
        <v>408</v>
      </c>
      <c r="D234" s="28" t="s">
        <v>224</v>
      </c>
      <c r="E234" s="28" t="s">
        <v>225</v>
      </c>
      <c r="F234" s="29">
        <v>1.3404283073269253E-3</v>
      </c>
      <c r="G234" s="30">
        <v>0</v>
      </c>
    </row>
    <row r="235" spans="2:7" ht="14.4" x14ac:dyDescent="0.3">
      <c r="B235" s="27" t="s">
        <v>407</v>
      </c>
      <c r="C235" s="28" t="s">
        <v>408</v>
      </c>
      <c r="D235" s="28" t="s">
        <v>405</v>
      </c>
      <c r="E235" s="28" t="s">
        <v>406</v>
      </c>
      <c r="F235" s="29">
        <v>0.9981973489155308</v>
      </c>
      <c r="G235" s="30">
        <v>0.1815490992665344</v>
      </c>
    </row>
    <row r="236" spans="2:7" ht="14.4" x14ac:dyDescent="0.3">
      <c r="B236" s="27" t="s">
        <v>407</v>
      </c>
      <c r="C236" s="28" t="s">
        <v>408</v>
      </c>
      <c r="D236" s="28" t="s">
        <v>489</v>
      </c>
      <c r="E236" s="28" t="s">
        <v>490</v>
      </c>
      <c r="F236" s="29">
        <v>1.3792659689732614E-3</v>
      </c>
      <c r="G236" s="30">
        <v>0</v>
      </c>
    </row>
    <row r="237" spans="2:7" ht="14.4" x14ac:dyDescent="0.3">
      <c r="B237" s="27" t="s">
        <v>407</v>
      </c>
      <c r="C237" s="28" t="s">
        <v>408</v>
      </c>
      <c r="D237" s="28" t="s">
        <v>605</v>
      </c>
      <c r="E237" s="28" t="s">
        <v>606</v>
      </c>
      <c r="F237" s="29">
        <v>0.95191839385248112</v>
      </c>
      <c r="G237" s="30">
        <v>0.11511444367078336</v>
      </c>
    </row>
    <row r="238" spans="2:7" ht="14.4" x14ac:dyDescent="0.3">
      <c r="B238" s="27" t="s">
        <v>407</v>
      </c>
      <c r="C238" s="28" t="s">
        <v>408</v>
      </c>
      <c r="D238" s="28" t="s">
        <v>931</v>
      </c>
      <c r="E238" s="28" t="s">
        <v>932</v>
      </c>
      <c r="F238" s="29">
        <v>1.6134060011262167E-2</v>
      </c>
      <c r="G238" s="30">
        <v>6.3000298412133338E-3</v>
      </c>
    </row>
    <row r="239" spans="2:7" ht="14.4" x14ac:dyDescent="0.3">
      <c r="B239" s="27" t="s">
        <v>407</v>
      </c>
      <c r="C239" s="28" t="s">
        <v>408</v>
      </c>
      <c r="D239" s="28" t="s">
        <v>727</v>
      </c>
      <c r="E239" s="28" t="s">
        <v>728</v>
      </c>
      <c r="F239" s="29">
        <v>3.3242376992376988E-3</v>
      </c>
      <c r="G239" s="30">
        <v>0</v>
      </c>
    </row>
    <row r="240" spans="2:7" ht="14.4" x14ac:dyDescent="0.3">
      <c r="B240" s="27" t="s">
        <v>407</v>
      </c>
      <c r="C240" s="28" t="s">
        <v>408</v>
      </c>
      <c r="D240" s="28" t="s">
        <v>831</v>
      </c>
      <c r="E240" s="28" t="s">
        <v>832</v>
      </c>
      <c r="F240" s="29">
        <v>1.9357393565080936E-3</v>
      </c>
      <c r="G240" s="30">
        <v>0</v>
      </c>
    </row>
    <row r="241" spans="2:7" ht="14.4" x14ac:dyDescent="0.3">
      <c r="B241" s="27" t="s">
        <v>407</v>
      </c>
      <c r="C241" s="28" t="s">
        <v>408</v>
      </c>
      <c r="D241" s="28" t="s">
        <v>971</v>
      </c>
      <c r="E241" s="28" t="s">
        <v>972</v>
      </c>
      <c r="F241" s="29">
        <v>1</v>
      </c>
      <c r="G241" s="30">
        <v>0.2555618524587589</v>
      </c>
    </row>
    <row r="242" spans="2:7" ht="14.4" x14ac:dyDescent="0.3">
      <c r="B242" s="27" t="s">
        <v>407</v>
      </c>
      <c r="C242" s="28" t="s">
        <v>408</v>
      </c>
      <c r="D242" s="28" t="s">
        <v>713</v>
      </c>
      <c r="E242" s="28" t="s">
        <v>714</v>
      </c>
      <c r="F242" s="29">
        <v>0.9863350043529967</v>
      </c>
      <c r="G242" s="30">
        <v>0.22687109642900147</v>
      </c>
    </row>
    <row r="243" spans="2:7" ht="14.4" x14ac:dyDescent="0.3">
      <c r="B243" s="27" t="s">
        <v>407</v>
      </c>
      <c r="C243" s="28" t="s">
        <v>408</v>
      </c>
      <c r="D243" s="28" t="s">
        <v>805</v>
      </c>
      <c r="E243" s="28" t="s">
        <v>806</v>
      </c>
      <c r="F243" s="29">
        <v>2.9419608261460211E-2</v>
      </c>
      <c r="G243" s="30">
        <v>6.1364266979388616E-3</v>
      </c>
    </row>
    <row r="244" spans="2:7" ht="14.4" x14ac:dyDescent="0.3">
      <c r="B244" s="27" t="s">
        <v>407</v>
      </c>
      <c r="C244" s="28" t="s">
        <v>408</v>
      </c>
      <c r="D244" s="28" t="s">
        <v>819</v>
      </c>
      <c r="E244" s="28" t="s">
        <v>820</v>
      </c>
      <c r="F244" s="29">
        <v>3.4202066895140944E-2</v>
      </c>
      <c r="G244" s="30">
        <v>4.2124537330310817E-3</v>
      </c>
    </row>
    <row r="245" spans="2:7" ht="14.4" x14ac:dyDescent="0.3">
      <c r="B245" s="27" t="s">
        <v>407</v>
      </c>
      <c r="C245" s="28" t="s">
        <v>408</v>
      </c>
      <c r="D245" s="28" t="s">
        <v>747</v>
      </c>
      <c r="E245" s="28" t="s">
        <v>748</v>
      </c>
      <c r="F245" s="29">
        <v>1.4268883361696556E-2</v>
      </c>
      <c r="G245" s="30">
        <v>1.6406123207563963E-3</v>
      </c>
    </row>
    <row r="246" spans="2:7" ht="14.4" x14ac:dyDescent="0.3">
      <c r="B246" s="27" t="s">
        <v>407</v>
      </c>
      <c r="C246" s="28" t="s">
        <v>408</v>
      </c>
      <c r="D246" s="28" t="s">
        <v>853</v>
      </c>
      <c r="E246" s="28" t="s">
        <v>854</v>
      </c>
      <c r="F246" s="29">
        <v>5.4561968885455418E-3</v>
      </c>
      <c r="G246" s="30">
        <v>1.1046484233892288E-3</v>
      </c>
    </row>
    <row r="247" spans="2:7" ht="14.4" x14ac:dyDescent="0.3">
      <c r="B247" s="27" t="s">
        <v>407</v>
      </c>
      <c r="C247" s="28" t="s">
        <v>408</v>
      </c>
      <c r="D247" s="28" t="s">
        <v>935</v>
      </c>
      <c r="E247" s="28" t="s">
        <v>936</v>
      </c>
      <c r="F247" s="29">
        <v>0.9706007970379219</v>
      </c>
      <c r="G247" s="30">
        <v>0.19779489139368939</v>
      </c>
    </row>
    <row r="248" spans="2:7" ht="14.4" x14ac:dyDescent="0.3">
      <c r="B248" s="27" t="s">
        <v>407</v>
      </c>
      <c r="C248" s="28" t="s">
        <v>408</v>
      </c>
      <c r="D248" s="28" t="s">
        <v>939</v>
      </c>
      <c r="E248" s="28" t="s">
        <v>940</v>
      </c>
      <c r="F248" s="29">
        <v>2.2724724949153629E-2</v>
      </c>
      <c r="G248" s="30">
        <v>3.7144457649035921E-3</v>
      </c>
    </row>
    <row r="249" spans="2:7" ht="14.4" x14ac:dyDescent="0.3">
      <c r="B249" s="27" t="s">
        <v>410</v>
      </c>
      <c r="C249" s="28" t="s">
        <v>411</v>
      </c>
      <c r="D249" s="28" t="s">
        <v>715</v>
      </c>
      <c r="E249" s="28" t="s">
        <v>716</v>
      </c>
      <c r="F249" s="29">
        <v>0.3858574779879963</v>
      </c>
      <c r="G249" s="30">
        <v>0.97836530337339034</v>
      </c>
    </row>
    <row r="250" spans="2:7" ht="14.4" x14ac:dyDescent="0.3">
      <c r="B250" s="27" t="s">
        <v>410</v>
      </c>
      <c r="C250" s="28" t="s">
        <v>411</v>
      </c>
      <c r="D250" s="28" t="s">
        <v>945</v>
      </c>
      <c r="E250" s="28" t="s">
        <v>946</v>
      </c>
      <c r="F250" s="29">
        <v>9.1904040462450019E-3</v>
      </c>
      <c r="G250" s="30">
        <v>1.1510180039686945E-2</v>
      </c>
    </row>
    <row r="251" spans="2:7" ht="14.4" x14ac:dyDescent="0.3">
      <c r="B251" s="27" t="s">
        <v>410</v>
      </c>
      <c r="C251" s="28" t="s">
        <v>411</v>
      </c>
      <c r="D251" s="28" t="s">
        <v>751</v>
      </c>
      <c r="E251" s="28" t="s">
        <v>752</v>
      </c>
      <c r="F251" s="29">
        <v>4.983112272570386E-3</v>
      </c>
      <c r="G251" s="30">
        <v>7.8070306728916907E-3</v>
      </c>
    </row>
    <row r="252" spans="2:7" ht="14.4" x14ac:dyDescent="0.3">
      <c r="B252" s="27" t="s">
        <v>410</v>
      </c>
      <c r="C252" s="28" t="s">
        <v>411</v>
      </c>
      <c r="D252" s="28" t="s">
        <v>743</v>
      </c>
      <c r="E252" s="28" t="s">
        <v>744</v>
      </c>
      <c r="F252" s="29">
        <v>3.0609707103365154E-3</v>
      </c>
      <c r="G252" s="30">
        <v>2.3174859140309284E-3</v>
      </c>
    </row>
    <row r="253" spans="2:7" ht="14.4" x14ac:dyDescent="0.3">
      <c r="B253" s="27" t="s">
        <v>414</v>
      </c>
      <c r="C253" s="28" t="s">
        <v>415</v>
      </c>
      <c r="D253" s="28" t="s">
        <v>698</v>
      </c>
      <c r="E253" s="28" t="s">
        <v>699</v>
      </c>
      <c r="F253" s="29">
        <v>0</v>
      </c>
      <c r="G253" s="30">
        <v>1.41663924278752E-3</v>
      </c>
    </row>
    <row r="254" spans="2:7" ht="14.4" x14ac:dyDescent="0.3">
      <c r="B254" s="27" t="s">
        <v>414</v>
      </c>
      <c r="C254" s="28" t="s">
        <v>415</v>
      </c>
      <c r="D254" s="28" t="s">
        <v>412</v>
      </c>
      <c r="E254" s="28" t="s">
        <v>413</v>
      </c>
      <c r="F254" s="29">
        <v>0.97599725665199821</v>
      </c>
      <c r="G254" s="30">
        <v>0.98569100340056115</v>
      </c>
    </row>
    <row r="255" spans="2:7" ht="14.4" x14ac:dyDescent="0.3">
      <c r="B255" s="27" t="s">
        <v>414</v>
      </c>
      <c r="C255" s="28" t="s">
        <v>415</v>
      </c>
      <c r="D255" s="28" t="s">
        <v>587</v>
      </c>
      <c r="E255" s="28" t="s">
        <v>588</v>
      </c>
      <c r="F255" s="29">
        <v>4.808731359412146E-3</v>
      </c>
      <c r="G255" s="30">
        <v>1.3947001394700141E-3</v>
      </c>
    </row>
    <row r="256" spans="2:7" ht="14.4" x14ac:dyDescent="0.3">
      <c r="B256" s="27" t="s">
        <v>414</v>
      </c>
      <c r="C256" s="28" t="s">
        <v>415</v>
      </c>
      <c r="D256" s="28" t="s">
        <v>801</v>
      </c>
      <c r="E256" s="28" t="s">
        <v>802</v>
      </c>
      <c r="F256" s="29">
        <v>1.7824062214336369E-3</v>
      </c>
      <c r="G256" s="30">
        <v>2.0716781846959083E-3</v>
      </c>
    </row>
    <row r="257" spans="2:7" ht="14.4" x14ac:dyDescent="0.3">
      <c r="B257" s="27" t="s">
        <v>414</v>
      </c>
      <c r="C257" s="28" t="s">
        <v>415</v>
      </c>
      <c r="D257" s="28" t="s">
        <v>859</v>
      </c>
      <c r="E257" s="28" t="s">
        <v>860</v>
      </c>
      <c r="F257" s="29">
        <v>5.5795044334630084E-3</v>
      </c>
      <c r="G257" s="30">
        <v>2.4947894629620926E-3</v>
      </c>
    </row>
    <row r="258" spans="2:7" ht="14.4" x14ac:dyDescent="0.3">
      <c r="B258" s="27" t="s">
        <v>414</v>
      </c>
      <c r="C258" s="28" t="s">
        <v>415</v>
      </c>
      <c r="D258" s="28" t="s">
        <v>869</v>
      </c>
      <c r="E258" s="28" t="s">
        <v>870</v>
      </c>
      <c r="F258" s="29">
        <v>1.0768968105428295E-2</v>
      </c>
      <c r="G258" s="30">
        <v>5.2387444564587164E-3</v>
      </c>
    </row>
    <row r="259" spans="2:7" ht="14.4" x14ac:dyDescent="0.3">
      <c r="B259" s="27" t="s">
        <v>414</v>
      </c>
      <c r="C259" s="28" t="s">
        <v>415</v>
      </c>
      <c r="D259" s="28" t="s">
        <v>865</v>
      </c>
      <c r="E259" s="28" t="s">
        <v>866</v>
      </c>
      <c r="F259" s="29">
        <v>2.2111211203013673E-3</v>
      </c>
      <c r="G259" s="30">
        <v>1.6924451130647363E-3</v>
      </c>
    </row>
    <row r="260" spans="2:7" ht="14.4" x14ac:dyDescent="0.3">
      <c r="B260" s="27" t="s">
        <v>416</v>
      </c>
      <c r="C260" s="28" t="s">
        <v>417</v>
      </c>
      <c r="D260" s="28" t="s">
        <v>264</v>
      </c>
      <c r="E260" s="28" t="s">
        <v>265</v>
      </c>
      <c r="F260" s="29">
        <v>5.0616061697684664E-2</v>
      </c>
      <c r="G260" s="30">
        <v>4.141818478882444E-2</v>
      </c>
    </row>
    <row r="261" spans="2:7" ht="14.4" x14ac:dyDescent="0.3">
      <c r="B261" s="27" t="s">
        <v>416</v>
      </c>
      <c r="C261" s="28" t="s">
        <v>417</v>
      </c>
      <c r="D261" s="28" t="s">
        <v>365</v>
      </c>
      <c r="E261" s="28" t="s">
        <v>366</v>
      </c>
      <c r="F261" s="29">
        <v>1.0904308020137213E-2</v>
      </c>
      <c r="G261" s="30">
        <v>1.2924461509135964E-2</v>
      </c>
    </row>
    <row r="262" spans="2:7" ht="14.4" x14ac:dyDescent="0.3">
      <c r="B262" s="27" t="s">
        <v>416</v>
      </c>
      <c r="C262" s="28" t="s">
        <v>417</v>
      </c>
      <c r="D262" s="28" t="s">
        <v>717</v>
      </c>
      <c r="E262" s="28" t="s">
        <v>718</v>
      </c>
      <c r="F262" s="29">
        <v>0.89089805989777526</v>
      </c>
      <c r="G262" s="30">
        <v>0.89469474171500141</v>
      </c>
    </row>
    <row r="263" spans="2:7" ht="14.4" x14ac:dyDescent="0.3">
      <c r="B263" s="27" t="s">
        <v>416</v>
      </c>
      <c r="C263" s="28" t="s">
        <v>417</v>
      </c>
      <c r="D263" s="28" t="s">
        <v>569</v>
      </c>
      <c r="E263" s="28" t="s">
        <v>570</v>
      </c>
      <c r="F263" s="29">
        <v>1.6347368467062671E-3</v>
      </c>
      <c r="G263" s="30">
        <v>1.273044141273861E-3</v>
      </c>
    </row>
    <row r="264" spans="2:7" ht="14.4" x14ac:dyDescent="0.3">
      <c r="B264" s="27" t="s">
        <v>416</v>
      </c>
      <c r="C264" s="28" t="s">
        <v>417</v>
      </c>
      <c r="D264" s="28" t="s">
        <v>775</v>
      </c>
      <c r="E264" s="28" t="s">
        <v>776</v>
      </c>
      <c r="F264" s="29">
        <v>4.366427390877433E-2</v>
      </c>
      <c r="G264" s="30">
        <v>4.8739890531819291E-2</v>
      </c>
    </row>
    <row r="265" spans="2:7" ht="14.4" x14ac:dyDescent="0.3">
      <c r="B265" s="27" t="s">
        <v>416</v>
      </c>
      <c r="C265" s="28" t="s">
        <v>417</v>
      </c>
      <c r="D265" s="28" t="s">
        <v>821</v>
      </c>
      <c r="E265" s="28" t="s">
        <v>822</v>
      </c>
      <c r="F265" s="29">
        <v>0</v>
      </c>
      <c r="G265" s="30">
        <v>9.4967731394493906E-4</v>
      </c>
    </row>
    <row r="266" spans="2:7" ht="14.4" x14ac:dyDescent="0.3">
      <c r="B266" s="27" t="s">
        <v>418</v>
      </c>
      <c r="C266" s="28" t="s">
        <v>419</v>
      </c>
      <c r="D266" s="28" t="s">
        <v>349</v>
      </c>
      <c r="E266" s="28" t="s">
        <v>350</v>
      </c>
      <c r="F266" s="29">
        <v>7.511064457557874E-3</v>
      </c>
      <c r="G266" s="30">
        <v>6.9676324195580581E-3</v>
      </c>
    </row>
    <row r="267" spans="2:7" ht="14.4" x14ac:dyDescent="0.3">
      <c r="B267" s="27" t="s">
        <v>418</v>
      </c>
      <c r="C267" s="28" t="s">
        <v>419</v>
      </c>
      <c r="D267" s="28" t="s">
        <v>469</v>
      </c>
      <c r="E267" s="28" t="s">
        <v>470</v>
      </c>
      <c r="F267" s="29">
        <v>2.3032205300501755E-3</v>
      </c>
      <c r="G267" s="30">
        <v>1.7139454629791068E-3</v>
      </c>
    </row>
    <row r="268" spans="2:7" ht="14.4" x14ac:dyDescent="0.3">
      <c r="B268" s="27" t="s">
        <v>418</v>
      </c>
      <c r="C268" s="28" t="s">
        <v>419</v>
      </c>
      <c r="D268" s="28" t="s">
        <v>654</v>
      </c>
      <c r="E268" s="28" t="s">
        <v>655</v>
      </c>
      <c r="F268" s="29">
        <v>0.90245829120323562</v>
      </c>
      <c r="G268" s="30">
        <v>0.93957766541547538</v>
      </c>
    </row>
    <row r="269" spans="2:7" ht="14.4" x14ac:dyDescent="0.3">
      <c r="B269" s="27" t="s">
        <v>418</v>
      </c>
      <c r="C269" s="28" t="s">
        <v>419</v>
      </c>
      <c r="D269" s="28" t="s">
        <v>569</v>
      </c>
      <c r="E269" s="28" t="s">
        <v>570</v>
      </c>
      <c r="F269" s="29">
        <v>2.9416521332441652E-3</v>
      </c>
      <c r="G269" s="30">
        <v>2.2139832947887504E-3</v>
      </c>
    </row>
    <row r="270" spans="2:7" ht="14.4" x14ac:dyDescent="0.3">
      <c r="B270" s="27" t="s">
        <v>418</v>
      </c>
      <c r="C270" s="28" t="s">
        <v>419</v>
      </c>
      <c r="D270" s="28" t="s">
        <v>721</v>
      </c>
      <c r="E270" s="28" t="s">
        <v>722</v>
      </c>
      <c r="F270" s="29">
        <v>6.3558919466700451E-3</v>
      </c>
      <c r="G270" s="30">
        <v>6.6024732134339105E-3</v>
      </c>
    </row>
    <row r="271" spans="2:7" ht="14.4" x14ac:dyDescent="0.3">
      <c r="B271" s="27" t="s">
        <v>418</v>
      </c>
      <c r="C271" s="28" t="s">
        <v>419</v>
      </c>
      <c r="D271" s="28" t="s">
        <v>759</v>
      </c>
      <c r="E271" s="28" t="s">
        <v>760</v>
      </c>
      <c r="F271" s="29">
        <v>4.5225124980487426E-2</v>
      </c>
      <c r="G271" s="30">
        <v>3.7170575405376063E-2</v>
      </c>
    </row>
    <row r="272" spans="2:7" ht="14.4" x14ac:dyDescent="0.3">
      <c r="B272" s="27" t="s">
        <v>418</v>
      </c>
      <c r="C272" s="28" t="s">
        <v>419</v>
      </c>
      <c r="D272" s="28" t="s">
        <v>845</v>
      </c>
      <c r="E272" s="28" t="s">
        <v>846</v>
      </c>
      <c r="F272" s="29">
        <v>5.4434768535521101E-3</v>
      </c>
      <c r="G272" s="30">
        <v>5.753724788388594E-3</v>
      </c>
    </row>
    <row r="273" spans="2:7" ht="14.4" x14ac:dyDescent="0.3">
      <c r="B273" s="27" t="s">
        <v>422</v>
      </c>
      <c r="C273" s="28" t="s">
        <v>423</v>
      </c>
      <c r="D273" s="28" t="s">
        <v>420</v>
      </c>
      <c r="E273" s="28" t="s">
        <v>421</v>
      </c>
      <c r="F273" s="29">
        <v>0.98223387102936566</v>
      </c>
      <c r="G273" s="30">
        <v>0.96546492414000307</v>
      </c>
    </row>
    <row r="274" spans="2:7" ht="14.4" x14ac:dyDescent="0.3">
      <c r="B274" s="27" t="s">
        <v>422</v>
      </c>
      <c r="C274" s="28" t="s">
        <v>423</v>
      </c>
      <c r="D274" s="28" t="s">
        <v>493</v>
      </c>
      <c r="E274" s="28" t="s">
        <v>494</v>
      </c>
      <c r="F274" s="29">
        <v>1.9705815961100844E-3</v>
      </c>
      <c r="G274" s="30">
        <v>2.4260177257022686E-3</v>
      </c>
    </row>
    <row r="275" spans="2:7" ht="14.4" x14ac:dyDescent="0.3">
      <c r="B275" s="27" t="s">
        <v>422</v>
      </c>
      <c r="C275" s="28" t="s">
        <v>423</v>
      </c>
      <c r="D275" s="28" t="s">
        <v>777</v>
      </c>
      <c r="E275" s="28" t="s">
        <v>778</v>
      </c>
      <c r="F275" s="29">
        <v>2.6647090239653964E-3</v>
      </c>
      <c r="G275" s="30">
        <v>1.0605377797806822E-2</v>
      </c>
    </row>
    <row r="276" spans="2:7" ht="14.4" x14ac:dyDescent="0.3">
      <c r="B276" s="27" t="s">
        <v>422</v>
      </c>
      <c r="C276" s="28" t="s">
        <v>423</v>
      </c>
      <c r="D276" s="28" t="s">
        <v>857</v>
      </c>
      <c r="E276" s="28" t="s">
        <v>858</v>
      </c>
      <c r="F276" s="29">
        <v>6.4820216924921566E-3</v>
      </c>
      <c r="G276" s="30">
        <v>1.0597866907015174E-2</v>
      </c>
    </row>
    <row r="277" spans="2:7" ht="14.4" x14ac:dyDescent="0.3">
      <c r="B277" s="27" t="s">
        <v>422</v>
      </c>
      <c r="C277" s="28" t="s">
        <v>423</v>
      </c>
      <c r="D277" s="28" t="s">
        <v>677</v>
      </c>
      <c r="E277" s="28" t="s">
        <v>678</v>
      </c>
      <c r="F277" s="29">
        <v>5.6698374021835899E-3</v>
      </c>
      <c r="G277" s="30">
        <v>1.0905813429472735E-2</v>
      </c>
    </row>
    <row r="278" spans="2:7" ht="14.4" x14ac:dyDescent="0.3">
      <c r="B278" s="27" t="s">
        <v>424</v>
      </c>
      <c r="C278" s="28" t="s">
        <v>425</v>
      </c>
      <c r="D278" s="28" t="s">
        <v>393</v>
      </c>
      <c r="E278" s="28" t="s">
        <v>394</v>
      </c>
      <c r="F278" s="29">
        <v>2.9271600719472106E-3</v>
      </c>
      <c r="G278" s="30">
        <v>4.947015449909789E-3</v>
      </c>
    </row>
    <row r="279" spans="2:7" ht="14.4" x14ac:dyDescent="0.3">
      <c r="B279" s="27" t="s">
        <v>424</v>
      </c>
      <c r="C279" s="28" t="s">
        <v>425</v>
      </c>
      <c r="D279" s="28" t="s">
        <v>349</v>
      </c>
      <c r="E279" s="28" t="s">
        <v>350</v>
      </c>
      <c r="F279" s="29">
        <v>9.4686223331820224E-4</v>
      </c>
      <c r="G279" s="30">
        <v>1.1953421946840847E-3</v>
      </c>
    </row>
    <row r="280" spans="2:7" ht="14.4" x14ac:dyDescent="0.3">
      <c r="B280" s="27" t="s">
        <v>424</v>
      </c>
      <c r="C280" s="28" t="s">
        <v>425</v>
      </c>
      <c r="D280" s="28" t="s">
        <v>469</v>
      </c>
      <c r="E280" s="28" t="s">
        <v>470</v>
      </c>
      <c r="F280" s="29">
        <v>2.5061338166707192E-2</v>
      </c>
      <c r="G280" s="30">
        <v>2.5379756186007778E-2</v>
      </c>
    </row>
    <row r="281" spans="2:7" ht="14.4" x14ac:dyDescent="0.3">
      <c r="B281" s="27" t="s">
        <v>424</v>
      </c>
      <c r="C281" s="28" t="s">
        <v>425</v>
      </c>
      <c r="D281" s="28" t="s">
        <v>443</v>
      </c>
      <c r="E281" s="28" t="s">
        <v>444</v>
      </c>
      <c r="F281" s="29">
        <v>5.7048308111491584E-3</v>
      </c>
      <c r="G281" s="30">
        <v>1.1098326968621145E-2</v>
      </c>
    </row>
    <row r="282" spans="2:7" ht="14.4" x14ac:dyDescent="0.3">
      <c r="B282" s="27" t="s">
        <v>424</v>
      </c>
      <c r="C282" s="28" t="s">
        <v>425</v>
      </c>
      <c r="D282" s="28" t="s">
        <v>569</v>
      </c>
      <c r="E282" s="28" t="s">
        <v>570</v>
      </c>
      <c r="F282" s="29">
        <v>0.85523836998378366</v>
      </c>
      <c r="G282" s="30">
        <v>0.87597541266167323</v>
      </c>
    </row>
    <row r="283" spans="2:7" ht="14.4" x14ac:dyDescent="0.3">
      <c r="B283" s="27" t="s">
        <v>424</v>
      </c>
      <c r="C283" s="28" t="s">
        <v>425</v>
      </c>
      <c r="D283" s="28" t="s">
        <v>757</v>
      </c>
      <c r="E283" s="28" t="s">
        <v>758</v>
      </c>
      <c r="F283" s="29">
        <v>5.0085815824565663E-3</v>
      </c>
      <c r="G283" s="30">
        <v>7.0287911822247686E-3</v>
      </c>
    </row>
    <row r="284" spans="2:7" ht="14.4" x14ac:dyDescent="0.3">
      <c r="B284" s="27" t="s">
        <v>424</v>
      </c>
      <c r="C284" s="28" t="s">
        <v>425</v>
      </c>
      <c r="D284" s="28" t="s">
        <v>855</v>
      </c>
      <c r="E284" s="28" t="s">
        <v>856</v>
      </c>
      <c r="F284" s="29">
        <v>1.4375467202684088E-3</v>
      </c>
      <c r="G284" s="30">
        <v>2.5742388087765869E-3</v>
      </c>
    </row>
    <row r="285" spans="2:7" ht="14.4" x14ac:dyDescent="0.3">
      <c r="B285" s="27" t="s">
        <v>424</v>
      </c>
      <c r="C285" s="28" t="s">
        <v>425</v>
      </c>
      <c r="D285" s="28" t="s">
        <v>761</v>
      </c>
      <c r="E285" s="28" t="s">
        <v>762</v>
      </c>
      <c r="F285" s="29">
        <v>6.5080833657966478E-2</v>
      </c>
      <c r="G285" s="30">
        <v>7.1801116548102437E-2</v>
      </c>
    </row>
    <row r="286" spans="2:7" ht="14.4" x14ac:dyDescent="0.3">
      <c r="B286" s="27" t="s">
        <v>426</v>
      </c>
      <c r="C286" s="28" t="s">
        <v>427</v>
      </c>
      <c r="D286" s="28" t="s">
        <v>741</v>
      </c>
      <c r="E286" s="28" t="s">
        <v>742</v>
      </c>
      <c r="F286" s="29">
        <v>1.6580429270593784E-2</v>
      </c>
      <c r="G286" s="30">
        <v>6.4023110364799388E-3</v>
      </c>
    </row>
    <row r="287" spans="2:7" ht="14.4" x14ac:dyDescent="0.3">
      <c r="B287" s="27" t="s">
        <v>426</v>
      </c>
      <c r="C287" s="28" t="s">
        <v>427</v>
      </c>
      <c r="D287" s="28" t="s">
        <v>861</v>
      </c>
      <c r="E287" s="28" t="s">
        <v>862</v>
      </c>
      <c r="F287" s="29">
        <v>2.4930278903846194E-3</v>
      </c>
      <c r="G287" s="30">
        <v>9.1146481859644384E-4</v>
      </c>
    </row>
    <row r="288" spans="2:7" ht="14.4" x14ac:dyDescent="0.3">
      <c r="B288" s="27" t="s">
        <v>426</v>
      </c>
      <c r="C288" s="28" t="s">
        <v>427</v>
      </c>
      <c r="D288" s="28" t="s">
        <v>298</v>
      </c>
      <c r="E288" s="28" t="s">
        <v>299</v>
      </c>
      <c r="F288" s="29">
        <v>4.9449671001683708E-3</v>
      </c>
      <c r="G288" s="30">
        <v>2.8169314729299933E-3</v>
      </c>
    </row>
    <row r="289" spans="2:7" ht="14.4" x14ac:dyDescent="0.3">
      <c r="B289" s="27" t="s">
        <v>426</v>
      </c>
      <c r="C289" s="28" t="s">
        <v>427</v>
      </c>
      <c r="D289" s="28" t="s">
        <v>696</v>
      </c>
      <c r="E289" s="28" t="s">
        <v>697</v>
      </c>
      <c r="F289" s="29">
        <v>2.038664783702905E-3</v>
      </c>
      <c r="G289" s="30">
        <v>0</v>
      </c>
    </row>
    <row r="290" spans="2:7" ht="14.4" x14ac:dyDescent="0.3">
      <c r="B290" s="27" t="s">
        <v>426</v>
      </c>
      <c r="C290" s="28" t="s">
        <v>427</v>
      </c>
      <c r="D290" s="28" t="s">
        <v>558</v>
      </c>
      <c r="E290" s="28" t="s">
        <v>559</v>
      </c>
      <c r="F290" s="29">
        <v>0.98521893265751581</v>
      </c>
      <c r="G290" s="30">
        <v>0.14355891079598415</v>
      </c>
    </row>
    <row r="291" spans="2:7" ht="14.4" x14ac:dyDescent="0.3">
      <c r="B291" s="27" t="s">
        <v>426</v>
      </c>
      <c r="C291" s="28" t="s">
        <v>427</v>
      </c>
      <c r="D291" s="28" t="s">
        <v>973</v>
      </c>
      <c r="E291" s="28" t="s">
        <v>974</v>
      </c>
      <c r="F291" s="29">
        <v>2.8983834743317737E-2</v>
      </c>
      <c r="G291" s="30">
        <v>4.6462648442113803E-3</v>
      </c>
    </row>
    <row r="292" spans="2:7" ht="14.4" x14ac:dyDescent="0.3">
      <c r="B292" s="27" t="s">
        <v>426</v>
      </c>
      <c r="C292" s="28" t="s">
        <v>427</v>
      </c>
      <c r="D292" s="28" t="s">
        <v>923</v>
      </c>
      <c r="E292" s="28" t="s">
        <v>924</v>
      </c>
      <c r="F292" s="29">
        <v>0.76501988557536038</v>
      </c>
      <c r="G292" s="30">
        <v>0.12358993333001288</v>
      </c>
    </row>
    <row r="293" spans="2:7" ht="14.4" x14ac:dyDescent="0.3">
      <c r="B293" s="27" t="s">
        <v>426</v>
      </c>
      <c r="C293" s="28" t="s">
        <v>427</v>
      </c>
      <c r="D293" s="28" t="s">
        <v>975</v>
      </c>
      <c r="E293" s="28" t="s">
        <v>976</v>
      </c>
      <c r="F293" s="29">
        <v>0.99215038672516609</v>
      </c>
      <c r="G293" s="30">
        <v>0.15945155575162051</v>
      </c>
    </row>
    <row r="294" spans="2:7" ht="14.4" x14ac:dyDescent="0.3">
      <c r="B294" s="27" t="s">
        <v>426</v>
      </c>
      <c r="C294" s="28" t="s">
        <v>427</v>
      </c>
      <c r="D294" s="28" t="s">
        <v>803</v>
      </c>
      <c r="E294" s="28" t="s">
        <v>804</v>
      </c>
      <c r="F294" s="29">
        <v>4.4127937552427186E-2</v>
      </c>
      <c r="G294" s="30">
        <v>7.224123577837388E-3</v>
      </c>
    </row>
    <row r="295" spans="2:7" ht="14.4" x14ac:dyDescent="0.3">
      <c r="B295" s="27" t="s">
        <v>426</v>
      </c>
      <c r="C295" s="28" t="s">
        <v>427</v>
      </c>
      <c r="D295" s="28" t="s">
        <v>977</v>
      </c>
      <c r="E295" s="28" t="s">
        <v>978</v>
      </c>
      <c r="F295" s="29">
        <v>0.95584306790152163</v>
      </c>
      <c r="G295" s="30">
        <v>0.14613463495158066</v>
      </c>
    </row>
    <row r="296" spans="2:7" ht="14.4" x14ac:dyDescent="0.3">
      <c r="B296" s="27" t="s">
        <v>426</v>
      </c>
      <c r="C296" s="28" t="s">
        <v>427</v>
      </c>
      <c r="D296" s="28" t="s">
        <v>601</v>
      </c>
      <c r="E296" s="28" t="s">
        <v>602</v>
      </c>
      <c r="F296" s="29">
        <v>5.1007848702401326E-2</v>
      </c>
      <c r="G296" s="30">
        <v>1.0408913997851191E-2</v>
      </c>
    </row>
    <row r="297" spans="2:7" ht="14.4" x14ac:dyDescent="0.3">
      <c r="B297" s="27" t="s">
        <v>426</v>
      </c>
      <c r="C297" s="28" t="s">
        <v>427</v>
      </c>
      <c r="D297" s="28" t="s">
        <v>925</v>
      </c>
      <c r="E297" s="28" t="s">
        <v>926</v>
      </c>
      <c r="F297" s="29">
        <v>8.3804669857252372E-3</v>
      </c>
      <c r="G297" s="30">
        <v>0</v>
      </c>
    </row>
    <row r="298" spans="2:7" ht="14.4" x14ac:dyDescent="0.3">
      <c r="B298" s="27" t="s">
        <v>426</v>
      </c>
      <c r="C298" s="28" t="s">
        <v>427</v>
      </c>
      <c r="D298" s="28" t="s">
        <v>719</v>
      </c>
      <c r="E298" s="28" t="s">
        <v>720</v>
      </c>
      <c r="F298" s="29">
        <v>0.97690153782070566</v>
      </c>
      <c r="G298" s="30">
        <v>0.39048049351444042</v>
      </c>
    </row>
    <row r="299" spans="2:7" ht="14.4" x14ac:dyDescent="0.3">
      <c r="B299" s="27" t="s">
        <v>426</v>
      </c>
      <c r="C299" s="28" t="s">
        <v>427</v>
      </c>
      <c r="D299" s="28" t="s">
        <v>865</v>
      </c>
      <c r="E299" s="28" t="s">
        <v>866</v>
      </c>
      <c r="F299" s="29">
        <v>1.2587011710752601E-2</v>
      </c>
      <c r="G299" s="30">
        <v>4.3744619084550634E-3</v>
      </c>
    </row>
    <row r="300" spans="2:7" ht="14.4" x14ac:dyDescent="0.3">
      <c r="B300" s="27" t="s">
        <v>428</v>
      </c>
      <c r="C300" s="28" t="s">
        <v>429</v>
      </c>
      <c r="D300" s="28" t="s">
        <v>228</v>
      </c>
      <c r="E300" s="28" t="s">
        <v>229</v>
      </c>
      <c r="F300" s="29">
        <v>1.0387484729519766E-2</v>
      </c>
      <c r="G300" s="30">
        <v>1.438700011827632E-2</v>
      </c>
    </row>
    <row r="301" spans="2:7" ht="14.4" x14ac:dyDescent="0.3">
      <c r="B301" s="27" t="s">
        <v>428</v>
      </c>
      <c r="C301" s="28" t="s">
        <v>429</v>
      </c>
      <c r="D301" s="28" t="s">
        <v>349</v>
      </c>
      <c r="E301" s="28" t="s">
        <v>350</v>
      </c>
      <c r="F301" s="29">
        <v>6.1173683613254632E-3</v>
      </c>
      <c r="G301" s="30">
        <v>5.6674069888163169E-3</v>
      </c>
    </row>
    <row r="302" spans="2:7" ht="14.4" x14ac:dyDescent="0.3">
      <c r="B302" s="27" t="s">
        <v>428</v>
      </c>
      <c r="C302" s="28" t="s">
        <v>429</v>
      </c>
      <c r="D302" s="28" t="s">
        <v>469</v>
      </c>
      <c r="E302" s="28" t="s">
        <v>470</v>
      </c>
      <c r="F302" s="29">
        <v>1.3792798567670917E-3</v>
      </c>
      <c r="G302" s="30">
        <v>1.0250614379772121E-3</v>
      </c>
    </row>
    <row r="303" spans="2:7" ht="14.4" x14ac:dyDescent="0.3">
      <c r="B303" s="27" t="s">
        <v>428</v>
      </c>
      <c r="C303" s="28" t="s">
        <v>429</v>
      </c>
      <c r="D303" s="28" t="s">
        <v>654</v>
      </c>
      <c r="E303" s="28" t="s">
        <v>655</v>
      </c>
      <c r="F303" s="29">
        <v>3.0507457027300306E-2</v>
      </c>
      <c r="G303" s="30">
        <v>3.1721051870737121E-2</v>
      </c>
    </row>
    <row r="304" spans="2:7" ht="14.4" x14ac:dyDescent="0.3">
      <c r="B304" s="27" t="s">
        <v>428</v>
      </c>
      <c r="C304" s="28" t="s">
        <v>429</v>
      </c>
      <c r="D304" s="28" t="s">
        <v>711</v>
      </c>
      <c r="E304" s="28" t="s">
        <v>712</v>
      </c>
      <c r="F304" s="29">
        <v>1.2861927446604277E-2</v>
      </c>
      <c r="G304" s="30">
        <v>1.4219441998606967E-2</v>
      </c>
    </row>
    <row r="305" spans="2:7" ht="14.4" x14ac:dyDescent="0.3">
      <c r="B305" s="27" t="s">
        <v>428</v>
      </c>
      <c r="C305" s="28" t="s">
        <v>429</v>
      </c>
      <c r="D305" s="28" t="s">
        <v>569</v>
      </c>
      <c r="E305" s="28" t="s">
        <v>570</v>
      </c>
      <c r="F305" s="29">
        <v>2.12865466402661E-3</v>
      </c>
      <c r="G305" s="30">
        <v>1.6000157701759688E-3</v>
      </c>
    </row>
    <row r="306" spans="2:7" ht="14.4" x14ac:dyDescent="0.3">
      <c r="B306" s="27" t="s">
        <v>428</v>
      </c>
      <c r="C306" s="28" t="s">
        <v>429</v>
      </c>
      <c r="D306" s="28" t="s">
        <v>721</v>
      </c>
      <c r="E306" s="28" t="s">
        <v>722</v>
      </c>
      <c r="F306" s="29">
        <v>0.87823732463501925</v>
      </c>
      <c r="G306" s="30">
        <v>0.91112520205537961</v>
      </c>
    </row>
    <row r="307" spans="2:7" ht="14.4" x14ac:dyDescent="0.3">
      <c r="B307" s="27" t="s">
        <v>428</v>
      </c>
      <c r="C307" s="28" t="s">
        <v>429</v>
      </c>
      <c r="D307" s="28" t="s">
        <v>759</v>
      </c>
      <c r="E307" s="28" t="s">
        <v>760</v>
      </c>
      <c r="F307" s="29">
        <v>2.4675891273980441E-2</v>
      </c>
      <c r="G307" s="30">
        <v>2.025481976003049E-2</v>
      </c>
    </row>
    <row r="308" spans="2:7" ht="14.4" x14ac:dyDescent="0.3">
      <c r="B308" s="27" t="s">
        <v>430</v>
      </c>
      <c r="C308" s="28" t="s">
        <v>431</v>
      </c>
      <c r="D308" s="28" t="s">
        <v>228</v>
      </c>
      <c r="E308" s="28" t="s">
        <v>229</v>
      </c>
      <c r="F308" s="29">
        <v>4.3146371259473626E-2</v>
      </c>
      <c r="G308" s="30">
        <v>6.4220572191210593E-2</v>
      </c>
    </row>
    <row r="309" spans="2:7" ht="14.4" x14ac:dyDescent="0.3">
      <c r="B309" s="27" t="s">
        <v>430</v>
      </c>
      <c r="C309" s="28" t="s">
        <v>431</v>
      </c>
      <c r="D309" s="28" t="s">
        <v>393</v>
      </c>
      <c r="E309" s="28" t="s">
        <v>394</v>
      </c>
      <c r="F309" s="29">
        <v>3.6214665469312506E-2</v>
      </c>
      <c r="G309" s="30">
        <v>4.8268703195669907E-2</v>
      </c>
    </row>
    <row r="310" spans="2:7" ht="14.4" x14ac:dyDescent="0.3">
      <c r="B310" s="27" t="s">
        <v>430</v>
      </c>
      <c r="C310" s="28" t="s">
        <v>431</v>
      </c>
      <c r="D310" s="28" t="s">
        <v>443</v>
      </c>
      <c r="E310" s="28" t="s">
        <v>444</v>
      </c>
      <c r="F310" s="29">
        <v>1.3526823520748188E-2</v>
      </c>
      <c r="G310" s="30">
        <v>2.075367108361844E-2</v>
      </c>
    </row>
    <row r="311" spans="2:7" ht="14.4" x14ac:dyDescent="0.3">
      <c r="B311" s="27" t="s">
        <v>430</v>
      </c>
      <c r="C311" s="28" t="s">
        <v>431</v>
      </c>
      <c r="D311" s="28" t="s">
        <v>723</v>
      </c>
      <c r="E311" s="28" t="s">
        <v>724</v>
      </c>
      <c r="F311" s="29">
        <v>0.8974299083025038</v>
      </c>
      <c r="G311" s="30">
        <v>0.84106388162145562</v>
      </c>
    </row>
    <row r="312" spans="2:7" ht="14.4" x14ac:dyDescent="0.3">
      <c r="B312" s="27" t="s">
        <v>430</v>
      </c>
      <c r="C312" s="28" t="s">
        <v>431</v>
      </c>
      <c r="D312" s="28" t="s">
        <v>729</v>
      </c>
      <c r="E312" s="28" t="s">
        <v>730</v>
      </c>
      <c r="F312" s="29">
        <v>2.2639420580104048E-3</v>
      </c>
      <c r="G312" s="30">
        <v>5.1407528237067792E-3</v>
      </c>
    </row>
    <row r="313" spans="2:7" ht="14.4" x14ac:dyDescent="0.3">
      <c r="B313" s="27" t="s">
        <v>430</v>
      </c>
      <c r="C313" s="28" t="s">
        <v>431</v>
      </c>
      <c r="D313" s="28" t="s">
        <v>731</v>
      </c>
      <c r="E313" s="28" t="s">
        <v>732</v>
      </c>
      <c r="F313" s="29">
        <v>1.7787151263012935E-2</v>
      </c>
      <c r="G313" s="30">
        <v>1.9563812772087408E-2</v>
      </c>
    </row>
    <row r="314" spans="2:7" ht="14.4" x14ac:dyDescent="0.3">
      <c r="B314" s="27" t="s">
        <v>430</v>
      </c>
      <c r="C314" s="28" t="s">
        <v>431</v>
      </c>
      <c r="D314" s="28" t="s">
        <v>761</v>
      </c>
      <c r="E314" s="28" t="s">
        <v>762</v>
      </c>
      <c r="F314" s="29">
        <v>1.1362160758343069E-3</v>
      </c>
      <c r="G314" s="30">
        <v>9.8860631225130375E-4</v>
      </c>
    </row>
    <row r="315" spans="2:7" ht="14.4" x14ac:dyDescent="0.3">
      <c r="B315" s="27" t="s">
        <v>432</v>
      </c>
      <c r="C315" s="28" t="s">
        <v>433</v>
      </c>
      <c r="D315" s="28" t="s">
        <v>357</v>
      </c>
      <c r="E315" s="28" t="s">
        <v>358</v>
      </c>
      <c r="F315" s="29">
        <v>1.8338749263022225E-3</v>
      </c>
      <c r="G315" s="30">
        <v>5.5302873682034313E-3</v>
      </c>
    </row>
    <row r="316" spans="2:7" ht="14.4" x14ac:dyDescent="0.3">
      <c r="B316" s="27" t="s">
        <v>432</v>
      </c>
      <c r="C316" s="28" t="s">
        <v>433</v>
      </c>
      <c r="D316" s="28" t="s">
        <v>725</v>
      </c>
      <c r="E316" s="28" t="s">
        <v>726</v>
      </c>
      <c r="F316" s="29">
        <v>0.32426429199796419</v>
      </c>
      <c r="G316" s="30">
        <v>0.99446971263179662</v>
      </c>
    </row>
    <row r="317" spans="2:7" ht="14.4" x14ac:dyDescent="0.3">
      <c r="B317" s="27" t="s">
        <v>434</v>
      </c>
      <c r="C317" s="28" t="s">
        <v>435</v>
      </c>
      <c r="D317" s="28" t="s">
        <v>224</v>
      </c>
      <c r="E317" s="28" t="s">
        <v>225</v>
      </c>
      <c r="F317" s="29">
        <v>3.4644224238362338E-2</v>
      </c>
      <c r="G317" s="30">
        <v>2.9178552892283331E-2</v>
      </c>
    </row>
    <row r="318" spans="2:7" ht="14.4" x14ac:dyDescent="0.3">
      <c r="B318" s="27" t="s">
        <v>434</v>
      </c>
      <c r="C318" s="28" t="s">
        <v>435</v>
      </c>
      <c r="D318" s="28" t="s">
        <v>727</v>
      </c>
      <c r="E318" s="28" t="s">
        <v>728</v>
      </c>
      <c r="F318" s="29">
        <v>0.91686518249018245</v>
      </c>
      <c r="G318" s="30">
        <v>0.96235049874792122</v>
      </c>
    </row>
    <row r="319" spans="2:7" ht="14.4" x14ac:dyDescent="0.3">
      <c r="B319" s="27" t="s">
        <v>434</v>
      </c>
      <c r="C319" s="28" t="s">
        <v>435</v>
      </c>
      <c r="D319" s="28" t="s">
        <v>787</v>
      </c>
      <c r="E319" s="28" t="s">
        <v>788</v>
      </c>
      <c r="F319" s="29">
        <v>9.9157789563453398E-4</v>
      </c>
      <c r="G319" s="30">
        <v>1.4888563083182743E-3</v>
      </c>
    </row>
    <row r="320" spans="2:7" ht="14.4" x14ac:dyDescent="0.3">
      <c r="B320" s="27" t="s">
        <v>434</v>
      </c>
      <c r="C320" s="28" t="s">
        <v>435</v>
      </c>
      <c r="D320" s="28" t="s">
        <v>805</v>
      </c>
      <c r="E320" s="28" t="s">
        <v>806</v>
      </c>
      <c r="F320" s="29">
        <v>5.7822691720028976E-3</v>
      </c>
      <c r="G320" s="30">
        <v>6.9820920514773021E-3</v>
      </c>
    </row>
    <row r="321" spans="2:7" ht="14.4" x14ac:dyDescent="0.3">
      <c r="B321" s="27" t="s">
        <v>434</v>
      </c>
      <c r="C321" s="28" t="s">
        <v>435</v>
      </c>
      <c r="D321" s="28" t="s">
        <v>747</v>
      </c>
      <c r="E321" s="28" t="s">
        <v>748</v>
      </c>
      <c r="F321" s="29">
        <v>1.1041736626123382E-3</v>
      </c>
      <c r="G321" s="30">
        <v>0</v>
      </c>
    </row>
    <row r="322" spans="2:7" ht="14.4" x14ac:dyDescent="0.3">
      <c r="B322" s="27" t="s">
        <v>436</v>
      </c>
      <c r="C322" s="28" t="s">
        <v>437</v>
      </c>
      <c r="D322" s="28" t="s">
        <v>412</v>
      </c>
      <c r="E322" s="28" t="s">
        <v>413</v>
      </c>
      <c r="F322" s="29">
        <v>2.7511063388717515E-3</v>
      </c>
      <c r="G322" s="30">
        <v>9.4992659901631943E-3</v>
      </c>
    </row>
    <row r="323" spans="2:7" ht="14.4" x14ac:dyDescent="0.3">
      <c r="B323" s="27" t="s">
        <v>436</v>
      </c>
      <c r="C323" s="28" t="s">
        <v>437</v>
      </c>
      <c r="D323" s="28" t="s">
        <v>587</v>
      </c>
      <c r="E323" s="28" t="s">
        <v>588</v>
      </c>
      <c r="F323" s="29">
        <v>0.98151069807650737</v>
      </c>
      <c r="G323" s="30">
        <v>0.9732756126571156</v>
      </c>
    </row>
    <row r="324" spans="2:7" ht="14.4" x14ac:dyDescent="0.3">
      <c r="B324" s="27" t="s">
        <v>436</v>
      </c>
      <c r="C324" s="28" t="s">
        <v>437</v>
      </c>
      <c r="D324" s="28" t="s">
        <v>636</v>
      </c>
      <c r="E324" s="28" t="s">
        <v>637</v>
      </c>
      <c r="F324" s="29">
        <v>2.8376638981337915E-3</v>
      </c>
      <c r="G324" s="30">
        <v>4.6183684622226025E-3</v>
      </c>
    </row>
    <row r="325" spans="2:7" ht="14.4" x14ac:dyDescent="0.3">
      <c r="B325" s="27" t="s">
        <v>436</v>
      </c>
      <c r="C325" s="28" t="s">
        <v>437</v>
      </c>
      <c r="D325" s="28" t="s">
        <v>869</v>
      </c>
      <c r="E325" s="28" t="s">
        <v>870</v>
      </c>
      <c r="F325" s="29">
        <v>7.5798330697196461E-3</v>
      </c>
      <c r="G325" s="30">
        <v>1.260675289049859E-2</v>
      </c>
    </row>
    <row r="326" spans="2:7" ht="14.4" x14ac:dyDescent="0.3">
      <c r="B326" s="27" t="s">
        <v>438</v>
      </c>
      <c r="C326" s="28" t="s">
        <v>439</v>
      </c>
      <c r="D326" s="28" t="s">
        <v>228</v>
      </c>
      <c r="E326" s="28" t="s">
        <v>229</v>
      </c>
      <c r="F326" s="29">
        <v>1.7316428071590384E-3</v>
      </c>
      <c r="G326" s="30">
        <v>0</v>
      </c>
    </row>
    <row r="327" spans="2:7" ht="14.4" x14ac:dyDescent="0.3">
      <c r="B327" s="27" t="s">
        <v>438</v>
      </c>
      <c r="C327" s="28" t="s">
        <v>439</v>
      </c>
      <c r="D327" s="28" t="s">
        <v>255</v>
      </c>
      <c r="E327" s="28" t="s">
        <v>256</v>
      </c>
      <c r="F327" s="29">
        <v>1.0187048433453682E-3</v>
      </c>
      <c r="G327" s="30">
        <v>0</v>
      </c>
    </row>
    <row r="328" spans="2:7" ht="14.4" x14ac:dyDescent="0.3">
      <c r="B328" s="27" t="s">
        <v>438</v>
      </c>
      <c r="C328" s="28" t="s">
        <v>439</v>
      </c>
      <c r="D328" s="28" t="s">
        <v>700</v>
      </c>
      <c r="E328" s="28" t="s">
        <v>701</v>
      </c>
      <c r="F328" s="29">
        <v>2.0478808923730806E-3</v>
      </c>
      <c r="G328" s="30">
        <v>9.1729388647763979E-4</v>
      </c>
    </row>
    <row r="329" spans="2:7" ht="14.4" x14ac:dyDescent="0.3">
      <c r="B329" s="27" t="s">
        <v>438</v>
      </c>
      <c r="C329" s="28" t="s">
        <v>439</v>
      </c>
      <c r="D329" s="28" t="s">
        <v>489</v>
      </c>
      <c r="E329" s="28" t="s">
        <v>490</v>
      </c>
      <c r="F329" s="29">
        <v>2.0902780948901776E-2</v>
      </c>
      <c r="G329" s="30">
        <v>1.6206329971531701E-2</v>
      </c>
    </row>
    <row r="330" spans="2:7" ht="14.4" x14ac:dyDescent="0.3">
      <c r="B330" s="27" t="s">
        <v>438</v>
      </c>
      <c r="C330" s="28" t="s">
        <v>439</v>
      </c>
      <c r="D330" s="28" t="s">
        <v>931</v>
      </c>
      <c r="E330" s="28" t="s">
        <v>932</v>
      </c>
      <c r="F330" s="29">
        <v>0.96949997318531622</v>
      </c>
      <c r="G330" s="30">
        <v>0.46547756411803803</v>
      </c>
    </row>
    <row r="331" spans="2:7" ht="14.4" x14ac:dyDescent="0.3">
      <c r="B331" s="27" t="s">
        <v>438</v>
      </c>
      <c r="C331" s="28" t="s">
        <v>439</v>
      </c>
      <c r="D331" s="28" t="s">
        <v>711</v>
      </c>
      <c r="E331" s="28" t="s">
        <v>712</v>
      </c>
      <c r="F331" s="29">
        <v>4.3982561508720723E-3</v>
      </c>
      <c r="G331" s="30">
        <v>1.1908727649007954E-3</v>
      </c>
    </row>
    <row r="332" spans="2:7" ht="14.4" x14ac:dyDescent="0.3">
      <c r="B332" s="27" t="s">
        <v>438</v>
      </c>
      <c r="C332" s="28" t="s">
        <v>439</v>
      </c>
      <c r="D332" s="28" t="s">
        <v>723</v>
      </c>
      <c r="E332" s="28" t="s">
        <v>724</v>
      </c>
      <c r="F332" s="29">
        <v>5.7527558224519477E-3</v>
      </c>
      <c r="G332" s="30">
        <v>1.2286910216239963E-3</v>
      </c>
    </row>
    <row r="333" spans="2:7" ht="14.4" x14ac:dyDescent="0.3">
      <c r="B333" s="27" t="s">
        <v>438</v>
      </c>
      <c r="C333" s="28" t="s">
        <v>439</v>
      </c>
      <c r="D333" s="28" t="s">
        <v>729</v>
      </c>
      <c r="E333" s="28" t="s">
        <v>730</v>
      </c>
      <c r="F333" s="29">
        <v>0.98053880577056429</v>
      </c>
      <c r="G333" s="30">
        <v>0.50741640153654777</v>
      </c>
    </row>
    <row r="334" spans="2:7" ht="14.4" x14ac:dyDescent="0.3">
      <c r="B334" s="27" t="s">
        <v>438</v>
      </c>
      <c r="C334" s="28" t="s">
        <v>439</v>
      </c>
      <c r="D334" s="28" t="s">
        <v>731</v>
      </c>
      <c r="E334" s="28" t="s">
        <v>732</v>
      </c>
      <c r="F334" s="29">
        <v>2.2207455772879168E-2</v>
      </c>
      <c r="G334" s="30">
        <v>5.5665255321511514E-3</v>
      </c>
    </row>
    <row r="335" spans="2:7" ht="14.4" x14ac:dyDescent="0.3">
      <c r="B335" s="27" t="s">
        <v>438</v>
      </c>
      <c r="C335" s="28" t="s">
        <v>439</v>
      </c>
      <c r="D335" s="28" t="s">
        <v>779</v>
      </c>
      <c r="E335" s="28" t="s">
        <v>780</v>
      </c>
      <c r="F335" s="29">
        <v>3.975451052527528E-3</v>
      </c>
      <c r="G335" s="30">
        <v>0</v>
      </c>
    </row>
    <row r="336" spans="2:7" ht="14.4" x14ac:dyDescent="0.3">
      <c r="B336" s="27" t="s">
        <v>438</v>
      </c>
      <c r="C336" s="28" t="s">
        <v>439</v>
      </c>
      <c r="D336" s="28" t="s">
        <v>935</v>
      </c>
      <c r="E336" s="28" t="s">
        <v>936</v>
      </c>
      <c r="F336" s="29">
        <v>7.9671679463588965E-3</v>
      </c>
      <c r="G336" s="30">
        <v>1.9963211687289684E-3</v>
      </c>
    </row>
    <row r="337" spans="2:7" ht="14.4" x14ac:dyDescent="0.3">
      <c r="B337" s="27" t="s">
        <v>441</v>
      </c>
      <c r="C337" s="28" t="s">
        <v>442</v>
      </c>
      <c r="D337" s="28" t="s">
        <v>700</v>
      </c>
      <c r="E337" s="28" t="s">
        <v>701</v>
      </c>
      <c r="F337" s="29">
        <v>0</v>
      </c>
      <c r="G337" s="30">
        <v>1.1219707553889755E-3</v>
      </c>
    </row>
    <row r="338" spans="2:7" ht="14.4" x14ac:dyDescent="0.3">
      <c r="B338" s="27" t="s">
        <v>441</v>
      </c>
      <c r="C338" s="28" t="s">
        <v>442</v>
      </c>
      <c r="D338" s="28" t="s">
        <v>443</v>
      </c>
      <c r="E338" s="28" t="s">
        <v>444</v>
      </c>
      <c r="F338" s="29">
        <v>5.1831345042159138E-2</v>
      </c>
      <c r="G338" s="30">
        <v>6.8855987257836218E-2</v>
      </c>
    </row>
    <row r="339" spans="2:7" ht="14.4" x14ac:dyDescent="0.3">
      <c r="B339" s="27" t="s">
        <v>441</v>
      </c>
      <c r="C339" s="28" t="s">
        <v>442</v>
      </c>
      <c r="D339" s="28" t="s">
        <v>569</v>
      </c>
      <c r="E339" s="28" t="s">
        <v>570</v>
      </c>
      <c r="F339" s="29">
        <v>4.6594371085264194E-3</v>
      </c>
      <c r="G339" s="30">
        <v>3.2589123303668876E-3</v>
      </c>
    </row>
    <row r="340" spans="2:7" ht="14.4" x14ac:dyDescent="0.3">
      <c r="B340" s="27" t="s">
        <v>441</v>
      </c>
      <c r="C340" s="28" t="s">
        <v>442</v>
      </c>
      <c r="D340" s="28" t="s">
        <v>723</v>
      </c>
      <c r="E340" s="28" t="s">
        <v>724</v>
      </c>
      <c r="F340" s="29">
        <v>2.2265086385521288E-2</v>
      </c>
      <c r="G340" s="30">
        <v>1.8067703445092217E-2</v>
      </c>
    </row>
    <row r="341" spans="2:7" ht="14.4" x14ac:dyDescent="0.3">
      <c r="B341" s="27" t="s">
        <v>441</v>
      </c>
      <c r="C341" s="28" t="s">
        <v>442</v>
      </c>
      <c r="D341" s="28" t="s">
        <v>731</v>
      </c>
      <c r="E341" s="28" t="s">
        <v>732</v>
      </c>
      <c r="F341" s="29">
        <v>0.94353438175123672</v>
      </c>
      <c r="G341" s="30">
        <v>0.89857628942565493</v>
      </c>
    </row>
    <row r="342" spans="2:7" ht="14.4" x14ac:dyDescent="0.3">
      <c r="B342" s="27" t="s">
        <v>441</v>
      </c>
      <c r="C342" s="28" t="s">
        <v>442</v>
      </c>
      <c r="D342" s="28" t="s">
        <v>757</v>
      </c>
      <c r="E342" s="28" t="s">
        <v>758</v>
      </c>
      <c r="F342" s="29">
        <v>1.0559493654733269E-2</v>
      </c>
      <c r="G342" s="30">
        <v>1.0119136785660785E-2</v>
      </c>
    </row>
    <row r="343" spans="2:7" ht="14.4" x14ac:dyDescent="0.3">
      <c r="B343" s="27" t="s">
        <v>445</v>
      </c>
      <c r="C343" s="28" t="s">
        <v>446</v>
      </c>
      <c r="D343" s="28" t="s">
        <v>443</v>
      </c>
      <c r="E343" s="28" t="s">
        <v>444</v>
      </c>
      <c r="F343" s="29">
        <v>5.4583655510143964E-2</v>
      </c>
      <c r="G343" s="30">
        <v>7.4722221347135909E-2</v>
      </c>
    </row>
    <row r="344" spans="2:7" ht="14.4" x14ac:dyDescent="0.3">
      <c r="B344" s="27" t="s">
        <v>445</v>
      </c>
      <c r="C344" s="28" t="s">
        <v>446</v>
      </c>
      <c r="D344" s="28" t="s">
        <v>569</v>
      </c>
      <c r="E344" s="28" t="s">
        <v>570</v>
      </c>
      <c r="F344" s="29">
        <v>1.1552431780333328E-2</v>
      </c>
      <c r="G344" s="30">
        <v>8.3262713866722963E-3</v>
      </c>
    </row>
    <row r="345" spans="2:7" ht="14.4" x14ac:dyDescent="0.3">
      <c r="B345" s="27" t="s">
        <v>445</v>
      </c>
      <c r="C345" s="28" t="s">
        <v>446</v>
      </c>
      <c r="D345" s="28" t="s">
        <v>731</v>
      </c>
      <c r="E345" s="28" t="s">
        <v>732</v>
      </c>
      <c r="F345" s="29">
        <v>2.2406481829242062E-3</v>
      </c>
      <c r="G345" s="30">
        <v>2.1989169231544695E-3</v>
      </c>
    </row>
    <row r="346" spans="2:7" ht="14.4" x14ac:dyDescent="0.3">
      <c r="B346" s="27" t="s">
        <v>445</v>
      </c>
      <c r="C346" s="28" t="s">
        <v>446</v>
      </c>
      <c r="D346" s="28" t="s">
        <v>757</v>
      </c>
      <c r="E346" s="28" t="s">
        <v>758</v>
      </c>
      <c r="F346" s="29">
        <v>0.8816762478386535</v>
      </c>
      <c r="G346" s="30">
        <v>0.87065769038115626</v>
      </c>
    </row>
    <row r="347" spans="2:7" ht="14.4" x14ac:dyDescent="0.3">
      <c r="B347" s="27" t="s">
        <v>445</v>
      </c>
      <c r="C347" s="28" t="s">
        <v>446</v>
      </c>
      <c r="D347" s="28" t="s">
        <v>835</v>
      </c>
      <c r="E347" s="28" t="s">
        <v>836</v>
      </c>
      <c r="F347" s="29">
        <v>3.397966613629622E-3</v>
      </c>
      <c r="G347" s="30">
        <v>3.9693915804794155E-3</v>
      </c>
    </row>
    <row r="348" spans="2:7" ht="14.4" x14ac:dyDescent="0.3">
      <c r="B348" s="27" t="s">
        <v>445</v>
      </c>
      <c r="C348" s="28" t="s">
        <v>446</v>
      </c>
      <c r="D348" s="28" t="s">
        <v>807</v>
      </c>
      <c r="E348" s="28" t="s">
        <v>808</v>
      </c>
      <c r="F348" s="29">
        <v>5.6750988580509254E-2</v>
      </c>
      <c r="G348" s="30">
        <v>3.87015679096743E-2</v>
      </c>
    </row>
    <row r="349" spans="2:7" ht="14.4" x14ac:dyDescent="0.3">
      <c r="B349" s="27" t="s">
        <v>445</v>
      </c>
      <c r="C349" s="28" t="s">
        <v>446</v>
      </c>
      <c r="D349" s="28" t="s">
        <v>761</v>
      </c>
      <c r="E349" s="28" t="s">
        <v>762</v>
      </c>
      <c r="F349" s="29">
        <v>1.8341773795610954E-3</v>
      </c>
      <c r="G349" s="30">
        <v>1.4239404717275362E-3</v>
      </c>
    </row>
    <row r="350" spans="2:7" ht="14.4" x14ac:dyDescent="0.3">
      <c r="B350" s="27" t="s">
        <v>449</v>
      </c>
      <c r="C350" s="28" t="s">
        <v>450</v>
      </c>
      <c r="D350" s="28" t="s">
        <v>447</v>
      </c>
      <c r="E350" s="28" t="s">
        <v>448</v>
      </c>
      <c r="F350" s="29">
        <v>0.99999999999999989</v>
      </c>
      <c r="G350" s="30">
        <v>1</v>
      </c>
    </row>
    <row r="351" spans="2:7" ht="14.4" x14ac:dyDescent="0.3">
      <c r="B351" s="27" t="s">
        <v>451</v>
      </c>
      <c r="C351" s="28" t="s">
        <v>452</v>
      </c>
      <c r="D351" s="28" t="s">
        <v>349</v>
      </c>
      <c r="E351" s="28" t="s">
        <v>350</v>
      </c>
      <c r="F351" s="29">
        <v>4.889284498411256E-2</v>
      </c>
      <c r="G351" s="30">
        <v>5.450592025934492E-2</v>
      </c>
    </row>
    <row r="352" spans="2:7" ht="14.4" x14ac:dyDescent="0.3">
      <c r="B352" s="27" t="s">
        <v>451</v>
      </c>
      <c r="C352" s="28" t="s">
        <v>452</v>
      </c>
      <c r="D352" s="28" t="s">
        <v>469</v>
      </c>
      <c r="E352" s="28" t="s">
        <v>470</v>
      </c>
      <c r="F352" s="29">
        <v>5.2562940695386924E-3</v>
      </c>
      <c r="G352" s="30">
        <v>4.7006266184348383E-3</v>
      </c>
    </row>
    <row r="353" spans="2:7" ht="14.4" x14ac:dyDescent="0.3">
      <c r="B353" s="27" t="s">
        <v>451</v>
      </c>
      <c r="C353" s="28" t="s">
        <v>452</v>
      </c>
      <c r="D353" s="28" t="s">
        <v>654</v>
      </c>
      <c r="E353" s="28" t="s">
        <v>655</v>
      </c>
      <c r="F353" s="29">
        <v>3.3585060667340752E-2</v>
      </c>
      <c r="G353" s="30">
        <v>4.2020992705924215E-2</v>
      </c>
    </row>
    <row r="354" spans="2:7" ht="14.4" x14ac:dyDescent="0.3">
      <c r="B354" s="27" t="s">
        <v>451</v>
      </c>
      <c r="C354" s="28" t="s">
        <v>452</v>
      </c>
      <c r="D354" s="28" t="s">
        <v>569</v>
      </c>
      <c r="E354" s="28" t="s">
        <v>570</v>
      </c>
      <c r="F354" s="29">
        <v>3.2651027392769563E-3</v>
      </c>
      <c r="G354" s="30">
        <v>2.9532111723892546E-3</v>
      </c>
    </row>
    <row r="355" spans="2:7" ht="14.4" x14ac:dyDescent="0.3">
      <c r="B355" s="27" t="s">
        <v>451</v>
      </c>
      <c r="C355" s="28" t="s">
        <v>452</v>
      </c>
      <c r="D355" s="28" t="s">
        <v>721</v>
      </c>
      <c r="E355" s="28" t="s">
        <v>722</v>
      </c>
      <c r="F355" s="29">
        <v>1.2319093010735662E-2</v>
      </c>
      <c r="G355" s="30">
        <v>1.5378837296645517E-2</v>
      </c>
    </row>
    <row r="356" spans="2:7" ht="14.4" x14ac:dyDescent="0.3">
      <c r="B356" s="27" t="s">
        <v>451</v>
      </c>
      <c r="C356" s="28" t="s">
        <v>452</v>
      </c>
      <c r="D356" s="28" t="s">
        <v>759</v>
      </c>
      <c r="E356" s="28" t="s">
        <v>760</v>
      </c>
      <c r="F356" s="29">
        <v>0.89138605261788584</v>
      </c>
      <c r="G356" s="30">
        <v>0.8804404119472613</v>
      </c>
    </row>
    <row r="357" spans="2:7" ht="14.4" x14ac:dyDescent="0.3">
      <c r="B357" s="27" t="s">
        <v>453</v>
      </c>
      <c r="C357" s="28" t="s">
        <v>454</v>
      </c>
      <c r="D357" s="28" t="s">
        <v>393</v>
      </c>
      <c r="E357" s="28" t="s">
        <v>394</v>
      </c>
      <c r="F357" s="29">
        <v>0</v>
      </c>
      <c r="G357" s="30">
        <v>1.4302783451149816E-3</v>
      </c>
    </row>
    <row r="358" spans="2:7" ht="14.4" x14ac:dyDescent="0.3">
      <c r="B358" s="27" t="s">
        <v>453</v>
      </c>
      <c r="C358" s="28" t="s">
        <v>454</v>
      </c>
      <c r="D358" s="28" t="s">
        <v>349</v>
      </c>
      <c r="E358" s="28" t="s">
        <v>350</v>
      </c>
      <c r="F358" s="29">
        <v>2.1242339990921464E-3</v>
      </c>
      <c r="G358" s="30">
        <v>3.525665550304008E-3</v>
      </c>
    </row>
    <row r="359" spans="2:7" ht="14.4" x14ac:dyDescent="0.3">
      <c r="B359" s="27" t="s">
        <v>453</v>
      </c>
      <c r="C359" s="28" t="s">
        <v>454</v>
      </c>
      <c r="D359" s="28" t="s">
        <v>469</v>
      </c>
      <c r="E359" s="28" t="s">
        <v>470</v>
      </c>
      <c r="F359" s="29">
        <v>4.0091951990451138E-2</v>
      </c>
      <c r="G359" s="30">
        <v>5.3379400460278878E-2</v>
      </c>
    </row>
    <row r="360" spans="2:7" ht="14.4" x14ac:dyDescent="0.3">
      <c r="B360" s="27" t="s">
        <v>453</v>
      </c>
      <c r="C360" s="28" t="s">
        <v>454</v>
      </c>
      <c r="D360" s="28" t="s">
        <v>569</v>
      </c>
      <c r="E360" s="28" t="s">
        <v>570</v>
      </c>
      <c r="F360" s="29">
        <v>1.1460641743486183E-2</v>
      </c>
      <c r="G360" s="30">
        <v>1.5432879921364122E-2</v>
      </c>
    </row>
    <row r="361" spans="2:7" ht="14.4" x14ac:dyDescent="0.3">
      <c r="B361" s="27" t="s">
        <v>453</v>
      </c>
      <c r="C361" s="28" t="s">
        <v>454</v>
      </c>
      <c r="D361" s="28" t="s">
        <v>761</v>
      </c>
      <c r="E361" s="28" t="s">
        <v>762</v>
      </c>
      <c r="F361" s="29">
        <v>0.63856966627710676</v>
      </c>
      <c r="G361" s="30">
        <v>0.92623177572293802</v>
      </c>
    </row>
    <row r="362" spans="2:7" ht="14.4" x14ac:dyDescent="0.3">
      <c r="B362" s="27" t="s">
        <v>457</v>
      </c>
      <c r="C362" s="28" t="s">
        <v>458</v>
      </c>
      <c r="D362" s="28" t="s">
        <v>455</v>
      </c>
      <c r="E362" s="28" t="s">
        <v>456</v>
      </c>
      <c r="F362" s="29">
        <v>1</v>
      </c>
      <c r="G362" s="30">
        <v>8.3279875567897219E-2</v>
      </c>
    </row>
    <row r="363" spans="2:7" ht="14.4" x14ac:dyDescent="0.3">
      <c r="B363" s="27" t="s">
        <v>457</v>
      </c>
      <c r="C363" s="28" t="s">
        <v>458</v>
      </c>
      <c r="D363" s="28" t="s">
        <v>264</v>
      </c>
      <c r="E363" s="28" t="s">
        <v>265</v>
      </c>
      <c r="F363" s="29">
        <v>1.242106839491177E-2</v>
      </c>
      <c r="G363" s="30">
        <v>1.8742648249577254E-3</v>
      </c>
    </row>
    <row r="364" spans="2:7" ht="14.4" x14ac:dyDescent="0.3">
      <c r="B364" s="27" t="s">
        <v>457</v>
      </c>
      <c r="C364" s="28" t="s">
        <v>458</v>
      </c>
      <c r="D364" s="28" t="s">
        <v>365</v>
      </c>
      <c r="E364" s="28" t="s">
        <v>366</v>
      </c>
      <c r="F364" s="29">
        <v>8.7648006524779498E-3</v>
      </c>
      <c r="G364" s="30">
        <v>1.9156919778201536E-3</v>
      </c>
    </row>
    <row r="365" spans="2:7" ht="14.4" x14ac:dyDescent="0.3">
      <c r="B365" s="27" t="s">
        <v>457</v>
      </c>
      <c r="C365" s="28" t="s">
        <v>458</v>
      </c>
      <c r="D365" s="28" t="s">
        <v>979</v>
      </c>
      <c r="E365" s="28" t="s">
        <v>980</v>
      </c>
      <c r="F365" s="29">
        <v>1</v>
      </c>
      <c r="G365" s="30">
        <v>0.14148000386653425</v>
      </c>
    </row>
    <row r="366" spans="2:7" ht="14.4" x14ac:dyDescent="0.3">
      <c r="B366" s="27" t="s">
        <v>457</v>
      </c>
      <c r="C366" s="28" t="s">
        <v>458</v>
      </c>
      <c r="D366" s="28" t="s">
        <v>503</v>
      </c>
      <c r="E366" s="28" t="s">
        <v>504</v>
      </c>
      <c r="F366" s="29">
        <v>0.98335637681700983</v>
      </c>
      <c r="G366" s="30">
        <v>0.16517884604038016</v>
      </c>
    </row>
    <row r="367" spans="2:7" ht="14.4" x14ac:dyDescent="0.3">
      <c r="B367" s="27" t="s">
        <v>457</v>
      </c>
      <c r="C367" s="28" t="s">
        <v>458</v>
      </c>
      <c r="D367" s="28" t="s">
        <v>949</v>
      </c>
      <c r="E367" s="28" t="s">
        <v>950</v>
      </c>
      <c r="F367" s="29">
        <v>1.1373376409309684E-3</v>
      </c>
      <c r="G367" s="30">
        <v>0</v>
      </c>
    </row>
    <row r="368" spans="2:7" ht="14.4" x14ac:dyDescent="0.3">
      <c r="B368" s="27" t="s">
        <v>457</v>
      </c>
      <c r="C368" s="28" t="s">
        <v>458</v>
      </c>
      <c r="D368" s="28" t="s">
        <v>717</v>
      </c>
      <c r="E368" s="28" t="s">
        <v>718</v>
      </c>
      <c r="F368" s="29">
        <v>1.7082661098984531E-3</v>
      </c>
      <c r="G368" s="30">
        <v>0</v>
      </c>
    </row>
    <row r="369" spans="2:7" ht="14.4" x14ac:dyDescent="0.3">
      <c r="B369" s="27" t="s">
        <v>457</v>
      </c>
      <c r="C369" s="28" t="s">
        <v>458</v>
      </c>
      <c r="D369" s="28" t="s">
        <v>967</v>
      </c>
      <c r="E369" s="28" t="s">
        <v>968</v>
      </c>
      <c r="F369" s="29">
        <v>3.2805682071535493E-3</v>
      </c>
      <c r="G369" s="30">
        <v>0</v>
      </c>
    </row>
    <row r="370" spans="2:7" ht="14.4" x14ac:dyDescent="0.3">
      <c r="B370" s="27" t="s">
        <v>457</v>
      </c>
      <c r="C370" s="28" t="s">
        <v>458</v>
      </c>
      <c r="D370" s="28" t="s">
        <v>929</v>
      </c>
      <c r="E370" s="28" t="s">
        <v>930</v>
      </c>
      <c r="F370" s="29">
        <v>6.3079428346354861E-3</v>
      </c>
      <c r="G370" s="30">
        <v>0</v>
      </c>
    </row>
    <row r="371" spans="2:7" ht="14.4" x14ac:dyDescent="0.3">
      <c r="B371" s="27" t="s">
        <v>457</v>
      </c>
      <c r="C371" s="28" t="s">
        <v>458</v>
      </c>
      <c r="D371" s="28" t="s">
        <v>739</v>
      </c>
      <c r="E371" s="28" t="s">
        <v>740</v>
      </c>
      <c r="F371" s="29">
        <v>6.0680822289247378E-2</v>
      </c>
      <c r="G371" s="30">
        <v>1.1378030302079267E-2</v>
      </c>
    </row>
    <row r="372" spans="2:7" ht="14.4" x14ac:dyDescent="0.3">
      <c r="B372" s="27" t="s">
        <v>457</v>
      </c>
      <c r="C372" s="28" t="s">
        <v>458</v>
      </c>
      <c r="D372" s="28" t="s">
        <v>981</v>
      </c>
      <c r="E372" s="28" t="s">
        <v>982</v>
      </c>
      <c r="F372" s="29">
        <v>1</v>
      </c>
      <c r="G372" s="30">
        <v>0.12919308693801873</v>
      </c>
    </row>
    <row r="373" spans="2:7" ht="14.4" x14ac:dyDescent="0.3">
      <c r="B373" s="27" t="s">
        <v>457</v>
      </c>
      <c r="C373" s="28" t="s">
        <v>458</v>
      </c>
      <c r="D373" s="28" t="s">
        <v>983</v>
      </c>
      <c r="E373" s="28" t="s">
        <v>984</v>
      </c>
      <c r="F373" s="29">
        <v>0.9981340465422105</v>
      </c>
      <c r="G373" s="30">
        <v>7.0509641855986668E-2</v>
      </c>
    </row>
    <row r="374" spans="2:7" ht="14.4" x14ac:dyDescent="0.3">
      <c r="B374" s="27" t="s">
        <v>457</v>
      </c>
      <c r="C374" s="28" t="s">
        <v>458</v>
      </c>
      <c r="D374" s="28" t="s">
        <v>985</v>
      </c>
      <c r="E374" s="28" t="s">
        <v>986</v>
      </c>
      <c r="F374" s="29">
        <v>1</v>
      </c>
      <c r="G374" s="30">
        <v>9.1030519257976922E-2</v>
      </c>
    </row>
    <row r="375" spans="2:7" ht="14.4" x14ac:dyDescent="0.3">
      <c r="B375" s="27" t="s">
        <v>457</v>
      </c>
      <c r="C375" s="28" t="s">
        <v>458</v>
      </c>
      <c r="D375" s="28" t="s">
        <v>763</v>
      </c>
      <c r="E375" s="28" t="s">
        <v>764</v>
      </c>
      <c r="F375" s="29">
        <v>0.98705317040480223</v>
      </c>
      <c r="G375" s="30">
        <v>0.3041600393683489</v>
      </c>
    </row>
    <row r="376" spans="2:7" ht="14.4" x14ac:dyDescent="0.3">
      <c r="B376" s="27" t="s">
        <v>459</v>
      </c>
      <c r="C376" s="28" t="s">
        <v>460</v>
      </c>
      <c r="D376" s="28" t="s">
        <v>397</v>
      </c>
      <c r="E376" s="28" t="s">
        <v>398</v>
      </c>
      <c r="F376" s="29">
        <v>1.2930480543317441E-2</v>
      </c>
      <c r="G376" s="30">
        <v>1.429060476499166E-2</v>
      </c>
    </row>
    <row r="377" spans="2:7" ht="14.4" x14ac:dyDescent="0.3">
      <c r="B377" s="27" t="s">
        <v>459</v>
      </c>
      <c r="C377" s="28" t="s">
        <v>460</v>
      </c>
      <c r="D377" s="28" t="s">
        <v>753</v>
      </c>
      <c r="E377" s="28" t="s">
        <v>754</v>
      </c>
      <c r="F377" s="29">
        <v>0.90717800211827471</v>
      </c>
      <c r="G377" s="30">
        <v>0.98570939523500833</v>
      </c>
    </row>
    <row r="378" spans="2:7" ht="14.4" x14ac:dyDescent="0.3">
      <c r="B378" s="27" t="s">
        <v>463</v>
      </c>
      <c r="C378" s="28" t="s">
        <v>464</v>
      </c>
      <c r="D378" s="28" t="s">
        <v>461</v>
      </c>
      <c r="E378" s="28" t="s">
        <v>462</v>
      </c>
      <c r="F378" s="29">
        <v>0.86946951459290456</v>
      </c>
      <c r="G378" s="30">
        <v>0.95922524257462427</v>
      </c>
    </row>
    <row r="379" spans="2:7" ht="14.4" x14ac:dyDescent="0.3">
      <c r="B379" s="27" t="s">
        <v>463</v>
      </c>
      <c r="C379" s="28" t="s">
        <v>464</v>
      </c>
      <c r="D379" s="28" t="s">
        <v>783</v>
      </c>
      <c r="E379" s="28" t="s">
        <v>784</v>
      </c>
      <c r="F379" s="29">
        <v>1.0947549075982627E-2</v>
      </c>
      <c r="G379" s="30">
        <v>1.3094268149449249E-2</v>
      </c>
    </row>
    <row r="380" spans="2:7" ht="14.4" x14ac:dyDescent="0.3">
      <c r="B380" s="27" t="s">
        <v>463</v>
      </c>
      <c r="C380" s="28" t="s">
        <v>464</v>
      </c>
      <c r="D380" s="28" t="s">
        <v>807</v>
      </c>
      <c r="E380" s="28" t="s">
        <v>808</v>
      </c>
      <c r="F380" s="29">
        <v>7.155659854392254E-3</v>
      </c>
      <c r="G380" s="30">
        <v>8.1951601468674296E-3</v>
      </c>
    </row>
    <row r="381" spans="2:7" ht="14.4" x14ac:dyDescent="0.3">
      <c r="B381" s="27" t="s">
        <v>463</v>
      </c>
      <c r="C381" s="28" t="s">
        <v>464</v>
      </c>
      <c r="D381" s="28" t="s">
        <v>987</v>
      </c>
      <c r="E381" s="28" t="s">
        <v>988</v>
      </c>
      <c r="F381" s="29">
        <v>7.3751169683117764E-3</v>
      </c>
      <c r="G381" s="30">
        <v>1.1967367496587557E-2</v>
      </c>
    </row>
    <row r="382" spans="2:7" ht="14.4" x14ac:dyDescent="0.3">
      <c r="B382" s="27" t="s">
        <v>463</v>
      </c>
      <c r="C382" s="28" t="s">
        <v>464</v>
      </c>
      <c r="D382" s="28" t="s">
        <v>837</v>
      </c>
      <c r="E382" s="28" t="s">
        <v>838</v>
      </c>
      <c r="F382" s="29">
        <v>1.085860145330287E-3</v>
      </c>
      <c r="G382" s="30">
        <v>1.1163194260742592E-3</v>
      </c>
    </row>
    <row r="383" spans="2:7" ht="14.4" x14ac:dyDescent="0.3">
      <c r="B383" s="27" t="s">
        <v>463</v>
      </c>
      <c r="C383" s="28" t="s">
        <v>464</v>
      </c>
      <c r="D383" s="28" t="s">
        <v>855</v>
      </c>
      <c r="E383" s="28" t="s">
        <v>856</v>
      </c>
      <c r="F383" s="29">
        <v>3.0250983156952598E-3</v>
      </c>
      <c r="G383" s="30">
        <v>6.4016422063974112E-3</v>
      </c>
    </row>
    <row r="384" spans="2:7" ht="14.4" x14ac:dyDescent="0.3">
      <c r="B384" s="27" t="s">
        <v>465</v>
      </c>
      <c r="C384" s="28" t="s">
        <v>466</v>
      </c>
      <c r="D384" s="28" t="s">
        <v>237</v>
      </c>
      <c r="E384" s="28" t="s">
        <v>238</v>
      </c>
      <c r="F384" s="29">
        <v>1.3758497895759146E-3</v>
      </c>
      <c r="G384" s="30">
        <v>0</v>
      </c>
    </row>
    <row r="385" spans="2:7" ht="14.4" x14ac:dyDescent="0.3">
      <c r="B385" s="27" t="s">
        <v>465</v>
      </c>
      <c r="C385" s="28" t="s">
        <v>466</v>
      </c>
      <c r="D385" s="28" t="s">
        <v>333</v>
      </c>
      <c r="E385" s="28" t="s">
        <v>334</v>
      </c>
      <c r="F385" s="29">
        <v>9.980887022739927E-3</v>
      </c>
      <c r="G385" s="30">
        <v>7.354229458168938E-3</v>
      </c>
    </row>
    <row r="386" spans="2:7" ht="14.4" x14ac:dyDescent="0.3">
      <c r="B386" s="27" t="s">
        <v>465</v>
      </c>
      <c r="C386" s="28" t="s">
        <v>466</v>
      </c>
      <c r="D386" s="28" t="s">
        <v>702</v>
      </c>
      <c r="E386" s="28" t="s">
        <v>703</v>
      </c>
      <c r="F386" s="29">
        <v>1.3688606916109562E-2</v>
      </c>
      <c r="G386" s="30">
        <v>6.6800178311232934E-3</v>
      </c>
    </row>
    <row r="387" spans="2:7" ht="14.4" x14ac:dyDescent="0.3">
      <c r="B387" s="27" t="s">
        <v>465</v>
      </c>
      <c r="C387" s="28" t="s">
        <v>466</v>
      </c>
      <c r="D387" s="28" t="s">
        <v>765</v>
      </c>
      <c r="E387" s="28" t="s">
        <v>766</v>
      </c>
      <c r="F387" s="29">
        <v>0.99546733291087641</v>
      </c>
      <c r="G387" s="30">
        <v>0.54698523166044566</v>
      </c>
    </row>
    <row r="388" spans="2:7" ht="14.4" x14ac:dyDescent="0.3">
      <c r="B388" s="27" t="s">
        <v>465</v>
      </c>
      <c r="C388" s="28" t="s">
        <v>466</v>
      </c>
      <c r="D388" s="28" t="s">
        <v>749</v>
      </c>
      <c r="E388" s="28" t="s">
        <v>750</v>
      </c>
      <c r="F388" s="29">
        <v>1.3073562705270877E-3</v>
      </c>
      <c r="G388" s="30">
        <v>2.5460360126592103E-3</v>
      </c>
    </row>
    <row r="389" spans="2:7" ht="14.4" x14ac:dyDescent="0.3">
      <c r="B389" s="27" t="s">
        <v>465</v>
      </c>
      <c r="C389" s="28" t="s">
        <v>466</v>
      </c>
      <c r="D389" s="28" t="s">
        <v>927</v>
      </c>
      <c r="E389" s="28" t="s">
        <v>928</v>
      </c>
      <c r="F389" s="29">
        <v>0.98933471395288641</v>
      </c>
      <c r="G389" s="30">
        <v>0.42379967043471123</v>
      </c>
    </row>
    <row r="390" spans="2:7" ht="14.4" x14ac:dyDescent="0.3">
      <c r="B390" s="27" t="s">
        <v>465</v>
      </c>
      <c r="C390" s="28" t="s">
        <v>466</v>
      </c>
      <c r="D390" s="28" t="s">
        <v>849</v>
      </c>
      <c r="E390" s="28" t="s">
        <v>850</v>
      </c>
      <c r="F390" s="29">
        <v>1.5315668921316658E-2</v>
      </c>
      <c r="G390" s="30">
        <v>1.2634814602891568E-2</v>
      </c>
    </row>
    <row r="391" spans="2:7" ht="14.4" x14ac:dyDescent="0.3">
      <c r="B391" s="27" t="s">
        <v>467</v>
      </c>
      <c r="C391" s="28" t="s">
        <v>468</v>
      </c>
      <c r="D391" s="28" t="s">
        <v>420</v>
      </c>
      <c r="E391" s="28" t="s">
        <v>421</v>
      </c>
      <c r="F391" s="29">
        <v>1.0369306242215378E-2</v>
      </c>
      <c r="G391" s="30">
        <v>8.4094542840499244E-3</v>
      </c>
    </row>
    <row r="392" spans="2:7" ht="14.4" x14ac:dyDescent="0.3">
      <c r="B392" s="27" t="s">
        <v>467</v>
      </c>
      <c r="C392" s="28" t="s">
        <v>468</v>
      </c>
      <c r="D392" s="28" t="s">
        <v>493</v>
      </c>
      <c r="E392" s="28" t="s">
        <v>494</v>
      </c>
      <c r="F392" s="29">
        <v>0.86840419495945986</v>
      </c>
      <c r="G392" s="30">
        <v>0.88210031853054538</v>
      </c>
    </row>
    <row r="393" spans="2:7" ht="14.4" x14ac:dyDescent="0.3">
      <c r="B393" s="27" t="s">
        <v>467</v>
      </c>
      <c r="C393" s="28" t="s">
        <v>468</v>
      </c>
      <c r="D393" s="28" t="s">
        <v>777</v>
      </c>
      <c r="E393" s="28" t="s">
        <v>778</v>
      </c>
      <c r="F393" s="29">
        <v>2.4299428748285019E-2</v>
      </c>
      <c r="G393" s="30">
        <v>7.9793760767447902E-2</v>
      </c>
    </row>
    <row r="394" spans="2:7" ht="14.4" x14ac:dyDescent="0.3">
      <c r="B394" s="27" t="s">
        <v>467</v>
      </c>
      <c r="C394" s="28" t="s">
        <v>468</v>
      </c>
      <c r="D394" s="28" t="s">
        <v>815</v>
      </c>
      <c r="E394" s="28" t="s">
        <v>816</v>
      </c>
      <c r="F394" s="29">
        <v>1.5222573457014043E-3</v>
      </c>
      <c r="G394" s="30">
        <v>1.4563166962061399E-3</v>
      </c>
    </row>
    <row r="395" spans="2:7" ht="14.4" x14ac:dyDescent="0.3">
      <c r="B395" s="27" t="s">
        <v>467</v>
      </c>
      <c r="C395" s="28" t="s">
        <v>468</v>
      </c>
      <c r="D395" s="28" t="s">
        <v>823</v>
      </c>
      <c r="E395" s="28" t="s">
        <v>824</v>
      </c>
      <c r="F395" s="29">
        <v>2.3144550593469555E-2</v>
      </c>
      <c r="G395" s="30">
        <v>2.8240149721750554E-2</v>
      </c>
    </row>
    <row r="396" spans="2:7" ht="14.4" x14ac:dyDescent="0.3">
      <c r="B396" s="27" t="s">
        <v>471</v>
      </c>
      <c r="C396" s="28" t="s">
        <v>472</v>
      </c>
      <c r="D396" s="28" t="s">
        <v>349</v>
      </c>
      <c r="E396" s="28" t="s">
        <v>350</v>
      </c>
      <c r="F396" s="29">
        <v>1.5497333182024509E-3</v>
      </c>
      <c r="G396" s="30">
        <v>1.1532899112204288E-3</v>
      </c>
    </row>
    <row r="397" spans="2:7" ht="14.4" x14ac:dyDescent="0.3">
      <c r="B397" s="27" t="s">
        <v>471</v>
      </c>
      <c r="C397" s="28" t="s">
        <v>472</v>
      </c>
      <c r="D397" s="28" t="s">
        <v>469</v>
      </c>
      <c r="E397" s="28" t="s">
        <v>470</v>
      </c>
      <c r="F397" s="29">
        <v>9.4913905528171347E-3</v>
      </c>
      <c r="G397" s="30">
        <v>5.6661634768655853E-3</v>
      </c>
    </row>
    <row r="398" spans="2:7" ht="14.4" x14ac:dyDescent="0.3">
      <c r="B398" s="27" t="s">
        <v>471</v>
      </c>
      <c r="C398" s="28" t="s">
        <v>472</v>
      </c>
      <c r="D398" s="28" t="s">
        <v>507</v>
      </c>
      <c r="E398" s="28" t="s">
        <v>508</v>
      </c>
      <c r="F398" s="29">
        <v>7.2061083599638965E-3</v>
      </c>
      <c r="G398" s="30">
        <v>7.7959231069683003E-3</v>
      </c>
    </row>
    <row r="399" spans="2:7" ht="14.4" x14ac:dyDescent="0.3">
      <c r="B399" s="27" t="s">
        <v>471</v>
      </c>
      <c r="C399" s="28" t="s">
        <v>472</v>
      </c>
      <c r="D399" s="28" t="s">
        <v>569</v>
      </c>
      <c r="E399" s="28" t="s">
        <v>570</v>
      </c>
      <c r="F399" s="29">
        <v>4.493340851374446E-3</v>
      </c>
      <c r="G399" s="30">
        <v>2.7130023540837549E-3</v>
      </c>
    </row>
    <row r="400" spans="2:7" ht="14.4" x14ac:dyDescent="0.3">
      <c r="B400" s="27" t="s">
        <v>471</v>
      </c>
      <c r="C400" s="28" t="s">
        <v>472</v>
      </c>
      <c r="D400" s="28" t="s">
        <v>767</v>
      </c>
      <c r="E400" s="28" t="s">
        <v>768</v>
      </c>
      <c r="F400" s="29">
        <v>0.85505312323564131</v>
      </c>
      <c r="G400" s="30">
        <v>0.92326267563259412</v>
      </c>
    </row>
    <row r="401" spans="2:7" ht="14.4" x14ac:dyDescent="0.3">
      <c r="B401" s="27" t="s">
        <v>471</v>
      </c>
      <c r="C401" s="28" t="s">
        <v>472</v>
      </c>
      <c r="D401" s="28" t="s">
        <v>783</v>
      </c>
      <c r="E401" s="28" t="s">
        <v>784</v>
      </c>
      <c r="F401" s="29">
        <v>1.0372526296234046E-2</v>
      </c>
      <c r="G401" s="30">
        <v>6.1887067318350244E-3</v>
      </c>
    </row>
    <row r="402" spans="2:7" ht="14.4" x14ac:dyDescent="0.3">
      <c r="B402" s="27" t="s">
        <v>471</v>
      </c>
      <c r="C402" s="28" t="s">
        <v>472</v>
      </c>
      <c r="D402" s="28" t="s">
        <v>821</v>
      </c>
      <c r="E402" s="28" t="s">
        <v>822</v>
      </c>
      <c r="F402" s="29">
        <v>1.8867636461348675E-2</v>
      </c>
      <c r="G402" s="30">
        <v>1.6307044305334164E-2</v>
      </c>
    </row>
    <row r="403" spans="2:7" ht="14.4" x14ac:dyDescent="0.3">
      <c r="B403" s="27" t="s">
        <v>471</v>
      </c>
      <c r="C403" s="28" t="s">
        <v>472</v>
      </c>
      <c r="D403" s="28" t="s">
        <v>855</v>
      </c>
      <c r="E403" s="28" t="s">
        <v>856</v>
      </c>
      <c r="F403" s="29">
        <v>3.4968636480685628E-2</v>
      </c>
      <c r="G403" s="30">
        <v>3.691319448109872E-2</v>
      </c>
    </row>
    <row r="404" spans="2:7" ht="14.4" x14ac:dyDescent="0.3">
      <c r="B404" s="27" t="s">
        <v>471</v>
      </c>
      <c r="C404" s="28" t="s">
        <v>472</v>
      </c>
      <c r="D404" s="28" t="s">
        <v>761</v>
      </c>
      <c r="E404" s="28" t="s">
        <v>762</v>
      </c>
      <c r="F404" s="29">
        <v>1.0509998701467341E-3</v>
      </c>
      <c r="G404" s="30">
        <v>0</v>
      </c>
    </row>
    <row r="405" spans="2:7" ht="14.4" x14ac:dyDescent="0.3">
      <c r="B405" s="27" t="s">
        <v>473</v>
      </c>
      <c r="C405" s="28" t="s">
        <v>474</v>
      </c>
      <c r="D405" s="28" t="s">
        <v>309</v>
      </c>
      <c r="E405" s="28" t="s">
        <v>310</v>
      </c>
      <c r="F405" s="29">
        <v>1.6183165729470365E-3</v>
      </c>
      <c r="G405" s="30">
        <v>0</v>
      </c>
    </row>
    <row r="406" spans="2:7" ht="14.4" x14ac:dyDescent="0.3">
      <c r="B406" s="27" t="s">
        <v>473</v>
      </c>
      <c r="C406" s="28" t="s">
        <v>474</v>
      </c>
      <c r="D406" s="28" t="s">
        <v>277</v>
      </c>
      <c r="E406" s="28" t="s">
        <v>278</v>
      </c>
      <c r="F406" s="29">
        <v>0.11061640107040736</v>
      </c>
      <c r="G406" s="30">
        <v>1.5332401930688074E-2</v>
      </c>
    </row>
    <row r="407" spans="2:7" ht="14.4" x14ac:dyDescent="0.3">
      <c r="B407" s="27" t="s">
        <v>473</v>
      </c>
      <c r="C407" s="28" t="s">
        <v>474</v>
      </c>
      <c r="D407" s="28" t="s">
        <v>285</v>
      </c>
      <c r="E407" s="28" t="s">
        <v>286</v>
      </c>
      <c r="F407" s="29">
        <v>0.13534421001548308</v>
      </c>
      <c r="G407" s="30">
        <v>1.8607137382419679E-2</v>
      </c>
    </row>
    <row r="408" spans="2:7" ht="14.4" x14ac:dyDescent="0.3">
      <c r="B408" s="27" t="s">
        <v>473</v>
      </c>
      <c r="C408" s="28" t="s">
        <v>474</v>
      </c>
      <c r="D408" s="28" t="s">
        <v>292</v>
      </c>
      <c r="E408" s="28" t="s">
        <v>293</v>
      </c>
      <c r="F408" s="29">
        <v>3.2967353567573349E-3</v>
      </c>
      <c r="G408" s="30">
        <v>0</v>
      </c>
    </row>
    <row r="409" spans="2:7" ht="14.4" x14ac:dyDescent="0.3">
      <c r="B409" s="27" t="s">
        <v>473</v>
      </c>
      <c r="C409" s="28" t="s">
        <v>474</v>
      </c>
      <c r="D409" s="28" t="s">
        <v>499</v>
      </c>
      <c r="E409" s="28" t="s">
        <v>500</v>
      </c>
      <c r="F409" s="29">
        <v>1.4576012973929285E-2</v>
      </c>
      <c r="G409" s="30">
        <v>2.355776218732948E-3</v>
      </c>
    </row>
    <row r="410" spans="2:7" ht="14.4" x14ac:dyDescent="0.3">
      <c r="B410" s="27" t="s">
        <v>473</v>
      </c>
      <c r="C410" s="28" t="s">
        <v>474</v>
      </c>
      <c r="D410" s="28" t="s">
        <v>921</v>
      </c>
      <c r="E410" s="28" t="s">
        <v>922</v>
      </c>
      <c r="F410" s="29">
        <v>0.99783471670876933</v>
      </c>
      <c r="G410" s="30">
        <v>0.14494457254098977</v>
      </c>
    </row>
    <row r="411" spans="2:7" ht="14.4" x14ac:dyDescent="0.3">
      <c r="B411" s="27" t="s">
        <v>473</v>
      </c>
      <c r="C411" s="28" t="s">
        <v>474</v>
      </c>
      <c r="D411" s="28" t="s">
        <v>769</v>
      </c>
      <c r="E411" s="28" t="s">
        <v>770</v>
      </c>
      <c r="F411" s="29">
        <v>0.9902043689039921</v>
      </c>
      <c r="G411" s="30">
        <v>0.29947745611115828</v>
      </c>
    </row>
    <row r="412" spans="2:7" ht="14.4" x14ac:dyDescent="0.3">
      <c r="B412" s="27" t="s">
        <v>473</v>
      </c>
      <c r="C412" s="28" t="s">
        <v>474</v>
      </c>
      <c r="D412" s="28" t="s">
        <v>919</v>
      </c>
      <c r="E412" s="28" t="s">
        <v>920</v>
      </c>
      <c r="F412" s="29">
        <v>0.97878642826974527</v>
      </c>
      <c r="G412" s="30">
        <v>0.13804880412189355</v>
      </c>
    </row>
    <row r="413" spans="2:7" ht="14.4" x14ac:dyDescent="0.3">
      <c r="B413" s="27" t="s">
        <v>473</v>
      </c>
      <c r="C413" s="28" t="s">
        <v>474</v>
      </c>
      <c r="D413" s="28" t="s">
        <v>989</v>
      </c>
      <c r="E413" s="28" t="s">
        <v>990</v>
      </c>
      <c r="F413" s="29">
        <v>0.99999999999999989</v>
      </c>
      <c r="G413" s="30">
        <v>0.16592098856821066</v>
      </c>
    </row>
    <row r="414" spans="2:7" ht="14.4" x14ac:dyDescent="0.3">
      <c r="B414" s="27" t="s">
        <v>473</v>
      </c>
      <c r="C414" s="28" t="s">
        <v>474</v>
      </c>
      <c r="D414" s="28" t="s">
        <v>546</v>
      </c>
      <c r="E414" s="28" t="s">
        <v>547</v>
      </c>
      <c r="F414" s="29">
        <v>9.0085828789624855E-3</v>
      </c>
      <c r="G414" s="30">
        <v>1.6639754478238458E-3</v>
      </c>
    </row>
    <row r="415" spans="2:7" ht="14.4" x14ac:dyDescent="0.3">
      <c r="B415" s="27" t="s">
        <v>473</v>
      </c>
      <c r="C415" s="28" t="s">
        <v>474</v>
      </c>
      <c r="D415" s="28" t="s">
        <v>493</v>
      </c>
      <c r="E415" s="28" t="s">
        <v>494</v>
      </c>
      <c r="F415" s="29">
        <v>1.2140734911018788E-3</v>
      </c>
      <c r="G415" s="30">
        <v>0</v>
      </c>
    </row>
    <row r="416" spans="2:7" ht="14.4" x14ac:dyDescent="0.3">
      <c r="B416" s="27" t="s">
        <v>473</v>
      </c>
      <c r="C416" s="28" t="s">
        <v>474</v>
      </c>
      <c r="D416" s="28" t="s">
        <v>951</v>
      </c>
      <c r="E416" s="28" t="s">
        <v>952</v>
      </c>
      <c r="F416" s="29">
        <v>0.44107656429931308</v>
      </c>
      <c r="G416" s="30">
        <v>0.12108022585587509</v>
      </c>
    </row>
    <row r="417" spans="2:7" ht="14.4" x14ac:dyDescent="0.3">
      <c r="B417" s="27" t="s">
        <v>473</v>
      </c>
      <c r="C417" s="28" t="s">
        <v>474</v>
      </c>
      <c r="D417" s="28" t="s">
        <v>815</v>
      </c>
      <c r="E417" s="28" t="s">
        <v>816</v>
      </c>
      <c r="F417" s="29">
        <v>4.9424781054049852E-3</v>
      </c>
      <c r="G417" s="30">
        <v>0</v>
      </c>
    </row>
    <row r="418" spans="2:7" ht="14.4" x14ac:dyDescent="0.3">
      <c r="B418" s="27" t="s">
        <v>473</v>
      </c>
      <c r="C418" s="28" t="s">
        <v>474</v>
      </c>
      <c r="D418" s="28" t="s">
        <v>991</v>
      </c>
      <c r="E418" s="28" t="s">
        <v>992</v>
      </c>
      <c r="F418" s="29">
        <v>3.156940455369607E-2</v>
      </c>
      <c r="G418" s="30">
        <v>3.1254145046237863E-3</v>
      </c>
    </row>
    <row r="419" spans="2:7" ht="14.4" x14ac:dyDescent="0.3">
      <c r="B419" s="27" t="s">
        <v>473</v>
      </c>
      <c r="C419" s="28" t="s">
        <v>474</v>
      </c>
      <c r="D419" s="28" t="s">
        <v>823</v>
      </c>
      <c r="E419" s="28" t="s">
        <v>824</v>
      </c>
      <c r="F419" s="29">
        <v>4.5608528490093609E-3</v>
      </c>
      <c r="G419" s="30">
        <v>0</v>
      </c>
    </row>
    <row r="420" spans="2:7" ht="14.4" x14ac:dyDescent="0.3">
      <c r="B420" s="27" t="s">
        <v>473</v>
      </c>
      <c r="C420" s="28" t="s">
        <v>474</v>
      </c>
      <c r="D420" s="28" t="s">
        <v>993</v>
      </c>
      <c r="E420" s="28" t="s">
        <v>994</v>
      </c>
      <c r="F420" s="29">
        <v>0.96955829160322793</v>
      </c>
      <c r="G420" s="30">
        <v>8.7502075005182534E-2</v>
      </c>
    </row>
    <row r="421" spans="2:7" ht="14.4" x14ac:dyDescent="0.3">
      <c r="B421" s="27" t="s">
        <v>473</v>
      </c>
      <c r="C421" s="28" t="s">
        <v>474</v>
      </c>
      <c r="D421" s="28" t="s">
        <v>863</v>
      </c>
      <c r="E421" s="28" t="s">
        <v>864</v>
      </c>
      <c r="F421" s="29">
        <v>7.4733433426393374E-3</v>
      </c>
      <c r="G421" s="30">
        <v>1.9411723124016607E-3</v>
      </c>
    </row>
    <row r="422" spans="2:7" ht="14.4" x14ac:dyDescent="0.3">
      <c r="B422" s="27" t="s">
        <v>477</v>
      </c>
      <c r="C422" s="28" t="s">
        <v>478</v>
      </c>
      <c r="D422" s="28" t="s">
        <v>309</v>
      </c>
      <c r="E422" s="28" t="s">
        <v>310</v>
      </c>
      <c r="F422" s="29">
        <v>1.0830756830618299E-3</v>
      </c>
      <c r="G422" s="30">
        <v>0</v>
      </c>
    </row>
    <row r="423" spans="2:7" ht="14.4" x14ac:dyDescent="0.3">
      <c r="B423" s="27" t="s">
        <v>477</v>
      </c>
      <c r="C423" s="28" t="s">
        <v>478</v>
      </c>
      <c r="D423" s="28" t="s">
        <v>475</v>
      </c>
      <c r="E423" s="28" t="s">
        <v>476</v>
      </c>
      <c r="F423" s="29">
        <v>1.128959421972776E-2</v>
      </c>
      <c r="G423" s="30">
        <v>1.8142339613078612E-3</v>
      </c>
    </row>
    <row r="424" spans="2:7" ht="14.4" x14ac:dyDescent="0.3">
      <c r="B424" s="27" t="s">
        <v>477</v>
      </c>
      <c r="C424" s="28" t="s">
        <v>478</v>
      </c>
      <c r="D424" s="28" t="s">
        <v>333</v>
      </c>
      <c r="E424" s="28" t="s">
        <v>334</v>
      </c>
      <c r="F424" s="29">
        <v>5.5021295167577162E-3</v>
      </c>
      <c r="G424" s="30">
        <v>2.1056632896957268E-3</v>
      </c>
    </row>
    <row r="425" spans="2:7" ht="14.4" x14ac:dyDescent="0.3">
      <c r="B425" s="27" t="s">
        <v>477</v>
      </c>
      <c r="C425" s="28" t="s">
        <v>478</v>
      </c>
      <c r="D425" s="28" t="s">
        <v>749</v>
      </c>
      <c r="E425" s="28" t="s">
        <v>750</v>
      </c>
      <c r="F425" s="29">
        <v>0.97654047110378228</v>
      </c>
      <c r="G425" s="30">
        <v>0.98775881631313101</v>
      </c>
    </row>
    <row r="426" spans="2:7" ht="14.4" x14ac:dyDescent="0.3">
      <c r="B426" s="27" t="s">
        <v>477</v>
      </c>
      <c r="C426" s="28" t="s">
        <v>478</v>
      </c>
      <c r="D426" s="28" t="s">
        <v>927</v>
      </c>
      <c r="E426" s="28" t="s">
        <v>928</v>
      </c>
      <c r="F426" s="29">
        <v>3.0183794977996382E-3</v>
      </c>
      <c r="G426" s="30">
        <v>0</v>
      </c>
    </row>
    <row r="427" spans="2:7" ht="14.4" x14ac:dyDescent="0.3">
      <c r="B427" s="27" t="s">
        <v>477</v>
      </c>
      <c r="C427" s="28" t="s">
        <v>478</v>
      </c>
      <c r="D427" s="28" t="s">
        <v>733</v>
      </c>
      <c r="E427" s="28" t="s">
        <v>734</v>
      </c>
      <c r="F427" s="29">
        <v>5.5215739994778782E-3</v>
      </c>
      <c r="G427" s="30">
        <v>2.2657766361222622E-3</v>
      </c>
    </row>
    <row r="428" spans="2:7" ht="14.4" x14ac:dyDescent="0.3">
      <c r="B428" s="27" t="s">
        <v>477</v>
      </c>
      <c r="C428" s="28" t="s">
        <v>478</v>
      </c>
      <c r="D428" s="28" t="s">
        <v>849</v>
      </c>
      <c r="E428" s="28" t="s">
        <v>850</v>
      </c>
      <c r="F428" s="29">
        <v>1.4132784188057166E-2</v>
      </c>
      <c r="G428" s="30">
        <v>6.0555097997431282E-3</v>
      </c>
    </row>
    <row r="429" spans="2:7" ht="14.4" x14ac:dyDescent="0.3">
      <c r="B429" s="27" t="s">
        <v>481</v>
      </c>
      <c r="C429" s="28" t="s">
        <v>482</v>
      </c>
      <c r="D429" s="28" t="s">
        <v>479</v>
      </c>
      <c r="E429" s="28" t="s">
        <v>480</v>
      </c>
      <c r="F429" s="29">
        <v>2.1819691354844972E-2</v>
      </c>
      <c r="G429" s="30">
        <v>1.8298152397360351E-2</v>
      </c>
    </row>
    <row r="430" spans="2:7" ht="14.4" x14ac:dyDescent="0.3">
      <c r="B430" s="27" t="s">
        <v>481</v>
      </c>
      <c r="C430" s="28" t="s">
        <v>482</v>
      </c>
      <c r="D430" s="28" t="s">
        <v>771</v>
      </c>
      <c r="E430" s="28" t="s">
        <v>772</v>
      </c>
      <c r="F430" s="29">
        <v>0.9273925763167965</v>
      </c>
      <c r="G430" s="30">
        <v>0.954535405819529</v>
      </c>
    </row>
    <row r="431" spans="2:7" ht="14.4" x14ac:dyDescent="0.3">
      <c r="B431" s="27" t="s">
        <v>481</v>
      </c>
      <c r="C431" s="28" t="s">
        <v>482</v>
      </c>
      <c r="D431" s="28" t="s">
        <v>773</v>
      </c>
      <c r="E431" s="28" t="s">
        <v>774</v>
      </c>
      <c r="F431" s="29">
        <v>2.7317768686902239E-2</v>
      </c>
      <c r="G431" s="30">
        <v>2.7166441783110611E-2</v>
      </c>
    </row>
    <row r="432" spans="2:7" ht="14.4" x14ac:dyDescent="0.3">
      <c r="B432" s="27" t="s">
        <v>485</v>
      </c>
      <c r="C432" s="28" t="s">
        <v>486</v>
      </c>
      <c r="D432" s="28" t="s">
        <v>483</v>
      </c>
      <c r="E432" s="28" t="s">
        <v>484</v>
      </c>
      <c r="F432" s="29">
        <v>5.4887275898330302E-3</v>
      </c>
      <c r="G432" s="30">
        <v>0</v>
      </c>
    </row>
    <row r="433" spans="2:7" ht="14.4" x14ac:dyDescent="0.3">
      <c r="B433" s="27" t="s">
        <v>485</v>
      </c>
      <c r="C433" s="28" t="s">
        <v>486</v>
      </c>
      <c r="D433" s="28" t="s">
        <v>479</v>
      </c>
      <c r="E433" s="28" t="s">
        <v>480</v>
      </c>
      <c r="F433" s="29">
        <v>0.85426773285498292</v>
      </c>
      <c r="G433" s="30">
        <v>0.3976647450698842</v>
      </c>
    </row>
    <row r="434" spans="2:7" ht="14.4" x14ac:dyDescent="0.3">
      <c r="B434" s="27" t="s">
        <v>485</v>
      </c>
      <c r="C434" s="28" t="s">
        <v>486</v>
      </c>
      <c r="D434" s="28" t="s">
        <v>771</v>
      </c>
      <c r="E434" s="28" t="s">
        <v>772</v>
      </c>
      <c r="F434" s="29">
        <v>7.2607423683203526E-2</v>
      </c>
      <c r="G434" s="30">
        <v>4.1483357993903743E-2</v>
      </c>
    </row>
    <row r="435" spans="2:7" ht="14.4" x14ac:dyDescent="0.3">
      <c r="B435" s="27" t="s">
        <v>485</v>
      </c>
      <c r="C435" s="28" t="s">
        <v>486</v>
      </c>
      <c r="D435" s="28" t="s">
        <v>995</v>
      </c>
      <c r="E435" s="28" t="s">
        <v>996</v>
      </c>
      <c r="F435" s="29">
        <v>5.3255231975243345E-2</v>
      </c>
      <c r="G435" s="30">
        <v>9.5153598445044084E-3</v>
      </c>
    </row>
    <row r="436" spans="2:7" ht="14.4" x14ac:dyDescent="0.3">
      <c r="B436" s="27" t="s">
        <v>485</v>
      </c>
      <c r="C436" s="28" t="s">
        <v>486</v>
      </c>
      <c r="D436" s="28" t="s">
        <v>997</v>
      </c>
      <c r="E436" s="28" t="s">
        <v>998</v>
      </c>
      <c r="F436" s="29">
        <v>5.6127769067462856E-2</v>
      </c>
      <c r="G436" s="30">
        <v>1.0553501683454192E-2</v>
      </c>
    </row>
    <row r="437" spans="2:7" ht="14.4" x14ac:dyDescent="0.3">
      <c r="B437" s="27" t="s">
        <v>485</v>
      </c>
      <c r="C437" s="28" t="s">
        <v>486</v>
      </c>
      <c r="D437" s="28" t="s">
        <v>377</v>
      </c>
      <c r="E437" s="28" t="s">
        <v>378</v>
      </c>
      <c r="F437" s="29">
        <v>7.1393508893508872E-3</v>
      </c>
      <c r="G437" s="30">
        <v>5.5800123843550908E-3</v>
      </c>
    </row>
    <row r="438" spans="2:7" ht="14.4" x14ac:dyDescent="0.3">
      <c r="B438" s="27" t="s">
        <v>485</v>
      </c>
      <c r="C438" s="28" t="s">
        <v>486</v>
      </c>
      <c r="D438" s="28" t="s">
        <v>947</v>
      </c>
      <c r="E438" s="28" t="s">
        <v>948</v>
      </c>
      <c r="F438" s="29">
        <v>1.603697938776473E-2</v>
      </c>
      <c r="G438" s="30">
        <v>4.3161875369379619E-3</v>
      </c>
    </row>
    <row r="439" spans="2:7" ht="14.4" x14ac:dyDescent="0.3">
      <c r="B439" s="27" t="s">
        <v>485</v>
      </c>
      <c r="C439" s="28" t="s">
        <v>486</v>
      </c>
      <c r="D439" s="28" t="s">
        <v>773</v>
      </c>
      <c r="E439" s="28" t="s">
        <v>774</v>
      </c>
      <c r="F439" s="29">
        <v>0.9617229281704428</v>
      </c>
      <c r="G439" s="30">
        <v>0.53088683548696047</v>
      </c>
    </row>
    <row r="440" spans="2:7" ht="14.4" x14ac:dyDescent="0.3">
      <c r="B440" s="27" t="s">
        <v>487</v>
      </c>
      <c r="C440" s="28" t="s">
        <v>488</v>
      </c>
      <c r="D440" s="28" t="s">
        <v>365</v>
      </c>
      <c r="E440" s="28" t="s">
        <v>366</v>
      </c>
      <c r="F440" s="29">
        <v>1.3879515581070095E-2</v>
      </c>
      <c r="G440" s="30">
        <v>1.4831067603645626E-2</v>
      </c>
    </row>
    <row r="441" spans="2:7" ht="14.4" x14ac:dyDescent="0.3">
      <c r="B441" s="27" t="s">
        <v>487</v>
      </c>
      <c r="C441" s="28" t="s">
        <v>488</v>
      </c>
      <c r="D441" s="28" t="s">
        <v>469</v>
      </c>
      <c r="E441" s="28" t="s">
        <v>470</v>
      </c>
      <c r="F441" s="29">
        <v>2.4623682058309941E-3</v>
      </c>
      <c r="G441" s="30">
        <v>1.7092705680179215E-3</v>
      </c>
    </row>
    <row r="442" spans="2:7" ht="14.4" x14ac:dyDescent="0.3">
      <c r="B442" s="27" t="s">
        <v>487</v>
      </c>
      <c r="C442" s="28" t="s">
        <v>488</v>
      </c>
      <c r="D442" s="28" t="s">
        <v>717</v>
      </c>
      <c r="E442" s="28" t="s">
        <v>718</v>
      </c>
      <c r="F442" s="29">
        <v>2.0583928740899416E-2</v>
      </c>
      <c r="G442" s="30">
        <v>1.8636265995642436E-2</v>
      </c>
    </row>
    <row r="443" spans="2:7" ht="14.4" x14ac:dyDescent="0.3">
      <c r="B443" s="27" t="s">
        <v>487</v>
      </c>
      <c r="C443" s="28" t="s">
        <v>488</v>
      </c>
      <c r="D443" s="28" t="s">
        <v>569</v>
      </c>
      <c r="E443" s="28" t="s">
        <v>570</v>
      </c>
      <c r="F443" s="29">
        <v>2.1330256181621883E-3</v>
      </c>
      <c r="G443" s="30">
        <v>1.4975296897535829E-3</v>
      </c>
    </row>
    <row r="444" spans="2:7" ht="14.4" x14ac:dyDescent="0.3">
      <c r="B444" s="27" t="s">
        <v>487</v>
      </c>
      <c r="C444" s="28" t="s">
        <v>488</v>
      </c>
      <c r="D444" s="28" t="s">
        <v>767</v>
      </c>
      <c r="E444" s="28" t="s">
        <v>768</v>
      </c>
      <c r="F444" s="29">
        <v>2.8865213385051189E-3</v>
      </c>
      <c r="G444" s="30">
        <v>3.6241445975388961E-3</v>
      </c>
    </row>
    <row r="445" spans="2:7" ht="14.4" x14ac:dyDescent="0.3">
      <c r="B445" s="27" t="s">
        <v>487</v>
      </c>
      <c r="C445" s="28" t="s">
        <v>488</v>
      </c>
      <c r="D445" s="28" t="s">
        <v>775</v>
      </c>
      <c r="E445" s="28" t="s">
        <v>776</v>
      </c>
      <c r="F445" s="29">
        <v>0.91519330109107322</v>
      </c>
      <c r="G445" s="30">
        <v>0.92098996532359534</v>
      </c>
    </row>
    <row r="446" spans="2:7" ht="14.4" x14ac:dyDescent="0.3">
      <c r="B446" s="27" t="s">
        <v>487</v>
      </c>
      <c r="C446" s="28" t="s">
        <v>488</v>
      </c>
      <c r="D446" s="28" t="s">
        <v>821</v>
      </c>
      <c r="E446" s="28" t="s">
        <v>822</v>
      </c>
      <c r="F446" s="29">
        <v>3.8520024916639188E-2</v>
      </c>
      <c r="G446" s="30">
        <v>3.871175622180624E-2</v>
      </c>
    </row>
    <row r="447" spans="2:7" ht="14.4" x14ac:dyDescent="0.3">
      <c r="B447" s="27" t="s">
        <v>491</v>
      </c>
      <c r="C447" s="28" t="s">
        <v>492</v>
      </c>
      <c r="D447" s="28" t="s">
        <v>489</v>
      </c>
      <c r="E447" s="28" t="s">
        <v>490</v>
      </c>
      <c r="F447" s="29">
        <v>2.2292425141870317E-3</v>
      </c>
      <c r="G447" s="30">
        <v>2.7715985982007837E-3</v>
      </c>
    </row>
    <row r="448" spans="2:7" ht="14.4" x14ac:dyDescent="0.3">
      <c r="B448" s="27" t="s">
        <v>491</v>
      </c>
      <c r="C448" s="28" t="s">
        <v>492</v>
      </c>
      <c r="D448" s="28" t="s">
        <v>479</v>
      </c>
      <c r="E448" s="28" t="s">
        <v>480</v>
      </c>
      <c r="F448" s="29">
        <v>2.1756059426161207E-3</v>
      </c>
      <c r="G448" s="30">
        <v>9.2644683124216141E-4</v>
      </c>
    </row>
    <row r="449" spans="2:7" ht="14.4" x14ac:dyDescent="0.3">
      <c r="B449" s="27" t="s">
        <v>491</v>
      </c>
      <c r="C449" s="28" t="s">
        <v>492</v>
      </c>
      <c r="D449" s="28" t="s">
        <v>524</v>
      </c>
      <c r="E449" s="28" t="s">
        <v>525</v>
      </c>
      <c r="F449" s="29">
        <v>0.9917824347540537</v>
      </c>
      <c r="G449" s="30">
        <v>0.31955577003473534</v>
      </c>
    </row>
    <row r="450" spans="2:7" ht="14.4" x14ac:dyDescent="0.3">
      <c r="B450" s="27" t="s">
        <v>491</v>
      </c>
      <c r="C450" s="28" t="s">
        <v>492</v>
      </c>
      <c r="D450" s="28" t="s">
        <v>999</v>
      </c>
      <c r="E450" s="28" t="s">
        <v>1000</v>
      </c>
      <c r="F450" s="29">
        <v>0.98502523579106183</v>
      </c>
      <c r="G450" s="30">
        <v>0.30495842602102702</v>
      </c>
    </row>
    <row r="451" spans="2:7" ht="14.4" x14ac:dyDescent="0.3">
      <c r="B451" s="27" t="s">
        <v>491</v>
      </c>
      <c r="C451" s="28" t="s">
        <v>492</v>
      </c>
      <c r="D451" s="28" t="s">
        <v>1001</v>
      </c>
      <c r="E451" s="28" t="s">
        <v>1002</v>
      </c>
      <c r="F451" s="29">
        <v>2.3693654201927292E-2</v>
      </c>
      <c r="G451" s="30">
        <v>4.1148174719098226E-3</v>
      </c>
    </row>
    <row r="452" spans="2:7" ht="14.4" x14ac:dyDescent="0.3">
      <c r="B452" s="27" t="s">
        <v>491</v>
      </c>
      <c r="C452" s="28" t="s">
        <v>492</v>
      </c>
      <c r="D452" s="28" t="s">
        <v>755</v>
      </c>
      <c r="E452" s="28" t="s">
        <v>756</v>
      </c>
      <c r="F452" s="29">
        <v>2.6670681734981872E-2</v>
      </c>
      <c r="G452" s="30">
        <v>5.8283570149315362E-3</v>
      </c>
    </row>
    <row r="453" spans="2:7" ht="14.4" x14ac:dyDescent="0.3">
      <c r="B453" s="27" t="s">
        <v>491</v>
      </c>
      <c r="C453" s="28" t="s">
        <v>492</v>
      </c>
      <c r="D453" s="28" t="s">
        <v>791</v>
      </c>
      <c r="E453" s="28" t="s">
        <v>792</v>
      </c>
      <c r="F453" s="29">
        <v>2.6719884056637409E-2</v>
      </c>
      <c r="G453" s="30">
        <v>5.9948077687340968E-3</v>
      </c>
    </row>
    <row r="454" spans="2:7" ht="14.4" x14ac:dyDescent="0.3">
      <c r="B454" s="27" t="s">
        <v>491</v>
      </c>
      <c r="C454" s="28" t="s">
        <v>492</v>
      </c>
      <c r="D454" s="28" t="s">
        <v>933</v>
      </c>
      <c r="E454" s="28" t="s">
        <v>934</v>
      </c>
      <c r="F454" s="29">
        <v>0.90858840475333102</v>
      </c>
      <c r="G454" s="30">
        <v>0.1953396369567125</v>
      </c>
    </row>
    <row r="455" spans="2:7" ht="14.4" x14ac:dyDescent="0.3">
      <c r="B455" s="27" t="s">
        <v>491</v>
      </c>
      <c r="C455" s="28" t="s">
        <v>492</v>
      </c>
      <c r="D455" s="28" t="s">
        <v>997</v>
      </c>
      <c r="E455" s="28" t="s">
        <v>998</v>
      </c>
      <c r="F455" s="29">
        <v>0.93318229897301652</v>
      </c>
      <c r="G455" s="30">
        <v>0.16051013930250682</v>
      </c>
    </row>
    <row r="456" spans="2:7" ht="14.4" x14ac:dyDescent="0.3">
      <c r="B456" s="27" t="s">
        <v>495</v>
      </c>
      <c r="C456" s="28" t="s">
        <v>496</v>
      </c>
      <c r="D456" s="28" t="s">
        <v>493</v>
      </c>
      <c r="E456" s="28" t="s">
        <v>494</v>
      </c>
      <c r="F456" s="29">
        <v>8.4814319966323201E-2</v>
      </c>
      <c r="G456" s="30">
        <v>2.6773539992758701E-2</v>
      </c>
    </row>
    <row r="457" spans="2:7" ht="14.4" x14ac:dyDescent="0.3">
      <c r="B457" s="27" t="s">
        <v>495</v>
      </c>
      <c r="C457" s="28" t="s">
        <v>496</v>
      </c>
      <c r="D457" s="28" t="s">
        <v>777</v>
      </c>
      <c r="E457" s="28" t="s">
        <v>778</v>
      </c>
      <c r="F457" s="29">
        <v>0.94396373580127158</v>
      </c>
      <c r="G457" s="30">
        <v>0.96331589772823567</v>
      </c>
    </row>
    <row r="458" spans="2:7" ht="14.4" x14ac:dyDescent="0.3">
      <c r="B458" s="27" t="s">
        <v>495</v>
      </c>
      <c r="C458" s="28" t="s">
        <v>496</v>
      </c>
      <c r="D458" s="28" t="s">
        <v>815</v>
      </c>
      <c r="E458" s="28" t="s">
        <v>816</v>
      </c>
      <c r="F458" s="29">
        <v>3.3334197025444365E-2</v>
      </c>
      <c r="G458" s="30">
        <v>9.9105622790056323E-3</v>
      </c>
    </row>
    <row r="459" spans="2:7" ht="14.4" x14ac:dyDescent="0.3">
      <c r="B459" s="27" t="s">
        <v>497</v>
      </c>
      <c r="C459" s="28" t="s">
        <v>498</v>
      </c>
      <c r="D459" s="28" t="s">
        <v>255</v>
      </c>
      <c r="E459" s="28" t="s">
        <v>256</v>
      </c>
      <c r="F459" s="29">
        <v>2.2306916733952787E-2</v>
      </c>
      <c r="G459" s="30">
        <v>4.4990085643167532E-2</v>
      </c>
    </row>
    <row r="460" spans="2:7" ht="14.4" x14ac:dyDescent="0.3">
      <c r="B460" s="27" t="s">
        <v>497</v>
      </c>
      <c r="C460" s="28" t="s">
        <v>498</v>
      </c>
      <c r="D460" s="28" t="s">
        <v>779</v>
      </c>
      <c r="E460" s="28" t="s">
        <v>780</v>
      </c>
      <c r="F460" s="29">
        <v>0.97287238157453637</v>
      </c>
      <c r="G460" s="30">
        <v>0.95500991435683247</v>
      </c>
    </row>
    <row r="461" spans="2:7" ht="14.4" x14ac:dyDescent="0.3">
      <c r="B461" s="27" t="s">
        <v>501</v>
      </c>
      <c r="C461" s="28" t="s">
        <v>502</v>
      </c>
      <c r="D461" s="28" t="s">
        <v>499</v>
      </c>
      <c r="E461" s="28" t="s">
        <v>500</v>
      </c>
      <c r="F461" s="29">
        <v>3.5924023883824371E-3</v>
      </c>
      <c r="G461" s="30">
        <v>1.2032169181187022E-3</v>
      </c>
    </row>
    <row r="462" spans="2:7" ht="14.4" x14ac:dyDescent="0.3">
      <c r="B462" s="27" t="s">
        <v>501</v>
      </c>
      <c r="C462" s="28" t="s">
        <v>502</v>
      </c>
      <c r="D462" s="28" t="s">
        <v>546</v>
      </c>
      <c r="E462" s="28" t="s">
        <v>547</v>
      </c>
      <c r="F462" s="29">
        <v>5.1084469977123789E-3</v>
      </c>
      <c r="G462" s="30">
        <v>1.9554332403899015E-3</v>
      </c>
    </row>
    <row r="463" spans="2:7" ht="14.4" x14ac:dyDescent="0.3">
      <c r="B463" s="27" t="s">
        <v>501</v>
      </c>
      <c r="C463" s="28" t="s">
        <v>502</v>
      </c>
      <c r="D463" s="28" t="s">
        <v>781</v>
      </c>
      <c r="E463" s="28" t="s">
        <v>782</v>
      </c>
      <c r="F463" s="29">
        <v>0.90954917133995439</v>
      </c>
      <c r="G463" s="30">
        <v>0.95572293420329257</v>
      </c>
    </row>
    <row r="464" spans="2:7" ht="14.4" x14ac:dyDescent="0.3">
      <c r="B464" s="27" t="s">
        <v>501</v>
      </c>
      <c r="C464" s="28" t="s">
        <v>502</v>
      </c>
      <c r="D464" s="28" t="s">
        <v>799</v>
      </c>
      <c r="E464" s="28" t="s">
        <v>800</v>
      </c>
      <c r="F464" s="29">
        <v>9.1290615670834626E-3</v>
      </c>
      <c r="G464" s="30">
        <v>3.8203371640950852E-3</v>
      </c>
    </row>
    <row r="465" spans="2:7" ht="14.4" x14ac:dyDescent="0.3">
      <c r="B465" s="27" t="s">
        <v>501</v>
      </c>
      <c r="C465" s="28" t="s">
        <v>502</v>
      </c>
      <c r="D465" s="28" t="s">
        <v>811</v>
      </c>
      <c r="E465" s="28" t="s">
        <v>812</v>
      </c>
      <c r="F465" s="29">
        <v>2.5332089648536144E-2</v>
      </c>
      <c r="G465" s="30">
        <v>1.1309580635285364E-2</v>
      </c>
    </row>
    <row r="466" spans="2:7" ht="14.4" x14ac:dyDescent="0.3">
      <c r="B466" s="27" t="s">
        <v>501</v>
      </c>
      <c r="C466" s="28" t="s">
        <v>502</v>
      </c>
      <c r="D466" s="28" t="s">
        <v>827</v>
      </c>
      <c r="E466" s="28" t="s">
        <v>828</v>
      </c>
      <c r="F466" s="29">
        <v>1.6332340476121626E-2</v>
      </c>
      <c r="G466" s="30">
        <v>8.3665548492439963E-3</v>
      </c>
    </row>
    <row r="467" spans="2:7" ht="14.4" x14ac:dyDescent="0.3">
      <c r="B467" s="27" t="s">
        <v>501</v>
      </c>
      <c r="C467" s="28" t="s">
        <v>502</v>
      </c>
      <c r="D467" s="28" t="s">
        <v>841</v>
      </c>
      <c r="E467" s="28" t="s">
        <v>842</v>
      </c>
      <c r="F467" s="29">
        <v>4.4185538837188615E-3</v>
      </c>
      <c r="G467" s="30">
        <v>1.7990644206617528E-3</v>
      </c>
    </row>
    <row r="468" spans="2:7" ht="14.4" x14ac:dyDescent="0.3">
      <c r="B468" s="27" t="s">
        <v>501</v>
      </c>
      <c r="C468" s="28" t="s">
        <v>502</v>
      </c>
      <c r="D468" s="28" t="s">
        <v>847</v>
      </c>
      <c r="E468" s="28" t="s">
        <v>848</v>
      </c>
      <c r="F468" s="29">
        <v>3.9853239915426393E-2</v>
      </c>
      <c r="G468" s="30">
        <v>1.5822878568912561E-2</v>
      </c>
    </row>
    <row r="469" spans="2:7" ht="14.4" x14ac:dyDescent="0.3">
      <c r="B469" s="27" t="s">
        <v>505</v>
      </c>
      <c r="C469" s="28" t="s">
        <v>506</v>
      </c>
      <c r="D469" s="28" t="s">
        <v>503</v>
      </c>
      <c r="E469" s="28" t="s">
        <v>504</v>
      </c>
      <c r="F469" s="29">
        <v>2.3990134897799035E-3</v>
      </c>
      <c r="G469" s="30">
        <v>2.2758209971073672E-3</v>
      </c>
    </row>
    <row r="470" spans="2:7" ht="14.4" x14ac:dyDescent="0.3">
      <c r="B470" s="27" t="s">
        <v>505</v>
      </c>
      <c r="C470" s="28" t="s">
        <v>506</v>
      </c>
      <c r="D470" s="28" t="s">
        <v>739</v>
      </c>
      <c r="E470" s="28" t="s">
        <v>740</v>
      </c>
      <c r="F470" s="29">
        <v>0.93931917771075268</v>
      </c>
      <c r="G470" s="30">
        <v>0.99469684079178711</v>
      </c>
    </row>
    <row r="471" spans="2:7" ht="14.4" x14ac:dyDescent="0.3">
      <c r="B471" s="27" t="s">
        <v>505</v>
      </c>
      <c r="C471" s="28" t="s">
        <v>506</v>
      </c>
      <c r="D471" s="28" t="s">
        <v>983</v>
      </c>
      <c r="E471" s="28" t="s">
        <v>984</v>
      </c>
      <c r="F471" s="29">
        <v>1.8659534577894672E-3</v>
      </c>
      <c r="G471" s="30">
        <v>0</v>
      </c>
    </row>
    <row r="472" spans="2:7" ht="14.4" x14ac:dyDescent="0.3">
      <c r="B472" s="27" t="s">
        <v>505</v>
      </c>
      <c r="C472" s="28" t="s">
        <v>506</v>
      </c>
      <c r="D472" s="28" t="s">
        <v>763</v>
      </c>
      <c r="E472" s="28" t="s">
        <v>764</v>
      </c>
      <c r="F472" s="29">
        <v>1.7395519940684126E-3</v>
      </c>
      <c r="G472" s="30">
        <v>3.0273382111054392E-3</v>
      </c>
    </row>
    <row r="473" spans="2:7" ht="14.4" x14ac:dyDescent="0.3">
      <c r="B473" s="27" t="s">
        <v>509</v>
      </c>
      <c r="C473" s="28" t="s">
        <v>510</v>
      </c>
      <c r="D473" s="28" t="s">
        <v>507</v>
      </c>
      <c r="E473" s="28" t="s">
        <v>508</v>
      </c>
      <c r="F473" s="29">
        <v>5.2838289464054843E-3</v>
      </c>
      <c r="G473" s="30">
        <v>8.8356231439480452E-3</v>
      </c>
    </row>
    <row r="474" spans="2:7" ht="14.4" x14ac:dyDescent="0.3">
      <c r="B474" s="27" t="s">
        <v>509</v>
      </c>
      <c r="C474" s="28" t="s">
        <v>510</v>
      </c>
      <c r="D474" s="28" t="s">
        <v>569</v>
      </c>
      <c r="E474" s="28" t="s">
        <v>570</v>
      </c>
      <c r="F474" s="29">
        <v>1.560430626401437E-3</v>
      </c>
      <c r="G474" s="30">
        <v>1.4562869170773095E-3</v>
      </c>
    </row>
    <row r="475" spans="2:7" ht="14.4" x14ac:dyDescent="0.3">
      <c r="B475" s="27" t="s">
        <v>509</v>
      </c>
      <c r="C475" s="28" t="s">
        <v>510</v>
      </c>
      <c r="D475" s="28" t="s">
        <v>461</v>
      </c>
      <c r="E475" s="28" t="s">
        <v>462</v>
      </c>
      <c r="F475" s="29">
        <v>3.4221152278372968E-2</v>
      </c>
      <c r="G475" s="30">
        <v>2.9109421401298824E-2</v>
      </c>
    </row>
    <row r="476" spans="2:7" ht="14.4" x14ac:dyDescent="0.3">
      <c r="B476" s="27" t="s">
        <v>509</v>
      </c>
      <c r="C476" s="28" t="s">
        <v>510</v>
      </c>
      <c r="D476" s="28" t="s">
        <v>767</v>
      </c>
      <c r="E476" s="28" t="s">
        <v>768</v>
      </c>
      <c r="F476" s="29">
        <v>1.0328907008063194E-2</v>
      </c>
      <c r="G476" s="30">
        <v>1.7238847371340921E-2</v>
      </c>
    </row>
    <row r="477" spans="2:7" ht="14.4" x14ac:dyDescent="0.3">
      <c r="B477" s="27" t="s">
        <v>509</v>
      </c>
      <c r="C477" s="28" t="s">
        <v>510</v>
      </c>
      <c r="D477" s="28" t="s">
        <v>783</v>
      </c>
      <c r="E477" s="28" t="s">
        <v>784</v>
      </c>
      <c r="F477" s="29">
        <v>0.87744495262696964</v>
      </c>
      <c r="G477" s="30">
        <v>0.80920193845250121</v>
      </c>
    </row>
    <row r="478" spans="2:7" ht="14.4" x14ac:dyDescent="0.3">
      <c r="B478" s="27" t="s">
        <v>509</v>
      </c>
      <c r="C478" s="28" t="s">
        <v>510</v>
      </c>
      <c r="D478" s="28" t="s">
        <v>837</v>
      </c>
      <c r="E478" s="28" t="s">
        <v>838</v>
      </c>
      <c r="F478" s="29">
        <v>3.2905164783136751E-2</v>
      </c>
      <c r="G478" s="30">
        <v>2.6082628985412654E-2</v>
      </c>
    </row>
    <row r="479" spans="2:7" ht="14.4" x14ac:dyDescent="0.3">
      <c r="B479" s="27" t="s">
        <v>509</v>
      </c>
      <c r="C479" s="28" t="s">
        <v>510</v>
      </c>
      <c r="D479" s="28" t="s">
        <v>855</v>
      </c>
      <c r="E479" s="28" t="s">
        <v>856</v>
      </c>
      <c r="F479" s="29">
        <v>6.6237152707462985E-2</v>
      </c>
      <c r="G479" s="30">
        <v>0.10807525372842083</v>
      </c>
    </row>
    <row r="480" spans="2:7" ht="14.4" x14ac:dyDescent="0.3">
      <c r="B480" s="27" t="s">
        <v>513</v>
      </c>
      <c r="C480" s="28" t="s">
        <v>514</v>
      </c>
      <c r="D480" s="28" t="s">
        <v>511</v>
      </c>
      <c r="E480" s="28" t="s">
        <v>512</v>
      </c>
      <c r="F480" s="29">
        <v>2.4678656090761845E-3</v>
      </c>
      <c r="G480" s="30">
        <v>2.2823270735423647E-3</v>
      </c>
    </row>
    <row r="481" spans="2:7" ht="14.4" x14ac:dyDescent="0.3">
      <c r="B481" s="27" t="s">
        <v>513</v>
      </c>
      <c r="C481" s="28" t="s">
        <v>514</v>
      </c>
      <c r="D481" s="28" t="s">
        <v>725</v>
      </c>
      <c r="E481" s="28" t="s">
        <v>726</v>
      </c>
      <c r="F481" s="29">
        <v>1.5639377525810028E-3</v>
      </c>
      <c r="G481" s="30">
        <v>2.9830979214750908E-3</v>
      </c>
    </row>
    <row r="482" spans="2:7" ht="14.4" x14ac:dyDescent="0.3">
      <c r="B482" s="27" t="s">
        <v>513</v>
      </c>
      <c r="C482" s="28" t="s">
        <v>514</v>
      </c>
      <c r="D482" s="28" t="s">
        <v>737</v>
      </c>
      <c r="E482" s="28" t="s">
        <v>738</v>
      </c>
      <c r="F482" s="29">
        <v>0.52236326806212019</v>
      </c>
      <c r="G482" s="30">
        <v>0.99473457500498264</v>
      </c>
    </row>
    <row r="483" spans="2:7" ht="14.4" x14ac:dyDescent="0.3">
      <c r="B483" s="27" t="s">
        <v>515</v>
      </c>
      <c r="C483" s="28" t="s">
        <v>516</v>
      </c>
      <c r="D483" s="28" t="s">
        <v>255</v>
      </c>
      <c r="E483" s="28" t="s">
        <v>256</v>
      </c>
      <c r="F483" s="29">
        <v>1.5173891034142304E-2</v>
      </c>
      <c r="G483" s="30">
        <v>2.495210118431327E-2</v>
      </c>
    </row>
    <row r="484" spans="2:7" ht="14.4" x14ac:dyDescent="0.3">
      <c r="B484" s="27" t="s">
        <v>515</v>
      </c>
      <c r="C484" s="28" t="s">
        <v>516</v>
      </c>
      <c r="D484" s="28" t="s">
        <v>785</v>
      </c>
      <c r="E484" s="28" t="s">
        <v>786</v>
      </c>
      <c r="F484" s="29">
        <v>0.95485651063364807</v>
      </c>
      <c r="G484" s="30">
        <v>0.96184261670284166</v>
      </c>
    </row>
    <row r="485" spans="2:7" ht="14.4" x14ac:dyDescent="0.3">
      <c r="B485" s="27" t="s">
        <v>515</v>
      </c>
      <c r="C485" s="28" t="s">
        <v>516</v>
      </c>
      <c r="D485" s="28" t="s">
        <v>795</v>
      </c>
      <c r="E485" s="28" t="s">
        <v>796</v>
      </c>
      <c r="F485" s="29">
        <v>5.6260624890087339E-3</v>
      </c>
      <c r="G485" s="30">
        <v>1.3205282112845138E-2</v>
      </c>
    </row>
    <row r="486" spans="2:7" ht="14.4" x14ac:dyDescent="0.3">
      <c r="B486" s="27" t="s">
        <v>518</v>
      </c>
      <c r="C486" s="28" t="s">
        <v>519</v>
      </c>
      <c r="D486" s="28" t="s">
        <v>715</v>
      </c>
      <c r="E486" s="28" t="s">
        <v>716</v>
      </c>
      <c r="F486" s="29">
        <v>0.58914861530024687</v>
      </c>
      <c r="G486" s="30">
        <v>0.95182164688075832</v>
      </c>
    </row>
    <row r="487" spans="2:7" ht="14.4" x14ac:dyDescent="0.3">
      <c r="B487" s="27" t="s">
        <v>518</v>
      </c>
      <c r="C487" s="28" t="s">
        <v>519</v>
      </c>
      <c r="D487" s="28" t="s">
        <v>793</v>
      </c>
      <c r="E487" s="28" t="s">
        <v>794</v>
      </c>
      <c r="F487" s="29">
        <v>5.9650935288632093E-2</v>
      </c>
      <c r="G487" s="30">
        <v>4.014298766700608E-2</v>
      </c>
    </row>
    <row r="488" spans="2:7" ht="14.4" x14ac:dyDescent="0.3">
      <c r="B488" s="27" t="s">
        <v>518</v>
      </c>
      <c r="C488" s="28" t="s">
        <v>519</v>
      </c>
      <c r="D488" s="28" t="s">
        <v>751</v>
      </c>
      <c r="E488" s="28" t="s">
        <v>752</v>
      </c>
      <c r="F488" s="29">
        <v>8.0494058478378788E-3</v>
      </c>
      <c r="G488" s="30">
        <v>8.0353654522354115E-3</v>
      </c>
    </row>
    <row r="489" spans="2:7" ht="14.4" x14ac:dyDescent="0.3">
      <c r="B489" s="27" t="s">
        <v>520</v>
      </c>
      <c r="C489" s="28" t="s">
        <v>521</v>
      </c>
      <c r="D489" s="28" t="s">
        <v>224</v>
      </c>
      <c r="E489" s="28" t="s">
        <v>225</v>
      </c>
      <c r="F489" s="29">
        <v>5.3482189846030675E-3</v>
      </c>
      <c r="G489" s="30">
        <v>3.0248988096298118E-3</v>
      </c>
    </row>
    <row r="490" spans="2:7" ht="14.4" x14ac:dyDescent="0.3">
      <c r="B490" s="27" t="s">
        <v>520</v>
      </c>
      <c r="C490" s="28" t="s">
        <v>521</v>
      </c>
      <c r="D490" s="28" t="s">
        <v>469</v>
      </c>
      <c r="E490" s="28" t="s">
        <v>470</v>
      </c>
      <c r="F490" s="29">
        <v>6.6134700824473378E-3</v>
      </c>
      <c r="G490" s="30">
        <v>3.805928191090159E-3</v>
      </c>
    </row>
    <row r="491" spans="2:7" ht="14.4" x14ac:dyDescent="0.3">
      <c r="B491" s="27" t="s">
        <v>520</v>
      </c>
      <c r="C491" s="28" t="s">
        <v>521</v>
      </c>
      <c r="D491" s="28" t="s">
        <v>654</v>
      </c>
      <c r="E491" s="28" t="s">
        <v>655</v>
      </c>
      <c r="F491" s="29">
        <v>1.0995955510616786E-3</v>
      </c>
      <c r="G491" s="30">
        <v>0</v>
      </c>
    </row>
    <row r="492" spans="2:7" ht="14.4" x14ac:dyDescent="0.3">
      <c r="B492" s="27" t="s">
        <v>520</v>
      </c>
      <c r="C492" s="28" t="s">
        <v>521</v>
      </c>
      <c r="D492" s="28" t="s">
        <v>569</v>
      </c>
      <c r="E492" s="28" t="s">
        <v>570</v>
      </c>
      <c r="F492" s="29">
        <v>3.1907965189721258E-3</v>
      </c>
      <c r="G492" s="30">
        <v>1.8571708419089681E-3</v>
      </c>
    </row>
    <row r="493" spans="2:7" ht="14.4" x14ac:dyDescent="0.3">
      <c r="B493" s="27" t="s">
        <v>520</v>
      </c>
      <c r="C493" s="28" t="s">
        <v>521</v>
      </c>
      <c r="D493" s="28" t="s">
        <v>787</v>
      </c>
      <c r="E493" s="28" t="s">
        <v>788</v>
      </c>
      <c r="F493" s="29">
        <v>0.96582967063466019</v>
      </c>
      <c r="G493" s="30">
        <v>0.97385714031307313</v>
      </c>
    </row>
    <row r="494" spans="2:7" ht="14.4" x14ac:dyDescent="0.3">
      <c r="B494" s="27" t="s">
        <v>520</v>
      </c>
      <c r="C494" s="28" t="s">
        <v>521</v>
      </c>
      <c r="D494" s="28" t="s">
        <v>805</v>
      </c>
      <c r="E494" s="28" t="s">
        <v>806</v>
      </c>
      <c r="F494" s="29">
        <v>2.6291598297007207E-3</v>
      </c>
      <c r="G494" s="30">
        <v>2.131930363725637E-3</v>
      </c>
    </row>
    <row r="495" spans="2:7" ht="14.4" x14ac:dyDescent="0.3">
      <c r="B495" s="27" t="s">
        <v>520</v>
      </c>
      <c r="C495" s="28" t="s">
        <v>521</v>
      </c>
      <c r="D495" s="28" t="s">
        <v>845</v>
      </c>
      <c r="E495" s="28" t="s">
        <v>846</v>
      </c>
      <c r="F495" s="29">
        <v>1.9078623849213515E-3</v>
      </c>
      <c r="G495" s="30">
        <v>1.559514693274243E-3</v>
      </c>
    </row>
    <row r="496" spans="2:7" ht="14.4" x14ac:dyDescent="0.3">
      <c r="B496" s="27" t="s">
        <v>520</v>
      </c>
      <c r="C496" s="28" t="s">
        <v>521</v>
      </c>
      <c r="D496" s="28" t="s">
        <v>853</v>
      </c>
      <c r="E496" s="28" t="s">
        <v>854</v>
      </c>
      <c r="F496" s="29">
        <v>1.748698173402333E-2</v>
      </c>
      <c r="G496" s="30">
        <v>1.3763416787297967E-2</v>
      </c>
    </row>
    <row r="497" spans="2:7" ht="14.4" x14ac:dyDescent="0.3">
      <c r="B497" s="27" t="s">
        <v>522</v>
      </c>
      <c r="C497" s="28" t="s">
        <v>523</v>
      </c>
      <c r="D497" s="28" t="s">
        <v>489</v>
      </c>
      <c r="E497" s="28" t="s">
        <v>490</v>
      </c>
      <c r="F497" s="29">
        <v>6.6389498897832609E-3</v>
      </c>
      <c r="G497" s="30">
        <v>6.8504519670552896E-3</v>
      </c>
    </row>
    <row r="498" spans="2:7" ht="14.4" x14ac:dyDescent="0.3">
      <c r="B498" s="27" t="s">
        <v>522</v>
      </c>
      <c r="C498" s="28" t="s">
        <v>523</v>
      </c>
      <c r="D498" s="28" t="s">
        <v>1003</v>
      </c>
      <c r="E498" s="28" t="s">
        <v>1004</v>
      </c>
      <c r="F498" s="29">
        <v>0.4769927112240463</v>
      </c>
      <c r="G498" s="30">
        <v>0.12222118703329486</v>
      </c>
    </row>
    <row r="499" spans="2:7" ht="14.4" x14ac:dyDescent="0.3">
      <c r="B499" s="27" t="s">
        <v>522</v>
      </c>
      <c r="C499" s="28" t="s">
        <v>523</v>
      </c>
      <c r="D499" s="28" t="s">
        <v>831</v>
      </c>
      <c r="E499" s="28" t="s">
        <v>832</v>
      </c>
      <c r="F499" s="29">
        <v>1.8594904110802019E-3</v>
      </c>
      <c r="G499" s="30">
        <v>0</v>
      </c>
    </row>
    <row r="500" spans="2:7" ht="14.4" x14ac:dyDescent="0.3">
      <c r="B500" s="27" t="s">
        <v>522</v>
      </c>
      <c r="C500" s="28" t="s">
        <v>523</v>
      </c>
      <c r="D500" s="28" t="s">
        <v>1005</v>
      </c>
      <c r="E500" s="28" t="s">
        <v>1006</v>
      </c>
      <c r="F500" s="29">
        <v>1</v>
      </c>
      <c r="G500" s="30">
        <v>0.18577714666949377</v>
      </c>
    </row>
    <row r="501" spans="2:7" ht="14.4" x14ac:dyDescent="0.3">
      <c r="B501" s="27" t="s">
        <v>522</v>
      </c>
      <c r="C501" s="28" t="s">
        <v>523</v>
      </c>
      <c r="D501" s="28" t="s">
        <v>789</v>
      </c>
      <c r="E501" s="28" t="s">
        <v>790</v>
      </c>
      <c r="F501" s="29">
        <v>0.99999999999999989</v>
      </c>
      <c r="G501" s="30">
        <v>0.25255111602290409</v>
      </c>
    </row>
    <row r="502" spans="2:7" ht="14.4" x14ac:dyDescent="0.3">
      <c r="B502" s="27" t="s">
        <v>522</v>
      </c>
      <c r="C502" s="28" t="s">
        <v>523</v>
      </c>
      <c r="D502" s="28" t="s">
        <v>933</v>
      </c>
      <c r="E502" s="28" t="s">
        <v>934</v>
      </c>
      <c r="F502" s="29">
        <v>1.8305125435121837E-3</v>
      </c>
      <c r="G502" s="30">
        <v>0</v>
      </c>
    </row>
    <row r="503" spans="2:7" ht="14.4" x14ac:dyDescent="0.3">
      <c r="B503" s="27" t="s">
        <v>522</v>
      </c>
      <c r="C503" s="28" t="s">
        <v>523</v>
      </c>
      <c r="D503" s="28" t="s">
        <v>1007</v>
      </c>
      <c r="E503" s="28" t="s">
        <v>1008</v>
      </c>
      <c r="F503" s="29">
        <v>0.98856117133605503</v>
      </c>
      <c r="G503" s="30">
        <v>0.24062359780982576</v>
      </c>
    </row>
    <row r="504" spans="2:7" ht="14.4" x14ac:dyDescent="0.3">
      <c r="B504" s="27" t="s">
        <v>522</v>
      </c>
      <c r="C504" s="28" t="s">
        <v>523</v>
      </c>
      <c r="D504" s="28" t="s">
        <v>937</v>
      </c>
      <c r="E504" s="28" t="s">
        <v>938</v>
      </c>
      <c r="F504" s="29">
        <v>0.98421709615088671</v>
      </c>
      <c r="G504" s="30">
        <v>0.18491401328111692</v>
      </c>
    </row>
    <row r="505" spans="2:7" ht="14.4" x14ac:dyDescent="0.3">
      <c r="B505" s="27" t="s">
        <v>522</v>
      </c>
      <c r="C505" s="28" t="s">
        <v>523</v>
      </c>
      <c r="D505" s="28" t="s">
        <v>939</v>
      </c>
      <c r="E505" s="28" t="s">
        <v>940</v>
      </c>
      <c r="F505" s="29">
        <v>2.6404080521435551E-2</v>
      </c>
      <c r="G505" s="30">
        <v>7.0624872163091504E-3</v>
      </c>
    </row>
    <row r="506" spans="2:7" ht="14.4" x14ac:dyDescent="0.3">
      <c r="B506" s="27" t="s">
        <v>526</v>
      </c>
      <c r="C506" s="28" t="s">
        <v>527</v>
      </c>
      <c r="D506" s="28" t="s">
        <v>524</v>
      </c>
      <c r="E506" s="28" t="s">
        <v>525</v>
      </c>
      <c r="F506" s="29">
        <v>8.2175652459462803E-3</v>
      </c>
      <c r="G506" s="30">
        <v>1.2446698167569438E-2</v>
      </c>
    </row>
    <row r="507" spans="2:7" ht="14.4" x14ac:dyDescent="0.3">
      <c r="B507" s="27" t="s">
        <v>526</v>
      </c>
      <c r="C507" s="28" t="s">
        <v>527</v>
      </c>
      <c r="D507" s="28" t="s">
        <v>755</v>
      </c>
      <c r="E507" s="28" t="s">
        <v>756</v>
      </c>
      <c r="F507" s="29">
        <v>0.95932971977184966</v>
      </c>
      <c r="G507" s="30">
        <v>0.985509180349745</v>
      </c>
    </row>
    <row r="508" spans="2:7" ht="14.4" x14ac:dyDescent="0.3">
      <c r="B508" s="27" t="s">
        <v>526</v>
      </c>
      <c r="C508" s="28" t="s">
        <v>527</v>
      </c>
      <c r="D508" s="28" t="s">
        <v>791</v>
      </c>
      <c r="E508" s="28" t="s">
        <v>792</v>
      </c>
      <c r="F508" s="29">
        <v>1.9381405353178665E-3</v>
      </c>
      <c r="G508" s="30">
        <v>2.044121482685624E-3</v>
      </c>
    </row>
    <row r="509" spans="2:7" ht="14.4" x14ac:dyDescent="0.3">
      <c r="B509" s="27" t="s">
        <v>528</v>
      </c>
      <c r="C509" s="28" t="s">
        <v>529</v>
      </c>
      <c r="D509" s="28" t="s">
        <v>381</v>
      </c>
      <c r="E509" s="28" t="s">
        <v>382</v>
      </c>
      <c r="F509" s="29">
        <v>2.4713950982571966E-3</v>
      </c>
      <c r="G509" s="30">
        <v>1.6552119129438717E-3</v>
      </c>
    </row>
    <row r="510" spans="2:7" ht="14.4" x14ac:dyDescent="0.3">
      <c r="B510" s="27" t="s">
        <v>528</v>
      </c>
      <c r="C510" s="28" t="s">
        <v>529</v>
      </c>
      <c r="D510" s="28" t="s">
        <v>707</v>
      </c>
      <c r="E510" s="28" t="s">
        <v>708</v>
      </c>
      <c r="F510" s="29">
        <v>0</v>
      </c>
      <c r="G510" s="30">
        <v>1.288659793814433E-3</v>
      </c>
    </row>
    <row r="511" spans="2:7" ht="14.4" x14ac:dyDescent="0.3">
      <c r="B511" s="27" t="s">
        <v>528</v>
      </c>
      <c r="C511" s="28" t="s">
        <v>529</v>
      </c>
      <c r="D511" s="28" t="s">
        <v>397</v>
      </c>
      <c r="E511" s="28" t="s">
        <v>398</v>
      </c>
      <c r="F511" s="29">
        <v>0</v>
      </c>
      <c r="G511" s="30">
        <v>1.2943871706758306E-3</v>
      </c>
    </row>
    <row r="512" spans="2:7" ht="14.4" x14ac:dyDescent="0.3">
      <c r="B512" s="27" t="s">
        <v>528</v>
      </c>
      <c r="C512" s="28" t="s">
        <v>529</v>
      </c>
      <c r="D512" s="28" t="s">
        <v>999</v>
      </c>
      <c r="E512" s="28" t="s">
        <v>1000</v>
      </c>
      <c r="F512" s="29">
        <v>1.0811171265790603E-2</v>
      </c>
      <c r="G512" s="30">
        <v>1.4856815578465063E-2</v>
      </c>
    </row>
    <row r="513" spans="2:7" ht="14.4" x14ac:dyDescent="0.3">
      <c r="B513" s="27" t="s">
        <v>528</v>
      </c>
      <c r="C513" s="28" t="s">
        <v>529</v>
      </c>
      <c r="D513" s="28" t="s">
        <v>755</v>
      </c>
      <c r="E513" s="28" t="s">
        <v>756</v>
      </c>
      <c r="F513" s="29">
        <v>1.399959849316848E-2</v>
      </c>
      <c r="G513" s="30">
        <v>1.3579610538373426E-2</v>
      </c>
    </row>
    <row r="514" spans="2:7" ht="14.4" x14ac:dyDescent="0.3">
      <c r="B514" s="27" t="s">
        <v>528</v>
      </c>
      <c r="C514" s="28" t="s">
        <v>529</v>
      </c>
      <c r="D514" s="28" t="s">
        <v>791</v>
      </c>
      <c r="E514" s="28" t="s">
        <v>792</v>
      </c>
      <c r="F514" s="29">
        <v>0.97134197540804468</v>
      </c>
      <c r="G514" s="30">
        <v>0.96732531500572738</v>
      </c>
    </row>
    <row r="515" spans="2:7" ht="14.4" x14ac:dyDescent="0.3">
      <c r="B515" s="27" t="s">
        <v>530</v>
      </c>
      <c r="C515" s="28" t="s">
        <v>531</v>
      </c>
      <c r="D515" s="28" t="s">
        <v>246</v>
      </c>
      <c r="E515" s="28" t="s">
        <v>247</v>
      </c>
      <c r="F515" s="29">
        <v>1.6372351282460545E-2</v>
      </c>
      <c r="G515" s="30">
        <v>1.5177194303956384E-2</v>
      </c>
    </row>
    <row r="516" spans="2:7" ht="14.4" x14ac:dyDescent="0.3">
      <c r="B516" s="27" t="s">
        <v>530</v>
      </c>
      <c r="C516" s="28" t="s">
        <v>531</v>
      </c>
      <c r="D516" s="28" t="s">
        <v>698</v>
      </c>
      <c r="E516" s="28" t="s">
        <v>699</v>
      </c>
      <c r="F516" s="29">
        <v>0.21842014797100368</v>
      </c>
      <c r="G516" s="30">
        <v>0.98282309265038204</v>
      </c>
    </row>
    <row r="517" spans="2:7" ht="14.4" x14ac:dyDescent="0.3">
      <c r="B517" s="27" t="s">
        <v>530</v>
      </c>
      <c r="C517" s="28" t="s">
        <v>531</v>
      </c>
      <c r="D517" s="28" t="s">
        <v>817</v>
      </c>
      <c r="E517" s="28" t="s">
        <v>818</v>
      </c>
      <c r="F517" s="29">
        <v>0</v>
      </c>
      <c r="G517" s="30">
        <v>1.9997130456616092E-3</v>
      </c>
    </row>
    <row r="518" spans="2:7" ht="14.4" x14ac:dyDescent="0.3">
      <c r="B518" s="27" t="s">
        <v>532</v>
      </c>
      <c r="C518" s="28" t="s">
        <v>533</v>
      </c>
      <c r="D518" s="28" t="s">
        <v>715</v>
      </c>
      <c r="E518" s="28" t="s">
        <v>716</v>
      </c>
      <c r="F518" s="29">
        <v>1.0352877555372758E-2</v>
      </c>
      <c r="G518" s="30">
        <v>2.5710867416665485E-2</v>
      </c>
    </row>
    <row r="519" spans="2:7" ht="14.4" x14ac:dyDescent="0.3">
      <c r="B519" s="27" t="s">
        <v>532</v>
      </c>
      <c r="C519" s="28" t="s">
        <v>533</v>
      </c>
      <c r="D519" s="28" t="s">
        <v>793</v>
      </c>
      <c r="E519" s="28" t="s">
        <v>794</v>
      </c>
      <c r="F519" s="29">
        <v>0.93092303753954186</v>
      </c>
      <c r="G519" s="30">
        <v>0.96301077709524419</v>
      </c>
    </row>
    <row r="520" spans="2:7" ht="14.4" x14ac:dyDescent="0.3">
      <c r="B520" s="27" t="s">
        <v>532</v>
      </c>
      <c r="C520" s="28" t="s">
        <v>533</v>
      </c>
      <c r="D520" s="28" t="s">
        <v>751</v>
      </c>
      <c r="E520" s="28" t="s">
        <v>752</v>
      </c>
      <c r="F520" s="29">
        <v>7.3498594743848919E-3</v>
      </c>
      <c r="G520" s="30">
        <v>1.1278355488090341E-2</v>
      </c>
    </row>
    <row r="521" spans="2:7" ht="14.4" x14ac:dyDescent="0.3">
      <c r="B521" s="27" t="s">
        <v>534</v>
      </c>
      <c r="C521" s="28" t="s">
        <v>535</v>
      </c>
      <c r="D521" s="28" t="s">
        <v>309</v>
      </c>
      <c r="E521" s="28" t="s">
        <v>310</v>
      </c>
      <c r="F521" s="29">
        <v>0.32530681896893715</v>
      </c>
      <c r="G521" s="30">
        <v>8.3282283753981848E-2</v>
      </c>
    </row>
    <row r="522" spans="2:7" ht="14.4" x14ac:dyDescent="0.3">
      <c r="B522" s="27" t="s">
        <v>534</v>
      </c>
      <c r="C522" s="28" t="s">
        <v>535</v>
      </c>
      <c r="D522" s="28" t="s">
        <v>373</v>
      </c>
      <c r="E522" s="28" t="s">
        <v>374</v>
      </c>
      <c r="F522" s="29">
        <v>1.3393641720083988E-2</v>
      </c>
      <c r="G522" s="30">
        <v>2.3343091863449357E-3</v>
      </c>
    </row>
    <row r="523" spans="2:7" ht="14.4" x14ac:dyDescent="0.3">
      <c r="B523" s="27" t="s">
        <v>534</v>
      </c>
      <c r="C523" s="28" t="s">
        <v>535</v>
      </c>
      <c r="D523" s="28" t="s">
        <v>707</v>
      </c>
      <c r="E523" s="28" t="s">
        <v>708</v>
      </c>
      <c r="F523" s="29">
        <v>1.9457569339131958E-3</v>
      </c>
      <c r="G523" s="30">
        <v>1.0011091192819097E-3</v>
      </c>
    </row>
    <row r="524" spans="2:7" ht="14.4" x14ac:dyDescent="0.3">
      <c r="B524" s="27" t="s">
        <v>534</v>
      </c>
      <c r="C524" s="28" t="s">
        <v>535</v>
      </c>
      <c r="D524" s="28" t="s">
        <v>357</v>
      </c>
      <c r="E524" s="28" t="s">
        <v>358</v>
      </c>
      <c r="F524" s="29">
        <v>2.4337405564010804E-3</v>
      </c>
      <c r="G524" s="30">
        <v>1.1445853054591882E-3</v>
      </c>
    </row>
    <row r="525" spans="2:7" ht="14.4" x14ac:dyDescent="0.3">
      <c r="B525" s="27" t="s">
        <v>534</v>
      </c>
      <c r="C525" s="28" t="s">
        <v>535</v>
      </c>
      <c r="D525" s="28" t="s">
        <v>769</v>
      </c>
      <c r="E525" s="28" t="s">
        <v>770</v>
      </c>
      <c r="F525" s="29">
        <v>1.1817785504566916E-3</v>
      </c>
      <c r="G525" s="30">
        <v>0</v>
      </c>
    </row>
    <row r="526" spans="2:7" ht="14.4" x14ac:dyDescent="0.3">
      <c r="B526" s="27" t="s">
        <v>534</v>
      </c>
      <c r="C526" s="28" t="s">
        <v>535</v>
      </c>
      <c r="D526" s="28" t="s">
        <v>397</v>
      </c>
      <c r="E526" s="28" t="s">
        <v>398</v>
      </c>
      <c r="F526" s="29">
        <v>1.403438242456396E-2</v>
      </c>
      <c r="G526" s="30">
        <v>6.8658997407756092E-3</v>
      </c>
    </row>
    <row r="527" spans="2:7" ht="14.4" x14ac:dyDescent="0.3">
      <c r="B527" s="27" t="s">
        <v>534</v>
      </c>
      <c r="C527" s="28" t="s">
        <v>535</v>
      </c>
      <c r="D527" s="28" t="s">
        <v>511</v>
      </c>
      <c r="E527" s="28" t="s">
        <v>512</v>
      </c>
      <c r="F527" s="29">
        <v>0.98323936906061227</v>
      </c>
      <c r="G527" s="30">
        <v>0.2280110653993474</v>
      </c>
    </row>
    <row r="528" spans="2:7" ht="14.4" x14ac:dyDescent="0.3">
      <c r="B528" s="27" t="s">
        <v>534</v>
      </c>
      <c r="C528" s="28" t="s">
        <v>535</v>
      </c>
      <c r="D528" s="28" t="s">
        <v>689</v>
      </c>
      <c r="E528" s="28" t="s">
        <v>690</v>
      </c>
      <c r="F528" s="29">
        <v>0.99851884629803767</v>
      </c>
      <c r="G528" s="30">
        <v>0.26191658391261169</v>
      </c>
    </row>
    <row r="529" spans="2:7" ht="14.4" x14ac:dyDescent="0.3">
      <c r="B529" s="27" t="s">
        <v>534</v>
      </c>
      <c r="C529" s="28" t="s">
        <v>535</v>
      </c>
      <c r="D529" s="28" t="s">
        <v>725</v>
      </c>
      <c r="E529" s="28" t="s">
        <v>726</v>
      </c>
      <c r="F529" s="29">
        <v>1.921216635713732E-3</v>
      </c>
      <c r="G529" s="30">
        <v>9.1889242832639045E-4</v>
      </c>
    </row>
    <row r="530" spans="2:7" ht="14.4" x14ac:dyDescent="0.3">
      <c r="B530" s="27" t="s">
        <v>534</v>
      </c>
      <c r="C530" s="28" t="s">
        <v>535</v>
      </c>
      <c r="D530" s="28" t="s">
        <v>749</v>
      </c>
      <c r="E530" s="28" t="s">
        <v>750</v>
      </c>
      <c r="F530" s="29">
        <v>8.9624510880210624E-3</v>
      </c>
      <c r="G530" s="30">
        <v>1.268716387882227E-2</v>
      </c>
    </row>
    <row r="531" spans="2:7" ht="14.4" x14ac:dyDescent="0.3">
      <c r="B531" s="27" t="s">
        <v>534</v>
      </c>
      <c r="C531" s="28" t="s">
        <v>535</v>
      </c>
      <c r="D531" s="28" t="s">
        <v>951</v>
      </c>
      <c r="E531" s="28" t="s">
        <v>952</v>
      </c>
      <c r="F531" s="29">
        <v>1.8558061212089645E-2</v>
      </c>
      <c r="G531" s="30">
        <v>1.0339957956641175E-2</v>
      </c>
    </row>
    <row r="532" spans="2:7" ht="14.4" x14ac:dyDescent="0.3">
      <c r="B532" s="27" t="s">
        <v>534</v>
      </c>
      <c r="C532" s="28" t="s">
        <v>535</v>
      </c>
      <c r="D532" s="28" t="s">
        <v>965</v>
      </c>
      <c r="E532" s="28" t="s">
        <v>966</v>
      </c>
      <c r="F532" s="29">
        <v>0.99285524170742245</v>
      </c>
      <c r="G532" s="30">
        <v>0.1924338075033209</v>
      </c>
    </row>
    <row r="533" spans="2:7" ht="14.4" x14ac:dyDescent="0.3">
      <c r="B533" s="27" t="s">
        <v>534</v>
      </c>
      <c r="C533" s="28" t="s">
        <v>535</v>
      </c>
      <c r="D533" s="28" t="s">
        <v>733</v>
      </c>
      <c r="E533" s="28" t="s">
        <v>734</v>
      </c>
      <c r="F533" s="29">
        <v>0.32581216542826585</v>
      </c>
      <c r="G533" s="30">
        <v>0.1871106797869459</v>
      </c>
    </row>
    <row r="534" spans="2:7" ht="14.4" x14ac:dyDescent="0.3">
      <c r="B534" s="27" t="s">
        <v>534</v>
      </c>
      <c r="C534" s="28" t="s">
        <v>535</v>
      </c>
      <c r="D534" s="28" t="s">
        <v>849</v>
      </c>
      <c r="E534" s="28" t="s">
        <v>850</v>
      </c>
      <c r="F534" s="29">
        <v>1.9934296129816221E-2</v>
      </c>
      <c r="G534" s="30">
        <v>1.1953662028140676E-2</v>
      </c>
    </row>
    <row r="535" spans="2:7" ht="14.4" x14ac:dyDescent="0.3">
      <c r="B535" s="27" t="s">
        <v>536</v>
      </c>
      <c r="C535" s="28" t="s">
        <v>537</v>
      </c>
      <c r="D535" s="28" t="s">
        <v>255</v>
      </c>
      <c r="E535" s="28" t="s">
        <v>256</v>
      </c>
      <c r="F535" s="29">
        <v>1.0207966397382745E-3</v>
      </c>
      <c r="G535" s="30">
        <v>0</v>
      </c>
    </row>
    <row r="536" spans="2:7" ht="14.4" x14ac:dyDescent="0.3">
      <c r="B536" s="27" t="s">
        <v>536</v>
      </c>
      <c r="C536" s="28" t="s">
        <v>537</v>
      </c>
      <c r="D536" s="28" t="s">
        <v>489</v>
      </c>
      <c r="E536" s="28" t="s">
        <v>490</v>
      </c>
      <c r="F536" s="29">
        <v>1.5740652333647447E-2</v>
      </c>
      <c r="G536" s="30">
        <v>1.9106539079782114E-2</v>
      </c>
    </row>
    <row r="537" spans="2:7" ht="14.4" x14ac:dyDescent="0.3">
      <c r="B537" s="27" t="s">
        <v>536</v>
      </c>
      <c r="C537" s="28" t="s">
        <v>537</v>
      </c>
      <c r="D537" s="28" t="s">
        <v>483</v>
      </c>
      <c r="E537" s="28" t="s">
        <v>484</v>
      </c>
      <c r="F537" s="29">
        <v>0.99204903947267176</v>
      </c>
      <c r="G537" s="30">
        <v>9.7451285694849663E-2</v>
      </c>
    </row>
    <row r="538" spans="2:7" ht="14.4" x14ac:dyDescent="0.3">
      <c r="B538" s="27" t="s">
        <v>536</v>
      </c>
      <c r="C538" s="28" t="s">
        <v>537</v>
      </c>
      <c r="D538" s="28" t="s">
        <v>361</v>
      </c>
      <c r="E538" s="28" t="s">
        <v>362</v>
      </c>
      <c r="F538" s="29">
        <v>2.8805434338657326E-3</v>
      </c>
      <c r="G538" s="30">
        <v>1.8568628340211535E-3</v>
      </c>
    </row>
    <row r="539" spans="2:7" ht="14.4" x14ac:dyDescent="0.3">
      <c r="B539" s="27" t="s">
        <v>536</v>
      </c>
      <c r="C539" s="28" t="s">
        <v>537</v>
      </c>
      <c r="D539" s="28" t="s">
        <v>479</v>
      </c>
      <c r="E539" s="28" t="s">
        <v>480</v>
      </c>
      <c r="F539" s="29">
        <v>1.9716807616438858E-2</v>
      </c>
      <c r="G539" s="30">
        <v>8.1971549938776433E-3</v>
      </c>
    </row>
    <row r="540" spans="2:7" ht="14.4" x14ac:dyDescent="0.3">
      <c r="B540" s="27" t="s">
        <v>536</v>
      </c>
      <c r="C540" s="28" t="s">
        <v>537</v>
      </c>
      <c r="D540" s="28" t="s">
        <v>785</v>
      </c>
      <c r="E540" s="28" t="s">
        <v>786</v>
      </c>
      <c r="F540" s="29">
        <v>3.1378481375749549E-2</v>
      </c>
      <c r="G540" s="30">
        <v>1.1575788725794015E-2</v>
      </c>
    </row>
    <row r="541" spans="2:7" ht="14.4" x14ac:dyDescent="0.3">
      <c r="B541" s="27" t="s">
        <v>536</v>
      </c>
      <c r="C541" s="28" t="s">
        <v>537</v>
      </c>
      <c r="D541" s="28" t="s">
        <v>795</v>
      </c>
      <c r="E541" s="28" t="s">
        <v>796</v>
      </c>
      <c r="F541" s="29">
        <v>0.98813236414795702</v>
      </c>
      <c r="G541" s="30">
        <v>0.84939759036144569</v>
      </c>
    </row>
    <row r="542" spans="2:7" ht="14.4" x14ac:dyDescent="0.3">
      <c r="B542" s="27" t="s">
        <v>536</v>
      </c>
      <c r="C542" s="28" t="s">
        <v>537</v>
      </c>
      <c r="D542" s="28" t="s">
        <v>801</v>
      </c>
      <c r="E542" s="28" t="s">
        <v>802</v>
      </c>
      <c r="F542" s="29">
        <v>1.1262056859028114E-2</v>
      </c>
      <c r="G542" s="30">
        <v>1.0522642640826795E-2</v>
      </c>
    </row>
    <row r="543" spans="2:7" ht="14.4" x14ac:dyDescent="0.3">
      <c r="B543" s="27" t="s">
        <v>536</v>
      </c>
      <c r="C543" s="28" t="s">
        <v>537</v>
      </c>
      <c r="D543" s="28" t="s">
        <v>933</v>
      </c>
      <c r="E543" s="28" t="s">
        <v>934</v>
      </c>
      <c r="F543" s="29">
        <v>9.0145240667386887E-3</v>
      </c>
      <c r="G543" s="30">
        <v>1.8921356694028308E-3</v>
      </c>
    </row>
    <row r="544" spans="2:7" ht="14.4" x14ac:dyDescent="0.3">
      <c r="B544" s="27" t="s">
        <v>538</v>
      </c>
      <c r="C544" s="28" t="s">
        <v>539</v>
      </c>
      <c r="D544" s="28" t="s">
        <v>715</v>
      </c>
      <c r="E544" s="28" t="s">
        <v>716</v>
      </c>
      <c r="F544" s="29">
        <v>2.7534046248057767E-3</v>
      </c>
      <c r="G544" s="30">
        <v>4.4870740615467674E-3</v>
      </c>
    </row>
    <row r="545" spans="2:7" ht="14.4" x14ac:dyDescent="0.3">
      <c r="B545" s="27" t="s">
        <v>538</v>
      </c>
      <c r="C545" s="28" t="s">
        <v>539</v>
      </c>
      <c r="D545" s="28" t="s">
        <v>369</v>
      </c>
      <c r="E545" s="28" t="s">
        <v>704</v>
      </c>
      <c r="F545" s="29">
        <v>1.1273156298451409E-3</v>
      </c>
      <c r="G545" s="30">
        <v>1.1326293447196198E-3</v>
      </c>
    </row>
    <row r="546" spans="2:7" ht="14.4" x14ac:dyDescent="0.3">
      <c r="B546" s="27" t="s">
        <v>538</v>
      </c>
      <c r="C546" s="28" t="s">
        <v>539</v>
      </c>
      <c r="D546" s="28" t="s">
        <v>945</v>
      </c>
      <c r="E546" s="28" t="s">
        <v>946</v>
      </c>
      <c r="F546" s="29">
        <v>1.9429377681658897E-3</v>
      </c>
      <c r="G546" s="30">
        <v>1.5639594239416122E-3</v>
      </c>
    </row>
    <row r="547" spans="2:7" ht="14.4" x14ac:dyDescent="0.3">
      <c r="B547" s="27" t="s">
        <v>538</v>
      </c>
      <c r="C547" s="28" t="s">
        <v>539</v>
      </c>
      <c r="D547" s="28" t="s">
        <v>793</v>
      </c>
      <c r="E547" s="28" t="s">
        <v>794</v>
      </c>
      <c r="F547" s="29">
        <v>9.4260271718261453E-3</v>
      </c>
      <c r="G547" s="30">
        <v>6.3985800241420721E-3</v>
      </c>
    </row>
    <row r="548" spans="2:7" ht="14.4" x14ac:dyDescent="0.3">
      <c r="B548" s="27" t="s">
        <v>538</v>
      </c>
      <c r="C548" s="28" t="s">
        <v>539</v>
      </c>
      <c r="D548" s="28" t="s">
        <v>751</v>
      </c>
      <c r="E548" s="28" t="s">
        <v>752</v>
      </c>
      <c r="F548" s="29">
        <v>0.97961762240520678</v>
      </c>
      <c r="G548" s="30">
        <v>0.98641775714564994</v>
      </c>
    </row>
    <row r="549" spans="2:7" ht="14.4" x14ac:dyDescent="0.3">
      <c r="B549" s="27" t="s">
        <v>542</v>
      </c>
      <c r="C549" s="28" t="s">
        <v>543</v>
      </c>
      <c r="D549" s="28" t="s">
        <v>540</v>
      </c>
      <c r="E549" s="28" t="s">
        <v>541</v>
      </c>
      <c r="F549" s="29">
        <v>0.89857909810511183</v>
      </c>
      <c r="G549" s="30">
        <v>0.95391756770022595</v>
      </c>
    </row>
    <row r="550" spans="2:7" ht="14.4" x14ac:dyDescent="0.3">
      <c r="B550" s="27" t="s">
        <v>542</v>
      </c>
      <c r="C550" s="28" t="s">
        <v>543</v>
      </c>
      <c r="D550" s="28" t="s">
        <v>959</v>
      </c>
      <c r="E550" s="28" t="s">
        <v>960</v>
      </c>
      <c r="F550" s="29">
        <v>4.6544827767690318E-2</v>
      </c>
      <c r="G550" s="30">
        <v>1.9843774103524201E-2</v>
      </c>
    </row>
    <row r="551" spans="2:7" ht="14.4" x14ac:dyDescent="0.3">
      <c r="B551" s="27" t="s">
        <v>542</v>
      </c>
      <c r="C551" s="28" t="s">
        <v>543</v>
      </c>
      <c r="D551" s="28" t="s">
        <v>961</v>
      </c>
      <c r="E551" s="28" t="s">
        <v>962</v>
      </c>
      <c r="F551" s="29">
        <v>4.1278253096667092E-2</v>
      </c>
      <c r="G551" s="30">
        <v>1.0879717278808534E-2</v>
      </c>
    </row>
    <row r="552" spans="2:7" ht="14.4" x14ac:dyDescent="0.3">
      <c r="B552" s="27" t="s">
        <v>542</v>
      </c>
      <c r="C552" s="28" t="s">
        <v>543</v>
      </c>
      <c r="D552" s="28" t="s">
        <v>995</v>
      </c>
      <c r="E552" s="28" t="s">
        <v>996</v>
      </c>
      <c r="F552" s="29">
        <v>4.32294174764946E-2</v>
      </c>
      <c r="G552" s="30">
        <v>1.5358940917441489E-2</v>
      </c>
    </row>
    <row r="553" spans="2:7" ht="14.4" x14ac:dyDescent="0.3">
      <c r="B553" s="27" t="s">
        <v>544</v>
      </c>
      <c r="C553" s="28" t="s">
        <v>545</v>
      </c>
      <c r="D553" s="28" t="s">
        <v>381</v>
      </c>
      <c r="E553" s="28" t="s">
        <v>382</v>
      </c>
      <c r="F553" s="29">
        <v>0.97107013973216583</v>
      </c>
      <c r="G553" s="30">
        <v>0.13513786906901187</v>
      </c>
    </row>
    <row r="554" spans="2:7" ht="14.4" x14ac:dyDescent="0.3">
      <c r="B554" s="27" t="s">
        <v>544</v>
      </c>
      <c r="C554" s="28" t="s">
        <v>545</v>
      </c>
      <c r="D554" s="28" t="s">
        <v>707</v>
      </c>
      <c r="E554" s="28" t="s">
        <v>708</v>
      </c>
      <c r="F554" s="29">
        <v>1.6126909724398099E-2</v>
      </c>
      <c r="G554" s="30">
        <v>6.1252662771186135E-3</v>
      </c>
    </row>
    <row r="555" spans="2:7" ht="14.4" x14ac:dyDescent="0.3">
      <c r="B555" s="27" t="s">
        <v>544</v>
      </c>
      <c r="C555" s="28" t="s">
        <v>545</v>
      </c>
      <c r="D555" s="28" t="s">
        <v>479</v>
      </c>
      <c r="E555" s="28" t="s">
        <v>480</v>
      </c>
      <c r="F555" s="29">
        <v>2.6119391678761789E-3</v>
      </c>
      <c r="G555" s="30">
        <v>1.025836318413881E-3</v>
      </c>
    </row>
    <row r="556" spans="2:7" ht="14.4" x14ac:dyDescent="0.3">
      <c r="B556" s="27" t="s">
        <v>544</v>
      </c>
      <c r="C556" s="28" t="s">
        <v>545</v>
      </c>
      <c r="D556" s="28" t="s">
        <v>955</v>
      </c>
      <c r="E556" s="28" t="s">
        <v>956</v>
      </c>
      <c r="F556" s="29">
        <v>7.3848363599056124E-2</v>
      </c>
      <c r="G556" s="30">
        <v>8.5660902783562809E-3</v>
      </c>
    </row>
    <row r="557" spans="2:7" ht="14.4" x14ac:dyDescent="0.3">
      <c r="B557" s="27" t="s">
        <v>544</v>
      </c>
      <c r="C557" s="28" t="s">
        <v>545</v>
      </c>
      <c r="D557" s="28" t="s">
        <v>957</v>
      </c>
      <c r="E557" s="28" t="s">
        <v>958</v>
      </c>
      <c r="F557" s="29">
        <v>5.0060603728572253E-2</v>
      </c>
      <c r="G557" s="30">
        <v>6.1931000011900654E-3</v>
      </c>
    </row>
    <row r="558" spans="2:7" ht="14.4" x14ac:dyDescent="0.3">
      <c r="B558" s="27" t="s">
        <v>544</v>
      </c>
      <c r="C558" s="28" t="s">
        <v>545</v>
      </c>
      <c r="D558" s="28" t="s">
        <v>999</v>
      </c>
      <c r="E558" s="28" t="s">
        <v>1000</v>
      </c>
      <c r="F558" s="29">
        <v>4.1635929431475763E-3</v>
      </c>
      <c r="G558" s="30">
        <v>1.1888752692522818E-3</v>
      </c>
    </row>
    <row r="559" spans="2:7" ht="14.4" x14ac:dyDescent="0.3">
      <c r="B559" s="27" t="s">
        <v>544</v>
      </c>
      <c r="C559" s="28" t="s">
        <v>545</v>
      </c>
      <c r="D559" s="28" t="s">
        <v>797</v>
      </c>
      <c r="E559" s="28" t="s">
        <v>798</v>
      </c>
      <c r="F559" s="29">
        <v>0.97942203709931963</v>
      </c>
      <c r="G559" s="30">
        <v>0.22526508705327922</v>
      </c>
    </row>
    <row r="560" spans="2:7" ht="14.4" x14ac:dyDescent="0.3">
      <c r="B560" s="27" t="s">
        <v>544</v>
      </c>
      <c r="C560" s="28" t="s">
        <v>545</v>
      </c>
      <c r="D560" s="28" t="s">
        <v>1001</v>
      </c>
      <c r="E560" s="28" t="s">
        <v>1002</v>
      </c>
      <c r="F560" s="29">
        <v>0.97630634579807263</v>
      </c>
      <c r="G560" s="30">
        <v>0.1563793452260529</v>
      </c>
    </row>
    <row r="561" spans="2:7" ht="14.4" x14ac:dyDescent="0.3">
      <c r="B561" s="27" t="s">
        <v>544</v>
      </c>
      <c r="C561" s="28" t="s">
        <v>545</v>
      </c>
      <c r="D561" s="28" t="s">
        <v>540</v>
      </c>
      <c r="E561" s="28" t="s">
        <v>541</v>
      </c>
      <c r="F561" s="29">
        <v>0.10142090189488813</v>
      </c>
      <c r="G561" s="30">
        <v>4.5683037998786126E-2</v>
      </c>
    </row>
    <row r="562" spans="2:7" ht="14.4" x14ac:dyDescent="0.3">
      <c r="B562" s="27" t="s">
        <v>544</v>
      </c>
      <c r="C562" s="28" t="s">
        <v>545</v>
      </c>
      <c r="D562" s="28" t="s">
        <v>959</v>
      </c>
      <c r="E562" s="28" t="s">
        <v>960</v>
      </c>
      <c r="F562" s="29">
        <v>0.95077103234125415</v>
      </c>
      <c r="G562" s="30">
        <v>0.17198943221982887</v>
      </c>
    </row>
    <row r="563" spans="2:7" ht="14.4" x14ac:dyDescent="0.3">
      <c r="B563" s="27" t="s">
        <v>544</v>
      </c>
      <c r="C563" s="28" t="s">
        <v>545</v>
      </c>
      <c r="D563" s="28" t="s">
        <v>961</v>
      </c>
      <c r="E563" s="28" t="s">
        <v>962</v>
      </c>
      <c r="F563" s="29">
        <v>0.9078874558379092</v>
      </c>
      <c r="G563" s="30">
        <v>0.10153161408561329</v>
      </c>
    </row>
    <row r="564" spans="2:7" ht="14.4" x14ac:dyDescent="0.3">
      <c r="B564" s="27" t="s">
        <v>544</v>
      </c>
      <c r="C564" s="28" t="s">
        <v>545</v>
      </c>
      <c r="D564" s="28" t="s">
        <v>995</v>
      </c>
      <c r="E564" s="28" t="s">
        <v>996</v>
      </c>
      <c r="F564" s="29">
        <v>0.90351535054826215</v>
      </c>
      <c r="G564" s="30">
        <v>0.13620416760880172</v>
      </c>
    </row>
    <row r="565" spans="2:7" ht="14.4" x14ac:dyDescent="0.3">
      <c r="B565" s="27" t="s">
        <v>544</v>
      </c>
      <c r="C565" s="28" t="s">
        <v>545</v>
      </c>
      <c r="D565" s="28" t="s">
        <v>997</v>
      </c>
      <c r="E565" s="28" t="s">
        <v>998</v>
      </c>
      <c r="F565" s="29">
        <v>6.7665393877107058E-3</v>
      </c>
      <c r="G565" s="30">
        <v>1.0734389317973555E-3</v>
      </c>
    </row>
    <row r="566" spans="2:7" ht="14.4" x14ac:dyDescent="0.3">
      <c r="B566" s="27" t="s">
        <v>544</v>
      </c>
      <c r="C566" s="28" t="s">
        <v>545</v>
      </c>
      <c r="D566" s="28" t="s">
        <v>377</v>
      </c>
      <c r="E566" s="28" t="s">
        <v>378</v>
      </c>
      <c r="F566" s="29">
        <v>5.5151305151305138E-3</v>
      </c>
      <c r="G566" s="30">
        <v>3.6368396624974707E-3</v>
      </c>
    </row>
    <row r="567" spans="2:7" ht="14.4" x14ac:dyDescent="0.3">
      <c r="B567" s="27" t="s">
        <v>544</v>
      </c>
      <c r="C567" s="28" t="s">
        <v>545</v>
      </c>
      <c r="D567" s="28" t="s">
        <v>773</v>
      </c>
      <c r="E567" s="28" t="s">
        <v>774</v>
      </c>
      <c r="F567" s="29">
        <v>9.326522842315328E-4</v>
      </c>
      <c r="G567" s="30">
        <v>0</v>
      </c>
    </row>
    <row r="568" spans="2:7" ht="14.4" x14ac:dyDescent="0.3">
      <c r="B568" s="27" t="s">
        <v>548</v>
      </c>
      <c r="C568" s="28" t="s">
        <v>549</v>
      </c>
      <c r="D568" s="28" t="s">
        <v>546</v>
      </c>
      <c r="E568" s="28" t="s">
        <v>547</v>
      </c>
      <c r="F568" s="29">
        <v>1.4813636285453827E-2</v>
      </c>
      <c r="G568" s="30">
        <v>1.3798876863549338E-2</v>
      </c>
    </row>
    <row r="569" spans="2:7" ht="14.4" x14ac:dyDescent="0.3">
      <c r="B569" s="27" t="s">
        <v>548</v>
      </c>
      <c r="C569" s="28" t="s">
        <v>549</v>
      </c>
      <c r="D569" s="28" t="s">
        <v>781</v>
      </c>
      <c r="E569" s="28" t="s">
        <v>782</v>
      </c>
      <c r="F569" s="29">
        <v>8.205144271437077E-3</v>
      </c>
      <c r="G569" s="30">
        <v>2.0980701599788515E-2</v>
      </c>
    </row>
    <row r="570" spans="2:7" ht="14.4" x14ac:dyDescent="0.3">
      <c r="B570" s="27" t="s">
        <v>548</v>
      </c>
      <c r="C570" s="28" t="s">
        <v>549</v>
      </c>
      <c r="D570" s="28" t="s">
        <v>799</v>
      </c>
      <c r="E570" s="28" t="s">
        <v>800</v>
      </c>
      <c r="F570" s="29">
        <v>0.94572121946326948</v>
      </c>
      <c r="G570" s="30">
        <v>0.96308950644481661</v>
      </c>
    </row>
    <row r="571" spans="2:7" ht="14.4" x14ac:dyDescent="0.3">
      <c r="B571" s="27" t="s">
        <v>548</v>
      </c>
      <c r="C571" s="28" t="s">
        <v>549</v>
      </c>
      <c r="D571" s="28" t="s">
        <v>841</v>
      </c>
      <c r="E571" s="28" t="s">
        <v>842</v>
      </c>
      <c r="F571" s="29">
        <v>2.1506593468787138E-3</v>
      </c>
      <c r="G571" s="30">
        <v>2.130915091845645E-3</v>
      </c>
    </row>
    <row r="572" spans="2:7" ht="14.4" x14ac:dyDescent="0.3">
      <c r="B572" s="27" t="s">
        <v>550</v>
      </c>
      <c r="C572" s="28" t="s">
        <v>551</v>
      </c>
      <c r="D572" s="28" t="s">
        <v>741</v>
      </c>
      <c r="E572" s="28" t="s">
        <v>742</v>
      </c>
      <c r="F572" s="29">
        <v>4.6159119051830885E-3</v>
      </c>
      <c r="G572" s="30">
        <v>3.3467738703135148E-3</v>
      </c>
    </row>
    <row r="573" spans="2:7" ht="14.4" x14ac:dyDescent="0.3">
      <c r="B573" s="27" t="s">
        <v>550</v>
      </c>
      <c r="C573" s="28" t="s">
        <v>551</v>
      </c>
      <c r="D573" s="28" t="s">
        <v>700</v>
      </c>
      <c r="E573" s="28" t="s">
        <v>701</v>
      </c>
      <c r="F573" s="29">
        <v>2.4130863181796136E-2</v>
      </c>
      <c r="G573" s="30">
        <v>1.7946991377214148E-2</v>
      </c>
    </row>
    <row r="574" spans="2:7" ht="14.4" x14ac:dyDescent="0.3">
      <c r="B574" s="27" t="s">
        <v>550</v>
      </c>
      <c r="C574" s="28" t="s">
        <v>551</v>
      </c>
      <c r="D574" s="28" t="s">
        <v>412</v>
      </c>
      <c r="E574" s="28" t="s">
        <v>413</v>
      </c>
      <c r="F574" s="29">
        <v>1.8604492387519628E-3</v>
      </c>
      <c r="G574" s="30">
        <v>1.6019089303416782E-3</v>
      </c>
    </row>
    <row r="575" spans="2:7" ht="14.4" x14ac:dyDescent="0.3">
      <c r="B575" s="27" t="s">
        <v>550</v>
      </c>
      <c r="C575" s="28" t="s">
        <v>551</v>
      </c>
      <c r="D575" s="28" t="s">
        <v>795</v>
      </c>
      <c r="E575" s="28" t="s">
        <v>796</v>
      </c>
      <c r="F575" s="29">
        <v>1.3687789436660999E-3</v>
      </c>
      <c r="G575" s="30">
        <v>1.2478589999492305E-3</v>
      </c>
    </row>
    <row r="576" spans="2:7" ht="14.4" x14ac:dyDescent="0.3">
      <c r="B576" s="27" t="s">
        <v>550</v>
      </c>
      <c r="C576" s="28" t="s">
        <v>551</v>
      </c>
      <c r="D576" s="28" t="s">
        <v>801</v>
      </c>
      <c r="E576" s="28" t="s">
        <v>802</v>
      </c>
      <c r="F576" s="29">
        <v>0.9736576000345154</v>
      </c>
      <c r="G576" s="30">
        <v>0.96482747748108832</v>
      </c>
    </row>
    <row r="577" spans="2:7" ht="14.4" x14ac:dyDescent="0.3">
      <c r="B577" s="27" t="s">
        <v>550</v>
      </c>
      <c r="C577" s="28" t="s">
        <v>551</v>
      </c>
      <c r="D577" s="28" t="s">
        <v>859</v>
      </c>
      <c r="E577" s="28" t="s">
        <v>860</v>
      </c>
      <c r="F577" s="29">
        <v>6.424140468930712E-3</v>
      </c>
      <c r="G577" s="30">
        <v>2.4489566883371945E-3</v>
      </c>
    </row>
    <row r="578" spans="2:7" ht="14.4" x14ac:dyDescent="0.3">
      <c r="B578" s="27" t="s">
        <v>550</v>
      </c>
      <c r="C578" s="28" t="s">
        <v>551</v>
      </c>
      <c r="D578" s="28" t="s">
        <v>839</v>
      </c>
      <c r="E578" s="28" t="s">
        <v>840</v>
      </c>
      <c r="F578" s="29">
        <v>2.7164326834818731E-2</v>
      </c>
      <c r="G578" s="30">
        <v>8.5800326527558455E-3</v>
      </c>
    </row>
    <row r="579" spans="2:7" ht="14.4" x14ac:dyDescent="0.3">
      <c r="B579" s="27" t="s">
        <v>552</v>
      </c>
      <c r="C579" s="28" t="s">
        <v>553</v>
      </c>
      <c r="D579" s="28" t="s">
        <v>489</v>
      </c>
      <c r="E579" s="28" t="s">
        <v>490</v>
      </c>
      <c r="F579" s="29">
        <v>0.22985275375795489</v>
      </c>
      <c r="G579" s="30">
        <v>0.96307312321714333</v>
      </c>
    </row>
    <row r="580" spans="2:7" ht="14.4" x14ac:dyDescent="0.3">
      <c r="B580" s="27" t="s">
        <v>552</v>
      </c>
      <c r="C580" s="28" t="s">
        <v>553</v>
      </c>
      <c r="D580" s="28" t="s">
        <v>933</v>
      </c>
      <c r="E580" s="28" t="s">
        <v>934</v>
      </c>
      <c r="F580" s="29">
        <v>5.0966270555755616E-2</v>
      </c>
      <c r="G580" s="30">
        <v>3.6926876782856742E-2</v>
      </c>
    </row>
    <row r="581" spans="2:7" ht="14.4" x14ac:dyDescent="0.3">
      <c r="B581" s="27" t="s">
        <v>556</v>
      </c>
      <c r="C581" s="28" t="s">
        <v>557</v>
      </c>
      <c r="D581" s="28" t="s">
        <v>554</v>
      </c>
      <c r="E581" s="28" t="s">
        <v>555</v>
      </c>
      <c r="F581" s="29">
        <v>0.29055588531316939</v>
      </c>
      <c r="G581" s="30">
        <v>1</v>
      </c>
    </row>
    <row r="582" spans="2:7" ht="14.4" x14ac:dyDescent="0.3">
      <c r="B582" s="27" t="s">
        <v>560</v>
      </c>
      <c r="C582" s="28" t="s">
        <v>561</v>
      </c>
      <c r="D582" s="28" t="s">
        <v>558</v>
      </c>
      <c r="E582" s="28" t="s">
        <v>559</v>
      </c>
      <c r="F582" s="29">
        <v>1.4781067342484216E-2</v>
      </c>
      <c r="G582" s="30">
        <v>1.3544896835944316E-2</v>
      </c>
    </row>
    <row r="583" spans="2:7" ht="14.4" x14ac:dyDescent="0.3">
      <c r="B583" s="27" t="s">
        <v>560</v>
      </c>
      <c r="C583" s="28" t="s">
        <v>561</v>
      </c>
      <c r="D583" s="28" t="s">
        <v>803</v>
      </c>
      <c r="E583" s="28" t="s">
        <v>804</v>
      </c>
      <c r="F583" s="29">
        <v>0.95587206244757272</v>
      </c>
      <c r="G583" s="30">
        <v>0.98411036383731798</v>
      </c>
    </row>
    <row r="584" spans="2:7" ht="14.4" x14ac:dyDescent="0.3">
      <c r="B584" s="27" t="s">
        <v>560</v>
      </c>
      <c r="C584" s="28" t="s">
        <v>561</v>
      </c>
      <c r="D584" s="28" t="s">
        <v>977</v>
      </c>
      <c r="E584" s="28" t="s">
        <v>978</v>
      </c>
      <c r="F584" s="29">
        <v>2.4386838553543998E-3</v>
      </c>
      <c r="G584" s="30">
        <v>2.3447393267376354E-3</v>
      </c>
    </row>
    <row r="585" spans="2:7" ht="14.4" x14ac:dyDescent="0.3">
      <c r="B585" s="27" t="s">
        <v>563</v>
      </c>
      <c r="C585" s="28" t="s">
        <v>564</v>
      </c>
      <c r="D585" s="28" t="s">
        <v>741</v>
      </c>
      <c r="E585" s="28" t="s">
        <v>742</v>
      </c>
      <c r="F585" s="29">
        <v>0.35365992983076833</v>
      </c>
      <c r="G585" s="30">
        <v>0.99372987190506268</v>
      </c>
    </row>
    <row r="586" spans="2:7" ht="14.4" x14ac:dyDescent="0.3">
      <c r="B586" s="27" t="s">
        <v>563</v>
      </c>
      <c r="C586" s="28" t="s">
        <v>564</v>
      </c>
      <c r="D586" s="28" t="s">
        <v>801</v>
      </c>
      <c r="E586" s="28" t="s">
        <v>802</v>
      </c>
      <c r="F586" s="29">
        <v>1.6327488155492694E-3</v>
      </c>
      <c r="G586" s="30">
        <v>6.2701280949372983E-3</v>
      </c>
    </row>
    <row r="587" spans="2:7" ht="14.4" x14ac:dyDescent="0.3">
      <c r="B587" s="27" t="s">
        <v>565</v>
      </c>
      <c r="C587" s="28" t="s">
        <v>566</v>
      </c>
      <c r="D587" s="28" t="s">
        <v>224</v>
      </c>
      <c r="E587" s="28" t="s">
        <v>225</v>
      </c>
      <c r="F587" s="29">
        <v>4.9051579501342688E-2</v>
      </c>
      <c r="G587" s="30">
        <v>3.3160813983190006E-2</v>
      </c>
    </row>
    <row r="588" spans="2:7" ht="14.4" x14ac:dyDescent="0.3">
      <c r="B588" s="27" t="s">
        <v>565</v>
      </c>
      <c r="C588" s="28" t="s">
        <v>566</v>
      </c>
      <c r="D588" s="28" t="s">
        <v>727</v>
      </c>
      <c r="E588" s="28" t="s">
        <v>728</v>
      </c>
      <c r="F588" s="29">
        <v>8.265477015477014E-3</v>
      </c>
      <c r="G588" s="30">
        <v>6.9636188923892809E-3</v>
      </c>
    </row>
    <row r="589" spans="2:7" ht="14.4" x14ac:dyDescent="0.3">
      <c r="B589" s="27" t="s">
        <v>565</v>
      </c>
      <c r="C589" s="28" t="s">
        <v>566</v>
      </c>
      <c r="D589" s="28" t="s">
        <v>787</v>
      </c>
      <c r="E589" s="28" t="s">
        <v>788</v>
      </c>
      <c r="F589" s="29">
        <v>1.4321109759851439E-2</v>
      </c>
      <c r="G589" s="30">
        <v>1.7260044031965748E-2</v>
      </c>
    </row>
    <row r="590" spans="2:7" ht="14.4" x14ac:dyDescent="0.3">
      <c r="B590" s="27" t="s">
        <v>565</v>
      </c>
      <c r="C590" s="28" t="s">
        <v>566</v>
      </c>
      <c r="D590" s="28" t="s">
        <v>805</v>
      </c>
      <c r="E590" s="28" t="s">
        <v>806</v>
      </c>
      <c r="F590" s="29">
        <v>0.92284137506941522</v>
      </c>
      <c r="G590" s="30">
        <v>0.89444491747047306</v>
      </c>
    </row>
    <row r="591" spans="2:7" ht="14.4" x14ac:dyDescent="0.3">
      <c r="B591" s="27" t="s">
        <v>565</v>
      </c>
      <c r="C591" s="28" t="s">
        <v>566</v>
      </c>
      <c r="D591" s="28" t="s">
        <v>853</v>
      </c>
      <c r="E591" s="28" t="s">
        <v>854</v>
      </c>
      <c r="F591" s="29">
        <v>3.3315770930236313E-2</v>
      </c>
      <c r="G591" s="30">
        <v>3.134236677897656E-2</v>
      </c>
    </row>
    <row r="592" spans="2:7" ht="14.4" x14ac:dyDescent="0.3">
      <c r="B592" s="27" t="s">
        <v>565</v>
      </c>
      <c r="C592" s="28" t="s">
        <v>566</v>
      </c>
      <c r="D592" s="28" t="s">
        <v>935</v>
      </c>
      <c r="E592" s="28" t="s">
        <v>936</v>
      </c>
      <c r="F592" s="29">
        <v>1.7771183964187882E-2</v>
      </c>
      <c r="G592" s="30">
        <v>1.6828238843005366E-2</v>
      </c>
    </row>
    <row r="593" spans="2:7" ht="14.4" x14ac:dyDescent="0.3">
      <c r="B593" s="27" t="s">
        <v>567</v>
      </c>
      <c r="C593" s="28" t="s">
        <v>568</v>
      </c>
      <c r="D593" s="28" t="s">
        <v>511</v>
      </c>
      <c r="E593" s="28" t="s">
        <v>512</v>
      </c>
      <c r="F593" s="29">
        <v>1.0712622263623663E-2</v>
      </c>
      <c r="G593" s="30">
        <v>1.0874551010182983E-2</v>
      </c>
    </row>
    <row r="594" spans="2:7" ht="14.4" x14ac:dyDescent="0.3">
      <c r="B594" s="27" t="s">
        <v>567</v>
      </c>
      <c r="C594" s="28" t="s">
        <v>568</v>
      </c>
      <c r="D594" s="28" t="s">
        <v>737</v>
      </c>
      <c r="E594" s="28" t="s">
        <v>738</v>
      </c>
      <c r="F594" s="29">
        <v>0.47321404456448346</v>
      </c>
      <c r="G594" s="30">
        <v>0.98912544898981702</v>
      </c>
    </row>
    <row r="595" spans="2:7" ht="14.4" x14ac:dyDescent="0.3">
      <c r="B595" s="27" t="s">
        <v>571</v>
      </c>
      <c r="C595" s="28" t="s">
        <v>572</v>
      </c>
      <c r="D595" s="28" t="s">
        <v>569</v>
      </c>
      <c r="E595" s="28" t="s">
        <v>570</v>
      </c>
      <c r="F595" s="29">
        <v>4.4977118055100247E-3</v>
      </c>
      <c r="G595" s="30">
        <v>4.6806981472805103E-3</v>
      </c>
    </row>
    <row r="596" spans="2:7" ht="14.4" x14ac:dyDescent="0.3">
      <c r="B596" s="27" t="s">
        <v>571</v>
      </c>
      <c r="C596" s="28" t="s">
        <v>572</v>
      </c>
      <c r="D596" s="28" t="s">
        <v>757</v>
      </c>
      <c r="E596" s="28" t="s">
        <v>758</v>
      </c>
      <c r="F596" s="29">
        <v>4.90362468177961E-2</v>
      </c>
      <c r="G596" s="30">
        <v>6.9919350069823832E-2</v>
      </c>
    </row>
    <row r="597" spans="2:7" ht="14.4" x14ac:dyDescent="0.3">
      <c r="B597" s="27" t="s">
        <v>571</v>
      </c>
      <c r="C597" s="28" t="s">
        <v>572</v>
      </c>
      <c r="D597" s="28" t="s">
        <v>461</v>
      </c>
      <c r="E597" s="28" t="s">
        <v>462</v>
      </c>
      <c r="F597" s="29">
        <v>1.5494470713484171E-2</v>
      </c>
      <c r="G597" s="30">
        <v>1.4697119255455131E-2</v>
      </c>
    </row>
    <row r="598" spans="2:7" ht="14.4" x14ac:dyDescent="0.3">
      <c r="B598" s="27" t="s">
        <v>571</v>
      </c>
      <c r="C598" s="28" t="s">
        <v>572</v>
      </c>
      <c r="D598" s="28" t="s">
        <v>807</v>
      </c>
      <c r="E598" s="28" t="s">
        <v>808</v>
      </c>
      <c r="F598" s="29">
        <v>0.91702853024871578</v>
      </c>
      <c r="G598" s="30">
        <v>0.90298354705034156</v>
      </c>
    </row>
    <row r="599" spans="2:7" ht="14.4" x14ac:dyDescent="0.3">
      <c r="B599" s="27" t="s">
        <v>571</v>
      </c>
      <c r="C599" s="28" t="s">
        <v>572</v>
      </c>
      <c r="D599" s="28" t="s">
        <v>987</v>
      </c>
      <c r="E599" s="28" t="s">
        <v>988</v>
      </c>
      <c r="F599" s="29">
        <v>0</v>
      </c>
      <c r="G599" s="30">
        <v>1.1008055895450762E-3</v>
      </c>
    </row>
    <row r="600" spans="2:7" ht="14.4" x14ac:dyDescent="0.3">
      <c r="B600" s="27" t="s">
        <v>571</v>
      </c>
      <c r="C600" s="28" t="s">
        <v>572</v>
      </c>
      <c r="D600" s="28" t="s">
        <v>855</v>
      </c>
      <c r="E600" s="28" t="s">
        <v>856</v>
      </c>
      <c r="F600" s="29">
        <v>3.6376182225922346E-3</v>
      </c>
      <c r="G600" s="30">
        <v>6.6184798875540745E-3</v>
      </c>
    </row>
    <row r="601" spans="2:7" ht="14.4" x14ac:dyDescent="0.3">
      <c r="B601" s="27" t="s">
        <v>573</v>
      </c>
      <c r="C601" s="28" t="s">
        <v>574</v>
      </c>
      <c r="D601" s="28" t="s">
        <v>499</v>
      </c>
      <c r="E601" s="28" t="s">
        <v>500</v>
      </c>
      <c r="F601" s="29">
        <v>6.5508514141091496E-3</v>
      </c>
      <c r="G601" s="30">
        <v>5.7335306161072205E-3</v>
      </c>
    </row>
    <row r="602" spans="2:7" ht="14.4" x14ac:dyDescent="0.3">
      <c r="B602" s="27" t="s">
        <v>573</v>
      </c>
      <c r="C602" s="28" t="s">
        <v>574</v>
      </c>
      <c r="D602" s="28" t="s">
        <v>769</v>
      </c>
      <c r="E602" s="28" t="s">
        <v>770</v>
      </c>
      <c r="F602" s="29">
        <v>1.6466114469696569E-3</v>
      </c>
      <c r="G602" s="30">
        <v>2.6968669889716637E-3</v>
      </c>
    </row>
    <row r="603" spans="2:7" ht="14.4" x14ac:dyDescent="0.3">
      <c r="B603" s="27" t="s">
        <v>573</v>
      </c>
      <c r="C603" s="28" t="s">
        <v>574</v>
      </c>
      <c r="D603" s="28" t="s">
        <v>546</v>
      </c>
      <c r="E603" s="28" t="s">
        <v>547</v>
      </c>
      <c r="F603" s="29">
        <v>0.96531588090610443</v>
      </c>
      <c r="G603" s="30">
        <v>0.96558161141028509</v>
      </c>
    </row>
    <row r="604" spans="2:7" ht="14.4" x14ac:dyDescent="0.3">
      <c r="B604" s="27" t="s">
        <v>573</v>
      </c>
      <c r="C604" s="28" t="s">
        <v>574</v>
      </c>
      <c r="D604" s="28" t="s">
        <v>781</v>
      </c>
      <c r="E604" s="28" t="s">
        <v>782</v>
      </c>
      <c r="F604" s="29">
        <v>5.8899088317303184E-3</v>
      </c>
      <c r="G604" s="30">
        <v>1.6172599487294187E-2</v>
      </c>
    </row>
    <row r="605" spans="2:7" ht="14.4" x14ac:dyDescent="0.3">
      <c r="B605" s="27" t="s">
        <v>573</v>
      </c>
      <c r="C605" s="28" t="s">
        <v>574</v>
      </c>
      <c r="D605" s="28" t="s">
        <v>799</v>
      </c>
      <c r="E605" s="28" t="s">
        <v>800</v>
      </c>
      <c r="F605" s="29">
        <v>8.9756650133927009E-3</v>
      </c>
      <c r="G605" s="30">
        <v>9.8153914973418445E-3</v>
      </c>
    </row>
    <row r="606" spans="2:7" ht="14.4" x14ac:dyDescent="0.3">
      <c r="B606" s="27" t="s">
        <v>575</v>
      </c>
      <c r="C606" s="28" t="s">
        <v>576</v>
      </c>
      <c r="D606" s="28" t="s">
        <v>237</v>
      </c>
      <c r="E606" s="28" t="s">
        <v>238</v>
      </c>
      <c r="F606" s="29">
        <v>3.2904777320445826E-2</v>
      </c>
      <c r="G606" s="30">
        <v>3.1160356493748223E-2</v>
      </c>
    </row>
    <row r="607" spans="2:7" ht="14.4" x14ac:dyDescent="0.3">
      <c r="B607" s="27" t="s">
        <v>575</v>
      </c>
      <c r="C607" s="28" t="s">
        <v>576</v>
      </c>
      <c r="D607" s="28" t="s">
        <v>381</v>
      </c>
      <c r="E607" s="28" t="s">
        <v>382</v>
      </c>
      <c r="F607" s="29">
        <v>9.5435187877336708E-3</v>
      </c>
      <c r="G607" s="30">
        <v>4.0729629710732039E-3</v>
      </c>
    </row>
    <row r="608" spans="2:7" ht="14.4" x14ac:dyDescent="0.3">
      <c r="B608" s="27" t="s">
        <v>575</v>
      </c>
      <c r="C608" s="28" t="s">
        <v>576</v>
      </c>
      <c r="D608" s="28" t="s">
        <v>707</v>
      </c>
      <c r="E608" s="28" t="s">
        <v>708</v>
      </c>
      <c r="F608" s="29">
        <v>1.0769028312173355E-2</v>
      </c>
      <c r="G608" s="30">
        <v>1.2543704060554304E-2</v>
      </c>
    </row>
    <row r="609" spans="2:7" ht="14.4" x14ac:dyDescent="0.3">
      <c r="B609" s="27" t="s">
        <v>575</v>
      </c>
      <c r="C609" s="28" t="s">
        <v>576</v>
      </c>
      <c r="D609" s="28" t="s">
        <v>809</v>
      </c>
      <c r="E609" s="28" t="s">
        <v>810</v>
      </c>
      <c r="F609" s="29">
        <v>0.97867317587467484</v>
      </c>
      <c r="G609" s="30">
        <v>0.93502967131626791</v>
      </c>
    </row>
    <row r="610" spans="2:7" ht="14.4" x14ac:dyDescent="0.3">
      <c r="B610" s="27" t="s">
        <v>575</v>
      </c>
      <c r="C610" s="28" t="s">
        <v>576</v>
      </c>
      <c r="D610" s="28" t="s">
        <v>745</v>
      </c>
      <c r="E610" s="28" t="s">
        <v>746</v>
      </c>
      <c r="F610" s="29">
        <v>7.8444105868738078E-3</v>
      </c>
      <c r="G610" s="30">
        <v>1.7193305158356511E-2</v>
      </c>
    </row>
    <row r="611" spans="2:7" ht="14.4" x14ac:dyDescent="0.3">
      <c r="B611" s="27" t="s">
        <v>577</v>
      </c>
      <c r="C611" s="28" t="s">
        <v>578</v>
      </c>
      <c r="D611" s="28" t="s">
        <v>489</v>
      </c>
      <c r="E611" s="28" t="s">
        <v>490</v>
      </c>
      <c r="F611" s="29">
        <v>0</v>
      </c>
      <c r="G611" s="30">
        <v>3.4204225537401004E-3</v>
      </c>
    </row>
    <row r="612" spans="2:7" ht="14.4" x14ac:dyDescent="0.3">
      <c r="B612" s="27" t="s">
        <v>577</v>
      </c>
      <c r="C612" s="28" t="s">
        <v>578</v>
      </c>
      <c r="D612" s="28" t="s">
        <v>483</v>
      </c>
      <c r="E612" s="28" t="s">
        <v>484</v>
      </c>
      <c r="F612" s="29">
        <v>2.4622329374951908E-3</v>
      </c>
      <c r="G612" s="30">
        <v>5.0517010024469181E-3</v>
      </c>
    </row>
    <row r="613" spans="2:7" ht="14.4" x14ac:dyDescent="0.3">
      <c r="B613" s="27" t="s">
        <v>577</v>
      </c>
      <c r="C613" s="28" t="s">
        <v>578</v>
      </c>
      <c r="D613" s="28" t="s">
        <v>479</v>
      </c>
      <c r="E613" s="28" t="s">
        <v>480</v>
      </c>
      <c r="F613" s="29">
        <v>9.9408223063241055E-2</v>
      </c>
      <c r="G613" s="30">
        <v>0.86318309785039604</v>
      </c>
    </row>
    <row r="614" spans="2:7" ht="14.4" x14ac:dyDescent="0.3">
      <c r="B614" s="27" t="s">
        <v>577</v>
      </c>
      <c r="C614" s="28" t="s">
        <v>578</v>
      </c>
      <c r="D614" s="28" t="s">
        <v>933</v>
      </c>
      <c r="E614" s="28" t="s">
        <v>934</v>
      </c>
      <c r="F614" s="29">
        <v>2.6137318449165767E-2</v>
      </c>
      <c r="G614" s="30">
        <v>0.11458415555029336</v>
      </c>
    </row>
    <row r="615" spans="2:7" ht="14.4" x14ac:dyDescent="0.3">
      <c r="B615" s="27" t="s">
        <v>577</v>
      </c>
      <c r="C615" s="28" t="s">
        <v>578</v>
      </c>
      <c r="D615" s="28" t="s">
        <v>997</v>
      </c>
      <c r="E615" s="28" t="s">
        <v>998</v>
      </c>
      <c r="F615" s="29">
        <v>3.9233925718100875E-3</v>
      </c>
      <c r="G615" s="30">
        <v>1.3760623043123634E-2</v>
      </c>
    </row>
    <row r="616" spans="2:7" ht="14.4" x14ac:dyDescent="0.3">
      <c r="B616" s="27" t="s">
        <v>579</v>
      </c>
      <c r="C616" s="28" t="s">
        <v>580</v>
      </c>
      <c r="D616" s="28" t="s">
        <v>292</v>
      </c>
      <c r="E616" s="28" t="s">
        <v>293</v>
      </c>
      <c r="F616" s="29">
        <v>2.4441872753146808E-3</v>
      </c>
      <c r="G616" s="30">
        <v>2.7932857412765388E-3</v>
      </c>
    </row>
    <row r="617" spans="2:7" ht="14.4" x14ac:dyDescent="0.3">
      <c r="B617" s="27" t="s">
        <v>579</v>
      </c>
      <c r="C617" s="28" t="s">
        <v>580</v>
      </c>
      <c r="D617" s="28" t="s">
        <v>499</v>
      </c>
      <c r="E617" s="28" t="s">
        <v>500</v>
      </c>
      <c r="F617" s="29">
        <v>1.8414133719930219E-2</v>
      </c>
      <c r="G617" s="30">
        <v>1.3881222377404762E-2</v>
      </c>
    </row>
    <row r="618" spans="2:7" ht="14.4" x14ac:dyDescent="0.3">
      <c r="B618" s="27" t="s">
        <v>579</v>
      </c>
      <c r="C618" s="28" t="s">
        <v>580</v>
      </c>
      <c r="D618" s="28" t="s">
        <v>781</v>
      </c>
      <c r="E618" s="28" t="s">
        <v>782</v>
      </c>
      <c r="F618" s="29">
        <v>1.0382530781039508E-2</v>
      </c>
      <c r="G618" s="30">
        <v>2.455424123764045E-2</v>
      </c>
    </row>
    <row r="619" spans="2:7" ht="14.4" x14ac:dyDescent="0.3">
      <c r="B619" s="27" t="s">
        <v>579</v>
      </c>
      <c r="C619" s="28" t="s">
        <v>580</v>
      </c>
      <c r="D619" s="28" t="s">
        <v>811</v>
      </c>
      <c r="E619" s="28" t="s">
        <v>812</v>
      </c>
      <c r="F619" s="29">
        <v>0.94147184934208805</v>
      </c>
      <c r="G619" s="30">
        <v>0.94601993828098085</v>
      </c>
    </row>
    <row r="620" spans="2:7" ht="14.4" x14ac:dyDescent="0.3">
      <c r="B620" s="27" t="s">
        <v>579</v>
      </c>
      <c r="C620" s="28" t="s">
        <v>580</v>
      </c>
      <c r="D620" s="28" t="s">
        <v>847</v>
      </c>
      <c r="E620" s="28" t="s">
        <v>848</v>
      </c>
      <c r="F620" s="29">
        <v>1.9650926578500066E-3</v>
      </c>
      <c r="G620" s="30">
        <v>1.755991301545198E-3</v>
      </c>
    </row>
    <row r="621" spans="2:7" ht="14.4" x14ac:dyDescent="0.3">
      <c r="B621" s="27" t="s">
        <v>579</v>
      </c>
      <c r="C621" s="28" t="s">
        <v>580</v>
      </c>
      <c r="D621" s="28" t="s">
        <v>863</v>
      </c>
      <c r="E621" s="28" t="s">
        <v>864</v>
      </c>
      <c r="F621" s="29">
        <v>9.0756477254310772E-3</v>
      </c>
      <c r="G621" s="30">
        <v>1.0995321061152211E-2</v>
      </c>
    </row>
    <row r="622" spans="2:7" ht="14.4" x14ac:dyDescent="0.3">
      <c r="B622" s="27" t="s">
        <v>581</v>
      </c>
      <c r="C622" s="28" t="s">
        <v>582</v>
      </c>
      <c r="D622" s="28" t="s">
        <v>694</v>
      </c>
      <c r="E622" s="28" t="s">
        <v>695</v>
      </c>
      <c r="F622" s="29">
        <v>1.9136949992244665E-2</v>
      </c>
      <c r="G622" s="30">
        <v>7.0749613710385906E-2</v>
      </c>
    </row>
    <row r="623" spans="2:7" ht="14.4" x14ac:dyDescent="0.3">
      <c r="B623" s="27" t="s">
        <v>581</v>
      </c>
      <c r="C623" s="28" t="s">
        <v>582</v>
      </c>
      <c r="D623" s="28" t="s">
        <v>683</v>
      </c>
      <c r="E623" s="28" t="s">
        <v>684</v>
      </c>
      <c r="F623" s="29">
        <v>2.996903011380804E-2</v>
      </c>
      <c r="G623" s="30">
        <v>2.6897621246917455E-2</v>
      </c>
    </row>
    <row r="624" spans="2:7" ht="14.4" x14ac:dyDescent="0.3">
      <c r="B624" s="27" t="s">
        <v>581</v>
      </c>
      <c r="C624" s="28" t="s">
        <v>582</v>
      </c>
      <c r="D624" s="28" t="s">
        <v>813</v>
      </c>
      <c r="E624" s="28" t="s">
        <v>814</v>
      </c>
      <c r="F624" s="29">
        <v>0.55101481653213058</v>
      </c>
      <c r="G624" s="30">
        <v>0.88621475725193433</v>
      </c>
    </row>
    <row r="625" spans="2:7" ht="14.4" x14ac:dyDescent="0.3">
      <c r="B625" s="27" t="s">
        <v>581</v>
      </c>
      <c r="C625" s="28" t="s">
        <v>582</v>
      </c>
      <c r="D625" s="28" t="s">
        <v>851</v>
      </c>
      <c r="E625" s="28" t="s">
        <v>852</v>
      </c>
      <c r="F625" s="29">
        <v>1.6674213942451145E-2</v>
      </c>
      <c r="G625" s="30">
        <v>1.3417737967113832E-2</v>
      </c>
    </row>
    <row r="626" spans="2:7" ht="14.4" x14ac:dyDescent="0.3">
      <c r="B626" s="27" t="s">
        <v>581</v>
      </c>
      <c r="C626" s="28" t="s">
        <v>582</v>
      </c>
      <c r="D626" s="28" t="s">
        <v>867</v>
      </c>
      <c r="E626" s="28" t="s">
        <v>868</v>
      </c>
      <c r="F626" s="29">
        <v>3.4494245586133526E-3</v>
      </c>
      <c r="G626" s="30">
        <v>2.7202698236485517E-3</v>
      </c>
    </row>
    <row r="627" spans="2:7" ht="14.4" x14ac:dyDescent="0.3">
      <c r="B627" s="27" t="s">
        <v>583</v>
      </c>
      <c r="C627" s="28" t="s">
        <v>584</v>
      </c>
      <c r="D627" s="28" t="s">
        <v>493</v>
      </c>
      <c r="E627" s="28" t="s">
        <v>494</v>
      </c>
      <c r="F627" s="29">
        <v>1.7887756160355317E-2</v>
      </c>
      <c r="G627" s="30">
        <v>1.0195742964346194E-2</v>
      </c>
    </row>
    <row r="628" spans="2:7" ht="14.4" x14ac:dyDescent="0.3">
      <c r="B628" s="27" t="s">
        <v>583</v>
      </c>
      <c r="C628" s="28" t="s">
        <v>584</v>
      </c>
      <c r="D628" s="28" t="s">
        <v>777</v>
      </c>
      <c r="E628" s="28" t="s">
        <v>778</v>
      </c>
      <c r="F628" s="29">
        <v>2.9072126426477999E-2</v>
      </c>
      <c r="G628" s="30">
        <v>5.3569379388046769E-2</v>
      </c>
    </row>
    <row r="629" spans="2:7" ht="14.4" x14ac:dyDescent="0.3">
      <c r="B629" s="27" t="s">
        <v>583</v>
      </c>
      <c r="C629" s="28" t="s">
        <v>584</v>
      </c>
      <c r="D629" s="28" t="s">
        <v>815</v>
      </c>
      <c r="E629" s="28" t="s">
        <v>816</v>
      </c>
      <c r="F629" s="29">
        <v>0.96020106752344925</v>
      </c>
      <c r="G629" s="30">
        <v>0.51546226844848742</v>
      </c>
    </row>
    <row r="630" spans="2:7" ht="14.4" x14ac:dyDescent="0.3">
      <c r="B630" s="27" t="s">
        <v>583</v>
      </c>
      <c r="C630" s="28" t="s">
        <v>584</v>
      </c>
      <c r="D630" s="28" t="s">
        <v>991</v>
      </c>
      <c r="E630" s="28" t="s">
        <v>992</v>
      </c>
      <c r="F630" s="29">
        <v>0.96843059544630394</v>
      </c>
      <c r="G630" s="30">
        <v>0.41976068518731019</v>
      </c>
    </row>
    <row r="631" spans="2:7" ht="14.4" x14ac:dyDescent="0.3">
      <c r="B631" s="27" t="s">
        <v>583</v>
      </c>
      <c r="C631" s="28" t="s">
        <v>584</v>
      </c>
      <c r="D631" s="28" t="s">
        <v>993</v>
      </c>
      <c r="E631" s="28" t="s">
        <v>994</v>
      </c>
      <c r="F631" s="29">
        <v>2.5610110273086499E-3</v>
      </c>
      <c r="G631" s="30">
        <v>1.0119240118092575E-3</v>
      </c>
    </row>
    <row r="632" spans="2:7" ht="14.4" x14ac:dyDescent="0.3">
      <c r="B632" s="27" t="s">
        <v>585</v>
      </c>
      <c r="C632" s="28" t="s">
        <v>586</v>
      </c>
      <c r="D632" s="28" t="s">
        <v>237</v>
      </c>
      <c r="E632" s="28" t="s">
        <v>238</v>
      </c>
      <c r="F632" s="29">
        <v>8.3553006829147972E-3</v>
      </c>
      <c r="G632" s="30">
        <v>3.6314786215121556E-3</v>
      </c>
    </row>
    <row r="633" spans="2:7" ht="14.4" x14ac:dyDescent="0.3">
      <c r="B633" s="27" t="s">
        <v>585</v>
      </c>
      <c r="C633" s="28" t="s">
        <v>586</v>
      </c>
      <c r="D633" s="28" t="s">
        <v>957</v>
      </c>
      <c r="E633" s="28" t="s">
        <v>958</v>
      </c>
      <c r="F633" s="29">
        <v>3.6266040748792732E-3</v>
      </c>
      <c r="G633" s="30">
        <v>0</v>
      </c>
    </row>
    <row r="634" spans="2:7" ht="14.4" x14ac:dyDescent="0.3">
      <c r="B634" s="27" t="s">
        <v>585</v>
      </c>
      <c r="C634" s="28" t="s">
        <v>586</v>
      </c>
      <c r="D634" s="28" t="s">
        <v>705</v>
      </c>
      <c r="E634" s="28" t="s">
        <v>706</v>
      </c>
      <c r="F634" s="29">
        <v>7.2147403960402829E-3</v>
      </c>
      <c r="G634" s="30">
        <v>3.529301409375513E-3</v>
      </c>
    </row>
    <row r="635" spans="2:7" ht="14.4" x14ac:dyDescent="0.3">
      <c r="B635" s="27" t="s">
        <v>585</v>
      </c>
      <c r="C635" s="28" t="s">
        <v>586</v>
      </c>
      <c r="D635" s="28" t="s">
        <v>809</v>
      </c>
      <c r="E635" s="28" t="s">
        <v>810</v>
      </c>
      <c r="F635" s="29">
        <v>3.6136800326988386E-3</v>
      </c>
      <c r="G635" s="30">
        <v>1.5845843062502302E-3</v>
      </c>
    </row>
    <row r="636" spans="2:7" ht="14.4" x14ac:dyDescent="0.3">
      <c r="B636" s="27" t="s">
        <v>585</v>
      </c>
      <c r="C636" s="28" t="s">
        <v>586</v>
      </c>
      <c r="D636" s="28" t="s">
        <v>745</v>
      </c>
      <c r="E636" s="28" t="s">
        <v>746</v>
      </c>
      <c r="F636" s="29">
        <v>0.98539018074947349</v>
      </c>
      <c r="G636" s="30">
        <v>0.99125463566286209</v>
      </c>
    </row>
    <row r="637" spans="2:7" ht="14.4" x14ac:dyDescent="0.3">
      <c r="B637" s="27" t="s">
        <v>589</v>
      </c>
      <c r="C637" s="28" t="s">
        <v>590</v>
      </c>
      <c r="D637" s="28" t="s">
        <v>587</v>
      </c>
      <c r="E637" s="28" t="s">
        <v>588</v>
      </c>
      <c r="F637" s="29">
        <v>4.4953533607088834E-3</v>
      </c>
      <c r="G637" s="30">
        <v>2.7067209312161048E-3</v>
      </c>
    </row>
    <row r="638" spans="2:7" ht="14.4" x14ac:dyDescent="0.3">
      <c r="B638" s="27" t="s">
        <v>589</v>
      </c>
      <c r="C638" s="28" t="s">
        <v>590</v>
      </c>
      <c r="D638" s="28" t="s">
        <v>620</v>
      </c>
      <c r="E638" s="28" t="s">
        <v>621</v>
      </c>
      <c r="F638" s="29">
        <v>4.5105337464933356E-3</v>
      </c>
      <c r="G638" s="30">
        <v>3.2012180244190471E-3</v>
      </c>
    </row>
    <row r="639" spans="2:7" ht="14.4" x14ac:dyDescent="0.3">
      <c r="B639" s="27" t="s">
        <v>589</v>
      </c>
      <c r="C639" s="28" t="s">
        <v>590</v>
      </c>
      <c r="D639" s="28" t="s">
        <v>636</v>
      </c>
      <c r="E639" s="28" t="s">
        <v>637</v>
      </c>
      <c r="F639" s="29">
        <v>0.96586573438544165</v>
      </c>
      <c r="G639" s="30">
        <v>0.95451602723637929</v>
      </c>
    </row>
    <row r="640" spans="2:7" ht="14.4" x14ac:dyDescent="0.3">
      <c r="B640" s="27" t="s">
        <v>589</v>
      </c>
      <c r="C640" s="28" t="s">
        <v>590</v>
      </c>
      <c r="D640" s="28" t="s">
        <v>941</v>
      </c>
      <c r="E640" s="28" t="s">
        <v>942</v>
      </c>
      <c r="F640" s="29">
        <v>4.4883546124603211E-3</v>
      </c>
      <c r="G640" s="30">
        <v>2.7002143905160664E-3</v>
      </c>
    </row>
    <row r="641" spans="2:7" ht="14.4" x14ac:dyDescent="0.3">
      <c r="B641" s="27" t="s">
        <v>589</v>
      </c>
      <c r="C641" s="28" t="s">
        <v>590</v>
      </c>
      <c r="D641" s="28" t="s">
        <v>825</v>
      </c>
      <c r="E641" s="28" t="s">
        <v>826</v>
      </c>
      <c r="F641" s="29">
        <v>1.2434464521003602E-2</v>
      </c>
      <c r="G641" s="30">
        <v>8.7805766747022437E-3</v>
      </c>
    </row>
    <row r="642" spans="2:7" ht="14.4" x14ac:dyDescent="0.3">
      <c r="B642" s="27" t="s">
        <v>589</v>
      </c>
      <c r="C642" s="28" t="s">
        <v>590</v>
      </c>
      <c r="D642" s="28" t="s">
        <v>869</v>
      </c>
      <c r="E642" s="28" t="s">
        <v>870</v>
      </c>
      <c r="F642" s="29">
        <v>9.9926231118870994E-3</v>
      </c>
      <c r="G642" s="30">
        <v>1.0091644625760045E-2</v>
      </c>
    </row>
    <row r="643" spans="2:7" ht="14.4" x14ac:dyDescent="0.3">
      <c r="B643" s="27" t="s">
        <v>589</v>
      </c>
      <c r="C643" s="28" t="s">
        <v>590</v>
      </c>
      <c r="D643" s="28" t="s">
        <v>843</v>
      </c>
      <c r="E643" s="28" t="s">
        <v>844</v>
      </c>
      <c r="F643" s="29">
        <v>2.2968768503665749E-2</v>
      </c>
      <c r="G643" s="30">
        <v>1.3881704583532595E-2</v>
      </c>
    </row>
    <row r="644" spans="2:7" ht="14.4" x14ac:dyDescent="0.3">
      <c r="B644" s="27" t="s">
        <v>589</v>
      </c>
      <c r="C644" s="28" t="s">
        <v>590</v>
      </c>
      <c r="D644" s="28" t="s">
        <v>677</v>
      </c>
      <c r="E644" s="28" t="s">
        <v>678</v>
      </c>
      <c r="F644" s="29">
        <v>1.3666963435015542E-3</v>
      </c>
      <c r="G644" s="30">
        <v>1.1386446225067749E-3</v>
      </c>
    </row>
    <row r="645" spans="2:7" ht="14.4" x14ac:dyDescent="0.3">
      <c r="B645" s="27" t="s">
        <v>589</v>
      </c>
      <c r="C645" s="28" t="s">
        <v>590</v>
      </c>
      <c r="D645" s="28" t="s">
        <v>963</v>
      </c>
      <c r="E645" s="28" t="s">
        <v>964</v>
      </c>
      <c r="F645" s="29">
        <v>7.9100138878106414E-3</v>
      </c>
      <c r="G645" s="30">
        <v>2.98324891096775E-3</v>
      </c>
    </row>
    <row r="646" spans="2:7" ht="14.4" x14ac:dyDescent="0.3">
      <c r="B646" s="27" t="s">
        <v>591</v>
      </c>
      <c r="C646" s="28" t="s">
        <v>592</v>
      </c>
      <c r="D646" s="28" t="s">
        <v>700</v>
      </c>
      <c r="E646" s="28" t="s">
        <v>701</v>
      </c>
      <c r="F646" s="29">
        <v>1.8571046197677989E-2</v>
      </c>
      <c r="G646" s="30">
        <v>6.2330803041174013E-2</v>
      </c>
    </row>
    <row r="647" spans="2:7" ht="14.4" x14ac:dyDescent="0.3">
      <c r="B647" s="27" t="s">
        <v>591</v>
      </c>
      <c r="C647" s="28" t="s">
        <v>592</v>
      </c>
      <c r="D647" s="28" t="s">
        <v>443</v>
      </c>
      <c r="E647" s="28" t="s">
        <v>444</v>
      </c>
      <c r="F647" s="29">
        <v>0</v>
      </c>
      <c r="G647" s="30">
        <v>1.1395358652333033E-3</v>
      </c>
    </row>
    <row r="648" spans="2:7" ht="14.4" x14ac:dyDescent="0.3">
      <c r="B648" s="27" t="s">
        <v>591</v>
      </c>
      <c r="C648" s="28" t="s">
        <v>592</v>
      </c>
      <c r="D648" s="28" t="s">
        <v>696</v>
      </c>
      <c r="E648" s="28" t="s">
        <v>697</v>
      </c>
      <c r="F648" s="29">
        <v>0.33829393879203651</v>
      </c>
      <c r="G648" s="30">
        <v>0.9344616145233543</v>
      </c>
    </row>
    <row r="649" spans="2:7" ht="14.4" x14ac:dyDescent="0.3">
      <c r="B649" s="27" t="s">
        <v>591</v>
      </c>
      <c r="C649" s="28" t="s">
        <v>592</v>
      </c>
      <c r="D649" s="28" t="s">
        <v>757</v>
      </c>
      <c r="E649" s="28" t="s">
        <v>758</v>
      </c>
      <c r="F649" s="29">
        <v>0</v>
      </c>
      <c r="G649" s="30">
        <v>1.1154187040643446E-3</v>
      </c>
    </row>
    <row r="650" spans="2:7" ht="14.4" x14ac:dyDescent="0.3">
      <c r="B650" s="27" t="s">
        <v>591</v>
      </c>
      <c r="C650" s="28" t="s">
        <v>592</v>
      </c>
      <c r="D650" s="28" t="s">
        <v>835</v>
      </c>
      <c r="E650" s="28" t="s">
        <v>836</v>
      </c>
      <c r="F650" s="29">
        <v>0</v>
      </c>
      <c r="G650" s="30">
        <v>9.5262786617387259E-4</v>
      </c>
    </row>
    <row r="651" spans="2:7" ht="14.4" x14ac:dyDescent="0.3">
      <c r="B651" s="27" t="s">
        <v>593</v>
      </c>
      <c r="C651" s="28" t="s">
        <v>594</v>
      </c>
      <c r="D651" s="28" t="s">
        <v>694</v>
      </c>
      <c r="E651" s="28" t="s">
        <v>695</v>
      </c>
      <c r="F651" s="29">
        <v>0.17050192660781782</v>
      </c>
      <c r="G651" s="30">
        <v>0.98988595078716579</v>
      </c>
    </row>
    <row r="652" spans="2:7" ht="14.4" x14ac:dyDescent="0.3">
      <c r="B652" s="27" t="s">
        <v>593</v>
      </c>
      <c r="C652" s="28" t="s">
        <v>594</v>
      </c>
      <c r="D652" s="28" t="s">
        <v>361</v>
      </c>
      <c r="E652" s="28" t="s">
        <v>362</v>
      </c>
      <c r="F652" s="29">
        <v>0</v>
      </c>
      <c r="G652" s="30">
        <v>9.7148104281170563E-4</v>
      </c>
    </row>
    <row r="653" spans="2:7" ht="14.4" x14ac:dyDescent="0.3">
      <c r="B653" s="27" t="s">
        <v>593</v>
      </c>
      <c r="C653" s="28" t="s">
        <v>594</v>
      </c>
      <c r="D653" s="28" t="s">
        <v>917</v>
      </c>
      <c r="E653" s="28" t="s">
        <v>918</v>
      </c>
      <c r="F653" s="29">
        <v>3.7539949608536112E-3</v>
      </c>
      <c r="G653" s="30">
        <v>2.9543670069068309E-3</v>
      </c>
    </row>
    <row r="654" spans="2:7" ht="14.4" x14ac:dyDescent="0.3">
      <c r="B654" s="27" t="s">
        <v>593</v>
      </c>
      <c r="C654" s="28" t="s">
        <v>594</v>
      </c>
      <c r="D654" s="28" t="s">
        <v>859</v>
      </c>
      <c r="E654" s="28" t="s">
        <v>860</v>
      </c>
      <c r="F654" s="29">
        <v>3.5362562646759892E-3</v>
      </c>
      <c r="G654" s="30">
        <v>4.475910375328818E-3</v>
      </c>
    </row>
    <row r="655" spans="2:7" ht="14.4" x14ac:dyDescent="0.3">
      <c r="B655" s="27" t="s">
        <v>593</v>
      </c>
      <c r="C655" s="28" t="s">
        <v>594</v>
      </c>
      <c r="D655" s="28" t="s">
        <v>947</v>
      </c>
      <c r="E655" s="28" t="s">
        <v>948</v>
      </c>
      <c r="F655" s="29">
        <v>2.0229653737507142E-3</v>
      </c>
      <c r="G655" s="30">
        <v>1.7122907877868418E-3</v>
      </c>
    </row>
    <row r="656" spans="2:7" ht="14.4" x14ac:dyDescent="0.3">
      <c r="B656" s="27" t="s">
        <v>595</v>
      </c>
      <c r="C656" s="28" t="s">
        <v>596</v>
      </c>
      <c r="D656" s="28" t="s">
        <v>246</v>
      </c>
      <c r="E656" s="28" t="s">
        <v>247</v>
      </c>
      <c r="F656" s="29">
        <v>3.1109885804663579E-2</v>
      </c>
      <c r="G656" s="30">
        <v>1.1084724381223526E-2</v>
      </c>
    </row>
    <row r="657" spans="2:7" ht="14.4" x14ac:dyDescent="0.3">
      <c r="B657" s="27" t="s">
        <v>595</v>
      </c>
      <c r="C657" s="28" t="s">
        <v>596</v>
      </c>
      <c r="D657" s="28" t="s">
        <v>698</v>
      </c>
      <c r="E657" s="28" t="s">
        <v>699</v>
      </c>
      <c r="F657" s="29">
        <v>1.9998505343397357E-3</v>
      </c>
      <c r="G657" s="30">
        <v>3.458806255148572E-3</v>
      </c>
    </row>
    <row r="658" spans="2:7" ht="14.4" x14ac:dyDescent="0.3">
      <c r="B658" s="27" t="s">
        <v>595</v>
      </c>
      <c r="C658" s="28" t="s">
        <v>596</v>
      </c>
      <c r="D658" s="28" t="s">
        <v>298</v>
      </c>
      <c r="E658" s="28" t="s">
        <v>299</v>
      </c>
      <c r="F658" s="29">
        <v>5.1772893736291735E-3</v>
      </c>
      <c r="G658" s="30">
        <v>7.1433741542555216E-3</v>
      </c>
    </row>
    <row r="659" spans="2:7" ht="14.4" x14ac:dyDescent="0.3">
      <c r="B659" s="27" t="s">
        <v>595</v>
      </c>
      <c r="C659" s="28" t="s">
        <v>596</v>
      </c>
      <c r="D659" s="28" t="s">
        <v>554</v>
      </c>
      <c r="E659" s="28" t="s">
        <v>555</v>
      </c>
      <c r="F659" s="29">
        <v>2.9463125930131533E-3</v>
      </c>
      <c r="G659" s="30">
        <v>4.7220374385187284E-3</v>
      </c>
    </row>
    <row r="660" spans="2:7" ht="14.4" x14ac:dyDescent="0.3">
      <c r="B660" s="27" t="s">
        <v>595</v>
      </c>
      <c r="C660" s="28" t="s">
        <v>596</v>
      </c>
      <c r="D660" s="28" t="s">
        <v>817</v>
      </c>
      <c r="E660" s="28" t="s">
        <v>818</v>
      </c>
      <c r="F660" s="29">
        <v>0.98501867429927759</v>
      </c>
      <c r="G660" s="30">
        <v>0.97266388399642922</v>
      </c>
    </row>
    <row r="661" spans="2:7" ht="14.4" x14ac:dyDescent="0.3">
      <c r="B661" s="27" t="s">
        <v>595</v>
      </c>
      <c r="C661" s="28" t="s">
        <v>596</v>
      </c>
      <c r="D661" s="28" t="s">
        <v>865</v>
      </c>
      <c r="E661" s="28" t="s">
        <v>866</v>
      </c>
      <c r="F661" s="29">
        <v>1.1014658914093849E-3</v>
      </c>
      <c r="G661" s="30">
        <v>9.2717377442448027E-4</v>
      </c>
    </row>
    <row r="662" spans="2:7" ht="14.4" x14ac:dyDescent="0.3">
      <c r="B662" s="27" t="s">
        <v>597</v>
      </c>
      <c r="C662" s="28" t="s">
        <v>598</v>
      </c>
      <c r="D662" s="28" t="s">
        <v>246</v>
      </c>
      <c r="E662" s="28" t="s">
        <v>247</v>
      </c>
      <c r="F662" s="29">
        <v>7.7049204115094971E-3</v>
      </c>
      <c r="G662" s="30">
        <v>5.4852160858351959E-3</v>
      </c>
    </row>
    <row r="663" spans="2:7" ht="14.4" x14ac:dyDescent="0.3">
      <c r="B663" s="27" t="s">
        <v>597</v>
      </c>
      <c r="C663" s="28" t="s">
        <v>598</v>
      </c>
      <c r="D663" s="28" t="s">
        <v>698</v>
      </c>
      <c r="E663" s="28" t="s">
        <v>699</v>
      </c>
      <c r="F663" s="29">
        <v>0.28216725207383603</v>
      </c>
      <c r="G663" s="30">
        <v>0.97506688658033103</v>
      </c>
    </row>
    <row r="664" spans="2:7" ht="14.4" x14ac:dyDescent="0.3">
      <c r="B664" s="27" t="s">
        <v>597</v>
      </c>
      <c r="C664" s="28" t="s">
        <v>598</v>
      </c>
      <c r="D664" s="28" t="s">
        <v>412</v>
      </c>
      <c r="E664" s="28" t="s">
        <v>413</v>
      </c>
      <c r="F664" s="29">
        <v>8.1012556092777289E-3</v>
      </c>
      <c r="G664" s="30">
        <v>1.7977597730160427E-2</v>
      </c>
    </row>
    <row r="665" spans="2:7" ht="14.4" x14ac:dyDescent="0.3">
      <c r="B665" s="27" t="s">
        <v>597</v>
      </c>
      <c r="C665" s="28" t="s">
        <v>598</v>
      </c>
      <c r="D665" s="28" t="s">
        <v>865</v>
      </c>
      <c r="E665" s="28" t="s">
        <v>866</v>
      </c>
      <c r="F665" s="29">
        <v>0</v>
      </c>
      <c r="G665" s="30">
        <v>1.4702996036733387E-3</v>
      </c>
    </row>
    <row r="666" spans="2:7" ht="14.4" x14ac:dyDescent="0.3">
      <c r="B666" s="27" t="s">
        <v>599</v>
      </c>
      <c r="C666" s="28" t="s">
        <v>600</v>
      </c>
      <c r="D666" s="28" t="s">
        <v>715</v>
      </c>
      <c r="E666" s="28" t="s">
        <v>716</v>
      </c>
      <c r="F666" s="29">
        <v>0</v>
      </c>
      <c r="G666" s="30">
        <v>1.8940239399524261E-3</v>
      </c>
    </row>
    <row r="667" spans="2:7" ht="14.4" x14ac:dyDescent="0.3">
      <c r="B667" s="27" t="s">
        <v>599</v>
      </c>
      <c r="C667" s="28" t="s">
        <v>600</v>
      </c>
      <c r="D667" s="28" t="s">
        <v>743</v>
      </c>
      <c r="E667" s="28" t="s">
        <v>744</v>
      </c>
      <c r="F667" s="29">
        <v>0.99224554086714756</v>
      </c>
      <c r="G667" s="30">
        <v>0.99227085180059815</v>
      </c>
    </row>
    <row r="668" spans="2:7" ht="14.4" x14ac:dyDescent="0.3">
      <c r="B668" s="27" t="s">
        <v>599</v>
      </c>
      <c r="C668" s="28" t="s">
        <v>600</v>
      </c>
      <c r="D668" s="28" t="s">
        <v>833</v>
      </c>
      <c r="E668" s="28" t="s">
        <v>834</v>
      </c>
      <c r="F668" s="29">
        <v>3.2237607018285588E-3</v>
      </c>
      <c r="G668" s="30">
        <v>5.835124259449394E-3</v>
      </c>
    </row>
    <row r="669" spans="2:7" ht="14.4" x14ac:dyDescent="0.3">
      <c r="B669" s="27" t="s">
        <v>603</v>
      </c>
      <c r="C669" s="28" t="s">
        <v>604</v>
      </c>
      <c r="D669" s="28" t="s">
        <v>601</v>
      </c>
      <c r="E669" s="28" t="s">
        <v>602</v>
      </c>
      <c r="F669" s="29">
        <v>0.94899215129759862</v>
      </c>
      <c r="G669" s="30">
        <v>0.99514075005758706</v>
      </c>
    </row>
    <row r="670" spans="2:7" ht="14.4" x14ac:dyDescent="0.3">
      <c r="B670" s="27" t="s">
        <v>603</v>
      </c>
      <c r="C670" s="28" t="s">
        <v>604</v>
      </c>
      <c r="D670" s="28" t="s">
        <v>719</v>
      </c>
      <c r="E670" s="28" t="s">
        <v>720</v>
      </c>
      <c r="F670" s="29">
        <v>2.3657410786284043E-3</v>
      </c>
      <c r="G670" s="30">
        <v>4.8592499424129527E-3</v>
      </c>
    </row>
    <row r="671" spans="2:7" ht="14.4" x14ac:dyDescent="0.3">
      <c r="B671" s="27" t="s">
        <v>607</v>
      </c>
      <c r="C671" s="28" t="s">
        <v>608</v>
      </c>
      <c r="D671" s="28" t="s">
        <v>605</v>
      </c>
      <c r="E671" s="28" t="s">
        <v>606</v>
      </c>
      <c r="F671" s="29">
        <v>4.8081606147518802E-2</v>
      </c>
      <c r="G671" s="30">
        <v>4.6602990773814211E-2</v>
      </c>
    </row>
    <row r="672" spans="2:7" ht="14.4" x14ac:dyDescent="0.3">
      <c r="B672" s="27" t="s">
        <v>607</v>
      </c>
      <c r="C672" s="28" t="s">
        <v>608</v>
      </c>
      <c r="D672" s="28" t="s">
        <v>819</v>
      </c>
      <c r="E672" s="28" t="s">
        <v>820</v>
      </c>
      <c r="F672" s="29">
        <v>0.96579793310485917</v>
      </c>
      <c r="G672" s="30">
        <v>0.95339700922618587</v>
      </c>
    </row>
    <row r="673" spans="2:7" ht="14.4" x14ac:dyDescent="0.3">
      <c r="B673" s="27" t="s">
        <v>609</v>
      </c>
      <c r="C673" s="28" t="s">
        <v>610</v>
      </c>
      <c r="D673" s="28" t="s">
        <v>349</v>
      </c>
      <c r="E673" s="28" t="s">
        <v>350</v>
      </c>
      <c r="F673" s="29">
        <v>3.0994666364049018E-3</v>
      </c>
      <c r="G673" s="30">
        <v>2.4946624499069497E-3</v>
      </c>
    </row>
    <row r="674" spans="2:7" ht="14.4" x14ac:dyDescent="0.3">
      <c r="B674" s="27" t="s">
        <v>609</v>
      </c>
      <c r="C674" s="28" t="s">
        <v>610</v>
      </c>
      <c r="D674" s="28" t="s">
        <v>469</v>
      </c>
      <c r="E674" s="28" t="s">
        <v>470</v>
      </c>
      <c r="F674" s="29">
        <v>2.4827037421807651E-2</v>
      </c>
      <c r="G674" s="30">
        <v>1.6029776108326576E-2</v>
      </c>
    </row>
    <row r="675" spans="2:7" ht="14.4" x14ac:dyDescent="0.3">
      <c r="B675" s="27" t="s">
        <v>609</v>
      </c>
      <c r="C675" s="28" t="s">
        <v>610</v>
      </c>
      <c r="D675" s="28" t="s">
        <v>569</v>
      </c>
      <c r="E675" s="28" t="s">
        <v>570</v>
      </c>
      <c r="F675" s="29">
        <v>4.4365184476119288E-3</v>
      </c>
      <c r="G675" s="30">
        <v>2.8971194355326699E-3</v>
      </c>
    </row>
    <row r="676" spans="2:7" ht="14.4" x14ac:dyDescent="0.3">
      <c r="B676" s="27" t="s">
        <v>609</v>
      </c>
      <c r="C676" s="28" t="s">
        <v>610</v>
      </c>
      <c r="D676" s="28" t="s">
        <v>767</v>
      </c>
      <c r="E676" s="28" t="s">
        <v>768</v>
      </c>
      <c r="F676" s="29">
        <v>6.5788734012313541E-2</v>
      </c>
      <c r="G676" s="30">
        <v>7.682932398643634E-2</v>
      </c>
    </row>
    <row r="677" spans="2:7" ht="14.4" x14ac:dyDescent="0.3">
      <c r="B677" s="27" t="s">
        <v>609</v>
      </c>
      <c r="C677" s="28" t="s">
        <v>610</v>
      </c>
      <c r="D677" s="28" t="s">
        <v>775</v>
      </c>
      <c r="E677" s="28" t="s">
        <v>776</v>
      </c>
      <c r="F677" s="29">
        <v>2.0839559179591013E-2</v>
      </c>
      <c r="G677" s="30">
        <v>1.9506319430965782E-2</v>
      </c>
    </row>
    <row r="678" spans="2:7" ht="14.4" x14ac:dyDescent="0.3">
      <c r="B678" s="27" t="s">
        <v>609</v>
      </c>
      <c r="C678" s="28" t="s">
        <v>610</v>
      </c>
      <c r="D678" s="28" t="s">
        <v>821</v>
      </c>
      <c r="E678" s="28" t="s">
        <v>822</v>
      </c>
      <c r="F678" s="29">
        <v>0.94261233862201221</v>
      </c>
      <c r="G678" s="30">
        <v>0.88111820247296968</v>
      </c>
    </row>
    <row r="679" spans="2:7" ht="14.4" x14ac:dyDescent="0.3">
      <c r="B679" s="27" t="s">
        <v>609</v>
      </c>
      <c r="C679" s="28" t="s">
        <v>610</v>
      </c>
      <c r="D679" s="28" t="s">
        <v>855</v>
      </c>
      <c r="E679" s="28" t="s">
        <v>856</v>
      </c>
      <c r="F679" s="29">
        <v>9.8503201354044009E-4</v>
      </c>
      <c r="G679" s="30">
        <v>1.1245961158619429E-3</v>
      </c>
    </row>
    <row r="680" spans="2:7" ht="14.4" x14ac:dyDescent="0.3">
      <c r="B680" s="27" t="s">
        <v>611</v>
      </c>
      <c r="C680" s="28" t="s">
        <v>612</v>
      </c>
      <c r="D680" s="28" t="s">
        <v>420</v>
      </c>
      <c r="E680" s="28" t="s">
        <v>421</v>
      </c>
      <c r="F680" s="29">
        <v>2.0860874017131895E-3</v>
      </c>
      <c r="G680" s="30">
        <v>1.4647808730737862E-3</v>
      </c>
    </row>
    <row r="681" spans="2:7" ht="14.4" x14ac:dyDescent="0.3">
      <c r="B681" s="27" t="s">
        <v>611</v>
      </c>
      <c r="C681" s="28" t="s">
        <v>612</v>
      </c>
      <c r="D681" s="28" t="s">
        <v>493</v>
      </c>
      <c r="E681" s="28" t="s">
        <v>494</v>
      </c>
      <c r="F681" s="29">
        <v>2.5709073826649831E-2</v>
      </c>
      <c r="G681" s="30">
        <v>2.2610207322831265E-2</v>
      </c>
    </row>
    <row r="682" spans="2:7" ht="14.4" x14ac:dyDescent="0.3">
      <c r="B682" s="27" t="s">
        <v>611</v>
      </c>
      <c r="C682" s="28" t="s">
        <v>612</v>
      </c>
      <c r="D682" s="28" t="s">
        <v>823</v>
      </c>
      <c r="E682" s="28" t="s">
        <v>824</v>
      </c>
      <c r="F682" s="29">
        <v>0.91162204852381756</v>
      </c>
      <c r="G682" s="30">
        <v>0.96306391380864476</v>
      </c>
    </row>
    <row r="683" spans="2:7" ht="14.4" x14ac:dyDescent="0.3">
      <c r="B683" s="27" t="s">
        <v>611</v>
      </c>
      <c r="C683" s="28" t="s">
        <v>612</v>
      </c>
      <c r="D683" s="28" t="s">
        <v>857</v>
      </c>
      <c r="E683" s="28" t="s">
        <v>858</v>
      </c>
      <c r="F683" s="29">
        <v>9.4634760358142036E-4</v>
      </c>
      <c r="G683" s="30">
        <v>1.1052925269347984E-3</v>
      </c>
    </row>
    <row r="684" spans="2:7" ht="14.4" x14ac:dyDescent="0.3">
      <c r="B684" s="27" t="s">
        <v>611</v>
      </c>
      <c r="C684" s="28" t="s">
        <v>612</v>
      </c>
      <c r="D684" s="28" t="s">
        <v>863</v>
      </c>
      <c r="E684" s="28" t="s">
        <v>864</v>
      </c>
      <c r="F684" s="29">
        <v>6.6997116463677533E-3</v>
      </c>
      <c r="G684" s="30">
        <v>1.1755805468515259E-2</v>
      </c>
    </row>
    <row r="685" spans="2:7" ht="14.4" x14ac:dyDescent="0.3">
      <c r="B685" s="27" t="s">
        <v>613</v>
      </c>
      <c r="C685" s="28" t="s">
        <v>614</v>
      </c>
      <c r="D685" s="28" t="s">
        <v>694</v>
      </c>
      <c r="E685" s="28" t="s">
        <v>695</v>
      </c>
      <c r="F685" s="29">
        <v>2.8927769971507744E-3</v>
      </c>
      <c r="G685" s="30">
        <v>4.2761348529838624E-3</v>
      </c>
    </row>
    <row r="686" spans="2:7" ht="14.4" x14ac:dyDescent="0.3">
      <c r="B686" s="27" t="s">
        <v>613</v>
      </c>
      <c r="C686" s="28" t="s">
        <v>614</v>
      </c>
      <c r="D686" s="28" t="s">
        <v>1009</v>
      </c>
      <c r="E686" s="28" t="s">
        <v>1010</v>
      </c>
      <c r="F686" s="29">
        <v>0.99311020654304238</v>
      </c>
      <c r="G686" s="30">
        <v>0.14880181255710828</v>
      </c>
    </row>
    <row r="687" spans="2:7" ht="14.4" x14ac:dyDescent="0.3">
      <c r="B687" s="27" t="s">
        <v>613</v>
      </c>
      <c r="C687" s="28" t="s">
        <v>614</v>
      </c>
      <c r="D687" s="28" t="s">
        <v>683</v>
      </c>
      <c r="E687" s="28" t="s">
        <v>684</v>
      </c>
      <c r="F687" s="29">
        <v>1.4081226709638434E-2</v>
      </c>
      <c r="G687" s="30">
        <v>5.0532032045033813E-3</v>
      </c>
    </row>
    <row r="688" spans="2:7" ht="14.4" x14ac:dyDescent="0.3">
      <c r="B688" s="27" t="s">
        <v>613</v>
      </c>
      <c r="C688" s="28" t="s">
        <v>614</v>
      </c>
      <c r="D688" s="28" t="s">
        <v>953</v>
      </c>
      <c r="E688" s="28" t="s">
        <v>954</v>
      </c>
      <c r="F688" s="29">
        <v>0.92026664970061989</v>
      </c>
      <c r="G688" s="30">
        <v>0.14703307848955077</v>
      </c>
    </row>
    <row r="689" spans="2:7" ht="14.4" x14ac:dyDescent="0.3">
      <c r="B689" s="27" t="s">
        <v>613</v>
      </c>
      <c r="C689" s="28" t="s">
        <v>614</v>
      </c>
      <c r="D689" s="28" t="s">
        <v>343</v>
      </c>
      <c r="E689" s="28" t="s">
        <v>344</v>
      </c>
      <c r="F689" s="29">
        <v>5.6959772160911351E-3</v>
      </c>
      <c r="G689" s="30">
        <v>1.3372804188940554E-3</v>
      </c>
    </row>
    <row r="690" spans="2:7" ht="14.4" x14ac:dyDescent="0.3">
      <c r="B690" s="27" t="s">
        <v>613</v>
      </c>
      <c r="C690" s="28" t="s">
        <v>614</v>
      </c>
      <c r="D690" s="28" t="s">
        <v>705</v>
      </c>
      <c r="E690" s="28" t="s">
        <v>706</v>
      </c>
      <c r="F690" s="29">
        <v>6.9202611962019041E-3</v>
      </c>
      <c r="G690" s="30">
        <v>2.2826382825885858E-3</v>
      </c>
    </row>
    <row r="691" spans="2:7" ht="14.4" x14ac:dyDescent="0.3">
      <c r="B691" s="27" t="s">
        <v>613</v>
      </c>
      <c r="C691" s="28" t="s">
        <v>614</v>
      </c>
      <c r="D691" s="28" t="s">
        <v>620</v>
      </c>
      <c r="E691" s="28" t="s">
        <v>621</v>
      </c>
      <c r="F691" s="29">
        <v>0.95067291296136724</v>
      </c>
      <c r="G691" s="30">
        <v>0.23424431797004444</v>
      </c>
    </row>
    <row r="692" spans="2:7" ht="14.4" x14ac:dyDescent="0.3">
      <c r="B692" s="27" t="s">
        <v>613</v>
      </c>
      <c r="C692" s="28" t="s">
        <v>614</v>
      </c>
      <c r="D692" s="28" t="s">
        <v>636</v>
      </c>
      <c r="E692" s="28" t="s">
        <v>637</v>
      </c>
      <c r="F692" s="29">
        <v>1.0116173038242623E-2</v>
      </c>
      <c r="G692" s="30">
        <v>3.4708300061329664E-3</v>
      </c>
    </row>
    <row r="693" spans="2:7" ht="14.4" x14ac:dyDescent="0.3">
      <c r="B693" s="27" t="s">
        <v>613</v>
      </c>
      <c r="C693" s="28" t="s">
        <v>614</v>
      </c>
      <c r="D693" s="28" t="s">
        <v>941</v>
      </c>
      <c r="E693" s="28" t="s">
        <v>942</v>
      </c>
      <c r="F693" s="29">
        <v>4.650584297248044E-3</v>
      </c>
      <c r="G693" s="30">
        <v>9.7133543939939831E-4</v>
      </c>
    </row>
    <row r="694" spans="2:7" ht="14.4" x14ac:dyDescent="0.3">
      <c r="B694" s="27" t="s">
        <v>613</v>
      </c>
      <c r="C694" s="28" t="s">
        <v>614</v>
      </c>
      <c r="D694" s="28" t="s">
        <v>825</v>
      </c>
      <c r="E694" s="28" t="s">
        <v>826</v>
      </c>
      <c r="F694" s="29">
        <v>0.96173373015507368</v>
      </c>
      <c r="G694" s="30">
        <v>0.2357769949366316</v>
      </c>
    </row>
    <row r="695" spans="2:7" ht="14.4" x14ac:dyDescent="0.3">
      <c r="B695" s="27" t="s">
        <v>613</v>
      </c>
      <c r="C695" s="28" t="s">
        <v>614</v>
      </c>
      <c r="D695" s="28" t="s">
        <v>377</v>
      </c>
      <c r="E695" s="28" t="s">
        <v>378</v>
      </c>
      <c r="F695" s="29">
        <v>5.0549347424347409E-3</v>
      </c>
      <c r="G695" s="30">
        <v>3.1636169369275748E-3</v>
      </c>
    </row>
    <row r="696" spans="2:7" ht="14.4" x14ac:dyDescent="0.3">
      <c r="B696" s="27" t="s">
        <v>613</v>
      </c>
      <c r="C696" s="28" t="s">
        <v>614</v>
      </c>
      <c r="D696" s="28" t="s">
        <v>1011</v>
      </c>
      <c r="E696" s="28" t="s">
        <v>1012</v>
      </c>
      <c r="F696" s="29">
        <v>0.9952166667791098</v>
      </c>
      <c r="G696" s="30">
        <v>0.16661113489251492</v>
      </c>
    </row>
    <row r="697" spans="2:7" ht="14.4" x14ac:dyDescent="0.3">
      <c r="B697" s="27" t="s">
        <v>613</v>
      </c>
      <c r="C697" s="28" t="s">
        <v>614</v>
      </c>
      <c r="D697" s="28" t="s">
        <v>829</v>
      </c>
      <c r="E697" s="28" t="s">
        <v>830</v>
      </c>
      <c r="F697" s="29">
        <v>8.8076810370089464E-2</v>
      </c>
      <c r="G697" s="30">
        <v>2.885543930904166E-2</v>
      </c>
    </row>
    <row r="698" spans="2:7" ht="14.4" x14ac:dyDescent="0.3">
      <c r="B698" s="27" t="s">
        <v>613</v>
      </c>
      <c r="C698" s="28" t="s">
        <v>614</v>
      </c>
      <c r="D698" s="28" t="s">
        <v>843</v>
      </c>
      <c r="E698" s="28" t="s">
        <v>844</v>
      </c>
      <c r="F698" s="29">
        <v>9.6784264751795211E-3</v>
      </c>
      <c r="G698" s="30">
        <v>2.0307687442326955E-3</v>
      </c>
    </row>
    <row r="699" spans="2:7" ht="14.4" x14ac:dyDescent="0.3">
      <c r="B699" s="27" t="s">
        <v>613</v>
      </c>
      <c r="C699" s="28" t="s">
        <v>614</v>
      </c>
      <c r="D699" s="28" t="s">
        <v>851</v>
      </c>
      <c r="E699" s="28" t="s">
        <v>852</v>
      </c>
      <c r="F699" s="29">
        <v>1.6249460282022392E-2</v>
      </c>
      <c r="G699" s="30">
        <v>5.2282694755579244E-3</v>
      </c>
    </row>
    <row r="700" spans="2:7" ht="14.4" x14ac:dyDescent="0.3">
      <c r="B700" s="27" t="s">
        <v>613</v>
      </c>
      <c r="C700" s="28" t="s">
        <v>614</v>
      </c>
      <c r="D700" s="28" t="s">
        <v>947</v>
      </c>
      <c r="E700" s="28" t="s">
        <v>948</v>
      </c>
      <c r="F700" s="29">
        <v>1.1540336147665991E-2</v>
      </c>
      <c r="G700" s="30">
        <v>2.4870705087877616E-3</v>
      </c>
    </row>
    <row r="701" spans="2:7" ht="14.4" x14ac:dyDescent="0.3">
      <c r="B701" s="27" t="s">
        <v>613</v>
      </c>
      <c r="C701" s="28" t="s">
        <v>614</v>
      </c>
      <c r="D701" s="28" t="s">
        <v>867</v>
      </c>
      <c r="E701" s="28" t="s">
        <v>868</v>
      </c>
      <c r="F701" s="29">
        <v>2.6563792862592545E-2</v>
      </c>
      <c r="G701" s="30">
        <v>8.3760739750999274E-3</v>
      </c>
    </row>
    <row r="702" spans="2:7" ht="14.4" x14ac:dyDescent="0.3">
      <c r="B702" s="27" t="s">
        <v>613</v>
      </c>
      <c r="C702" s="28" t="s">
        <v>614</v>
      </c>
      <c r="D702" s="28" t="s">
        <v>963</v>
      </c>
      <c r="E702" s="28" t="s">
        <v>964</v>
      </c>
      <c r="F702" s="29">
        <v>1.7424458073476005E-3</v>
      </c>
      <c r="G702" s="30">
        <v>0</v>
      </c>
    </row>
    <row r="703" spans="2:7" ht="14.4" x14ac:dyDescent="0.3">
      <c r="B703" s="27" t="s">
        <v>616</v>
      </c>
      <c r="C703" s="28" t="s">
        <v>617</v>
      </c>
      <c r="D703" s="28" t="s">
        <v>343</v>
      </c>
      <c r="E703" s="28" t="s">
        <v>344</v>
      </c>
      <c r="F703" s="29">
        <v>1.558696467916831E-2</v>
      </c>
      <c r="G703" s="30">
        <v>1.0591454265512067E-2</v>
      </c>
    </row>
    <row r="704" spans="2:7" ht="14.4" x14ac:dyDescent="0.3">
      <c r="B704" s="27" t="s">
        <v>616</v>
      </c>
      <c r="C704" s="28" t="s">
        <v>617</v>
      </c>
      <c r="D704" s="28" t="s">
        <v>781</v>
      </c>
      <c r="E704" s="28" t="s">
        <v>782</v>
      </c>
      <c r="F704" s="29">
        <v>1.0518813246029013E-2</v>
      </c>
      <c r="G704" s="30">
        <v>2.1951115862010349E-2</v>
      </c>
    </row>
    <row r="705" spans="2:7" ht="14.4" x14ac:dyDescent="0.3">
      <c r="B705" s="27" t="s">
        <v>616</v>
      </c>
      <c r="C705" s="28" t="s">
        <v>617</v>
      </c>
      <c r="D705" s="28" t="s">
        <v>827</v>
      </c>
      <c r="E705" s="28" t="s">
        <v>828</v>
      </c>
      <c r="F705" s="29">
        <v>0.94892408337430079</v>
      </c>
      <c r="G705" s="30">
        <v>0.96541432526879079</v>
      </c>
    </row>
    <row r="706" spans="2:7" ht="14.4" x14ac:dyDescent="0.3">
      <c r="B706" s="27" t="s">
        <v>616</v>
      </c>
      <c r="C706" s="28" t="s">
        <v>617</v>
      </c>
      <c r="D706" s="28" t="s">
        <v>841</v>
      </c>
      <c r="E706" s="28" t="s">
        <v>842</v>
      </c>
      <c r="F706" s="29">
        <v>2.5266204733067604E-3</v>
      </c>
      <c r="G706" s="30">
        <v>2.0431046036867412E-3</v>
      </c>
    </row>
    <row r="707" spans="2:7" ht="14.4" x14ac:dyDescent="0.3">
      <c r="B707" s="27" t="s">
        <v>618</v>
      </c>
      <c r="C707" s="28" t="s">
        <v>619</v>
      </c>
      <c r="D707" s="28" t="s">
        <v>373</v>
      </c>
      <c r="E707" s="28" t="s">
        <v>374</v>
      </c>
      <c r="F707" s="29">
        <v>4.2086374189490433E-3</v>
      </c>
      <c r="G707" s="30">
        <v>2.2583110811105925E-3</v>
      </c>
    </row>
    <row r="708" spans="2:7" ht="14.4" x14ac:dyDescent="0.3">
      <c r="B708" s="27" t="s">
        <v>618</v>
      </c>
      <c r="C708" s="28" t="s">
        <v>619</v>
      </c>
      <c r="D708" s="28" t="s">
        <v>357</v>
      </c>
      <c r="E708" s="28" t="s">
        <v>358</v>
      </c>
      <c r="F708" s="29">
        <v>3.8322844254315607E-3</v>
      </c>
      <c r="G708" s="30">
        <v>5.5489929421574562E-3</v>
      </c>
    </row>
    <row r="709" spans="2:7" ht="14.4" x14ac:dyDescent="0.3">
      <c r="B709" s="27" t="s">
        <v>618</v>
      </c>
      <c r="C709" s="28" t="s">
        <v>619</v>
      </c>
      <c r="D709" s="28" t="s">
        <v>511</v>
      </c>
      <c r="E709" s="28" t="s">
        <v>512</v>
      </c>
      <c r="F709" s="29">
        <v>1.4598641631154894E-3</v>
      </c>
      <c r="G709" s="30">
        <v>1.0422974220510427E-3</v>
      </c>
    </row>
    <row r="710" spans="2:7" ht="14.4" x14ac:dyDescent="0.3">
      <c r="B710" s="27" t="s">
        <v>618</v>
      </c>
      <c r="C710" s="28" t="s">
        <v>619</v>
      </c>
      <c r="D710" s="28" t="s">
        <v>725</v>
      </c>
      <c r="E710" s="28" t="s">
        <v>726</v>
      </c>
      <c r="F710" s="29">
        <v>0.66866765311590992</v>
      </c>
      <c r="G710" s="30">
        <v>0.98464844796950535</v>
      </c>
    </row>
    <row r="711" spans="2:7" ht="14.4" x14ac:dyDescent="0.3">
      <c r="B711" s="27" t="s">
        <v>618</v>
      </c>
      <c r="C711" s="28" t="s">
        <v>619</v>
      </c>
      <c r="D711" s="28" t="s">
        <v>737</v>
      </c>
      <c r="E711" s="28" t="s">
        <v>738</v>
      </c>
      <c r="F711" s="29">
        <v>4.4226873733963536E-3</v>
      </c>
      <c r="G711" s="30">
        <v>6.5019505851755524E-3</v>
      </c>
    </row>
    <row r="712" spans="2:7" ht="14.4" x14ac:dyDescent="0.3">
      <c r="B712" s="27" t="s">
        <v>622</v>
      </c>
      <c r="C712" s="28" t="s">
        <v>623</v>
      </c>
      <c r="D712" s="28" t="s">
        <v>620</v>
      </c>
      <c r="E712" s="28" t="s">
        <v>621</v>
      </c>
      <c r="F712" s="29">
        <v>3.345312528649224E-2</v>
      </c>
      <c r="G712" s="30">
        <v>2.6779292832924805E-2</v>
      </c>
    </row>
    <row r="713" spans="2:7" ht="14.4" x14ac:dyDescent="0.3">
      <c r="B713" s="27" t="s">
        <v>622</v>
      </c>
      <c r="C713" s="28" t="s">
        <v>623</v>
      </c>
      <c r="D713" s="28" t="s">
        <v>1011</v>
      </c>
      <c r="E713" s="28" t="s">
        <v>1012</v>
      </c>
      <c r="F713" s="29">
        <v>4.7833332208901454E-3</v>
      </c>
      <c r="G713" s="30">
        <v>2.6016057301375293E-3</v>
      </c>
    </row>
    <row r="714" spans="2:7" ht="14.4" x14ac:dyDescent="0.3">
      <c r="B714" s="27" t="s">
        <v>622</v>
      </c>
      <c r="C714" s="28" t="s">
        <v>623</v>
      </c>
      <c r="D714" s="28" t="s">
        <v>829</v>
      </c>
      <c r="E714" s="28" t="s">
        <v>830</v>
      </c>
      <c r="F714" s="29">
        <v>0.91192318962991048</v>
      </c>
      <c r="G714" s="30">
        <v>0.97061910143693764</v>
      </c>
    </row>
    <row r="715" spans="2:7" ht="14.4" x14ac:dyDescent="0.3">
      <c r="B715" s="27" t="s">
        <v>624</v>
      </c>
      <c r="C715" s="28" t="s">
        <v>625</v>
      </c>
      <c r="D715" s="28" t="s">
        <v>489</v>
      </c>
      <c r="E715" s="28" t="s">
        <v>490</v>
      </c>
      <c r="F715" s="29">
        <v>1.541166263299694E-3</v>
      </c>
      <c r="G715" s="30">
        <v>1.9372412119694113E-3</v>
      </c>
    </row>
    <row r="716" spans="2:7" ht="14.4" x14ac:dyDescent="0.3">
      <c r="B716" s="27" t="s">
        <v>624</v>
      </c>
      <c r="C716" s="28" t="s">
        <v>625</v>
      </c>
      <c r="D716" s="28" t="s">
        <v>1003</v>
      </c>
      <c r="E716" s="28" t="s">
        <v>1004</v>
      </c>
      <c r="F716" s="29">
        <v>0.52300728877595382</v>
      </c>
      <c r="G716" s="30">
        <v>0.16325138215963914</v>
      </c>
    </row>
    <row r="717" spans="2:7" ht="14.4" x14ac:dyDescent="0.3">
      <c r="B717" s="27" t="s">
        <v>624</v>
      </c>
      <c r="C717" s="28" t="s">
        <v>625</v>
      </c>
      <c r="D717" s="28" t="s">
        <v>831</v>
      </c>
      <c r="E717" s="28" t="s">
        <v>832</v>
      </c>
      <c r="F717" s="29">
        <v>0.99620477023241183</v>
      </c>
      <c r="G717" s="30">
        <v>0.52836460314602762</v>
      </c>
    </row>
    <row r="718" spans="2:7" ht="14.4" x14ac:dyDescent="0.3">
      <c r="B718" s="27" t="s">
        <v>624</v>
      </c>
      <c r="C718" s="28" t="s">
        <v>625</v>
      </c>
      <c r="D718" s="28" t="s">
        <v>713</v>
      </c>
      <c r="E718" s="28" t="s">
        <v>714</v>
      </c>
      <c r="F718" s="29">
        <v>1.3664995647003259E-2</v>
      </c>
      <c r="G718" s="30">
        <v>6.2657033946727832E-3</v>
      </c>
    </row>
    <row r="719" spans="2:7" ht="14.4" x14ac:dyDescent="0.3">
      <c r="B719" s="27" t="s">
        <v>624</v>
      </c>
      <c r="C719" s="28" t="s">
        <v>625</v>
      </c>
      <c r="D719" s="28" t="s">
        <v>1007</v>
      </c>
      <c r="E719" s="28" t="s">
        <v>1008</v>
      </c>
      <c r="F719" s="29">
        <v>1.1438828663944809E-2</v>
      </c>
      <c r="G719" s="30">
        <v>3.3918027953673195E-3</v>
      </c>
    </row>
    <row r="720" spans="2:7" ht="14.4" x14ac:dyDescent="0.3">
      <c r="B720" s="27" t="s">
        <v>624</v>
      </c>
      <c r="C720" s="28" t="s">
        <v>625</v>
      </c>
      <c r="D720" s="28" t="s">
        <v>935</v>
      </c>
      <c r="E720" s="28" t="s">
        <v>936</v>
      </c>
      <c r="F720" s="29">
        <v>1.2973542322970554E-3</v>
      </c>
      <c r="G720" s="30">
        <v>0</v>
      </c>
    </row>
    <row r="721" spans="2:7" ht="14.4" x14ac:dyDescent="0.3">
      <c r="B721" s="27" t="s">
        <v>624</v>
      </c>
      <c r="C721" s="28" t="s">
        <v>625</v>
      </c>
      <c r="D721" s="28" t="s">
        <v>939</v>
      </c>
      <c r="E721" s="28" t="s">
        <v>940</v>
      </c>
      <c r="F721" s="29">
        <v>0.91085069583460121</v>
      </c>
      <c r="G721" s="30">
        <v>0.29678926729232386</v>
      </c>
    </row>
    <row r="722" spans="2:7" ht="14.4" x14ac:dyDescent="0.3">
      <c r="B722" s="27" t="s">
        <v>626</v>
      </c>
      <c r="C722" s="28" t="s">
        <v>627</v>
      </c>
      <c r="D722" s="28" t="s">
        <v>357</v>
      </c>
      <c r="E722" s="28" t="s">
        <v>358</v>
      </c>
      <c r="F722" s="29">
        <v>9.3064867755337094E-3</v>
      </c>
      <c r="G722" s="30">
        <v>9.3213763364072694E-3</v>
      </c>
    </row>
    <row r="723" spans="2:7" ht="14.4" x14ac:dyDescent="0.3">
      <c r="B723" s="27" t="s">
        <v>626</v>
      </c>
      <c r="C723" s="28" t="s">
        <v>627</v>
      </c>
      <c r="D723" s="28" t="s">
        <v>715</v>
      </c>
      <c r="E723" s="28" t="s">
        <v>716</v>
      </c>
      <c r="F723" s="29">
        <v>4.7527648295402616E-3</v>
      </c>
      <c r="G723" s="30">
        <v>8.5694863114816004E-3</v>
      </c>
    </row>
    <row r="724" spans="2:7" ht="14.4" x14ac:dyDescent="0.3">
      <c r="B724" s="27" t="s">
        <v>626</v>
      </c>
      <c r="C724" s="28" t="s">
        <v>627</v>
      </c>
      <c r="D724" s="28" t="s">
        <v>945</v>
      </c>
      <c r="E724" s="28" t="s">
        <v>946</v>
      </c>
      <c r="F724" s="29">
        <v>2.1927440526443614E-2</v>
      </c>
      <c r="G724" s="30">
        <v>1.9528540921357109E-2</v>
      </c>
    </row>
    <row r="725" spans="2:7" ht="14.4" x14ac:dyDescent="0.3">
      <c r="B725" s="27" t="s">
        <v>626</v>
      </c>
      <c r="C725" s="28" t="s">
        <v>627</v>
      </c>
      <c r="D725" s="28" t="s">
        <v>743</v>
      </c>
      <c r="E725" s="28" t="s">
        <v>744</v>
      </c>
      <c r="F725" s="29">
        <v>4.6934884225159909E-3</v>
      </c>
      <c r="G725" s="30">
        <v>2.5268998097958567E-3</v>
      </c>
    </row>
    <row r="726" spans="2:7" ht="14.4" x14ac:dyDescent="0.3">
      <c r="B726" s="27" t="s">
        <v>626</v>
      </c>
      <c r="C726" s="28" t="s">
        <v>627</v>
      </c>
      <c r="D726" s="28" t="s">
        <v>833</v>
      </c>
      <c r="E726" s="28" t="s">
        <v>834</v>
      </c>
      <c r="F726" s="29">
        <v>0.98520593312898563</v>
      </c>
      <c r="G726" s="30">
        <v>0.96005369662095807</v>
      </c>
    </row>
    <row r="727" spans="2:7" ht="14.4" x14ac:dyDescent="0.3">
      <c r="B727" s="27" t="s">
        <v>628</v>
      </c>
      <c r="C727" s="28" t="s">
        <v>629</v>
      </c>
      <c r="D727" s="28" t="s">
        <v>365</v>
      </c>
      <c r="E727" s="28" t="s">
        <v>366</v>
      </c>
      <c r="F727" s="29">
        <v>3.7161376291960902E-3</v>
      </c>
      <c r="G727" s="30">
        <v>1.0329415765370593E-3</v>
      </c>
    </row>
    <row r="728" spans="2:7" ht="14.4" x14ac:dyDescent="0.3">
      <c r="B728" s="27" t="s">
        <v>628</v>
      </c>
      <c r="C728" s="28" t="s">
        <v>629</v>
      </c>
      <c r="D728" s="28" t="s">
        <v>861</v>
      </c>
      <c r="E728" s="28" t="s">
        <v>862</v>
      </c>
      <c r="F728" s="29">
        <v>1.5841722894403437E-3</v>
      </c>
      <c r="G728" s="30">
        <v>0</v>
      </c>
    </row>
    <row r="729" spans="2:7" ht="14.4" x14ac:dyDescent="0.3">
      <c r="B729" s="27" t="s">
        <v>628</v>
      </c>
      <c r="C729" s="28" t="s">
        <v>629</v>
      </c>
      <c r="D729" s="28" t="s">
        <v>1013</v>
      </c>
      <c r="E729" s="28" t="s">
        <v>1014</v>
      </c>
      <c r="F729" s="29">
        <v>6.5650212054328083E-2</v>
      </c>
      <c r="G729" s="30">
        <v>6.9567896750544608E-3</v>
      </c>
    </row>
    <row r="730" spans="2:7" ht="14.4" x14ac:dyDescent="0.3">
      <c r="B730" s="27" t="s">
        <v>628</v>
      </c>
      <c r="C730" s="28" t="s">
        <v>629</v>
      </c>
      <c r="D730" s="28" t="s">
        <v>507</v>
      </c>
      <c r="E730" s="28" t="s">
        <v>508</v>
      </c>
      <c r="F730" s="29">
        <v>1.2458224574927427E-2</v>
      </c>
      <c r="G730" s="30">
        <v>4.0766867321288735E-3</v>
      </c>
    </row>
    <row r="731" spans="2:7" ht="14.4" x14ac:dyDescent="0.3">
      <c r="B731" s="27" t="s">
        <v>628</v>
      </c>
      <c r="C731" s="28" t="s">
        <v>629</v>
      </c>
      <c r="D731" s="28" t="s">
        <v>696</v>
      </c>
      <c r="E731" s="28" t="s">
        <v>697</v>
      </c>
      <c r="F731" s="29">
        <v>3.3437158267178586E-2</v>
      </c>
      <c r="G731" s="30">
        <v>1.2228463686994753E-2</v>
      </c>
    </row>
    <row r="732" spans="2:7" ht="14.4" x14ac:dyDescent="0.3">
      <c r="B732" s="27" t="s">
        <v>628</v>
      </c>
      <c r="C732" s="28" t="s">
        <v>629</v>
      </c>
      <c r="D732" s="28" t="s">
        <v>949</v>
      </c>
      <c r="E732" s="28" t="s">
        <v>950</v>
      </c>
      <c r="F732" s="29">
        <v>0.96655018571020401</v>
      </c>
      <c r="G732" s="30">
        <v>0.14042577308971665</v>
      </c>
    </row>
    <row r="733" spans="2:7" ht="14.4" x14ac:dyDescent="0.3">
      <c r="B733" s="27" t="s">
        <v>628</v>
      </c>
      <c r="C733" s="28" t="s">
        <v>629</v>
      </c>
      <c r="D733" s="28" t="s">
        <v>973</v>
      </c>
      <c r="E733" s="28" t="s">
        <v>974</v>
      </c>
      <c r="F733" s="29">
        <v>0.93994176601656476</v>
      </c>
      <c r="G733" s="30">
        <v>0.16904400219360388</v>
      </c>
    </row>
    <row r="734" spans="2:7" ht="14.4" x14ac:dyDescent="0.3">
      <c r="B734" s="27" t="s">
        <v>628</v>
      </c>
      <c r="C734" s="28" t="s">
        <v>629</v>
      </c>
      <c r="D734" s="28" t="s">
        <v>969</v>
      </c>
      <c r="E734" s="28" t="s">
        <v>970</v>
      </c>
      <c r="F734" s="29">
        <v>1.5153916082166418E-2</v>
      </c>
      <c r="G734" s="30">
        <v>2.9008575650198401E-3</v>
      </c>
    </row>
    <row r="735" spans="2:7" ht="14.4" x14ac:dyDescent="0.3">
      <c r="B735" s="27" t="s">
        <v>628</v>
      </c>
      <c r="C735" s="28" t="s">
        <v>629</v>
      </c>
      <c r="D735" s="28" t="s">
        <v>757</v>
      </c>
      <c r="E735" s="28" t="s">
        <v>758</v>
      </c>
      <c r="F735" s="29">
        <v>6.5685792855274322E-3</v>
      </c>
      <c r="G735" s="30">
        <v>1.6436064189256606E-3</v>
      </c>
    </row>
    <row r="736" spans="2:7" ht="14.4" x14ac:dyDescent="0.3">
      <c r="B736" s="27" t="s">
        <v>628</v>
      </c>
      <c r="C736" s="28" t="s">
        <v>629</v>
      </c>
      <c r="D736" s="28" t="s">
        <v>461</v>
      </c>
      <c r="E736" s="28" t="s">
        <v>462</v>
      </c>
      <c r="F736" s="29">
        <v>4.4502843770081429E-2</v>
      </c>
      <c r="G736" s="30">
        <v>7.4078035782564992E-3</v>
      </c>
    </row>
    <row r="737" spans="2:7" ht="14.4" x14ac:dyDescent="0.3">
      <c r="B737" s="27" t="s">
        <v>628</v>
      </c>
      <c r="C737" s="28" t="s">
        <v>629</v>
      </c>
      <c r="D737" s="28" t="s">
        <v>783</v>
      </c>
      <c r="E737" s="28" t="s">
        <v>784</v>
      </c>
      <c r="F737" s="29">
        <v>3.1847415493767642E-3</v>
      </c>
      <c r="G737" s="30">
        <v>0</v>
      </c>
    </row>
    <row r="738" spans="2:7" ht="14.4" x14ac:dyDescent="0.3">
      <c r="B738" s="27" t="s">
        <v>628</v>
      </c>
      <c r="C738" s="28" t="s">
        <v>629</v>
      </c>
      <c r="D738" s="28" t="s">
        <v>923</v>
      </c>
      <c r="E738" s="28" t="s">
        <v>924</v>
      </c>
      <c r="F738" s="29">
        <v>0.22939541684834552</v>
      </c>
      <c r="G738" s="30">
        <v>4.1576297582964598E-2</v>
      </c>
    </row>
    <row r="739" spans="2:7" ht="14.4" x14ac:dyDescent="0.3">
      <c r="B739" s="27" t="s">
        <v>628</v>
      </c>
      <c r="C739" s="28" t="s">
        <v>629</v>
      </c>
      <c r="D739" s="28" t="s">
        <v>975</v>
      </c>
      <c r="E739" s="28" t="s">
        <v>976</v>
      </c>
      <c r="F739" s="29">
        <v>1.0581260985252645E-3</v>
      </c>
      <c r="G739" s="30">
        <v>0</v>
      </c>
    </row>
    <row r="740" spans="2:7" ht="14.4" x14ac:dyDescent="0.3">
      <c r="B740" s="27" t="s">
        <v>628</v>
      </c>
      <c r="C740" s="28" t="s">
        <v>629</v>
      </c>
      <c r="D740" s="28" t="s">
        <v>835</v>
      </c>
      <c r="E740" s="28" t="s">
        <v>836</v>
      </c>
      <c r="F740" s="29">
        <v>0.99446886545670299</v>
      </c>
      <c r="G740" s="30">
        <v>0.29436360341748796</v>
      </c>
    </row>
    <row r="741" spans="2:7" ht="14.4" x14ac:dyDescent="0.3">
      <c r="B741" s="27" t="s">
        <v>628</v>
      </c>
      <c r="C741" s="28" t="s">
        <v>629</v>
      </c>
      <c r="D741" s="28" t="s">
        <v>807</v>
      </c>
      <c r="E741" s="28" t="s">
        <v>808</v>
      </c>
      <c r="F741" s="29">
        <v>6.5551202926937436E-3</v>
      </c>
      <c r="G741" s="30">
        <v>1.1327234135286607E-3</v>
      </c>
    </row>
    <row r="742" spans="2:7" ht="14.4" x14ac:dyDescent="0.3">
      <c r="B742" s="27" t="s">
        <v>628</v>
      </c>
      <c r="C742" s="28" t="s">
        <v>629</v>
      </c>
      <c r="D742" s="28" t="s">
        <v>977</v>
      </c>
      <c r="E742" s="28" t="s">
        <v>978</v>
      </c>
      <c r="F742" s="29">
        <v>1.0378368315725787E-3</v>
      </c>
      <c r="G742" s="30">
        <v>0</v>
      </c>
    </row>
    <row r="743" spans="2:7" ht="14.4" x14ac:dyDescent="0.3">
      <c r="B743" s="27" t="s">
        <v>628</v>
      </c>
      <c r="C743" s="28" t="s">
        <v>629</v>
      </c>
      <c r="D743" s="28" t="s">
        <v>987</v>
      </c>
      <c r="E743" s="28" t="s">
        <v>988</v>
      </c>
      <c r="F743" s="29">
        <v>0.97332633425386439</v>
      </c>
      <c r="G743" s="30">
        <v>0.23829978135803875</v>
      </c>
    </row>
    <row r="744" spans="2:7" ht="14.4" x14ac:dyDescent="0.3">
      <c r="B744" s="27" t="s">
        <v>628</v>
      </c>
      <c r="C744" s="28" t="s">
        <v>629</v>
      </c>
      <c r="D744" s="28" t="s">
        <v>925</v>
      </c>
      <c r="E744" s="28" t="s">
        <v>926</v>
      </c>
      <c r="F744" s="29">
        <v>0.98873971864835186</v>
      </c>
      <c r="G744" s="30">
        <v>7.6191015962699143E-2</v>
      </c>
    </row>
    <row r="745" spans="2:7" ht="14.4" x14ac:dyDescent="0.3">
      <c r="B745" s="27" t="s">
        <v>628</v>
      </c>
      <c r="C745" s="28" t="s">
        <v>629</v>
      </c>
      <c r="D745" s="28" t="s">
        <v>837</v>
      </c>
      <c r="E745" s="28" t="s">
        <v>838</v>
      </c>
      <c r="F745" s="29">
        <v>1.1692295024599108E-2</v>
      </c>
      <c r="G745" s="30">
        <v>1.8136346691593498E-3</v>
      </c>
    </row>
    <row r="746" spans="2:7" ht="14.4" x14ac:dyDescent="0.3">
      <c r="B746" s="27" t="s">
        <v>628</v>
      </c>
      <c r="C746" s="28" t="s">
        <v>629</v>
      </c>
      <c r="D746" s="28" t="s">
        <v>763</v>
      </c>
      <c r="E746" s="28" t="s">
        <v>764</v>
      </c>
      <c r="F746" s="29">
        <v>2.3119338562853022E-3</v>
      </c>
      <c r="G746" s="30">
        <v>9.0601907988374208E-4</v>
      </c>
    </row>
    <row r="747" spans="2:7" ht="14.4" x14ac:dyDescent="0.3">
      <c r="B747" s="27" t="s">
        <v>630</v>
      </c>
      <c r="C747" s="28" t="s">
        <v>631</v>
      </c>
      <c r="D747" s="28" t="s">
        <v>507</v>
      </c>
      <c r="E747" s="28" t="s">
        <v>508</v>
      </c>
      <c r="F747" s="29">
        <v>1.0013904813016858E-2</v>
      </c>
      <c r="G747" s="30">
        <v>1.9127452670621072E-2</v>
      </c>
    </row>
    <row r="748" spans="2:7" ht="14.4" x14ac:dyDescent="0.3">
      <c r="B748" s="27" t="s">
        <v>630</v>
      </c>
      <c r="C748" s="28" t="s">
        <v>631</v>
      </c>
      <c r="D748" s="28" t="s">
        <v>461</v>
      </c>
      <c r="E748" s="28" t="s">
        <v>462</v>
      </c>
      <c r="F748" s="29">
        <v>3.5026807208693403E-2</v>
      </c>
      <c r="G748" s="30">
        <v>3.4033353058761588E-2</v>
      </c>
    </row>
    <row r="749" spans="2:7" ht="14.4" x14ac:dyDescent="0.3">
      <c r="B749" s="27" t="s">
        <v>630</v>
      </c>
      <c r="C749" s="28" t="s">
        <v>631</v>
      </c>
      <c r="D749" s="28" t="s">
        <v>767</v>
      </c>
      <c r="E749" s="28" t="s">
        <v>768</v>
      </c>
      <c r="F749" s="29">
        <v>1.0900834182669629E-3</v>
      </c>
      <c r="G749" s="30">
        <v>2.0781592913756389E-3</v>
      </c>
    </row>
    <row r="750" spans="2:7" ht="14.4" x14ac:dyDescent="0.3">
      <c r="B750" s="27" t="s">
        <v>630</v>
      </c>
      <c r="C750" s="28" t="s">
        <v>631</v>
      </c>
      <c r="D750" s="28" t="s">
        <v>783</v>
      </c>
      <c r="E750" s="28" t="s">
        <v>784</v>
      </c>
      <c r="F750" s="29">
        <v>6.2381125098417367E-2</v>
      </c>
      <c r="G750" s="30">
        <v>6.571363337728843E-2</v>
      </c>
    </row>
    <row r="751" spans="2:7" ht="14.4" x14ac:dyDescent="0.3">
      <c r="B751" s="27" t="s">
        <v>630</v>
      </c>
      <c r="C751" s="28" t="s">
        <v>631</v>
      </c>
      <c r="D751" s="28" t="s">
        <v>987</v>
      </c>
      <c r="E751" s="28" t="s">
        <v>988</v>
      </c>
      <c r="F751" s="29">
        <v>1.3292816922991647E-2</v>
      </c>
      <c r="G751" s="30">
        <v>1.8996985271162514E-2</v>
      </c>
    </row>
    <row r="752" spans="2:7" ht="14.4" x14ac:dyDescent="0.3">
      <c r="B752" s="27" t="s">
        <v>630</v>
      </c>
      <c r="C752" s="28" t="s">
        <v>631</v>
      </c>
      <c r="D752" s="28" t="s">
        <v>837</v>
      </c>
      <c r="E752" s="28" t="s">
        <v>838</v>
      </c>
      <c r="F752" s="29">
        <v>0.94632968978365151</v>
      </c>
      <c r="G752" s="30">
        <v>0.8568306672941528</v>
      </c>
    </row>
    <row r="753" spans="2:7" ht="14.4" x14ac:dyDescent="0.3">
      <c r="B753" s="27" t="s">
        <v>630</v>
      </c>
      <c r="C753" s="28" t="s">
        <v>631</v>
      </c>
      <c r="D753" s="28" t="s">
        <v>855</v>
      </c>
      <c r="E753" s="28" t="s">
        <v>856</v>
      </c>
      <c r="F753" s="29">
        <v>1.7275561455747312E-3</v>
      </c>
      <c r="G753" s="30">
        <v>3.2197490366380416E-3</v>
      </c>
    </row>
    <row r="754" spans="2:7" ht="14.4" x14ac:dyDescent="0.3">
      <c r="B754" s="27" t="s">
        <v>632</v>
      </c>
      <c r="C754" s="28" t="s">
        <v>633</v>
      </c>
      <c r="D754" s="28" t="s">
        <v>412</v>
      </c>
      <c r="E754" s="28" t="s">
        <v>413</v>
      </c>
      <c r="F754" s="29">
        <v>0</v>
      </c>
      <c r="G754" s="30">
        <v>2.3215925431833537E-3</v>
      </c>
    </row>
    <row r="755" spans="2:7" ht="14.4" x14ac:dyDescent="0.3">
      <c r="B755" s="27" t="s">
        <v>632</v>
      </c>
      <c r="C755" s="28" t="s">
        <v>633</v>
      </c>
      <c r="D755" s="28" t="s">
        <v>839</v>
      </c>
      <c r="E755" s="28" t="s">
        <v>840</v>
      </c>
      <c r="F755" s="29">
        <v>0.95967649833131019</v>
      </c>
      <c r="G755" s="30">
        <v>0.9826920078310436</v>
      </c>
    </row>
    <row r="756" spans="2:7" ht="14.4" x14ac:dyDescent="0.3">
      <c r="B756" s="27" t="s">
        <v>632</v>
      </c>
      <c r="C756" s="28" t="s">
        <v>633</v>
      </c>
      <c r="D756" s="28" t="s">
        <v>865</v>
      </c>
      <c r="E756" s="28" t="s">
        <v>866</v>
      </c>
      <c r="F756" s="29">
        <v>7.0837769224469738E-3</v>
      </c>
      <c r="G756" s="30">
        <v>1.4986399625773144E-2</v>
      </c>
    </row>
    <row r="757" spans="2:7" ht="14.4" x14ac:dyDescent="0.3">
      <c r="B757" s="27" t="s">
        <v>634</v>
      </c>
      <c r="C757" s="28" t="s">
        <v>635</v>
      </c>
      <c r="D757" s="28" t="s">
        <v>781</v>
      </c>
      <c r="E757" s="28" t="s">
        <v>782</v>
      </c>
      <c r="F757" s="29">
        <v>2.1961840909802945E-2</v>
      </c>
      <c r="G757" s="30">
        <v>5.8584119608547765E-2</v>
      </c>
    </row>
    <row r="758" spans="2:7" ht="14.4" x14ac:dyDescent="0.3">
      <c r="B758" s="27" t="s">
        <v>634</v>
      </c>
      <c r="C758" s="28" t="s">
        <v>635</v>
      </c>
      <c r="D758" s="28" t="s">
        <v>799</v>
      </c>
      <c r="E758" s="28" t="s">
        <v>800</v>
      </c>
      <c r="F758" s="29">
        <v>3.6174053956254455E-2</v>
      </c>
      <c r="G758" s="30">
        <v>3.8430681029943917E-2</v>
      </c>
    </row>
    <row r="759" spans="2:7" ht="14.4" x14ac:dyDescent="0.3">
      <c r="B759" s="27" t="s">
        <v>634</v>
      </c>
      <c r="C759" s="28" t="s">
        <v>635</v>
      </c>
      <c r="D759" s="28" t="s">
        <v>827</v>
      </c>
      <c r="E759" s="28" t="s">
        <v>828</v>
      </c>
      <c r="F759" s="29">
        <v>1.7466575413770835E-2</v>
      </c>
      <c r="G759" s="30">
        <v>2.2714926832529646E-2</v>
      </c>
    </row>
    <row r="760" spans="2:7" ht="14.4" x14ac:dyDescent="0.3">
      <c r="B760" s="27" t="s">
        <v>634</v>
      </c>
      <c r="C760" s="28" t="s">
        <v>635</v>
      </c>
      <c r="D760" s="28" t="s">
        <v>841</v>
      </c>
      <c r="E760" s="28" t="s">
        <v>842</v>
      </c>
      <c r="F760" s="29">
        <v>0.85161663284364064</v>
      </c>
      <c r="G760" s="30">
        <v>0.8802702725289786</v>
      </c>
    </row>
    <row r="761" spans="2:7" ht="14.4" x14ac:dyDescent="0.3">
      <c r="B761" s="27" t="s">
        <v>638</v>
      </c>
      <c r="C761" s="28" t="s">
        <v>639</v>
      </c>
      <c r="D761" s="28" t="s">
        <v>636</v>
      </c>
      <c r="E761" s="28" t="s">
        <v>637</v>
      </c>
      <c r="F761" s="29">
        <v>1.7549403991822789E-2</v>
      </c>
      <c r="G761" s="30">
        <v>2.8809987029831386E-2</v>
      </c>
    </row>
    <row r="762" spans="2:7" ht="14.4" x14ac:dyDescent="0.3">
      <c r="B762" s="27" t="s">
        <v>638</v>
      </c>
      <c r="C762" s="28" t="s">
        <v>639</v>
      </c>
      <c r="D762" s="28" t="s">
        <v>843</v>
      </c>
      <c r="E762" s="28" t="s">
        <v>844</v>
      </c>
      <c r="F762" s="29">
        <v>0.96735280502115484</v>
      </c>
      <c r="G762" s="30">
        <v>0.9711900129701686</v>
      </c>
    </row>
    <row r="763" spans="2:7" ht="14.4" x14ac:dyDescent="0.3">
      <c r="B763" s="27" t="s">
        <v>640</v>
      </c>
      <c r="C763" s="28" t="s">
        <v>641</v>
      </c>
      <c r="D763" s="28" t="s">
        <v>224</v>
      </c>
      <c r="E763" s="28" t="s">
        <v>225</v>
      </c>
      <c r="F763" s="29">
        <v>2.2850254366512685E-3</v>
      </c>
      <c r="G763" s="30">
        <v>2.9084580019809575E-3</v>
      </c>
    </row>
    <row r="764" spans="2:7" ht="14.4" x14ac:dyDescent="0.3">
      <c r="B764" s="27" t="s">
        <v>640</v>
      </c>
      <c r="C764" s="28" t="s">
        <v>641</v>
      </c>
      <c r="D764" s="28" t="s">
        <v>405</v>
      </c>
      <c r="E764" s="28" t="s">
        <v>406</v>
      </c>
      <c r="F764" s="29">
        <v>1.8026510844691352E-3</v>
      </c>
      <c r="G764" s="30">
        <v>2.8683808247883069E-3</v>
      </c>
    </row>
    <row r="765" spans="2:7" ht="14.4" x14ac:dyDescent="0.3">
      <c r="B765" s="27" t="s">
        <v>640</v>
      </c>
      <c r="C765" s="28" t="s">
        <v>641</v>
      </c>
      <c r="D765" s="28" t="s">
        <v>727</v>
      </c>
      <c r="E765" s="28" t="s">
        <v>728</v>
      </c>
      <c r="F765" s="29">
        <v>2.3749711249711251E-3</v>
      </c>
      <c r="G765" s="30">
        <v>3.7672546561091933E-3</v>
      </c>
    </row>
    <row r="766" spans="2:7" ht="14.4" x14ac:dyDescent="0.3">
      <c r="B766" s="27" t="s">
        <v>640</v>
      </c>
      <c r="C766" s="28" t="s">
        <v>641</v>
      </c>
      <c r="D766" s="28" t="s">
        <v>747</v>
      </c>
      <c r="E766" s="28" t="s">
        <v>748</v>
      </c>
      <c r="F766" s="29">
        <v>0.98462694297569109</v>
      </c>
      <c r="G766" s="30">
        <v>0.99045590651712156</v>
      </c>
    </row>
    <row r="767" spans="2:7" ht="14.4" x14ac:dyDescent="0.3">
      <c r="B767" s="27" t="s">
        <v>644</v>
      </c>
      <c r="C767" s="28" t="s">
        <v>645</v>
      </c>
      <c r="D767" s="28" t="s">
        <v>642</v>
      </c>
      <c r="E767" s="28" t="s">
        <v>643</v>
      </c>
      <c r="F767" s="29">
        <v>0.48727028345495049</v>
      </c>
      <c r="G767" s="30">
        <v>1</v>
      </c>
    </row>
    <row r="768" spans="2:7" ht="14.4" x14ac:dyDescent="0.3">
      <c r="B768" s="27" t="s">
        <v>646</v>
      </c>
      <c r="C768" s="28" t="s">
        <v>647</v>
      </c>
      <c r="D768" s="28" t="s">
        <v>349</v>
      </c>
      <c r="E768" s="28" t="s">
        <v>350</v>
      </c>
      <c r="F768" s="29">
        <v>1.0504142078983203E-2</v>
      </c>
      <c r="G768" s="30">
        <v>9.0553624437861319E-3</v>
      </c>
    </row>
    <row r="769" spans="2:7" ht="14.4" x14ac:dyDescent="0.3">
      <c r="B769" s="27" t="s">
        <v>646</v>
      </c>
      <c r="C769" s="28" t="s">
        <v>647</v>
      </c>
      <c r="D769" s="28" t="s">
        <v>469</v>
      </c>
      <c r="E769" s="28" t="s">
        <v>470</v>
      </c>
      <c r="F769" s="29">
        <v>4.8142171923697538E-3</v>
      </c>
      <c r="G769" s="30">
        <v>3.3292672860510118E-3</v>
      </c>
    </row>
    <row r="770" spans="2:7" ht="14.4" x14ac:dyDescent="0.3">
      <c r="B770" s="27" t="s">
        <v>646</v>
      </c>
      <c r="C770" s="28" t="s">
        <v>647</v>
      </c>
      <c r="D770" s="28" t="s">
        <v>654</v>
      </c>
      <c r="E770" s="28" t="s">
        <v>655</v>
      </c>
      <c r="F770" s="29">
        <v>9.2170121334681498E-3</v>
      </c>
      <c r="G770" s="30">
        <v>8.9177894154369147E-3</v>
      </c>
    </row>
    <row r="771" spans="2:7" ht="14.4" x14ac:dyDescent="0.3">
      <c r="B771" s="27" t="s">
        <v>646</v>
      </c>
      <c r="C771" s="28" t="s">
        <v>647</v>
      </c>
      <c r="D771" s="28" t="s">
        <v>569</v>
      </c>
      <c r="E771" s="28" t="s">
        <v>570</v>
      </c>
      <c r="F771" s="29">
        <v>4.7250014205600932E-3</v>
      </c>
      <c r="G771" s="30">
        <v>3.304809858788929E-3</v>
      </c>
    </row>
    <row r="772" spans="2:7" ht="14.4" x14ac:dyDescent="0.3">
      <c r="B772" s="27" t="s">
        <v>646</v>
      </c>
      <c r="C772" s="28" t="s">
        <v>647</v>
      </c>
      <c r="D772" s="28" t="s">
        <v>759</v>
      </c>
      <c r="E772" s="28" t="s">
        <v>760</v>
      </c>
      <c r="F772" s="29">
        <v>1.7291135491256369E-3</v>
      </c>
      <c r="G772" s="30">
        <v>1.3207010721524675E-3</v>
      </c>
    </row>
    <row r="773" spans="2:7" ht="14.4" x14ac:dyDescent="0.3">
      <c r="B773" s="27" t="s">
        <v>646</v>
      </c>
      <c r="C773" s="28" t="s">
        <v>647</v>
      </c>
      <c r="D773" s="28" t="s">
        <v>787</v>
      </c>
      <c r="E773" s="28" t="s">
        <v>788</v>
      </c>
      <c r="F773" s="29">
        <v>2.2960200636830178E-3</v>
      </c>
      <c r="G773" s="30">
        <v>2.7820323510619107E-3</v>
      </c>
    </row>
    <row r="774" spans="2:7" ht="14.4" x14ac:dyDescent="0.3">
      <c r="B774" s="27" t="s">
        <v>646</v>
      </c>
      <c r="C774" s="28" t="s">
        <v>647</v>
      </c>
      <c r="D774" s="28" t="s">
        <v>845</v>
      </c>
      <c r="E774" s="28" t="s">
        <v>846</v>
      </c>
      <c r="F774" s="29">
        <v>0.98881426197160316</v>
      </c>
      <c r="G774" s="30">
        <v>0.97129003757272259</v>
      </c>
    </row>
    <row r="775" spans="2:7" ht="14.4" x14ac:dyDescent="0.3">
      <c r="B775" s="27" t="s">
        <v>648</v>
      </c>
      <c r="C775" s="28" t="s">
        <v>649</v>
      </c>
      <c r="D775" s="28" t="s">
        <v>781</v>
      </c>
      <c r="E775" s="28" t="s">
        <v>782</v>
      </c>
      <c r="F775" s="29">
        <v>2.6971396347003358E-2</v>
      </c>
      <c r="G775" s="30">
        <v>6.926877152328538E-2</v>
      </c>
    </row>
    <row r="776" spans="2:7" ht="14.4" x14ac:dyDescent="0.3">
      <c r="B776" s="27" t="s">
        <v>648</v>
      </c>
      <c r="C776" s="28" t="s">
        <v>649</v>
      </c>
      <c r="D776" s="28" t="s">
        <v>811</v>
      </c>
      <c r="E776" s="28" t="s">
        <v>812</v>
      </c>
      <c r="F776" s="29">
        <v>1.087609728761194E-3</v>
      </c>
      <c r="G776" s="30">
        <v>1.1867979788226964E-3</v>
      </c>
    </row>
    <row r="777" spans="2:7" ht="14.4" x14ac:dyDescent="0.3">
      <c r="B777" s="27" t="s">
        <v>648</v>
      </c>
      <c r="C777" s="28" t="s">
        <v>649</v>
      </c>
      <c r="D777" s="28" t="s">
        <v>847</v>
      </c>
      <c r="E777" s="28" t="s">
        <v>848</v>
      </c>
      <c r="F777" s="29">
        <v>0.95661871398366571</v>
      </c>
      <c r="G777" s="30">
        <v>0.92830130990312498</v>
      </c>
    </row>
    <row r="778" spans="2:7" ht="14.4" x14ac:dyDescent="0.3">
      <c r="B778" s="27" t="s">
        <v>648</v>
      </c>
      <c r="C778" s="28" t="s">
        <v>649</v>
      </c>
      <c r="D778" s="28" t="s">
        <v>857</v>
      </c>
      <c r="E778" s="28" t="s">
        <v>858</v>
      </c>
      <c r="F778" s="29">
        <v>1.4195214053721306E-3</v>
      </c>
      <c r="G778" s="30">
        <v>1.2431205947668242E-3</v>
      </c>
    </row>
    <row r="779" spans="2:7" ht="14.4" x14ac:dyDescent="0.3">
      <c r="B779" s="27" t="s">
        <v>650</v>
      </c>
      <c r="C779" s="28" t="s">
        <v>651</v>
      </c>
      <c r="D779" s="28" t="s">
        <v>237</v>
      </c>
      <c r="E779" s="28" t="s">
        <v>238</v>
      </c>
      <c r="F779" s="29">
        <v>8.6597604402719342E-3</v>
      </c>
      <c r="G779" s="30">
        <v>6.2651086147334605E-3</v>
      </c>
    </row>
    <row r="780" spans="2:7" ht="14.4" x14ac:dyDescent="0.3">
      <c r="B780" s="27" t="s">
        <v>650</v>
      </c>
      <c r="C780" s="28" t="s">
        <v>651</v>
      </c>
      <c r="D780" s="28" t="s">
        <v>749</v>
      </c>
      <c r="E780" s="28" t="s">
        <v>750</v>
      </c>
      <c r="F780" s="29">
        <v>4.1885508388489799E-3</v>
      </c>
      <c r="G780" s="30">
        <v>1.0255037599016319E-2</v>
      </c>
    </row>
    <row r="781" spans="2:7" ht="14.4" x14ac:dyDescent="0.3">
      <c r="B781" s="27" t="s">
        <v>650</v>
      </c>
      <c r="C781" s="28" t="s">
        <v>651</v>
      </c>
      <c r="D781" s="28" t="s">
        <v>927</v>
      </c>
      <c r="E781" s="28" t="s">
        <v>928</v>
      </c>
      <c r="F781" s="29">
        <v>5.8555526792648215E-3</v>
      </c>
      <c r="G781" s="30">
        <v>3.1534658848524897E-3</v>
      </c>
    </row>
    <row r="782" spans="2:7" ht="14.4" x14ac:dyDescent="0.3">
      <c r="B782" s="27" t="s">
        <v>650</v>
      </c>
      <c r="C782" s="28" t="s">
        <v>651</v>
      </c>
      <c r="D782" s="28" t="s">
        <v>849</v>
      </c>
      <c r="E782" s="28" t="s">
        <v>850</v>
      </c>
      <c r="F782" s="29">
        <v>0.94522437172690421</v>
      </c>
      <c r="G782" s="30">
        <v>0.9803263879013977</v>
      </c>
    </row>
    <row r="783" spans="2:7" ht="14.4" x14ac:dyDescent="0.3">
      <c r="B783" s="27" t="s">
        <v>652</v>
      </c>
      <c r="C783" s="28" t="s">
        <v>653</v>
      </c>
      <c r="D783" s="28" t="s">
        <v>694</v>
      </c>
      <c r="E783" s="28" t="s">
        <v>695</v>
      </c>
      <c r="F783" s="29">
        <v>1.0718403517176721E-2</v>
      </c>
      <c r="G783" s="30">
        <v>4.8002463770595589E-2</v>
      </c>
    </row>
    <row r="784" spans="2:7" ht="14.4" x14ac:dyDescent="0.3">
      <c r="B784" s="27" t="s">
        <v>652</v>
      </c>
      <c r="C784" s="28" t="s">
        <v>653</v>
      </c>
      <c r="D784" s="28" t="s">
        <v>1009</v>
      </c>
      <c r="E784" s="28" t="s">
        <v>1010</v>
      </c>
      <c r="F784" s="29">
        <v>6.8897934569576358E-3</v>
      </c>
      <c r="G784" s="30">
        <v>3.1276198949475595E-3</v>
      </c>
    </row>
    <row r="785" spans="2:7" ht="14.4" x14ac:dyDescent="0.3">
      <c r="B785" s="27" t="s">
        <v>652</v>
      </c>
      <c r="C785" s="28" t="s">
        <v>653</v>
      </c>
      <c r="D785" s="28" t="s">
        <v>813</v>
      </c>
      <c r="E785" s="28" t="s">
        <v>814</v>
      </c>
      <c r="F785" s="29">
        <v>1.5826430894822996E-2</v>
      </c>
      <c r="G785" s="30">
        <v>3.0834773384433762E-2</v>
      </c>
    </row>
    <row r="786" spans="2:7" ht="14.4" x14ac:dyDescent="0.3">
      <c r="B786" s="27" t="s">
        <v>652</v>
      </c>
      <c r="C786" s="28" t="s">
        <v>653</v>
      </c>
      <c r="D786" s="28" t="s">
        <v>851</v>
      </c>
      <c r="E786" s="28" t="s">
        <v>852</v>
      </c>
      <c r="F786" s="29">
        <v>0.92790420927367123</v>
      </c>
      <c r="G786" s="30">
        <v>0.9045220456139752</v>
      </c>
    </row>
    <row r="787" spans="2:7" ht="14.4" x14ac:dyDescent="0.3">
      <c r="B787" s="27" t="s">
        <v>652</v>
      </c>
      <c r="C787" s="28" t="s">
        <v>653</v>
      </c>
      <c r="D787" s="28" t="s">
        <v>867</v>
      </c>
      <c r="E787" s="28" t="s">
        <v>868</v>
      </c>
      <c r="F787" s="29">
        <v>1.4145148060191202E-2</v>
      </c>
      <c r="G787" s="30">
        <v>1.3513097336048045E-2</v>
      </c>
    </row>
    <row r="788" spans="2:7" ht="14.4" x14ac:dyDescent="0.3">
      <c r="B788" s="27" t="s">
        <v>656</v>
      </c>
      <c r="C788" s="28" t="s">
        <v>657</v>
      </c>
      <c r="D788" s="28" t="s">
        <v>654</v>
      </c>
      <c r="E788" s="28" t="s">
        <v>655</v>
      </c>
      <c r="F788" s="29">
        <v>3.5452477249747223E-3</v>
      </c>
      <c r="G788" s="30">
        <v>3.7059056678557271E-3</v>
      </c>
    </row>
    <row r="789" spans="2:7" ht="14.4" x14ac:dyDescent="0.3">
      <c r="B789" s="27" t="s">
        <v>656</v>
      </c>
      <c r="C789" s="28" t="s">
        <v>657</v>
      </c>
      <c r="D789" s="28" t="s">
        <v>569</v>
      </c>
      <c r="E789" s="28" t="s">
        <v>570</v>
      </c>
      <c r="F789" s="29">
        <v>1.8795102782986496E-3</v>
      </c>
      <c r="G789" s="30">
        <v>1.4202668780552252E-3</v>
      </c>
    </row>
    <row r="790" spans="2:7" ht="14.4" x14ac:dyDescent="0.3">
      <c r="B790" s="27" t="s">
        <v>656</v>
      </c>
      <c r="C790" s="28" t="s">
        <v>657</v>
      </c>
      <c r="D790" s="28" t="s">
        <v>787</v>
      </c>
      <c r="E790" s="28" t="s">
        <v>788</v>
      </c>
      <c r="F790" s="29">
        <v>1.3026759987687276E-2</v>
      </c>
      <c r="G790" s="30">
        <v>1.7053111375346808E-2</v>
      </c>
    </row>
    <row r="791" spans="2:7" ht="14.4" x14ac:dyDescent="0.3">
      <c r="B791" s="27" t="s">
        <v>656</v>
      </c>
      <c r="C791" s="28" t="s">
        <v>657</v>
      </c>
      <c r="D791" s="28" t="s">
        <v>805</v>
      </c>
      <c r="E791" s="28" t="s">
        <v>806</v>
      </c>
      <c r="F791" s="29">
        <v>1.3770146172501746E-2</v>
      </c>
      <c r="G791" s="30">
        <v>1.4496630994847404E-2</v>
      </c>
    </row>
    <row r="792" spans="2:7" ht="14.4" x14ac:dyDescent="0.3">
      <c r="B792" s="27" t="s">
        <v>656</v>
      </c>
      <c r="C792" s="28" t="s">
        <v>657</v>
      </c>
      <c r="D792" s="28" t="s">
        <v>853</v>
      </c>
      <c r="E792" s="28" t="s">
        <v>854</v>
      </c>
      <c r="F792" s="29">
        <v>0.94273255907916975</v>
      </c>
      <c r="G792" s="30">
        <v>0.96332408508389489</v>
      </c>
    </row>
    <row r="793" spans="2:7" ht="14.4" x14ac:dyDescent="0.3">
      <c r="B793" s="27" t="s">
        <v>658</v>
      </c>
      <c r="C793" s="28" t="s">
        <v>659</v>
      </c>
      <c r="D793" s="28" t="s">
        <v>469</v>
      </c>
      <c r="E793" s="28" t="s">
        <v>470</v>
      </c>
      <c r="F793" s="29">
        <v>8.9564775314427171E-3</v>
      </c>
      <c r="G793" s="30">
        <v>5.3192047972611079E-3</v>
      </c>
    </row>
    <row r="794" spans="2:7" ht="14.4" x14ac:dyDescent="0.3">
      <c r="B794" s="27" t="s">
        <v>658</v>
      </c>
      <c r="C794" s="28" t="s">
        <v>659</v>
      </c>
      <c r="D794" s="28" t="s">
        <v>569</v>
      </c>
      <c r="E794" s="28" t="s">
        <v>570</v>
      </c>
      <c r="F794" s="29">
        <v>8.5670701057333782E-3</v>
      </c>
      <c r="G794" s="30">
        <v>5.1459236933029482E-3</v>
      </c>
    </row>
    <row r="795" spans="2:7" ht="14.4" x14ac:dyDescent="0.3">
      <c r="B795" s="27" t="s">
        <v>658</v>
      </c>
      <c r="C795" s="28" t="s">
        <v>659</v>
      </c>
      <c r="D795" s="28" t="s">
        <v>461</v>
      </c>
      <c r="E795" s="28" t="s">
        <v>462</v>
      </c>
      <c r="F795" s="29">
        <v>1.2852114364635585E-3</v>
      </c>
      <c r="G795" s="30">
        <v>0</v>
      </c>
    </row>
    <row r="796" spans="2:7" ht="14.4" x14ac:dyDescent="0.3">
      <c r="B796" s="27" t="s">
        <v>658</v>
      </c>
      <c r="C796" s="28" t="s">
        <v>659</v>
      </c>
      <c r="D796" s="28" t="s">
        <v>767</v>
      </c>
      <c r="E796" s="28" t="s">
        <v>768</v>
      </c>
      <c r="F796" s="29">
        <v>3.2052363110208412E-2</v>
      </c>
      <c r="G796" s="30">
        <v>3.4430430262232074E-2</v>
      </c>
    </row>
    <row r="797" spans="2:7" ht="14.4" x14ac:dyDescent="0.3">
      <c r="B797" s="27" t="s">
        <v>658</v>
      </c>
      <c r="C797" s="28" t="s">
        <v>659</v>
      </c>
      <c r="D797" s="28" t="s">
        <v>783</v>
      </c>
      <c r="E797" s="28" t="s">
        <v>784</v>
      </c>
      <c r="F797" s="29">
        <v>2.7826679287679474E-2</v>
      </c>
      <c r="G797" s="30">
        <v>1.6516839772739208E-2</v>
      </c>
    </row>
    <row r="798" spans="2:7" ht="14.4" x14ac:dyDescent="0.3">
      <c r="B798" s="27" t="s">
        <v>658</v>
      </c>
      <c r="C798" s="28" t="s">
        <v>659</v>
      </c>
      <c r="D798" s="28" t="s">
        <v>807</v>
      </c>
      <c r="E798" s="28" t="s">
        <v>808</v>
      </c>
      <c r="F798" s="29">
        <v>1.2509701023688976E-2</v>
      </c>
      <c r="G798" s="30">
        <v>7.1097762048287667E-3</v>
      </c>
    </row>
    <row r="799" spans="2:7" ht="14.4" x14ac:dyDescent="0.3">
      <c r="B799" s="27" t="s">
        <v>658</v>
      </c>
      <c r="C799" s="28" t="s">
        <v>659</v>
      </c>
      <c r="D799" s="28" t="s">
        <v>855</v>
      </c>
      <c r="E799" s="28" t="s">
        <v>856</v>
      </c>
      <c r="F799" s="29">
        <v>0.88298119688889887</v>
      </c>
      <c r="G799" s="30">
        <v>0.92726656934919816</v>
      </c>
    </row>
    <row r="800" spans="2:7" ht="14.4" x14ac:dyDescent="0.3">
      <c r="B800" s="27" t="s">
        <v>658</v>
      </c>
      <c r="C800" s="28" t="s">
        <v>659</v>
      </c>
      <c r="D800" s="28" t="s">
        <v>761</v>
      </c>
      <c r="E800" s="28" t="s">
        <v>762</v>
      </c>
      <c r="F800" s="29">
        <v>6.5088949487079589E-3</v>
      </c>
      <c r="G800" s="30">
        <v>4.2112559204377179E-3</v>
      </c>
    </row>
    <row r="801" spans="2:7" ht="14.4" x14ac:dyDescent="0.3">
      <c r="B801" s="27" t="s">
        <v>660</v>
      </c>
      <c r="C801" s="28" t="s">
        <v>661</v>
      </c>
      <c r="D801" s="28" t="s">
        <v>420</v>
      </c>
      <c r="E801" s="28" t="s">
        <v>421</v>
      </c>
      <c r="F801" s="29">
        <v>3.1329517754666949E-3</v>
      </c>
      <c r="G801" s="30">
        <v>1.87128310687765E-3</v>
      </c>
    </row>
    <row r="802" spans="2:7" ht="14.4" x14ac:dyDescent="0.3">
      <c r="B802" s="27" t="s">
        <v>660</v>
      </c>
      <c r="C802" s="28" t="s">
        <v>661</v>
      </c>
      <c r="D802" s="28" t="s">
        <v>811</v>
      </c>
      <c r="E802" s="28" t="s">
        <v>812</v>
      </c>
      <c r="F802" s="29">
        <v>4.7891696191891221E-3</v>
      </c>
      <c r="G802" s="30">
        <v>5.928772575205043E-3</v>
      </c>
    </row>
    <row r="803" spans="2:7" ht="14.4" x14ac:dyDescent="0.3">
      <c r="B803" s="27" t="s">
        <v>660</v>
      </c>
      <c r="C803" s="28" t="s">
        <v>661</v>
      </c>
      <c r="D803" s="28" t="s">
        <v>823</v>
      </c>
      <c r="E803" s="28" t="s">
        <v>824</v>
      </c>
      <c r="F803" s="29">
        <v>2.2494451300960422E-2</v>
      </c>
      <c r="G803" s="30">
        <v>2.0214421659417347E-2</v>
      </c>
    </row>
    <row r="804" spans="2:7" ht="14.4" x14ac:dyDescent="0.3">
      <c r="B804" s="27" t="s">
        <v>660</v>
      </c>
      <c r="C804" s="28" t="s">
        <v>661</v>
      </c>
      <c r="D804" s="28" t="s">
        <v>857</v>
      </c>
      <c r="E804" s="28" t="s">
        <v>858</v>
      </c>
      <c r="F804" s="29">
        <v>0.97584976042705085</v>
      </c>
      <c r="G804" s="30">
        <v>0.96951634177844925</v>
      </c>
    </row>
    <row r="805" spans="2:7" ht="14.4" x14ac:dyDescent="0.3">
      <c r="B805" s="27" t="s">
        <v>660</v>
      </c>
      <c r="C805" s="28" t="s">
        <v>661</v>
      </c>
      <c r="D805" s="28" t="s">
        <v>863</v>
      </c>
      <c r="E805" s="28" t="s">
        <v>864</v>
      </c>
      <c r="F805" s="29">
        <v>1.6542875402487242E-3</v>
      </c>
      <c r="G805" s="30">
        <v>2.4691808800507528E-3</v>
      </c>
    </row>
    <row r="806" spans="2:7" ht="14.4" x14ac:dyDescent="0.3">
      <c r="B806" s="27" t="s">
        <v>662</v>
      </c>
      <c r="C806" s="28" t="s">
        <v>663</v>
      </c>
      <c r="D806" s="28" t="s">
        <v>694</v>
      </c>
      <c r="E806" s="28" t="s">
        <v>695</v>
      </c>
      <c r="F806" s="29">
        <v>2.1264126738168528E-3</v>
      </c>
      <c r="G806" s="30">
        <v>4.6385575302806299E-3</v>
      </c>
    </row>
    <row r="807" spans="2:7" ht="14.4" x14ac:dyDescent="0.3">
      <c r="B807" s="27" t="s">
        <v>662</v>
      </c>
      <c r="C807" s="28" t="s">
        <v>663</v>
      </c>
      <c r="D807" s="28" t="s">
        <v>361</v>
      </c>
      <c r="E807" s="28" t="s">
        <v>362</v>
      </c>
      <c r="F807" s="29">
        <v>0.25187362348522307</v>
      </c>
      <c r="G807" s="30">
        <v>0.21482038298517764</v>
      </c>
    </row>
    <row r="808" spans="2:7" ht="14.4" x14ac:dyDescent="0.3">
      <c r="B808" s="27" t="s">
        <v>662</v>
      </c>
      <c r="C808" s="28" t="s">
        <v>663</v>
      </c>
      <c r="D808" s="28" t="s">
        <v>412</v>
      </c>
      <c r="E808" s="28" t="s">
        <v>413</v>
      </c>
      <c r="F808" s="29">
        <v>1.9830309650750695E-3</v>
      </c>
      <c r="G808" s="30">
        <v>2.1301029549761572E-3</v>
      </c>
    </row>
    <row r="809" spans="2:7" ht="14.4" x14ac:dyDescent="0.3">
      <c r="B809" s="27" t="s">
        <v>662</v>
      </c>
      <c r="C809" s="28" t="s">
        <v>663</v>
      </c>
      <c r="D809" s="28" t="s">
        <v>795</v>
      </c>
      <c r="E809" s="28" t="s">
        <v>796</v>
      </c>
      <c r="F809" s="29">
        <v>1.88463567618266E-3</v>
      </c>
      <c r="G809" s="30">
        <v>2.1434369327850847E-3</v>
      </c>
    </row>
    <row r="810" spans="2:7" ht="14.4" x14ac:dyDescent="0.3">
      <c r="B810" s="27" t="s">
        <v>662</v>
      </c>
      <c r="C810" s="28" t="s">
        <v>663</v>
      </c>
      <c r="D810" s="28" t="s">
        <v>801</v>
      </c>
      <c r="E810" s="28" t="s">
        <v>802</v>
      </c>
      <c r="F810" s="29">
        <v>2.6857437164113499E-3</v>
      </c>
      <c r="G810" s="30">
        <v>3.3201604744229306E-3</v>
      </c>
    </row>
    <row r="811" spans="2:7" ht="14.4" x14ac:dyDescent="0.3">
      <c r="B811" s="27" t="s">
        <v>662</v>
      </c>
      <c r="C811" s="28" t="s">
        <v>663</v>
      </c>
      <c r="D811" s="28" t="s">
        <v>917</v>
      </c>
      <c r="E811" s="28" t="s">
        <v>918</v>
      </c>
      <c r="F811" s="29">
        <v>7.3107079042449459E-3</v>
      </c>
      <c r="G811" s="30">
        <v>2.1617711522723599E-3</v>
      </c>
    </row>
    <row r="812" spans="2:7" ht="14.4" x14ac:dyDescent="0.3">
      <c r="B812" s="27" t="s">
        <v>662</v>
      </c>
      <c r="C812" s="28" t="s">
        <v>663</v>
      </c>
      <c r="D812" s="28" t="s">
        <v>825</v>
      </c>
      <c r="E812" s="28" t="s">
        <v>826</v>
      </c>
      <c r="F812" s="29">
        <v>8.1084318477089076E-3</v>
      </c>
      <c r="G812" s="30">
        <v>2.9334751179640349E-3</v>
      </c>
    </row>
    <row r="813" spans="2:7" ht="14.4" x14ac:dyDescent="0.3">
      <c r="B813" s="27" t="s">
        <v>662</v>
      </c>
      <c r="C813" s="28" t="s">
        <v>663</v>
      </c>
      <c r="D813" s="28" t="s">
        <v>859</v>
      </c>
      <c r="E813" s="28" t="s">
        <v>860</v>
      </c>
      <c r="F813" s="29">
        <v>0.96141660533417461</v>
      </c>
      <c r="G813" s="30">
        <v>0.45722376581534774</v>
      </c>
    </row>
    <row r="814" spans="2:7" ht="14.4" x14ac:dyDescent="0.3">
      <c r="B814" s="27" t="s">
        <v>662</v>
      </c>
      <c r="C814" s="28" t="s">
        <v>663</v>
      </c>
      <c r="D814" s="28" t="s">
        <v>947</v>
      </c>
      <c r="E814" s="28" t="s">
        <v>948</v>
      </c>
      <c r="F814" s="29">
        <v>0.96668920229129662</v>
      </c>
      <c r="G814" s="30">
        <v>0.30743652609876143</v>
      </c>
    </row>
    <row r="815" spans="2:7" ht="14.4" x14ac:dyDescent="0.3">
      <c r="B815" s="27" t="s">
        <v>662</v>
      </c>
      <c r="C815" s="28" t="s">
        <v>663</v>
      </c>
      <c r="D815" s="28" t="s">
        <v>773</v>
      </c>
      <c r="E815" s="28" t="s">
        <v>774</v>
      </c>
      <c r="F815" s="29">
        <v>4.8932304775435214E-3</v>
      </c>
      <c r="G815" s="30">
        <v>3.1918209380120037E-3</v>
      </c>
    </row>
    <row r="816" spans="2:7" ht="14.4" x14ac:dyDescent="0.3">
      <c r="B816" s="27" t="s">
        <v>665</v>
      </c>
      <c r="C816" s="28" t="s">
        <v>666</v>
      </c>
      <c r="D816" s="28" t="s">
        <v>741</v>
      </c>
      <c r="E816" s="28" t="s">
        <v>742</v>
      </c>
      <c r="F816" s="29">
        <v>0.30020932838021114</v>
      </c>
      <c r="G816" s="30">
        <v>0.97617678074968828</v>
      </c>
    </row>
    <row r="817" spans="2:7" ht="14.4" x14ac:dyDescent="0.3">
      <c r="B817" s="27" t="s">
        <v>665</v>
      </c>
      <c r="C817" s="28" t="s">
        <v>666</v>
      </c>
      <c r="D817" s="28" t="s">
        <v>975</v>
      </c>
      <c r="E817" s="28" t="s">
        <v>976</v>
      </c>
      <c r="F817" s="29">
        <v>6.7914871763086011E-3</v>
      </c>
      <c r="G817" s="30">
        <v>9.191352698686605E-3</v>
      </c>
    </row>
    <row r="818" spans="2:7" ht="14.4" x14ac:dyDescent="0.3">
      <c r="B818" s="27" t="s">
        <v>665</v>
      </c>
      <c r="C818" s="28" t="s">
        <v>666</v>
      </c>
      <c r="D818" s="28" t="s">
        <v>801</v>
      </c>
      <c r="E818" s="28" t="s">
        <v>802</v>
      </c>
      <c r="F818" s="29">
        <v>2.363508401038703E-3</v>
      </c>
      <c r="G818" s="30">
        <v>1.050354711916403E-2</v>
      </c>
    </row>
    <row r="819" spans="2:7" ht="14.4" x14ac:dyDescent="0.3">
      <c r="B819" s="27" t="s">
        <v>665</v>
      </c>
      <c r="C819" s="28" t="s">
        <v>666</v>
      </c>
      <c r="D819" s="28" t="s">
        <v>865</v>
      </c>
      <c r="E819" s="28" t="s">
        <v>866</v>
      </c>
      <c r="F819" s="29">
        <v>1.4106133813774466E-3</v>
      </c>
      <c r="G819" s="30">
        <v>4.1283194324609335E-3</v>
      </c>
    </row>
    <row r="820" spans="2:7" ht="14.4" x14ac:dyDescent="0.3">
      <c r="B820" s="27" t="s">
        <v>667</v>
      </c>
      <c r="C820" s="28" t="s">
        <v>668</v>
      </c>
      <c r="D820" s="28" t="s">
        <v>319</v>
      </c>
      <c r="E820" s="28" t="s">
        <v>320</v>
      </c>
      <c r="F820" s="29">
        <v>1.0935681919231098E-2</v>
      </c>
      <c r="G820" s="30">
        <v>3.9069012910348559E-3</v>
      </c>
    </row>
    <row r="821" spans="2:7" ht="14.4" x14ac:dyDescent="0.3">
      <c r="B821" s="27" t="s">
        <v>667</v>
      </c>
      <c r="C821" s="28" t="s">
        <v>668</v>
      </c>
      <c r="D821" s="28" t="s">
        <v>861</v>
      </c>
      <c r="E821" s="28" t="s">
        <v>862</v>
      </c>
      <c r="F821" s="29">
        <v>0.9949555594911188</v>
      </c>
      <c r="G821" s="30">
        <v>0.57594236532005505</v>
      </c>
    </row>
    <row r="822" spans="2:7" ht="14.4" x14ac:dyDescent="0.3">
      <c r="B822" s="27" t="s">
        <v>667</v>
      </c>
      <c r="C822" s="28" t="s">
        <v>668</v>
      </c>
      <c r="D822" s="28" t="s">
        <v>1013</v>
      </c>
      <c r="E822" s="28" t="s">
        <v>1014</v>
      </c>
      <c r="F822" s="29">
        <v>0.93434978794567181</v>
      </c>
      <c r="G822" s="30">
        <v>0.13973142870017799</v>
      </c>
    </row>
    <row r="823" spans="2:7" ht="14.4" x14ac:dyDescent="0.3">
      <c r="B823" s="27" t="s">
        <v>667</v>
      </c>
      <c r="C823" s="28" t="s">
        <v>668</v>
      </c>
      <c r="D823" s="28" t="s">
        <v>949</v>
      </c>
      <c r="E823" s="28" t="s">
        <v>950</v>
      </c>
      <c r="F823" s="29">
        <v>2.9944396826443371E-3</v>
      </c>
      <c r="G823" s="30">
        <v>0</v>
      </c>
    </row>
    <row r="824" spans="2:7" ht="14.4" x14ac:dyDescent="0.3">
      <c r="B824" s="27" t="s">
        <v>667</v>
      </c>
      <c r="C824" s="28" t="s">
        <v>668</v>
      </c>
      <c r="D824" s="28" t="s">
        <v>973</v>
      </c>
      <c r="E824" s="28" t="s">
        <v>974</v>
      </c>
      <c r="F824" s="29">
        <v>3.1074399240117533E-2</v>
      </c>
      <c r="G824" s="30">
        <v>7.8870288173399725E-3</v>
      </c>
    </row>
    <row r="825" spans="2:7" ht="14.4" x14ac:dyDescent="0.3">
      <c r="B825" s="27" t="s">
        <v>667</v>
      </c>
      <c r="C825" s="28" t="s">
        <v>668</v>
      </c>
      <c r="D825" s="28" t="s">
        <v>929</v>
      </c>
      <c r="E825" s="28" t="s">
        <v>930</v>
      </c>
      <c r="F825" s="29">
        <v>1.0622975491319965E-2</v>
      </c>
      <c r="G825" s="30">
        <v>2.0356893405132598E-3</v>
      </c>
    </row>
    <row r="826" spans="2:7" ht="14.4" x14ac:dyDescent="0.3">
      <c r="B826" s="27" t="s">
        <v>667</v>
      </c>
      <c r="C826" s="28" t="s">
        <v>668</v>
      </c>
      <c r="D826" s="28" t="s">
        <v>969</v>
      </c>
      <c r="E826" s="28" t="s">
        <v>970</v>
      </c>
      <c r="F826" s="29">
        <v>0.95713201504549517</v>
      </c>
      <c r="G826" s="30">
        <v>0.25857422887141474</v>
      </c>
    </row>
    <row r="827" spans="2:7" ht="14.4" x14ac:dyDescent="0.3">
      <c r="B827" s="27" t="s">
        <v>667</v>
      </c>
      <c r="C827" s="28" t="s">
        <v>668</v>
      </c>
      <c r="D827" s="28" t="s">
        <v>977</v>
      </c>
      <c r="E827" s="28" t="s">
        <v>978</v>
      </c>
      <c r="F827" s="29">
        <v>4.0680411411551161E-2</v>
      </c>
      <c r="G827" s="30">
        <v>9.847238807651577E-3</v>
      </c>
    </row>
    <row r="828" spans="2:7" ht="14.4" x14ac:dyDescent="0.3">
      <c r="B828" s="27" t="s">
        <v>667</v>
      </c>
      <c r="C828" s="28" t="s">
        <v>668</v>
      </c>
      <c r="D828" s="28" t="s">
        <v>987</v>
      </c>
      <c r="E828" s="28" t="s">
        <v>988</v>
      </c>
      <c r="F828" s="29">
        <v>6.005731854832135E-3</v>
      </c>
      <c r="G828" s="30">
        <v>2.0751188518126308E-3</v>
      </c>
    </row>
    <row r="829" spans="2:7" ht="14.4" x14ac:dyDescent="0.3">
      <c r="B829" s="27" t="s">
        <v>669</v>
      </c>
      <c r="C829" s="28" t="s">
        <v>670</v>
      </c>
      <c r="D829" s="28" t="s">
        <v>393</v>
      </c>
      <c r="E829" s="28" t="s">
        <v>394</v>
      </c>
      <c r="F829" s="29">
        <v>1.3054339216792629E-2</v>
      </c>
      <c r="G829" s="30">
        <v>1.9552762303797867E-2</v>
      </c>
    </row>
    <row r="830" spans="2:7" ht="14.4" x14ac:dyDescent="0.3">
      <c r="B830" s="27" t="s">
        <v>669</v>
      </c>
      <c r="C830" s="28" t="s">
        <v>670</v>
      </c>
      <c r="D830" s="28" t="s">
        <v>349</v>
      </c>
      <c r="E830" s="28" t="s">
        <v>350</v>
      </c>
      <c r="F830" s="29">
        <v>3.0604573309123913E-2</v>
      </c>
      <c r="G830" s="30">
        <v>3.4241140154581094E-2</v>
      </c>
    </row>
    <row r="831" spans="2:7" ht="14.4" x14ac:dyDescent="0.3">
      <c r="B831" s="27" t="s">
        <v>669</v>
      </c>
      <c r="C831" s="28" t="s">
        <v>670</v>
      </c>
      <c r="D831" s="28" t="s">
        <v>469</v>
      </c>
      <c r="E831" s="28" t="s">
        <v>470</v>
      </c>
      <c r="F831" s="29">
        <v>0.79539797970867132</v>
      </c>
      <c r="G831" s="30">
        <v>0.71387817613356819</v>
      </c>
    </row>
    <row r="832" spans="2:7" ht="14.4" x14ac:dyDescent="0.3">
      <c r="B832" s="27" t="s">
        <v>669</v>
      </c>
      <c r="C832" s="28" t="s">
        <v>670</v>
      </c>
      <c r="D832" s="28" t="s">
        <v>569</v>
      </c>
      <c r="E832" s="28" t="s">
        <v>570</v>
      </c>
      <c r="F832" s="29">
        <v>4.8736138611697533E-3</v>
      </c>
      <c r="G832" s="30">
        <v>4.4239711787205007E-3</v>
      </c>
    </row>
    <row r="833" spans="2:7" ht="14.4" x14ac:dyDescent="0.3">
      <c r="B833" s="27" t="s">
        <v>669</v>
      </c>
      <c r="C833" s="28" t="s">
        <v>670</v>
      </c>
      <c r="D833" s="28" t="s">
        <v>767</v>
      </c>
      <c r="E833" s="28" t="s">
        <v>768</v>
      </c>
      <c r="F833" s="29">
        <v>1.2905023427016958E-3</v>
      </c>
      <c r="G833" s="30">
        <v>2.0949388182640574E-3</v>
      </c>
    </row>
    <row r="834" spans="2:7" ht="14.4" x14ac:dyDescent="0.3">
      <c r="B834" s="27" t="s">
        <v>669</v>
      </c>
      <c r="C834" s="28" t="s">
        <v>670</v>
      </c>
      <c r="D834" s="28" t="s">
        <v>761</v>
      </c>
      <c r="E834" s="28" t="s">
        <v>762</v>
      </c>
      <c r="F834" s="29">
        <v>0.23094403324243601</v>
      </c>
      <c r="G834" s="30">
        <v>0.22580901141106827</v>
      </c>
    </row>
    <row r="835" spans="2:7" ht="14.4" x14ac:dyDescent="0.3">
      <c r="B835" s="27" t="s">
        <v>671</v>
      </c>
      <c r="C835" s="28" t="s">
        <v>672</v>
      </c>
      <c r="D835" s="28" t="s">
        <v>292</v>
      </c>
      <c r="E835" s="28" t="s">
        <v>293</v>
      </c>
      <c r="F835" s="29">
        <v>1.5592229170110895E-3</v>
      </c>
      <c r="G835" s="30">
        <v>1.4566311543423357E-3</v>
      </c>
    </row>
    <row r="836" spans="2:7" ht="14.4" x14ac:dyDescent="0.3">
      <c r="B836" s="27" t="s">
        <v>671</v>
      </c>
      <c r="C836" s="28" t="s">
        <v>672</v>
      </c>
      <c r="D836" s="28" t="s">
        <v>811</v>
      </c>
      <c r="E836" s="28" t="s">
        <v>812</v>
      </c>
      <c r="F836" s="29">
        <v>7.8529109229198077E-3</v>
      </c>
      <c r="G836" s="30">
        <v>6.4503624922020259E-3</v>
      </c>
    </row>
    <row r="837" spans="2:7" ht="14.4" x14ac:dyDescent="0.3">
      <c r="B837" s="27" t="s">
        <v>671</v>
      </c>
      <c r="C837" s="28" t="s">
        <v>672</v>
      </c>
      <c r="D837" s="28" t="s">
        <v>823</v>
      </c>
      <c r="E837" s="28" t="s">
        <v>824</v>
      </c>
      <c r="F837" s="29">
        <v>3.8178096732743166E-2</v>
      </c>
      <c r="G837" s="30">
        <v>2.276402575299654E-2</v>
      </c>
    </row>
    <row r="838" spans="2:7" ht="14.4" x14ac:dyDescent="0.3">
      <c r="B838" s="27" t="s">
        <v>671</v>
      </c>
      <c r="C838" s="28" t="s">
        <v>672</v>
      </c>
      <c r="D838" s="28" t="s">
        <v>857</v>
      </c>
      <c r="E838" s="28" t="s">
        <v>858</v>
      </c>
      <c r="F838" s="29">
        <v>3.7853904143256814E-3</v>
      </c>
      <c r="G838" s="30">
        <v>2.4953514993307372E-3</v>
      </c>
    </row>
    <row r="839" spans="2:7" ht="14.4" x14ac:dyDescent="0.3">
      <c r="B839" s="27" t="s">
        <v>671</v>
      </c>
      <c r="C839" s="28" t="s">
        <v>672</v>
      </c>
      <c r="D839" s="28" t="s">
        <v>993</v>
      </c>
      <c r="E839" s="28" t="s">
        <v>994</v>
      </c>
      <c r="F839" s="29">
        <v>2.7880697369463241E-2</v>
      </c>
      <c r="G839" s="30">
        <v>9.5937785799511816E-3</v>
      </c>
    </row>
    <row r="840" spans="2:7" ht="14.4" x14ac:dyDescent="0.3">
      <c r="B840" s="27" t="s">
        <v>671</v>
      </c>
      <c r="C840" s="28" t="s">
        <v>672</v>
      </c>
      <c r="D840" s="28" t="s">
        <v>863</v>
      </c>
      <c r="E840" s="28" t="s">
        <v>864</v>
      </c>
      <c r="F840" s="29">
        <v>0.96656259842399295</v>
      </c>
      <c r="G840" s="30">
        <v>0.95723985052117722</v>
      </c>
    </row>
    <row r="841" spans="2:7" ht="14.4" x14ac:dyDescent="0.3">
      <c r="B841" s="27" t="s">
        <v>673</v>
      </c>
      <c r="C841" s="28" t="s">
        <v>674</v>
      </c>
      <c r="D841" s="28" t="s">
        <v>246</v>
      </c>
      <c r="E841" s="28" t="s">
        <v>247</v>
      </c>
      <c r="F841" s="29">
        <v>8.6771043429052334E-3</v>
      </c>
      <c r="G841" s="30">
        <v>3.6762445747728473E-3</v>
      </c>
    </row>
    <row r="842" spans="2:7" ht="14.4" x14ac:dyDescent="0.3">
      <c r="B842" s="27" t="s">
        <v>673</v>
      </c>
      <c r="C842" s="28" t="s">
        <v>674</v>
      </c>
      <c r="D842" s="28" t="s">
        <v>741</v>
      </c>
      <c r="E842" s="28" t="s">
        <v>742</v>
      </c>
      <c r="F842" s="29">
        <v>1.7708149065393008E-3</v>
      </c>
      <c r="G842" s="30">
        <v>1.9692703658621548E-3</v>
      </c>
    </row>
    <row r="843" spans="2:7" ht="14.4" x14ac:dyDescent="0.3">
      <c r="B843" s="27" t="s">
        <v>673</v>
      </c>
      <c r="C843" s="28" t="s">
        <v>674</v>
      </c>
      <c r="D843" s="28" t="s">
        <v>698</v>
      </c>
      <c r="E843" s="28" t="s">
        <v>699</v>
      </c>
      <c r="F843" s="29">
        <v>2.3834790623520909E-3</v>
      </c>
      <c r="G843" s="30">
        <v>4.9016594330304631E-3</v>
      </c>
    </row>
    <row r="844" spans="2:7" ht="14.4" x14ac:dyDescent="0.3">
      <c r="B844" s="27" t="s">
        <v>673</v>
      </c>
      <c r="C844" s="28" t="s">
        <v>674</v>
      </c>
      <c r="D844" s="28" t="s">
        <v>298</v>
      </c>
      <c r="E844" s="28" t="s">
        <v>299</v>
      </c>
      <c r="F844" s="29">
        <v>2.6017596538647938E-3</v>
      </c>
      <c r="G844" s="30">
        <v>4.2684601166398219E-3</v>
      </c>
    </row>
    <row r="845" spans="2:7" ht="14.4" x14ac:dyDescent="0.3">
      <c r="B845" s="27" t="s">
        <v>673</v>
      </c>
      <c r="C845" s="28" t="s">
        <v>674</v>
      </c>
      <c r="D845" s="28" t="s">
        <v>412</v>
      </c>
      <c r="E845" s="28" t="s">
        <v>413</v>
      </c>
      <c r="F845" s="29">
        <v>4.060713642880639E-3</v>
      </c>
      <c r="G845" s="30">
        <v>5.3627268964217059E-3</v>
      </c>
    </row>
    <row r="846" spans="2:7" ht="14.4" x14ac:dyDescent="0.3">
      <c r="B846" s="27" t="s">
        <v>673</v>
      </c>
      <c r="C846" s="28" t="s">
        <v>674</v>
      </c>
      <c r="D846" s="28" t="s">
        <v>817</v>
      </c>
      <c r="E846" s="28" t="s">
        <v>818</v>
      </c>
      <c r="F846" s="29">
        <v>3.5027400607351043E-3</v>
      </c>
      <c r="G846" s="30">
        <v>4.1127217734498907E-3</v>
      </c>
    </row>
    <row r="847" spans="2:7" ht="14.4" x14ac:dyDescent="0.3">
      <c r="B847" s="27" t="s">
        <v>673</v>
      </c>
      <c r="C847" s="28" t="s">
        <v>674</v>
      </c>
      <c r="D847" s="28" t="s">
        <v>839</v>
      </c>
      <c r="E847" s="28" t="s">
        <v>840</v>
      </c>
      <c r="F847" s="29">
        <v>1.3159174833871235E-2</v>
      </c>
      <c r="G847" s="30">
        <v>6.3750261271562584E-3</v>
      </c>
    </row>
    <row r="848" spans="2:7" ht="14.4" x14ac:dyDescent="0.3">
      <c r="B848" s="27" t="s">
        <v>673</v>
      </c>
      <c r="C848" s="28" t="s">
        <v>674</v>
      </c>
      <c r="D848" s="28" t="s">
        <v>719</v>
      </c>
      <c r="E848" s="28" t="s">
        <v>720</v>
      </c>
      <c r="F848" s="29">
        <v>1.3724502420033857E-3</v>
      </c>
      <c r="G848" s="30">
        <v>1.5799245078873274E-3</v>
      </c>
    </row>
    <row r="849" spans="2:7" ht="14.4" x14ac:dyDescent="0.3">
      <c r="B849" s="27" t="s">
        <v>673</v>
      </c>
      <c r="C849" s="28" t="s">
        <v>674</v>
      </c>
      <c r="D849" s="28" t="s">
        <v>865</v>
      </c>
      <c r="E849" s="28" t="s">
        <v>866</v>
      </c>
      <c r="F849" s="29">
        <v>0.96687822455163375</v>
      </c>
      <c r="G849" s="30">
        <v>0.96775396620477949</v>
      </c>
    </row>
    <row r="850" spans="2:7" ht="14.4" x14ac:dyDescent="0.3">
      <c r="B850" s="27" t="s">
        <v>675</v>
      </c>
      <c r="C850" s="28" t="s">
        <v>676</v>
      </c>
      <c r="D850" s="28" t="s">
        <v>741</v>
      </c>
      <c r="E850" s="28" t="s">
        <v>742</v>
      </c>
      <c r="F850" s="29">
        <v>3.8383011970045404E-3</v>
      </c>
      <c r="G850" s="30">
        <v>1.2901587458888962E-2</v>
      </c>
    </row>
    <row r="851" spans="2:7" ht="14.4" x14ac:dyDescent="0.3">
      <c r="B851" s="27" t="s">
        <v>675</v>
      </c>
      <c r="C851" s="28" t="s">
        <v>676</v>
      </c>
      <c r="D851" s="28" t="s">
        <v>700</v>
      </c>
      <c r="E851" s="28" t="s">
        <v>701</v>
      </c>
      <c r="F851" s="29">
        <v>3.3215190964893211E-3</v>
      </c>
      <c r="G851" s="30">
        <v>1.1452249261394955E-2</v>
      </c>
    </row>
    <row r="852" spans="2:7" ht="14.4" x14ac:dyDescent="0.3">
      <c r="B852" s="27" t="s">
        <v>675</v>
      </c>
      <c r="C852" s="28" t="s">
        <v>676</v>
      </c>
      <c r="D852" s="28" t="s">
        <v>696</v>
      </c>
      <c r="E852" s="28" t="s">
        <v>697</v>
      </c>
      <c r="F852" s="29">
        <v>0.34155274663151025</v>
      </c>
      <c r="G852" s="30">
        <v>0.96919846642676188</v>
      </c>
    </row>
    <row r="853" spans="2:7" ht="14.4" x14ac:dyDescent="0.3">
      <c r="B853" s="27" t="s">
        <v>675</v>
      </c>
      <c r="C853" s="28" t="s">
        <v>676</v>
      </c>
      <c r="D853" s="28" t="s">
        <v>835</v>
      </c>
      <c r="E853" s="28" t="s">
        <v>836</v>
      </c>
      <c r="F853" s="29">
        <v>2.133167929667485E-3</v>
      </c>
      <c r="G853" s="30">
        <v>4.8992586077682039E-3</v>
      </c>
    </row>
    <row r="854" spans="2:7" ht="14.4" x14ac:dyDescent="0.3">
      <c r="B854" s="27" t="s">
        <v>675</v>
      </c>
      <c r="C854" s="28" t="s">
        <v>676</v>
      </c>
      <c r="D854" s="28" t="s">
        <v>801</v>
      </c>
      <c r="E854" s="28" t="s">
        <v>802</v>
      </c>
      <c r="F854" s="29">
        <v>0</v>
      </c>
      <c r="G854" s="30">
        <v>1.5484382451859053E-3</v>
      </c>
    </row>
    <row r="855" spans="2:7" ht="14.4" x14ac:dyDescent="0.3">
      <c r="B855" s="27" t="s">
        <v>675</v>
      </c>
      <c r="C855" s="28" t="s">
        <v>676</v>
      </c>
      <c r="D855" s="28" t="s">
        <v>925</v>
      </c>
      <c r="E855" s="28" t="s">
        <v>926</v>
      </c>
      <c r="F855" s="29">
        <v>1.4295481384797065E-3</v>
      </c>
      <c r="G855" s="30">
        <v>0</v>
      </c>
    </row>
    <row r="856" spans="2:7" ht="14.4" x14ac:dyDescent="0.3">
      <c r="B856" s="27" t="s">
        <v>679</v>
      </c>
      <c r="C856" s="28" t="s">
        <v>680</v>
      </c>
      <c r="D856" s="28" t="s">
        <v>677</v>
      </c>
      <c r="E856" s="28" t="s">
        <v>678</v>
      </c>
      <c r="F856" s="29">
        <v>4.3382846789435051E-3</v>
      </c>
      <c r="G856" s="30">
        <v>3.3162595219332802E-3</v>
      </c>
    </row>
    <row r="857" spans="2:7" ht="14.4" x14ac:dyDescent="0.3">
      <c r="B857" s="27" t="s">
        <v>679</v>
      </c>
      <c r="C857" s="28" t="s">
        <v>680</v>
      </c>
      <c r="D857" s="28" t="s">
        <v>735</v>
      </c>
      <c r="E857" s="28" t="s">
        <v>736</v>
      </c>
      <c r="F857" s="29">
        <v>0.9971480618766051</v>
      </c>
      <c r="G857" s="30">
        <v>0.99668374047806663</v>
      </c>
    </row>
    <row r="858" spans="2:7" ht="14.4" x14ac:dyDescent="0.3">
      <c r="B858" s="27" t="s">
        <v>681</v>
      </c>
      <c r="C858" s="28" t="s">
        <v>682</v>
      </c>
      <c r="D858" s="28" t="s">
        <v>741</v>
      </c>
      <c r="E858" s="28" t="s">
        <v>742</v>
      </c>
      <c r="F858" s="29">
        <v>0.31481809068930949</v>
      </c>
      <c r="G858" s="30">
        <v>0.96963643174156355</v>
      </c>
    </row>
    <row r="859" spans="2:7" ht="14.4" x14ac:dyDescent="0.3">
      <c r="B859" s="27" t="s">
        <v>681</v>
      </c>
      <c r="C859" s="28" t="s">
        <v>682</v>
      </c>
      <c r="D859" s="28" t="s">
        <v>696</v>
      </c>
      <c r="E859" s="28" t="s">
        <v>697</v>
      </c>
      <c r="F859" s="29">
        <v>1.0012157776065551E-2</v>
      </c>
      <c r="G859" s="30">
        <v>2.6033212635784744E-2</v>
      </c>
    </row>
    <row r="860" spans="2:7" ht="14.4" x14ac:dyDescent="0.3">
      <c r="B860" s="27" t="s">
        <v>681</v>
      </c>
      <c r="C860" s="28" t="s">
        <v>682</v>
      </c>
      <c r="D860" s="28" t="s">
        <v>801</v>
      </c>
      <c r="E860" s="28" t="s">
        <v>802</v>
      </c>
      <c r="F860" s="29">
        <v>1.0287261323402913E-3</v>
      </c>
      <c r="G860" s="30">
        <v>4.3303556226517896E-3</v>
      </c>
    </row>
    <row r="861" spans="2:7" ht="14.4" x14ac:dyDescent="0.3">
      <c r="B861" s="27" t="s">
        <v>685</v>
      </c>
      <c r="C861" s="28" t="s">
        <v>686</v>
      </c>
      <c r="D861" s="28" t="s">
        <v>683</v>
      </c>
      <c r="E861" s="28" t="s">
        <v>684</v>
      </c>
      <c r="F861" s="29">
        <v>1.3275506093262163E-2</v>
      </c>
      <c r="G861" s="30">
        <v>1.5033574269706173E-2</v>
      </c>
    </row>
    <row r="862" spans="2:7" ht="14.4" x14ac:dyDescent="0.3">
      <c r="B862" s="27" t="s">
        <v>685</v>
      </c>
      <c r="C862" s="28" t="s">
        <v>686</v>
      </c>
      <c r="D862" s="28" t="s">
        <v>813</v>
      </c>
      <c r="E862" s="28" t="s">
        <v>814</v>
      </c>
      <c r="F862" s="29">
        <v>1.4683049859141077E-3</v>
      </c>
      <c r="G862" s="30">
        <v>2.9796273327345568E-3</v>
      </c>
    </row>
    <row r="863" spans="2:7" ht="14.4" x14ac:dyDescent="0.3">
      <c r="B863" s="27" t="s">
        <v>685</v>
      </c>
      <c r="C863" s="28" t="s">
        <v>686</v>
      </c>
      <c r="D863" s="28" t="s">
        <v>825</v>
      </c>
      <c r="E863" s="28" t="s">
        <v>826</v>
      </c>
      <c r="F863" s="29">
        <v>1.7723373476213729E-2</v>
      </c>
      <c r="G863" s="30">
        <v>1.3711275537117035E-2</v>
      </c>
    </row>
    <row r="864" spans="2:7" ht="14.4" x14ac:dyDescent="0.3">
      <c r="B864" s="27" t="s">
        <v>685</v>
      </c>
      <c r="C864" s="28" t="s">
        <v>686</v>
      </c>
      <c r="D864" s="28" t="s">
        <v>851</v>
      </c>
      <c r="E864" s="28" t="s">
        <v>852</v>
      </c>
      <c r="F864" s="29">
        <v>3.437696360808927E-2</v>
      </c>
      <c r="G864" s="30">
        <v>3.4903696733815215E-2</v>
      </c>
    </row>
    <row r="865" spans="2:8" ht="14.4" x14ac:dyDescent="0.3">
      <c r="B865" s="27" t="s">
        <v>685</v>
      </c>
      <c r="C865" s="28" t="s">
        <v>686</v>
      </c>
      <c r="D865" s="28" t="s">
        <v>867</v>
      </c>
      <c r="E865" s="28" t="s">
        <v>868</v>
      </c>
      <c r="F865" s="29">
        <v>0.93803572643878252</v>
      </c>
      <c r="G865" s="30">
        <v>0.93337182612662717</v>
      </c>
    </row>
    <row r="866" spans="2:8" ht="14.4" x14ac:dyDescent="0.3">
      <c r="B866" s="27" t="s">
        <v>687</v>
      </c>
      <c r="C866" s="28" t="s">
        <v>688</v>
      </c>
      <c r="D866" s="28" t="s">
        <v>694</v>
      </c>
      <c r="E866" s="28" t="s">
        <v>695</v>
      </c>
      <c r="F866" s="29">
        <v>9.2697228022802954E-3</v>
      </c>
      <c r="G866" s="30">
        <v>1.9806182820275051E-2</v>
      </c>
    </row>
    <row r="867" spans="2:8" ht="14.4" x14ac:dyDescent="0.3">
      <c r="B867" s="27" t="s">
        <v>687</v>
      </c>
      <c r="C867" s="28" t="s">
        <v>688</v>
      </c>
      <c r="D867" s="28" t="s">
        <v>683</v>
      </c>
      <c r="E867" s="28" t="s">
        <v>684</v>
      </c>
      <c r="F867" s="29">
        <v>7.5410413938966662E-3</v>
      </c>
      <c r="G867" s="30">
        <v>3.9116068280068434E-3</v>
      </c>
    </row>
    <row r="868" spans="2:8" ht="14.4" x14ac:dyDescent="0.3">
      <c r="B868" s="27" t="s">
        <v>687</v>
      </c>
      <c r="C868" s="28" t="s">
        <v>688</v>
      </c>
      <c r="D868" s="28" t="s">
        <v>412</v>
      </c>
      <c r="E868" s="28" t="s">
        <v>413</v>
      </c>
      <c r="F868" s="29">
        <v>5.2461875531446085E-3</v>
      </c>
      <c r="G868" s="30">
        <v>5.5196755782517259E-3</v>
      </c>
    </row>
    <row r="869" spans="2:8" ht="14.4" x14ac:dyDescent="0.3">
      <c r="B869" s="27" t="s">
        <v>687</v>
      </c>
      <c r="C869" s="28" t="s">
        <v>688</v>
      </c>
      <c r="D869" s="28" t="s">
        <v>587</v>
      </c>
      <c r="E869" s="28" t="s">
        <v>588</v>
      </c>
      <c r="F869" s="29">
        <v>9.1852172033715148E-3</v>
      </c>
      <c r="G869" s="30">
        <v>2.7753470816409159E-3</v>
      </c>
    </row>
    <row r="870" spans="2:8" ht="14.4" x14ac:dyDescent="0.3">
      <c r="B870" s="27" t="s">
        <v>687</v>
      </c>
      <c r="C870" s="28" t="s">
        <v>688</v>
      </c>
      <c r="D870" s="28" t="s">
        <v>917</v>
      </c>
      <c r="E870" s="28" t="s">
        <v>918</v>
      </c>
      <c r="F870" s="29">
        <v>0.95781546803749495</v>
      </c>
      <c r="G870" s="30">
        <v>0.27741553149529163</v>
      </c>
    </row>
    <row r="871" spans="2:8" ht="14.4" x14ac:dyDescent="0.3">
      <c r="B871" s="27" t="s">
        <v>687</v>
      </c>
      <c r="C871" s="28" t="s">
        <v>688</v>
      </c>
      <c r="D871" s="28" t="s">
        <v>636</v>
      </c>
      <c r="E871" s="28" t="s">
        <v>637</v>
      </c>
      <c r="F871" s="29">
        <v>2.6994018520530268E-3</v>
      </c>
      <c r="G871" s="30">
        <v>1.3386968276150298E-3</v>
      </c>
    </row>
    <row r="872" spans="2:8" ht="14.4" x14ac:dyDescent="0.3">
      <c r="B872" s="27" t="s">
        <v>687</v>
      </c>
      <c r="C872" s="28" t="s">
        <v>688</v>
      </c>
      <c r="D872" s="28" t="s">
        <v>859</v>
      </c>
      <c r="E872" s="28" t="s">
        <v>860</v>
      </c>
      <c r="F872" s="29">
        <v>2.3043493498755827E-2</v>
      </c>
      <c r="G872" s="30">
        <v>1.0734062977522952E-2</v>
      </c>
    </row>
    <row r="873" spans="2:8" ht="14.4" x14ac:dyDescent="0.3">
      <c r="B873" s="27" t="s">
        <v>687</v>
      </c>
      <c r="C873" s="28" t="s">
        <v>688</v>
      </c>
      <c r="D873" s="28" t="s">
        <v>869</v>
      </c>
      <c r="E873" s="28" t="s">
        <v>870</v>
      </c>
      <c r="F873" s="29">
        <v>0.97165857571296499</v>
      </c>
      <c r="G873" s="30">
        <v>0.49242983269554763</v>
      </c>
    </row>
    <row r="874" spans="2:8" ht="14.4" x14ac:dyDescent="0.3">
      <c r="B874" s="27" t="s">
        <v>687</v>
      </c>
      <c r="C874" s="28" t="s">
        <v>688</v>
      </c>
      <c r="D874" s="28" t="s">
        <v>963</v>
      </c>
      <c r="E874" s="28" t="s">
        <v>964</v>
      </c>
      <c r="F874" s="29">
        <v>0.98313622993383876</v>
      </c>
      <c r="G874" s="30">
        <v>0.18606906369584805</v>
      </c>
    </row>
    <row r="875" spans="2:8" ht="14.4" x14ac:dyDescent="0.3">
      <c r="B875" s="27" t="s">
        <v>691</v>
      </c>
      <c r="C875" s="28" t="s">
        <v>692</v>
      </c>
      <c r="D875" s="28" t="s">
        <v>689</v>
      </c>
      <c r="E875" s="28" t="s">
        <v>690</v>
      </c>
      <c r="F875" s="29">
        <v>1.481153701962375E-3</v>
      </c>
      <c r="G875" s="30">
        <v>1.1208624594791941E-3</v>
      </c>
    </row>
    <row r="876" spans="2:8" ht="15" thickBot="1" x14ac:dyDescent="0.35">
      <c r="B876" s="31" t="s">
        <v>691</v>
      </c>
      <c r="C876" s="32" t="s">
        <v>692</v>
      </c>
      <c r="D876" s="32" t="s">
        <v>733</v>
      </c>
      <c r="E876" s="32" t="s">
        <v>734</v>
      </c>
      <c r="F876" s="33">
        <v>0.602887387400032</v>
      </c>
      <c r="G876" s="34">
        <v>0.99887913754052071</v>
      </c>
    </row>
    <row r="877" spans="2:8" x14ac:dyDescent="0.3">
      <c r="H877" s="35"/>
    </row>
  </sheetData>
  <sheetProtection algorithmName="SHA-512" hashValue="sYG25TEbJJBjSHJu2fx0MPWK41mnHzOXGFuMIcY9wSPVk8MDZ4pPAQbpjJ/v2X4tvoNbUJ4e3B+92PH/d31zrg==" saltValue="8BFn2lQGVdAFdALXOioE0A==" spinCount="100000" sheet="1" objects="1" scenarios="1"/>
  <autoFilter ref="B5:G876"/>
  <pageMargins left="0.7" right="0.7" top="0.75" bottom="0.75" header="0.3" footer="0.3"/>
  <pageSetup paperSize="9" scale="52" orientation="portrait" r:id="rId1"/>
  <rowBreaks count="1" manualBreakCount="1">
    <brk id="869"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G32"/>
  <sheetViews>
    <sheetView showGridLines="0" tabSelected="1" zoomScale="90" zoomScaleNormal="90" workbookViewId="0"/>
  </sheetViews>
  <sheetFormatPr defaultColWidth="9.109375" defaultRowHeight="14.4" x14ac:dyDescent="0.3"/>
  <cols>
    <col min="1" max="2" width="4.6640625" style="3" customWidth="1"/>
    <col min="3" max="3" width="51.6640625" style="3" customWidth="1"/>
    <col min="4" max="4" width="25.6640625" style="3" customWidth="1"/>
    <col min="5" max="5" width="38.6640625" style="3" customWidth="1"/>
    <col min="6" max="6" width="9.33203125" style="3" customWidth="1"/>
    <col min="7" max="8" width="4.6640625" style="3" customWidth="1"/>
    <col min="9" max="16384" width="9.109375" style="3"/>
  </cols>
  <sheetData>
    <row r="1" spans="2:7" ht="15" customHeight="1" thickBot="1" x14ac:dyDescent="0.35">
      <c r="C1" s="240"/>
      <c r="D1" s="240"/>
      <c r="E1" s="240"/>
      <c r="F1" s="240"/>
    </row>
    <row r="2" spans="2:7" x14ac:dyDescent="0.3">
      <c r="B2" s="4"/>
      <c r="C2" s="5"/>
      <c r="D2" s="5"/>
      <c r="E2" s="5"/>
      <c r="F2" s="5"/>
      <c r="G2" s="6"/>
    </row>
    <row r="3" spans="2:7" x14ac:dyDescent="0.3">
      <c r="B3" s="7"/>
      <c r="C3" s="8"/>
      <c r="D3" s="8"/>
      <c r="E3" s="8"/>
      <c r="F3" s="8"/>
      <c r="G3" s="9"/>
    </row>
    <row r="4" spans="2:7" x14ac:dyDescent="0.3">
      <c r="B4" s="7"/>
      <c r="C4" s="8"/>
      <c r="D4" s="8"/>
      <c r="E4" s="8"/>
      <c r="F4" s="8"/>
      <c r="G4" s="9"/>
    </row>
    <row r="5" spans="2:7" x14ac:dyDescent="0.3">
      <c r="B5" s="7"/>
      <c r="C5" s="8"/>
      <c r="D5" s="8"/>
      <c r="E5" s="8"/>
      <c r="F5" s="8"/>
      <c r="G5" s="9"/>
    </row>
    <row r="6" spans="2:7" x14ac:dyDescent="0.3">
      <c r="B6" s="7"/>
      <c r="C6" s="8"/>
      <c r="D6" s="8"/>
      <c r="E6" s="8"/>
      <c r="F6" s="8"/>
      <c r="G6" s="9"/>
    </row>
    <row r="7" spans="2:7" x14ac:dyDescent="0.3">
      <c r="B7" s="7"/>
      <c r="C7" s="8"/>
      <c r="D7" s="8"/>
      <c r="E7" s="8"/>
      <c r="F7" s="8"/>
      <c r="G7" s="9"/>
    </row>
    <row r="8" spans="2:7" ht="33.6" x14ac:dyDescent="0.65">
      <c r="B8" s="7"/>
      <c r="C8" s="239" t="s">
        <v>205</v>
      </c>
      <c r="D8" s="239"/>
      <c r="E8" s="239"/>
      <c r="F8" s="239"/>
      <c r="G8" s="9"/>
    </row>
    <row r="9" spans="2:7" ht="25.8" x14ac:dyDescent="0.5">
      <c r="B9" s="7"/>
      <c r="C9" s="243" t="s">
        <v>1143</v>
      </c>
      <c r="D9" s="243"/>
      <c r="E9" s="243"/>
      <c r="F9" s="243"/>
      <c r="G9" s="9"/>
    </row>
    <row r="10" spans="2:7" x14ac:dyDescent="0.3">
      <c r="B10" s="7"/>
      <c r="C10" s="8"/>
      <c r="D10" s="8"/>
      <c r="E10" s="8"/>
      <c r="F10" s="8"/>
      <c r="G10" s="9"/>
    </row>
    <row r="11" spans="2:7" ht="15" customHeight="1" x14ac:dyDescent="0.3">
      <c r="B11" s="7"/>
      <c r="C11" s="246" t="s">
        <v>1729</v>
      </c>
      <c r="D11" s="246"/>
      <c r="E11" s="246"/>
      <c r="F11" s="246"/>
      <c r="G11" s="9"/>
    </row>
    <row r="12" spans="2:7" ht="30" customHeight="1" x14ac:dyDescent="0.3">
      <c r="B12" s="7"/>
      <c r="C12" s="244" t="s">
        <v>1732</v>
      </c>
      <c r="D12" s="245"/>
      <c r="E12" s="245"/>
      <c r="F12" s="245"/>
      <c r="G12" s="9"/>
    </row>
    <row r="13" spans="2:7" ht="45" customHeight="1" x14ac:dyDescent="0.3">
      <c r="B13" s="7"/>
      <c r="C13" s="244" t="s">
        <v>1731</v>
      </c>
      <c r="D13" s="245"/>
      <c r="E13" s="245"/>
      <c r="F13" s="245"/>
      <c r="G13" s="9"/>
    </row>
    <row r="14" spans="2:7" ht="45" customHeight="1" x14ac:dyDescent="0.3">
      <c r="B14" s="7"/>
      <c r="C14" s="244" t="s">
        <v>1730</v>
      </c>
      <c r="D14" s="245"/>
      <c r="E14" s="245"/>
      <c r="F14" s="245"/>
      <c r="G14" s="9"/>
    </row>
    <row r="15" spans="2:7" x14ac:dyDescent="0.3">
      <c r="B15" s="7"/>
      <c r="C15" s="8"/>
      <c r="D15" s="8"/>
      <c r="E15" s="8"/>
      <c r="F15" s="8"/>
      <c r="G15" s="9"/>
    </row>
    <row r="16" spans="2:7" x14ac:dyDescent="0.3">
      <c r="B16" s="7"/>
      <c r="C16" s="202" t="s">
        <v>1728</v>
      </c>
      <c r="D16" s="196"/>
      <c r="E16" s="196"/>
      <c r="F16" s="196"/>
      <c r="G16" s="9"/>
    </row>
    <row r="17" spans="2:7" ht="15.6" x14ac:dyDescent="0.3">
      <c r="B17" s="7"/>
      <c r="C17" s="192" t="s">
        <v>196</v>
      </c>
      <c r="D17" s="192" t="s">
        <v>197</v>
      </c>
      <c r="E17" s="192" t="s">
        <v>198</v>
      </c>
      <c r="F17" s="8"/>
      <c r="G17" s="9"/>
    </row>
    <row r="18" spans="2:7" ht="7.5" customHeight="1" x14ac:dyDescent="0.3">
      <c r="B18" s="7"/>
      <c r="C18" s="187"/>
      <c r="D18" s="187"/>
      <c r="E18" s="187"/>
      <c r="F18" s="186"/>
      <c r="G18" s="9"/>
    </row>
    <row r="19" spans="2:7" ht="15" customHeight="1" x14ac:dyDescent="0.3">
      <c r="B19" s="7"/>
      <c r="C19" s="231" t="s">
        <v>1722</v>
      </c>
      <c r="D19" s="229"/>
      <c r="E19" s="229"/>
      <c r="F19" s="186"/>
      <c r="G19" s="9"/>
    </row>
    <row r="20" spans="2:7" ht="15.6" x14ac:dyDescent="0.3">
      <c r="B20" s="7"/>
      <c r="C20" s="230" t="s">
        <v>199</v>
      </c>
      <c r="D20" s="230" t="s">
        <v>1143</v>
      </c>
      <c r="E20" s="230" t="s">
        <v>1724</v>
      </c>
      <c r="F20" s="8"/>
      <c r="G20" s="9"/>
    </row>
    <row r="21" spans="2:7" ht="7.5" customHeight="1" x14ac:dyDescent="0.3">
      <c r="B21" s="7"/>
      <c r="C21" s="229"/>
      <c r="D21" s="229"/>
      <c r="E21" s="229"/>
      <c r="F21" s="186"/>
      <c r="G21" s="9"/>
    </row>
    <row r="22" spans="2:7" ht="15" customHeight="1" x14ac:dyDescent="0.3">
      <c r="B22" s="7"/>
      <c r="C22" s="231" t="s">
        <v>1723</v>
      </c>
      <c r="D22" s="229"/>
      <c r="E22" s="229"/>
      <c r="F22" s="186"/>
      <c r="G22" s="9"/>
    </row>
    <row r="23" spans="2:7" ht="15.6" x14ac:dyDescent="0.3">
      <c r="B23" s="7"/>
      <c r="C23" s="230" t="s">
        <v>204</v>
      </c>
      <c r="D23" s="230" t="s">
        <v>1721</v>
      </c>
      <c r="E23" s="230" t="s">
        <v>202</v>
      </c>
      <c r="F23" s="8"/>
      <c r="G23" s="9"/>
    </row>
    <row r="24" spans="2:7" ht="15.6" x14ac:dyDescent="0.3">
      <c r="B24" s="7"/>
      <c r="C24" s="230" t="s">
        <v>1136</v>
      </c>
      <c r="D24" s="230" t="s">
        <v>1721</v>
      </c>
      <c r="E24" s="230" t="s">
        <v>200</v>
      </c>
      <c r="F24" s="8"/>
      <c r="G24" s="9"/>
    </row>
    <row r="25" spans="2:7" ht="15.6" x14ac:dyDescent="0.3">
      <c r="B25" s="7"/>
      <c r="C25" s="230" t="s">
        <v>201</v>
      </c>
      <c r="D25" s="230" t="s">
        <v>1697</v>
      </c>
      <c r="E25" s="230" t="s">
        <v>202</v>
      </c>
      <c r="F25" s="8"/>
      <c r="G25" s="9"/>
    </row>
    <row r="26" spans="2:7" ht="15.6" x14ac:dyDescent="0.3">
      <c r="B26" s="7"/>
      <c r="C26" s="230" t="s">
        <v>203</v>
      </c>
      <c r="D26" s="230" t="s">
        <v>1697</v>
      </c>
      <c r="E26" s="230" t="s">
        <v>202</v>
      </c>
      <c r="F26" s="8"/>
      <c r="G26" s="9"/>
    </row>
    <row r="27" spans="2:7" x14ac:dyDescent="0.3">
      <c r="B27" s="7"/>
      <c r="C27" s="8"/>
      <c r="D27" s="8"/>
      <c r="E27" s="8"/>
      <c r="F27" s="8"/>
      <c r="G27" s="9"/>
    </row>
    <row r="28" spans="2:7" x14ac:dyDescent="0.3">
      <c r="B28" s="7"/>
      <c r="C28" s="202" t="s">
        <v>1727</v>
      </c>
      <c r="D28" s="8"/>
      <c r="E28" s="8"/>
      <c r="F28" s="8"/>
      <c r="G28" s="9"/>
    </row>
    <row r="29" spans="2:7" ht="45" customHeight="1" x14ac:dyDescent="0.3">
      <c r="B29" s="7"/>
      <c r="C29" s="244" t="s">
        <v>1726</v>
      </c>
      <c r="D29" s="245"/>
      <c r="E29" s="245"/>
      <c r="F29" s="245"/>
      <c r="G29" s="9"/>
    </row>
    <row r="30" spans="2:7" ht="30" customHeight="1" x14ac:dyDescent="0.3">
      <c r="B30" s="7"/>
      <c r="C30" s="245" t="s">
        <v>2001</v>
      </c>
      <c r="D30" s="245"/>
      <c r="E30" s="245"/>
      <c r="F30" s="245"/>
      <c r="G30" s="9"/>
    </row>
    <row r="31" spans="2:7" x14ac:dyDescent="0.3">
      <c r="B31" s="7"/>
      <c r="C31" s="241" t="s">
        <v>1725</v>
      </c>
      <c r="D31" s="242"/>
      <c r="E31" s="242"/>
      <c r="F31" s="242"/>
      <c r="G31" s="9"/>
    </row>
    <row r="32" spans="2:7" ht="15" thickBot="1" x14ac:dyDescent="0.35">
      <c r="B32" s="10"/>
      <c r="C32" s="11"/>
      <c r="D32" s="11"/>
      <c r="E32" s="11"/>
      <c r="F32" s="11"/>
      <c r="G32" s="12"/>
    </row>
  </sheetData>
  <sheetProtection algorithmName="SHA-512" hashValue="zVAL0kRNvJw8OhcxJNoBQ7Pl6JqvTchNuXSMli/8M6KBG1BZS0pT5yd1sK3qinwirkgLraHTTt45//YqL0E+ig==" saltValue="IOYX+rvyhXjPiQBVQM6pdA==" spinCount="100000" sheet="1" objects="1" scenarios="1"/>
  <mergeCells count="10">
    <mergeCell ref="C8:F8"/>
    <mergeCell ref="C1:F1"/>
    <mergeCell ref="C31:F31"/>
    <mergeCell ref="C9:F9"/>
    <mergeCell ref="C12:F12"/>
    <mergeCell ref="C13:F13"/>
    <mergeCell ref="C14:F14"/>
    <mergeCell ref="C29:F29"/>
    <mergeCell ref="C30:F30"/>
    <mergeCell ref="C11:F11"/>
  </mergeCells>
  <pageMargins left="0.7" right="0.7" top="0.75" bottom="0.75" header="0.3" footer="0.3"/>
  <pageSetup paperSize="9"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E42"/>
  <sheetViews>
    <sheetView showGridLines="0" zoomScale="90" zoomScaleNormal="90" workbookViewId="0"/>
  </sheetViews>
  <sheetFormatPr defaultRowHeight="14.4" x14ac:dyDescent="0.3"/>
  <cols>
    <col min="1" max="1" width="4.6640625" customWidth="1"/>
    <col min="2" max="2" width="3.44140625" style="228" customWidth="1"/>
    <col min="3" max="3" width="32.6640625" customWidth="1"/>
    <col min="4" max="4" width="2" style="228" bestFit="1" customWidth="1"/>
    <col min="5" max="5" width="91.88671875" customWidth="1"/>
    <col min="6" max="6" width="4.6640625" customWidth="1"/>
  </cols>
  <sheetData>
    <row r="1" spans="2:5" ht="25.8" x14ac:dyDescent="0.5">
      <c r="B1" s="236" t="s">
        <v>206</v>
      </c>
      <c r="C1" s="236"/>
      <c r="D1" s="236"/>
      <c r="E1" s="236"/>
    </row>
    <row r="3" spans="2:5" x14ac:dyDescent="0.3">
      <c r="B3" s="190"/>
      <c r="C3" s="190" t="s">
        <v>208</v>
      </c>
      <c r="D3" s="190"/>
      <c r="E3" s="191" t="s">
        <v>207</v>
      </c>
    </row>
    <row r="4" spans="2:5" ht="6" customHeight="1" x14ac:dyDescent="0.3"/>
    <row r="5" spans="2:5" s="228" customFormat="1" ht="21.6" customHeight="1" thickBot="1" x14ac:dyDescent="0.45">
      <c r="B5" s="233" t="s">
        <v>2002</v>
      </c>
      <c r="C5" s="233"/>
      <c r="D5" s="233"/>
      <c r="E5" s="234"/>
    </row>
    <row r="6" spans="2:5" s="228" customFormat="1" ht="6" customHeight="1" x14ac:dyDescent="0.3"/>
    <row r="7" spans="2:5" s="215" customFormat="1" x14ac:dyDescent="0.3">
      <c r="B7" s="238">
        <v>1</v>
      </c>
      <c r="C7" s="188" t="s">
        <v>1734</v>
      </c>
      <c r="D7" s="188"/>
      <c r="E7" s="237" t="s">
        <v>1735</v>
      </c>
    </row>
    <row r="8" spans="2:5" s="215" customFormat="1" x14ac:dyDescent="0.3">
      <c r="B8" s="189"/>
      <c r="C8" s="189"/>
      <c r="D8" s="189"/>
      <c r="E8" s="189" t="s">
        <v>1736</v>
      </c>
    </row>
    <row r="9" spans="2:5" s="215" customFormat="1" x14ac:dyDescent="0.3">
      <c r="B9" s="228"/>
      <c r="D9" s="228"/>
    </row>
    <row r="10" spans="2:5" x14ac:dyDescent="0.3">
      <c r="B10" s="238">
        <v>2</v>
      </c>
      <c r="C10" s="188" t="s">
        <v>1025</v>
      </c>
      <c r="D10" s="188"/>
      <c r="E10" s="237" t="s">
        <v>1026</v>
      </c>
    </row>
    <row r="11" spans="2:5" x14ac:dyDescent="0.3">
      <c r="B11" s="189"/>
      <c r="C11" s="189"/>
      <c r="D11" s="189"/>
      <c r="E11" s="189" t="s">
        <v>1027</v>
      </c>
    </row>
    <row r="13" spans="2:5" x14ac:dyDescent="0.3">
      <c r="B13" s="238">
        <v>3</v>
      </c>
      <c r="C13" s="188" t="s">
        <v>1085</v>
      </c>
      <c r="D13" s="188"/>
      <c r="E13" s="237" t="s">
        <v>900</v>
      </c>
    </row>
    <row r="14" spans="2:5" x14ac:dyDescent="0.3">
      <c r="B14" s="189"/>
      <c r="C14" s="189"/>
      <c r="D14" s="189"/>
      <c r="E14" s="189" t="s">
        <v>1089</v>
      </c>
    </row>
    <row r="15" spans="2:5" s="178" customFormat="1" x14ac:dyDescent="0.3">
      <c r="B15" s="228"/>
      <c r="D15" s="228"/>
    </row>
    <row r="16" spans="2:5" s="197" customFormat="1" x14ac:dyDescent="0.3">
      <c r="B16" s="238">
        <v>4</v>
      </c>
      <c r="C16" s="188" t="s">
        <v>1082</v>
      </c>
      <c r="D16" s="188"/>
      <c r="E16" s="237" t="s">
        <v>1096</v>
      </c>
    </row>
    <row r="17" spans="2:5" s="197" customFormat="1" x14ac:dyDescent="0.3">
      <c r="B17" s="189"/>
      <c r="C17" s="189"/>
      <c r="D17" s="189"/>
      <c r="E17" s="189" t="s">
        <v>1090</v>
      </c>
    </row>
    <row r="18" spans="2:5" s="197" customFormat="1" x14ac:dyDescent="0.3">
      <c r="B18" s="228"/>
      <c r="C18"/>
      <c r="D18" s="228"/>
      <c r="E18"/>
    </row>
    <row r="19" spans="2:5" s="228" customFormat="1" ht="18.600000000000001" thickBot="1" x14ac:dyDescent="0.4">
      <c r="B19" s="235" t="s">
        <v>2003</v>
      </c>
      <c r="C19" s="234"/>
      <c r="D19" s="234"/>
      <c r="E19" s="234"/>
    </row>
    <row r="20" spans="2:5" s="228" customFormat="1" ht="6" customHeight="1" x14ac:dyDescent="0.3"/>
    <row r="21" spans="2:5" x14ac:dyDescent="0.3">
      <c r="B21" s="193" t="s">
        <v>2004</v>
      </c>
      <c r="C21" s="193" t="s">
        <v>1028</v>
      </c>
      <c r="D21" s="195">
        <v>1</v>
      </c>
      <c r="E21" s="232" t="s">
        <v>1040</v>
      </c>
    </row>
    <row r="22" spans="2:5" x14ac:dyDescent="0.3">
      <c r="B22" s="194"/>
      <c r="C22" s="194"/>
      <c r="D22" s="194"/>
      <c r="E22" s="194" t="s">
        <v>1029</v>
      </c>
    </row>
    <row r="24" spans="2:5" s="173" customFormat="1" x14ac:dyDescent="0.3">
      <c r="B24" s="193" t="s">
        <v>2005</v>
      </c>
      <c r="C24" s="193" t="s">
        <v>1080</v>
      </c>
      <c r="D24" s="195">
        <v>1</v>
      </c>
      <c r="E24" s="232" t="s">
        <v>1141</v>
      </c>
    </row>
    <row r="25" spans="2:5" s="173" customFormat="1" x14ac:dyDescent="0.3">
      <c r="B25" s="194"/>
      <c r="C25" s="194"/>
      <c r="D25" s="194"/>
      <c r="E25" s="194" t="s">
        <v>1142</v>
      </c>
    </row>
    <row r="26" spans="2:5" x14ac:dyDescent="0.3">
      <c r="B26" s="195"/>
      <c r="C26" s="195"/>
      <c r="D26" s="195">
        <v>2</v>
      </c>
      <c r="E26" s="232" t="s">
        <v>1091</v>
      </c>
    </row>
    <row r="27" spans="2:5" x14ac:dyDescent="0.3">
      <c r="B27" s="194"/>
      <c r="C27" s="194"/>
      <c r="D27" s="194"/>
      <c r="E27" s="194" t="s">
        <v>1105</v>
      </c>
    </row>
    <row r="28" spans="2:5" x14ac:dyDescent="0.3">
      <c r="B28" s="194"/>
      <c r="C28" s="194"/>
      <c r="D28" s="195">
        <v>3</v>
      </c>
      <c r="E28" s="232" t="s">
        <v>1092</v>
      </c>
    </row>
    <row r="29" spans="2:5" x14ac:dyDescent="0.3">
      <c r="B29" s="194"/>
      <c r="C29" s="194"/>
      <c r="D29" s="194"/>
      <c r="E29" s="194" t="s">
        <v>1086</v>
      </c>
    </row>
    <row r="31" spans="2:5" x14ac:dyDescent="0.3">
      <c r="B31" s="193" t="s">
        <v>2006</v>
      </c>
      <c r="C31" s="193" t="s">
        <v>1081</v>
      </c>
      <c r="D31" s="195">
        <v>1</v>
      </c>
      <c r="E31" s="232" t="s">
        <v>1093</v>
      </c>
    </row>
    <row r="32" spans="2:5" x14ac:dyDescent="0.3">
      <c r="B32" s="194"/>
      <c r="C32" s="194"/>
      <c r="D32" s="194"/>
      <c r="E32" s="194" t="s">
        <v>1087</v>
      </c>
    </row>
    <row r="33" spans="2:5" x14ac:dyDescent="0.3">
      <c r="B33" s="194"/>
      <c r="C33" s="194"/>
      <c r="D33" s="195">
        <v>2</v>
      </c>
      <c r="E33" s="232" t="s">
        <v>1094</v>
      </c>
    </row>
    <row r="34" spans="2:5" x14ac:dyDescent="0.3">
      <c r="B34" s="194"/>
      <c r="C34" s="194"/>
      <c r="D34" s="194"/>
      <c r="E34" s="194" t="s">
        <v>1088</v>
      </c>
    </row>
    <row r="36" spans="2:5" x14ac:dyDescent="0.3">
      <c r="B36" s="193" t="s">
        <v>2007</v>
      </c>
      <c r="C36" s="193" t="s">
        <v>1084</v>
      </c>
      <c r="D36" s="195">
        <v>1</v>
      </c>
      <c r="E36" s="232" t="s">
        <v>1095</v>
      </c>
    </row>
    <row r="37" spans="2:5" x14ac:dyDescent="0.3">
      <c r="B37" s="194"/>
      <c r="C37" s="194"/>
      <c r="D37" s="194"/>
      <c r="E37" s="194" t="s">
        <v>1984</v>
      </c>
    </row>
    <row r="38" spans="2:5" x14ac:dyDescent="0.3">
      <c r="B38" s="194"/>
      <c r="C38" s="194"/>
      <c r="D38" s="195">
        <v>2</v>
      </c>
      <c r="E38" s="232" t="s">
        <v>1047</v>
      </c>
    </row>
    <row r="39" spans="2:5" x14ac:dyDescent="0.3">
      <c r="B39" s="194"/>
      <c r="C39" s="194"/>
      <c r="D39" s="194"/>
      <c r="E39" s="194" t="s">
        <v>1985</v>
      </c>
    </row>
    <row r="41" spans="2:5" x14ac:dyDescent="0.3">
      <c r="B41" s="193" t="s">
        <v>2008</v>
      </c>
      <c r="C41" s="193" t="s">
        <v>1083</v>
      </c>
      <c r="D41" s="195">
        <v>1</v>
      </c>
      <c r="E41" s="232" t="s">
        <v>1083</v>
      </c>
    </row>
    <row r="42" spans="2:5" x14ac:dyDescent="0.3">
      <c r="B42" s="194"/>
      <c r="C42" s="194"/>
      <c r="D42" s="194"/>
      <c r="E42" s="194" t="s">
        <v>1097</v>
      </c>
    </row>
  </sheetData>
  <sheetProtection algorithmName="SHA-512" hashValue="nLsBzZp2SBQOG+1V3Zc3a/EHi4XB9V+kCjD6skU98L3iAEruuqmeJAwrsE9JfrpKbNAABoKeg4dkrWdvyO8W4Q==" saltValue="XENxzRCd5A/HD31JbL5J8A==" spinCount="100000" sheet="1" objects="1" scenarios="1"/>
  <hyperlinks>
    <hyperlink ref="E3" location="Cover!A1" display="Cover"/>
    <hyperlink ref="E10" location="'2_Nat Conditions &amp; s75'!A1" display="Nat Conditions &amp; s75"/>
    <hyperlink ref="E21" location="'A1_NEA and DTOC Trends'!A1" display="NEA and DTOC Trends"/>
    <hyperlink ref="E26" location="'B2_NEA Performance'!A1" display="NEA Performance"/>
    <hyperlink ref="E28" location="'B3_NEA Performance (Rate)'!A1" display="NEA Performance (Rate)"/>
    <hyperlink ref="E31" location="'C1_DTOC Performance'!A1" display="DTOC Performance"/>
    <hyperlink ref="E33" location="'C2_DTOC Performance (Rate)'!A1" display="DTOC Performance (Rate)"/>
    <hyperlink ref="E36" location="'D1_Res Adms Performance'!A1" display="Res Adms Performance"/>
    <hyperlink ref="E38" location="'D2_Reablement Performance'!A1" display="Reablement Performance"/>
    <hyperlink ref="E13" location="'3_Metrics'!A1" display="Metrics"/>
    <hyperlink ref="E16" location="'4_HICM'!A1" display="HICM"/>
    <hyperlink ref="E41" location="'E1_CCG - HWB Mapping'!A1" display="CCG - HWB Mapping"/>
    <hyperlink ref="E24" location="'B1_NEA Length of Stay'!A1" display="NEA Length of Stay Admissions"/>
    <hyperlink ref="E7" location="'1_Notes'!A1" display="Notes"/>
  </hyperlinks>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79998168889431442"/>
  </sheetPr>
  <dimension ref="A1:M48"/>
  <sheetViews>
    <sheetView showGridLines="0" workbookViewId="0"/>
  </sheetViews>
  <sheetFormatPr defaultRowHeight="14.4" x14ac:dyDescent="0.3"/>
  <cols>
    <col min="1" max="1" width="4.6640625" customWidth="1"/>
    <col min="3" max="3" width="37.6640625" customWidth="1"/>
    <col min="4" max="12" width="10.6640625" customWidth="1"/>
    <col min="13" max="14" width="4.6640625" customWidth="1"/>
  </cols>
  <sheetData>
    <row r="1" spans="1:13" ht="21" x14ac:dyDescent="0.4">
      <c r="A1" s="36"/>
      <c r="B1" s="254" t="s">
        <v>1735</v>
      </c>
      <c r="C1" s="254"/>
      <c r="D1" s="254"/>
      <c r="E1" s="254"/>
      <c r="F1" s="254"/>
      <c r="G1" s="254"/>
      <c r="H1" s="254"/>
      <c r="I1" s="254"/>
      <c r="J1" s="254"/>
      <c r="K1" s="36"/>
      <c r="L1" s="36"/>
      <c r="M1" s="36"/>
    </row>
    <row r="2" spans="1:13" x14ac:dyDescent="0.3">
      <c r="A2" s="36"/>
      <c r="B2" s="250"/>
      <c r="C2" s="250"/>
      <c r="D2" s="250"/>
      <c r="E2" s="250"/>
      <c r="F2" s="250"/>
      <c r="G2" s="250"/>
      <c r="H2" s="250"/>
      <c r="I2" s="250"/>
      <c r="J2" s="250"/>
      <c r="K2" s="36"/>
      <c r="L2" s="36"/>
      <c r="M2" s="36"/>
    </row>
    <row r="3" spans="1:13" s="215" customFormat="1" x14ac:dyDescent="0.3"/>
    <row r="4" spans="1:13" s="215" customFormat="1" x14ac:dyDescent="0.3">
      <c r="B4" s="214" t="s">
        <v>1733</v>
      </c>
      <c r="C4" s="214"/>
    </row>
    <row r="6" spans="1:13" x14ac:dyDescent="0.3">
      <c r="B6" s="255" t="s">
        <v>1737</v>
      </c>
      <c r="C6" s="255"/>
    </row>
    <row r="7" spans="1:13" ht="15" customHeight="1" x14ac:dyDescent="0.3">
      <c r="B7" s="217"/>
      <c r="C7" s="218" t="s">
        <v>897</v>
      </c>
      <c r="D7" s="247" t="s">
        <v>1994</v>
      </c>
      <c r="E7" s="248"/>
      <c r="F7" s="248"/>
      <c r="G7" s="248"/>
      <c r="H7" s="248"/>
      <c r="I7" s="248"/>
      <c r="J7" s="248"/>
      <c r="K7" s="248"/>
      <c r="L7" s="249"/>
    </row>
    <row r="8" spans="1:13" ht="15" customHeight="1" x14ac:dyDescent="0.3">
      <c r="B8" s="217"/>
      <c r="C8" s="218" t="s">
        <v>1740</v>
      </c>
      <c r="D8" s="247" t="s">
        <v>1986</v>
      </c>
      <c r="E8" s="248"/>
      <c r="F8" s="248"/>
      <c r="G8" s="248"/>
      <c r="H8" s="248"/>
      <c r="I8" s="248"/>
      <c r="J8" s="248"/>
      <c r="K8" s="248"/>
      <c r="L8" s="249"/>
    </row>
    <row r="11" spans="1:13" x14ac:dyDescent="0.3">
      <c r="B11" s="255" t="s">
        <v>900</v>
      </c>
      <c r="C11" s="255"/>
    </row>
    <row r="12" spans="1:13" ht="30" customHeight="1" x14ac:dyDescent="0.3">
      <c r="B12" s="217"/>
      <c r="C12" s="218" t="s">
        <v>1049</v>
      </c>
      <c r="D12" s="251" t="s">
        <v>1987</v>
      </c>
      <c r="E12" s="252"/>
      <c r="F12" s="252"/>
      <c r="G12" s="252"/>
      <c r="H12" s="252"/>
      <c r="I12" s="252"/>
      <c r="J12" s="252"/>
      <c r="K12" s="252"/>
      <c r="L12" s="253"/>
    </row>
    <row r="13" spans="1:13" ht="30" customHeight="1" x14ac:dyDescent="0.3">
      <c r="B13" s="217"/>
      <c r="C13" s="218" t="s">
        <v>1050</v>
      </c>
      <c r="D13" s="251" t="s">
        <v>1988</v>
      </c>
      <c r="E13" s="252"/>
      <c r="F13" s="252"/>
      <c r="G13" s="252"/>
      <c r="H13" s="252"/>
      <c r="I13" s="252"/>
      <c r="J13" s="252"/>
      <c r="K13" s="252"/>
      <c r="L13" s="253"/>
    </row>
    <row r="14" spans="1:13" ht="30" customHeight="1" x14ac:dyDescent="0.3">
      <c r="B14" s="217"/>
      <c r="C14" s="218" t="s">
        <v>891</v>
      </c>
      <c r="D14" s="251" t="s">
        <v>1989</v>
      </c>
      <c r="E14" s="252"/>
      <c r="F14" s="252"/>
      <c r="G14" s="252"/>
      <c r="H14" s="252"/>
      <c r="I14" s="252"/>
      <c r="J14" s="252"/>
      <c r="K14" s="252"/>
      <c r="L14" s="253"/>
    </row>
    <row r="15" spans="1:13" ht="30" customHeight="1" x14ac:dyDescent="0.3">
      <c r="B15" s="217"/>
      <c r="C15" s="218" t="s">
        <v>892</v>
      </c>
      <c r="D15" s="251" t="s">
        <v>1990</v>
      </c>
      <c r="E15" s="252"/>
      <c r="F15" s="252"/>
      <c r="G15" s="252"/>
      <c r="H15" s="252"/>
      <c r="I15" s="252"/>
      <c r="J15" s="252"/>
      <c r="K15" s="252"/>
      <c r="L15" s="253"/>
    </row>
    <row r="17" spans="2:12" x14ac:dyDescent="0.3">
      <c r="B17" s="255" t="s">
        <v>1158</v>
      </c>
      <c r="C17" s="255"/>
    </row>
    <row r="18" spans="2:12" ht="30" customHeight="1" x14ac:dyDescent="0.3">
      <c r="C18" s="218" t="s">
        <v>1059</v>
      </c>
      <c r="D18" s="247" t="s">
        <v>1995</v>
      </c>
      <c r="E18" s="248"/>
      <c r="F18" s="248"/>
      <c r="G18" s="248"/>
      <c r="H18" s="248"/>
      <c r="I18" s="248"/>
      <c r="J18" s="248"/>
      <c r="K18" s="248"/>
      <c r="L18" s="249"/>
    </row>
    <row r="19" spans="2:12" ht="30" customHeight="1" x14ac:dyDescent="0.3">
      <c r="C19" s="218" t="s">
        <v>1060</v>
      </c>
      <c r="D19" s="247" t="s">
        <v>1996</v>
      </c>
      <c r="E19" s="248"/>
      <c r="F19" s="248"/>
      <c r="G19" s="248"/>
      <c r="H19" s="248"/>
      <c r="I19" s="248"/>
      <c r="J19" s="248"/>
      <c r="K19" s="248"/>
      <c r="L19" s="249"/>
    </row>
    <row r="20" spans="2:12" ht="30" customHeight="1" x14ac:dyDescent="0.3">
      <c r="C20" s="218" t="s">
        <v>1739</v>
      </c>
      <c r="D20" s="247" t="s">
        <v>1997</v>
      </c>
      <c r="E20" s="248"/>
      <c r="F20" s="248"/>
      <c r="G20" s="248"/>
      <c r="H20" s="248"/>
      <c r="I20" s="248"/>
      <c r="J20" s="248"/>
      <c r="K20" s="248"/>
      <c r="L20" s="249"/>
    </row>
    <row r="21" spans="2:12" ht="30" customHeight="1" x14ac:dyDescent="0.3">
      <c r="C21" s="218" t="s">
        <v>1738</v>
      </c>
      <c r="D21" s="247" t="s">
        <v>1991</v>
      </c>
      <c r="E21" s="248"/>
      <c r="F21" s="248"/>
      <c r="G21" s="248"/>
      <c r="H21" s="248"/>
      <c r="I21" s="248"/>
      <c r="J21" s="248"/>
      <c r="K21" s="248"/>
      <c r="L21" s="249"/>
    </row>
    <row r="22" spans="2:12" ht="30" customHeight="1" x14ac:dyDescent="0.3">
      <c r="C22" s="218" t="s">
        <v>1063</v>
      </c>
      <c r="D22" s="247" t="s">
        <v>1992</v>
      </c>
      <c r="E22" s="248"/>
      <c r="F22" s="248"/>
      <c r="G22" s="248"/>
      <c r="H22" s="248"/>
      <c r="I22" s="248"/>
      <c r="J22" s="248"/>
      <c r="K22" s="248"/>
      <c r="L22" s="249"/>
    </row>
    <row r="23" spans="2:12" ht="30" customHeight="1" x14ac:dyDescent="0.3">
      <c r="C23" s="218" t="s">
        <v>1064</v>
      </c>
      <c r="D23" s="247" t="s">
        <v>1998</v>
      </c>
      <c r="E23" s="248"/>
      <c r="F23" s="248"/>
      <c r="G23" s="248"/>
      <c r="H23" s="248"/>
      <c r="I23" s="248"/>
      <c r="J23" s="248"/>
      <c r="K23" s="248"/>
      <c r="L23" s="249"/>
    </row>
    <row r="24" spans="2:12" ht="30" customHeight="1" x14ac:dyDescent="0.3">
      <c r="C24" s="218" t="s">
        <v>1065</v>
      </c>
      <c r="D24" s="247" t="s">
        <v>1999</v>
      </c>
      <c r="E24" s="248"/>
      <c r="F24" s="248"/>
      <c r="G24" s="248"/>
      <c r="H24" s="248"/>
      <c r="I24" s="248"/>
      <c r="J24" s="248"/>
      <c r="K24" s="248"/>
      <c r="L24" s="249"/>
    </row>
    <row r="25" spans="2:12" ht="30" customHeight="1" x14ac:dyDescent="0.3">
      <c r="C25" s="218" t="s">
        <v>1066</v>
      </c>
      <c r="D25" s="247" t="s">
        <v>2000</v>
      </c>
      <c r="E25" s="248"/>
      <c r="F25" s="248"/>
      <c r="G25" s="248"/>
      <c r="H25" s="248"/>
      <c r="I25" s="248"/>
      <c r="J25" s="248"/>
      <c r="K25" s="248"/>
      <c r="L25" s="249"/>
    </row>
    <row r="26" spans="2:12" ht="30" customHeight="1" x14ac:dyDescent="0.3">
      <c r="C26" s="218" t="s">
        <v>1067</v>
      </c>
      <c r="D26" s="247" t="s">
        <v>1993</v>
      </c>
      <c r="E26" s="248"/>
      <c r="F26" s="248"/>
      <c r="G26" s="248"/>
      <c r="H26" s="248"/>
      <c r="I26" s="248"/>
      <c r="J26" s="248"/>
      <c r="K26" s="248"/>
      <c r="L26" s="249"/>
    </row>
    <row r="27" spans="2:12" x14ac:dyDescent="0.3">
      <c r="C27" s="3"/>
    </row>
    <row r="28" spans="2:12" x14ac:dyDescent="0.3">
      <c r="C28" s="3"/>
    </row>
    <row r="29" spans="2:12" x14ac:dyDescent="0.3">
      <c r="B29" t="s">
        <v>1741</v>
      </c>
      <c r="C29" s="3"/>
    </row>
    <row r="30" spans="2:12" x14ac:dyDescent="0.3">
      <c r="C30" s="3"/>
    </row>
    <row r="31" spans="2:12" x14ac:dyDescent="0.3">
      <c r="C31" s="3"/>
    </row>
    <row r="32" spans="2:12" x14ac:dyDescent="0.3">
      <c r="C32" s="3"/>
    </row>
    <row r="33" spans="3:3" x14ac:dyDescent="0.3">
      <c r="C33" s="3"/>
    </row>
    <row r="34" spans="3:3" x14ac:dyDescent="0.3">
      <c r="C34" s="3"/>
    </row>
    <row r="35" spans="3:3" x14ac:dyDescent="0.3">
      <c r="C35" s="3"/>
    </row>
    <row r="36" spans="3:3" x14ac:dyDescent="0.3">
      <c r="C36" s="3"/>
    </row>
    <row r="37" spans="3:3" x14ac:dyDescent="0.3">
      <c r="C37" s="3"/>
    </row>
    <row r="38" spans="3:3" x14ac:dyDescent="0.3">
      <c r="C38" s="3"/>
    </row>
    <row r="39" spans="3:3" x14ac:dyDescent="0.3">
      <c r="C39" s="3"/>
    </row>
    <row r="40" spans="3:3" x14ac:dyDescent="0.3">
      <c r="C40" s="3"/>
    </row>
    <row r="41" spans="3:3" x14ac:dyDescent="0.3">
      <c r="C41" s="3"/>
    </row>
    <row r="42" spans="3:3" x14ac:dyDescent="0.3">
      <c r="C42" s="3"/>
    </row>
    <row r="43" spans="3:3" x14ac:dyDescent="0.3">
      <c r="C43" s="3"/>
    </row>
    <row r="44" spans="3:3" x14ac:dyDescent="0.3">
      <c r="C44" s="3"/>
    </row>
    <row r="45" spans="3:3" x14ac:dyDescent="0.3">
      <c r="C45" s="3"/>
    </row>
    <row r="46" spans="3:3" x14ac:dyDescent="0.3">
      <c r="C46" s="3"/>
    </row>
    <row r="47" spans="3:3" x14ac:dyDescent="0.3">
      <c r="C47" s="3"/>
    </row>
    <row r="48" spans="3:3" x14ac:dyDescent="0.3">
      <c r="C48" s="3"/>
    </row>
  </sheetData>
  <sheetProtection algorithmName="SHA-512" hashValue="0gnMwBOPYlsch7z2JRu+1lMVSKhwJoxbYuIE+DLB8kLuoNDR3AfAINlr/rKzNQzSansHwaE4x1bhmSuZD4TkyA==" saltValue="RkoWSMu4RQILu7CoSEeGCQ==" spinCount="100000" sheet="1" objects="1" scenarios="1"/>
  <mergeCells count="20">
    <mergeCell ref="B1:J1"/>
    <mergeCell ref="B6:C6"/>
    <mergeCell ref="B11:C11"/>
    <mergeCell ref="B17:C17"/>
    <mergeCell ref="D26:L26"/>
    <mergeCell ref="B2:J2"/>
    <mergeCell ref="D20:L20"/>
    <mergeCell ref="D21:L21"/>
    <mergeCell ref="D22:L22"/>
    <mergeCell ref="D23:L23"/>
    <mergeCell ref="D24:L24"/>
    <mergeCell ref="D25:L25"/>
    <mergeCell ref="D7:L7"/>
    <mergeCell ref="D8:L8"/>
    <mergeCell ref="D12:L12"/>
    <mergeCell ref="D13:L13"/>
    <mergeCell ref="D14:L14"/>
    <mergeCell ref="D15:L15"/>
    <mergeCell ref="D18:L18"/>
    <mergeCell ref="D19:L19"/>
  </mergeCells>
  <hyperlinks>
    <hyperlink ref="B6:C6" location="'Nat Conditions &amp; s75'!A1" display="National Condition &amp; Section 75"/>
    <hyperlink ref="B11:C11" location="Metrics!A1" display="Metrics"/>
    <hyperlink ref="B17:C17" location="HICM!A1" display="High Impact Change Models"/>
    <hyperlink ref="B4:C4" location="Contents!A1" display="&lt;&lt; Contents"/>
  </hyperlinks>
  <pageMargins left="0.7" right="0.7" top="0.75" bottom="0.75" header="0.3" footer="0.3"/>
  <pageSetup paperSize="9"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AM155"/>
  <sheetViews>
    <sheetView workbookViewId="0">
      <selection activeCell="A5" sqref="A5"/>
    </sheetView>
  </sheetViews>
  <sheetFormatPr defaultRowHeight="14.4" x14ac:dyDescent="0.3"/>
  <cols>
    <col min="1" max="7" width="9.109375" style="215"/>
  </cols>
  <sheetData>
    <row r="1" spans="1:39" x14ac:dyDescent="0.3">
      <c r="A1" s="83" t="s">
        <v>1978</v>
      </c>
    </row>
    <row r="2" spans="1:39" s="215" customFormat="1" ht="15.6" x14ac:dyDescent="0.3">
      <c r="A2" s="256" t="s">
        <v>1735</v>
      </c>
      <c r="B2" s="257"/>
      <c r="C2" s="257"/>
      <c r="D2" s="257"/>
      <c r="E2" s="257"/>
      <c r="F2" s="257"/>
      <c r="G2" s="257"/>
      <c r="H2" s="256" t="s">
        <v>1982</v>
      </c>
      <c r="I2" s="257"/>
      <c r="J2" s="257"/>
      <c r="K2" s="257"/>
      <c r="L2" s="257"/>
      <c r="M2" s="257"/>
      <c r="N2" s="257"/>
      <c r="O2" s="257"/>
      <c r="P2" s="257"/>
      <c r="Q2" s="257"/>
      <c r="R2" s="257"/>
      <c r="S2" s="257"/>
      <c r="T2" s="257"/>
      <c r="U2" s="257"/>
      <c r="V2" s="257"/>
      <c r="W2" s="258"/>
      <c r="X2" s="256" t="s">
        <v>1983</v>
      </c>
      <c r="Y2" s="257"/>
      <c r="Z2" s="257"/>
      <c r="AA2" s="257"/>
      <c r="AB2" s="257"/>
      <c r="AC2" s="257"/>
      <c r="AD2" s="257"/>
      <c r="AE2" s="257"/>
      <c r="AF2" s="257"/>
      <c r="AG2" s="257"/>
      <c r="AH2" s="257"/>
      <c r="AI2" s="257"/>
      <c r="AJ2" s="257"/>
      <c r="AK2" s="257"/>
      <c r="AL2" s="257"/>
      <c r="AM2" s="258"/>
    </row>
    <row r="3" spans="1:39" s="215" customFormat="1" x14ac:dyDescent="0.3">
      <c r="J3" s="259" t="s">
        <v>1980</v>
      </c>
      <c r="K3" s="259"/>
      <c r="O3" s="259" t="s">
        <v>900</v>
      </c>
      <c r="P3" s="259"/>
      <c r="Q3" s="259"/>
      <c r="R3" s="259"/>
      <c r="Z3" s="259" t="s">
        <v>1980</v>
      </c>
      <c r="AA3" s="259"/>
      <c r="AE3" s="259" t="s">
        <v>900</v>
      </c>
      <c r="AF3" s="259"/>
      <c r="AG3" s="259"/>
      <c r="AH3" s="259"/>
    </row>
    <row r="4" spans="1:39" s="215" customFormat="1" x14ac:dyDescent="0.3">
      <c r="A4" s="219" t="s">
        <v>1737</v>
      </c>
      <c r="B4" s="168"/>
      <c r="H4"/>
      <c r="I4"/>
      <c r="J4" t="s">
        <v>897</v>
      </c>
      <c r="K4" t="s">
        <v>1979</v>
      </c>
      <c r="M4" s="215" t="s">
        <v>1981</v>
      </c>
      <c r="N4" s="215" t="s">
        <v>871</v>
      </c>
      <c r="O4" t="s">
        <v>1057</v>
      </c>
      <c r="P4" t="s">
        <v>1058</v>
      </c>
      <c r="Q4" t="s">
        <v>891</v>
      </c>
      <c r="R4" t="s">
        <v>892</v>
      </c>
      <c r="Z4" s="215" t="s">
        <v>897</v>
      </c>
      <c r="AA4" s="215" t="s">
        <v>1979</v>
      </c>
      <c r="AC4" s="215" t="s">
        <v>1981</v>
      </c>
      <c r="AD4" s="215" t="s">
        <v>871</v>
      </c>
      <c r="AE4" s="215" t="s">
        <v>1057</v>
      </c>
      <c r="AF4" s="215" t="s">
        <v>1058</v>
      </c>
      <c r="AG4" s="215" t="s">
        <v>891</v>
      </c>
      <c r="AH4" s="215" t="s">
        <v>892</v>
      </c>
    </row>
    <row r="5" spans="1:39" s="215" customFormat="1" ht="15" customHeight="1" x14ac:dyDescent="0.3">
      <c r="A5" s="217"/>
      <c r="B5" s="221" t="s">
        <v>897</v>
      </c>
      <c r="C5" s="224" t="str">
        <f>'Notes Backsheet'!Z5&amp;" ("&amp;'Notes Backsheet'!J5&amp;") of the 150 HWBs (Health and Wellbeing Boards) reported met all four National Conditions"</f>
        <v>150 (150) of the 150 HWBs (Health and Wellbeing Boards) reported met all four National Conditions</v>
      </c>
      <c r="D5" s="222"/>
      <c r="E5" s="222"/>
      <c r="F5" s="222"/>
      <c r="G5" s="222"/>
      <c r="H5" s="215" t="s">
        <v>1981</v>
      </c>
      <c r="I5" s="215" t="s">
        <v>871</v>
      </c>
      <c r="J5" s="215">
        <f>COUNTIF($J$6:$J$155,4)</f>
        <v>150</v>
      </c>
      <c r="K5" s="215">
        <f>COUNTIF('Q1 Raw Data'!$V$9:$V$158,"Yes")</f>
        <v>141</v>
      </c>
      <c r="N5" s="215" t="s">
        <v>1051</v>
      </c>
      <c r="O5" s="215">
        <f>COUNTIF('Q1 Raw Data'!Y$9:Y$158,'Notes Backsheet'!$N5)</f>
        <v>59</v>
      </c>
      <c r="P5" s="215">
        <f>COUNTIF('Q1 Raw Data'!Z$9:Z$158,'Notes Backsheet'!$N5)</f>
        <v>116</v>
      </c>
      <c r="Q5" s="215">
        <f>COUNTIF('Q1 Raw Data'!AA$9:AA$158,'Notes Backsheet'!$N5)</f>
        <v>85</v>
      </c>
      <c r="R5" s="215">
        <f>COUNTIF('Q1 Raw Data'!AB$9:AB$158,'Notes Backsheet'!$N5)</f>
        <v>84</v>
      </c>
      <c r="X5" s="215" t="s">
        <v>1981</v>
      </c>
      <c r="Y5" s="215" t="s">
        <v>871</v>
      </c>
      <c r="Z5" s="215">
        <f>COUNTIF($Z$6:$Z$155,4)</f>
        <v>150</v>
      </c>
      <c r="AA5" s="215">
        <f>COUNTIF('Q2 Raw Data'!$U$9:$U$158,"Yes")</f>
        <v>143</v>
      </c>
      <c r="AD5" s="215" t="s">
        <v>1051</v>
      </c>
      <c r="AE5" s="215">
        <f>COUNTIF('Q2 Raw Data'!X$9:X$158,'Notes Backsheet'!$AD5)</f>
        <v>61</v>
      </c>
      <c r="AF5" s="215">
        <f>COUNTIF('Q2 Raw Data'!Y$9:Y$158,'Notes Backsheet'!$AD5)</f>
        <v>117</v>
      </c>
      <c r="AG5" s="215">
        <f>COUNTIF('Q2 Raw Data'!Z$9:Z$158,'Notes Backsheet'!$AD5)</f>
        <v>83</v>
      </c>
      <c r="AH5" s="215">
        <f>COUNTIF('Q2 Raw Data'!AA$9:AA$158,'Notes Backsheet'!$AD5)</f>
        <v>74</v>
      </c>
    </row>
    <row r="6" spans="1:39" s="215" customFormat="1" ht="15" customHeight="1" x14ac:dyDescent="0.3">
      <c r="A6" s="217"/>
      <c r="B6" s="221" t="s">
        <v>1740</v>
      </c>
      <c r="C6" s="224" t="str">
        <f>'Notes Backsheet'!AA5&amp;" ("&amp;'Notes Backsheet'!K5&amp;") of the 150 HWBs have pooled funds via the s75 budget"</f>
        <v>143 (141) of the 150 HWBs have pooled funds via the s75 budget</v>
      </c>
      <c r="D6" s="222"/>
      <c r="E6" s="222"/>
      <c r="F6" s="222"/>
      <c r="G6" s="222"/>
      <c r="H6" t="s">
        <v>218</v>
      </c>
      <c r="I6" t="s">
        <v>214</v>
      </c>
      <c r="J6">
        <f>COUNTIF('Q1 Raw Data'!$N9:$Q9,"Yes")</f>
        <v>4</v>
      </c>
      <c r="N6" s="215" t="s">
        <v>1053</v>
      </c>
      <c r="O6" s="215">
        <f>COUNTIF('Q1 Raw Data'!Y$9:Y$158,'Notes Backsheet'!$N6)</f>
        <v>63</v>
      </c>
      <c r="P6" s="215">
        <f>COUNTIF('Q1 Raw Data'!Z$9:Z$158,'Notes Backsheet'!$N6)</f>
        <v>25</v>
      </c>
      <c r="Q6" s="215">
        <f>COUNTIF('Q1 Raw Data'!AA$9:AA$158,'Notes Backsheet'!$N6)</f>
        <v>21</v>
      </c>
      <c r="R6" s="215">
        <f>COUNTIF('Q1 Raw Data'!AB$9:AB$158,'Notes Backsheet'!$N6)</f>
        <v>53</v>
      </c>
      <c r="X6" s="215" t="s">
        <v>218</v>
      </c>
      <c r="Y6" s="215" t="s">
        <v>214</v>
      </c>
      <c r="Z6" s="215">
        <f>COUNTIF('Q2 Raw Data'!$M9:$P9,"Yes")</f>
        <v>4</v>
      </c>
      <c r="AD6" s="215" t="s">
        <v>1053</v>
      </c>
      <c r="AE6" s="215">
        <f>COUNTIF('Q2 Raw Data'!X$9:X$158,'Notes Backsheet'!$AD6)</f>
        <v>76</v>
      </c>
      <c r="AF6" s="215">
        <f>COUNTIF('Q2 Raw Data'!Y$9:Y$158,'Notes Backsheet'!$AD6)</f>
        <v>32</v>
      </c>
      <c r="AG6" s="215">
        <f>COUNTIF('Q2 Raw Data'!Z$9:Z$158,'Notes Backsheet'!$AD6)</f>
        <v>28</v>
      </c>
      <c r="AH6" s="215">
        <f>COUNTIF('Q2 Raw Data'!AA$9:AA$158,'Notes Backsheet'!$AD6)</f>
        <v>71</v>
      </c>
    </row>
    <row r="7" spans="1:39" s="215" customFormat="1" x14ac:dyDescent="0.3">
      <c r="C7" s="216"/>
      <c r="H7" t="s">
        <v>230</v>
      </c>
      <c r="I7" t="s">
        <v>231</v>
      </c>
      <c r="J7" s="215">
        <f>COUNTIF('Q1 Raw Data'!$N10:$Q10,"Yes")</f>
        <v>4</v>
      </c>
      <c r="N7" s="215" t="s">
        <v>1055</v>
      </c>
      <c r="O7" s="215">
        <f>COUNTIF('Q1 Raw Data'!Y$9:Y$158,'Notes Backsheet'!$N7)</f>
        <v>28</v>
      </c>
      <c r="P7" s="215">
        <f>COUNTIF('Q1 Raw Data'!Z$9:Z$158,'Notes Backsheet'!$N7)</f>
        <v>9</v>
      </c>
      <c r="Q7" s="215">
        <f>COUNTIF('Q1 Raw Data'!AA$9:AA$158,'Notes Backsheet'!$N7)</f>
        <v>44</v>
      </c>
      <c r="R7" s="215">
        <f>COUNTIF('Q1 Raw Data'!AB$9:AB$158,'Notes Backsheet'!$N7)</f>
        <v>13</v>
      </c>
      <c r="X7" s="215" t="s">
        <v>230</v>
      </c>
      <c r="Y7" s="215" t="s">
        <v>231</v>
      </c>
      <c r="Z7" s="215">
        <f>COUNTIF('Q2 Raw Data'!$M10:$P10,"Yes")</f>
        <v>4</v>
      </c>
      <c r="AD7" s="215" t="s">
        <v>1055</v>
      </c>
      <c r="AE7" s="215">
        <f>COUNTIF('Q2 Raw Data'!X$9:X$158,'Notes Backsheet'!$AD7)</f>
        <v>13</v>
      </c>
      <c r="AF7" s="215">
        <f>COUNTIF('Q2 Raw Data'!Y$9:Y$158,'Notes Backsheet'!$AD7)</f>
        <v>1</v>
      </c>
      <c r="AG7" s="215">
        <f>COUNTIF('Q2 Raw Data'!Z$9:Z$158,'Notes Backsheet'!$AD7)</f>
        <v>39</v>
      </c>
      <c r="AH7" s="215">
        <f>COUNTIF('Q2 Raw Data'!AA$9:AA$158,'Notes Backsheet'!$AD7)</f>
        <v>5</v>
      </c>
    </row>
    <row r="8" spans="1:39" s="215" customFormat="1" x14ac:dyDescent="0.3">
      <c r="A8" s="227" t="s">
        <v>900</v>
      </c>
      <c r="B8" s="227"/>
      <c r="C8" s="216"/>
      <c r="H8" t="s">
        <v>239</v>
      </c>
      <c r="I8" t="s">
        <v>240</v>
      </c>
      <c r="J8" s="215">
        <f>COUNTIF('Q1 Raw Data'!$N11:$Q11,"Yes")</f>
        <v>4</v>
      </c>
      <c r="X8" s="215" t="s">
        <v>239</v>
      </c>
      <c r="Y8" s="215" t="s">
        <v>240</v>
      </c>
      <c r="Z8" s="215">
        <f>COUNTIF('Q2 Raw Data'!$M11:$P11,"Yes")</f>
        <v>4</v>
      </c>
    </row>
    <row r="9" spans="1:39" s="215" customFormat="1" x14ac:dyDescent="0.3">
      <c r="A9" s="217"/>
      <c r="B9" s="221" t="s">
        <v>1049</v>
      </c>
      <c r="C9" s="225" t="str">
        <f>'Notes Backsheet'!AE5&amp;" ("&amp;'Notes Backsheet'!O5&amp;") of the 150 HWBs reported being ‘On track to meet target’, "&amp;'Notes Backsheet'!AE6&amp;" ("&amp;'Notes Backsheet'!O6&amp;") reported being ‘Not on track to meet target’, "&amp;'Notes Backsheet'!AE7&amp;" ("&amp;'Notes Backsheet'!O7&amp;") reported that the data was not available to progress"</f>
        <v>61 (59) of the 150 HWBs reported being ‘On track to meet target’, 76 (63) reported being ‘Not on track to meet target’, 13 (28) reported that the data was not available to progress</v>
      </c>
      <c r="H9" t="s">
        <v>248</v>
      </c>
      <c r="I9" t="s">
        <v>249</v>
      </c>
      <c r="J9" s="215">
        <f>COUNTIF('Q1 Raw Data'!$N12:$Q12,"Yes")</f>
        <v>4</v>
      </c>
      <c r="X9" s="215" t="s">
        <v>248</v>
      </c>
      <c r="Y9" s="215" t="s">
        <v>249</v>
      </c>
      <c r="Z9" s="215">
        <f>COUNTIF('Q2 Raw Data'!$M12:$P12,"Yes")</f>
        <v>4</v>
      </c>
    </row>
    <row r="10" spans="1:39" s="215" customFormat="1" ht="15" customHeight="1" x14ac:dyDescent="0.3">
      <c r="A10" s="217"/>
      <c r="B10" s="221" t="s">
        <v>1050</v>
      </c>
      <c r="C10" s="224" t="str">
        <f>'Notes Backsheet'!AF5&amp;" ("&amp;'Notes Backsheet'!P5&amp;") of the 150 HWBs reported being ‘On track to meet target’, "&amp;'Notes Backsheet'!AF6&amp;" ("&amp;'Notes Backsheet'!P6&amp;") reported being ‘Not on track to meet target’, "&amp;'Notes Backsheet'!AF7&amp;" ("&amp;'Notes Backsheet'!P7&amp;") reported that the data was not available to progress"</f>
        <v>117 (116) of the 150 HWBs reported being ‘On track to meet target’, 32 (25) reported being ‘Not on track to meet target’, 1 (9) reported that the data was not available to progress</v>
      </c>
      <c r="D10" s="223"/>
      <c r="E10" s="223"/>
      <c r="F10" s="223"/>
      <c r="G10" s="223"/>
      <c r="H10" t="s">
        <v>257</v>
      </c>
      <c r="I10" t="s">
        <v>258</v>
      </c>
      <c r="J10" s="215">
        <f>COUNTIF('Q1 Raw Data'!$N13:$Q13,"Yes")</f>
        <v>4</v>
      </c>
      <c r="O10" s="259" t="s">
        <v>1096</v>
      </c>
      <c r="P10" s="259"/>
      <c r="Q10" s="259"/>
      <c r="R10" s="259"/>
      <c r="S10" s="259"/>
      <c r="T10" s="259"/>
      <c r="U10" s="259"/>
      <c r="V10" s="259"/>
      <c r="W10" s="259"/>
      <c r="X10" s="215" t="s">
        <v>257</v>
      </c>
      <c r="Y10" s="215" t="s">
        <v>258</v>
      </c>
      <c r="Z10" s="215">
        <f>COUNTIF('Q2 Raw Data'!$M13:$P13,"Yes")</f>
        <v>4</v>
      </c>
      <c r="AE10" s="259" t="s">
        <v>1096</v>
      </c>
      <c r="AF10" s="259"/>
      <c r="AG10" s="259"/>
      <c r="AH10" s="259"/>
      <c r="AI10" s="259"/>
      <c r="AJ10" s="259"/>
      <c r="AK10" s="259"/>
      <c r="AL10" s="259"/>
      <c r="AM10" s="259"/>
    </row>
    <row r="11" spans="1:39" s="215" customFormat="1" ht="15" customHeight="1" x14ac:dyDescent="0.3">
      <c r="A11" s="217"/>
      <c r="B11" s="221" t="s">
        <v>891</v>
      </c>
      <c r="C11" s="224" t="str">
        <f>'Notes Backsheet'!AG5&amp;" ("&amp;'Notes Backsheet'!Q5&amp;") of the 150 HWBs reported being ‘On track to meet target’, "&amp;'Notes Backsheet'!AG6&amp;" ("&amp;'Notes Backsheet'!Q6&amp;") reported being ‘Not on track to meet target’, "&amp;'Notes Backsheet'!AG7&amp;" ("&amp;'Notes Backsheet'!Q7&amp;") reported that the data was not available to progress"</f>
        <v>83 (85) of the 150 HWBs reported being ‘On track to meet target’, 28 (21) reported being ‘Not on track to meet target’, 39 (44) reported that the data was not available to progress</v>
      </c>
      <c r="D11" s="222"/>
      <c r="E11" s="222"/>
      <c r="F11" s="222"/>
      <c r="G11" s="222"/>
      <c r="H11" t="s">
        <v>266</v>
      </c>
      <c r="I11" t="s">
        <v>267</v>
      </c>
      <c r="J11" s="215">
        <f>COUNTIF('Q1 Raw Data'!$N14:$Q14,"Yes")</f>
        <v>4</v>
      </c>
      <c r="M11" s="215" t="s">
        <v>1981</v>
      </c>
      <c r="N11" s="215" t="s">
        <v>871</v>
      </c>
      <c r="O11" t="s">
        <v>1059</v>
      </c>
      <c r="P11" t="s">
        <v>1060</v>
      </c>
      <c r="Q11" t="s">
        <v>1061</v>
      </c>
      <c r="R11" t="s">
        <v>1062</v>
      </c>
      <c r="S11" t="s">
        <v>1063</v>
      </c>
      <c r="T11" t="s">
        <v>1064</v>
      </c>
      <c r="U11" t="s">
        <v>1065</v>
      </c>
      <c r="V11" t="s">
        <v>1066</v>
      </c>
      <c r="W11" t="s">
        <v>1067</v>
      </c>
      <c r="X11" s="215" t="s">
        <v>266</v>
      </c>
      <c r="Y11" s="215" t="s">
        <v>267</v>
      </c>
      <c r="Z11" s="215">
        <f>COUNTIF('Q2 Raw Data'!$M14:$P14,"Yes")</f>
        <v>4</v>
      </c>
      <c r="AC11" s="215" t="s">
        <v>1981</v>
      </c>
      <c r="AD11" s="215" t="s">
        <v>871</v>
      </c>
      <c r="AE11" s="215" t="s">
        <v>1059</v>
      </c>
      <c r="AF11" s="215" t="s">
        <v>1060</v>
      </c>
      <c r="AG11" s="215" t="s">
        <v>1061</v>
      </c>
      <c r="AH11" s="215" t="s">
        <v>1062</v>
      </c>
      <c r="AI11" s="215" t="s">
        <v>1063</v>
      </c>
      <c r="AJ11" s="215" t="s">
        <v>1064</v>
      </c>
      <c r="AK11" s="215" t="s">
        <v>1065</v>
      </c>
      <c r="AL11" s="215" t="s">
        <v>1066</v>
      </c>
      <c r="AM11" s="215" t="s">
        <v>1067</v>
      </c>
    </row>
    <row r="12" spans="1:39" s="215" customFormat="1" ht="15" customHeight="1" x14ac:dyDescent="0.3">
      <c r="A12" s="217"/>
      <c r="B12" s="221" t="s">
        <v>892</v>
      </c>
      <c r="C12" s="224" t="str">
        <f>'Notes Backsheet'!AH5&amp;" ("&amp;'Notes Backsheet'!R5&amp;") of the 150 HWBs reported being ‘On track to meet target’, "&amp;'Notes Backsheet'!AH6&amp;" ("&amp;'Notes Backsheet'!R6&amp;") reported being ‘Not on track to meet target’, "&amp;'Notes Backsheet'!AH7&amp;" ("&amp;'Notes Backsheet'!R7&amp;") reported that the data was not available to progress"</f>
        <v>74 (84) of the 150 HWBs reported being ‘On track to meet target’, 71 (53) reported being ‘Not on track to meet target’, 5 (13) reported that the data was not available to progress</v>
      </c>
      <c r="D12" s="222"/>
      <c r="E12" s="222"/>
      <c r="F12" s="222"/>
      <c r="G12" s="222"/>
      <c r="H12" t="s">
        <v>272</v>
      </c>
      <c r="I12" t="s">
        <v>273</v>
      </c>
      <c r="J12" s="215">
        <f>COUNTIF('Q1 Raw Data'!$N15:$Q15,"Yes")</f>
        <v>4</v>
      </c>
      <c r="N12" s="215" t="s">
        <v>1070</v>
      </c>
      <c r="O12" s="215">
        <f>COUNTIF('Q1 Raw Data'!AO$9:AO$158,'Notes Backsheet'!$N12)</f>
        <v>3</v>
      </c>
      <c r="P12" s="215">
        <f>COUNTIF('Q1 Raw Data'!AP$9:AP$158,'Notes Backsheet'!$N12)</f>
        <v>3</v>
      </c>
      <c r="Q12" s="215">
        <f>COUNTIF('Q1 Raw Data'!AQ$9:AQ$158,'Notes Backsheet'!$N12)</f>
        <v>0</v>
      </c>
      <c r="R12" s="215">
        <f>COUNTIF('Q1 Raw Data'!AR$9:AR$158,'Notes Backsheet'!$N12)</f>
        <v>1</v>
      </c>
      <c r="S12" s="215">
        <f>COUNTIF('Q1 Raw Data'!AS$9:AS$158,'Notes Backsheet'!$N12)</f>
        <v>5</v>
      </c>
      <c r="T12" s="215">
        <f>COUNTIF('Q1 Raw Data'!AT$9:AT$158,'Notes Backsheet'!$N12)</f>
        <v>7</v>
      </c>
      <c r="U12" s="215">
        <f>COUNTIF('Q1 Raw Data'!AU$9:AU$158,'Notes Backsheet'!$N12)</f>
        <v>4</v>
      </c>
      <c r="V12" s="215">
        <f>COUNTIF('Q1 Raw Data'!AV$9:AV$158,'Notes Backsheet'!$N12)</f>
        <v>0</v>
      </c>
      <c r="W12" s="215">
        <f>COUNTIF('Q1 Raw Data'!AW$9:AW$158,'Notes Backsheet'!$N12)</f>
        <v>16</v>
      </c>
      <c r="X12" s="215" t="s">
        <v>272</v>
      </c>
      <c r="Y12" s="215" t="s">
        <v>273</v>
      </c>
      <c r="Z12" s="215">
        <f>COUNTIF('Q2 Raw Data'!$M15:$P15,"Yes")</f>
        <v>4</v>
      </c>
      <c r="AD12" s="215" t="s">
        <v>1070</v>
      </c>
      <c r="AE12" s="215">
        <f>COUNTIF('Q2 Raw Data'!AN$9:AN$158,'Notes Backsheet'!$AD12)</f>
        <v>0</v>
      </c>
      <c r="AF12" s="215">
        <f>COUNTIF('Q2 Raw Data'!AO$9:AO$158,'Notes Backsheet'!$AD12)</f>
        <v>1</v>
      </c>
      <c r="AG12" s="215">
        <f>COUNTIF('Q2 Raw Data'!AP$9:AP$158,'Notes Backsheet'!$AD12)</f>
        <v>0</v>
      </c>
      <c r="AH12" s="215">
        <f>COUNTIF('Q2 Raw Data'!AQ$9:AQ$158,'Notes Backsheet'!$AD12)</f>
        <v>2</v>
      </c>
      <c r="AI12" s="215">
        <f>COUNTIF('Q2 Raw Data'!AR$9:AR$158,'Notes Backsheet'!$AD12)</f>
        <v>4</v>
      </c>
      <c r="AJ12" s="215">
        <f>COUNTIF('Q2 Raw Data'!AS$9:AS$158,'Notes Backsheet'!$AD12)</f>
        <v>0</v>
      </c>
      <c r="AK12" s="215">
        <f>COUNTIF('Q2 Raw Data'!AT$9:AT$158,'Notes Backsheet'!$AD12)</f>
        <v>1</v>
      </c>
      <c r="AL12" s="215">
        <f>COUNTIF('Q2 Raw Data'!AU$9:AU$158,'Notes Backsheet'!$AD12)</f>
        <v>0</v>
      </c>
      <c r="AM12" s="215">
        <f>COUNTIF('Q2 Raw Data'!AV$9:AV$158,'Notes Backsheet'!$AD12)</f>
        <v>11</v>
      </c>
    </row>
    <row r="13" spans="1:39" s="215" customFormat="1" ht="15" customHeight="1" x14ac:dyDescent="0.3">
      <c r="C13" s="226"/>
      <c r="D13" s="222"/>
      <c r="E13" s="222"/>
      <c r="F13" s="222"/>
      <c r="G13" s="222"/>
      <c r="H13" t="s">
        <v>279</v>
      </c>
      <c r="I13" t="s">
        <v>280</v>
      </c>
      <c r="J13" s="215">
        <f>COUNTIF('Q1 Raw Data'!$N16:$Q16,"Yes")</f>
        <v>4</v>
      </c>
      <c r="N13" s="215" t="s">
        <v>1072</v>
      </c>
      <c r="O13" s="215">
        <f>COUNTIF('Q1 Raw Data'!AO$9:AO$158,'Notes Backsheet'!$N13)</f>
        <v>34</v>
      </c>
      <c r="P13" s="215">
        <f>COUNTIF('Q1 Raw Data'!AP$9:AP$158,'Notes Backsheet'!$N13)</f>
        <v>23</v>
      </c>
      <c r="Q13" s="215">
        <f>COUNTIF('Q1 Raw Data'!AQ$9:AQ$158,'Notes Backsheet'!$N13)</f>
        <v>18</v>
      </c>
      <c r="R13" s="215">
        <f>COUNTIF('Q1 Raw Data'!AR$9:AR$158,'Notes Backsheet'!$N13)</f>
        <v>29</v>
      </c>
      <c r="S13" s="215">
        <f>COUNTIF('Q1 Raw Data'!AS$9:AS$158,'Notes Backsheet'!$N13)</f>
        <v>63</v>
      </c>
      <c r="T13" s="215">
        <f>COUNTIF('Q1 Raw Data'!AT$9:AT$158,'Notes Backsheet'!$N13)</f>
        <v>68</v>
      </c>
      <c r="U13" s="215">
        <f>COUNTIF('Q1 Raw Data'!AU$9:AU$158,'Notes Backsheet'!$N13)</f>
        <v>34</v>
      </c>
      <c r="V13" s="215">
        <f>COUNTIF('Q1 Raw Data'!AV$9:AV$158,'Notes Backsheet'!$N13)</f>
        <v>28</v>
      </c>
      <c r="W13" s="215">
        <f>COUNTIF('Q1 Raw Data'!AW$9:AW$158,'Notes Backsheet'!$N13)</f>
        <v>57</v>
      </c>
      <c r="X13" s="215" t="s">
        <v>279</v>
      </c>
      <c r="Y13" s="215" t="s">
        <v>280</v>
      </c>
      <c r="Z13" s="215">
        <f>COUNTIF('Q2 Raw Data'!$M16:$P16,"Yes")</f>
        <v>4</v>
      </c>
      <c r="AD13" s="215" t="s">
        <v>1072</v>
      </c>
      <c r="AE13" s="215">
        <f>COUNTIF('Q2 Raw Data'!AN$9:AN$158,'Notes Backsheet'!$AD13)</f>
        <v>29</v>
      </c>
      <c r="AF13" s="215">
        <f>COUNTIF('Q2 Raw Data'!AO$9:AO$158,'Notes Backsheet'!$AD13)</f>
        <v>20</v>
      </c>
      <c r="AG13" s="215">
        <f>COUNTIF('Q2 Raw Data'!AP$9:AP$158,'Notes Backsheet'!$AD13)</f>
        <v>19</v>
      </c>
      <c r="AH13" s="215">
        <f>COUNTIF('Q2 Raw Data'!AQ$9:AQ$158,'Notes Backsheet'!$AD13)</f>
        <v>28</v>
      </c>
      <c r="AI13" s="215">
        <f>COUNTIF('Q2 Raw Data'!AR$9:AR$158,'Notes Backsheet'!$AD13)</f>
        <v>55</v>
      </c>
      <c r="AJ13" s="215">
        <f>COUNTIF('Q2 Raw Data'!AS$9:AS$158,'Notes Backsheet'!$AD13)</f>
        <v>56</v>
      </c>
      <c r="AK13" s="215">
        <f>COUNTIF('Q2 Raw Data'!AT$9:AT$158,'Notes Backsheet'!$AD13)</f>
        <v>31</v>
      </c>
      <c r="AL13" s="215">
        <f>COUNTIF('Q2 Raw Data'!AU$9:AU$158,'Notes Backsheet'!$AD13)</f>
        <v>24</v>
      </c>
      <c r="AM13" s="215">
        <f>COUNTIF('Q2 Raw Data'!AV$9:AV$158,'Notes Backsheet'!$AD13)</f>
        <v>43</v>
      </c>
    </row>
    <row r="14" spans="1:39" x14ac:dyDescent="0.3">
      <c r="A14" s="227" t="s">
        <v>1158</v>
      </c>
      <c r="B14" s="227"/>
      <c r="C14" s="216"/>
      <c r="D14" s="220"/>
      <c r="E14" s="220"/>
      <c r="F14" s="220"/>
      <c r="G14" s="220"/>
      <c r="H14" t="s">
        <v>287</v>
      </c>
      <c r="I14" t="s">
        <v>288</v>
      </c>
      <c r="J14" s="215">
        <f>COUNTIF('Q1 Raw Data'!$N17:$Q17,"Yes")</f>
        <v>4</v>
      </c>
      <c r="N14" s="215" t="s">
        <v>1074</v>
      </c>
      <c r="O14" s="215">
        <f>COUNTIF('Q1 Raw Data'!AO$9:AO$158,'Notes Backsheet'!$N14)</f>
        <v>91</v>
      </c>
      <c r="P14" s="215">
        <f>COUNTIF('Q1 Raw Data'!AP$9:AP$158,'Notes Backsheet'!$N14)</f>
        <v>97</v>
      </c>
      <c r="Q14" s="215">
        <f>COUNTIF('Q1 Raw Data'!AQ$9:AQ$158,'Notes Backsheet'!$N14)</f>
        <v>98</v>
      </c>
      <c r="R14" s="215">
        <f>COUNTIF('Q1 Raw Data'!AR$9:AR$158,'Notes Backsheet'!$N14)</f>
        <v>100</v>
      </c>
      <c r="S14" s="215">
        <f>COUNTIF('Q1 Raw Data'!AS$9:AS$158,'Notes Backsheet'!$N14)</f>
        <v>67</v>
      </c>
      <c r="T14" s="215">
        <f>COUNTIF('Q1 Raw Data'!AT$9:AT$158,'Notes Backsheet'!$N14)</f>
        <v>70</v>
      </c>
      <c r="U14" s="215">
        <f>COUNTIF('Q1 Raw Data'!AU$9:AU$158,'Notes Backsheet'!$N14)</f>
        <v>87</v>
      </c>
      <c r="V14" s="215">
        <f>COUNTIF('Q1 Raw Data'!AV$9:AV$158,'Notes Backsheet'!$N14)</f>
        <v>108</v>
      </c>
      <c r="W14" s="215">
        <f>COUNTIF('Q1 Raw Data'!AW$9:AW$158,'Notes Backsheet'!$N14)</f>
        <v>65</v>
      </c>
      <c r="X14" s="215" t="s">
        <v>287</v>
      </c>
      <c r="Y14" s="215" t="s">
        <v>288</v>
      </c>
      <c r="Z14" s="215">
        <f>COUNTIF('Q2 Raw Data'!$M17:$P17,"Yes")</f>
        <v>4</v>
      </c>
      <c r="AA14" s="215"/>
      <c r="AB14" s="215"/>
      <c r="AC14" s="215"/>
      <c r="AD14" s="215" t="s">
        <v>1074</v>
      </c>
      <c r="AE14" s="215">
        <f>COUNTIF('Q2 Raw Data'!AN$9:AN$158,'Notes Backsheet'!$AD14)</f>
        <v>92</v>
      </c>
      <c r="AF14" s="215">
        <f>COUNTIF('Q2 Raw Data'!AO$9:AO$158,'Notes Backsheet'!$AD14)</f>
        <v>97</v>
      </c>
      <c r="AG14" s="215">
        <f>COUNTIF('Q2 Raw Data'!AP$9:AP$158,'Notes Backsheet'!$AD14)</f>
        <v>93</v>
      </c>
      <c r="AH14" s="215">
        <f>COUNTIF('Q2 Raw Data'!AQ$9:AQ$158,'Notes Backsheet'!$AD14)</f>
        <v>96</v>
      </c>
      <c r="AI14" s="215">
        <f>COUNTIF('Q2 Raw Data'!AR$9:AR$158,'Notes Backsheet'!$AD14)</f>
        <v>72</v>
      </c>
      <c r="AJ14" s="215">
        <f>COUNTIF('Q2 Raw Data'!AS$9:AS$158,'Notes Backsheet'!$AD14)</f>
        <v>84</v>
      </c>
      <c r="AK14" s="215">
        <f>COUNTIF('Q2 Raw Data'!AT$9:AT$158,'Notes Backsheet'!$AD14)</f>
        <v>92</v>
      </c>
      <c r="AL14" s="215">
        <f>COUNTIF('Q2 Raw Data'!AU$9:AU$158,'Notes Backsheet'!$AD14)</f>
        <v>103</v>
      </c>
      <c r="AM14" s="215">
        <f>COUNTIF('Q2 Raw Data'!AV$9:AV$158,'Notes Backsheet'!$AD14)</f>
        <v>79</v>
      </c>
    </row>
    <row r="15" spans="1:39" s="215" customFormat="1" x14ac:dyDescent="0.3">
      <c r="B15" s="221" t="s">
        <v>1059</v>
      </c>
      <c r="C15" s="224" t="str">
        <f>'Notes Backsheet'!AE14+'Notes Backsheet'!AE15+'Notes Backsheet'!AE16&amp;" ("&amp;'Notes Backsheet'!O14+'Notes Backsheet'!O15+'Notes Backsheet'!O16&amp;") of the 150 HWBs reported being ‘Established’ or greater, "&amp;'Notes Backsheet'!AE12&amp;" ("&amp;'Notes Backsheet'!O12&amp;") HWBs reported being ‘Not yet established’, "&amp;'Notes Backsheet'!AE13&amp;" ("&amp;'Notes Backsheet'!O13&amp;") reported having ‘Plans in place’"</f>
        <v>121 (113) of the 150 HWBs reported being ‘Established’ or greater, 0 (3) HWBs reported being ‘Not yet established’, 29 (34) reported having ‘Plans in place’</v>
      </c>
      <c r="H15" t="s">
        <v>294</v>
      </c>
      <c r="I15" t="s">
        <v>295</v>
      </c>
      <c r="J15" s="215">
        <f>COUNTIF('Q1 Raw Data'!$N18:$Q18,"Yes")</f>
        <v>4</v>
      </c>
      <c r="N15" t="s">
        <v>1076</v>
      </c>
      <c r="O15" s="215">
        <f>COUNTIF('Q1 Raw Data'!AO$9:AO$158,'Notes Backsheet'!$N15)</f>
        <v>20</v>
      </c>
      <c r="P15" s="215">
        <f>COUNTIF('Q1 Raw Data'!AP$9:AP$158,'Notes Backsheet'!$N15)</f>
        <v>27</v>
      </c>
      <c r="Q15" s="215">
        <f>COUNTIF('Q1 Raw Data'!AQ$9:AQ$158,'Notes Backsheet'!$N15)</f>
        <v>30</v>
      </c>
      <c r="R15" s="215">
        <f>COUNTIF('Q1 Raw Data'!AR$9:AR$158,'Notes Backsheet'!$N15)</f>
        <v>15</v>
      </c>
      <c r="S15" s="215">
        <f>COUNTIF('Q1 Raw Data'!AS$9:AS$158,'Notes Backsheet'!$N15)</f>
        <v>15</v>
      </c>
      <c r="T15" s="215">
        <f>COUNTIF('Q1 Raw Data'!AT$9:AT$158,'Notes Backsheet'!$N15)</f>
        <v>4</v>
      </c>
      <c r="U15" s="215">
        <f>COUNTIF('Q1 Raw Data'!AU$9:AU$158,'Notes Backsheet'!$N15)</f>
        <v>23</v>
      </c>
      <c r="V15" s="215">
        <f>COUNTIF('Q1 Raw Data'!AV$9:AV$158,'Notes Backsheet'!$N15)</f>
        <v>13</v>
      </c>
      <c r="W15" s="215">
        <f>COUNTIF('Q1 Raw Data'!AW$9:AW$158,'Notes Backsheet'!$N15)</f>
        <v>10</v>
      </c>
      <c r="X15" s="215" t="s">
        <v>294</v>
      </c>
      <c r="Y15" s="215" t="s">
        <v>295</v>
      </c>
      <c r="Z15" s="215">
        <f>COUNTIF('Q2 Raw Data'!$M18:$P18,"Yes")</f>
        <v>4</v>
      </c>
      <c r="AD15" s="215" t="s">
        <v>1076</v>
      </c>
      <c r="AE15" s="215">
        <f>COUNTIF('Q2 Raw Data'!AN$9:AN$158,'Notes Backsheet'!$AD15)</f>
        <v>27</v>
      </c>
      <c r="AF15" s="215">
        <f>COUNTIF('Q2 Raw Data'!AO$9:AO$158,'Notes Backsheet'!$AD15)</f>
        <v>32</v>
      </c>
      <c r="AG15" s="215">
        <f>COUNTIF('Q2 Raw Data'!AP$9:AP$158,'Notes Backsheet'!$AD15)</f>
        <v>33</v>
      </c>
      <c r="AH15" s="215">
        <f>COUNTIF('Q2 Raw Data'!AQ$9:AQ$158,'Notes Backsheet'!$AD15)</f>
        <v>19</v>
      </c>
      <c r="AI15" s="215">
        <f>COUNTIF('Q2 Raw Data'!AR$9:AR$158,'Notes Backsheet'!$AD15)</f>
        <v>19</v>
      </c>
      <c r="AJ15" s="215">
        <f>COUNTIF('Q2 Raw Data'!AS$9:AS$158,'Notes Backsheet'!$AD15)</f>
        <v>9</v>
      </c>
      <c r="AK15" s="215">
        <f>COUNTIF('Q2 Raw Data'!AT$9:AT$158,'Notes Backsheet'!$AD15)</f>
        <v>24</v>
      </c>
      <c r="AL15" s="215">
        <f>COUNTIF('Q2 Raw Data'!AU$9:AU$158,'Notes Backsheet'!$AD15)</f>
        <v>21</v>
      </c>
      <c r="AM15" s="215">
        <f>COUNTIF('Q2 Raw Data'!AV$9:AV$158,'Notes Backsheet'!$AD15)</f>
        <v>15</v>
      </c>
    </row>
    <row r="16" spans="1:39" s="215" customFormat="1" ht="15" customHeight="1" x14ac:dyDescent="0.3">
      <c r="B16" s="221" t="s">
        <v>1060</v>
      </c>
      <c r="C16" s="224" t="str">
        <f>'Notes Backsheet'!AF14+'Notes Backsheet'!AF15+'Notes Backsheet'!AF16&amp;" ("&amp;'Notes Backsheet'!P14+'Notes Backsheet'!P15+'Notes Backsheet'!P16&amp;") of the 150 HWBs reported being ‘Established’ or greater, "&amp;'Notes Backsheet'!AF12&amp;" ("&amp;'Notes Backsheet'!P12&amp;") HWBs reported being ‘Not yet established’, "&amp;'Notes Backsheet'!AF13&amp;" ("&amp;'Notes Backsheet'!P13&amp;") reported having ‘Plans in place’"</f>
        <v>129 (124) of the 150 HWBs reported being ‘Established’ or greater, 1 (3) HWBs reported being ‘Not yet established’, 20 (23) reported having ‘Plans in place’</v>
      </c>
      <c r="D16" s="222"/>
      <c r="E16" s="222"/>
      <c r="F16" s="222"/>
      <c r="G16" s="222"/>
      <c r="H16" t="s">
        <v>300</v>
      </c>
      <c r="I16" t="s">
        <v>301</v>
      </c>
      <c r="J16" s="215">
        <f>COUNTIF('Q1 Raw Data'!$N19:$Q19,"Yes")</f>
        <v>4</v>
      </c>
      <c r="N16" t="s">
        <v>1078</v>
      </c>
      <c r="O16" s="215">
        <f>COUNTIF('Q1 Raw Data'!AO$9:AO$158,'Notes Backsheet'!$N16)</f>
        <v>2</v>
      </c>
      <c r="P16" s="215">
        <f>COUNTIF('Q1 Raw Data'!AP$9:AP$158,'Notes Backsheet'!$N16)</f>
        <v>0</v>
      </c>
      <c r="Q16" s="215">
        <f>COUNTIF('Q1 Raw Data'!AQ$9:AQ$158,'Notes Backsheet'!$N16)</f>
        <v>4</v>
      </c>
      <c r="R16" s="215">
        <f>COUNTIF('Q1 Raw Data'!AR$9:AR$158,'Notes Backsheet'!$N16)</f>
        <v>5</v>
      </c>
      <c r="S16" s="215">
        <f>COUNTIF('Q1 Raw Data'!AS$9:AS$158,'Notes Backsheet'!$N16)</f>
        <v>0</v>
      </c>
      <c r="T16" s="215">
        <f>COUNTIF('Q1 Raw Data'!AT$9:AT$158,'Notes Backsheet'!$N16)</f>
        <v>1</v>
      </c>
      <c r="U16" s="215">
        <f>COUNTIF('Q1 Raw Data'!AU$9:AU$158,'Notes Backsheet'!$N16)</f>
        <v>2</v>
      </c>
      <c r="V16" s="215">
        <f>COUNTIF('Q1 Raw Data'!AV$9:AV$158,'Notes Backsheet'!$N16)</f>
        <v>1</v>
      </c>
      <c r="W16" s="215">
        <f>COUNTIF('Q1 Raw Data'!AW$9:AW$158,'Notes Backsheet'!$N16)</f>
        <v>2</v>
      </c>
      <c r="X16" s="215" t="s">
        <v>300</v>
      </c>
      <c r="Y16" s="215" t="s">
        <v>301</v>
      </c>
      <c r="Z16" s="215">
        <f>COUNTIF('Q2 Raw Data'!$M19:$P19,"Yes")</f>
        <v>4</v>
      </c>
      <c r="AD16" s="215" t="s">
        <v>1078</v>
      </c>
      <c r="AE16" s="215">
        <f>COUNTIF('Q2 Raw Data'!AN$9:AN$158,'Notes Backsheet'!$AD16)</f>
        <v>2</v>
      </c>
      <c r="AF16" s="215">
        <f>COUNTIF('Q2 Raw Data'!AO$9:AO$158,'Notes Backsheet'!$AD16)</f>
        <v>0</v>
      </c>
      <c r="AG16" s="215">
        <f>COUNTIF('Q2 Raw Data'!AP$9:AP$158,'Notes Backsheet'!$AD16)</f>
        <v>5</v>
      </c>
      <c r="AH16" s="215">
        <f>COUNTIF('Q2 Raw Data'!AQ$9:AQ$158,'Notes Backsheet'!$AD16)</f>
        <v>5</v>
      </c>
      <c r="AI16" s="215">
        <f>COUNTIF('Q2 Raw Data'!AR$9:AR$158,'Notes Backsheet'!$AD16)</f>
        <v>0</v>
      </c>
      <c r="AJ16" s="215">
        <f>COUNTIF('Q2 Raw Data'!AS$9:AS$158,'Notes Backsheet'!$AD16)</f>
        <v>1</v>
      </c>
      <c r="AK16" s="215">
        <f>COUNTIF('Q2 Raw Data'!AT$9:AT$158,'Notes Backsheet'!$AD16)</f>
        <v>2</v>
      </c>
      <c r="AL16" s="215">
        <f>COUNTIF('Q2 Raw Data'!AU$9:AU$158,'Notes Backsheet'!$AD16)</f>
        <v>2</v>
      </c>
      <c r="AM16" s="215">
        <f>COUNTIF('Q2 Raw Data'!AV$9:AV$158,'Notes Backsheet'!$AD16)</f>
        <v>2</v>
      </c>
    </row>
    <row r="17" spans="2:39" s="215" customFormat="1" ht="15" customHeight="1" x14ac:dyDescent="0.3">
      <c r="B17" s="221" t="s">
        <v>1739</v>
      </c>
      <c r="C17" s="224" t="str">
        <f>'Notes Backsheet'!AG14+'Notes Backsheet'!AG15+'Notes Backsheet'!AG16&amp;" ("&amp;'Notes Backsheet'!Q14+'Notes Backsheet'!Q15+'Notes Backsheet'!Q16&amp;") of the 150 HWBs reported being ‘Established’ or greater, "&amp;'Notes Backsheet'!AG12&amp;" ("&amp;'Notes Backsheet'!Q12&amp;") HWBs reported being ‘Not yet established’, "&amp;'Notes Backsheet'!AG13&amp;" ("&amp;'Notes Backsheet'!Q13&amp;") reported having ‘Plans in place’"</f>
        <v>131 (132) of the 150 HWBs reported being ‘Established’ or greater, 0 (0) HWBs reported being ‘Not yet established’, 19 (18) reported having ‘Plans in place’</v>
      </c>
      <c r="D17" s="222"/>
      <c r="E17" s="222"/>
      <c r="F17" s="222"/>
      <c r="G17" s="222"/>
      <c r="H17" t="s">
        <v>305</v>
      </c>
      <c r="I17" t="s">
        <v>306</v>
      </c>
      <c r="J17" s="215">
        <f>COUNTIF('Q1 Raw Data'!$N20:$Q20,"Yes")</f>
        <v>4</v>
      </c>
      <c r="X17" s="215" t="s">
        <v>305</v>
      </c>
      <c r="Y17" s="215" t="s">
        <v>306</v>
      </c>
      <c r="Z17" s="215">
        <f>COUNTIF('Q2 Raw Data'!$M20:$P20,"Yes")</f>
        <v>4</v>
      </c>
    </row>
    <row r="18" spans="2:39" s="215" customFormat="1" ht="15" customHeight="1" x14ac:dyDescent="0.3">
      <c r="B18" s="221" t="s">
        <v>1738</v>
      </c>
      <c r="C18" s="224" t="str">
        <f>'Notes Backsheet'!AH14+'Notes Backsheet'!AH15+'Notes Backsheet'!AH16&amp;" ("&amp;'Notes Backsheet'!R14+'Notes Backsheet'!R15+'Notes Backsheet'!R16&amp;") of the 150 HWBs reported being ‘Established’ or greater, "&amp;'Notes Backsheet'!AH12&amp;" ("&amp;'Notes Backsheet'!R12&amp;") HWBs reported being ‘Not yet established’, "&amp;'Notes Backsheet'!AH13&amp;" ("&amp;'Notes Backsheet'!R13&amp;") reported having ‘Plans in place’"</f>
        <v>120 (120) of the 150 HWBs reported being ‘Established’ or greater, 2 (1) HWBs reported being ‘Not yet established’, 28 (29) reported having ‘Plans in place’</v>
      </c>
      <c r="D18" s="222"/>
      <c r="E18" s="222"/>
      <c r="F18" s="222"/>
      <c r="G18" s="222"/>
      <c r="H18" t="s">
        <v>311</v>
      </c>
      <c r="I18" t="s">
        <v>312</v>
      </c>
      <c r="J18" s="215">
        <f>COUNTIF('Q1 Raw Data'!$N21:$Q21,"Yes")</f>
        <v>4</v>
      </c>
      <c r="X18" s="215" t="s">
        <v>311</v>
      </c>
      <c r="Y18" s="215" t="s">
        <v>312</v>
      </c>
      <c r="Z18" s="215">
        <f>COUNTIF('Q2 Raw Data'!$M21:$P21,"Yes")</f>
        <v>4</v>
      </c>
    </row>
    <row r="19" spans="2:39" ht="15" customHeight="1" x14ac:dyDescent="0.3">
      <c r="B19" s="221" t="s">
        <v>1063</v>
      </c>
      <c r="C19" s="224" t="str">
        <f>'Notes Backsheet'!AI14+'Notes Backsheet'!AI15+'Notes Backsheet'!AI16&amp;" ("&amp;'Notes Backsheet'!S14+'Notes Backsheet'!S15+'Notes Backsheet'!S16&amp;") of the 150 HWBs reported being ‘Established’ or greater, "&amp;'Notes Backsheet'!AI12&amp;" ("&amp;'Notes Backsheet'!S12&amp;") HWBs reported being ‘Not yet established’, "&amp;'Notes Backsheet'!AI13&amp;" ("&amp;'Notes Backsheet'!S13&amp;") reported having ‘Plans in place’"</f>
        <v>91 (82) of the 150 HWBs reported being ‘Established’ or greater, 4 (5) HWBs reported being ‘Not yet established’, 55 (63) reported having ‘Plans in place’</v>
      </c>
      <c r="D19" s="222"/>
      <c r="E19" s="222"/>
      <c r="F19" s="222"/>
      <c r="G19" s="222"/>
      <c r="H19" t="s">
        <v>315</v>
      </c>
      <c r="I19" t="s">
        <v>316</v>
      </c>
      <c r="J19" s="215">
        <f>COUNTIF('Q1 Raw Data'!$N22:$Q22,"Yes")</f>
        <v>4</v>
      </c>
      <c r="X19" s="215" t="s">
        <v>315</v>
      </c>
      <c r="Y19" s="215" t="s">
        <v>316</v>
      </c>
      <c r="Z19" s="215">
        <f>COUNTIF('Q2 Raw Data'!$M22:$P22,"Yes")</f>
        <v>4</v>
      </c>
      <c r="AA19" s="215"/>
      <c r="AB19" s="215"/>
      <c r="AC19" s="215"/>
      <c r="AD19" s="215"/>
      <c r="AE19" s="215"/>
      <c r="AF19" s="215"/>
      <c r="AG19" s="215"/>
      <c r="AH19" s="215"/>
      <c r="AI19" s="215"/>
      <c r="AJ19" s="215"/>
      <c r="AK19" s="215"/>
      <c r="AL19" s="215"/>
      <c r="AM19" s="215"/>
    </row>
    <row r="20" spans="2:39" ht="15" customHeight="1" x14ac:dyDescent="0.3">
      <c r="B20" s="221" t="s">
        <v>1064</v>
      </c>
      <c r="C20" s="224" t="str">
        <f>'Notes Backsheet'!AJ14+'Notes Backsheet'!AJ15+'Notes Backsheet'!AJ16&amp;" ("&amp;'Notes Backsheet'!T14+'Notes Backsheet'!T15+'Notes Backsheet'!T16&amp;") of the 150 HWBs reported being ‘Established’ or greater, "&amp;'Notes Backsheet'!AJ12&amp;" ("&amp;'Notes Backsheet'!T12&amp;") HWBs reported being ‘Not yet established’, "&amp;'Notes Backsheet'!AJ13&amp;" ("&amp;'Notes Backsheet'!T13&amp;") reported having ‘Plans in place’"</f>
        <v>94 (75) of the 150 HWBs reported being ‘Established’ or greater, 0 (7) HWBs reported being ‘Not yet established’, 56 (68) reported having ‘Plans in place’</v>
      </c>
      <c r="D20" s="222"/>
      <c r="E20" s="222"/>
      <c r="F20" s="222"/>
      <c r="G20" s="222"/>
      <c r="H20" t="s">
        <v>321</v>
      </c>
      <c r="I20" t="s">
        <v>322</v>
      </c>
      <c r="J20" s="215">
        <f>COUNTIF('Q1 Raw Data'!$N23:$Q23,"Yes")</f>
        <v>4</v>
      </c>
      <c r="X20" s="215" t="s">
        <v>321</v>
      </c>
      <c r="Y20" s="215" t="s">
        <v>322</v>
      </c>
      <c r="Z20" s="215">
        <f>COUNTIF('Q2 Raw Data'!$M23:$P23,"Yes")</f>
        <v>4</v>
      </c>
      <c r="AA20" s="215"/>
      <c r="AB20" s="215"/>
      <c r="AC20" s="215"/>
      <c r="AD20" s="215"/>
      <c r="AE20" s="215"/>
      <c r="AF20" s="215"/>
      <c r="AG20" s="215"/>
      <c r="AH20" s="215"/>
      <c r="AI20" s="215"/>
      <c r="AJ20" s="215"/>
      <c r="AK20" s="215"/>
      <c r="AL20" s="215"/>
      <c r="AM20" s="215"/>
    </row>
    <row r="21" spans="2:39" ht="15" customHeight="1" x14ac:dyDescent="0.3">
      <c r="B21" s="221" t="s">
        <v>1065</v>
      </c>
      <c r="C21" s="224" t="str">
        <f>'Notes Backsheet'!AK14+'Notes Backsheet'!AK15+'Notes Backsheet'!AK16&amp;" ("&amp;'Notes Backsheet'!U14+'Notes Backsheet'!U15+'Notes Backsheet'!U16&amp;") of the 150 HWBs reported being ‘Established’ or greater, "&amp;'Notes Backsheet'!AK12&amp;" ("&amp;'Notes Backsheet'!U12&amp;") HWBs reported being ‘Not yet established’, "&amp;'Notes Backsheet'!AK13&amp;" ("&amp;'Notes Backsheet'!U13&amp;") reported having ‘Plans in place’"</f>
        <v>118 (112) of the 150 HWBs reported being ‘Established’ or greater, 1 (4) HWBs reported being ‘Not yet established’, 31 (34) reported having ‘Plans in place’</v>
      </c>
      <c r="D21" s="222"/>
      <c r="E21" s="222"/>
      <c r="F21" s="222"/>
      <c r="G21" s="222"/>
      <c r="H21" t="s">
        <v>324</v>
      </c>
      <c r="I21" t="s">
        <v>325</v>
      </c>
      <c r="J21" s="215">
        <f>COUNTIF('Q1 Raw Data'!$N24:$Q24,"Yes")</f>
        <v>4</v>
      </c>
      <c r="X21" s="215" t="s">
        <v>324</v>
      </c>
      <c r="Y21" s="215" t="s">
        <v>325</v>
      </c>
      <c r="Z21" s="215">
        <f>COUNTIF('Q2 Raw Data'!$M24:$P24,"Yes")</f>
        <v>4</v>
      </c>
      <c r="AA21" s="215"/>
      <c r="AB21" s="215"/>
      <c r="AC21" s="215"/>
      <c r="AD21" s="215"/>
      <c r="AE21" s="215"/>
      <c r="AF21" s="215"/>
      <c r="AG21" s="215"/>
      <c r="AH21" s="215"/>
      <c r="AI21" s="215"/>
      <c r="AJ21" s="215"/>
      <c r="AK21" s="215"/>
      <c r="AL21" s="215"/>
      <c r="AM21" s="215"/>
    </row>
    <row r="22" spans="2:39" ht="15" customHeight="1" x14ac:dyDescent="0.3">
      <c r="B22" s="221" t="s">
        <v>1066</v>
      </c>
      <c r="C22" s="224" t="str">
        <f>'Notes Backsheet'!AL14+'Notes Backsheet'!AL15+'Notes Backsheet'!AL16&amp;" ("&amp;'Notes Backsheet'!V14+'Notes Backsheet'!V15+'Notes Backsheet'!V16&amp;") of the 150 HWBs reported being ‘Established’ or greater, "&amp;'Notes Backsheet'!AL12&amp;" ("&amp;'Notes Backsheet'!V12&amp;") HWBs reported being ‘Not yet established’, "&amp;'Notes Backsheet'!AL13&amp;" ("&amp;'Notes Backsheet'!V13&amp;") reported having ‘Plans in place’"</f>
        <v>126 (122) of the 150 HWBs reported being ‘Established’ or greater, 0 (0) HWBs reported being ‘Not yet established’, 24 (28) reported having ‘Plans in place’</v>
      </c>
      <c r="D22" s="222"/>
      <c r="E22" s="222"/>
      <c r="F22" s="222"/>
      <c r="G22" s="222"/>
      <c r="H22" t="s">
        <v>326</v>
      </c>
      <c r="I22" t="s">
        <v>327</v>
      </c>
      <c r="J22" s="215">
        <f>COUNTIF('Q1 Raw Data'!$N25:$Q25,"Yes")</f>
        <v>4</v>
      </c>
      <c r="X22" s="215" t="s">
        <v>326</v>
      </c>
      <c r="Y22" s="215" t="s">
        <v>327</v>
      </c>
      <c r="Z22" s="215">
        <f>COUNTIF('Q2 Raw Data'!$M25:$P25,"Yes")</f>
        <v>4</v>
      </c>
      <c r="AA22" s="215"/>
      <c r="AB22" s="215"/>
      <c r="AC22" s="215"/>
      <c r="AD22" s="215"/>
      <c r="AE22" s="215"/>
      <c r="AF22" s="215"/>
      <c r="AG22" s="215"/>
      <c r="AH22" s="215"/>
      <c r="AI22" s="215"/>
      <c r="AJ22" s="215"/>
      <c r="AK22" s="215"/>
      <c r="AL22" s="215"/>
      <c r="AM22" s="215"/>
    </row>
    <row r="23" spans="2:39" ht="15" customHeight="1" x14ac:dyDescent="0.3">
      <c r="B23" s="221" t="s">
        <v>1067</v>
      </c>
      <c r="C23" s="224" t="str">
        <f>'Notes Backsheet'!AM14+'Notes Backsheet'!AM15+'Notes Backsheet'!AM16&amp;" ("&amp;'Notes Backsheet'!W14+'Notes Backsheet'!W15+'Notes Backsheet'!W16&amp;") of the 150 HWBs reported being ‘Established’ or greater, "&amp;'Notes Backsheet'!AM12&amp;" ("&amp;'Notes Backsheet'!W12&amp;") HWBs reported being ‘Not yet established’, "&amp;'Notes Backsheet'!AM13&amp;" ("&amp;'Notes Backsheet'!W13&amp;") reported having ‘Plans in place’"</f>
        <v>96 (77) of the 150 HWBs reported being ‘Established’ or greater, 11 (16) HWBs reported being ‘Not yet established’, 43 (57) reported having ‘Plans in place’</v>
      </c>
      <c r="D23" s="222"/>
      <c r="E23" s="222"/>
      <c r="F23" s="222"/>
      <c r="G23" s="222"/>
      <c r="H23" t="s">
        <v>329</v>
      </c>
      <c r="I23" t="s">
        <v>330</v>
      </c>
      <c r="J23" s="215">
        <f>COUNTIF('Q1 Raw Data'!$N26:$Q26,"Yes")</f>
        <v>4</v>
      </c>
      <c r="X23" s="215" t="s">
        <v>329</v>
      </c>
      <c r="Y23" s="215" t="s">
        <v>330</v>
      </c>
      <c r="Z23" s="215">
        <f>COUNTIF('Q2 Raw Data'!$M26:$P26,"Yes")</f>
        <v>4</v>
      </c>
      <c r="AA23" s="215"/>
      <c r="AB23" s="215"/>
      <c r="AC23" s="215"/>
      <c r="AD23" s="215"/>
      <c r="AE23" s="215"/>
      <c r="AF23" s="215"/>
      <c r="AG23" s="215"/>
      <c r="AH23" s="215"/>
      <c r="AI23" s="215"/>
      <c r="AJ23" s="215"/>
      <c r="AK23" s="215"/>
      <c r="AL23" s="215"/>
      <c r="AM23" s="215"/>
    </row>
    <row r="24" spans="2:39" ht="15" customHeight="1" x14ac:dyDescent="0.3">
      <c r="D24" s="222"/>
      <c r="E24" s="222"/>
      <c r="F24" s="222"/>
      <c r="G24" s="222"/>
      <c r="H24" t="s">
        <v>331</v>
      </c>
      <c r="I24" t="s">
        <v>332</v>
      </c>
      <c r="J24" s="215">
        <f>COUNTIF('Q1 Raw Data'!$N27:$Q27,"Yes")</f>
        <v>4</v>
      </c>
      <c r="X24" s="215" t="s">
        <v>331</v>
      </c>
      <c r="Y24" s="215" t="s">
        <v>332</v>
      </c>
      <c r="Z24" s="215">
        <f>COUNTIF('Q2 Raw Data'!$M27:$P27,"Yes")</f>
        <v>4</v>
      </c>
      <c r="AA24" s="215"/>
      <c r="AB24" s="215"/>
      <c r="AC24" s="215"/>
      <c r="AD24" s="215"/>
      <c r="AE24" s="215"/>
      <c r="AF24" s="215"/>
      <c r="AG24" s="215"/>
      <c r="AH24" s="215"/>
      <c r="AI24" s="215"/>
      <c r="AJ24" s="215"/>
      <c r="AK24" s="215"/>
      <c r="AL24" s="215"/>
      <c r="AM24" s="215"/>
    </row>
    <row r="25" spans="2:39" x14ac:dyDescent="0.3">
      <c r="C25" s="220"/>
      <c r="D25" s="220"/>
      <c r="E25" s="220"/>
      <c r="F25" s="220"/>
      <c r="G25" s="220"/>
      <c r="H25" t="s">
        <v>335</v>
      </c>
      <c r="I25" t="s">
        <v>336</v>
      </c>
      <c r="J25" s="215">
        <f>COUNTIF('Q1 Raw Data'!$N28:$Q28,"Yes")</f>
        <v>4</v>
      </c>
      <c r="X25" s="215" t="s">
        <v>335</v>
      </c>
      <c r="Y25" s="215" t="s">
        <v>336</v>
      </c>
      <c r="Z25" s="215">
        <f>COUNTIF('Q2 Raw Data'!$M28:$P28,"Yes")</f>
        <v>4</v>
      </c>
      <c r="AA25" s="215"/>
      <c r="AB25" s="215"/>
      <c r="AC25" s="215"/>
      <c r="AD25" s="215"/>
      <c r="AE25" s="215"/>
      <c r="AF25" s="215"/>
      <c r="AG25" s="215"/>
      <c r="AH25" s="215"/>
      <c r="AI25" s="215"/>
      <c r="AJ25" s="215"/>
      <c r="AK25" s="215"/>
      <c r="AL25" s="215"/>
      <c r="AM25" s="215"/>
    </row>
    <row r="26" spans="2:39" x14ac:dyDescent="0.3">
      <c r="C26" s="220"/>
      <c r="D26" s="220"/>
      <c r="E26" s="220"/>
      <c r="F26" s="220"/>
      <c r="G26" s="220"/>
      <c r="H26" t="s">
        <v>337</v>
      </c>
      <c r="I26" t="s">
        <v>338</v>
      </c>
      <c r="J26" s="215">
        <f>COUNTIF('Q1 Raw Data'!$N29:$Q29,"Yes")</f>
        <v>4</v>
      </c>
      <c r="X26" s="215" t="s">
        <v>337</v>
      </c>
      <c r="Y26" s="215" t="s">
        <v>338</v>
      </c>
      <c r="Z26" s="215">
        <f>COUNTIF('Q2 Raw Data'!$M29:$P29,"Yes")</f>
        <v>4</v>
      </c>
      <c r="AA26" s="215"/>
      <c r="AB26" s="215"/>
      <c r="AC26" s="215"/>
      <c r="AD26" s="215"/>
      <c r="AE26" s="215"/>
      <c r="AF26" s="215"/>
      <c r="AG26" s="215"/>
      <c r="AH26" s="215"/>
      <c r="AI26" s="215"/>
      <c r="AJ26" s="215"/>
      <c r="AK26" s="215"/>
      <c r="AL26" s="215"/>
      <c r="AM26" s="215"/>
    </row>
    <row r="27" spans="2:39" x14ac:dyDescent="0.3">
      <c r="H27" t="s">
        <v>339</v>
      </c>
      <c r="I27" t="s">
        <v>340</v>
      </c>
      <c r="J27" s="215">
        <f>COUNTIF('Q1 Raw Data'!$N30:$Q30,"Yes")</f>
        <v>4</v>
      </c>
      <c r="X27" s="215" t="s">
        <v>339</v>
      </c>
      <c r="Y27" s="215" t="s">
        <v>340</v>
      </c>
      <c r="Z27" s="215">
        <f>COUNTIF('Q2 Raw Data'!$M30:$P30,"Yes")</f>
        <v>4</v>
      </c>
      <c r="AA27" s="215"/>
      <c r="AB27" s="215"/>
      <c r="AC27" s="215"/>
      <c r="AD27" s="215"/>
      <c r="AE27" s="215"/>
      <c r="AF27" s="215"/>
      <c r="AG27" s="215"/>
      <c r="AH27" s="215"/>
      <c r="AI27" s="215"/>
      <c r="AJ27" s="215"/>
      <c r="AK27" s="215"/>
      <c r="AL27" s="215"/>
      <c r="AM27" s="215"/>
    </row>
    <row r="28" spans="2:39" x14ac:dyDescent="0.3">
      <c r="H28" t="s">
        <v>341</v>
      </c>
      <c r="I28" t="s">
        <v>342</v>
      </c>
      <c r="J28" s="215">
        <f>COUNTIF('Q1 Raw Data'!$N31:$Q31,"Yes")</f>
        <v>4</v>
      </c>
      <c r="X28" s="215" t="s">
        <v>341</v>
      </c>
      <c r="Y28" s="215" t="s">
        <v>342</v>
      </c>
      <c r="Z28" s="215">
        <f>COUNTIF('Q2 Raw Data'!$M31:$P31,"Yes")</f>
        <v>4</v>
      </c>
      <c r="AA28" s="215"/>
      <c r="AB28" s="215"/>
      <c r="AC28" s="215"/>
      <c r="AD28" s="215"/>
      <c r="AE28" s="215"/>
      <c r="AF28" s="215"/>
      <c r="AG28" s="215"/>
      <c r="AH28" s="215"/>
      <c r="AI28" s="215"/>
      <c r="AJ28" s="215"/>
      <c r="AK28" s="215"/>
      <c r="AL28" s="215"/>
      <c r="AM28" s="215"/>
    </row>
    <row r="29" spans="2:39" x14ac:dyDescent="0.3">
      <c r="H29" t="s">
        <v>345</v>
      </c>
      <c r="I29" t="s">
        <v>346</v>
      </c>
      <c r="J29" s="215">
        <f>COUNTIF('Q1 Raw Data'!$N32:$Q32,"Yes")</f>
        <v>4</v>
      </c>
      <c r="X29" s="215" t="s">
        <v>345</v>
      </c>
      <c r="Y29" s="215" t="s">
        <v>346</v>
      </c>
      <c r="Z29" s="215">
        <f>COUNTIF('Q2 Raw Data'!$M32:$P32,"Yes")</f>
        <v>4</v>
      </c>
      <c r="AA29" s="215"/>
      <c r="AB29" s="215"/>
      <c r="AC29" s="215"/>
      <c r="AD29" s="215"/>
      <c r="AE29" s="215"/>
      <c r="AF29" s="215"/>
      <c r="AG29" s="215"/>
      <c r="AH29" s="215"/>
      <c r="AI29" s="215"/>
      <c r="AJ29" s="215"/>
      <c r="AK29" s="215"/>
      <c r="AL29" s="215"/>
      <c r="AM29" s="215"/>
    </row>
    <row r="30" spans="2:39" x14ac:dyDescent="0.3">
      <c r="H30" t="s">
        <v>347</v>
      </c>
      <c r="I30" t="s">
        <v>348</v>
      </c>
      <c r="J30" s="215">
        <f>COUNTIF('Q1 Raw Data'!$N33:$Q33,"Yes")</f>
        <v>4</v>
      </c>
      <c r="X30" s="215" t="s">
        <v>347</v>
      </c>
      <c r="Y30" s="215" t="s">
        <v>348</v>
      </c>
      <c r="Z30" s="215">
        <f>COUNTIF('Q2 Raw Data'!$M33:$P33,"Yes")</f>
        <v>4</v>
      </c>
      <c r="AA30" s="215"/>
      <c r="AB30" s="215"/>
      <c r="AC30" s="215"/>
      <c r="AD30" s="215"/>
      <c r="AE30" s="215"/>
      <c r="AF30" s="215"/>
      <c r="AG30" s="215"/>
      <c r="AH30" s="215"/>
      <c r="AI30" s="215"/>
      <c r="AJ30" s="215"/>
      <c r="AK30" s="215"/>
      <c r="AL30" s="215"/>
      <c r="AM30" s="215"/>
    </row>
    <row r="31" spans="2:39" x14ac:dyDescent="0.3">
      <c r="H31" t="s">
        <v>351</v>
      </c>
      <c r="I31" t="s">
        <v>352</v>
      </c>
      <c r="J31" s="215">
        <f>COUNTIF('Q1 Raw Data'!$N34:$Q34,"Yes")</f>
        <v>4</v>
      </c>
      <c r="X31" s="215" t="s">
        <v>351</v>
      </c>
      <c r="Y31" s="215" t="s">
        <v>352</v>
      </c>
      <c r="Z31" s="215">
        <f>COUNTIF('Q2 Raw Data'!$M34:$P34,"Yes")</f>
        <v>4</v>
      </c>
      <c r="AA31" s="215"/>
      <c r="AB31" s="215"/>
      <c r="AC31" s="215"/>
      <c r="AD31" s="215"/>
      <c r="AE31" s="215"/>
      <c r="AF31" s="215"/>
      <c r="AG31" s="215"/>
      <c r="AH31" s="215"/>
      <c r="AI31" s="215"/>
      <c r="AJ31" s="215"/>
      <c r="AK31" s="215"/>
      <c r="AL31" s="215"/>
      <c r="AM31" s="215"/>
    </row>
    <row r="32" spans="2:39" x14ac:dyDescent="0.3">
      <c r="H32" t="s">
        <v>355</v>
      </c>
      <c r="I32" t="s">
        <v>356</v>
      </c>
      <c r="J32" s="215">
        <f>COUNTIF('Q1 Raw Data'!$N35:$Q35,"Yes")</f>
        <v>4</v>
      </c>
      <c r="X32" s="215" t="s">
        <v>355</v>
      </c>
      <c r="Y32" s="215" t="s">
        <v>356</v>
      </c>
      <c r="Z32" s="215">
        <f>COUNTIF('Q2 Raw Data'!$M35:$P35,"Yes")</f>
        <v>4</v>
      </c>
      <c r="AA32" s="215"/>
      <c r="AB32" s="215"/>
      <c r="AC32" s="215"/>
      <c r="AD32" s="215"/>
      <c r="AE32" s="215"/>
      <c r="AF32" s="215"/>
      <c r="AG32" s="215"/>
      <c r="AH32" s="215"/>
      <c r="AI32" s="215"/>
      <c r="AJ32" s="215"/>
      <c r="AK32" s="215"/>
      <c r="AL32" s="215"/>
      <c r="AM32" s="215"/>
    </row>
    <row r="33" spans="8:39" x14ac:dyDescent="0.3">
      <c r="H33" t="s">
        <v>359</v>
      </c>
      <c r="I33" t="s">
        <v>360</v>
      </c>
      <c r="J33" s="215">
        <f>COUNTIF('Q1 Raw Data'!$N36:$Q36,"Yes")</f>
        <v>4</v>
      </c>
      <c r="X33" s="215" t="s">
        <v>359</v>
      </c>
      <c r="Y33" s="215" t="s">
        <v>360</v>
      </c>
      <c r="Z33" s="215">
        <f>COUNTIF('Q2 Raw Data'!$M36:$P36,"Yes")</f>
        <v>4</v>
      </c>
      <c r="AA33" s="215"/>
      <c r="AB33" s="215"/>
      <c r="AC33" s="215"/>
      <c r="AD33" s="215"/>
      <c r="AE33" s="215"/>
      <c r="AF33" s="215"/>
      <c r="AG33" s="215"/>
      <c r="AH33" s="215"/>
      <c r="AI33" s="215"/>
      <c r="AJ33" s="215"/>
      <c r="AK33" s="215"/>
      <c r="AL33" s="215"/>
      <c r="AM33" s="215"/>
    </row>
    <row r="34" spans="8:39" x14ac:dyDescent="0.3">
      <c r="H34" t="s">
        <v>363</v>
      </c>
      <c r="I34" t="s">
        <v>364</v>
      </c>
      <c r="J34" s="215">
        <f>COUNTIF('Q1 Raw Data'!$N37:$Q37,"Yes")</f>
        <v>4</v>
      </c>
      <c r="X34" s="215" t="s">
        <v>363</v>
      </c>
      <c r="Y34" s="215" t="s">
        <v>364</v>
      </c>
      <c r="Z34" s="215">
        <f>COUNTIF('Q2 Raw Data'!$M37:$P37,"Yes")</f>
        <v>4</v>
      </c>
      <c r="AA34" s="215"/>
      <c r="AB34" s="215"/>
      <c r="AC34" s="215"/>
      <c r="AD34" s="215"/>
      <c r="AE34" s="215"/>
      <c r="AF34" s="215"/>
      <c r="AG34" s="215"/>
      <c r="AH34" s="215"/>
      <c r="AI34" s="215"/>
      <c r="AJ34" s="215"/>
      <c r="AK34" s="215"/>
      <c r="AL34" s="215"/>
      <c r="AM34" s="215"/>
    </row>
    <row r="35" spans="8:39" x14ac:dyDescent="0.3">
      <c r="H35" t="s">
        <v>367</v>
      </c>
      <c r="I35" t="s">
        <v>368</v>
      </c>
      <c r="J35" s="215">
        <f>COUNTIF('Q1 Raw Data'!$N38:$Q38,"Yes")</f>
        <v>4</v>
      </c>
      <c r="X35" s="215" t="s">
        <v>367</v>
      </c>
      <c r="Y35" s="215" t="s">
        <v>368</v>
      </c>
      <c r="Z35" s="215">
        <f>COUNTIF('Q2 Raw Data'!$M38:$P38,"Yes")</f>
        <v>4</v>
      </c>
      <c r="AA35" s="215"/>
      <c r="AB35" s="215"/>
      <c r="AC35" s="215"/>
      <c r="AD35" s="215"/>
      <c r="AE35" s="215"/>
      <c r="AF35" s="215"/>
      <c r="AG35" s="215"/>
      <c r="AH35" s="215"/>
      <c r="AI35" s="215"/>
      <c r="AJ35" s="215"/>
      <c r="AK35" s="215"/>
      <c r="AL35" s="215"/>
      <c r="AM35" s="215"/>
    </row>
    <row r="36" spans="8:39" x14ac:dyDescent="0.3">
      <c r="H36" t="s">
        <v>371</v>
      </c>
      <c r="I36" t="s">
        <v>372</v>
      </c>
      <c r="J36" s="215">
        <f>COUNTIF('Q1 Raw Data'!$N39:$Q39,"Yes")</f>
        <v>4</v>
      </c>
      <c r="X36" s="215" t="s">
        <v>371</v>
      </c>
      <c r="Y36" s="215" t="s">
        <v>372</v>
      </c>
      <c r="Z36" s="215">
        <f>COUNTIF('Q2 Raw Data'!$M39:$P39,"Yes")</f>
        <v>4</v>
      </c>
      <c r="AA36" s="215"/>
      <c r="AB36" s="215"/>
      <c r="AC36" s="215"/>
      <c r="AD36" s="215"/>
      <c r="AE36" s="215"/>
      <c r="AF36" s="215"/>
      <c r="AG36" s="215"/>
      <c r="AH36" s="215"/>
      <c r="AI36" s="215"/>
      <c r="AJ36" s="215"/>
      <c r="AK36" s="215"/>
      <c r="AL36" s="215"/>
      <c r="AM36" s="215"/>
    </row>
    <row r="37" spans="8:39" x14ac:dyDescent="0.3">
      <c r="H37" t="s">
        <v>375</v>
      </c>
      <c r="I37" t="s">
        <v>376</v>
      </c>
      <c r="J37" s="215">
        <f>COUNTIF('Q1 Raw Data'!$N40:$Q40,"Yes")</f>
        <v>4</v>
      </c>
      <c r="X37" s="215" t="s">
        <v>375</v>
      </c>
      <c r="Y37" s="215" t="s">
        <v>376</v>
      </c>
      <c r="Z37" s="215">
        <f>COUNTIF('Q2 Raw Data'!$M40:$P40,"Yes")</f>
        <v>4</v>
      </c>
      <c r="AA37" s="215"/>
      <c r="AB37" s="215"/>
      <c r="AC37" s="215"/>
      <c r="AD37" s="215"/>
      <c r="AE37" s="215"/>
      <c r="AF37" s="215"/>
      <c r="AG37" s="215"/>
      <c r="AH37" s="215"/>
      <c r="AI37" s="215"/>
      <c r="AJ37" s="215"/>
      <c r="AK37" s="215"/>
      <c r="AL37" s="215"/>
      <c r="AM37" s="215"/>
    </row>
    <row r="38" spans="8:39" x14ac:dyDescent="0.3">
      <c r="H38" t="s">
        <v>379</v>
      </c>
      <c r="I38" t="s">
        <v>380</v>
      </c>
      <c r="J38" s="215">
        <f>COUNTIF('Q1 Raw Data'!$N41:$Q41,"Yes")</f>
        <v>4</v>
      </c>
      <c r="X38" s="215" t="s">
        <v>379</v>
      </c>
      <c r="Y38" s="215" t="s">
        <v>380</v>
      </c>
      <c r="Z38" s="215">
        <f>COUNTIF('Q2 Raw Data'!$M41:$P41,"Yes")</f>
        <v>4</v>
      </c>
      <c r="AA38" s="215"/>
      <c r="AB38" s="215"/>
      <c r="AC38" s="215"/>
      <c r="AD38" s="215"/>
      <c r="AE38" s="215"/>
      <c r="AF38" s="215"/>
      <c r="AG38" s="215"/>
      <c r="AH38" s="215"/>
      <c r="AI38" s="215"/>
      <c r="AJ38" s="215"/>
      <c r="AK38" s="215"/>
      <c r="AL38" s="215"/>
      <c r="AM38" s="215"/>
    </row>
    <row r="39" spans="8:39" x14ac:dyDescent="0.3">
      <c r="H39" t="s">
        <v>383</v>
      </c>
      <c r="I39" t="s">
        <v>384</v>
      </c>
      <c r="J39" s="215">
        <f>COUNTIF('Q1 Raw Data'!$N42:$Q42,"Yes")</f>
        <v>4</v>
      </c>
      <c r="X39" s="215" t="s">
        <v>383</v>
      </c>
      <c r="Y39" s="215" t="s">
        <v>384</v>
      </c>
      <c r="Z39" s="215">
        <f>COUNTIF('Q2 Raw Data'!$M42:$P42,"Yes")</f>
        <v>4</v>
      </c>
      <c r="AA39" s="215"/>
      <c r="AB39" s="215"/>
      <c r="AC39" s="215"/>
      <c r="AD39" s="215"/>
      <c r="AE39" s="215"/>
      <c r="AF39" s="215"/>
      <c r="AG39" s="215"/>
      <c r="AH39" s="215"/>
      <c r="AI39" s="215"/>
      <c r="AJ39" s="215"/>
      <c r="AK39" s="215"/>
      <c r="AL39" s="215"/>
      <c r="AM39" s="215"/>
    </row>
    <row r="40" spans="8:39" x14ac:dyDescent="0.3">
      <c r="H40" t="s">
        <v>385</v>
      </c>
      <c r="I40" t="s">
        <v>386</v>
      </c>
      <c r="J40" s="215">
        <f>COUNTIF('Q1 Raw Data'!$N43:$Q43,"Yes")</f>
        <v>4</v>
      </c>
      <c r="X40" s="215" t="s">
        <v>385</v>
      </c>
      <c r="Y40" s="215" t="s">
        <v>386</v>
      </c>
      <c r="Z40" s="215">
        <f>COUNTIF('Q2 Raw Data'!$M43:$P43,"Yes")</f>
        <v>4</v>
      </c>
      <c r="AA40" s="215"/>
      <c r="AB40" s="215"/>
      <c r="AC40" s="215"/>
      <c r="AD40" s="215"/>
      <c r="AE40" s="215"/>
      <c r="AF40" s="215"/>
      <c r="AG40" s="215"/>
      <c r="AH40" s="215"/>
      <c r="AI40" s="215"/>
      <c r="AJ40" s="215"/>
      <c r="AK40" s="215"/>
      <c r="AL40" s="215"/>
      <c r="AM40" s="215"/>
    </row>
    <row r="41" spans="8:39" x14ac:dyDescent="0.3">
      <c r="H41" t="s">
        <v>387</v>
      </c>
      <c r="I41" t="s">
        <v>388</v>
      </c>
      <c r="J41" s="215">
        <f>COUNTIF('Q1 Raw Data'!$N44:$Q44,"Yes")</f>
        <v>4</v>
      </c>
      <c r="X41" s="215" t="s">
        <v>387</v>
      </c>
      <c r="Y41" s="215" t="s">
        <v>388</v>
      </c>
      <c r="Z41" s="215">
        <f>COUNTIF('Q2 Raw Data'!$M44:$P44,"Yes")</f>
        <v>4</v>
      </c>
      <c r="AA41" s="215"/>
      <c r="AB41" s="215"/>
      <c r="AC41" s="215"/>
      <c r="AD41" s="215"/>
      <c r="AE41" s="215"/>
      <c r="AF41" s="215"/>
      <c r="AG41" s="215"/>
      <c r="AH41" s="215"/>
      <c r="AI41" s="215"/>
      <c r="AJ41" s="215"/>
      <c r="AK41" s="215"/>
      <c r="AL41" s="215"/>
      <c r="AM41" s="215"/>
    </row>
    <row r="42" spans="8:39" x14ac:dyDescent="0.3">
      <c r="H42" t="s">
        <v>389</v>
      </c>
      <c r="I42" t="s">
        <v>390</v>
      </c>
      <c r="J42" s="215">
        <f>COUNTIF('Q1 Raw Data'!$N45:$Q45,"Yes")</f>
        <v>4</v>
      </c>
      <c r="X42" s="215" t="s">
        <v>389</v>
      </c>
      <c r="Y42" s="215" t="s">
        <v>390</v>
      </c>
      <c r="Z42" s="215">
        <f>COUNTIF('Q2 Raw Data'!$M45:$P45,"Yes")</f>
        <v>4</v>
      </c>
      <c r="AA42" s="215"/>
      <c r="AB42" s="215"/>
      <c r="AC42" s="215"/>
      <c r="AD42" s="215"/>
      <c r="AE42" s="215"/>
      <c r="AF42" s="215"/>
      <c r="AG42" s="215"/>
      <c r="AH42" s="215"/>
      <c r="AI42" s="215"/>
      <c r="AJ42" s="215"/>
      <c r="AK42" s="215"/>
      <c r="AL42" s="215"/>
      <c r="AM42" s="215"/>
    </row>
    <row r="43" spans="8:39" x14ac:dyDescent="0.3">
      <c r="H43" t="s">
        <v>391</v>
      </c>
      <c r="I43" t="s">
        <v>392</v>
      </c>
      <c r="J43" s="215">
        <f>COUNTIF('Q1 Raw Data'!$N46:$Q46,"Yes")</f>
        <v>4</v>
      </c>
      <c r="X43" s="215" t="s">
        <v>391</v>
      </c>
      <c r="Y43" s="215" t="s">
        <v>392</v>
      </c>
      <c r="Z43" s="215">
        <f>COUNTIF('Q2 Raw Data'!$M46:$P46,"Yes")</f>
        <v>4</v>
      </c>
      <c r="AA43" s="215"/>
      <c r="AB43" s="215"/>
      <c r="AC43" s="215"/>
      <c r="AD43" s="215"/>
      <c r="AE43" s="215"/>
      <c r="AF43" s="215"/>
      <c r="AG43" s="215"/>
      <c r="AH43" s="215"/>
      <c r="AI43" s="215"/>
      <c r="AJ43" s="215"/>
      <c r="AK43" s="215"/>
      <c r="AL43" s="215"/>
      <c r="AM43" s="215"/>
    </row>
    <row r="44" spans="8:39" x14ac:dyDescent="0.3">
      <c r="H44" t="s">
        <v>395</v>
      </c>
      <c r="I44" t="s">
        <v>396</v>
      </c>
      <c r="J44" s="215">
        <f>COUNTIF('Q1 Raw Data'!$N47:$Q47,"Yes")</f>
        <v>4</v>
      </c>
      <c r="X44" s="215" t="s">
        <v>395</v>
      </c>
      <c r="Y44" s="215" t="s">
        <v>396</v>
      </c>
      <c r="Z44" s="215">
        <f>COUNTIF('Q2 Raw Data'!$M47:$P47,"Yes")</f>
        <v>4</v>
      </c>
      <c r="AA44" s="215"/>
      <c r="AB44" s="215"/>
      <c r="AC44" s="215"/>
      <c r="AD44" s="215"/>
      <c r="AE44" s="215"/>
      <c r="AF44" s="215"/>
      <c r="AG44" s="215"/>
      <c r="AH44" s="215"/>
      <c r="AI44" s="215"/>
      <c r="AJ44" s="215"/>
      <c r="AK44" s="215"/>
      <c r="AL44" s="215"/>
      <c r="AM44" s="215"/>
    </row>
    <row r="45" spans="8:39" x14ac:dyDescent="0.3">
      <c r="H45" t="s">
        <v>399</v>
      </c>
      <c r="I45" t="s">
        <v>400</v>
      </c>
      <c r="J45" s="215">
        <f>COUNTIF('Q1 Raw Data'!$N48:$Q48,"Yes")</f>
        <v>4</v>
      </c>
      <c r="X45" s="215" t="s">
        <v>399</v>
      </c>
      <c r="Y45" s="215" t="s">
        <v>400</v>
      </c>
      <c r="Z45" s="215">
        <f>COUNTIF('Q2 Raw Data'!$M48:$P48,"Yes")</f>
        <v>4</v>
      </c>
      <c r="AA45" s="215"/>
      <c r="AB45" s="215"/>
      <c r="AC45" s="215"/>
      <c r="AD45" s="215"/>
      <c r="AE45" s="215"/>
      <c r="AF45" s="215"/>
      <c r="AG45" s="215"/>
      <c r="AH45" s="215"/>
      <c r="AI45" s="215"/>
      <c r="AJ45" s="215"/>
      <c r="AK45" s="215"/>
      <c r="AL45" s="215"/>
      <c r="AM45" s="215"/>
    </row>
    <row r="46" spans="8:39" x14ac:dyDescent="0.3">
      <c r="H46" t="s">
        <v>401</v>
      </c>
      <c r="I46" t="s">
        <v>402</v>
      </c>
      <c r="J46" s="215">
        <f>COUNTIF('Q1 Raw Data'!$N49:$Q49,"Yes")</f>
        <v>4</v>
      </c>
      <c r="X46" s="215" t="s">
        <v>401</v>
      </c>
      <c r="Y46" s="215" t="s">
        <v>402</v>
      </c>
      <c r="Z46" s="215">
        <f>COUNTIF('Q2 Raw Data'!$M49:$P49,"Yes")</f>
        <v>4</v>
      </c>
      <c r="AA46" s="215"/>
      <c r="AB46" s="215"/>
      <c r="AC46" s="215"/>
      <c r="AD46" s="215"/>
      <c r="AE46" s="215"/>
      <c r="AF46" s="215"/>
      <c r="AG46" s="215"/>
      <c r="AH46" s="215"/>
      <c r="AI46" s="215"/>
      <c r="AJ46" s="215"/>
      <c r="AK46" s="215"/>
      <c r="AL46" s="215"/>
      <c r="AM46" s="215"/>
    </row>
    <row r="47" spans="8:39" x14ac:dyDescent="0.3">
      <c r="H47" t="s">
        <v>403</v>
      </c>
      <c r="I47" t="s">
        <v>404</v>
      </c>
      <c r="J47" s="215">
        <f>COUNTIF('Q1 Raw Data'!$N50:$Q50,"Yes")</f>
        <v>4</v>
      </c>
      <c r="X47" s="215" t="s">
        <v>403</v>
      </c>
      <c r="Y47" s="215" t="s">
        <v>404</v>
      </c>
      <c r="Z47" s="215">
        <f>COUNTIF('Q2 Raw Data'!$M50:$P50,"Yes")</f>
        <v>4</v>
      </c>
      <c r="AA47" s="215"/>
      <c r="AB47" s="215"/>
      <c r="AC47" s="215"/>
      <c r="AD47" s="215"/>
      <c r="AE47" s="215"/>
      <c r="AF47" s="215"/>
      <c r="AG47" s="215"/>
      <c r="AH47" s="215"/>
      <c r="AI47" s="215"/>
      <c r="AJ47" s="215"/>
      <c r="AK47" s="215"/>
      <c r="AL47" s="215"/>
      <c r="AM47" s="215"/>
    </row>
    <row r="48" spans="8:39" x14ac:dyDescent="0.3">
      <c r="H48" t="s">
        <v>407</v>
      </c>
      <c r="I48" t="s">
        <v>408</v>
      </c>
      <c r="J48" s="215">
        <f>COUNTIF('Q1 Raw Data'!$N51:$Q51,"Yes")</f>
        <v>4</v>
      </c>
      <c r="X48" s="215" t="s">
        <v>407</v>
      </c>
      <c r="Y48" s="215" t="s">
        <v>408</v>
      </c>
      <c r="Z48" s="215">
        <f>COUNTIF('Q2 Raw Data'!$M51:$P51,"Yes")</f>
        <v>4</v>
      </c>
      <c r="AA48" s="215"/>
      <c r="AB48" s="215"/>
      <c r="AC48" s="215"/>
      <c r="AD48" s="215"/>
      <c r="AE48" s="215"/>
      <c r="AF48" s="215"/>
      <c r="AG48" s="215"/>
      <c r="AH48" s="215"/>
      <c r="AI48" s="215"/>
      <c r="AJ48" s="215"/>
      <c r="AK48" s="215"/>
      <c r="AL48" s="215"/>
      <c r="AM48" s="215"/>
    </row>
    <row r="49" spans="8:39" x14ac:dyDescent="0.3">
      <c r="H49" t="s">
        <v>410</v>
      </c>
      <c r="I49" t="s">
        <v>411</v>
      </c>
      <c r="J49" s="215">
        <f>COUNTIF('Q1 Raw Data'!$N52:$Q52,"Yes")</f>
        <v>4</v>
      </c>
      <c r="X49" s="215" t="s">
        <v>410</v>
      </c>
      <c r="Y49" s="215" t="s">
        <v>411</v>
      </c>
      <c r="Z49" s="215">
        <f>COUNTIF('Q2 Raw Data'!$M52:$P52,"Yes")</f>
        <v>4</v>
      </c>
      <c r="AA49" s="215"/>
      <c r="AB49" s="215"/>
      <c r="AC49" s="215"/>
      <c r="AD49" s="215"/>
      <c r="AE49" s="215"/>
      <c r="AF49" s="215"/>
      <c r="AG49" s="215"/>
      <c r="AH49" s="215"/>
      <c r="AI49" s="215"/>
      <c r="AJ49" s="215"/>
      <c r="AK49" s="215"/>
      <c r="AL49" s="215"/>
      <c r="AM49" s="215"/>
    </row>
    <row r="50" spans="8:39" x14ac:dyDescent="0.3">
      <c r="H50" t="s">
        <v>414</v>
      </c>
      <c r="I50" t="s">
        <v>415</v>
      </c>
      <c r="J50" s="215">
        <f>COUNTIF('Q1 Raw Data'!$N53:$Q53,"Yes")</f>
        <v>4</v>
      </c>
      <c r="X50" s="215" t="s">
        <v>414</v>
      </c>
      <c r="Y50" s="215" t="s">
        <v>415</v>
      </c>
      <c r="Z50" s="215">
        <f>COUNTIF('Q2 Raw Data'!$M53:$P53,"Yes")</f>
        <v>4</v>
      </c>
      <c r="AA50" s="215"/>
      <c r="AB50" s="215"/>
      <c r="AC50" s="215"/>
      <c r="AD50" s="215"/>
      <c r="AE50" s="215"/>
      <c r="AF50" s="215"/>
      <c r="AG50" s="215"/>
      <c r="AH50" s="215"/>
      <c r="AI50" s="215"/>
      <c r="AJ50" s="215"/>
      <c r="AK50" s="215"/>
      <c r="AL50" s="215"/>
      <c r="AM50" s="215"/>
    </row>
    <row r="51" spans="8:39" x14ac:dyDescent="0.3">
      <c r="H51" t="s">
        <v>416</v>
      </c>
      <c r="I51" t="s">
        <v>417</v>
      </c>
      <c r="J51" s="215">
        <f>COUNTIF('Q1 Raw Data'!$N54:$Q54,"Yes")</f>
        <v>4</v>
      </c>
      <c r="X51" s="215" t="s">
        <v>416</v>
      </c>
      <c r="Y51" s="215" t="s">
        <v>417</v>
      </c>
      <c r="Z51" s="215">
        <f>COUNTIF('Q2 Raw Data'!$M54:$P54,"Yes")</f>
        <v>4</v>
      </c>
      <c r="AA51" s="215"/>
      <c r="AB51" s="215"/>
      <c r="AC51" s="215"/>
      <c r="AD51" s="215"/>
      <c r="AE51" s="215"/>
      <c r="AF51" s="215"/>
      <c r="AG51" s="215"/>
      <c r="AH51" s="215"/>
      <c r="AI51" s="215"/>
      <c r="AJ51" s="215"/>
      <c r="AK51" s="215"/>
      <c r="AL51" s="215"/>
      <c r="AM51" s="215"/>
    </row>
    <row r="52" spans="8:39" x14ac:dyDescent="0.3">
      <c r="H52" t="s">
        <v>418</v>
      </c>
      <c r="I52" t="s">
        <v>419</v>
      </c>
      <c r="J52" s="215">
        <f>COUNTIF('Q1 Raw Data'!$N55:$Q55,"Yes")</f>
        <v>4</v>
      </c>
      <c r="X52" s="215" t="s">
        <v>418</v>
      </c>
      <c r="Y52" s="215" t="s">
        <v>419</v>
      </c>
      <c r="Z52" s="215">
        <f>COUNTIF('Q2 Raw Data'!$M55:$P55,"Yes")</f>
        <v>4</v>
      </c>
      <c r="AA52" s="215"/>
      <c r="AB52" s="215"/>
      <c r="AC52" s="215"/>
      <c r="AD52" s="215"/>
      <c r="AE52" s="215"/>
      <c r="AF52" s="215"/>
      <c r="AG52" s="215"/>
      <c r="AH52" s="215"/>
      <c r="AI52" s="215"/>
      <c r="AJ52" s="215"/>
      <c r="AK52" s="215"/>
      <c r="AL52" s="215"/>
      <c r="AM52" s="215"/>
    </row>
    <row r="53" spans="8:39" x14ac:dyDescent="0.3">
      <c r="H53" t="s">
        <v>422</v>
      </c>
      <c r="I53" t="s">
        <v>423</v>
      </c>
      <c r="J53" s="215">
        <f>COUNTIF('Q1 Raw Data'!$N56:$Q56,"Yes")</f>
        <v>4</v>
      </c>
      <c r="X53" s="215" t="s">
        <v>422</v>
      </c>
      <c r="Y53" s="215" t="s">
        <v>423</v>
      </c>
      <c r="Z53" s="215">
        <f>COUNTIF('Q2 Raw Data'!$M56:$P56,"Yes")</f>
        <v>4</v>
      </c>
      <c r="AA53" s="215"/>
      <c r="AB53" s="215"/>
      <c r="AC53" s="215"/>
      <c r="AD53" s="215"/>
      <c r="AE53" s="215"/>
      <c r="AF53" s="215"/>
      <c r="AG53" s="215"/>
      <c r="AH53" s="215"/>
      <c r="AI53" s="215"/>
      <c r="AJ53" s="215"/>
      <c r="AK53" s="215"/>
      <c r="AL53" s="215"/>
      <c r="AM53" s="215"/>
    </row>
    <row r="54" spans="8:39" x14ac:dyDescent="0.3">
      <c r="H54" t="s">
        <v>424</v>
      </c>
      <c r="I54" t="s">
        <v>425</v>
      </c>
      <c r="J54" s="215">
        <f>COUNTIF('Q1 Raw Data'!$N57:$Q57,"Yes")</f>
        <v>4</v>
      </c>
      <c r="X54" s="215" t="s">
        <v>424</v>
      </c>
      <c r="Y54" s="215" t="s">
        <v>425</v>
      </c>
      <c r="Z54" s="215">
        <f>COUNTIF('Q2 Raw Data'!$M57:$P57,"Yes")</f>
        <v>4</v>
      </c>
      <c r="AA54" s="215"/>
      <c r="AB54" s="215"/>
      <c r="AC54" s="215"/>
      <c r="AD54" s="215"/>
      <c r="AE54" s="215"/>
      <c r="AF54" s="215"/>
      <c r="AG54" s="215"/>
      <c r="AH54" s="215"/>
      <c r="AI54" s="215"/>
      <c r="AJ54" s="215"/>
      <c r="AK54" s="215"/>
      <c r="AL54" s="215"/>
      <c r="AM54" s="215"/>
    </row>
    <row r="55" spans="8:39" x14ac:dyDescent="0.3">
      <c r="H55" t="s">
        <v>426</v>
      </c>
      <c r="I55" t="s">
        <v>427</v>
      </c>
      <c r="J55" s="215">
        <f>COUNTIF('Q1 Raw Data'!$N58:$Q58,"Yes")</f>
        <v>4</v>
      </c>
      <c r="X55" s="215" t="s">
        <v>426</v>
      </c>
      <c r="Y55" s="215" t="s">
        <v>427</v>
      </c>
      <c r="Z55" s="215">
        <f>COUNTIF('Q2 Raw Data'!$M58:$P58,"Yes")</f>
        <v>4</v>
      </c>
      <c r="AA55" s="215"/>
      <c r="AB55" s="215"/>
      <c r="AC55" s="215"/>
      <c r="AD55" s="215"/>
      <c r="AE55" s="215"/>
      <c r="AF55" s="215"/>
      <c r="AG55" s="215"/>
      <c r="AH55" s="215"/>
      <c r="AI55" s="215"/>
      <c r="AJ55" s="215"/>
      <c r="AK55" s="215"/>
      <c r="AL55" s="215"/>
      <c r="AM55" s="215"/>
    </row>
    <row r="56" spans="8:39" x14ac:dyDescent="0.3">
      <c r="H56" t="s">
        <v>428</v>
      </c>
      <c r="I56" t="s">
        <v>429</v>
      </c>
      <c r="J56" s="215">
        <f>COUNTIF('Q1 Raw Data'!$N59:$Q59,"Yes")</f>
        <v>4</v>
      </c>
      <c r="X56" s="215" t="s">
        <v>428</v>
      </c>
      <c r="Y56" s="215" t="s">
        <v>429</v>
      </c>
      <c r="Z56" s="215">
        <f>COUNTIF('Q2 Raw Data'!$M59:$P59,"Yes")</f>
        <v>4</v>
      </c>
      <c r="AA56" s="215"/>
      <c r="AB56" s="215"/>
      <c r="AC56" s="215"/>
      <c r="AD56" s="215"/>
      <c r="AE56" s="215"/>
      <c r="AF56" s="215"/>
      <c r="AG56" s="215"/>
      <c r="AH56" s="215"/>
      <c r="AI56" s="215"/>
      <c r="AJ56" s="215"/>
      <c r="AK56" s="215"/>
      <c r="AL56" s="215"/>
      <c r="AM56" s="215"/>
    </row>
    <row r="57" spans="8:39" x14ac:dyDescent="0.3">
      <c r="H57" t="s">
        <v>430</v>
      </c>
      <c r="I57" t="s">
        <v>431</v>
      </c>
      <c r="J57" s="215">
        <f>COUNTIF('Q1 Raw Data'!$N60:$Q60,"Yes")</f>
        <v>4</v>
      </c>
      <c r="X57" s="215" t="s">
        <v>430</v>
      </c>
      <c r="Y57" s="215" t="s">
        <v>431</v>
      </c>
      <c r="Z57" s="215">
        <f>COUNTIF('Q2 Raw Data'!$M60:$P60,"Yes")</f>
        <v>4</v>
      </c>
      <c r="AA57" s="215"/>
      <c r="AB57" s="215"/>
      <c r="AC57" s="215"/>
      <c r="AD57" s="215"/>
      <c r="AE57" s="215"/>
      <c r="AF57" s="215"/>
      <c r="AG57" s="215"/>
      <c r="AH57" s="215"/>
      <c r="AI57" s="215"/>
      <c r="AJ57" s="215"/>
      <c r="AK57" s="215"/>
      <c r="AL57" s="215"/>
      <c r="AM57" s="215"/>
    </row>
    <row r="58" spans="8:39" x14ac:dyDescent="0.3">
      <c r="H58" t="s">
        <v>432</v>
      </c>
      <c r="I58" t="s">
        <v>433</v>
      </c>
      <c r="J58" s="215">
        <f>COUNTIF('Q1 Raw Data'!$N61:$Q61,"Yes")</f>
        <v>4</v>
      </c>
      <c r="X58" s="215" t="s">
        <v>432</v>
      </c>
      <c r="Y58" s="215" t="s">
        <v>433</v>
      </c>
      <c r="Z58" s="215">
        <f>COUNTIF('Q2 Raw Data'!$M61:$P61,"Yes")</f>
        <v>4</v>
      </c>
      <c r="AA58" s="215"/>
      <c r="AB58" s="215"/>
      <c r="AC58" s="215"/>
      <c r="AD58" s="215"/>
      <c r="AE58" s="215"/>
      <c r="AF58" s="215"/>
      <c r="AG58" s="215"/>
      <c r="AH58" s="215"/>
      <c r="AI58" s="215"/>
      <c r="AJ58" s="215"/>
      <c r="AK58" s="215"/>
      <c r="AL58" s="215"/>
      <c r="AM58" s="215"/>
    </row>
    <row r="59" spans="8:39" x14ac:dyDescent="0.3">
      <c r="H59" t="s">
        <v>434</v>
      </c>
      <c r="I59" t="s">
        <v>435</v>
      </c>
      <c r="J59" s="215">
        <f>COUNTIF('Q1 Raw Data'!$N62:$Q62,"Yes")</f>
        <v>4</v>
      </c>
      <c r="X59" s="215" t="s">
        <v>434</v>
      </c>
      <c r="Y59" s="215" t="s">
        <v>435</v>
      </c>
      <c r="Z59" s="215">
        <f>COUNTIF('Q2 Raw Data'!$M62:$P62,"Yes")</f>
        <v>4</v>
      </c>
      <c r="AA59" s="215"/>
      <c r="AB59" s="215"/>
      <c r="AC59" s="215"/>
      <c r="AD59" s="215"/>
      <c r="AE59" s="215"/>
      <c r="AF59" s="215"/>
      <c r="AG59" s="215"/>
      <c r="AH59" s="215"/>
      <c r="AI59" s="215"/>
      <c r="AJ59" s="215"/>
      <c r="AK59" s="215"/>
      <c r="AL59" s="215"/>
      <c r="AM59" s="215"/>
    </row>
    <row r="60" spans="8:39" x14ac:dyDescent="0.3">
      <c r="H60" t="s">
        <v>436</v>
      </c>
      <c r="I60" t="s">
        <v>437</v>
      </c>
      <c r="J60" s="215">
        <f>COUNTIF('Q1 Raw Data'!$N63:$Q63,"Yes")</f>
        <v>4</v>
      </c>
      <c r="X60" s="215" t="s">
        <v>436</v>
      </c>
      <c r="Y60" s="215" t="s">
        <v>437</v>
      </c>
      <c r="Z60" s="215">
        <f>COUNTIF('Q2 Raw Data'!$M63:$P63,"Yes")</f>
        <v>4</v>
      </c>
      <c r="AA60" s="215"/>
      <c r="AB60" s="215"/>
      <c r="AC60" s="215"/>
      <c r="AD60" s="215"/>
      <c r="AE60" s="215"/>
      <c r="AF60" s="215"/>
      <c r="AG60" s="215"/>
      <c r="AH60" s="215"/>
      <c r="AI60" s="215"/>
      <c r="AJ60" s="215"/>
      <c r="AK60" s="215"/>
      <c r="AL60" s="215"/>
      <c r="AM60" s="215"/>
    </row>
    <row r="61" spans="8:39" x14ac:dyDescent="0.3">
      <c r="H61" t="s">
        <v>438</v>
      </c>
      <c r="I61" t="s">
        <v>439</v>
      </c>
      <c r="J61" s="215">
        <f>COUNTIF('Q1 Raw Data'!$N64:$Q64,"Yes")</f>
        <v>4</v>
      </c>
      <c r="X61" s="215" t="s">
        <v>438</v>
      </c>
      <c r="Y61" s="215" t="s">
        <v>439</v>
      </c>
      <c r="Z61" s="215">
        <f>COUNTIF('Q2 Raw Data'!$M64:$P64,"Yes")</f>
        <v>4</v>
      </c>
      <c r="AA61" s="215"/>
      <c r="AB61" s="215"/>
      <c r="AC61" s="215"/>
      <c r="AD61" s="215"/>
      <c r="AE61" s="215"/>
      <c r="AF61" s="215"/>
      <c r="AG61" s="215"/>
      <c r="AH61" s="215"/>
      <c r="AI61" s="215"/>
      <c r="AJ61" s="215"/>
      <c r="AK61" s="215"/>
      <c r="AL61" s="215"/>
      <c r="AM61" s="215"/>
    </row>
    <row r="62" spans="8:39" x14ac:dyDescent="0.3">
      <c r="H62" t="s">
        <v>441</v>
      </c>
      <c r="I62" t="s">
        <v>442</v>
      </c>
      <c r="J62" s="215">
        <f>COUNTIF('Q1 Raw Data'!$N65:$Q65,"Yes")</f>
        <v>4</v>
      </c>
      <c r="X62" s="215" t="s">
        <v>441</v>
      </c>
      <c r="Y62" s="215" t="s">
        <v>442</v>
      </c>
      <c r="Z62" s="215">
        <f>COUNTIF('Q2 Raw Data'!$M65:$P65,"Yes")</f>
        <v>4</v>
      </c>
      <c r="AA62" s="215"/>
      <c r="AB62" s="215"/>
      <c r="AC62" s="215"/>
      <c r="AD62" s="215"/>
      <c r="AE62" s="215"/>
      <c r="AF62" s="215"/>
      <c r="AG62" s="215"/>
      <c r="AH62" s="215"/>
      <c r="AI62" s="215"/>
      <c r="AJ62" s="215"/>
      <c r="AK62" s="215"/>
      <c r="AL62" s="215"/>
      <c r="AM62" s="215"/>
    </row>
    <row r="63" spans="8:39" x14ac:dyDescent="0.3">
      <c r="H63" t="s">
        <v>445</v>
      </c>
      <c r="I63" t="s">
        <v>446</v>
      </c>
      <c r="J63" s="215">
        <f>COUNTIF('Q1 Raw Data'!$N66:$Q66,"Yes")</f>
        <v>4</v>
      </c>
      <c r="X63" s="215" t="s">
        <v>445</v>
      </c>
      <c r="Y63" s="215" t="s">
        <v>446</v>
      </c>
      <c r="Z63" s="215">
        <f>COUNTIF('Q2 Raw Data'!$M66:$P66,"Yes")</f>
        <v>4</v>
      </c>
      <c r="AA63" s="215"/>
      <c r="AB63" s="215"/>
      <c r="AC63" s="215"/>
      <c r="AD63" s="215"/>
      <c r="AE63" s="215"/>
      <c r="AF63" s="215"/>
      <c r="AG63" s="215"/>
      <c r="AH63" s="215"/>
      <c r="AI63" s="215"/>
      <c r="AJ63" s="215"/>
      <c r="AK63" s="215"/>
      <c r="AL63" s="215"/>
      <c r="AM63" s="215"/>
    </row>
    <row r="64" spans="8:39" x14ac:dyDescent="0.3">
      <c r="H64" t="s">
        <v>449</v>
      </c>
      <c r="I64" t="s">
        <v>450</v>
      </c>
      <c r="J64" s="215">
        <f>COUNTIF('Q1 Raw Data'!$N67:$Q67,"Yes")</f>
        <v>4</v>
      </c>
      <c r="X64" s="215" t="s">
        <v>449</v>
      </c>
      <c r="Y64" s="215" t="s">
        <v>450</v>
      </c>
      <c r="Z64" s="215">
        <f>COUNTIF('Q2 Raw Data'!$M67:$P67,"Yes")</f>
        <v>4</v>
      </c>
      <c r="AA64" s="215"/>
      <c r="AB64" s="215"/>
      <c r="AC64" s="215"/>
      <c r="AD64" s="215"/>
      <c r="AE64" s="215"/>
      <c r="AF64" s="215"/>
      <c r="AG64" s="215"/>
      <c r="AH64" s="215"/>
      <c r="AI64" s="215"/>
      <c r="AJ64" s="215"/>
      <c r="AK64" s="215"/>
      <c r="AL64" s="215"/>
      <c r="AM64" s="215"/>
    </row>
    <row r="65" spans="8:39" x14ac:dyDescent="0.3">
      <c r="H65" t="s">
        <v>451</v>
      </c>
      <c r="I65" t="s">
        <v>452</v>
      </c>
      <c r="J65" s="215">
        <f>COUNTIF('Q1 Raw Data'!$N68:$Q68,"Yes")</f>
        <v>4</v>
      </c>
      <c r="X65" s="215" t="s">
        <v>451</v>
      </c>
      <c r="Y65" s="215" t="s">
        <v>452</v>
      </c>
      <c r="Z65" s="215">
        <f>COUNTIF('Q2 Raw Data'!$M68:$P68,"Yes")</f>
        <v>4</v>
      </c>
      <c r="AA65" s="215"/>
      <c r="AB65" s="215"/>
      <c r="AC65" s="215"/>
      <c r="AD65" s="215"/>
      <c r="AE65" s="215"/>
      <c r="AF65" s="215"/>
      <c r="AG65" s="215"/>
      <c r="AH65" s="215"/>
      <c r="AI65" s="215"/>
      <c r="AJ65" s="215"/>
      <c r="AK65" s="215"/>
      <c r="AL65" s="215"/>
      <c r="AM65" s="215"/>
    </row>
    <row r="66" spans="8:39" x14ac:dyDescent="0.3">
      <c r="H66" t="s">
        <v>453</v>
      </c>
      <c r="I66" t="s">
        <v>454</v>
      </c>
      <c r="J66" s="215">
        <f>COUNTIF('Q1 Raw Data'!$N69:$Q69,"Yes")</f>
        <v>4</v>
      </c>
      <c r="X66" s="215" t="s">
        <v>453</v>
      </c>
      <c r="Y66" s="215" t="s">
        <v>454</v>
      </c>
      <c r="Z66" s="215">
        <f>COUNTIF('Q2 Raw Data'!$M69:$P69,"Yes")</f>
        <v>4</v>
      </c>
      <c r="AA66" s="215"/>
      <c r="AB66" s="215"/>
      <c r="AC66" s="215"/>
      <c r="AD66" s="215"/>
      <c r="AE66" s="215"/>
      <c r="AF66" s="215"/>
      <c r="AG66" s="215"/>
      <c r="AH66" s="215"/>
      <c r="AI66" s="215"/>
      <c r="AJ66" s="215"/>
      <c r="AK66" s="215"/>
      <c r="AL66" s="215"/>
      <c r="AM66" s="215"/>
    </row>
    <row r="67" spans="8:39" x14ac:dyDescent="0.3">
      <c r="H67" t="s">
        <v>457</v>
      </c>
      <c r="I67" t="s">
        <v>458</v>
      </c>
      <c r="J67" s="215">
        <f>COUNTIF('Q1 Raw Data'!$N70:$Q70,"Yes")</f>
        <v>4</v>
      </c>
      <c r="X67" s="215" t="s">
        <v>457</v>
      </c>
      <c r="Y67" s="215" t="s">
        <v>458</v>
      </c>
      <c r="Z67" s="215">
        <f>COUNTIF('Q2 Raw Data'!$M70:$P70,"Yes")</f>
        <v>4</v>
      </c>
      <c r="AA67" s="215"/>
      <c r="AB67" s="215"/>
      <c r="AC67" s="215"/>
      <c r="AD67" s="215"/>
      <c r="AE67" s="215"/>
      <c r="AF67" s="215"/>
      <c r="AG67" s="215"/>
      <c r="AH67" s="215"/>
      <c r="AI67" s="215"/>
      <c r="AJ67" s="215"/>
      <c r="AK67" s="215"/>
      <c r="AL67" s="215"/>
      <c r="AM67" s="215"/>
    </row>
    <row r="68" spans="8:39" x14ac:dyDescent="0.3">
      <c r="H68" t="s">
        <v>459</v>
      </c>
      <c r="I68" t="s">
        <v>460</v>
      </c>
      <c r="J68" s="215">
        <f>COUNTIF('Q1 Raw Data'!$N71:$Q71,"Yes")</f>
        <v>4</v>
      </c>
      <c r="X68" s="215" t="s">
        <v>459</v>
      </c>
      <c r="Y68" s="215" t="s">
        <v>460</v>
      </c>
      <c r="Z68" s="215">
        <f>COUNTIF('Q2 Raw Data'!$M71:$P71,"Yes")</f>
        <v>4</v>
      </c>
      <c r="AA68" s="215"/>
      <c r="AB68" s="215"/>
      <c r="AC68" s="215"/>
      <c r="AD68" s="215"/>
      <c r="AE68" s="215"/>
      <c r="AF68" s="215"/>
      <c r="AG68" s="215"/>
      <c r="AH68" s="215"/>
      <c r="AI68" s="215"/>
      <c r="AJ68" s="215"/>
      <c r="AK68" s="215"/>
      <c r="AL68" s="215"/>
      <c r="AM68" s="215"/>
    </row>
    <row r="69" spans="8:39" x14ac:dyDescent="0.3">
      <c r="H69" t="s">
        <v>463</v>
      </c>
      <c r="I69" t="s">
        <v>464</v>
      </c>
      <c r="J69" s="215">
        <f>COUNTIF('Q1 Raw Data'!$N72:$Q72,"Yes")</f>
        <v>4</v>
      </c>
      <c r="X69" s="215" t="s">
        <v>463</v>
      </c>
      <c r="Y69" s="215" t="s">
        <v>464</v>
      </c>
      <c r="Z69" s="215">
        <f>COUNTIF('Q2 Raw Data'!$M72:$P72,"Yes")</f>
        <v>4</v>
      </c>
      <c r="AA69" s="215"/>
      <c r="AB69" s="215"/>
      <c r="AC69" s="215"/>
      <c r="AD69" s="215"/>
      <c r="AE69" s="215"/>
      <c r="AF69" s="215"/>
      <c r="AG69" s="215"/>
      <c r="AH69" s="215"/>
      <c r="AI69" s="215"/>
      <c r="AJ69" s="215"/>
      <c r="AK69" s="215"/>
      <c r="AL69" s="215"/>
      <c r="AM69" s="215"/>
    </row>
    <row r="70" spans="8:39" x14ac:dyDescent="0.3">
      <c r="H70" t="s">
        <v>465</v>
      </c>
      <c r="I70" t="s">
        <v>466</v>
      </c>
      <c r="J70" s="215">
        <f>COUNTIF('Q1 Raw Data'!$N73:$Q73,"Yes")</f>
        <v>4</v>
      </c>
      <c r="X70" s="215" t="s">
        <v>465</v>
      </c>
      <c r="Y70" s="215" t="s">
        <v>466</v>
      </c>
      <c r="Z70" s="215">
        <f>COUNTIF('Q2 Raw Data'!$M73:$P73,"Yes")</f>
        <v>4</v>
      </c>
      <c r="AA70" s="215"/>
      <c r="AB70" s="215"/>
      <c r="AC70" s="215"/>
      <c r="AD70" s="215"/>
      <c r="AE70" s="215"/>
      <c r="AF70" s="215"/>
      <c r="AG70" s="215"/>
      <c r="AH70" s="215"/>
      <c r="AI70" s="215"/>
      <c r="AJ70" s="215"/>
      <c r="AK70" s="215"/>
      <c r="AL70" s="215"/>
      <c r="AM70" s="215"/>
    </row>
    <row r="71" spans="8:39" x14ac:dyDescent="0.3">
      <c r="H71" t="s">
        <v>467</v>
      </c>
      <c r="I71" t="s">
        <v>468</v>
      </c>
      <c r="J71" s="215">
        <f>COUNTIF('Q1 Raw Data'!$N74:$Q74,"Yes")</f>
        <v>4</v>
      </c>
      <c r="X71" s="215" t="s">
        <v>467</v>
      </c>
      <c r="Y71" s="215" t="s">
        <v>468</v>
      </c>
      <c r="Z71" s="215">
        <f>COUNTIF('Q2 Raw Data'!$M74:$P74,"Yes")</f>
        <v>4</v>
      </c>
      <c r="AA71" s="215"/>
      <c r="AB71" s="215"/>
      <c r="AC71" s="215"/>
      <c r="AD71" s="215"/>
      <c r="AE71" s="215"/>
      <c r="AF71" s="215"/>
      <c r="AG71" s="215"/>
      <c r="AH71" s="215"/>
      <c r="AI71" s="215"/>
      <c r="AJ71" s="215"/>
      <c r="AK71" s="215"/>
      <c r="AL71" s="215"/>
      <c r="AM71" s="215"/>
    </row>
    <row r="72" spans="8:39" x14ac:dyDescent="0.3">
      <c r="H72" t="s">
        <v>471</v>
      </c>
      <c r="I72" t="s">
        <v>472</v>
      </c>
      <c r="J72" s="215">
        <f>COUNTIF('Q1 Raw Data'!$N75:$Q75,"Yes")</f>
        <v>4</v>
      </c>
      <c r="X72" s="215" t="s">
        <v>471</v>
      </c>
      <c r="Y72" s="215" t="s">
        <v>472</v>
      </c>
      <c r="Z72" s="215">
        <f>COUNTIF('Q2 Raw Data'!$M75:$P75,"Yes")</f>
        <v>4</v>
      </c>
      <c r="AA72" s="215"/>
      <c r="AB72" s="215"/>
      <c r="AC72" s="215"/>
      <c r="AD72" s="215"/>
      <c r="AE72" s="215"/>
      <c r="AF72" s="215"/>
      <c r="AG72" s="215"/>
      <c r="AH72" s="215"/>
      <c r="AI72" s="215"/>
      <c r="AJ72" s="215"/>
      <c r="AK72" s="215"/>
      <c r="AL72" s="215"/>
      <c r="AM72" s="215"/>
    </row>
    <row r="73" spans="8:39" x14ac:dyDescent="0.3">
      <c r="H73" t="s">
        <v>473</v>
      </c>
      <c r="I73" t="s">
        <v>474</v>
      </c>
      <c r="J73" s="215">
        <f>COUNTIF('Q1 Raw Data'!$N76:$Q76,"Yes")</f>
        <v>4</v>
      </c>
      <c r="X73" s="215" t="s">
        <v>473</v>
      </c>
      <c r="Y73" s="215" t="s">
        <v>474</v>
      </c>
      <c r="Z73" s="215">
        <f>COUNTIF('Q2 Raw Data'!$M76:$P76,"Yes")</f>
        <v>4</v>
      </c>
      <c r="AA73" s="215"/>
      <c r="AB73" s="215"/>
      <c r="AC73" s="215"/>
      <c r="AD73" s="215"/>
      <c r="AE73" s="215"/>
      <c r="AF73" s="215"/>
      <c r="AG73" s="215"/>
      <c r="AH73" s="215"/>
      <c r="AI73" s="215"/>
      <c r="AJ73" s="215"/>
      <c r="AK73" s="215"/>
      <c r="AL73" s="215"/>
      <c r="AM73" s="215"/>
    </row>
    <row r="74" spans="8:39" x14ac:dyDescent="0.3">
      <c r="H74" t="s">
        <v>477</v>
      </c>
      <c r="I74" t="s">
        <v>478</v>
      </c>
      <c r="J74" s="215">
        <f>COUNTIF('Q1 Raw Data'!$N77:$Q77,"Yes")</f>
        <v>4</v>
      </c>
      <c r="X74" s="215" t="s">
        <v>477</v>
      </c>
      <c r="Y74" s="215" t="s">
        <v>478</v>
      </c>
      <c r="Z74" s="215">
        <f>COUNTIF('Q2 Raw Data'!$M77:$P77,"Yes")</f>
        <v>4</v>
      </c>
      <c r="AA74" s="215"/>
      <c r="AB74" s="215"/>
      <c r="AC74" s="215"/>
      <c r="AD74" s="215"/>
      <c r="AE74" s="215"/>
      <c r="AF74" s="215"/>
      <c r="AG74" s="215"/>
      <c r="AH74" s="215"/>
      <c r="AI74" s="215"/>
      <c r="AJ74" s="215"/>
      <c r="AK74" s="215"/>
      <c r="AL74" s="215"/>
      <c r="AM74" s="215"/>
    </row>
    <row r="75" spans="8:39" x14ac:dyDescent="0.3">
      <c r="H75" t="s">
        <v>481</v>
      </c>
      <c r="I75" t="s">
        <v>482</v>
      </c>
      <c r="J75" s="215">
        <f>COUNTIF('Q1 Raw Data'!$N78:$Q78,"Yes")</f>
        <v>4</v>
      </c>
      <c r="X75" s="215" t="s">
        <v>481</v>
      </c>
      <c r="Y75" s="215" t="s">
        <v>482</v>
      </c>
      <c r="Z75" s="215">
        <f>COUNTIF('Q2 Raw Data'!$M78:$P78,"Yes")</f>
        <v>4</v>
      </c>
      <c r="AA75" s="215"/>
      <c r="AB75" s="215"/>
      <c r="AC75" s="215"/>
      <c r="AD75" s="215"/>
      <c r="AE75" s="215"/>
      <c r="AF75" s="215"/>
      <c r="AG75" s="215"/>
      <c r="AH75" s="215"/>
      <c r="AI75" s="215"/>
      <c r="AJ75" s="215"/>
      <c r="AK75" s="215"/>
      <c r="AL75" s="215"/>
      <c r="AM75" s="215"/>
    </row>
    <row r="76" spans="8:39" x14ac:dyDescent="0.3">
      <c r="H76" t="s">
        <v>485</v>
      </c>
      <c r="I76" t="s">
        <v>486</v>
      </c>
      <c r="J76" s="215">
        <f>COUNTIF('Q1 Raw Data'!$N79:$Q79,"Yes")</f>
        <v>4</v>
      </c>
      <c r="X76" s="215" t="s">
        <v>485</v>
      </c>
      <c r="Y76" s="215" t="s">
        <v>486</v>
      </c>
      <c r="Z76" s="215">
        <f>COUNTIF('Q2 Raw Data'!$M79:$P79,"Yes")</f>
        <v>4</v>
      </c>
      <c r="AA76" s="215"/>
      <c r="AB76" s="215"/>
      <c r="AC76" s="215"/>
      <c r="AD76" s="215"/>
      <c r="AE76" s="215"/>
      <c r="AF76" s="215"/>
      <c r="AG76" s="215"/>
      <c r="AH76" s="215"/>
      <c r="AI76" s="215"/>
      <c r="AJ76" s="215"/>
      <c r="AK76" s="215"/>
      <c r="AL76" s="215"/>
      <c r="AM76" s="215"/>
    </row>
    <row r="77" spans="8:39" x14ac:dyDescent="0.3">
      <c r="H77" t="s">
        <v>487</v>
      </c>
      <c r="I77" t="s">
        <v>488</v>
      </c>
      <c r="J77" s="215">
        <f>COUNTIF('Q1 Raw Data'!$N80:$Q80,"Yes")</f>
        <v>4</v>
      </c>
      <c r="X77" s="215" t="s">
        <v>487</v>
      </c>
      <c r="Y77" s="215" t="s">
        <v>488</v>
      </c>
      <c r="Z77" s="215">
        <f>COUNTIF('Q2 Raw Data'!$M80:$P80,"Yes")</f>
        <v>4</v>
      </c>
      <c r="AA77" s="215"/>
      <c r="AB77" s="215"/>
      <c r="AC77" s="215"/>
      <c r="AD77" s="215"/>
      <c r="AE77" s="215"/>
      <c r="AF77" s="215"/>
      <c r="AG77" s="215"/>
      <c r="AH77" s="215"/>
      <c r="AI77" s="215"/>
      <c r="AJ77" s="215"/>
      <c r="AK77" s="215"/>
      <c r="AL77" s="215"/>
      <c r="AM77" s="215"/>
    </row>
    <row r="78" spans="8:39" x14ac:dyDescent="0.3">
      <c r="H78" t="s">
        <v>491</v>
      </c>
      <c r="I78" t="s">
        <v>492</v>
      </c>
      <c r="J78" s="215">
        <f>COUNTIF('Q1 Raw Data'!$N81:$Q81,"Yes")</f>
        <v>4</v>
      </c>
      <c r="X78" s="215" t="s">
        <v>491</v>
      </c>
      <c r="Y78" s="215" t="s">
        <v>492</v>
      </c>
      <c r="Z78" s="215">
        <f>COUNTIF('Q2 Raw Data'!$M81:$P81,"Yes")</f>
        <v>4</v>
      </c>
      <c r="AA78" s="215"/>
      <c r="AB78" s="215"/>
      <c r="AC78" s="215"/>
      <c r="AD78" s="215"/>
      <c r="AE78" s="215"/>
      <c r="AF78" s="215"/>
      <c r="AG78" s="215"/>
      <c r="AH78" s="215"/>
      <c r="AI78" s="215"/>
      <c r="AJ78" s="215"/>
      <c r="AK78" s="215"/>
      <c r="AL78" s="215"/>
      <c r="AM78" s="215"/>
    </row>
    <row r="79" spans="8:39" x14ac:dyDescent="0.3">
      <c r="H79" t="s">
        <v>495</v>
      </c>
      <c r="I79" t="s">
        <v>496</v>
      </c>
      <c r="J79" s="215">
        <f>COUNTIF('Q1 Raw Data'!$N82:$Q82,"Yes")</f>
        <v>4</v>
      </c>
      <c r="X79" s="215" t="s">
        <v>495</v>
      </c>
      <c r="Y79" s="215" t="s">
        <v>496</v>
      </c>
      <c r="Z79" s="215">
        <f>COUNTIF('Q2 Raw Data'!$M82:$P82,"Yes")</f>
        <v>4</v>
      </c>
      <c r="AA79" s="215"/>
      <c r="AB79" s="215"/>
      <c r="AC79" s="215"/>
      <c r="AD79" s="215"/>
      <c r="AE79" s="215"/>
      <c r="AF79" s="215"/>
      <c r="AG79" s="215"/>
      <c r="AH79" s="215"/>
      <c r="AI79" s="215"/>
      <c r="AJ79" s="215"/>
      <c r="AK79" s="215"/>
      <c r="AL79" s="215"/>
      <c r="AM79" s="215"/>
    </row>
    <row r="80" spans="8:39" x14ac:dyDescent="0.3">
      <c r="H80" t="s">
        <v>497</v>
      </c>
      <c r="I80" t="s">
        <v>498</v>
      </c>
      <c r="J80" s="215">
        <f>COUNTIF('Q1 Raw Data'!$N83:$Q83,"Yes")</f>
        <v>4</v>
      </c>
      <c r="X80" s="215" t="s">
        <v>497</v>
      </c>
      <c r="Y80" s="215" t="s">
        <v>498</v>
      </c>
      <c r="Z80" s="215">
        <f>COUNTIF('Q2 Raw Data'!$M83:$P83,"Yes")</f>
        <v>4</v>
      </c>
      <c r="AA80" s="215"/>
      <c r="AB80" s="215"/>
      <c r="AC80" s="215"/>
      <c r="AD80" s="215"/>
      <c r="AE80" s="215"/>
      <c r="AF80" s="215"/>
      <c r="AG80" s="215"/>
      <c r="AH80" s="215"/>
      <c r="AI80" s="215"/>
      <c r="AJ80" s="215"/>
      <c r="AK80" s="215"/>
      <c r="AL80" s="215"/>
      <c r="AM80" s="215"/>
    </row>
    <row r="81" spans="8:39" x14ac:dyDescent="0.3">
      <c r="H81" t="s">
        <v>501</v>
      </c>
      <c r="I81" t="s">
        <v>502</v>
      </c>
      <c r="J81" s="215">
        <f>COUNTIF('Q1 Raw Data'!$N84:$Q84,"Yes")</f>
        <v>4</v>
      </c>
      <c r="X81" s="215" t="s">
        <v>501</v>
      </c>
      <c r="Y81" s="215" t="s">
        <v>502</v>
      </c>
      <c r="Z81" s="215">
        <f>COUNTIF('Q2 Raw Data'!$M84:$P84,"Yes")</f>
        <v>4</v>
      </c>
      <c r="AA81" s="215"/>
      <c r="AB81" s="215"/>
      <c r="AC81" s="215"/>
      <c r="AD81" s="215"/>
      <c r="AE81" s="215"/>
      <c r="AF81" s="215"/>
      <c r="AG81" s="215"/>
      <c r="AH81" s="215"/>
      <c r="AI81" s="215"/>
      <c r="AJ81" s="215"/>
      <c r="AK81" s="215"/>
      <c r="AL81" s="215"/>
      <c r="AM81" s="215"/>
    </row>
    <row r="82" spans="8:39" x14ac:dyDescent="0.3">
      <c r="H82" t="s">
        <v>505</v>
      </c>
      <c r="I82" t="s">
        <v>506</v>
      </c>
      <c r="J82" s="215">
        <f>COUNTIF('Q1 Raw Data'!$N85:$Q85,"Yes")</f>
        <v>4</v>
      </c>
      <c r="X82" s="215" t="s">
        <v>505</v>
      </c>
      <c r="Y82" s="215" t="s">
        <v>506</v>
      </c>
      <c r="Z82" s="215">
        <f>COUNTIF('Q2 Raw Data'!$M85:$P85,"Yes")</f>
        <v>4</v>
      </c>
      <c r="AA82" s="215"/>
      <c r="AB82" s="215"/>
      <c r="AC82" s="215"/>
      <c r="AD82" s="215"/>
      <c r="AE82" s="215"/>
      <c r="AF82" s="215"/>
      <c r="AG82" s="215"/>
      <c r="AH82" s="215"/>
      <c r="AI82" s="215"/>
      <c r="AJ82" s="215"/>
      <c r="AK82" s="215"/>
      <c r="AL82" s="215"/>
      <c r="AM82" s="215"/>
    </row>
    <row r="83" spans="8:39" x14ac:dyDescent="0.3">
      <c r="H83" t="s">
        <v>509</v>
      </c>
      <c r="I83" t="s">
        <v>510</v>
      </c>
      <c r="J83" s="215">
        <f>COUNTIF('Q1 Raw Data'!$N86:$Q86,"Yes")</f>
        <v>4</v>
      </c>
      <c r="X83" s="215" t="s">
        <v>509</v>
      </c>
      <c r="Y83" s="215" t="s">
        <v>510</v>
      </c>
      <c r="Z83" s="215">
        <f>COUNTIF('Q2 Raw Data'!$M86:$P86,"Yes")</f>
        <v>4</v>
      </c>
      <c r="AA83" s="215"/>
      <c r="AB83" s="215"/>
      <c r="AC83" s="215"/>
      <c r="AD83" s="215"/>
      <c r="AE83" s="215"/>
      <c r="AF83" s="215"/>
      <c r="AG83" s="215"/>
      <c r="AH83" s="215"/>
      <c r="AI83" s="215"/>
      <c r="AJ83" s="215"/>
      <c r="AK83" s="215"/>
      <c r="AL83" s="215"/>
      <c r="AM83" s="215"/>
    </row>
    <row r="84" spans="8:39" x14ac:dyDescent="0.3">
      <c r="H84" t="s">
        <v>513</v>
      </c>
      <c r="I84" t="s">
        <v>514</v>
      </c>
      <c r="J84" s="215">
        <f>COUNTIF('Q1 Raw Data'!$N87:$Q87,"Yes")</f>
        <v>4</v>
      </c>
      <c r="X84" s="215" t="s">
        <v>513</v>
      </c>
      <c r="Y84" s="215" t="s">
        <v>514</v>
      </c>
      <c r="Z84" s="215">
        <f>COUNTIF('Q2 Raw Data'!$M87:$P87,"Yes")</f>
        <v>4</v>
      </c>
      <c r="AA84" s="215"/>
      <c r="AB84" s="215"/>
      <c r="AC84" s="215"/>
      <c r="AD84" s="215"/>
      <c r="AE84" s="215"/>
      <c r="AF84" s="215"/>
      <c r="AG84" s="215"/>
      <c r="AH84" s="215"/>
      <c r="AI84" s="215"/>
      <c r="AJ84" s="215"/>
      <c r="AK84" s="215"/>
      <c r="AL84" s="215"/>
      <c r="AM84" s="215"/>
    </row>
    <row r="85" spans="8:39" x14ac:dyDescent="0.3">
      <c r="H85" t="s">
        <v>515</v>
      </c>
      <c r="I85" t="s">
        <v>516</v>
      </c>
      <c r="J85" s="215">
        <f>COUNTIF('Q1 Raw Data'!$N88:$Q88,"Yes")</f>
        <v>4</v>
      </c>
      <c r="X85" s="215" t="s">
        <v>515</v>
      </c>
      <c r="Y85" s="215" t="s">
        <v>516</v>
      </c>
      <c r="Z85" s="215">
        <f>COUNTIF('Q2 Raw Data'!$M88:$P88,"Yes")</f>
        <v>4</v>
      </c>
      <c r="AA85" s="215"/>
      <c r="AB85" s="215"/>
      <c r="AC85" s="215"/>
      <c r="AD85" s="215"/>
      <c r="AE85" s="215"/>
      <c r="AF85" s="215"/>
      <c r="AG85" s="215"/>
      <c r="AH85" s="215"/>
      <c r="AI85" s="215"/>
      <c r="AJ85" s="215"/>
      <c r="AK85" s="215"/>
      <c r="AL85" s="215"/>
      <c r="AM85" s="215"/>
    </row>
    <row r="86" spans="8:39" x14ac:dyDescent="0.3">
      <c r="H86" t="s">
        <v>518</v>
      </c>
      <c r="I86" t="s">
        <v>519</v>
      </c>
      <c r="J86" s="215">
        <f>COUNTIF('Q1 Raw Data'!$N89:$Q89,"Yes")</f>
        <v>4</v>
      </c>
      <c r="X86" s="215" t="s">
        <v>518</v>
      </c>
      <c r="Y86" s="215" t="s">
        <v>519</v>
      </c>
      <c r="Z86" s="215">
        <f>COUNTIF('Q2 Raw Data'!$M89:$P89,"Yes")</f>
        <v>4</v>
      </c>
      <c r="AA86" s="215"/>
      <c r="AB86" s="215"/>
      <c r="AC86" s="215"/>
      <c r="AD86" s="215"/>
      <c r="AE86" s="215"/>
      <c r="AF86" s="215"/>
      <c r="AG86" s="215"/>
      <c r="AH86" s="215"/>
      <c r="AI86" s="215"/>
      <c r="AJ86" s="215"/>
      <c r="AK86" s="215"/>
      <c r="AL86" s="215"/>
      <c r="AM86" s="215"/>
    </row>
    <row r="87" spans="8:39" x14ac:dyDescent="0.3">
      <c r="H87" t="s">
        <v>520</v>
      </c>
      <c r="I87" t="s">
        <v>521</v>
      </c>
      <c r="J87" s="215">
        <f>COUNTIF('Q1 Raw Data'!$N90:$Q90,"Yes")</f>
        <v>4</v>
      </c>
      <c r="X87" s="215" t="s">
        <v>520</v>
      </c>
      <c r="Y87" s="215" t="s">
        <v>521</v>
      </c>
      <c r="Z87" s="215">
        <f>COUNTIF('Q2 Raw Data'!$M90:$P90,"Yes")</f>
        <v>4</v>
      </c>
      <c r="AA87" s="215"/>
      <c r="AB87" s="215"/>
      <c r="AC87" s="215"/>
      <c r="AD87" s="215"/>
      <c r="AE87" s="215"/>
      <c r="AF87" s="215"/>
      <c r="AG87" s="215"/>
      <c r="AH87" s="215"/>
      <c r="AI87" s="215"/>
      <c r="AJ87" s="215"/>
      <c r="AK87" s="215"/>
      <c r="AL87" s="215"/>
      <c r="AM87" s="215"/>
    </row>
    <row r="88" spans="8:39" x14ac:dyDescent="0.3">
      <c r="H88" t="s">
        <v>522</v>
      </c>
      <c r="I88" t="s">
        <v>523</v>
      </c>
      <c r="J88" s="215">
        <f>COUNTIF('Q1 Raw Data'!$N91:$Q91,"Yes")</f>
        <v>4</v>
      </c>
      <c r="X88" s="215" t="s">
        <v>522</v>
      </c>
      <c r="Y88" s="215" t="s">
        <v>523</v>
      </c>
      <c r="Z88" s="215">
        <f>COUNTIF('Q2 Raw Data'!$M91:$P91,"Yes")</f>
        <v>4</v>
      </c>
      <c r="AA88" s="215"/>
      <c r="AB88" s="215"/>
      <c r="AC88" s="215"/>
      <c r="AD88" s="215"/>
      <c r="AE88" s="215"/>
      <c r="AF88" s="215"/>
      <c r="AG88" s="215"/>
      <c r="AH88" s="215"/>
      <c r="AI88" s="215"/>
      <c r="AJ88" s="215"/>
      <c r="AK88" s="215"/>
      <c r="AL88" s="215"/>
      <c r="AM88" s="215"/>
    </row>
    <row r="89" spans="8:39" x14ac:dyDescent="0.3">
      <c r="H89" t="s">
        <v>526</v>
      </c>
      <c r="I89" t="s">
        <v>527</v>
      </c>
      <c r="J89" s="215">
        <f>COUNTIF('Q1 Raw Data'!$N92:$Q92,"Yes")</f>
        <v>4</v>
      </c>
      <c r="X89" s="215" t="s">
        <v>526</v>
      </c>
      <c r="Y89" s="215" t="s">
        <v>527</v>
      </c>
      <c r="Z89" s="215">
        <f>COUNTIF('Q2 Raw Data'!$M92:$P92,"Yes")</f>
        <v>4</v>
      </c>
      <c r="AA89" s="215"/>
      <c r="AB89" s="215"/>
      <c r="AC89" s="215"/>
      <c r="AD89" s="215"/>
      <c r="AE89" s="215"/>
      <c r="AF89" s="215"/>
      <c r="AG89" s="215"/>
      <c r="AH89" s="215"/>
      <c r="AI89" s="215"/>
      <c r="AJ89" s="215"/>
      <c r="AK89" s="215"/>
      <c r="AL89" s="215"/>
      <c r="AM89" s="215"/>
    </row>
    <row r="90" spans="8:39" x14ac:dyDescent="0.3">
      <c r="H90" t="s">
        <v>528</v>
      </c>
      <c r="I90" t="s">
        <v>529</v>
      </c>
      <c r="J90" s="215">
        <f>COUNTIF('Q1 Raw Data'!$N93:$Q93,"Yes")</f>
        <v>4</v>
      </c>
      <c r="X90" s="215" t="s">
        <v>528</v>
      </c>
      <c r="Y90" s="215" t="s">
        <v>529</v>
      </c>
      <c r="Z90" s="215">
        <f>COUNTIF('Q2 Raw Data'!$M93:$P93,"Yes")</f>
        <v>4</v>
      </c>
      <c r="AA90" s="215"/>
      <c r="AB90" s="215"/>
      <c r="AC90" s="215"/>
      <c r="AD90" s="215"/>
      <c r="AE90" s="215"/>
      <c r="AF90" s="215"/>
      <c r="AG90" s="215"/>
      <c r="AH90" s="215"/>
      <c r="AI90" s="215"/>
      <c r="AJ90" s="215"/>
      <c r="AK90" s="215"/>
      <c r="AL90" s="215"/>
      <c r="AM90" s="215"/>
    </row>
    <row r="91" spans="8:39" x14ac:dyDescent="0.3">
      <c r="H91" t="s">
        <v>530</v>
      </c>
      <c r="I91" t="s">
        <v>531</v>
      </c>
      <c r="J91" s="215">
        <f>COUNTIF('Q1 Raw Data'!$N94:$Q94,"Yes")</f>
        <v>4</v>
      </c>
      <c r="X91" s="215" t="s">
        <v>530</v>
      </c>
      <c r="Y91" s="215" t="s">
        <v>531</v>
      </c>
      <c r="Z91" s="215">
        <f>COUNTIF('Q2 Raw Data'!$M94:$P94,"Yes")</f>
        <v>4</v>
      </c>
      <c r="AA91" s="215"/>
      <c r="AB91" s="215"/>
      <c r="AC91" s="215"/>
      <c r="AD91" s="215"/>
      <c r="AE91" s="215"/>
      <c r="AF91" s="215"/>
      <c r="AG91" s="215"/>
      <c r="AH91" s="215"/>
      <c r="AI91" s="215"/>
      <c r="AJ91" s="215"/>
      <c r="AK91" s="215"/>
      <c r="AL91" s="215"/>
      <c r="AM91" s="215"/>
    </row>
    <row r="92" spans="8:39" x14ac:dyDescent="0.3">
      <c r="H92" t="s">
        <v>532</v>
      </c>
      <c r="I92" t="s">
        <v>533</v>
      </c>
      <c r="J92" s="215">
        <f>COUNTIF('Q1 Raw Data'!$N95:$Q95,"Yes")</f>
        <v>4</v>
      </c>
      <c r="X92" s="215" t="s">
        <v>532</v>
      </c>
      <c r="Y92" s="215" t="s">
        <v>533</v>
      </c>
      <c r="Z92" s="215">
        <f>COUNTIF('Q2 Raw Data'!$M95:$P95,"Yes")</f>
        <v>4</v>
      </c>
      <c r="AA92" s="215"/>
      <c r="AB92" s="215"/>
      <c r="AC92" s="215"/>
      <c r="AD92" s="215"/>
      <c r="AE92" s="215"/>
      <c r="AF92" s="215"/>
      <c r="AG92" s="215"/>
      <c r="AH92" s="215"/>
      <c r="AI92" s="215"/>
      <c r="AJ92" s="215"/>
      <c r="AK92" s="215"/>
      <c r="AL92" s="215"/>
      <c r="AM92" s="215"/>
    </row>
    <row r="93" spans="8:39" x14ac:dyDescent="0.3">
      <c r="H93" t="s">
        <v>534</v>
      </c>
      <c r="I93" t="s">
        <v>535</v>
      </c>
      <c r="J93" s="215">
        <f>COUNTIF('Q1 Raw Data'!$N96:$Q96,"Yes")</f>
        <v>4</v>
      </c>
      <c r="X93" s="215" t="s">
        <v>534</v>
      </c>
      <c r="Y93" s="215" t="s">
        <v>535</v>
      </c>
      <c r="Z93" s="215">
        <f>COUNTIF('Q2 Raw Data'!$M96:$P96,"Yes")</f>
        <v>4</v>
      </c>
      <c r="AA93" s="215"/>
      <c r="AB93" s="215"/>
      <c r="AC93" s="215"/>
      <c r="AD93" s="215"/>
      <c r="AE93" s="215"/>
      <c r="AF93" s="215"/>
      <c r="AG93" s="215"/>
      <c r="AH93" s="215"/>
      <c r="AI93" s="215"/>
      <c r="AJ93" s="215"/>
      <c r="AK93" s="215"/>
      <c r="AL93" s="215"/>
      <c r="AM93" s="215"/>
    </row>
    <row r="94" spans="8:39" x14ac:dyDescent="0.3">
      <c r="H94" t="s">
        <v>536</v>
      </c>
      <c r="I94" t="s">
        <v>537</v>
      </c>
      <c r="J94" s="215">
        <f>COUNTIF('Q1 Raw Data'!$N97:$Q97,"Yes")</f>
        <v>4</v>
      </c>
      <c r="X94" s="215" t="s">
        <v>536</v>
      </c>
      <c r="Y94" s="215" t="s">
        <v>537</v>
      </c>
      <c r="Z94" s="215">
        <f>COUNTIF('Q2 Raw Data'!$M97:$P97,"Yes")</f>
        <v>4</v>
      </c>
      <c r="AA94" s="215"/>
      <c r="AB94" s="215"/>
      <c r="AC94" s="215"/>
      <c r="AD94" s="215"/>
      <c r="AE94" s="215"/>
      <c r="AF94" s="215"/>
      <c r="AG94" s="215"/>
      <c r="AH94" s="215"/>
      <c r="AI94" s="215"/>
      <c r="AJ94" s="215"/>
      <c r="AK94" s="215"/>
      <c r="AL94" s="215"/>
      <c r="AM94" s="215"/>
    </row>
    <row r="95" spans="8:39" x14ac:dyDescent="0.3">
      <c r="H95" t="s">
        <v>538</v>
      </c>
      <c r="I95" t="s">
        <v>539</v>
      </c>
      <c r="J95" s="215">
        <f>COUNTIF('Q1 Raw Data'!$N98:$Q98,"Yes")</f>
        <v>4</v>
      </c>
      <c r="X95" s="215" t="s">
        <v>538</v>
      </c>
      <c r="Y95" s="215" t="s">
        <v>539</v>
      </c>
      <c r="Z95" s="215">
        <f>COUNTIF('Q2 Raw Data'!$M98:$P98,"Yes")</f>
        <v>4</v>
      </c>
      <c r="AA95" s="215"/>
      <c r="AB95" s="215"/>
      <c r="AC95" s="215"/>
      <c r="AD95" s="215"/>
      <c r="AE95" s="215"/>
      <c r="AF95" s="215"/>
      <c r="AG95" s="215"/>
      <c r="AH95" s="215"/>
      <c r="AI95" s="215"/>
      <c r="AJ95" s="215"/>
      <c r="AK95" s="215"/>
      <c r="AL95" s="215"/>
      <c r="AM95" s="215"/>
    </row>
    <row r="96" spans="8:39" x14ac:dyDescent="0.3">
      <c r="H96" t="s">
        <v>542</v>
      </c>
      <c r="I96" t="s">
        <v>543</v>
      </c>
      <c r="J96" s="215">
        <f>COUNTIF('Q1 Raw Data'!$N99:$Q99,"Yes")</f>
        <v>4</v>
      </c>
      <c r="X96" s="215" t="s">
        <v>542</v>
      </c>
      <c r="Y96" s="215" t="s">
        <v>543</v>
      </c>
      <c r="Z96" s="215">
        <f>COUNTIF('Q2 Raw Data'!$M99:$P99,"Yes")</f>
        <v>4</v>
      </c>
      <c r="AA96" s="215"/>
      <c r="AB96" s="215"/>
      <c r="AC96" s="215"/>
      <c r="AD96" s="215"/>
      <c r="AE96" s="215"/>
      <c r="AF96" s="215"/>
      <c r="AG96" s="215"/>
      <c r="AH96" s="215"/>
      <c r="AI96" s="215"/>
      <c r="AJ96" s="215"/>
      <c r="AK96" s="215"/>
      <c r="AL96" s="215"/>
      <c r="AM96" s="215"/>
    </row>
    <row r="97" spans="8:39" x14ac:dyDescent="0.3">
      <c r="H97" t="s">
        <v>544</v>
      </c>
      <c r="I97" t="s">
        <v>545</v>
      </c>
      <c r="J97" s="215">
        <f>COUNTIF('Q1 Raw Data'!$N100:$Q100,"Yes")</f>
        <v>4</v>
      </c>
      <c r="X97" s="215" t="s">
        <v>544</v>
      </c>
      <c r="Y97" s="215" t="s">
        <v>545</v>
      </c>
      <c r="Z97" s="215">
        <f>COUNTIF('Q2 Raw Data'!$M100:$P100,"Yes")</f>
        <v>4</v>
      </c>
      <c r="AA97" s="215"/>
      <c r="AB97" s="215"/>
      <c r="AC97" s="215"/>
      <c r="AD97" s="215"/>
      <c r="AE97" s="215"/>
      <c r="AF97" s="215"/>
      <c r="AG97" s="215"/>
      <c r="AH97" s="215"/>
      <c r="AI97" s="215"/>
      <c r="AJ97" s="215"/>
      <c r="AK97" s="215"/>
      <c r="AL97" s="215"/>
      <c r="AM97" s="215"/>
    </row>
    <row r="98" spans="8:39" x14ac:dyDescent="0.3">
      <c r="H98" t="s">
        <v>548</v>
      </c>
      <c r="I98" t="s">
        <v>549</v>
      </c>
      <c r="J98" s="215">
        <f>COUNTIF('Q1 Raw Data'!$N101:$Q101,"Yes")</f>
        <v>4</v>
      </c>
      <c r="X98" s="215" t="s">
        <v>548</v>
      </c>
      <c r="Y98" s="215" t="s">
        <v>549</v>
      </c>
      <c r="Z98" s="215">
        <f>COUNTIF('Q2 Raw Data'!$M101:$P101,"Yes")</f>
        <v>4</v>
      </c>
      <c r="AA98" s="215"/>
      <c r="AB98" s="215"/>
      <c r="AC98" s="215"/>
      <c r="AD98" s="215"/>
      <c r="AE98" s="215"/>
      <c r="AF98" s="215"/>
      <c r="AG98" s="215"/>
      <c r="AH98" s="215"/>
      <c r="AI98" s="215"/>
      <c r="AJ98" s="215"/>
      <c r="AK98" s="215"/>
      <c r="AL98" s="215"/>
      <c r="AM98" s="215"/>
    </row>
    <row r="99" spans="8:39" x14ac:dyDescent="0.3">
      <c r="H99" t="s">
        <v>550</v>
      </c>
      <c r="I99" t="s">
        <v>551</v>
      </c>
      <c r="J99" s="215">
        <f>COUNTIF('Q1 Raw Data'!$N102:$Q102,"Yes")</f>
        <v>4</v>
      </c>
      <c r="X99" s="215" t="s">
        <v>550</v>
      </c>
      <c r="Y99" s="215" t="s">
        <v>551</v>
      </c>
      <c r="Z99" s="215">
        <f>COUNTIF('Q2 Raw Data'!$M102:$P102,"Yes")</f>
        <v>4</v>
      </c>
      <c r="AA99" s="215"/>
      <c r="AB99" s="215"/>
      <c r="AC99" s="215"/>
      <c r="AD99" s="215"/>
      <c r="AE99" s="215"/>
      <c r="AF99" s="215"/>
      <c r="AG99" s="215"/>
      <c r="AH99" s="215"/>
      <c r="AI99" s="215"/>
      <c r="AJ99" s="215"/>
      <c r="AK99" s="215"/>
      <c r="AL99" s="215"/>
      <c r="AM99" s="215"/>
    </row>
    <row r="100" spans="8:39" x14ac:dyDescent="0.3">
      <c r="H100" t="s">
        <v>552</v>
      </c>
      <c r="I100" t="s">
        <v>553</v>
      </c>
      <c r="J100" s="215">
        <f>COUNTIF('Q1 Raw Data'!$N103:$Q103,"Yes")</f>
        <v>4</v>
      </c>
      <c r="X100" s="215" t="s">
        <v>552</v>
      </c>
      <c r="Y100" s="215" t="s">
        <v>553</v>
      </c>
      <c r="Z100" s="215">
        <f>COUNTIF('Q2 Raw Data'!$M103:$P103,"Yes")</f>
        <v>4</v>
      </c>
      <c r="AA100" s="215"/>
      <c r="AB100" s="215"/>
      <c r="AC100" s="215"/>
      <c r="AD100" s="215"/>
      <c r="AE100" s="215"/>
      <c r="AF100" s="215"/>
      <c r="AG100" s="215"/>
      <c r="AH100" s="215"/>
      <c r="AI100" s="215"/>
      <c r="AJ100" s="215"/>
      <c r="AK100" s="215"/>
      <c r="AL100" s="215"/>
      <c r="AM100" s="215"/>
    </row>
    <row r="101" spans="8:39" x14ac:dyDescent="0.3">
      <c r="H101" t="s">
        <v>556</v>
      </c>
      <c r="I101" t="s">
        <v>557</v>
      </c>
      <c r="J101" s="215">
        <f>COUNTIF('Q1 Raw Data'!$N104:$Q104,"Yes")</f>
        <v>4</v>
      </c>
      <c r="X101" s="215" t="s">
        <v>556</v>
      </c>
      <c r="Y101" s="215" t="s">
        <v>557</v>
      </c>
      <c r="Z101" s="215">
        <f>COUNTIF('Q2 Raw Data'!$M104:$P104,"Yes")</f>
        <v>4</v>
      </c>
      <c r="AA101" s="215"/>
      <c r="AB101" s="215"/>
      <c r="AC101" s="215"/>
      <c r="AD101" s="215"/>
      <c r="AE101" s="215"/>
      <c r="AF101" s="215"/>
      <c r="AG101" s="215"/>
      <c r="AH101" s="215"/>
      <c r="AI101" s="215"/>
      <c r="AJ101" s="215"/>
      <c r="AK101" s="215"/>
      <c r="AL101" s="215"/>
      <c r="AM101" s="215"/>
    </row>
    <row r="102" spans="8:39" x14ac:dyDescent="0.3">
      <c r="H102" t="s">
        <v>560</v>
      </c>
      <c r="I102" t="s">
        <v>561</v>
      </c>
      <c r="J102" s="215">
        <f>COUNTIF('Q1 Raw Data'!$N105:$Q105,"Yes")</f>
        <v>4</v>
      </c>
      <c r="X102" s="215" t="s">
        <v>560</v>
      </c>
      <c r="Y102" s="215" t="s">
        <v>561</v>
      </c>
      <c r="Z102" s="215">
        <f>COUNTIF('Q2 Raw Data'!$M105:$P105,"Yes")</f>
        <v>4</v>
      </c>
      <c r="AA102" s="215"/>
      <c r="AB102" s="215"/>
      <c r="AC102" s="215"/>
      <c r="AD102" s="215"/>
      <c r="AE102" s="215"/>
      <c r="AF102" s="215"/>
      <c r="AG102" s="215"/>
      <c r="AH102" s="215"/>
      <c r="AI102" s="215"/>
      <c r="AJ102" s="215"/>
      <c r="AK102" s="215"/>
      <c r="AL102" s="215"/>
      <c r="AM102" s="215"/>
    </row>
    <row r="103" spans="8:39" x14ac:dyDescent="0.3">
      <c r="H103" t="s">
        <v>563</v>
      </c>
      <c r="I103" t="s">
        <v>564</v>
      </c>
      <c r="J103" s="215">
        <f>COUNTIF('Q1 Raw Data'!$N106:$Q106,"Yes")</f>
        <v>4</v>
      </c>
      <c r="X103" s="215" t="s">
        <v>563</v>
      </c>
      <c r="Y103" s="215" t="s">
        <v>564</v>
      </c>
      <c r="Z103" s="215">
        <f>COUNTIF('Q2 Raw Data'!$M106:$P106,"Yes")</f>
        <v>4</v>
      </c>
      <c r="AA103" s="215"/>
      <c r="AB103" s="215"/>
      <c r="AC103" s="215"/>
      <c r="AD103" s="215"/>
      <c r="AE103" s="215"/>
      <c r="AF103" s="215"/>
      <c r="AG103" s="215"/>
      <c r="AH103" s="215"/>
      <c r="AI103" s="215"/>
      <c r="AJ103" s="215"/>
      <c r="AK103" s="215"/>
      <c r="AL103" s="215"/>
      <c r="AM103" s="215"/>
    </row>
    <row r="104" spans="8:39" x14ac:dyDescent="0.3">
      <c r="H104" t="s">
        <v>565</v>
      </c>
      <c r="I104" t="s">
        <v>566</v>
      </c>
      <c r="J104" s="215">
        <f>COUNTIF('Q1 Raw Data'!$N107:$Q107,"Yes")</f>
        <v>4</v>
      </c>
      <c r="X104" s="215" t="s">
        <v>565</v>
      </c>
      <c r="Y104" s="215" t="s">
        <v>566</v>
      </c>
      <c r="Z104" s="215">
        <f>COUNTIF('Q2 Raw Data'!$M107:$P107,"Yes")</f>
        <v>4</v>
      </c>
      <c r="AA104" s="215"/>
      <c r="AB104" s="215"/>
      <c r="AC104" s="215"/>
      <c r="AD104" s="215"/>
      <c r="AE104" s="215"/>
      <c r="AF104" s="215"/>
      <c r="AG104" s="215"/>
      <c r="AH104" s="215"/>
      <c r="AI104" s="215"/>
      <c r="AJ104" s="215"/>
      <c r="AK104" s="215"/>
      <c r="AL104" s="215"/>
      <c r="AM104" s="215"/>
    </row>
    <row r="105" spans="8:39" x14ac:dyDescent="0.3">
      <c r="H105" t="s">
        <v>567</v>
      </c>
      <c r="I105" t="s">
        <v>568</v>
      </c>
      <c r="J105" s="215">
        <f>COUNTIF('Q1 Raw Data'!$N108:$Q108,"Yes")</f>
        <v>4</v>
      </c>
      <c r="X105" s="215" t="s">
        <v>567</v>
      </c>
      <c r="Y105" s="215" t="s">
        <v>568</v>
      </c>
      <c r="Z105" s="215">
        <f>COUNTIF('Q2 Raw Data'!$M108:$P108,"Yes")</f>
        <v>4</v>
      </c>
      <c r="AA105" s="215"/>
      <c r="AB105" s="215"/>
      <c r="AC105" s="215"/>
      <c r="AD105" s="215"/>
      <c r="AE105" s="215"/>
      <c r="AF105" s="215"/>
      <c r="AG105" s="215"/>
      <c r="AH105" s="215"/>
      <c r="AI105" s="215"/>
      <c r="AJ105" s="215"/>
      <c r="AK105" s="215"/>
      <c r="AL105" s="215"/>
      <c r="AM105" s="215"/>
    </row>
    <row r="106" spans="8:39" x14ac:dyDescent="0.3">
      <c r="H106" t="s">
        <v>571</v>
      </c>
      <c r="I106" t="s">
        <v>572</v>
      </c>
      <c r="J106" s="215">
        <f>COUNTIF('Q1 Raw Data'!$N109:$Q109,"Yes")</f>
        <v>4</v>
      </c>
      <c r="X106" s="215" t="s">
        <v>571</v>
      </c>
      <c r="Y106" s="215" t="s">
        <v>572</v>
      </c>
      <c r="Z106" s="215">
        <f>COUNTIF('Q2 Raw Data'!$M109:$P109,"Yes")</f>
        <v>4</v>
      </c>
      <c r="AA106" s="215"/>
      <c r="AB106" s="215"/>
      <c r="AC106" s="215"/>
      <c r="AD106" s="215"/>
      <c r="AE106" s="215"/>
      <c r="AF106" s="215"/>
      <c r="AG106" s="215"/>
      <c r="AH106" s="215"/>
      <c r="AI106" s="215"/>
      <c r="AJ106" s="215"/>
      <c r="AK106" s="215"/>
      <c r="AL106" s="215"/>
      <c r="AM106" s="215"/>
    </row>
    <row r="107" spans="8:39" x14ac:dyDescent="0.3">
      <c r="H107" t="s">
        <v>573</v>
      </c>
      <c r="I107" t="s">
        <v>574</v>
      </c>
      <c r="J107" s="215">
        <f>COUNTIF('Q1 Raw Data'!$N110:$Q110,"Yes")</f>
        <v>4</v>
      </c>
      <c r="X107" s="215" t="s">
        <v>573</v>
      </c>
      <c r="Y107" s="215" t="s">
        <v>574</v>
      </c>
      <c r="Z107" s="215">
        <f>COUNTIF('Q2 Raw Data'!$M110:$P110,"Yes")</f>
        <v>4</v>
      </c>
      <c r="AA107" s="215"/>
      <c r="AB107" s="215"/>
      <c r="AC107" s="215"/>
      <c r="AD107" s="215"/>
      <c r="AE107" s="215"/>
      <c r="AF107" s="215"/>
      <c r="AG107" s="215"/>
      <c r="AH107" s="215"/>
      <c r="AI107" s="215"/>
      <c r="AJ107" s="215"/>
      <c r="AK107" s="215"/>
      <c r="AL107" s="215"/>
      <c r="AM107" s="215"/>
    </row>
    <row r="108" spans="8:39" x14ac:dyDescent="0.3">
      <c r="H108" t="s">
        <v>575</v>
      </c>
      <c r="I108" t="s">
        <v>576</v>
      </c>
      <c r="J108" s="215">
        <f>COUNTIF('Q1 Raw Data'!$N111:$Q111,"Yes")</f>
        <v>4</v>
      </c>
      <c r="X108" s="215" t="s">
        <v>575</v>
      </c>
      <c r="Y108" s="215" t="s">
        <v>576</v>
      </c>
      <c r="Z108" s="215">
        <f>COUNTIF('Q2 Raw Data'!$M111:$P111,"Yes")</f>
        <v>4</v>
      </c>
      <c r="AA108" s="215"/>
      <c r="AB108" s="215"/>
      <c r="AC108" s="215"/>
      <c r="AD108" s="215"/>
      <c r="AE108" s="215"/>
      <c r="AF108" s="215"/>
      <c r="AG108" s="215"/>
      <c r="AH108" s="215"/>
      <c r="AI108" s="215"/>
      <c r="AJ108" s="215"/>
      <c r="AK108" s="215"/>
      <c r="AL108" s="215"/>
      <c r="AM108" s="215"/>
    </row>
    <row r="109" spans="8:39" x14ac:dyDescent="0.3">
      <c r="H109" t="s">
        <v>577</v>
      </c>
      <c r="I109" t="s">
        <v>578</v>
      </c>
      <c r="J109" s="215">
        <f>COUNTIF('Q1 Raw Data'!$N112:$Q112,"Yes")</f>
        <v>4</v>
      </c>
      <c r="X109" s="215" t="s">
        <v>577</v>
      </c>
      <c r="Y109" s="215" t="s">
        <v>578</v>
      </c>
      <c r="Z109" s="215">
        <f>COUNTIF('Q2 Raw Data'!$M112:$P112,"Yes")</f>
        <v>4</v>
      </c>
      <c r="AA109" s="215"/>
      <c r="AB109" s="215"/>
      <c r="AC109" s="215"/>
      <c r="AD109" s="215"/>
      <c r="AE109" s="215"/>
      <c r="AF109" s="215"/>
      <c r="AG109" s="215"/>
      <c r="AH109" s="215"/>
      <c r="AI109" s="215"/>
      <c r="AJ109" s="215"/>
      <c r="AK109" s="215"/>
      <c r="AL109" s="215"/>
      <c r="AM109" s="215"/>
    </row>
    <row r="110" spans="8:39" x14ac:dyDescent="0.3">
      <c r="H110" t="s">
        <v>579</v>
      </c>
      <c r="I110" t="s">
        <v>580</v>
      </c>
      <c r="J110" s="215">
        <f>COUNTIF('Q1 Raw Data'!$N113:$Q113,"Yes")</f>
        <v>4</v>
      </c>
      <c r="X110" s="215" t="s">
        <v>579</v>
      </c>
      <c r="Y110" s="215" t="s">
        <v>580</v>
      </c>
      <c r="Z110" s="215">
        <f>COUNTIF('Q2 Raw Data'!$M113:$P113,"Yes")</f>
        <v>4</v>
      </c>
      <c r="AA110" s="215"/>
      <c r="AB110" s="215"/>
      <c r="AC110" s="215"/>
      <c r="AD110" s="215"/>
      <c r="AE110" s="215"/>
      <c r="AF110" s="215"/>
      <c r="AG110" s="215"/>
      <c r="AH110" s="215"/>
      <c r="AI110" s="215"/>
      <c r="AJ110" s="215"/>
      <c r="AK110" s="215"/>
      <c r="AL110" s="215"/>
      <c r="AM110" s="215"/>
    </row>
    <row r="111" spans="8:39" x14ac:dyDescent="0.3">
      <c r="H111" t="s">
        <v>581</v>
      </c>
      <c r="I111" t="s">
        <v>582</v>
      </c>
      <c r="J111" s="215">
        <f>COUNTIF('Q1 Raw Data'!$N114:$Q114,"Yes")</f>
        <v>4</v>
      </c>
      <c r="X111" s="215" t="s">
        <v>581</v>
      </c>
      <c r="Y111" s="215" t="s">
        <v>582</v>
      </c>
      <c r="Z111" s="215">
        <f>COUNTIF('Q2 Raw Data'!$M114:$P114,"Yes")</f>
        <v>4</v>
      </c>
      <c r="AA111" s="215"/>
      <c r="AB111" s="215"/>
      <c r="AC111" s="215"/>
      <c r="AD111" s="215"/>
      <c r="AE111" s="215"/>
      <c r="AF111" s="215"/>
      <c r="AG111" s="215"/>
      <c r="AH111" s="215"/>
      <c r="AI111" s="215"/>
      <c r="AJ111" s="215"/>
      <c r="AK111" s="215"/>
      <c r="AL111" s="215"/>
      <c r="AM111" s="215"/>
    </row>
    <row r="112" spans="8:39" x14ac:dyDescent="0.3">
      <c r="H112" t="s">
        <v>583</v>
      </c>
      <c r="I112" t="s">
        <v>584</v>
      </c>
      <c r="J112" s="215">
        <f>COUNTIF('Q1 Raw Data'!$N115:$Q115,"Yes")</f>
        <v>4</v>
      </c>
      <c r="X112" s="215" t="s">
        <v>583</v>
      </c>
      <c r="Y112" s="215" t="s">
        <v>584</v>
      </c>
      <c r="Z112" s="215">
        <f>COUNTIF('Q2 Raw Data'!$M115:$P115,"Yes")</f>
        <v>4</v>
      </c>
      <c r="AA112" s="215"/>
      <c r="AB112" s="215"/>
      <c r="AC112" s="215"/>
      <c r="AD112" s="215"/>
      <c r="AE112" s="215"/>
      <c r="AF112" s="215"/>
      <c r="AG112" s="215"/>
      <c r="AH112" s="215"/>
      <c r="AI112" s="215"/>
      <c r="AJ112" s="215"/>
      <c r="AK112" s="215"/>
      <c r="AL112" s="215"/>
      <c r="AM112" s="215"/>
    </row>
    <row r="113" spans="8:39" x14ac:dyDescent="0.3">
      <c r="H113" t="s">
        <v>585</v>
      </c>
      <c r="I113" t="s">
        <v>586</v>
      </c>
      <c r="J113" s="215">
        <f>COUNTIF('Q1 Raw Data'!$N116:$Q116,"Yes")</f>
        <v>4</v>
      </c>
      <c r="X113" s="215" t="s">
        <v>585</v>
      </c>
      <c r="Y113" s="215" t="s">
        <v>586</v>
      </c>
      <c r="Z113" s="215">
        <f>COUNTIF('Q2 Raw Data'!$M116:$P116,"Yes")</f>
        <v>4</v>
      </c>
      <c r="AA113" s="215"/>
      <c r="AB113" s="215"/>
      <c r="AC113" s="215"/>
      <c r="AD113" s="215"/>
      <c r="AE113" s="215"/>
      <c r="AF113" s="215"/>
      <c r="AG113" s="215"/>
      <c r="AH113" s="215"/>
      <c r="AI113" s="215"/>
      <c r="AJ113" s="215"/>
      <c r="AK113" s="215"/>
      <c r="AL113" s="215"/>
      <c r="AM113" s="215"/>
    </row>
    <row r="114" spans="8:39" x14ac:dyDescent="0.3">
      <c r="H114" t="s">
        <v>589</v>
      </c>
      <c r="I114" t="s">
        <v>590</v>
      </c>
      <c r="J114" s="215">
        <f>COUNTIF('Q1 Raw Data'!$N117:$Q117,"Yes")</f>
        <v>4</v>
      </c>
      <c r="X114" s="215" t="s">
        <v>589</v>
      </c>
      <c r="Y114" s="215" t="s">
        <v>590</v>
      </c>
      <c r="Z114" s="215">
        <f>COUNTIF('Q2 Raw Data'!$M117:$P117,"Yes")</f>
        <v>4</v>
      </c>
      <c r="AA114" s="215"/>
      <c r="AB114" s="215"/>
      <c r="AC114" s="215"/>
      <c r="AD114" s="215"/>
      <c r="AE114" s="215"/>
      <c r="AF114" s="215"/>
      <c r="AG114" s="215"/>
      <c r="AH114" s="215"/>
      <c r="AI114" s="215"/>
      <c r="AJ114" s="215"/>
      <c r="AK114" s="215"/>
      <c r="AL114" s="215"/>
      <c r="AM114" s="215"/>
    </row>
    <row r="115" spans="8:39" x14ac:dyDescent="0.3">
      <c r="H115" t="s">
        <v>591</v>
      </c>
      <c r="I115" t="s">
        <v>592</v>
      </c>
      <c r="J115" s="215">
        <f>COUNTIF('Q1 Raw Data'!$N118:$Q118,"Yes")</f>
        <v>4</v>
      </c>
      <c r="X115" s="215" t="s">
        <v>591</v>
      </c>
      <c r="Y115" s="215" t="s">
        <v>592</v>
      </c>
      <c r="Z115" s="215">
        <f>COUNTIF('Q2 Raw Data'!$M118:$P118,"Yes")</f>
        <v>4</v>
      </c>
      <c r="AA115" s="215"/>
      <c r="AB115" s="215"/>
      <c r="AC115" s="215"/>
      <c r="AD115" s="215"/>
      <c r="AE115" s="215"/>
      <c r="AF115" s="215"/>
      <c r="AG115" s="215"/>
      <c r="AH115" s="215"/>
      <c r="AI115" s="215"/>
      <c r="AJ115" s="215"/>
      <c r="AK115" s="215"/>
      <c r="AL115" s="215"/>
      <c r="AM115" s="215"/>
    </row>
    <row r="116" spans="8:39" x14ac:dyDescent="0.3">
      <c r="H116" t="s">
        <v>593</v>
      </c>
      <c r="I116" t="s">
        <v>594</v>
      </c>
      <c r="J116" s="215">
        <f>COUNTIF('Q1 Raw Data'!$N119:$Q119,"Yes")</f>
        <v>4</v>
      </c>
      <c r="X116" s="215" t="s">
        <v>593</v>
      </c>
      <c r="Y116" s="215" t="s">
        <v>594</v>
      </c>
      <c r="Z116" s="215">
        <f>COUNTIF('Q2 Raw Data'!$M119:$P119,"Yes")</f>
        <v>4</v>
      </c>
      <c r="AA116" s="215"/>
      <c r="AB116" s="215"/>
      <c r="AC116" s="215"/>
      <c r="AD116" s="215"/>
      <c r="AE116" s="215"/>
      <c r="AF116" s="215"/>
      <c r="AG116" s="215"/>
      <c r="AH116" s="215"/>
      <c r="AI116" s="215"/>
      <c r="AJ116" s="215"/>
      <c r="AK116" s="215"/>
      <c r="AL116" s="215"/>
      <c r="AM116" s="215"/>
    </row>
    <row r="117" spans="8:39" x14ac:dyDescent="0.3">
      <c r="H117" t="s">
        <v>595</v>
      </c>
      <c r="I117" t="s">
        <v>596</v>
      </c>
      <c r="J117" s="215">
        <f>COUNTIF('Q1 Raw Data'!$N120:$Q120,"Yes")</f>
        <v>4</v>
      </c>
      <c r="X117" s="215" t="s">
        <v>595</v>
      </c>
      <c r="Y117" s="215" t="s">
        <v>596</v>
      </c>
      <c r="Z117" s="215">
        <f>COUNTIF('Q2 Raw Data'!$M120:$P120,"Yes")</f>
        <v>4</v>
      </c>
      <c r="AA117" s="215"/>
      <c r="AB117" s="215"/>
      <c r="AC117" s="215"/>
      <c r="AD117" s="215"/>
      <c r="AE117" s="215"/>
      <c r="AF117" s="215"/>
      <c r="AG117" s="215"/>
      <c r="AH117" s="215"/>
      <c r="AI117" s="215"/>
      <c r="AJ117" s="215"/>
      <c r="AK117" s="215"/>
      <c r="AL117" s="215"/>
      <c r="AM117" s="215"/>
    </row>
    <row r="118" spans="8:39" x14ac:dyDescent="0.3">
      <c r="H118" t="s">
        <v>597</v>
      </c>
      <c r="I118" t="s">
        <v>598</v>
      </c>
      <c r="J118" s="215">
        <f>COUNTIF('Q1 Raw Data'!$N121:$Q121,"Yes")</f>
        <v>4</v>
      </c>
      <c r="X118" s="215" t="s">
        <v>597</v>
      </c>
      <c r="Y118" s="215" t="s">
        <v>598</v>
      </c>
      <c r="Z118" s="215">
        <f>COUNTIF('Q2 Raw Data'!$M121:$P121,"Yes")</f>
        <v>4</v>
      </c>
      <c r="AA118" s="215"/>
      <c r="AB118" s="215"/>
      <c r="AC118" s="215"/>
      <c r="AD118" s="215"/>
      <c r="AE118" s="215"/>
      <c r="AF118" s="215"/>
      <c r="AG118" s="215"/>
      <c r="AH118" s="215"/>
      <c r="AI118" s="215"/>
      <c r="AJ118" s="215"/>
      <c r="AK118" s="215"/>
      <c r="AL118" s="215"/>
      <c r="AM118" s="215"/>
    </row>
    <row r="119" spans="8:39" x14ac:dyDescent="0.3">
      <c r="H119" t="s">
        <v>599</v>
      </c>
      <c r="I119" t="s">
        <v>600</v>
      </c>
      <c r="J119" s="215">
        <f>COUNTIF('Q1 Raw Data'!$N122:$Q122,"Yes")</f>
        <v>4</v>
      </c>
      <c r="X119" s="215" t="s">
        <v>599</v>
      </c>
      <c r="Y119" s="215" t="s">
        <v>600</v>
      </c>
      <c r="Z119" s="215">
        <f>COUNTIF('Q2 Raw Data'!$M122:$P122,"Yes")</f>
        <v>4</v>
      </c>
      <c r="AA119" s="215"/>
      <c r="AB119" s="215"/>
      <c r="AC119" s="215"/>
      <c r="AD119" s="215"/>
      <c r="AE119" s="215"/>
      <c r="AF119" s="215"/>
      <c r="AG119" s="215"/>
      <c r="AH119" s="215"/>
      <c r="AI119" s="215"/>
      <c r="AJ119" s="215"/>
      <c r="AK119" s="215"/>
      <c r="AL119" s="215"/>
      <c r="AM119" s="215"/>
    </row>
    <row r="120" spans="8:39" x14ac:dyDescent="0.3">
      <c r="H120" t="s">
        <v>603</v>
      </c>
      <c r="I120" t="s">
        <v>604</v>
      </c>
      <c r="J120" s="215">
        <f>COUNTIF('Q1 Raw Data'!$N123:$Q123,"Yes")</f>
        <v>4</v>
      </c>
      <c r="X120" s="215" t="s">
        <v>603</v>
      </c>
      <c r="Y120" s="215" t="s">
        <v>604</v>
      </c>
      <c r="Z120" s="215">
        <f>COUNTIF('Q2 Raw Data'!$M123:$P123,"Yes")</f>
        <v>4</v>
      </c>
      <c r="AA120" s="215"/>
      <c r="AB120" s="215"/>
      <c r="AC120" s="215"/>
      <c r="AD120" s="215"/>
      <c r="AE120" s="215"/>
      <c r="AF120" s="215"/>
      <c r="AG120" s="215"/>
      <c r="AH120" s="215"/>
      <c r="AI120" s="215"/>
      <c r="AJ120" s="215"/>
      <c r="AK120" s="215"/>
      <c r="AL120" s="215"/>
      <c r="AM120" s="215"/>
    </row>
    <row r="121" spans="8:39" x14ac:dyDescent="0.3">
      <c r="H121" t="s">
        <v>607</v>
      </c>
      <c r="I121" t="s">
        <v>608</v>
      </c>
      <c r="J121" s="215">
        <f>COUNTIF('Q1 Raw Data'!$N124:$Q124,"Yes")</f>
        <v>4</v>
      </c>
      <c r="X121" s="215" t="s">
        <v>607</v>
      </c>
      <c r="Y121" s="215" t="s">
        <v>608</v>
      </c>
      <c r="Z121" s="215">
        <f>COUNTIF('Q2 Raw Data'!$M124:$P124,"Yes")</f>
        <v>4</v>
      </c>
      <c r="AA121" s="215"/>
      <c r="AB121" s="215"/>
      <c r="AC121" s="215"/>
      <c r="AD121" s="215"/>
      <c r="AE121" s="215"/>
      <c r="AF121" s="215"/>
      <c r="AG121" s="215"/>
      <c r="AH121" s="215"/>
      <c r="AI121" s="215"/>
      <c r="AJ121" s="215"/>
      <c r="AK121" s="215"/>
      <c r="AL121" s="215"/>
      <c r="AM121" s="215"/>
    </row>
    <row r="122" spans="8:39" x14ac:dyDescent="0.3">
      <c r="H122" t="s">
        <v>609</v>
      </c>
      <c r="I122" t="s">
        <v>610</v>
      </c>
      <c r="J122" s="215">
        <f>COUNTIF('Q1 Raw Data'!$N125:$Q125,"Yes")</f>
        <v>4</v>
      </c>
      <c r="X122" s="215" t="s">
        <v>609</v>
      </c>
      <c r="Y122" s="215" t="s">
        <v>610</v>
      </c>
      <c r="Z122" s="215">
        <f>COUNTIF('Q2 Raw Data'!$M125:$P125,"Yes")</f>
        <v>4</v>
      </c>
      <c r="AA122" s="215"/>
      <c r="AB122" s="215"/>
      <c r="AC122" s="215"/>
      <c r="AD122" s="215"/>
      <c r="AE122" s="215"/>
      <c r="AF122" s="215"/>
      <c r="AG122" s="215"/>
      <c r="AH122" s="215"/>
      <c r="AI122" s="215"/>
      <c r="AJ122" s="215"/>
      <c r="AK122" s="215"/>
      <c r="AL122" s="215"/>
      <c r="AM122" s="215"/>
    </row>
    <row r="123" spans="8:39" x14ac:dyDescent="0.3">
      <c r="H123" t="s">
        <v>611</v>
      </c>
      <c r="I123" t="s">
        <v>612</v>
      </c>
      <c r="J123" s="215">
        <f>COUNTIF('Q1 Raw Data'!$N126:$Q126,"Yes")</f>
        <v>4</v>
      </c>
      <c r="X123" s="215" t="s">
        <v>611</v>
      </c>
      <c r="Y123" s="215" t="s">
        <v>612</v>
      </c>
      <c r="Z123" s="215">
        <f>COUNTIF('Q2 Raw Data'!$M126:$P126,"Yes")</f>
        <v>4</v>
      </c>
      <c r="AA123" s="215"/>
      <c r="AB123" s="215"/>
      <c r="AC123" s="215"/>
      <c r="AD123" s="215"/>
      <c r="AE123" s="215"/>
      <c r="AF123" s="215"/>
      <c r="AG123" s="215"/>
      <c r="AH123" s="215"/>
      <c r="AI123" s="215"/>
      <c r="AJ123" s="215"/>
      <c r="AK123" s="215"/>
      <c r="AL123" s="215"/>
      <c r="AM123" s="215"/>
    </row>
    <row r="124" spans="8:39" x14ac:dyDescent="0.3">
      <c r="H124" t="s">
        <v>613</v>
      </c>
      <c r="I124" t="s">
        <v>614</v>
      </c>
      <c r="J124" s="215">
        <f>COUNTIF('Q1 Raw Data'!$N127:$Q127,"Yes")</f>
        <v>4</v>
      </c>
      <c r="X124" s="215" t="s">
        <v>613</v>
      </c>
      <c r="Y124" s="215" t="s">
        <v>614</v>
      </c>
      <c r="Z124" s="215">
        <f>COUNTIF('Q2 Raw Data'!$M127:$P127,"Yes")</f>
        <v>4</v>
      </c>
      <c r="AA124" s="215"/>
      <c r="AB124" s="215"/>
      <c r="AC124" s="215"/>
      <c r="AD124" s="215"/>
      <c r="AE124" s="215"/>
      <c r="AF124" s="215"/>
      <c r="AG124" s="215"/>
      <c r="AH124" s="215"/>
      <c r="AI124" s="215"/>
      <c r="AJ124" s="215"/>
      <c r="AK124" s="215"/>
      <c r="AL124" s="215"/>
      <c r="AM124" s="215"/>
    </row>
    <row r="125" spans="8:39" x14ac:dyDescent="0.3">
      <c r="H125" t="s">
        <v>616</v>
      </c>
      <c r="I125" t="s">
        <v>617</v>
      </c>
      <c r="J125" s="215">
        <f>COUNTIF('Q1 Raw Data'!$N128:$Q128,"Yes")</f>
        <v>4</v>
      </c>
      <c r="X125" s="215" t="s">
        <v>616</v>
      </c>
      <c r="Y125" s="215" t="s">
        <v>617</v>
      </c>
      <c r="Z125" s="215">
        <f>COUNTIF('Q2 Raw Data'!$M128:$P128,"Yes")</f>
        <v>4</v>
      </c>
      <c r="AA125" s="215"/>
      <c r="AB125" s="215"/>
      <c r="AC125" s="215"/>
      <c r="AD125" s="215"/>
      <c r="AE125" s="215"/>
      <c r="AF125" s="215"/>
      <c r="AG125" s="215"/>
      <c r="AH125" s="215"/>
      <c r="AI125" s="215"/>
      <c r="AJ125" s="215"/>
      <c r="AK125" s="215"/>
      <c r="AL125" s="215"/>
      <c r="AM125" s="215"/>
    </row>
    <row r="126" spans="8:39" x14ac:dyDescent="0.3">
      <c r="H126" t="s">
        <v>618</v>
      </c>
      <c r="I126" t="s">
        <v>619</v>
      </c>
      <c r="J126" s="215">
        <f>COUNTIF('Q1 Raw Data'!$N129:$Q129,"Yes")</f>
        <v>4</v>
      </c>
      <c r="X126" s="215" t="s">
        <v>618</v>
      </c>
      <c r="Y126" s="215" t="s">
        <v>619</v>
      </c>
      <c r="Z126" s="215">
        <f>COUNTIF('Q2 Raw Data'!$M129:$P129,"Yes")</f>
        <v>4</v>
      </c>
      <c r="AA126" s="215"/>
      <c r="AB126" s="215"/>
      <c r="AC126" s="215"/>
      <c r="AD126" s="215"/>
      <c r="AE126" s="215"/>
      <c r="AF126" s="215"/>
      <c r="AG126" s="215"/>
      <c r="AH126" s="215"/>
      <c r="AI126" s="215"/>
      <c r="AJ126" s="215"/>
      <c r="AK126" s="215"/>
      <c r="AL126" s="215"/>
      <c r="AM126" s="215"/>
    </row>
    <row r="127" spans="8:39" x14ac:dyDescent="0.3">
      <c r="H127" t="s">
        <v>622</v>
      </c>
      <c r="I127" t="s">
        <v>623</v>
      </c>
      <c r="J127" s="215">
        <f>COUNTIF('Q1 Raw Data'!$N130:$Q130,"Yes")</f>
        <v>4</v>
      </c>
      <c r="X127" s="215" t="s">
        <v>622</v>
      </c>
      <c r="Y127" s="215" t="s">
        <v>623</v>
      </c>
      <c r="Z127" s="215">
        <f>COUNTIF('Q2 Raw Data'!$M130:$P130,"Yes")</f>
        <v>4</v>
      </c>
      <c r="AA127" s="215"/>
      <c r="AB127" s="215"/>
      <c r="AC127" s="215"/>
      <c r="AD127" s="215"/>
      <c r="AE127" s="215"/>
      <c r="AF127" s="215"/>
      <c r="AG127" s="215"/>
      <c r="AH127" s="215"/>
      <c r="AI127" s="215"/>
      <c r="AJ127" s="215"/>
      <c r="AK127" s="215"/>
      <c r="AL127" s="215"/>
      <c r="AM127" s="215"/>
    </row>
    <row r="128" spans="8:39" x14ac:dyDescent="0.3">
      <c r="H128" t="s">
        <v>624</v>
      </c>
      <c r="I128" t="s">
        <v>625</v>
      </c>
      <c r="J128" s="215">
        <f>COUNTIF('Q1 Raw Data'!$N131:$Q131,"Yes")</f>
        <v>4</v>
      </c>
      <c r="X128" s="215" t="s">
        <v>624</v>
      </c>
      <c r="Y128" s="215" t="s">
        <v>625</v>
      </c>
      <c r="Z128" s="215">
        <f>COUNTIF('Q2 Raw Data'!$M131:$P131,"Yes")</f>
        <v>4</v>
      </c>
      <c r="AA128" s="215"/>
      <c r="AB128" s="215"/>
      <c r="AC128" s="215"/>
      <c r="AD128" s="215"/>
      <c r="AE128" s="215"/>
      <c r="AF128" s="215"/>
      <c r="AG128" s="215"/>
      <c r="AH128" s="215"/>
      <c r="AI128" s="215"/>
      <c r="AJ128" s="215"/>
      <c r="AK128" s="215"/>
      <c r="AL128" s="215"/>
      <c r="AM128" s="215"/>
    </row>
    <row r="129" spans="8:39" x14ac:dyDescent="0.3">
      <c r="H129" t="s">
        <v>626</v>
      </c>
      <c r="I129" t="s">
        <v>627</v>
      </c>
      <c r="J129" s="215">
        <f>COUNTIF('Q1 Raw Data'!$N132:$Q132,"Yes")</f>
        <v>4</v>
      </c>
      <c r="X129" s="215" t="s">
        <v>626</v>
      </c>
      <c r="Y129" s="215" t="s">
        <v>627</v>
      </c>
      <c r="Z129" s="215">
        <f>COUNTIF('Q2 Raw Data'!$M132:$P132,"Yes")</f>
        <v>4</v>
      </c>
      <c r="AA129" s="215"/>
      <c r="AB129" s="215"/>
      <c r="AC129" s="215"/>
      <c r="AD129" s="215"/>
      <c r="AE129" s="215"/>
      <c r="AF129" s="215"/>
      <c r="AG129" s="215"/>
      <c r="AH129" s="215"/>
      <c r="AI129" s="215"/>
      <c r="AJ129" s="215"/>
      <c r="AK129" s="215"/>
      <c r="AL129" s="215"/>
      <c r="AM129" s="215"/>
    </row>
    <row r="130" spans="8:39" x14ac:dyDescent="0.3">
      <c r="H130" t="s">
        <v>628</v>
      </c>
      <c r="I130" t="s">
        <v>629</v>
      </c>
      <c r="J130" s="215">
        <f>COUNTIF('Q1 Raw Data'!$N133:$Q133,"Yes")</f>
        <v>4</v>
      </c>
      <c r="X130" s="215" t="s">
        <v>628</v>
      </c>
      <c r="Y130" s="215" t="s">
        <v>629</v>
      </c>
      <c r="Z130" s="215">
        <f>COUNTIF('Q2 Raw Data'!$M133:$P133,"Yes")</f>
        <v>4</v>
      </c>
      <c r="AA130" s="215"/>
      <c r="AB130" s="215"/>
      <c r="AC130" s="215"/>
      <c r="AD130" s="215"/>
      <c r="AE130" s="215"/>
      <c r="AF130" s="215"/>
      <c r="AG130" s="215"/>
      <c r="AH130" s="215"/>
      <c r="AI130" s="215"/>
      <c r="AJ130" s="215"/>
      <c r="AK130" s="215"/>
      <c r="AL130" s="215"/>
      <c r="AM130" s="215"/>
    </row>
    <row r="131" spans="8:39" x14ac:dyDescent="0.3">
      <c r="H131" t="s">
        <v>630</v>
      </c>
      <c r="I131" t="s">
        <v>631</v>
      </c>
      <c r="J131" s="215">
        <f>COUNTIF('Q1 Raw Data'!$N134:$Q134,"Yes")</f>
        <v>4</v>
      </c>
      <c r="X131" s="215" t="s">
        <v>630</v>
      </c>
      <c r="Y131" s="215" t="s">
        <v>631</v>
      </c>
      <c r="Z131" s="215">
        <f>COUNTIF('Q2 Raw Data'!$M134:$P134,"Yes")</f>
        <v>4</v>
      </c>
      <c r="AA131" s="215"/>
      <c r="AB131" s="215"/>
      <c r="AC131" s="215"/>
      <c r="AD131" s="215"/>
      <c r="AE131" s="215"/>
      <c r="AF131" s="215"/>
      <c r="AG131" s="215"/>
      <c r="AH131" s="215"/>
      <c r="AI131" s="215"/>
      <c r="AJ131" s="215"/>
      <c r="AK131" s="215"/>
      <c r="AL131" s="215"/>
      <c r="AM131" s="215"/>
    </row>
    <row r="132" spans="8:39" x14ac:dyDescent="0.3">
      <c r="H132" t="s">
        <v>632</v>
      </c>
      <c r="I132" t="s">
        <v>633</v>
      </c>
      <c r="J132" s="215">
        <f>COUNTIF('Q1 Raw Data'!$N135:$Q135,"Yes")</f>
        <v>4</v>
      </c>
      <c r="X132" s="215" t="s">
        <v>632</v>
      </c>
      <c r="Y132" s="215" t="s">
        <v>633</v>
      </c>
      <c r="Z132" s="215">
        <f>COUNTIF('Q2 Raw Data'!$M135:$P135,"Yes")</f>
        <v>4</v>
      </c>
      <c r="AA132" s="215"/>
      <c r="AB132" s="215"/>
      <c r="AC132" s="215"/>
      <c r="AD132" s="215"/>
      <c r="AE132" s="215"/>
      <c r="AF132" s="215"/>
      <c r="AG132" s="215"/>
      <c r="AH132" s="215"/>
      <c r="AI132" s="215"/>
      <c r="AJ132" s="215"/>
      <c r="AK132" s="215"/>
      <c r="AL132" s="215"/>
      <c r="AM132" s="215"/>
    </row>
    <row r="133" spans="8:39" x14ac:dyDescent="0.3">
      <c r="H133" t="s">
        <v>634</v>
      </c>
      <c r="I133" t="s">
        <v>635</v>
      </c>
      <c r="J133" s="215">
        <f>COUNTIF('Q1 Raw Data'!$N136:$Q136,"Yes")</f>
        <v>4</v>
      </c>
      <c r="X133" s="215" t="s">
        <v>634</v>
      </c>
      <c r="Y133" s="215" t="s">
        <v>635</v>
      </c>
      <c r="Z133" s="215">
        <f>COUNTIF('Q2 Raw Data'!$M136:$P136,"Yes")</f>
        <v>4</v>
      </c>
      <c r="AA133" s="215"/>
      <c r="AB133" s="215"/>
      <c r="AC133" s="215"/>
      <c r="AD133" s="215"/>
      <c r="AE133" s="215"/>
      <c r="AF133" s="215"/>
      <c r="AG133" s="215"/>
      <c r="AH133" s="215"/>
      <c r="AI133" s="215"/>
      <c r="AJ133" s="215"/>
      <c r="AK133" s="215"/>
      <c r="AL133" s="215"/>
      <c r="AM133" s="215"/>
    </row>
    <row r="134" spans="8:39" x14ac:dyDescent="0.3">
      <c r="H134" t="s">
        <v>638</v>
      </c>
      <c r="I134" t="s">
        <v>639</v>
      </c>
      <c r="J134" s="215">
        <f>COUNTIF('Q1 Raw Data'!$N137:$Q137,"Yes")</f>
        <v>4</v>
      </c>
      <c r="X134" s="215" t="s">
        <v>638</v>
      </c>
      <c r="Y134" s="215" t="s">
        <v>639</v>
      </c>
      <c r="Z134" s="215">
        <f>COUNTIF('Q2 Raw Data'!$M137:$P137,"Yes")</f>
        <v>4</v>
      </c>
      <c r="AA134" s="215"/>
      <c r="AB134" s="215"/>
      <c r="AC134" s="215"/>
      <c r="AD134" s="215"/>
      <c r="AE134" s="215"/>
      <c r="AF134" s="215"/>
      <c r="AG134" s="215"/>
      <c r="AH134" s="215"/>
      <c r="AI134" s="215"/>
      <c r="AJ134" s="215"/>
      <c r="AK134" s="215"/>
      <c r="AL134" s="215"/>
      <c r="AM134" s="215"/>
    </row>
    <row r="135" spans="8:39" x14ac:dyDescent="0.3">
      <c r="H135" t="s">
        <v>640</v>
      </c>
      <c r="I135" t="s">
        <v>641</v>
      </c>
      <c r="J135" s="215">
        <f>COUNTIF('Q1 Raw Data'!$N138:$Q138,"Yes")</f>
        <v>4</v>
      </c>
      <c r="X135" s="215" t="s">
        <v>640</v>
      </c>
      <c r="Y135" s="215" t="s">
        <v>641</v>
      </c>
      <c r="Z135" s="215">
        <f>COUNTIF('Q2 Raw Data'!$M138:$P138,"Yes")</f>
        <v>4</v>
      </c>
      <c r="AA135" s="215"/>
      <c r="AB135" s="215"/>
      <c r="AC135" s="215"/>
      <c r="AD135" s="215"/>
      <c r="AE135" s="215"/>
      <c r="AF135" s="215"/>
      <c r="AG135" s="215"/>
      <c r="AH135" s="215"/>
      <c r="AI135" s="215"/>
      <c r="AJ135" s="215"/>
      <c r="AK135" s="215"/>
      <c r="AL135" s="215"/>
      <c r="AM135" s="215"/>
    </row>
    <row r="136" spans="8:39" x14ac:dyDescent="0.3">
      <c r="H136" t="s">
        <v>644</v>
      </c>
      <c r="I136" t="s">
        <v>645</v>
      </c>
      <c r="J136" s="215">
        <f>COUNTIF('Q1 Raw Data'!$N139:$Q139,"Yes")</f>
        <v>4</v>
      </c>
      <c r="X136" s="215" t="s">
        <v>644</v>
      </c>
      <c r="Y136" s="215" t="s">
        <v>645</v>
      </c>
      <c r="Z136" s="215">
        <f>COUNTIF('Q2 Raw Data'!$M139:$P139,"Yes")</f>
        <v>4</v>
      </c>
      <c r="AA136" s="215"/>
      <c r="AB136" s="215"/>
      <c r="AC136" s="215"/>
      <c r="AD136" s="215"/>
      <c r="AE136" s="215"/>
      <c r="AF136" s="215"/>
      <c r="AG136" s="215"/>
      <c r="AH136" s="215"/>
      <c r="AI136" s="215"/>
      <c r="AJ136" s="215"/>
      <c r="AK136" s="215"/>
      <c r="AL136" s="215"/>
      <c r="AM136" s="215"/>
    </row>
    <row r="137" spans="8:39" x14ac:dyDescent="0.3">
      <c r="H137" t="s">
        <v>646</v>
      </c>
      <c r="I137" t="s">
        <v>647</v>
      </c>
      <c r="J137" s="215">
        <f>COUNTIF('Q1 Raw Data'!$N140:$Q140,"Yes")</f>
        <v>4</v>
      </c>
      <c r="X137" s="215" t="s">
        <v>646</v>
      </c>
      <c r="Y137" s="215" t="s">
        <v>647</v>
      </c>
      <c r="Z137" s="215">
        <f>COUNTIF('Q2 Raw Data'!$M140:$P140,"Yes")</f>
        <v>4</v>
      </c>
      <c r="AA137" s="215"/>
      <c r="AB137" s="215"/>
      <c r="AC137" s="215"/>
      <c r="AD137" s="215"/>
      <c r="AE137" s="215"/>
      <c r="AF137" s="215"/>
      <c r="AG137" s="215"/>
      <c r="AH137" s="215"/>
      <c r="AI137" s="215"/>
      <c r="AJ137" s="215"/>
      <c r="AK137" s="215"/>
      <c r="AL137" s="215"/>
      <c r="AM137" s="215"/>
    </row>
    <row r="138" spans="8:39" x14ac:dyDescent="0.3">
      <c r="H138" t="s">
        <v>648</v>
      </c>
      <c r="I138" t="s">
        <v>649</v>
      </c>
      <c r="J138" s="215">
        <f>COUNTIF('Q1 Raw Data'!$N141:$Q141,"Yes")</f>
        <v>4</v>
      </c>
      <c r="X138" s="215" t="s">
        <v>648</v>
      </c>
      <c r="Y138" s="215" t="s">
        <v>649</v>
      </c>
      <c r="Z138" s="215">
        <f>COUNTIF('Q2 Raw Data'!$M141:$P141,"Yes")</f>
        <v>4</v>
      </c>
      <c r="AA138" s="215"/>
      <c r="AB138" s="215"/>
      <c r="AC138" s="215"/>
      <c r="AD138" s="215"/>
      <c r="AE138" s="215"/>
      <c r="AF138" s="215"/>
      <c r="AG138" s="215"/>
      <c r="AH138" s="215"/>
      <c r="AI138" s="215"/>
      <c r="AJ138" s="215"/>
      <c r="AK138" s="215"/>
      <c r="AL138" s="215"/>
      <c r="AM138" s="215"/>
    </row>
    <row r="139" spans="8:39" x14ac:dyDescent="0.3">
      <c r="H139" t="s">
        <v>650</v>
      </c>
      <c r="I139" t="s">
        <v>651</v>
      </c>
      <c r="J139" s="215">
        <f>COUNTIF('Q1 Raw Data'!$N142:$Q142,"Yes")</f>
        <v>4</v>
      </c>
      <c r="X139" s="215" t="s">
        <v>650</v>
      </c>
      <c r="Y139" s="215" t="s">
        <v>651</v>
      </c>
      <c r="Z139" s="215">
        <f>COUNTIF('Q2 Raw Data'!$M142:$P142,"Yes")</f>
        <v>4</v>
      </c>
      <c r="AA139" s="215"/>
      <c r="AB139" s="215"/>
      <c r="AC139" s="215"/>
      <c r="AD139" s="215"/>
      <c r="AE139" s="215"/>
      <c r="AF139" s="215"/>
      <c r="AG139" s="215"/>
      <c r="AH139" s="215"/>
      <c r="AI139" s="215"/>
      <c r="AJ139" s="215"/>
      <c r="AK139" s="215"/>
      <c r="AL139" s="215"/>
      <c r="AM139" s="215"/>
    </row>
    <row r="140" spans="8:39" x14ac:dyDescent="0.3">
      <c r="H140" t="s">
        <v>652</v>
      </c>
      <c r="I140" t="s">
        <v>653</v>
      </c>
      <c r="J140" s="215">
        <f>COUNTIF('Q1 Raw Data'!$N143:$Q143,"Yes")</f>
        <v>4</v>
      </c>
      <c r="X140" s="215" t="s">
        <v>652</v>
      </c>
      <c r="Y140" s="215" t="s">
        <v>653</v>
      </c>
      <c r="Z140" s="215">
        <f>COUNTIF('Q2 Raw Data'!$M143:$P143,"Yes")</f>
        <v>4</v>
      </c>
      <c r="AA140" s="215"/>
      <c r="AB140" s="215"/>
      <c r="AC140" s="215"/>
      <c r="AD140" s="215"/>
      <c r="AE140" s="215"/>
      <c r="AF140" s="215"/>
      <c r="AG140" s="215"/>
      <c r="AH140" s="215"/>
      <c r="AI140" s="215"/>
      <c r="AJ140" s="215"/>
      <c r="AK140" s="215"/>
      <c r="AL140" s="215"/>
      <c r="AM140" s="215"/>
    </row>
    <row r="141" spans="8:39" x14ac:dyDescent="0.3">
      <c r="H141" t="s">
        <v>656</v>
      </c>
      <c r="I141" t="s">
        <v>657</v>
      </c>
      <c r="J141" s="215">
        <f>COUNTIF('Q1 Raw Data'!$N144:$Q144,"Yes")</f>
        <v>4</v>
      </c>
      <c r="X141" s="215" t="s">
        <v>656</v>
      </c>
      <c r="Y141" s="215" t="s">
        <v>657</v>
      </c>
      <c r="Z141" s="215">
        <f>COUNTIF('Q2 Raw Data'!$M144:$P144,"Yes")</f>
        <v>4</v>
      </c>
      <c r="AA141" s="215"/>
      <c r="AB141" s="215"/>
      <c r="AC141" s="215"/>
      <c r="AD141" s="215"/>
      <c r="AE141" s="215"/>
      <c r="AF141" s="215"/>
      <c r="AG141" s="215"/>
      <c r="AH141" s="215"/>
      <c r="AI141" s="215"/>
      <c r="AJ141" s="215"/>
      <c r="AK141" s="215"/>
      <c r="AL141" s="215"/>
      <c r="AM141" s="215"/>
    </row>
    <row r="142" spans="8:39" x14ac:dyDescent="0.3">
      <c r="H142" t="s">
        <v>658</v>
      </c>
      <c r="I142" t="s">
        <v>659</v>
      </c>
      <c r="J142" s="215">
        <f>COUNTIF('Q1 Raw Data'!$N145:$Q145,"Yes")</f>
        <v>4</v>
      </c>
      <c r="X142" s="215" t="s">
        <v>658</v>
      </c>
      <c r="Y142" s="215" t="s">
        <v>659</v>
      </c>
      <c r="Z142" s="215">
        <f>COUNTIF('Q2 Raw Data'!$M145:$P145,"Yes")</f>
        <v>4</v>
      </c>
      <c r="AA142" s="215"/>
      <c r="AB142" s="215"/>
      <c r="AC142" s="215"/>
      <c r="AD142" s="215"/>
      <c r="AE142" s="215"/>
      <c r="AF142" s="215"/>
      <c r="AG142" s="215"/>
      <c r="AH142" s="215"/>
      <c r="AI142" s="215"/>
      <c r="AJ142" s="215"/>
      <c r="AK142" s="215"/>
      <c r="AL142" s="215"/>
      <c r="AM142" s="215"/>
    </row>
    <row r="143" spans="8:39" x14ac:dyDescent="0.3">
      <c r="H143" t="s">
        <v>660</v>
      </c>
      <c r="I143" t="s">
        <v>661</v>
      </c>
      <c r="J143" s="215">
        <f>COUNTIF('Q1 Raw Data'!$N146:$Q146,"Yes")</f>
        <v>4</v>
      </c>
      <c r="X143" s="215" t="s">
        <v>660</v>
      </c>
      <c r="Y143" s="215" t="s">
        <v>661</v>
      </c>
      <c r="Z143" s="215">
        <f>COUNTIF('Q2 Raw Data'!$M146:$P146,"Yes")</f>
        <v>4</v>
      </c>
      <c r="AA143" s="215"/>
      <c r="AB143" s="215"/>
      <c r="AC143" s="215"/>
      <c r="AD143" s="215"/>
      <c r="AE143" s="215"/>
      <c r="AF143" s="215"/>
      <c r="AG143" s="215"/>
      <c r="AH143" s="215"/>
      <c r="AI143" s="215"/>
      <c r="AJ143" s="215"/>
      <c r="AK143" s="215"/>
      <c r="AL143" s="215"/>
      <c r="AM143" s="215"/>
    </row>
    <row r="144" spans="8:39" x14ac:dyDescent="0.3">
      <c r="H144" t="s">
        <v>662</v>
      </c>
      <c r="I144" t="s">
        <v>663</v>
      </c>
      <c r="J144" s="215">
        <f>COUNTIF('Q1 Raw Data'!$N147:$Q147,"Yes")</f>
        <v>4</v>
      </c>
      <c r="X144" s="215" t="s">
        <v>662</v>
      </c>
      <c r="Y144" s="215" t="s">
        <v>663</v>
      </c>
      <c r="Z144" s="215">
        <f>COUNTIF('Q2 Raw Data'!$M147:$P147,"Yes")</f>
        <v>4</v>
      </c>
      <c r="AA144" s="215"/>
      <c r="AB144" s="215"/>
      <c r="AC144" s="215"/>
      <c r="AD144" s="215"/>
      <c r="AE144" s="215"/>
      <c r="AF144" s="215"/>
      <c r="AG144" s="215"/>
      <c r="AH144" s="215"/>
      <c r="AI144" s="215"/>
      <c r="AJ144" s="215"/>
      <c r="AK144" s="215"/>
      <c r="AL144" s="215"/>
      <c r="AM144" s="215"/>
    </row>
    <row r="145" spans="8:39" x14ac:dyDescent="0.3">
      <c r="H145" t="s">
        <v>665</v>
      </c>
      <c r="I145" t="s">
        <v>666</v>
      </c>
      <c r="J145" s="215">
        <f>COUNTIF('Q1 Raw Data'!$N148:$Q148,"Yes")</f>
        <v>4</v>
      </c>
      <c r="X145" s="215" t="s">
        <v>665</v>
      </c>
      <c r="Y145" s="215" t="s">
        <v>666</v>
      </c>
      <c r="Z145" s="215">
        <f>COUNTIF('Q2 Raw Data'!$M148:$P148,"Yes")</f>
        <v>4</v>
      </c>
      <c r="AA145" s="215"/>
      <c r="AB145" s="215"/>
      <c r="AC145" s="215"/>
      <c r="AD145" s="215"/>
      <c r="AE145" s="215"/>
      <c r="AF145" s="215"/>
      <c r="AG145" s="215"/>
      <c r="AH145" s="215"/>
      <c r="AI145" s="215"/>
      <c r="AJ145" s="215"/>
      <c r="AK145" s="215"/>
      <c r="AL145" s="215"/>
      <c r="AM145" s="215"/>
    </row>
    <row r="146" spans="8:39" x14ac:dyDescent="0.3">
      <c r="H146" t="s">
        <v>667</v>
      </c>
      <c r="I146" t="s">
        <v>668</v>
      </c>
      <c r="J146" s="215">
        <f>COUNTIF('Q1 Raw Data'!$N149:$Q149,"Yes")</f>
        <v>4</v>
      </c>
      <c r="X146" s="215" t="s">
        <v>667</v>
      </c>
      <c r="Y146" s="215" t="s">
        <v>668</v>
      </c>
      <c r="Z146" s="215">
        <f>COUNTIF('Q2 Raw Data'!$M149:$P149,"Yes")</f>
        <v>4</v>
      </c>
      <c r="AA146" s="215"/>
      <c r="AB146" s="215"/>
      <c r="AC146" s="215"/>
      <c r="AD146" s="215"/>
      <c r="AE146" s="215"/>
      <c r="AF146" s="215"/>
      <c r="AG146" s="215"/>
      <c r="AH146" s="215"/>
      <c r="AI146" s="215"/>
      <c r="AJ146" s="215"/>
      <c r="AK146" s="215"/>
      <c r="AL146" s="215"/>
      <c r="AM146" s="215"/>
    </row>
    <row r="147" spans="8:39" x14ac:dyDescent="0.3">
      <c r="H147" t="s">
        <v>669</v>
      </c>
      <c r="I147" t="s">
        <v>670</v>
      </c>
      <c r="J147" s="215">
        <f>COUNTIF('Q1 Raw Data'!$N150:$Q150,"Yes")</f>
        <v>4</v>
      </c>
      <c r="X147" s="215" t="s">
        <v>669</v>
      </c>
      <c r="Y147" s="215" t="s">
        <v>670</v>
      </c>
      <c r="Z147" s="215">
        <f>COUNTIF('Q2 Raw Data'!$M150:$P150,"Yes")</f>
        <v>4</v>
      </c>
      <c r="AA147" s="215"/>
      <c r="AB147" s="215"/>
      <c r="AC147" s="215"/>
      <c r="AD147" s="215"/>
      <c r="AE147" s="215"/>
      <c r="AF147" s="215"/>
      <c r="AG147" s="215"/>
      <c r="AH147" s="215"/>
      <c r="AI147" s="215"/>
      <c r="AJ147" s="215"/>
      <c r="AK147" s="215"/>
      <c r="AL147" s="215"/>
      <c r="AM147" s="215"/>
    </row>
    <row r="148" spans="8:39" x14ac:dyDescent="0.3">
      <c r="H148" t="s">
        <v>671</v>
      </c>
      <c r="I148" t="s">
        <v>672</v>
      </c>
      <c r="J148" s="215">
        <f>COUNTIF('Q1 Raw Data'!$N151:$Q151,"Yes")</f>
        <v>4</v>
      </c>
      <c r="X148" s="215" t="s">
        <v>671</v>
      </c>
      <c r="Y148" s="215" t="s">
        <v>672</v>
      </c>
      <c r="Z148" s="215">
        <f>COUNTIF('Q2 Raw Data'!$M151:$P151,"Yes")</f>
        <v>4</v>
      </c>
      <c r="AA148" s="215"/>
      <c r="AB148" s="215"/>
      <c r="AC148" s="215"/>
      <c r="AD148" s="215"/>
      <c r="AE148" s="215"/>
      <c r="AF148" s="215"/>
      <c r="AG148" s="215"/>
      <c r="AH148" s="215"/>
      <c r="AI148" s="215"/>
      <c r="AJ148" s="215"/>
      <c r="AK148" s="215"/>
      <c r="AL148" s="215"/>
      <c r="AM148" s="215"/>
    </row>
    <row r="149" spans="8:39" x14ac:dyDescent="0.3">
      <c r="H149" t="s">
        <v>673</v>
      </c>
      <c r="I149" t="s">
        <v>674</v>
      </c>
      <c r="J149" s="215">
        <f>COUNTIF('Q1 Raw Data'!$N152:$Q152,"Yes")</f>
        <v>4</v>
      </c>
      <c r="X149" s="215" t="s">
        <v>673</v>
      </c>
      <c r="Y149" s="215" t="s">
        <v>674</v>
      </c>
      <c r="Z149" s="215">
        <f>COUNTIF('Q2 Raw Data'!$M152:$P152,"Yes")</f>
        <v>4</v>
      </c>
      <c r="AA149" s="215"/>
      <c r="AB149" s="215"/>
      <c r="AC149" s="215"/>
      <c r="AD149" s="215"/>
      <c r="AE149" s="215"/>
      <c r="AF149" s="215"/>
      <c r="AG149" s="215"/>
      <c r="AH149" s="215"/>
      <c r="AI149" s="215"/>
      <c r="AJ149" s="215"/>
      <c r="AK149" s="215"/>
      <c r="AL149" s="215"/>
      <c r="AM149" s="215"/>
    </row>
    <row r="150" spans="8:39" x14ac:dyDescent="0.3">
      <c r="H150" t="s">
        <v>675</v>
      </c>
      <c r="I150" t="s">
        <v>676</v>
      </c>
      <c r="J150" s="215">
        <f>COUNTIF('Q1 Raw Data'!$N153:$Q153,"Yes")</f>
        <v>4</v>
      </c>
      <c r="X150" s="215" t="s">
        <v>675</v>
      </c>
      <c r="Y150" s="215" t="s">
        <v>676</v>
      </c>
      <c r="Z150" s="215">
        <f>COUNTIF('Q2 Raw Data'!$M153:$P153,"Yes")</f>
        <v>4</v>
      </c>
      <c r="AA150" s="215"/>
      <c r="AB150" s="215"/>
      <c r="AC150" s="215"/>
      <c r="AD150" s="215"/>
      <c r="AE150" s="215"/>
      <c r="AF150" s="215"/>
      <c r="AG150" s="215"/>
      <c r="AH150" s="215"/>
      <c r="AI150" s="215"/>
      <c r="AJ150" s="215"/>
      <c r="AK150" s="215"/>
      <c r="AL150" s="215"/>
      <c r="AM150" s="215"/>
    </row>
    <row r="151" spans="8:39" x14ac:dyDescent="0.3">
      <c r="H151" t="s">
        <v>679</v>
      </c>
      <c r="I151" t="s">
        <v>680</v>
      </c>
      <c r="J151" s="215">
        <f>COUNTIF('Q1 Raw Data'!$N154:$Q154,"Yes")</f>
        <v>4</v>
      </c>
      <c r="X151" s="215" t="s">
        <v>679</v>
      </c>
      <c r="Y151" s="215" t="s">
        <v>680</v>
      </c>
      <c r="Z151" s="215">
        <f>COUNTIF('Q2 Raw Data'!$M154:$P154,"Yes")</f>
        <v>4</v>
      </c>
      <c r="AA151" s="215"/>
      <c r="AB151" s="215"/>
      <c r="AC151" s="215"/>
      <c r="AD151" s="215"/>
      <c r="AE151" s="215"/>
      <c r="AF151" s="215"/>
      <c r="AG151" s="215"/>
      <c r="AH151" s="215"/>
      <c r="AI151" s="215"/>
      <c r="AJ151" s="215"/>
      <c r="AK151" s="215"/>
      <c r="AL151" s="215"/>
      <c r="AM151" s="215"/>
    </row>
    <row r="152" spans="8:39" x14ac:dyDescent="0.3">
      <c r="H152" t="s">
        <v>681</v>
      </c>
      <c r="I152" t="s">
        <v>682</v>
      </c>
      <c r="J152" s="215">
        <f>COUNTIF('Q1 Raw Data'!$N155:$Q155,"Yes")</f>
        <v>4</v>
      </c>
      <c r="X152" s="215" t="s">
        <v>681</v>
      </c>
      <c r="Y152" s="215" t="s">
        <v>682</v>
      </c>
      <c r="Z152" s="215">
        <f>COUNTIF('Q2 Raw Data'!$M155:$P155,"Yes")</f>
        <v>4</v>
      </c>
      <c r="AA152" s="215"/>
      <c r="AB152" s="215"/>
      <c r="AC152" s="215"/>
      <c r="AD152" s="215"/>
      <c r="AE152" s="215"/>
      <c r="AF152" s="215"/>
      <c r="AG152" s="215"/>
      <c r="AH152" s="215"/>
      <c r="AI152" s="215"/>
      <c r="AJ152" s="215"/>
      <c r="AK152" s="215"/>
      <c r="AL152" s="215"/>
      <c r="AM152" s="215"/>
    </row>
    <row r="153" spans="8:39" x14ac:dyDescent="0.3">
      <c r="H153" t="s">
        <v>685</v>
      </c>
      <c r="I153" t="s">
        <v>686</v>
      </c>
      <c r="J153" s="215">
        <f>COUNTIF('Q1 Raw Data'!$N156:$Q156,"Yes")</f>
        <v>4</v>
      </c>
      <c r="X153" s="215" t="s">
        <v>685</v>
      </c>
      <c r="Y153" s="215" t="s">
        <v>686</v>
      </c>
      <c r="Z153" s="215">
        <f>COUNTIF('Q2 Raw Data'!$M156:$P156,"Yes")</f>
        <v>4</v>
      </c>
      <c r="AA153" s="215"/>
      <c r="AB153" s="215"/>
      <c r="AC153" s="215"/>
      <c r="AD153" s="215"/>
      <c r="AE153" s="215"/>
      <c r="AF153" s="215"/>
      <c r="AG153" s="215"/>
      <c r="AH153" s="215"/>
      <c r="AI153" s="215"/>
      <c r="AJ153" s="215"/>
      <c r="AK153" s="215"/>
      <c r="AL153" s="215"/>
      <c r="AM153" s="215"/>
    </row>
    <row r="154" spans="8:39" x14ac:dyDescent="0.3">
      <c r="H154" t="s">
        <v>687</v>
      </c>
      <c r="I154" t="s">
        <v>688</v>
      </c>
      <c r="J154" s="215">
        <f>COUNTIF('Q1 Raw Data'!$N157:$Q157,"Yes")</f>
        <v>4</v>
      </c>
      <c r="X154" s="215" t="s">
        <v>687</v>
      </c>
      <c r="Y154" s="215" t="s">
        <v>688</v>
      </c>
      <c r="Z154" s="215">
        <f>COUNTIF('Q2 Raw Data'!$M157:$P157,"Yes")</f>
        <v>4</v>
      </c>
      <c r="AA154" s="215"/>
      <c r="AB154" s="215"/>
      <c r="AC154" s="215"/>
      <c r="AD154" s="215"/>
      <c r="AE154" s="215"/>
      <c r="AF154" s="215"/>
      <c r="AG154" s="215"/>
      <c r="AH154" s="215"/>
      <c r="AI154" s="215"/>
      <c r="AJ154" s="215"/>
      <c r="AK154" s="215"/>
      <c r="AL154" s="215"/>
      <c r="AM154" s="215"/>
    </row>
    <row r="155" spans="8:39" x14ac:dyDescent="0.3">
      <c r="H155" t="s">
        <v>691</v>
      </c>
      <c r="I155" t="s">
        <v>692</v>
      </c>
      <c r="J155" s="215">
        <f>COUNTIF('Q1 Raw Data'!$N158:$Q158,"Yes")</f>
        <v>4</v>
      </c>
      <c r="X155" s="215" t="s">
        <v>691</v>
      </c>
      <c r="Y155" s="215" t="s">
        <v>692</v>
      </c>
      <c r="Z155" s="215">
        <f>COUNTIF('Q2 Raw Data'!$M158:$P158,"Yes")</f>
        <v>4</v>
      </c>
      <c r="AA155" s="215"/>
      <c r="AB155" s="215"/>
      <c r="AC155" s="215"/>
      <c r="AD155" s="215"/>
      <c r="AE155" s="215"/>
      <c r="AF155" s="215"/>
      <c r="AG155" s="215"/>
      <c r="AH155" s="215"/>
      <c r="AI155" s="215"/>
      <c r="AJ155" s="215"/>
      <c r="AK155" s="215"/>
      <c r="AL155" s="215"/>
      <c r="AM155" s="215"/>
    </row>
  </sheetData>
  <mergeCells count="9">
    <mergeCell ref="X2:AM2"/>
    <mergeCell ref="Z3:AA3"/>
    <mergeCell ref="AE3:AH3"/>
    <mergeCell ref="AE10:AM10"/>
    <mergeCell ref="A2:G2"/>
    <mergeCell ref="J3:K3"/>
    <mergeCell ref="O3:R3"/>
    <mergeCell ref="O10:W10"/>
    <mergeCell ref="H2:W2"/>
  </mergeCells>
  <pageMargins left="0.7" right="0.7" top="0.75" bottom="0.75" header="0.3" footer="0.3"/>
  <pageSetup paperSize="9"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3:AV488"/>
  <sheetViews>
    <sheetView zoomScale="80" zoomScaleNormal="80" workbookViewId="0">
      <selection activeCell="I18" sqref="I18"/>
    </sheetView>
  </sheetViews>
  <sheetFormatPr defaultRowHeight="14.4" x14ac:dyDescent="0.3"/>
  <sheetData>
    <row r="3" spans="1:47" x14ac:dyDescent="0.3">
      <c r="C3" t="s">
        <v>209</v>
      </c>
      <c r="J3" t="s">
        <v>210</v>
      </c>
      <c r="R3" t="s">
        <v>211</v>
      </c>
      <c r="Z3" t="s">
        <v>1115</v>
      </c>
    </row>
    <row r="5" spans="1:47" x14ac:dyDescent="0.3">
      <c r="C5" t="s">
        <v>212</v>
      </c>
      <c r="D5">
        <v>1</v>
      </c>
      <c r="I5" t="s">
        <v>212</v>
      </c>
      <c r="J5">
        <v>1</v>
      </c>
      <c r="K5">
        <v>36</v>
      </c>
      <c r="Q5" t="s">
        <v>212</v>
      </c>
      <c r="R5">
        <v>1</v>
      </c>
      <c r="S5">
        <v>36</v>
      </c>
      <c r="X5" t="s">
        <v>212</v>
      </c>
      <c r="Y5">
        <v>1</v>
      </c>
      <c r="Z5">
        <v>36</v>
      </c>
      <c r="AF5" t="s">
        <v>212</v>
      </c>
      <c r="AG5">
        <v>1</v>
      </c>
    </row>
    <row r="6" spans="1:47" x14ac:dyDescent="0.3">
      <c r="C6" t="s">
        <v>213</v>
      </c>
      <c r="D6" t="str">
        <f ca="1">OFFSET(D10, D5, 0)</f>
        <v>Barking and Dagenham</v>
      </c>
      <c r="I6" t="s">
        <v>213</v>
      </c>
      <c r="J6" t="str">
        <f ca="1">OFFSET(K9, J5, 0)</f>
        <v>Health and Wellbeing Board</v>
      </c>
      <c r="Q6" t="s">
        <v>213</v>
      </c>
      <c r="R6" t="str">
        <f ca="1">OFFSET(S10, R5, 0)</f>
        <v>NHS England North (Yorkshire And Humber)</v>
      </c>
      <c r="X6" t="s">
        <v>213</v>
      </c>
      <c r="Y6" t="str">
        <f ca="1">OFFSET(Z10, Y5, 0)</f>
        <v>North East Region</v>
      </c>
      <c r="AF6" t="s">
        <v>213</v>
      </c>
      <c r="AG6" t="str">
        <f ca="1">OFFSET(AG10, AG5, 0)</f>
        <v>Barking and Dagenham</v>
      </c>
    </row>
    <row r="7" spans="1:47" x14ac:dyDescent="0.3">
      <c r="C7" t="s">
        <v>217</v>
      </c>
      <c r="D7" t="str">
        <f ca="1">OFFSET(D10, D5, -1)</f>
        <v>E09000002</v>
      </c>
      <c r="I7" t="s">
        <v>217</v>
      </c>
      <c r="J7" t="str">
        <f ca="1">OFFSET(K9, J5, -1)</f>
        <v>HWB</v>
      </c>
      <c r="Q7" t="s">
        <v>217</v>
      </c>
      <c r="R7" t="str">
        <f ca="1">OFFSET(S10, R5, -1)</f>
        <v>Q72</v>
      </c>
      <c r="X7" t="s">
        <v>217</v>
      </c>
      <c r="Y7" t="str">
        <f ca="1">OFFSET(Z10, Y5, -1)</f>
        <v>E12000001</v>
      </c>
      <c r="AF7" t="s">
        <v>217</v>
      </c>
      <c r="AG7" t="str">
        <f ca="1">OFFSET(AG10, AG5, -1)</f>
        <v>E09000002</v>
      </c>
    </row>
    <row r="8" spans="1:47" x14ac:dyDescent="0.3">
      <c r="AJ8" t="s">
        <v>222</v>
      </c>
      <c r="AO8" t="s">
        <v>1116</v>
      </c>
      <c r="AT8" t="s">
        <v>223</v>
      </c>
    </row>
    <row r="10" spans="1:47" x14ac:dyDescent="0.3">
      <c r="I10" t="s">
        <v>219</v>
      </c>
      <c r="J10" t="s">
        <v>219</v>
      </c>
      <c r="K10" t="s">
        <v>215</v>
      </c>
      <c r="Q10" t="s">
        <v>219</v>
      </c>
      <c r="R10" t="s">
        <v>219</v>
      </c>
      <c r="S10" t="s">
        <v>215</v>
      </c>
      <c r="X10" t="s">
        <v>219</v>
      </c>
      <c r="Y10" t="s">
        <v>219</v>
      </c>
      <c r="Z10" t="s">
        <v>215</v>
      </c>
      <c r="AJ10" t="s">
        <v>219</v>
      </c>
      <c r="AK10" t="s">
        <v>215</v>
      </c>
      <c r="AO10" t="s">
        <v>219</v>
      </c>
      <c r="AP10" t="s">
        <v>215</v>
      </c>
      <c r="AT10" t="s">
        <v>219</v>
      </c>
      <c r="AU10" t="s">
        <v>215</v>
      </c>
    </row>
    <row r="11" spans="1:47" x14ac:dyDescent="0.3">
      <c r="A11" t="s">
        <v>224</v>
      </c>
      <c r="B11" t="s">
        <v>225</v>
      </c>
      <c r="C11" t="s">
        <v>218</v>
      </c>
      <c r="D11" t="s">
        <v>214</v>
      </c>
      <c r="I11" t="s">
        <v>226</v>
      </c>
      <c r="J11" t="s">
        <v>226</v>
      </c>
      <c r="K11" t="s">
        <v>227</v>
      </c>
      <c r="Q11" t="s">
        <v>220</v>
      </c>
      <c r="R11" t="s">
        <v>220</v>
      </c>
      <c r="S11" t="s">
        <v>216</v>
      </c>
      <c r="T11" t="s">
        <v>226</v>
      </c>
      <c r="X11" t="s">
        <v>221</v>
      </c>
      <c r="Y11" t="s">
        <v>221</v>
      </c>
      <c r="Z11" t="s">
        <v>1106</v>
      </c>
      <c r="AA11" t="s">
        <v>226</v>
      </c>
      <c r="AD11" t="s">
        <v>224</v>
      </c>
      <c r="AE11" t="s">
        <v>225</v>
      </c>
      <c r="AF11" t="s">
        <v>218</v>
      </c>
      <c r="AG11" t="s">
        <v>214</v>
      </c>
      <c r="AJ11" t="s">
        <v>226</v>
      </c>
      <c r="AK11" t="s">
        <v>227</v>
      </c>
      <c r="AL11" t="s">
        <v>227</v>
      </c>
      <c r="AO11" t="s">
        <v>226</v>
      </c>
      <c r="AP11" t="s">
        <v>227</v>
      </c>
      <c r="AT11" t="s">
        <v>226</v>
      </c>
      <c r="AU11" t="s">
        <v>227</v>
      </c>
    </row>
    <row r="12" spans="1:47" x14ac:dyDescent="0.3">
      <c r="A12" t="s">
        <v>228</v>
      </c>
      <c r="B12" t="s">
        <v>229</v>
      </c>
      <c r="C12" t="s">
        <v>230</v>
      </c>
      <c r="D12" t="s">
        <v>231</v>
      </c>
      <c r="I12" t="s">
        <v>232</v>
      </c>
      <c r="J12" t="s">
        <v>232</v>
      </c>
      <c r="K12" t="s">
        <v>233</v>
      </c>
      <c r="Q12" t="s">
        <v>234</v>
      </c>
      <c r="R12" t="s">
        <v>234</v>
      </c>
      <c r="S12" t="s">
        <v>235</v>
      </c>
      <c r="T12" t="s">
        <v>226</v>
      </c>
      <c r="X12" t="s">
        <v>236</v>
      </c>
      <c r="Y12" t="s">
        <v>236</v>
      </c>
      <c r="Z12" t="s">
        <v>1107</v>
      </c>
      <c r="AA12" t="s">
        <v>226</v>
      </c>
      <c r="AD12" t="s">
        <v>228</v>
      </c>
      <c r="AE12" t="s">
        <v>229</v>
      </c>
      <c r="AF12" t="s">
        <v>230</v>
      </c>
      <c r="AG12" t="s">
        <v>231</v>
      </c>
      <c r="AJ12" t="s">
        <v>232</v>
      </c>
      <c r="AK12" t="s">
        <v>233</v>
      </c>
      <c r="AL12" t="s">
        <v>233</v>
      </c>
      <c r="AO12" t="s">
        <v>232</v>
      </c>
      <c r="AP12" t="s">
        <v>233</v>
      </c>
      <c r="AT12" t="s">
        <v>232</v>
      </c>
      <c r="AU12" t="s">
        <v>233</v>
      </c>
    </row>
    <row r="13" spans="1:47" x14ac:dyDescent="0.3">
      <c r="A13" t="s">
        <v>237</v>
      </c>
      <c r="B13" t="s">
        <v>238</v>
      </c>
      <c r="C13" t="s">
        <v>239</v>
      </c>
      <c r="D13" t="s">
        <v>240</v>
      </c>
      <c r="I13" t="s">
        <v>241</v>
      </c>
      <c r="J13" t="s">
        <v>241</v>
      </c>
      <c r="K13" t="s">
        <v>242</v>
      </c>
      <c r="Q13" t="s">
        <v>243</v>
      </c>
      <c r="R13" t="s">
        <v>243</v>
      </c>
      <c r="S13" t="s">
        <v>244</v>
      </c>
      <c r="T13" t="s">
        <v>226</v>
      </c>
      <c r="X13" t="s">
        <v>245</v>
      </c>
      <c r="Y13" t="s">
        <v>245</v>
      </c>
      <c r="Z13" t="s">
        <v>1108</v>
      </c>
      <c r="AA13" t="s">
        <v>226</v>
      </c>
      <c r="AD13" t="s">
        <v>237</v>
      </c>
      <c r="AE13" t="s">
        <v>238</v>
      </c>
      <c r="AF13" t="s">
        <v>239</v>
      </c>
      <c r="AG13" t="s">
        <v>240</v>
      </c>
      <c r="AJ13" t="s">
        <v>241</v>
      </c>
      <c r="AK13" t="s">
        <v>242</v>
      </c>
      <c r="AL13" t="s">
        <v>242</v>
      </c>
      <c r="AO13" t="s">
        <v>241</v>
      </c>
      <c r="AP13" t="s">
        <v>242</v>
      </c>
      <c r="AT13" t="s">
        <v>241</v>
      </c>
      <c r="AU13" t="s">
        <v>242</v>
      </c>
    </row>
    <row r="14" spans="1:47" x14ac:dyDescent="0.3">
      <c r="A14" t="s">
        <v>246</v>
      </c>
      <c r="B14" t="s">
        <v>247</v>
      </c>
      <c r="C14" t="s">
        <v>248</v>
      </c>
      <c r="D14" t="s">
        <v>249</v>
      </c>
      <c r="I14" t="s">
        <v>250</v>
      </c>
      <c r="J14" t="s">
        <v>250</v>
      </c>
      <c r="K14" t="s">
        <v>251</v>
      </c>
      <c r="Q14" t="s">
        <v>252</v>
      </c>
      <c r="R14" t="s">
        <v>252</v>
      </c>
      <c r="S14" t="s">
        <v>253</v>
      </c>
      <c r="T14" t="s">
        <v>226</v>
      </c>
      <c r="X14" t="s">
        <v>254</v>
      </c>
      <c r="Y14" t="s">
        <v>254</v>
      </c>
      <c r="Z14" t="s">
        <v>1109</v>
      </c>
      <c r="AA14" t="s">
        <v>232</v>
      </c>
      <c r="AD14" t="s">
        <v>246</v>
      </c>
      <c r="AE14" t="s">
        <v>247</v>
      </c>
      <c r="AF14" t="s">
        <v>248</v>
      </c>
      <c r="AG14" t="s">
        <v>249</v>
      </c>
      <c r="AJ14" t="s">
        <v>250</v>
      </c>
      <c r="AK14" t="s">
        <v>251</v>
      </c>
      <c r="AL14" t="s">
        <v>251</v>
      </c>
      <c r="AO14" t="s">
        <v>250</v>
      </c>
      <c r="AP14" t="s">
        <v>251</v>
      </c>
      <c r="AT14" t="s">
        <v>250</v>
      </c>
      <c r="AU14" t="s">
        <v>251</v>
      </c>
    </row>
    <row r="15" spans="1:47" x14ac:dyDescent="0.3">
      <c r="A15" t="s">
        <v>255</v>
      </c>
      <c r="B15" t="s">
        <v>256</v>
      </c>
      <c r="C15" t="s">
        <v>257</v>
      </c>
      <c r="D15" t="s">
        <v>258</v>
      </c>
      <c r="I15" t="s">
        <v>259</v>
      </c>
      <c r="J15" t="s">
        <v>259</v>
      </c>
      <c r="K15" t="s">
        <v>260</v>
      </c>
      <c r="Q15" t="s">
        <v>261</v>
      </c>
      <c r="R15" t="s">
        <v>261</v>
      </c>
      <c r="S15" t="s">
        <v>262</v>
      </c>
      <c r="T15" t="s">
        <v>226</v>
      </c>
      <c r="X15" t="s">
        <v>263</v>
      </c>
      <c r="Y15" t="s">
        <v>263</v>
      </c>
      <c r="Z15" t="s">
        <v>1110</v>
      </c>
      <c r="AA15" t="s">
        <v>232</v>
      </c>
      <c r="AD15" t="s">
        <v>255</v>
      </c>
      <c r="AE15" t="s">
        <v>256</v>
      </c>
      <c r="AF15" t="s">
        <v>257</v>
      </c>
      <c r="AG15" t="s">
        <v>258</v>
      </c>
      <c r="AJ15" t="s">
        <v>259</v>
      </c>
      <c r="AK15" t="s">
        <v>260</v>
      </c>
      <c r="AL15" t="s">
        <v>260</v>
      </c>
      <c r="AO15" t="s">
        <v>259</v>
      </c>
      <c r="AP15" t="s">
        <v>260</v>
      </c>
      <c r="AT15" t="s">
        <v>259</v>
      </c>
      <c r="AU15" t="s">
        <v>260</v>
      </c>
    </row>
    <row r="16" spans="1:47" x14ac:dyDescent="0.3">
      <c r="A16" t="s">
        <v>264</v>
      </c>
      <c r="B16" t="s">
        <v>265</v>
      </c>
      <c r="C16" t="s">
        <v>266</v>
      </c>
      <c r="D16" t="s">
        <v>267</v>
      </c>
      <c r="I16" t="s">
        <v>221</v>
      </c>
      <c r="J16" t="s">
        <v>221</v>
      </c>
      <c r="K16" t="s">
        <v>1106</v>
      </c>
      <c r="Q16" t="s">
        <v>268</v>
      </c>
      <c r="R16" t="s">
        <v>268</v>
      </c>
      <c r="S16" t="s">
        <v>269</v>
      </c>
      <c r="T16" t="s">
        <v>232</v>
      </c>
      <c r="X16" t="s">
        <v>270</v>
      </c>
      <c r="Y16" t="s">
        <v>270</v>
      </c>
      <c r="Z16" t="s">
        <v>1111</v>
      </c>
      <c r="AA16" t="s">
        <v>232</v>
      </c>
      <c r="AD16" t="s">
        <v>264</v>
      </c>
      <c r="AE16" t="s">
        <v>265</v>
      </c>
      <c r="AF16" t="s">
        <v>266</v>
      </c>
      <c r="AG16" t="s">
        <v>267</v>
      </c>
      <c r="AJ16" t="s">
        <v>221</v>
      </c>
      <c r="AK16" t="s">
        <v>1106</v>
      </c>
      <c r="AO16" t="s">
        <v>221</v>
      </c>
      <c r="AP16" t="s">
        <v>1106</v>
      </c>
      <c r="AQ16" t="s">
        <v>1106</v>
      </c>
      <c r="AT16" t="s">
        <v>221</v>
      </c>
      <c r="AU16" t="s">
        <v>1106</v>
      </c>
    </row>
    <row r="17" spans="1:48" x14ac:dyDescent="0.3">
      <c r="A17" t="s">
        <v>694</v>
      </c>
      <c r="B17" t="s">
        <v>695</v>
      </c>
      <c r="C17" t="s">
        <v>272</v>
      </c>
      <c r="D17" t="s">
        <v>273</v>
      </c>
      <c r="I17" t="s">
        <v>236</v>
      </c>
      <c r="J17" t="s">
        <v>236</v>
      </c>
      <c r="K17" t="s">
        <v>1107</v>
      </c>
      <c r="Q17" t="s">
        <v>274</v>
      </c>
      <c r="R17" t="s">
        <v>274</v>
      </c>
      <c r="S17" t="s">
        <v>275</v>
      </c>
      <c r="T17" t="s">
        <v>232</v>
      </c>
      <c r="X17" t="s">
        <v>276</v>
      </c>
      <c r="Y17" t="s">
        <v>276</v>
      </c>
      <c r="Z17" t="s">
        <v>1112</v>
      </c>
      <c r="AA17" t="s">
        <v>241</v>
      </c>
      <c r="AD17" t="s">
        <v>694</v>
      </c>
      <c r="AE17" t="s">
        <v>271</v>
      </c>
      <c r="AF17" t="s">
        <v>272</v>
      </c>
      <c r="AG17" t="s">
        <v>273</v>
      </c>
      <c r="AJ17" t="s">
        <v>236</v>
      </c>
      <c r="AK17" t="s">
        <v>1107</v>
      </c>
      <c r="AO17" t="s">
        <v>236</v>
      </c>
      <c r="AP17" t="s">
        <v>1107</v>
      </c>
      <c r="AQ17" t="s">
        <v>1107</v>
      </c>
      <c r="AT17" t="s">
        <v>236</v>
      </c>
      <c r="AU17" t="s">
        <v>1107</v>
      </c>
    </row>
    <row r="18" spans="1:48" x14ac:dyDescent="0.3">
      <c r="A18" t="s">
        <v>277</v>
      </c>
      <c r="B18" t="s">
        <v>278</v>
      </c>
      <c r="C18" t="s">
        <v>279</v>
      </c>
      <c r="D18" t="s">
        <v>280</v>
      </c>
      <c r="I18" t="s">
        <v>245</v>
      </c>
      <c r="J18" t="s">
        <v>245</v>
      </c>
      <c r="K18" t="s">
        <v>1108</v>
      </c>
      <c r="Q18" t="s">
        <v>281</v>
      </c>
      <c r="R18" t="s">
        <v>281</v>
      </c>
      <c r="S18" t="s">
        <v>282</v>
      </c>
      <c r="T18" t="s">
        <v>232</v>
      </c>
      <c r="X18" t="s">
        <v>283</v>
      </c>
      <c r="Y18" t="s">
        <v>283</v>
      </c>
      <c r="Z18" t="s">
        <v>1113</v>
      </c>
      <c r="AA18" t="s">
        <v>284</v>
      </c>
      <c r="AD18" t="s">
        <v>277</v>
      </c>
      <c r="AE18" t="s">
        <v>278</v>
      </c>
      <c r="AF18" t="s">
        <v>279</v>
      </c>
      <c r="AG18" t="s">
        <v>280</v>
      </c>
      <c r="AJ18" t="s">
        <v>245</v>
      </c>
      <c r="AK18" t="s">
        <v>1108</v>
      </c>
      <c r="AO18" t="s">
        <v>245</v>
      </c>
      <c r="AP18" t="s">
        <v>1108</v>
      </c>
      <c r="AQ18" t="s">
        <v>1108</v>
      </c>
      <c r="AT18" t="s">
        <v>245</v>
      </c>
      <c r="AU18" t="s">
        <v>1108</v>
      </c>
    </row>
    <row r="19" spans="1:48" x14ac:dyDescent="0.3">
      <c r="A19" t="s">
        <v>285</v>
      </c>
      <c r="B19" t="s">
        <v>286</v>
      </c>
      <c r="C19" t="s">
        <v>287</v>
      </c>
      <c r="D19" t="s">
        <v>288</v>
      </c>
      <c r="I19" t="s">
        <v>254</v>
      </c>
      <c r="J19" t="s">
        <v>254</v>
      </c>
      <c r="K19" t="s">
        <v>1109</v>
      </c>
      <c r="Q19" t="s">
        <v>289</v>
      </c>
      <c r="R19" t="s">
        <v>289</v>
      </c>
      <c r="S19" t="s">
        <v>290</v>
      </c>
      <c r="T19" t="s">
        <v>232</v>
      </c>
      <c r="X19" t="s">
        <v>291</v>
      </c>
      <c r="Y19" t="s">
        <v>291</v>
      </c>
      <c r="Z19" t="s">
        <v>1114</v>
      </c>
      <c r="AA19" t="s">
        <v>284</v>
      </c>
      <c r="AD19" t="s">
        <v>285</v>
      </c>
      <c r="AE19" t="s">
        <v>286</v>
      </c>
      <c r="AF19" t="s">
        <v>287</v>
      </c>
      <c r="AG19" t="s">
        <v>288</v>
      </c>
      <c r="AJ19" t="s">
        <v>254</v>
      </c>
      <c r="AK19" t="s">
        <v>1109</v>
      </c>
      <c r="AO19" t="s">
        <v>254</v>
      </c>
      <c r="AP19" t="s">
        <v>1109</v>
      </c>
      <c r="AQ19" t="s">
        <v>1109</v>
      </c>
      <c r="AT19" t="s">
        <v>254</v>
      </c>
      <c r="AU19" t="s">
        <v>1109</v>
      </c>
    </row>
    <row r="20" spans="1:48" x14ac:dyDescent="0.3">
      <c r="A20" t="s">
        <v>292</v>
      </c>
      <c r="B20" t="s">
        <v>293</v>
      </c>
      <c r="C20" t="s">
        <v>294</v>
      </c>
      <c r="D20" t="s">
        <v>295</v>
      </c>
      <c r="I20" t="s">
        <v>263</v>
      </c>
      <c r="J20" t="s">
        <v>263</v>
      </c>
      <c r="K20" t="s">
        <v>1110</v>
      </c>
      <c r="Q20" t="s">
        <v>296</v>
      </c>
      <c r="R20" t="s">
        <v>296</v>
      </c>
      <c r="S20" t="s">
        <v>297</v>
      </c>
      <c r="T20" t="s">
        <v>250</v>
      </c>
      <c r="AD20" t="s">
        <v>292</v>
      </c>
      <c r="AE20" t="s">
        <v>293</v>
      </c>
      <c r="AF20" t="s">
        <v>294</v>
      </c>
      <c r="AG20" t="s">
        <v>295</v>
      </c>
      <c r="AJ20" t="s">
        <v>263</v>
      </c>
      <c r="AK20" t="s">
        <v>1110</v>
      </c>
      <c r="AO20" t="s">
        <v>263</v>
      </c>
      <c r="AP20" t="s">
        <v>1110</v>
      </c>
      <c r="AQ20" t="s">
        <v>1110</v>
      </c>
      <c r="AT20" t="s">
        <v>263</v>
      </c>
      <c r="AU20" t="s">
        <v>1110</v>
      </c>
    </row>
    <row r="21" spans="1:48" x14ac:dyDescent="0.3">
      <c r="A21" t="s">
        <v>298</v>
      </c>
      <c r="B21" t="s">
        <v>299</v>
      </c>
      <c r="C21" t="s">
        <v>300</v>
      </c>
      <c r="D21" t="s">
        <v>301</v>
      </c>
      <c r="I21" t="s">
        <v>270</v>
      </c>
      <c r="J21" t="s">
        <v>270</v>
      </c>
      <c r="K21" t="s">
        <v>1111</v>
      </c>
      <c r="Q21" t="s">
        <v>302</v>
      </c>
      <c r="R21" t="s">
        <v>302</v>
      </c>
      <c r="S21" t="s">
        <v>303</v>
      </c>
      <c r="T21" t="s">
        <v>250</v>
      </c>
      <c r="AD21" t="s">
        <v>298</v>
      </c>
      <c r="AE21" t="s">
        <v>299</v>
      </c>
      <c r="AF21" t="s">
        <v>300</v>
      </c>
      <c r="AG21" t="s">
        <v>301</v>
      </c>
      <c r="AJ21" t="s">
        <v>270</v>
      </c>
      <c r="AK21" t="s">
        <v>1111</v>
      </c>
      <c r="AO21" t="s">
        <v>270</v>
      </c>
      <c r="AP21" t="s">
        <v>1111</v>
      </c>
      <c r="AQ21" t="s">
        <v>1111</v>
      </c>
      <c r="AT21" t="s">
        <v>270</v>
      </c>
      <c r="AU21" t="s">
        <v>1111</v>
      </c>
    </row>
    <row r="22" spans="1:48" x14ac:dyDescent="0.3">
      <c r="A22" t="s">
        <v>696</v>
      </c>
      <c r="B22" t="s">
        <v>697</v>
      </c>
      <c r="C22" t="s">
        <v>305</v>
      </c>
      <c r="D22" t="s">
        <v>306</v>
      </c>
      <c r="I22" t="s">
        <v>276</v>
      </c>
      <c r="J22" t="s">
        <v>276</v>
      </c>
      <c r="K22" t="s">
        <v>1112</v>
      </c>
      <c r="Q22" t="s">
        <v>307</v>
      </c>
      <c r="R22" t="s">
        <v>307</v>
      </c>
      <c r="S22" t="s">
        <v>308</v>
      </c>
      <c r="T22" t="s">
        <v>259</v>
      </c>
      <c r="AD22" t="s">
        <v>696</v>
      </c>
      <c r="AE22" t="s">
        <v>304</v>
      </c>
      <c r="AF22" t="s">
        <v>305</v>
      </c>
      <c r="AG22" t="s">
        <v>306</v>
      </c>
      <c r="AJ22" t="s">
        <v>276</v>
      </c>
      <c r="AK22" t="s">
        <v>1112</v>
      </c>
      <c r="AO22" t="s">
        <v>276</v>
      </c>
      <c r="AP22" t="s">
        <v>1112</v>
      </c>
      <c r="AQ22" t="s">
        <v>1112</v>
      </c>
      <c r="AT22" t="s">
        <v>276</v>
      </c>
      <c r="AU22" t="s">
        <v>1112</v>
      </c>
    </row>
    <row r="23" spans="1:48" x14ac:dyDescent="0.3">
      <c r="A23" t="s">
        <v>333</v>
      </c>
      <c r="B23" t="s">
        <v>334</v>
      </c>
      <c r="C23" t="s">
        <v>311</v>
      </c>
      <c r="D23" t="s">
        <v>312</v>
      </c>
      <c r="I23" t="s">
        <v>283</v>
      </c>
      <c r="J23" t="s">
        <v>283</v>
      </c>
      <c r="K23" t="s">
        <v>1113</v>
      </c>
      <c r="Q23" t="s">
        <v>313</v>
      </c>
      <c r="R23" t="s">
        <v>313</v>
      </c>
      <c r="S23" t="s">
        <v>314</v>
      </c>
      <c r="T23" t="s">
        <v>259</v>
      </c>
      <c r="AD23" t="s">
        <v>333</v>
      </c>
      <c r="AE23" t="s">
        <v>310</v>
      </c>
      <c r="AF23" t="s">
        <v>311</v>
      </c>
      <c r="AG23" t="s">
        <v>312</v>
      </c>
      <c r="AJ23" t="s">
        <v>283</v>
      </c>
      <c r="AK23" t="s">
        <v>1113</v>
      </c>
      <c r="AO23" t="s">
        <v>283</v>
      </c>
      <c r="AP23" t="s">
        <v>1113</v>
      </c>
      <c r="AQ23" t="s">
        <v>1113</v>
      </c>
      <c r="AT23" t="s">
        <v>283</v>
      </c>
      <c r="AU23" t="s">
        <v>1113</v>
      </c>
    </row>
    <row r="24" spans="1:48" x14ac:dyDescent="0.3">
      <c r="A24" t="s">
        <v>393</v>
      </c>
      <c r="B24" t="s">
        <v>394</v>
      </c>
      <c r="C24" t="s">
        <v>315</v>
      </c>
      <c r="D24" t="s">
        <v>316</v>
      </c>
      <c r="I24" t="s">
        <v>291</v>
      </c>
      <c r="J24" t="s">
        <v>291</v>
      </c>
      <c r="K24" t="s">
        <v>1114</v>
      </c>
      <c r="Q24" t="s">
        <v>317</v>
      </c>
      <c r="R24" t="s">
        <v>317</v>
      </c>
      <c r="S24" t="s">
        <v>318</v>
      </c>
      <c r="T24" t="s">
        <v>241</v>
      </c>
      <c r="AD24" t="s">
        <v>393</v>
      </c>
      <c r="AE24" t="s">
        <v>229</v>
      </c>
      <c r="AF24" t="s">
        <v>315</v>
      </c>
      <c r="AG24" t="s">
        <v>316</v>
      </c>
      <c r="AJ24" t="s">
        <v>291</v>
      </c>
      <c r="AK24" t="s">
        <v>1114</v>
      </c>
      <c r="AO24" t="s">
        <v>291</v>
      </c>
      <c r="AP24" t="s">
        <v>1114</v>
      </c>
      <c r="AQ24" t="s">
        <v>1114</v>
      </c>
      <c r="AT24" t="s">
        <v>291</v>
      </c>
      <c r="AU24" t="s">
        <v>1114</v>
      </c>
    </row>
    <row r="25" spans="1:48" x14ac:dyDescent="0.3">
      <c r="A25" t="s">
        <v>319</v>
      </c>
      <c r="B25" t="s">
        <v>320</v>
      </c>
      <c r="C25" t="s">
        <v>321</v>
      </c>
      <c r="D25" t="s">
        <v>322</v>
      </c>
      <c r="I25" t="s">
        <v>220</v>
      </c>
      <c r="J25" t="s">
        <v>220</v>
      </c>
      <c r="K25" t="s">
        <v>216</v>
      </c>
      <c r="AD25" t="s">
        <v>319</v>
      </c>
      <c r="AE25" t="s">
        <v>320</v>
      </c>
      <c r="AF25" t="s">
        <v>321</v>
      </c>
      <c r="AG25" t="s">
        <v>322</v>
      </c>
      <c r="AJ25" t="s">
        <v>220</v>
      </c>
      <c r="AK25" t="s">
        <v>216</v>
      </c>
      <c r="AL25" t="s">
        <v>216</v>
      </c>
      <c r="AO25" t="s">
        <v>220</v>
      </c>
      <c r="AP25" t="s">
        <v>216</v>
      </c>
      <c r="AT25" t="s">
        <v>220</v>
      </c>
      <c r="AU25" t="s">
        <v>216</v>
      </c>
      <c r="AV25" t="s">
        <v>216</v>
      </c>
    </row>
    <row r="26" spans="1:48" x14ac:dyDescent="0.3">
      <c r="A26" t="s">
        <v>698</v>
      </c>
      <c r="B26" t="s">
        <v>699</v>
      </c>
      <c r="C26" t="s">
        <v>324</v>
      </c>
      <c r="D26" t="s">
        <v>325</v>
      </c>
      <c r="I26" t="s">
        <v>234</v>
      </c>
      <c r="J26" t="s">
        <v>234</v>
      </c>
      <c r="K26" t="s">
        <v>235</v>
      </c>
      <c r="AD26" t="s">
        <v>698</v>
      </c>
      <c r="AE26" t="s">
        <v>323</v>
      </c>
      <c r="AF26" t="s">
        <v>324</v>
      </c>
      <c r="AG26" t="s">
        <v>325</v>
      </c>
      <c r="AJ26" t="s">
        <v>234</v>
      </c>
      <c r="AK26" t="s">
        <v>235</v>
      </c>
      <c r="AL26" t="s">
        <v>235</v>
      </c>
      <c r="AO26" t="s">
        <v>234</v>
      </c>
      <c r="AP26" t="s">
        <v>235</v>
      </c>
      <c r="AT26" t="s">
        <v>234</v>
      </c>
      <c r="AU26" t="s">
        <v>235</v>
      </c>
      <c r="AV26" t="s">
        <v>235</v>
      </c>
    </row>
    <row r="27" spans="1:48" x14ac:dyDescent="0.3">
      <c r="A27" t="s">
        <v>365</v>
      </c>
      <c r="B27" t="s">
        <v>366</v>
      </c>
      <c r="C27" t="s">
        <v>326</v>
      </c>
      <c r="D27" t="s">
        <v>327</v>
      </c>
      <c r="I27" t="s">
        <v>243</v>
      </c>
      <c r="J27" t="s">
        <v>243</v>
      </c>
      <c r="K27" t="s">
        <v>244</v>
      </c>
      <c r="AD27" t="s">
        <v>365</v>
      </c>
      <c r="AE27" t="s">
        <v>265</v>
      </c>
      <c r="AF27" t="s">
        <v>326</v>
      </c>
      <c r="AG27" t="s">
        <v>327</v>
      </c>
      <c r="AJ27" t="s">
        <v>243</v>
      </c>
      <c r="AK27" t="s">
        <v>244</v>
      </c>
      <c r="AL27" t="s">
        <v>244</v>
      </c>
      <c r="AO27" t="s">
        <v>243</v>
      </c>
      <c r="AP27" t="s">
        <v>244</v>
      </c>
      <c r="AT27" t="s">
        <v>243</v>
      </c>
      <c r="AU27" t="s">
        <v>244</v>
      </c>
      <c r="AV27" t="s">
        <v>244</v>
      </c>
    </row>
    <row r="28" spans="1:48" x14ac:dyDescent="0.3">
      <c r="A28" t="s">
        <v>700</v>
      </c>
      <c r="B28" t="s">
        <v>701</v>
      </c>
      <c r="C28" t="s">
        <v>329</v>
      </c>
      <c r="D28" t="s">
        <v>330</v>
      </c>
      <c r="I28" t="s">
        <v>252</v>
      </c>
      <c r="J28" t="s">
        <v>252</v>
      </c>
      <c r="K28" t="s">
        <v>253</v>
      </c>
      <c r="AD28" t="s">
        <v>700</v>
      </c>
      <c r="AE28" t="s">
        <v>328</v>
      </c>
      <c r="AF28" t="s">
        <v>329</v>
      </c>
      <c r="AG28" t="s">
        <v>330</v>
      </c>
      <c r="AJ28" t="s">
        <v>252</v>
      </c>
      <c r="AK28" t="s">
        <v>253</v>
      </c>
      <c r="AL28" t="s">
        <v>253</v>
      </c>
      <c r="AO28" t="s">
        <v>252</v>
      </c>
      <c r="AP28" t="s">
        <v>253</v>
      </c>
      <c r="AT28" t="s">
        <v>252</v>
      </c>
      <c r="AU28" t="s">
        <v>253</v>
      </c>
      <c r="AV28" t="s">
        <v>253</v>
      </c>
    </row>
    <row r="29" spans="1:48" x14ac:dyDescent="0.3">
      <c r="A29" t="s">
        <v>499</v>
      </c>
      <c r="B29" t="s">
        <v>500</v>
      </c>
      <c r="C29" t="s">
        <v>331</v>
      </c>
      <c r="D29" t="s">
        <v>332</v>
      </c>
      <c r="I29" t="s">
        <v>261</v>
      </c>
      <c r="J29" t="s">
        <v>261</v>
      </c>
      <c r="K29" t="s">
        <v>262</v>
      </c>
      <c r="AD29" t="s">
        <v>499</v>
      </c>
      <c r="AE29" t="s">
        <v>293</v>
      </c>
      <c r="AF29" t="s">
        <v>331</v>
      </c>
      <c r="AG29" t="s">
        <v>332</v>
      </c>
      <c r="AJ29" t="s">
        <v>261</v>
      </c>
      <c r="AK29" t="s">
        <v>262</v>
      </c>
      <c r="AL29" t="s">
        <v>262</v>
      </c>
      <c r="AO29" t="s">
        <v>261</v>
      </c>
      <c r="AP29" t="s">
        <v>262</v>
      </c>
      <c r="AT29" t="s">
        <v>261</v>
      </c>
      <c r="AU29" t="s">
        <v>262</v>
      </c>
      <c r="AV29" t="s">
        <v>262</v>
      </c>
    </row>
    <row r="30" spans="1:48" x14ac:dyDescent="0.3">
      <c r="A30" t="s">
        <v>702</v>
      </c>
      <c r="B30" t="s">
        <v>703</v>
      </c>
      <c r="C30" t="s">
        <v>335</v>
      </c>
      <c r="D30" t="s">
        <v>336</v>
      </c>
      <c r="I30" t="s">
        <v>268</v>
      </c>
      <c r="J30" t="s">
        <v>268</v>
      </c>
      <c r="K30" t="s">
        <v>269</v>
      </c>
      <c r="AD30" t="s">
        <v>702</v>
      </c>
      <c r="AE30" t="s">
        <v>334</v>
      </c>
      <c r="AF30" t="s">
        <v>335</v>
      </c>
      <c r="AG30" t="s">
        <v>336</v>
      </c>
      <c r="AJ30" t="s">
        <v>268</v>
      </c>
      <c r="AK30" t="s">
        <v>269</v>
      </c>
      <c r="AL30" t="s">
        <v>269</v>
      </c>
      <c r="AO30" t="s">
        <v>268</v>
      </c>
      <c r="AP30" t="s">
        <v>269</v>
      </c>
      <c r="AT30" t="s">
        <v>268</v>
      </c>
      <c r="AU30" t="s">
        <v>269</v>
      </c>
      <c r="AV30" t="s">
        <v>269</v>
      </c>
    </row>
    <row r="31" spans="1:48" x14ac:dyDescent="0.3">
      <c r="A31" t="s">
        <v>489</v>
      </c>
      <c r="B31" t="s">
        <v>490</v>
      </c>
      <c r="C31" t="s">
        <v>337</v>
      </c>
      <c r="D31" t="s">
        <v>338</v>
      </c>
      <c r="I31" t="s">
        <v>274</v>
      </c>
      <c r="J31" t="s">
        <v>274</v>
      </c>
      <c r="K31" t="s">
        <v>275</v>
      </c>
      <c r="AD31" t="s">
        <v>489</v>
      </c>
      <c r="AE31" t="s">
        <v>256</v>
      </c>
      <c r="AF31" t="s">
        <v>337</v>
      </c>
      <c r="AG31" t="s">
        <v>338</v>
      </c>
      <c r="AJ31" t="s">
        <v>274</v>
      </c>
      <c r="AK31" t="s">
        <v>275</v>
      </c>
      <c r="AL31" t="s">
        <v>275</v>
      </c>
      <c r="AO31" t="s">
        <v>274</v>
      </c>
      <c r="AP31" t="s">
        <v>275</v>
      </c>
      <c r="AT31" t="s">
        <v>274</v>
      </c>
      <c r="AU31" t="s">
        <v>275</v>
      </c>
      <c r="AV31" t="s">
        <v>275</v>
      </c>
    </row>
    <row r="32" spans="1:48" x14ac:dyDescent="0.3">
      <c r="A32" t="s">
        <v>349</v>
      </c>
      <c r="B32" t="s">
        <v>350</v>
      </c>
      <c r="C32" t="s">
        <v>339</v>
      </c>
      <c r="D32" t="s">
        <v>340</v>
      </c>
      <c r="I32" t="s">
        <v>281</v>
      </c>
      <c r="J32" t="s">
        <v>281</v>
      </c>
      <c r="K32" t="s">
        <v>282</v>
      </c>
      <c r="AD32" t="s">
        <v>349</v>
      </c>
      <c r="AE32" t="s">
        <v>229</v>
      </c>
      <c r="AF32" t="s">
        <v>339</v>
      </c>
      <c r="AG32" t="s">
        <v>340</v>
      </c>
      <c r="AJ32" t="s">
        <v>281</v>
      </c>
      <c r="AK32" t="s">
        <v>282</v>
      </c>
      <c r="AL32" t="s">
        <v>282</v>
      </c>
      <c r="AO32" t="s">
        <v>281</v>
      </c>
      <c r="AP32" t="s">
        <v>282</v>
      </c>
      <c r="AT32" t="s">
        <v>281</v>
      </c>
      <c r="AU32" t="s">
        <v>282</v>
      </c>
      <c r="AV32" t="s">
        <v>282</v>
      </c>
    </row>
    <row r="33" spans="1:48" x14ac:dyDescent="0.3">
      <c r="A33" t="s">
        <v>255</v>
      </c>
      <c r="B33" t="s">
        <v>256</v>
      </c>
      <c r="C33" t="s">
        <v>341</v>
      </c>
      <c r="D33" t="s">
        <v>342</v>
      </c>
      <c r="I33" t="s">
        <v>289</v>
      </c>
      <c r="J33" t="s">
        <v>289</v>
      </c>
      <c r="K33" t="s">
        <v>290</v>
      </c>
      <c r="AD33" t="s">
        <v>255</v>
      </c>
      <c r="AE33" t="s">
        <v>328</v>
      </c>
      <c r="AF33" t="s">
        <v>341</v>
      </c>
      <c r="AG33" t="s">
        <v>342</v>
      </c>
      <c r="AJ33" t="s">
        <v>289</v>
      </c>
      <c r="AK33" t="s">
        <v>290</v>
      </c>
      <c r="AL33" t="s">
        <v>290</v>
      </c>
      <c r="AO33" t="s">
        <v>289</v>
      </c>
      <c r="AP33" t="s">
        <v>290</v>
      </c>
      <c r="AT33" t="s">
        <v>289</v>
      </c>
      <c r="AU33" t="s">
        <v>290</v>
      </c>
      <c r="AV33" t="s">
        <v>290</v>
      </c>
    </row>
    <row r="34" spans="1:48" x14ac:dyDescent="0.3">
      <c r="A34" t="s">
        <v>343</v>
      </c>
      <c r="B34" t="s">
        <v>344</v>
      </c>
      <c r="C34" t="s">
        <v>345</v>
      </c>
      <c r="D34" t="s">
        <v>346</v>
      </c>
      <c r="I34" t="s">
        <v>296</v>
      </c>
      <c r="J34" t="s">
        <v>296</v>
      </c>
      <c r="K34" t="s">
        <v>297</v>
      </c>
      <c r="AD34" t="s">
        <v>343</v>
      </c>
      <c r="AE34" t="s">
        <v>344</v>
      </c>
      <c r="AF34" t="s">
        <v>345</v>
      </c>
      <c r="AG34" t="s">
        <v>346</v>
      </c>
      <c r="AJ34" t="s">
        <v>296</v>
      </c>
      <c r="AK34" t="s">
        <v>297</v>
      </c>
      <c r="AL34" t="s">
        <v>297</v>
      </c>
      <c r="AO34" t="s">
        <v>296</v>
      </c>
      <c r="AP34" t="s">
        <v>297</v>
      </c>
      <c r="AT34" t="s">
        <v>296</v>
      </c>
      <c r="AU34" t="s">
        <v>297</v>
      </c>
      <c r="AV34" t="s">
        <v>297</v>
      </c>
    </row>
    <row r="35" spans="1:48" x14ac:dyDescent="0.3">
      <c r="A35" t="s">
        <v>677</v>
      </c>
      <c r="B35" t="s">
        <v>678</v>
      </c>
      <c r="C35" t="s">
        <v>347</v>
      </c>
      <c r="D35" t="s">
        <v>348</v>
      </c>
      <c r="I35" t="s">
        <v>302</v>
      </c>
      <c r="J35" t="s">
        <v>302</v>
      </c>
      <c r="K35" t="s">
        <v>303</v>
      </c>
      <c r="AD35" t="s">
        <v>677</v>
      </c>
      <c r="AE35" t="s">
        <v>344</v>
      </c>
      <c r="AF35" t="s">
        <v>347</v>
      </c>
      <c r="AG35" t="s">
        <v>348</v>
      </c>
      <c r="AJ35" t="s">
        <v>302</v>
      </c>
      <c r="AK35" t="s">
        <v>303</v>
      </c>
      <c r="AL35" t="s">
        <v>303</v>
      </c>
      <c r="AO35" t="s">
        <v>302</v>
      </c>
      <c r="AP35" t="s">
        <v>303</v>
      </c>
      <c r="AT35" t="s">
        <v>302</v>
      </c>
      <c r="AU35" t="s">
        <v>303</v>
      </c>
      <c r="AV35" t="s">
        <v>303</v>
      </c>
    </row>
    <row r="36" spans="1:48" x14ac:dyDescent="0.3">
      <c r="A36" t="s">
        <v>654</v>
      </c>
      <c r="B36" t="s">
        <v>655</v>
      </c>
      <c r="C36" t="s">
        <v>351</v>
      </c>
      <c r="D36" t="s">
        <v>352</v>
      </c>
      <c r="I36" t="s">
        <v>307</v>
      </c>
      <c r="J36" t="s">
        <v>307</v>
      </c>
      <c r="K36" t="s">
        <v>308</v>
      </c>
      <c r="AD36" t="s">
        <v>654</v>
      </c>
      <c r="AE36" t="s">
        <v>350</v>
      </c>
      <c r="AF36" t="s">
        <v>351</v>
      </c>
      <c r="AG36" t="s">
        <v>352</v>
      </c>
      <c r="AJ36" t="s">
        <v>307</v>
      </c>
      <c r="AK36" t="s">
        <v>308</v>
      </c>
      <c r="AL36" t="s">
        <v>308</v>
      </c>
      <c r="AO36" t="s">
        <v>307</v>
      </c>
      <c r="AP36" t="s">
        <v>308</v>
      </c>
      <c r="AT36" t="s">
        <v>307</v>
      </c>
      <c r="AU36" t="s">
        <v>308</v>
      </c>
      <c r="AV36" t="s">
        <v>308</v>
      </c>
    </row>
    <row r="37" spans="1:48" x14ac:dyDescent="0.3">
      <c r="A37" t="s">
        <v>353</v>
      </c>
      <c r="B37" t="s">
        <v>354</v>
      </c>
      <c r="C37" t="s">
        <v>355</v>
      </c>
      <c r="D37" t="s">
        <v>356</v>
      </c>
      <c r="I37" t="s">
        <v>313</v>
      </c>
      <c r="J37" t="s">
        <v>313</v>
      </c>
      <c r="K37" t="s">
        <v>314</v>
      </c>
      <c r="AD37" t="s">
        <v>353</v>
      </c>
      <c r="AE37" t="s">
        <v>354</v>
      </c>
      <c r="AF37" t="s">
        <v>355</v>
      </c>
      <c r="AG37" t="s">
        <v>356</v>
      </c>
      <c r="AJ37" t="s">
        <v>313</v>
      </c>
      <c r="AK37" t="s">
        <v>314</v>
      </c>
      <c r="AL37" t="s">
        <v>314</v>
      </c>
      <c r="AO37" t="s">
        <v>313</v>
      </c>
      <c r="AP37" t="s">
        <v>314</v>
      </c>
      <c r="AT37" t="s">
        <v>313</v>
      </c>
      <c r="AU37" t="s">
        <v>314</v>
      </c>
      <c r="AV37" t="s">
        <v>314</v>
      </c>
    </row>
    <row r="38" spans="1:48" x14ac:dyDescent="0.3">
      <c r="A38" t="s">
        <v>357</v>
      </c>
      <c r="B38" t="s">
        <v>358</v>
      </c>
      <c r="C38" t="s">
        <v>359</v>
      </c>
      <c r="D38" t="s">
        <v>360</v>
      </c>
      <c r="I38" t="s">
        <v>317</v>
      </c>
      <c r="J38" t="s">
        <v>317</v>
      </c>
      <c r="K38" t="s">
        <v>318</v>
      </c>
      <c r="AD38" t="s">
        <v>357</v>
      </c>
      <c r="AE38" t="s">
        <v>358</v>
      </c>
      <c r="AF38" t="s">
        <v>359</v>
      </c>
      <c r="AG38" t="s">
        <v>360</v>
      </c>
      <c r="AJ38" t="s">
        <v>317</v>
      </c>
      <c r="AK38" t="s">
        <v>318</v>
      </c>
      <c r="AL38" t="s">
        <v>318</v>
      </c>
      <c r="AO38" t="s">
        <v>317</v>
      </c>
      <c r="AP38" t="s">
        <v>318</v>
      </c>
      <c r="AT38" t="s">
        <v>317</v>
      </c>
      <c r="AU38" t="s">
        <v>318</v>
      </c>
      <c r="AV38" t="s">
        <v>318</v>
      </c>
    </row>
    <row r="39" spans="1:48" x14ac:dyDescent="0.3">
      <c r="A39" t="s">
        <v>361</v>
      </c>
      <c r="B39" t="s">
        <v>362</v>
      </c>
      <c r="C39" t="s">
        <v>363</v>
      </c>
      <c r="D39" t="s">
        <v>364</v>
      </c>
      <c r="I39" t="s">
        <v>219</v>
      </c>
      <c r="J39" t="s">
        <v>218</v>
      </c>
      <c r="K39" t="s">
        <v>214</v>
      </c>
      <c r="AD39" t="s">
        <v>361</v>
      </c>
      <c r="AE39" t="s">
        <v>362</v>
      </c>
      <c r="AF39" t="s">
        <v>363</v>
      </c>
      <c r="AG39" t="s">
        <v>364</v>
      </c>
      <c r="AJ39" t="s">
        <v>218</v>
      </c>
      <c r="AK39" t="s">
        <v>214</v>
      </c>
      <c r="AL39" t="s">
        <v>242</v>
      </c>
      <c r="AO39" t="s">
        <v>218</v>
      </c>
      <c r="AP39" t="s">
        <v>214</v>
      </c>
      <c r="AQ39" t="s">
        <v>1112</v>
      </c>
      <c r="AT39" t="s">
        <v>218</v>
      </c>
      <c r="AU39" t="s">
        <v>214</v>
      </c>
      <c r="AV39" t="s">
        <v>318</v>
      </c>
    </row>
    <row r="40" spans="1:48" x14ac:dyDescent="0.3">
      <c r="A40" t="s">
        <v>507</v>
      </c>
      <c r="B40" t="s">
        <v>508</v>
      </c>
      <c r="C40" t="s">
        <v>367</v>
      </c>
      <c r="D40" t="s">
        <v>368</v>
      </c>
      <c r="I40" t="s">
        <v>219</v>
      </c>
      <c r="J40" t="s">
        <v>230</v>
      </c>
      <c r="K40" t="s">
        <v>231</v>
      </c>
      <c r="AD40" t="s">
        <v>507</v>
      </c>
      <c r="AE40" t="s">
        <v>366</v>
      </c>
      <c r="AF40" t="s">
        <v>367</v>
      </c>
      <c r="AG40" t="s">
        <v>368</v>
      </c>
      <c r="AJ40" t="s">
        <v>230</v>
      </c>
      <c r="AK40" t="s">
        <v>231</v>
      </c>
      <c r="AL40" t="s">
        <v>242</v>
      </c>
      <c r="AO40" t="s">
        <v>230</v>
      </c>
      <c r="AP40" t="s">
        <v>231</v>
      </c>
      <c r="AQ40" t="s">
        <v>1112</v>
      </c>
      <c r="AT40" t="s">
        <v>230</v>
      </c>
      <c r="AU40" t="s">
        <v>231</v>
      </c>
      <c r="AV40" t="s">
        <v>318</v>
      </c>
    </row>
    <row r="41" spans="1:48" x14ac:dyDescent="0.3">
      <c r="A41" t="s">
        <v>369</v>
      </c>
      <c r="B41" t="s">
        <v>704</v>
      </c>
      <c r="C41" t="s">
        <v>371</v>
      </c>
      <c r="D41" t="s">
        <v>372</v>
      </c>
      <c r="I41" t="s">
        <v>219</v>
      </c>
      <c r="J41" t="s">
        <v>239</v>
      </c>
      <c r="K41" t="s">
        <v>240</v>
      </c>
      <c r="AD41" t="s">
        <v>369</v>
      </c>
      <c r="AE41" t="s">
        <v>370</v>
      </c>
      <c r="AF41" t="s">
        <v>371</v>
      </c>
      <c r="AG41" t="s">
        <v>372</v>
      </c>
      <c r="AJ41" t="s">
        <v>239</v>
      </c>
      <c r="AK41" t="s">
        <v>240</v>
      </c>
      <c r="AL41" t="s">
        <v>227</v>
      </c>
      <c r="AO41" t="s">
        <v>239</v>
      </c>
      <c r="AP41" t="s">
        <v>240</v>
      </c>
      <c r="AQ41" t="s">
        <v>1108</v>
      </c>
      <c r="AT41" t="s">
        <v>239</v>
      </c>
      <c r="AU41" t="s">
        <v>240</v>
      </c>
      <c r="AV41" t="s">
        <v>216</v>
      </c>
    </row>
    <row r="42" spans="1:48" x14ac:dyDescent="0.3">
      <c r="A42" t="s">
        <v>373</v>
      </c>
      <c r="B42" t="s">
        <v>374</v>
      </c>
      <c r="C42" t="s">
        <v>375</v>
      </c>
      <c r="D42" t="s">
        <v>376</v>
      </c>
      <c r="I42" t="s">
        <v>219</v>
      </c>
      <c r="J42" t="s">
        <v>248</v>
      </c>
      <c r="K42" t="s">
        <v>249</v>
      </c>
      <c r="AD42" t="s">
        <v>373</v>
      </c>
      <c r="AE42" t="s">
        <v>374</v>
      </c>
      <c r="AF42" t="s">
        <v>375</v>
      </c>
      <c r="AG42" t="s">
        <v>376</v>
      </c>
      <c r="AJ42" t="s">
        <v>248</v>
      </c>
      <c r="AK42" t="s">
        <v>249</v>
      </c>
      <c r="AL42" t="s">
        <v>251</v>
      </c>
      <c r="AO42" t="s">
        <v>248</v>
      </c>
      <c r="AP42" t="s">
        <v>249</v>
      </c>
      <c r="AQ42" t="s">
        <v>1114</v>
      </c>
      <c r="AT42" t="s">
        <v>248</v>
      </c>
      <c r="AU42" t="s">
        <v>249</v>
      </c>
      <c r="AV42" t="s">
        <v>303</v>
      </c>
    </row>
    <row r="43" spans="1:48" x14ac:dyDescent="0.3">
      <c r="A43" t="s">
        <v>377</v>
      </c>
      <c r="B43" t="s">
        <v>378</v>
      </c>
      <c r="C43" t="s">
        <v>379</v>
      </c>
      <c r="D43" t="s">
        <v>380</v>
      </c>
      <c r="I43" t="s">
        <v>219</v>
      </c>
      <c r="J43" t="s">
        <v>257</v>
      </c>
      <c r="K43" t="s">
        <v>258</v>
      </c>
      <c r="AD43" t="s">
        <v>377</v>
      </c>
      <c r="AE43" t="s">
        <v>378</v>
      </c>
      <c r="AF43" t="s">
        <v>379</v>
      </c>
      <c r="AG43" t="s">
        <v>380</v>
      </c>
      <c r="AJ43" t="s">
        <v>257</v>
      </c>
      <c r="AK43" t="s">
        <v>258</v>
      </c>
      <c r="AL43" t="s">
        <v>233</v>
      </c>
      <c r="AO43" t="s">
        <v>257</v>
      </c>
      <c r="AP43" t="s">
        <v>258</v>
      </c>
      <c r="AQ43" t="s">
        <v>1111</v>
      </c>
      <c r="AT43" t="s">
        <v>257</v>
      </c>
      <c r="AU43" t="s">
        <v>258</v>
      </c>
      <c r="AV43" t="s">
        <v>282</v>
      </c>
    </row>
    <row r="44" spans="1:48" x14ac:dyDescent="0.3">
      <c r="A44" t="s">
        <v>705</v>
      </c>
      <c r="B44" t="s">
        <v>706</v>
      </c>
      <c r="C44" t="s">
        <v>383</v>
      </c>
      <c r="D44" t="s">
        <v>384</v>
      </c>
      <c r="I44" t="s">
        <v>219</v>
      </c>
      <c r="J44" t="s">
        <v>266</v>
      </c>
      <c r="K44" t="s">
        <v>267</v>
      </c>
      <c r="AD44" t="s">
        <v>705</v>
      </c>
      <c r="AE44" t="s">
        <v>382</v>
      </c>
      <c r="AF44" t="s">
        <v>383</v>
      </c>
      <c r="AG44" t="s">
        <v>384</v>
      </c>
      <c r="AJ44" t="s">
        <v>266</v>
      </c>
      <c r="AK44" t="s">
        <v>267</v>
      </c>
      <c r="AL44" t="s">
        <v>242</v>
      </c>
      <c r="AO44" t="s">
        <v>266</v>
      </c>
      <c r="AP44" t="s">
        <v>267</v>
      </c>
      <c r="AQ44" t="s">
        <v>1112</v>
      </c>
      <c r="AT44" t="s">
        <v>266</v>
      </c>
      <c r="AU44" t="s">
        <v>267</v>
      </c>
      <c r="AV44" t="s">
        <v>318</v>
      </c>
    </row>
    <row r="45" spans="1:48" x14ac:dyDescent="0.3">
      <c r="A45" t="s">
        <v>554</v>
      </c>
      <c r="B45" t="s">
        <v>555</v>
      </c>
      <c r="C45" t="s">
        <v>385</v>
      </c>
      <c r="D45" t="s">
        <v>386</v>
      </c>
      <c r="I45" t="s">
        <v>219</v>
      </c>
      <c r="J45" t="s">
        <v>272</v>
      </c>
      <c r="K45" t="s">
        <v>273</v>
      </c>
      <c r="AD45" t="s">
        <v>554</v>
      </c>
      <c r="AE45" t="s">
        <v>299</v>
      </c>
      <c r="AF45" t="s">
        <v>385</v>
      </c>
      <c r="AG45" t="s">
        <v>386</v>
      </c>
      <c r="AJ45" t="s">
        <v>272</v>
      </c>
      <c r="AK45" t="s">
        <v>273</v>
      </c>
      <c r="AL45" t="s">
        <v>233</v>
      </c>
      <c r="AO45" t="s">
        <v>272</v>
      </c>
      <c r="AP45" t="s">
        <v>273</v>
      </c>
      <c r="AQ45" t="s">
        <v>1110</v>
      </c>
      <c r="AT45" t="s">
        <v>272</v>
      </c>
      <c r="AU45" t="s">
        <v>273</v>
      </c>
      <c r="AV45" t="s">
        <v>275</v>
      </c>
    </row>
    <row r="46" spans="1:48" x14ac:dyDescent="0.3">
      <c r="A46" t="s">
        <v>707</v>
      </c>
      <c r="B46" t="s">
        <v>708</v>
      </c>
      <c r="C46" t="s">
        <v>387</v>
      </c>
      <c r="D46" t="s">
        <v>388</v>
      </c>
      <c r="I46" t="s">
        <v>219</v>
      </c>
      <c r="J46" t="s">
        <v>279</v>
      </c>
      <c r="K46" t="s">
        <v>280</v>
      </c>
      <c r="AD46" t="s">
        <v>707</v>
      </c>
      <c r="AE46" t="s">
        <v>238</v>
      </c>
      <c r="AF46" t="s">
        <v>387</v>
      </c>
      <c r="AG46" t="s">
        <v>388</v>
      </c>
      <c r="AJ46" t="s">
        <v>279</v>
      </c>
      <c r="AK46" t="s">
        <v>280</v>
      </c>
      <c r="AL46" t="s">
        <v>227</v>
      </c>
      <c r="AO46" t="s">
        <v>279</v>
      </c>
      <c r="AP46" t="s">
        <v>280</v>
      </c>
      <c r="AQ46" t="s">
        <v>1107</v>
      </c>
      <c r="AT46" t="s">
        <v>279</v>
      </c>
      <c r="AU46" t="s">
        <v>280</v>
      </c>
      <c r="AV46" t="s">
        <v>262</v>
      </c>
    </row>
    <row r="47" spans="1:48" x14ac:dyDescent="0.3">
      <c r="A47" t="s">
        <v>298</v>
      </c>
      <c r="B47" t="s">
        <v>299</v>
      </c>
      <c r="C47" t="s">
        <v>389</v>
      </c>
      <c r="D47" t="s">
        <v>390</v>
      </c>
      <c r="I47" t="s">
        <v>219</v>
      </c>
      <c r="J47" t="s">
        <v>287</v>
      </c>
      <c r="K47" t="s">
        <v>288</v>
      </c>
      <c r="AD47" t="s">
        <v>298</v>
      </c>
      <c r="AE47" t="s">
        <v>299</v>
      </c>
      <c r="AF47" t="s">
        <v>389</v>
      </c>
      <c r="AG47" t="s">
        <v>390</v>
      </c>
      <c r="AJ47" t="s">
        <v>287</v>
      </c>
      <c r="AK47" t="s">
        <v>288</v>
      </c>
      <c r="AL47" t="s">
        <v>227</v>
      </c>
      <c r="AO47" t="s">
        <v>287</v>
      </c>
      <c r="AP47" t="s">
        <v>288</v>
      </c>
      <c r="AQ47" t="s">
        <v>1107</v>
      </c>
      <c r="AT47" t="s">
        <v>287</v>
      </c>
      <c r="AU47" t="s">
        <v>288</v>
      </c>
      <c r="AV47" t="s">
        <v>262</v>
      </c>
    </row>
    <row r="48" spans="1:48" x14ac:dyDescent="0.3">
      <c r="A48" t="s">
        <v>683</v>
      </c>
      <c r="B48" t="s">
        <v>684</v>
      </c>
      <c r="C48" t="s">
        <v>391</v>
      </c>
      <c r="D48" t="s">
        <v>392</v>
      </c>
      <c r="I48" t="s">
        <v>219</v>
      </c>
      <c r="J48" t="s">
        <v>294</v>
      </c>
      <c r="K48" t="s">
        <v>295</v>
      </c>
      <c r="AD48" t="s">
        <v>683</v>
      </c>
      <c r="AE48" t="s">
        <v>271</v>
      </c>
      <c r="AF48" t="s">
        <v>391</v>
      </c>
      <c r="AG48" t="s">
        <v>392</v>
      </c>
      <c r="AJ48" t="s">
        <v>294</v>
      </c>
      <c r="AK48" t="s">
        <v>295</v>
      </c>
      <c r="AL48" t="s">
        <v>227</v>
      </c>
      <c r="AO48" t="s">
        <v>294</v>
      </c>
      <c r="AP48" t="s">
        <v>295</v>
      </c>
      <c r="AQ48" t="s">
        <v>1107</v>
      </c>
      <c r="AT48" t="s">
        <v>294</v>
      </c>
      <c r="AU48" t="s">
        <v>295</v>
      </c>
      <c r="AV48" t="s">
        <v>253</v>
      </c>
    </row>
    <row r="49" spans="1:48" x14ac:dyDescent="0.3">
      <c r="A49" t="s">
        <v>443</v>
      </c>
      <c r="B49" t="s">
        <v>444</v>
      </c>
      <c r="C49" t="s">
        <v>395</v>
      </c>
      <c r="D49" t="s">
        <v>396</v>
      </c>
      <c r="I49" t="s">
        <v>219</v>
      </c>
      <c r="J49" t="s">
        <v>300</v>
      </c>
      <c r="K49" t="s">
        <v>301</v>
      </c>
      <c r="AD49" t="s">
        <v>443</v>
      </c>
      <c r="AE49" t="s">
        <v>394</v>
      </c>
      <c r="AF49" t="s">
        <v>395</v>
      </c>
      <c r="AG49" t="s">
        <v>396</v>
      </c>
      <c r="AJ49" t="s">
        <v>300</v>
      </c>
      <c r="AK49" t="s">
        <v>301</v>
      </c>
      <c r="AL49" t="s">
        <v>251</v>
      </c>
      <c r="AO49" t="s">
        <v>300</v>
      </c>
      <c r="AP49" t="s">
        <v>301</v>
      </c>
      <c r="AQ49" t="s">
        <v>1114</v>
      </c>
      <c r="AT49" t="s">
        <v>300</v>
      </c>
      <c r="AU49" t="s">
        <v>301</v>
      </c>
      <c r="AV49" t="s">
        <v>297</v>
      </c>
    </row>
    <row r="50" spans="1:48" x14ac:dyDescent="0.3">
      <c r="A50" t="s">
        <v>397</v>
      </c>
      <c r="B50" t="s">
        <v>398</v>
      </c>
      <c r="C50" t="s">
        <v>399</v>
      </c>
      <c r="D50" t="s">
        <v>400</v>
      </c>
      <c r="I50" t="s">
        <v>219</v>
      </c>
      <c r="J50" t="s">
        <v>305</v>
      </c>
      <c r="K50" t="s">
        <v>306</v>
      </c>
      <c r="AD50" t="s">
        <v>397</v>
      </c>
      <c r="AE50" t="s">
        <v>398</v>
      </c>
      <c r="AF50" t="s">
        <v>399</v>
      </c>
      <c r="AG50" t="s">
        <v>400</v>
      </c>
      <c r="AJ50" t="s">
        <v>305</v>
      </c>
      <c r="AK50" t="s">
        <v>306</v>
      </c>
      <c r="AL50" t="s">
        <v>260</v>
      </c>
      <c r="AO50" t="s">
        <v>305</v>
      </c>
      <c r="AP50" t="s">
        <v>306</v>
      </c>
      <c r="AQ50" t="s">
        <v>1113</v>
      </c>
      <c r="AT50" t="s">
        <v>305</v>
      </c>
      <c r="AU50" t="s">
        <v>306</v>
      </c>
      <c r="AV50" t="s">
        <v>308</v>
      </c>
    </row>
    <row r="51" spans="1:48" x14ac:dyDescent="0.3">
      <c r="A51" t="s">
        <v>709</v>
      </c>
      <c r="B51" t="s">
        <v>710</v>
      </c>
      <c r="C51" t="s">
        <v>401</v>
      </c>
      <c r="D51" t="s">
        <v>402</v>
      </c>
      <c r="I51" t="s">
        <v>219</v>
      </c>
      <c r="J51" t="s">
        <v>311</v>
      </c>
      <c r="K51" t="s">
        <v>312</v>
      </c>
      <c r="AD51" t="s">
        <v>709</v>
      </c>
      <c r="AE51" t="s">
        <v>320</v>
      </c>
      <c r="AF51" t="s">
        <v>401</v>
      </c>
      <c r="AG51" t="s">
        <v>402</v>
      </c>
      <c r="AJ51" t="s">
        <v>311</v>
      </c>
      <c r="AK51" t="s">
        <v>312</v>
      </c>
      <c r="AL51" t="s">
        <v>227</v>
      </c>
      <c r="AO51" t="s">
        <v>311</v>
      </c>
      <c r="AP51" t="s">
        <v>312</v>
      </c>
      <c r="AQ51" t="s">
        <v>1108</v>
      </c>
      <c r="AT51" t="s">
        <v>311</v>
      </c>
      <c r="AU51" t="s">
        <v>312</v>
      </c>
      <c r="AV51" t="s">
        <v>216</v>
      </c>
    </row>
    <row r="52" spans="1:48" x14ac:dyDescent="0.3">
      <c r="A52" t="s">
        <v>711</v>
      </c>
      <c r="B52" t="s">
        <v>712</v>
      </c>
      <c r="C52" t="s">
        <v>403</v>
      </c>
      <c r="D52" t="s">
        <v>404</v>
      </c>
      <c r="I52" t="s">
        <v>219</v>
      </c>
      <c r="J52" t="s">
        <v>315</v>
      </c>
      <c r="K52" t="s">
        <v>316</v>
      </c>
      <c r="AD52" t="s">
        <v>711</v>
      </c>
      <c r="AE52" t="s">
        <v>229</v>
      </c>
      <c r="AF52" t="s">
        <v>403</v>
      </c>
      <c r="AG52" t="s">
        <v>404</v>
      </c>
      <c r="AJ52" t="s">
        <v>315</v>
      </c>
      <c r="AK52" t="s">
        <v>316</v>
      </c>
      <c r="AL52" t="s">
        <v>242</v>
      </c>
      <c r="AO52" t="s">
        <v>315</v>
      </c>
      <c r="AP52" t="s">
        <v>316</v>
      </c>
      <c r="AQ52" t="s">
        <v>1112</v>
      </c>
      <c r="AT52" t="s">
        <v>315</v>
      </c>
      <c r="AU52" t="s">
        <v>316</v>
      </c>
      <c r="AV52" t="s">
        <v>318</v>
      </c>
    </row>
    <row r="53" spans="1:48" x14ac:dyDescent="0.3">
      <c r="A53" t="s">
        <v>713</v>
      </c>
      <c r="B53" t="s">
        <v>714</v>
      </c>
      <c r="C53" t="s">
        <v>407</v>
      </c>
      <c r="D53" t="s">
        <v>408</v>
      </c>
      <c r="I53" t="s">
        <v>219</v>
      </c>
      <c r="J53" t="s">
        <v>321</v>
      </c>
      <c r="K53" t="s">
        <v>322</v>
      </c>
      <c r="AD53" t="s">
        <v>713</v>
      </c>
      <c r="AE53" t="s">
        <v>406</v>
      </c>
      <c r="AF53" t="s">
        <v>407</v>
      </c>
      <c r="AG53" t="s">
        <v>408</v>
      </c>
      <c r="AJ53" t="s">
        <v>321</v>
      </c>
      <c r="AK53" t="s">
        <v>322</v>
      </c>
      <c r="AL53" t="s">
        <v>260</v>
      </c>
      <c r="AO53" t="s">
        <v>321</v>
      </c>
      <c r="AP53" t="s">
        <v>322</v>
      </c>
      <c r="AQ53" t="s">
        <v>1113</v>
      </c>
      <c r="AT53" t="s">
        <v>321</v>
      </c>
      <c r="AU53" t="s">
        <v>322</v>
      </c>
      <c r="AV53" t="s">
        <v>314</v>
      </c>
    </row>
    <row r="54" spans="1:48" x14ac:dyDescent="0.3">
      <c r="A54" t="s">
        <v>715</v>
      </c>
      <c r="B54" t="s">
        <v>716</v>
      </c>
      <c r="C54" t="s">
        <v>410</v>
      </c>
      <c r="D54" t="s">
        <v>411</v>
      </c>
      <c r="I54" t="s">
        <v>219</v>
      </c>
      <c r="J54" t="s">
        <v>324</v>
      </c>
      <c r="K54" t="s">
        <v>325</v>
      </c>
      <c r="AD54" t="s">
        <v>715</v>
      </c>
      <c r="AE54" t="s">
        <v>409</v>
      </c>
      <c r="AF54" t="s">
        <v>410</v>
      </c>
      <c r="AG54" t="s">
        <v>411</v>
      </c>
      <c r="AJ54" t="s">
        <v>324</v>
      </c>
      <c r="AK54" t="s">
        <v>325</v>
      </c>
      <c r="AL54" t="s">
        <v>251</v>
      </c>
      <c r="AO54" t="s">
        <v>324</v>
      </c>
      <c r="AP54" t="s">
        <v>325</v>
      </c>
      <c r="AQ54" t="s">
        <v>1114</v>
      </c>
      <c r="AT54" t="s">
        <v>324</v>
      </c>
      <c r="AU54" t="s">
        <v>325</v>
      </c>
      <c r="AV54" t="s">
        <v>303</v>
      </c>
    </row>
    <row r="55" spans="1:48" x14ac:dyDescent="0.3">
      <c r="A55" t="s">
        <v>412</v>
      </c>
      <c r="B55" t="s">
        <v>413</v>
      </c>
      <c r="C55" t="s">
        <v>414</v>
      </c>
      <c r="D55" t="s">
        <v>415</v>
      </c>
      <c r="I55" t="s">
        <v>219</v>
      </c>
      <c r="J55" t="s">
        <v>326</v>
      </c>
      <c r="K55" t="s">
        <v>327</v>
      </c>
      <c r="AD55" t="s">
        <v>412</v>
      </c>
      <c r="AE55" t="s">
        <v>413</v>
      </c>
      <c r="AF55" t="s">
        <v>414</v>
      </c>
      <c r="AG55" t="s">
        <v>415</v>
      </c>
      <c r="AJ55" t="s">
        <v>326</v>
      </c>
      <c r="AK55" t="s">
        <v>327</v>
      </c>
      <c r="AL55" t="s">
        <v>242</v>
      </c>
      <c r="AO55" t="s">
        <v>326</v>
      </c>
      <c r="AP55" t="s">
        <v>327</v>
      </c>
      <c r="AQ55" t="s">
        <v>1112</v>
      </c>
      <c r="AT55" t="s">
        <v>326</v>
      </c>
      <c r="AU55" t="s">
        <v>327</v>
      </c>
      <c r="AV55" t="s">
        <v>318</v>
      </c>
    </row>
    <row r="56" spans="1:48" x14ac:dyDescent="0.3">
      <c r="A56" t="s">
        <v>717</v>
      </c>
      <c r="B56" t="s">
        <v>718</v>
      </c>
      <c r="C56" t="s">
        <v>416</v>
      </c>
      <c r="D56" t="s">
        <v>417</v>
      </c>
      <c r="I56" t="s">
        <v>219</v>
      </c>
      <c r="J56" t="s">
        <v>329</v>
      </c>
      <c r="K56" t="s">
        <v>330</v>
      </c>
      <c r="AD56" t="s">
        <v>717</v>
      </c>
      <c r="AE56" t="s">
        <v>265</v>
      </c>
      <c r="AF56" t="s">
        <v>416</v>
      </c>
      <c r="AG56" t="s">
        <v>417</v>
      </c>
      <c r="AJ56" t="s">
        <v>329</v>
      </c>
      <c r="AK56" t="s">
        <v>330</v>
      </c>
      <c r="AL56" t="s">
        <v>260</v>
      </c>
      <c r="AO56" t="s">
        <v>329</v>
      </c>
      <c r="AP56" t="s">
        <v>330</v>
      </c>
      <c r="AQ56" t="s">
        <v>1113</v>
      </c>
      <c r="AT56" t="s">
        <v>329</v>
      </c>
      <c r="AU56" t="s">
        <v>330</v>
      </c>
      <c r="AV56" t="s">
        <v>308</v>
      </c>
    </row>
    <row r="57" spans="1:48" x14ac:dyDescent="0.3">
      <c r="A57" t="s">
        <v>654</v>
      </c>
      <c r="B57" t="s">
        <v>655</v>
      </c>
      <c r="C57" t="s">
        <v>418</v>
      </c>
      <c r="D57" t="s">
        <v>419</v>
      </c>
      <c r="I57" t="s">
        <v>219</v>
      </c>
      <c r="J57" t="s">
        <v>331</v>
      </c>
      <c r="K57" t="s">
        <v>332</v>
      </c>
      <c r="AD57" t="s">
        <v>654</v>
      </c>
      <c r="AE57" t="s">
        <v>350</v>
      </c>
      <c r="AF57" t="s">
        <v>418</v>
      </c>
      <c r="AG57" t="s">
        <v>419</v>
      </c>
      <c r="AJ57" t="s">
        <v>331</v>
      </c>
      <c r="AK57" t="s">
        <v>332</v>
      </c>
      <c r="AL57" t="s">
        <v>227</v>
      </c>
      <c r="AO57" t="s">
        <v>331</v>
      </c>
      <c r="AP57" t="s">
        <v>332</v>
      </c>
      <c r="AQ57" t="s">
        <v>1107</v>
      </c>
      <c r="AT57" t="s">
        <v>331</v>
      </c>
      <c r="AU57" t="s">
        <v>332</v>
      </c>
      <c r="AV57" t="s">
        <v>253</v>
      </c>
    </row>
    <row r="58" spans="1:48" x14ac:dyDescent="0.3">
      <c r="A58" t="s">
        <v>420</v>
      </c>
      <c r="B58" t="s">
        <v>421</v>
      </c>
      <c r="C58" t="s">
        <v>422</v>
      </c>
      <c r="D58" t="s">
        <v>423</v>
      </c>
      <c r="I58" t="s">
        <v>219</v>
      </c>
      <c r="J58" t="s">
        <v>335</v>
      </c>
      <c r="K58" t="s">
        <v>336</v>
      </c>
      <c r="AD58" t="s">
        <v>420</v>
      </c>
      <c r="AE58" t="s">
        <v>421</v>
      </c>
      <c r="AF58" t="s">
        <v>422</v>
      </c>
      <c r="AG58" t="s">
        <v>423</v>
      </c>
      <c r="AJ58" t="s">
        <v>335</v>
      </c>
      <c r="AK58" t="s">
        <v>336</v>
      </c>
      <c r="AL58" t="s">
        <v>227</v>
      </c>
      <c r="AO58" t="s">
        <v>335</v>
      </c>
      <c r="AP58" t="s">
        <v>336</v>
      </c>
      <c r="AQ58" t="s">
        <v>1108</v>
      </c>
      <c r="AT58" t="s">
        <v>335</v>
      </c>
      <c r="AU58" t="s">
        <v>336</v>
      </c>
      <c r="AV58" t="s">
        <v>216</v>
      </c>
    </row>
    <row r="59" spans="1:48" x14ac:dyDescent="0.3">
      <c r="A59" t="s">
        <v>569</v>
      </c>
      <c r="B59" t="s">
        <v>570</v>
      </c>
      <c r="C59" t="s">
        <v>424</v>
      </c>
      <c r="D59" t="s">
        <v>425</v>
      </c>
      <c r="I59" t="s">
        <v>219</v>
      </c>
      <c r="J59" t="s">
        <v>337</v>
      </c>
      <c r="K59" t="s">
        <v>338</v>
      </c>
      <c r="AD59" t="s">
        <v>569</v>
      </c>
      <c r="AE59" t="s">
        <v>394</v>
      </c>
      <c r="AF59" t="s">
        <v>424</v>
      </c>
      <c r="AG59" t="s">
        <v>425</v>
      </c>
      <c r="AJ59" t="s">
        <v>337</v>
      </c>
      <c r="AK59" t="s">
        <v>338</v>
      </c>
      <c r="AL59" t="s">
        <v>233</v>
      </c>
      <c r="AO59" t="s">
        <v>337</v>
      </c>
      <c r="AP59" t="s">
        <v>338</v>
      </c>
      <c r="AQ59" t="s">
        <v>1111</v>
      </c>
      <c r="AT59" t="s">
        <v>337</v>
      </c>
      <c r="AU59" t="s">
        <v>338</v>
      </c>
      <c r="AV59" t="s">
        <v>290</v>
      </c>
    </row>
    <row r="60" spans="1:48" x14ac:dyDescent="0.3">
      <c r="A60" t="s">
        <v>719</v>
      </c>
      <c r="B60" t="s">
        <v>720</v>
      </c>
      <c r="C60" t="s">
        <v>426</v>
      </c>
      <c r="D60" t="s">
        <v>427</v>
      </c>
      <c r="I60" t="s">
        <v>219</v>
      </c>
      <c r="J60" t="s">
        <v>339</v>
      </c>
      <c r="K60" t="s">
        <v>340</v>
      </c>
      <c r="AD60" t="s">
        <v>719</v>
      </c>
      <c r="AE60" t="s">
        <v>304</v>
      </c>
      <c r="AF60" t="s">
        <v>426</v>
      </c>
      <c r="AG60" t="s">
        <v>427</v>
      </c>
      <c r="AJ60" t="s">
        <v>339</v>
      </c>
      <c r="AK60" t="s">
        <v>340</v>
      </c>
      <c r="AL60" t="s">
        <v>242</v>
      </c>
      <c r="AO60" t="s">
        <v>339</v>
      </c>
      <c r="AP60" t="s">
        <v>340</v>
      </c>
      <c r="AQ60" t="s">
        <v>1112</v>
      </c>
      <c r="AT60" t="s">
        <v>339</v>
      </c>
      <c r="AU60" t="s">
        <v>340</v>
      </c>
      <c r="AV60" t="s">
        <v>318</v>
      </c>
    </row>
    <row r="61" spans="1:48" x14ac:dyDescent="0.3">
      <c r="A61" t="s">
        <v>721</v>
      </c>
      <c r="B61" t="s">
        <v>722</v>
      </c>
      <c r="C61" t="s">
        <v>428</v>
      </c>
      <c r="D61" t="s">
        <v>429</v>
      </c>
      <c r="I61" t="s">
        <v>219</v>
      </c>
      <c r="J61" t="s">
        <v>341</v>
      </c>
      <c r="K61" t="s">
        <v>342</v>
      </c>
      <c r="AD61" t="s">
        <v>721</v>
      </c>
      <c r="AE61" t="s">
        <v>229</v>
      </c>
      <c r="AF61" t="s">
        <v>428</v>
      </c>
      <c r="AG61" t="s">
        <v>429</v>
      </c>
      <c r="AJ61" t="s">
        <v>341</v>
      </c>
      <c r="AK61" t="s">
        <v>342</v>
      </c>
      <c r="AL61" t="s">
        <v>233</v>
      </c>
      <c r="AO61" t="s">
        <v>341</v>
      </c>
      <c r="AP61" t="s">
        <v>342</v>
      </c>
      <c r="AQ61" t="s">
        <v>1111</v>
      </c>
      <c r="AT61" t="s">
        <v>341</v>
      </c>
      <c r="AU61" t="s">
        <v>342</v>
      </c>
      <c r="AV61" t="s">
        <v>282</v>
      </c>
    </row>
    <row r="62" spans="1:48" x14ac:dyDescent="0.3">
      <c r="A62" t="s">
        <v>723</v>
      </c>
      <c r="B62" t="s">
        <v>724</v>
      </c>
      <c r="C62" t="s">
        <v>430</v>
      </c>
      <c r="D62" t="s">
        <v>431</v>
      </c>
      <c r="I62" t="s">
        <v>219</v>
      </c>
      <c r="J62" t="s">
        <v>345</v>
      </c>
      <c r="K62" t="s">
        <v>346</v>
      </c>
      <c r="AD62" t="s">
        <v>723</v>
      </c>
      <c r="AE62" t="s">
        <v>229</v>
      </c>
      <c r="AF62" t="s">
        <v>430</v>
      </c>
      <c r="AG62" t="s">
        <v>431</v>
      </c>
      <c r="AJ62" t="s">
        <v>345</v>
      </c>
      <c r="AK62" t="s">
        <v>346</v>
      </c>
      <c r="AL62" t="s">
        <v>227</v>
      </c>
      <c r="AO62" t="s">
        <v>345</v>
      </c>
      <c r="AP62" t="s">
        <v>346</v>
      </c>
      <c r="AQ62" t="s">
        <v>1107</v>
      </c>
      <c r="AT62" t="s">
        <v>345</v>
      </c>
      <c r="AU62" t="s">
        <v>346</v>
      </c>
      <c r="AV62" t="s">
        <v>244</v>
      </c>
    </row>
    <row r="63" spans="1:48" x14ac:dyDescent="0.3">
      <c r="A63" t="s">
        <v>725</v>
      </c>
      <c r="B63" t="s">
        <v>726</v>
      </c>
      <c r="C63" t="s">
        <v>432</v>
      </c>
      <c r="D63" t="s">
        <v>433</v>
      </c>
      <c r="I63" t="s">
        <v>219</v>
      </c>
      <c r="J63" t="s">
        <v>347</v>
      </c>
      <c r="K63" t="s">
        <v>348</v>
      </c>
      <c r="AD63" t="s">
        <v>725</v>
      </c>
      <c r="AE63" t="s">
        <v>358</v>
      </c>
      <c r="AF63" t="s">
        <v>432</v>
      </c>
      <c r="AG63" t="s">
        <v>433</v>
      </c>
      <c r="AJ63" t="s">
        <v>347</v>
      </c>
      <c r="AK63" t="s">
        <v>348</v>
      </c>
      <c r="AL63" t="s">
        <v>227</v>
      </c>
      <c r="AO63" t="s">
        <v>347</v>
      </c>
      <c r="AP63" t="s">
        <v>348</v>
      </c>
      <c r="AQ63" t="s">
        <v>1107</v>
      </c>
      <c r="AT63" t="s">
        <v>347</v>
      </c>
      <c r="AU63" t="s">
        <v>348</v>
      </c>
      <c r="AV63" t="s">
        <v>244</v>
      </c>
    </row>
    <row r="64" spans="1:48" x14ac:dyDescent="0.3">
      <c r="A64" t="s">
        <v>727</v>
      </c>
      <c r="B64" t="s">
        <v>728</v>
      </c>
      <c r="C64" t="s">
        <v>434</v>
      </c>
      <c r="D64" t="s">
        <v>435</v>
      </c>
      <c r="I64" t="s">
        <v>219</v>
      </c>
      <c r="J64" t="s">
        <v>351</v>
      </c>
      <c r="K64" t="s">
        <v>352</v>
      </c>
      <c r="AD64" t="s">
        <v>727</v>
      </c>
      <c r="AE64" t="s">
        <v>225</v>
      </c>
      <c r="AF64" t="s">
        <v>434</v>
      </c>
      <c r="AG64" t="s">
        <v>435</v>
      </c>
      <c r="AJ64" t="s">
        <v>351</v>
      </c>
      <c r="AK64" t="s">
        <v>352</v>
      </c>
      <c r="AL64" t="s">
        <v>242</v>
      </c>
      <c r="AO64" t="s">
        <v>351</v>
      </c>
      <c r="AP64" t="s">
        <v>352</v>
      </c>
      <c r="AQ64" t="s">
        <v>1112</v>
      </c>
      <c r="AT64" t="s">
        <v>351</v>
      </c>
      <c r="AU64" t="s">
        <v>352</v>
      </c>
      <c r="AV64" t="s">
        <v>318</v>
      </c>
    </row>
    <row r="65" spans="1:48" x14ac:dyDescent="0.3">
      <c r="A65" t="s">
        <v>587</v>
      </c>
      <c r="B65" t="s">
        <v>588</v>
      </c>
      <c r="C65" t="s">
        <v>436</v>
      </c>
      <c r="D65" t="s">
        <v>437</v>
      </c>
      <c r="I65" t="s">
        <v>219</v>
      </c>
      <c r="J65" t="s">
        <v>355</v>
      </c>
      <c r="K65" t="s">
        <v>356</v>
      </c>
      <c r="AD65" t="s">
        <v>587</v>
      </c>
      <c r="AE65" t="s">
        <v>413</v>
      </c>
      <c r="AF65" t="s">
        <v>436</v>
      </c>
      <c r="AG65" t="s">
        <v>437</v>
      </c>
      <c r="AJ65" t="s">
        <v>355</v>
      </c>
      <c r="AK65" t="s">
        <v>356</v>
      </c>
      <c r="AL65" t="s">
        <v>251</v>
      </c>
      <c r="AO65" t="s">
        <v>355</v>
      </c>
      <c r="AP65" t="s">
        <v>356</v>
      </c>
      <c r="AQ65" t="s">
        <v>1114</v>
      </c>
      <c r="AT65" t="s">
        <v>355</v>
      </c>
      <c r="AU65" t="s">
        <v>356</v>
      </c>
      <c r="AV65" t="s">
        <v>297</v>
      </c>
    </row>
    <row r="66" spans="1:48" x14ac:dyDescent="0.3">
      <c r="A66" t="s">
        <v>729</v>
      </c>
      <c r="B66" t="s">
        <v>730</v>
      </c>
      <c r="C66" t="s">
        <v>438</v>
      </c>
      <c r="D66" t="s">
        <v>439</v>
      </c>
      <c r="I66" t="s">
        <v>219</v>
      </c>
      <c r="J66" t="s">
        <v>359</v>
      </c>
      <c r="K66" t="s">
        <v>360</v>
      </c>
      <c r="AD66" t="s">
        <v>729</v>
      </c>
      <c r="AE66" t="s">
        <v>328</v>
      </c>
      <c r="AF66" t="s">
        <v>438</v>
      </c>
      <c r="AG66" t="s">
        <v>439</v>
      </c>
      <c r="AJ66" t="s">
        <v>359</v>
      </c>
      <c r="AK66" t="s">
        <v>360</v>
      </c>
      <c r="AL66" t="s">
        <v>227</v>
      </c>
      <c r="AO66" t="s">
        <v>359</v>
      </c>
      <c r="AP66" t="s">
        <v>360</v>
      </c>
      <c r="AQ66" t="s">
        <v>1106</v>
      </c>
      <c r="AT66" t="s">
        <v>359</v>
      </c>
      <c r="AU66" t="s">
        <v>360</v>
      </c>
      <c r="AV66" t="s">
        <v>235</v>
      </c>
    </row>
    <row r="67" spans="1:48" x14ac:dyDescent="0.3">
      <c r="A67" t="s">
        <v>731</v>
      </c>
      <c r="B67" t="s">
        <v>732</v>
      </c>
      <c r="C67" t="s">
        <v>441</v>
      </c>
      <c r="D67" t="s">
        <v>442</v>
      </c>
      <c r="I67" t="s">
        <v>219</v>
      </c>
      <c r="J67" t="s">
        <v>363</v>
      </c>
      <c r="K67" t="s">
        <v>364</v>
      </c>
      <c r="AD67" t="s">
        <v>731</v>
      </c>
      <c r="AE67" t="s">
        <v>440</v>
      </c>
      <c r="AF67" t="s">
        <v>441</v>
      </c>
      <c r="AG67" t="s">
        <v>442</v>
      </c>
      <c r="AJ67" t="s">
        <v>363</v>
      </c>
      <c r="AK67" t="s">
        <v>364</v>
      </c>
      <c r="AL67" t="s">
        <v>233</v>
      </c>
      <c r="AO67" t="s">
        <v>363</v>
      </c>
      <c r="AP67" t="s">
        <v>364</v>
      </c>
      <c r="AQ67" t="s">
        <v>1110</v>
      </c>
      <c r="AT67" t="s">
        <v>363</v>
      </c>
      <c r="AU67" t="s">
        <v>364</v>
      </c>
      <c r="AV67" t="s">
        <v>275</v>
      </c>
    </row>
    <row r="68" spans="1:48" x14ac:dyDescent="0.3">
      <c r="A68" t="s">
        <v>757</v>
      </c>
      <c r="B68" t="s">
        <v>758</v>
      </c>
      <c r="C68" t="s">
        <v>445</v>
      </c>
      <c r="D68" t="s">
        <v>446</v>
      </c>
      <c r="I68" t="s">
        <v>219</v>
      </c>
      <c r="J68" t="s">
        <v>367</v>
      </c>
      <c r="K68" t="s">
        <v>368</v>
      </c>
      <c r="AD68" t="s">
        <v>757</v>
      </c>
      <c r="AE68" t="s">
        <v>444</v>
      </c>
      <c r="AF68" t="s">
        <v>445</v>
      </c>
      <c r="AG68" t="s">
        <v>446</v>
      </c>
      <c r="AJ68" t="s">
        <v>367</v>
      </c>
      <c r="AK68" t="s">
        <v>368</v>
      </c>
      <c r="AL68" t="s">
        <v>242</v>
      </c>
      <c r="AO68" t="s">
        <v>367</v>
      </c>
      <c r="AP68" t="s">
        <v>368</v>
      </c>
      <c r="AQ68" t="s">
        <v>1112</v>
      </c>
      <c r="AT68" t="s">
        <v>367</v>
      </c>
      <c r="AU68" t="s">
        <v>368</v>
      </c>
      <c r="AV68" t="s">
        <v>318</v>
      </c>
    </row>
    <row r="69" spans="1:48" x14ac:dyDescent="0.3">
      <c r="A69" t="s">
        <v>447</v>
      </c>
      <c r="B69" t="s">
        <v>448</v>
      </c>
      <c r="C69" t="s">
        <v>449</v>
      </c>
      <c r="D69" t="s">
        <v>450</v>
      </c>
      <c r="I69" t="s">
        <v>219</v>
      </c>
      <c r="J69" t="s">
        <v>371</v>
      </c>
      <c r="K69" t="s">
        <v>372</v>
      </c>
      <c r="AD69" t="s">
        <v>447</v>
      </c>
      <c r="AE69" t="s">
        <v>448</v>
      </c>
      <c r="AF69" t="s">
        <v>449</v>
      </c>
      <c r="AG69" t="s">
        <v>450</v>
      </c>
      <c r="AJ69" t="s">
        <v>371</v>
      </c>
      <c r="AK69" t="s">
        <v>372</v>
      </c>
      <c r="AL69" t="s">
        <v>227</v>
      </c>
      <c r="AO69" t="s">
        <v>371</v>
      </c>
      <c r="AP69" t="s">
        <v>372</v>
      </c>
      <c r="AQ69" t="s">
        <v>1107</v>
      </c>
      <c r="AT69" t="s">
        <v>371</v>
      </c>
      <c r="AU69" t="s">
        <v>372</v>
      </c>
      <c r="AV69" t="s">
        <v>235</v>
      </c>
    </row>
    <row r="70" spans="1:48" x14ac:dyDescent="0.3">
      <c r="A70" t="s">
        <v>759</v>
      </c>
      <c r="B70" t="s">
        <v>760</v>
      </c>
      <c r="C70" t="s">
        <v>451</v>
      </c>
      <c r="D70" t="s">
        <v>452</v>
      </c>
      <c r="I70" t="s">
        <v>219</v>
      </c>
      <c r="J70" t="s">
        <v>375</v>
      </c>
      <c r="K70" t="s">
        <v>376</v>
      </c>
      <c r="AD70" t="s">
        <v>759</v>
      </c>
      <c r="AE70" t="s">
        <v>350</v>
      </c>
      <c r="AF70" t="s">
        <v>451</v>
      </c>
      <c r="AG70" t="s">
        <v>452</v>
      </c>
      <c r="AJ70" t="s">
        <v>375</v>
      </c>
      <c r="AK70" t="s">
        <v>376</v>
      </c>
      <c r="AL70" t="s">
        <v>227</v>
      </c>
      <c r="AO70" t="s">
        <v>375</v>
      </c>
      <c r="AP70" t="s">
        <v>376</v>
      </c>
      <c r="AQ70" t="s">
        <v>1106</v>
      </c>
      <c r="AT70" t="s">
        <v>375</v>
      </c>
      <c r="AU70" t="s">
        <v>376</v>
      </c>
      <c r="AV70" t="s">
        <v>235</v>
      </c>
    </row>
    <row r="71" spans="1:48" x14ac:dyDescent="0.3">
      <c r="A71" t="s">
        <v>761</v>
      </c>
      <c r="B71" t="s">
        <v>762</v>
      </c>
      <c r="C71" t="s">
        <v>453</v>
      </c>
      <c r="D71" t="s">
        <v>454</v>
      </c>
      <c r="I71" t="s">
        <v>219</v>
      </c>
      <c r="J71" t="s">
        <v>379</v>
      </c>
      <c r="K71" t="s">
        <v>380</v>
      </c>
      <c r="AD71" t="s">
        <v>761</v>
      </c>
      <c r="AE71" t="s">
        <v>394</v>
      </c>
      <c r="AF71" t="s">
        <v>453</v>
      </c>
      <c r="AG71" t="s">
        <v>454</v>
      </c>
      <c r="AJ71" t="s">
        <v>379</v>
      </c>
      <c r="AK71" t="s">
        <v>380</v>
      </c>
      <c r="AL71" t="s">
        <v>233</v>
      </c>
      <c r="AO71" t="s">
        <v>379</v>
      </c>
      <c r="AP71" t="s">
        <v>380</v>
      </c>
      <c r="AQ71" t="s">
        <v>1109</v>
      </c>
      <c r="AT71" t="s">
        <v>379</v>
      </c>
      <c r="AU71" t="s">
        <v>380</v>
      </c>
      <c r="AV71" t="s">
        <v>269</v>
      </c>
    </row>
    <row r="72" spans="1:48" x14ac:dyDescent="0.3">
      <c r="A72" t="s">
        <v>763</v>
      </c>
      <c r="B72" t="s">
        <v>764</v>
      </c>
      <c r="C72" t="s">
        <v>457</v>
      </c>
      <c r="D72" t="s">
        <v>458</v>
      </c>
      <c r="I72" t="s">
        <v>219</v>
      </c>
      <c r="J72" t="s">
        <v>383</v>
      </c>
      <c r="K72" t="s">
        <v>384</v>
      </c>
      <c r="AD72" t="s">
        <v>763</v>
      </c>
      <c r="AE72" t="s">
        <v>456</v>
      </c>
      <c r="AF72" t="s">
        <v>457</v>
      </c>
      <c r="AG72" t="s">
        <v>458</v>
      </c>
      <c r="AJ72" t="s">
        <v>383</v>
      </c>
      <c r="AK72" t="s">
        <v>384</v>
      </c>
      <c r="AL72" t="s">
        <v>233</v>
      </c>
      <c r="AO72" t="s">
        <v>383</v>
      </c>
      <c r="AP72" t="s">
        <v>384</v>
      </c>
      <c r="AQ72" t="s">
        <v>1109</v>
      </c>
      <c r="AT72" t="s">
        <v>383</v>
      </c>
      <c r="AU72" t="s">
        <v>384</v>
      </c>
      <c r="AV72" t="s">
        <v>269</v>
      </c>
    </row>
    <row r="73" spans="1:48" x14ac:dyDescent="0.3">
      <c r="A73" t="s">
        <v>753</v>
      </c>
      <c r="B73" t="s">
        <v>754</v>
      </c>
      <c r="C73" t="s">
        <v>459</v>
      </c>
      <c r="D73" t="s">
        <v>460</v>
      </c>
      <c r="I73" t="s">
        <v>219</v>
      </c>
      <c r="J73" t="s">
        <v>385</v>
      </c>
      <c r="K73" t="s">
        <v>386</v>
      </c>
      <c r="AD73" t="s">
        <v>753</v>
      </c>
      <c r="AE73" t="s">
        <v>398</v>
      </c>
      <c r="AF73" t="s">
        <v>459</v>
      </c>
      <c r="AG73" t="s">
        <v>460</v>
      </c>
      <c r="AJ73" t="s">
        <v>385</v>
      </c>
      <c r="AK73" t="s">
        <v>386</v>
      </c>
      <c r="AL73" t="s">
        <v>251</v>
      </c>
      <c r="AO73" t="s">
        <v>385</v>
      </c>
      <c r="AP73" t="s">
        <v>386</v>
      </c>
      <c r="AQ73" t="s">
        <v>1114</v>
      </c>
      <c r="AT73" t="s">
        <v>385</v>
      </c>
      <c r="AU73" t="s">
        <v>386</v>
      </c>
      <c r="AV73" t="s">
        <v>297</v>
      </c>
    </row>
    <row r="74" spans="1:48" x14ac:dyDescent="0.3">
      <c r="A74" t="s">
        <v>461</v>
      </c>
      <c r="B74" t="s">
        <v>462</v>
      </c>
      <c r="C74" t="s">
        <v>463</v>
      </c>
      <c r="D74" t="s">
        <v>464</v>
      </c>
      <c r="I74" t="s">
        <v>219</v>
      </c>
      <c r="J74" t="s">
        <v>387</v>
      </c>
      <c r="K74" t="s">
        <v>388</v>
      </c>
      <c r="AD74" t="s">
        <v>461</v>
      </c>
      <c r="AE74" t="s">
        <v>462</v>
      </c>
      <c r="AF74" t="s">
        <v>463</v>
      </c>
      <c r="AG74" t="s">
        <v>464</v>
      </c>
      <c r="AJ74" t="s">
        <v>387</v>
      </c>
      <c r="AK74" t="s">
        <v>388</v>
      </c>
      <c r="AL74" t="s">
        <v>227</v>
      </c>
      <c r="AO74" t="s">
        <v>387</v>
      </c>
      <c r="AP74" t="s">
        <v>388</v>
      </c>
      <c r="AQ74" t="s">
        <v>1108</v>
      </c>
      <c r="AT74" t="s">
        <v>387</v>
      </c>
      <c r="AU74" t="s">
        <v>388</v>
      </c>
      <c r="AV74" t="s">
        <v>216</v>
      </c>
    </row>
    <row r="75" spans="1:48" x14ac:dyDescent="0.3">
      <c r="A75" t="s">
        <v>765</v>
      </c>
      <c r="B75" t="s">
        <v>766</v>
      </c>
      <c r="C75" t="s">
        <v>465</v>
      </c>
      <c r="D75" t="s">
        <v>466</v>
      </c>
      <c r="I75" t="s">
        <v>219</v>
      </c>
      <c r="J75" t="s">
        <v>389</v>
      </c>
      <c r="K75" t="s">
        <v>390</v>
      </c>
      <c r="AD75" t="s">
        <v>765</v>
      </c>
      <c r="AE75" t="s">
        <v>238</v>
      </c>
      <c r="AF75" t="s">
        <v>465</v>
      </c>
      <c r="AG75" t="s">
        <v>466</v>
      </c>
      <c r="AJ75" t="s">
        <v>389</v>
      </c>
      <c r="AK75" t="s">
        <v>390</v>
      </c>
      <c r="AL75" t="s">
        <v>251</v>
      </c>
      <c r="AO75" t="s">
        <v>389</v>
      </c>
      <c r="AP75" t="s">
        <v>390</v>
      </c>
      <c r="AQ75" t="s">
        <v>1114</v>
      </c>
      <c r="AT75" t="s">
        <v>389</v>
      </c>
      <c r="AU75" t="s">
        <v>390</v>
      </c>
      <c r="AV75" t="s">
        <v>297</v>
      </c>
    </row>
    <row r="76" spans="1:48" x14ac:dyDescent="0.3">
      <c r="A76" t="s">
        <v>493</v>
      </c>
      <c r="B76" t="s">
        <v>494</v>
      </c>
      <c r="C76" t="s">
        <v>467</v>
      </c>
      <c r="D76" t="s">
        <v>468</v>
      </c>
      <c r="I76" t="s">
        <v>219</v>
      </c>
      <c r="J76" t="s">
        <v>391</v>
      </c>
      <c r="K76" t="s">
        <v>392</v>
      </c>
      <c r="AD76" t="s">
        <v>493</v>
      </c>
      <c r="AE76" t="s">
        <v>421</v>
      </c>
      <c r="AF76" t="s">
        <v>467</v>
      </c>
      <c r="AG76" t="s">
        <v>468</v>
      </c>
      <c r="AJ76" t="s">
        <v>391</v>
      </c>
      <c r="AK76" t="s">
        <v>392</v>
      </c>
      <c r="AL76" t="s">
        <v>233</v>
      </c>
      <c r="AO76" t="s">
        <v>391</v>
      </c>
      <c r="AP76" t="s">
        <v>392</v>
      </c>
      <c r="AQ76" t="s">
        <v>1110</v>
      </c>
      <c r="AT76" t="s">
        <v>391</v>
      </c>
      <c r="AU76" t="s">
        <v>392</v>
      </c>
      <c r="AV76" t="s">
        <v>275</v>
      </c>
    </row>
    <row r="77" spans="1:48" x14ac:dyDescent="0.3">
      <c r="A77" t="s">
        <v>767</v>
      </c>
      <c r="B77" t="s">
        <v>768</v>
      </c>
      <c r="C77" t="s">
        <v>471</v>
      </c>
      <c r="D77" t="s">
        <v>472</v>
      </c>
      <c r="I77" t="s">
        <v>219</v>
      </c>
      <c r="J77" t="s">
        <v>395</v>
      </c>
      <c r="K77" t="s">
        <v>396</v>
      </c>
      <c r="AD77" t="s">
        <v>767</v>
      </c>
      <c r="AE77" t="s">
        <v>470</v>
      </c>
      <c r="AF77" t="s">
        <v>471</v>
      </c>
      <c r="AG77" t="s">
        <v>472</v>
      </c>
      <c r="AJ77" t="s">
        <v>395</v>
      </c>
      <c r="AK77" t="s">
        <v>396</v>
      </c>
      <c r="AL77" t="s">
        <v>242</v>
      </c>
      <c r="AO77" t="s">
        <v>395</v>
      </c>
      <c r="AP77" t="s">
        <v>396</v>
      </c>
      <c r="AQ77" t="s">
        <v>1112</v>
      </c>
      <c r="AT77" t="s">
        <v>395</v>
      </c>
      <c r="AU77" t="s">
        <v>396</v>
      </c>
      <c r="AV77" t="s">
        <v>318</v>
      </c>
    </row>
    <row r="78" spans="1:48" x14ac:dyDescent="0.3">
      <c r="A78" t="s">
        <v>769</v>
      </c>
      <c r="B78" t="s">
        <v>770</v>
      </c>
      <c r="C78" t="s">
        <v>473</v>
      </c>
      <c r="D78" t="s">
        <v>474</v>
      </c>
      <c r="I78" t="s">
        <v>219</v>
      </c>
      <c r="J78" t="s">
        <v>399</v>
      </c>
      <c r="K78" t="s">
        <v>400</v>
      </c>
      <c r="AD78" t="s">
        <v>769</v>
      </c>
      <c r="AE78" t="s">
        <v>310</v>
      </c>
      <c r="AF78" t="s">
        <v>473</v>
      </c>
      <c r="AG78" t="s">
        <v>474</v>
      </c>
      <c r="AJ78" t="s">
        <v>399</v>
      </c>
      <c r="AK78" t="s">
        <v>400</v>
      </c>
      <c r="AL78" t="s">
        <v>227</v>
      </c>
      <c r="AO78" t="s">
        <v>399</v>
      </c>
      <c r="AP78" t="s">
        <v>400</v>
      </c>
      <c r="AQ78" t="s">
        <v>1108</v>
      </c>
      <c r="AT78" t="s">
        <v>399</v>
      </c>
      <c r="AU78" t="s">
        <v>400</v>
      </c>
      <c r="AV78" t="s">
        <v>216</v>
      </c>
    </row>
    <row r="79" spans="1:48" x14ac:dyDescent="0.3">
      <c r="A79" t="s">
        <v>749</v>
      </c>
      <c r="B79" t="s">
        <v>750</v>
      </c>
      <c r="C79" t="s">
        <v>477</v>
      </c>
      <c r="D79" t="s">
        <v>478</v>
      </c>
      <c r="I79" t="s">
        <v>219</v>
      </c>
      <c r="J79" t="s">
        <v>401</v>
      </c>
      <c r="K79" t="s">
        <v>402</v>
      </c>
      <c r="AD79" t="s">
        <v>749</v>
      </c>
      <c r="AE79" t="s">
        <v>476</v>
      </c>
      <c r="AF79" t="s">
        <v>477</v>
      </c>
      <c r="AG79" t="s">
        <v>478</v>
      </c>
      <c r="AJ79" t="s">
        <v>401</v>
      </c>
      <c r="AK79" t="s">
        <v>402</v>
      </c>
      <c r="AL79" t="s">
        <v>260</v>
      </c>
      <c r="AO79" t="s">
        <v>401</v>
      </c>
      <c r="AP79" t="s">
        <v>402</v>
      </c>
      <c r="AQ79" t="s">
        <v>1113</v>
      </c>
      <c r="AT79" t="s">
        <v>401</v>
      </c>
      <c r="AU79" t="s">
        <v>402</v>
      </c>
      <c r="AV79" t="s">
        <v>314</v>
      </c>
    </row>
    <row r="80" spans="1:48" x14ac:dyDescent="0.3">
      <c r="A80" t="s">
        <v>771</v>
      </c>
      <c r="B80" t="s">
        <v>772</v>
      </c>
      <c r="C80" t="s">
        <v>481</v>
      </c>
      <c r="D80" t="s">
        <v>482</v>
      </c>
      <c r="I80" t="s">
        <v>219</v>
      </c>
      <c r="J80" t="s">
        <v>403</v>
      </c>
      <c r="K80" t="s">
        <v>404</v>
      </c>
      <c r="AD80" t="s">
        <v>771</v>
      </c>
      <c r="AE80" t="s">
        <v>480</v>
      </c>
      <c r="AF80" t="s">
        <v>481</v>
      </c>
      <c r="AG80" t="s">
        <v>482</v>
      </c>
      <c r="AJ80" t="s">
        <v>403</v>
      </c>
      <c r="AK80" t="s">
        <v>404</v>
      </c>
      <c r="AL80" t="s">
        <v>242</v>
      </c>
      <c r="AO80" t="s">
        <v>403</v>
      </c>
      <c r="AP80" t="s">
        <v>404</v>
      </c>
      <c r="AQ80" t="s">
        <v>1112</v>
      </c>
      <c r="AT80" t="s">
        <v>403</v>
      </c>
      <c r="AU80" t="s">
        <v>404</v>
      </c>
      <c r="AV80" t="s">
        <v>318</v>
      </c>
    </row>
    <row r="81" spans="1:48" x14ac:dyDescent="0.3">
      <c r="A81" t="s">
        <v>773</v>
      </c>
      <c r="B81" t="s">
        <v>774</v>
      </c>
      <c r="C81" t="s">
        <v>485</v>
      </c>
      <c r="D81" t="s">
        <v>486</v>
      </c>
      <c r="I81" t="s">
        <v>219</v>
      </c>
      <c r="J81" t="s">
        <v>407</v>
      </c>
      <c r="K81" t="s">
        <v>408</v>
      </c>
      <c r="AD81" t="s">
        <v>773</v>
      </c>
      <c r="AE81" t="s">
        <v>484</v>
      </c>
      <c r="AF81" t="s">
        <v>485</v>
      </c>
      <c r="AG81" t="s">
        <v>486</v>
      </c>
      <c r="AJ81" t="s">
        <v>407</v>
      </c>
      <c r="AK81" t="s">
        <v>408</v>
      </c>
      <c r="AL81" t="s">
        <v>233</v>
      </c>
      <c r="AO81" t="s">
        <v>407</v>
      </c>
      <c r="AP81" t="s">
        <v>408</v>
      </c>
      <c r="AQ81" t="s">
        <v>1111</v>
      </c>
      <c r="AT81" t="s">
        <v>407</v>
      </c>
      <c r="AU81" t="s">
        <v>408</v>
      </c>
      <c r="AV81" t="s">
        <v>290</v>
      </c>
    </row>
    <row r="82" spans="1:48" x14ac:dyDescent="0.3">
      <c r="A82" t="s">
        <v>775</v>
      </c>
      <c r="B82" t="s">
        <v>776</v>
      </c>
      <c r="C82" t="s">
        <v>487</v>
      </c>
      <c r="D82" t="s">
        <v>488</v>
      </c>
      <c r="I82" t="s">
        <v>219</v>
      </c>
      <c r="J82" t="s">
        <v>410</v>
      </c>
      <c r="K82" t="s">
        <v>411</v>
      </c>
      <c r="AD82" t="s">
        <v>775</v>
      </c>
      <c r="AE82" t="s">
        <v>366</v>
      </c>
      <c r="AF82" t="s">
        <v>487</v>
      </c>
      <c r="AG82" t="s">
        <v>488</v>
      </c>
      <c r="AJ82" t="s">
        <v>410</v>
      </c>
      <c r="AK82" t="s">
        <v>411</v>
      </c>
      <c r="AL82" t="s">
        <v>227</v>
      </c>
      <c r="AO82" t="s">
        <v>410</v>
      </c>
      <c r="AP82" t="s">
        <v>411</v>
      </c>
      <c r="AQ82" t="s">
        <v>1106</v>
      </c>
      <c r="AT82" t="s">
        <v>410</v>
      </c>
      <c r="AU82" t="s">
        <v>411</v>
      </c>
      <c r="AV82" t="s">
        <v>235</v>
      </c>
    </row>
    <row r="83" spans="1:48" x14ac:dyDescent="0.3">
      <c r="A83" t="s">
        <v>524</v>
      </c>
      <c r="B83" t="s">
        <v>525</v>
      </c>
      <c r="C83" t="s">
        <v>491</v>
      </c>
      <c r="D83" t="s">
        <v>492</v>
      </c>
      <c r="I83" t="s">
        <v>219</v>
      </c>
      <c r="J83" t="s">
        <v>414</v>
      </c>
      <c r="K83" t="s">
        <v>415</v>
      </c>
      <c r="AD83" t="s">
        <v>524</v>
      </c>
      <c r="AE83" t="s">
        <v>490</v>
      </c>
      <c r="AF83" t="s">
        <v>491</v>
      </c>
      <c r="AG83" t="s">
        <v>492</v>
      </c>
      <c r="AJ83" t="s">
        <v>414</v>
      </c>
      <c r="AK83" t="s">
        <v>415</v>
      </c>
      <c r="AL83" t="s">
        <v>251</v>
      </c>
      <c r="AO83" t="s">
        <v>414</v>
      </c>
      <c r="AP83" t="s">
        <v>415</v>
      </c>
      <c r="AQ83" t="s">
        <v>1114</v>
      </c>
      <c r="AT83" t="s">
        <v>414</v>
      </c>
      <c r="AU83" t="s">
        <v>415</v>
      </c>
      <c r="AV83" t="s">
        <v>303</v>
      </c>
    </row>
    <row r="84" spans="1:48" x14ac:dyDescent="0.3">
      <c r="A84" t="s">
        <v>777</v>
      </c>
      <c r="B84" t="s">
        <v>778</v>
      </c>
      <c r="C84" t="s">
        <v>495</v>
      </c>
      <c r="D84" t="s">
        <v>496</v>
      </c>
      <c r="I84" t="s">
        <v>219</v>
      </c>
      <c r="J84" t="s">
        <v>416</v>
      </c>
      <c r="K84" t="s">
        <v>417</v>
      </c>
      <c r="AD84" t="s">
        <v>777</v>
      </c>
      <c r="AE84" t="s">
        <v>494</v>
      </c>
      <c r="AF84" t="s">
        <v>495</v>
      </c>
      <c r="AG84" t="s">
        <v>496</v>
      </c>
      <c r="AJ84" t="s">
        <v>416</v>
      </c>
      <c r="AK84" t="s">
        <v>417</v>
      </c>
      <c r="AL84" t="s">
        <v>242</v>
      </c>
      <c r="AO84" t="s">
        <v>416</v>
      </c>
      <c r="AP84" t="s">
        <v>417</v>
      </c>
      <c r="AQ84" t="s">
        <v>1112</v>
      </c>
      <c r="AT84" t="s">
        <v>416</v>
      </c>
      <c r="AU84" t="s">
        <v>417</v>
      </c>
      <c r="AV84" t="s">
        <v>318</v>
      </c>
    </row>
    <row r="85" spans="1:48" x14ac:dyDescent="0.3">
      <c r="A85" t="s">
        <v>779</v>
      </c>
      <c r="B85" t="s">
        <v>780</v>
      </c>
      <c r="C85" t="s">
        <v>497</v>
      </c>
      <c r="D85" t="s">
        <v>498</v>
      </c>
      <c r="I85" t="s">
        <v>219</v>
      </c>
      <c r="J85" t="s">
        <v>418</v>
      </c>
      <c r="K85" t="s">
        <v>419</v>
      </c>
      <c r="AD85" t="s">
        <v>779</v>
      </c>
      <c r="AE85" t="s">
        <v>256</v>
      </c>
      <c r="AF85" t="s">
        <v>497</v>
      </c>
      <c r="AG85" t="s">
        <v>498</v>
      </c>
      <c r="AJ85" t="s">
        <v>418</v>
      </c>
      <c r="AK85" t="s">
        <v>419</v>
      </c>
      <c r="AL85" t="s">
        <v>242</v>
      </c>
      <c r="AO85" t="s">
        <v>418</v>
      </c>
      <c r="AP85" t="s">
        <v>419</v>
      </c>
      <c r="AQ85" t="s">
        <v>1112</v>
      </c>
      <c r="AT85" t="s">
        <v>418</v>
      </c>
      <c r="AU85" t="s">
        <v>419</v>
      </c>
      <c r="AV85" t="s">
        <v>318</v>
      </c>
    </row>
    <row r="86" spans="1:48" x14ac:dyDescent="0.3">
      <c r="A86" t="s">
        <v>781</v>
      </c>
      <c r="B86" t="s">
        <v>782</v>
      </c>
      <c r="C86" t="s">
        <v>501</v>
      </c>
      <c r="D86" t="s">
        <v>502</v>
      </c>
      <c r="I86" t="s">
        <v>219</v>
      </c>
      <c r="J86" t="s">
        <v>422</v>
      </c>
      <c r="K86" t="s">
        <v>423</v>
      </c>
      <c r="AD86" t="s">
        <v>781</v>
      </c>
      <c r="AE86" t="s">
        <v>500</v>
      </c>
      <c r="AF86" t="s">
        <v>501</v>
      </c>
      <c r="AG86" t="s">
        <v>502</v>
      </c>
      <c r="AJ86" t="s">
        <v>422</v>
      </c>
      <c r="AK86" t="s">
        <v>423</v>
      </c>
      <c r="AL86" t="s">
        <v>227</v>
      </c>
      <c r="AO86" t="s">
        <v>422</v>
      </c>
      <c r="AP86" t="s">
        <v>423</v>
      </c>
      <c r="AQ86" t="s">
        <v>1107</v>
      </c>
      <c r="AT86" t="s">
        <v>422</v>
      </c>
      <c r="AU86" t="s">
        <v>423</v>
      </c>
      <c r="AV86" t="s">
        <v>244</v>
      </c>
    </row>
    <row r="87" spans="1:48" x14ac:dyDescent="0.3">
      <c r="A87" t="s">
        <v>739</v>
      </c>
      <c r="B87" t="s">
        <v>740</v>
      </c>
      <c r="C87" t="s">
        <v>505</v>
      </c>
      <c r="D87" t="s">
        <v>506</v>
      </c>
      <c r="I87" t="s">
        <v>219</v>
      </c>
      <c r="J87" t="s">
        <v>424</v>
      </c>
      <c r="K87" t="s">
        <v>425</v>
      </c>
      <c r="AD87" t="s">
        <v>739</v>
      </c>
      <c r="AE87" t="s">
        <v>504</v>
      </c>
      <c r="AF87" t="s">
        <v>505</v>
      </c>
      <c r="AG87" t="s">
        <v>506</v>
      </c>
      <c r="AJ87" t="s">
        <v>424</v>
      </c>
      <c r="AK87" t="s">
        <v>425</v>
      </c>
      <c r="AL87" t="s">
        <v>242</v>
      </c>
      <c r="AO87" t="s">
        <v>424</v>
      </c>
      <c r="AP87" t="s">
        <v>425</v>
      </c>
      <c r="AQ87" t="s">
        <v>1112</v>
      </c>
      <c r="AT87" t="s">
        <v>424</v>
      </c>
      <c r="AU87" t="s">
        <v>425</v>
      </c>
      <c r="AV87" t="s">
        <v>318</v>
      </c>
    </row>
    <row r="88" spans="1:48" x14ac:dyDescent="0.3">
      <c r="A88" t="s">
        <v>783</v>
      </c>
      <c r="B88" t="s">
        <v>784</v>
      </c>
      <c r="C88" t="s">
        <v>509</v>
      </c>
      <c r="D88" t="s">
        <v>510</v>
      </c>
      <c r="I88" t="s">
        <v>219</v>
      </c>
      <c r="J88" t="s">
        <v>426</v>
      </c>
      <c r="K88" t="s">
        <v>427</v>
      </c>
      <c r="AD88" t="s">
        <v>783</v>
      </c>
      <c r="AE88" t="s">
        <v>508</v>
      </c>
      <c r="AF88" t="s">
        <v>509</v>
      </c>
      <c r="AG88" t="s">
        <v>510</v>
      </c>
      <c r="AJ88" t="s">
        <v>426</v>
      </c>
      <c r="AK88" t="s">
        <v>427</v>
      </c>
      <c r="AL88" t="s">
        <v>260</v>
      </c>
      <c r="AO88" t="s">
        <v>426</v>
      </c>
      <c r="AP88" t="s">
        <v>427</v>
      </c>
      <c r="AQ88" t="s">
        <v>1113</v>
      </c>
      <c r="AT88" t="s">
        <v>426</v>
      </c>
      <c r="AU88" t="s">
        <v>427</v>
      </c>
      <c r="AV88" t="s">
        <v>308</v>
      </c>
    </row>
    <row r="89" spans="1:48" x14ac:dyDescent="0.3">
      <c r="A89" t="s">
        <v>737</v>
      </c>
      <c r="B89" t="s">
        <v>738</v>
      </c>
      <c r="C89" t="s">
        <v>513</v>
      </c>
      <c r="D89" t="s">
        <v>514</v>
      </c>
      <c r="I89" t="s">
        <v>219</v>
      </c>
      <c r="J89" t="s">
        <v>428</v>
      </c>
      <c r="K89" t="s">
        <v>429</v>
      </c>
      <c r="AD89" t="s">
        <v>737</v>
      </c>
      <c r="AE89" t="s">
        <v>512</v>
      </c>
      <c r="AF89" t="s">
        <v>513</v>
      </c>
      <c r="AG89" t="s">
        <v>514</v>
      </c>
      <c r="AJ89" t="s">
        <v>428</v>
      </c>
      <c r="AK89" t="s">
        <v>429</v>
      </c>
      <c r="AL89" t="s">
        <v>242</v>
      </c>
      <c r="AO89" t="s">
        <v>428</v>
      </c>
      <c r="AP89" t="s">
        <v>429</v>
      </c>
      <c r="AQ89" t="s">
        <v>1112</v>
      </c>
      <c r="AT89" t="s">
        <v>428</v>
      </c>
      <c r="AU89" t="s">
        <v>429</v>
      </c>
      <c r="AV89" t="s">
        <v>318</v>
      </c>
    </row>
    <row r="90" spans="1:48" x14ac:dyDescent="0.3">
      <c r="A90" t="s">
        <v>785</v>
      </c>
      <c r="B90" t="s">
        <v>786</v>
      </c>
      <c r="C90" t="s">
        <v>515</v>
      </c>
      <c r="D90" t="s">
        <v>516</v>
      </c>
      <c r="I90" t="s">
        <v>219</v>
      </c>
      <c r="J90" t="s">
        <v>430</v>
      </c>
      <c r="K90" t="s">
        <v>431</v>
      </c>
      <c r="AD90" t="s">
        <v>785</v>
      </c>
      <c r="AE90" t="s">
        <v>256</v>
      </c>
      <c r="AF90" t="s">
        <v>515</v>
      </c>
      <c r="AG90" t="s">
        <v>516</v>
      </c>
      <c r="AJ90" t="s">
        <v>430</v>
      </c>
      <c r="AK90" t="s">
        <v>431</v>
      </c>
      <c r="AL90" t="s">
        <v>242</v>
      </c>
      <c r="AO90" t="s">
        <v>430</v>
      </c>
      <c r="AP90" t="s">
        <v>431</v>
      </c>
      <c r="AQ90" t="s">
        <v>1112</v>
      </c>
      <c r="AT90" t="s">
        <v>430</v>
      </c>
      <c r="AU90" t="s">
        <v>431</v>
      </c>
      <c r="AV90" t="s">
        <v>318</v>
      </c>
    </row>
    <row r="91" spans="1:48" x14ac:dyDescent="0.3">
      <c r="A91" t="s">
        <v>715</v>
      </c>
      <c r="B91" t="s">
        <v>716</v>
      </c>
      <c r="C91" t="s">
        <v>518</v>
      </c>
      <c r="D91" t="s">
        <v>519</v>
      </c>
      <c r="I91" t="s">
        <v>219</v>
      </c>
      <c r="J91" t="s">
        <v>432</v>
      </c>
      <c r="K91" t="s">
        <v>433</v>
      </c>
      <c r="AD91" t="s">
        <v>715</v>
      </c>
      <c r="AE91" t="s">
        <v>517</v>
      </c>
      <c r="AF91" t="s">
        <v>518</v>
      </c>
      <c r="AG91" t="s">
        <v>519</v>
      </c>
      <c r="AJ91" t="s">
        <v>432</v>
      </c>
      <c r="AK91" t="s">
        <v>433</v>
      </c>
      <c r="AL91" t="s">
        <v>227</v>
      </c>
      <c r="AO91" t="s">
        <v>432</v>
      </c>
      <c r="AP91" t="s">
        <v>433</v>
      </c>
      <c r="AQ91" t="s">
        <v>1106</v>
      </c>
      <c r="AT91" t="s">
        <v>432</v>
      </c>
      <c r="AU91" t="s">
        <v>433</v>
      </c>
      <c r="AV91" t="s">
        <v>235</v>
      </c>
    </row>
    <row r="92" spans="1:48" x14ac:dyDescent="0.3">
      <c r="A92" t="s">
        <v>787</v>
      </c>
      <c r="B92" t="s">
        <v>788</v>
      </c>
      <c r="C92" t="s">
        <v>520</v>
      </c>
      <c r="D92" t="s">
        <v>521</v>
      </c>
      <c r="I92" t="s">
        <v>219</v>
      </c>
      <c r="J92" t="s">
        <v>434</v>
      </c>
      <c r="K92" t="s">
        <v>435</v>
      </c>
      <c r="AD92" t="s">
        <v>787</v>
      </c>
      <c r="AE92" t="s">
        <v>225</v>
      </c>
      <c r="AF92" t="s">
        <v>520</v>
      </c>
      <c r="AG92" t="s">
        <v>521</v>
      </c>
      <c r="AJ92" t="s">
        <v>434</v>
      </c>
      <c r="AK92" t="s">
        <v>435</v>
      </c>
      <c r="AL92" t="s">
        <v>242</v>
      </c>
      <c r="AO92" t="s">
        <v>434</v>
      </c>
      <c r="AP92" t="s">
        <v>435</v>
      </c>
      <c r="AQ92" t="s">
        <v>1112</v>
      </c>
      <c r="AT92" t="s">
        <v>434</v>
      </c>
      <c r="AU92" t="s">
        <v>435</v>
      </c>
      <c r="AV92" t="s">
        <v>318</v>
      </c>
    </row>
    <row r="93" spans="1:48" x14ac:dyDescent="0.3">
      <c r="A93" t="s">
        <v>789</v>
      </c>
      <c r="B93" t="s">
        <v>790</v>
      </c>
      <c r="C93" t="s">
        <v>522</v>
      </c>
      <c r="D93" t="s">
        <v>523</v>
      </c>
      <c r="I93" t="s">
        <v>219</v>
      </c>
      <c r="J93" t="s">
        <v>436</v>
      </c>
      <c r="K93" t="s">
        <v>437</v>
      </c>
      <c r="AD93" t="s">
        <v>789</v>
      </c>
      <c r="AE93" t="s">
        <v>490</v>
      </c>
      <c r="AF93" t="s">
        <v>522</v>
      </c>
      <c r="AG93" t="s">
        <v>523</v>
      </c>
      <c r="AJ93" t="s">
        <v>436</v>
      </c>
      <c r="AK93" t="s">
        <v>437</v>
      </c>
      <c r="AL93" t="s">
        <v>233</v>
      </c>
      <c r="AO93" t="s">
        <v>436</v>
      </c>
      <c r="AP93" t="s">
        <v>437</v>
      </c>
      <c r="AQ93" t="s">
        <v>1110</v>
      </c>
      <c r="AT93" t="s">
        <v>436</v>
      </c>
      <c r="AU93" t="s">
        <v>437</v>
      </c>
      <c r="AV93" t="s">
        <v>275</v>
      </c>
    </row>
    <row r="94" spans="1:48" x14ac:dyDescent="0.3">
      <c r="A94" t="s">
        <v>755</v>
      </c>
      <c r="B94" t="s">
        <v>756</v>
      </c>
      <c r="C94" t="s">
        <v>526</v>
      </c>
      <c r="D94" t="s">
        <v>527</v>
      </c>
      <c r="I94" t="s">
        <v>219</v>
      </c>
      <c r="J94" t="s">
        <v>438</v>
      </c>
      <c r="K94" t="s">
        <v>439</v>
      </c>
      <c r="AD94" t="s">
        <v>755</v>
      </c>
      <c r="AE94" t="s">
        <v>525</v>
      </c>
      <c r="AF94" t="s">
        <v>526</v>
      </c>
      <c r="AG94" t="s">
        <v>527</v>
      </c>
      <c r="AJ94" t="s">
        <v>438</v>
      </c>
      <c r="AK94" t="s">
        <v>439</v>
      </c>
      <c r="AL94" t="s">
        <v>233</v>
      </c>
      <c r="AO94" t="s">
        <v>438</v>
      </c>
      <c r="AP94" t="s">
        <v>439</v>
      </c>
      <c r="AQ94" t="s">
        <v>1111</v>
      </c>
      <c r="AT94" t="s">
        <v>438</v>
      </c>
      <c r="AU94" t="s">
        <v>439</v>
      </c>
      <c r="AV94" t="s">
        <v>282</v>
      </c>
    </row>
    <row r="95" spans="1:48" x14ac:dyDescent="0.3">
      <c r="A95" t="s">
        <v>791</v>
      </c>
      <c r="B95" t="s">
        <v>792</v>
      </c>
      <c r="C95" t="s">
        <v>528</v>
      </c>
      <c r="D95" t="s">
        <v>529</v>
      </c>
      <c r="I95" t="s">
        <v>219</v>
      </c>
      <c r="J95" t="s">
        <v>441</v>
      </c>
      <c r="K95" t="s">
        <v>442</v>
      </c>
      <c r="AD95" t="s">
        <v>791</v>
      </c>
      <c r="AE95" t="s">
        <v>382</v>
      </c>
      <c r="AF95" t="s">
        <v>528</v>
      </c>
      <c r="AG95" t="s">
        <v>529</v>
      </c>
      <c r="AJ95" t="s">
        <v>441</v>
      </c>
      <c r="AK95" t="s">
        <v>442</v>
      </c>
      <c r="AL95" t="s">
        <v>242</v>
      </c>
      <c r="AO95" t="s">
        <v>441</v>
      </c>
      <c r="AP95" t="s">
        <v>442</v>
      </c>
      <c r="AQ95" t="s">
        <v>1112</v>
      </c>
      <c r="AT95" t="s">
        <v>441</v>
      </c>
      <c r="AU95" t="s">
        <v>442</v>
      </c>
      <c r="AV95" t="s">
        <v>318</v>
      </c>
    </row>
    <row r="96" spans="1:48" x14ac:dyDescent="0.3">
      <c r="A96" t="s">
        <v>698</v>
      </c>
      <c r="B96" t="s">
        <v>699</v>
      </c>
      <c r="C96" t="s">
        <v>530</v>
      </c>
      <c r="D96" t="s">
        <v>531</v>
      </c>
      <c r="I96" t="s">
        <v>219</v>
      </c>
      <c r="J96" t="s">
        <v>445</v>
      </c>
      <c r="K96" t="s">
        <v>446</v>
      </c>
      <c r="AD96" t="s">
        <v>698</v>
      </c>
      <c r="AE96" t="s">
        <v>247</v>
      </c>
      <c r="AF96" t="s">
        <v>530</v>
      </c>
      <c r="AG96" t="s">
        <v>531</v>
      </c>
      <c r="AJ96" t="s">
        <v>445</v>
      </c>
      <c r="AK96" t="s">
        <v>446</v>
      </c>
      <c r="AL96" t="s">
        <v>242</v>
      </c>
      <c r="AO96" t="s">
        <v>445</v>
      </c>
      <c r="AP96" t="s">
        <v>446</v>
      </c>
      <c r="AQ96" t="s">
        <v>1112</v>
      </c>
      <c r="AT96" t="s">
        <v>445</v>
      </c>
      <c r="AU96" t="s">
        <v>446</v>
      </c>
      <c r="AV96" t="s">
        <v>318</v>
      </c>
    </row>
    <row r="97" spans="1:48" x14ac:dyDescent="0.3">
      <c r="A97" t="s">
        <v>793</v>
      </c>
      <c r="B97" t="s">
        <v>794</v>
      </c>
      <c r="C97" t="s">
        <v>532</v>
      </c>
      <c r="D97" t="s">
        <v>533</v>
      </c>
      <c r="I97" t="s">
        <v>219</v>
      </c>
      <c r="J97" t="s">
        <v>449</v>
      </c>
      <c r="K97" t="s">
        <v>450</v>
      </c>
      <c r="AD97" t="s">
        <v>793</v>
      </c>
      <c r="AE97" t="s">
        <v>517</v>
      </c>
      <c r="AF97" t="s">
        <v>532</v>
      </c>
      <c r="AG97" t="s">
        <v>533</v>
      </c>
      <c r="AJ97" t="s">
        <v>449</v>
      </c>
      <c r="AK97" t="s">
        <v>450</v>
      </c>
      <c r="AL97" t="s">
        <v>260</v>
      </c>
      <c r="AO97" t="s">
        <v>449</v>
      </c>
      <c r="AP97" t="s">
        <v>450</v>
      </c>
      <c r="AQ97" t="s">
        <v>1113</v>
      </c>
      <c r="AT97" t="s">
        <v>449</v>
      </c>
      <c r="AU97" t="s">
        <v>450</v>
      </c>
      <c r="AV97" t="s">
        <v>308</v>
      </c>
    </row>
    <row r="98" spans="1:48" x14ac:dyDescent="0.3">
      <c r="A98" t="s">
        <v>689</v>
      </c>
      <c r="B98" t="s">
        <v>690</v>
      </c>
      <c r="C98" t="s">
        <v>534</v>
      </c>
      <c r="D98" t="s">
        <v>535</v>
      </c>
      <c r="I98" t="s">
        <v>219</v>
      </c>
      <c r="J98" t="s">
        <v>451</v>
      </c>
      <c r="K98" t="s">
        <v>452</v>
      </c>
      <c r="AD98" t="s">
        <v>689</v>
      </c>
      <c r="AE98" t="s">
        <v>310</v>
      </c>
      <c r="AF98" t="s">
        <v>534</v>
      </c>
      <c r="AG98" t="s">
        <v>535</v>
      </c>
      <c r="AJ98" t="s">
        <v>451</v>
      </c>
      <c r="AK98" t="s">
        <v>452</v>
      </c>
      <c r="AL98" t="s">
        <v>242</v>
      </c>
      <c r="AO98" t="s">
        <v>451</v>
      </c>
      <c r="AP98" t="s">
        <v>452</v>
      </c>
      <c r="AQ98" t="s">
        <v>1112</v>
      </c>
      <c r="AT98" t="s">
        <v>451</v>
      </c>
      <c r="AU98" t="s">
        <v>452</v>
      </c>
      <c r="AV98" t="s">
        <v>318</v>
      </c>
    </row>
    <row r="99" spans="1:48" x14ac:dyDescent="0.3">
      <c r="A99" t="s">
        <v>795</v>
      </c>
      <c r="B99" t="s">
        <v>796</v>
      </c>
      <c r="C99" t="s">
        <v>536</v>
      </c>
      <c r="D99" t="s">
        <v>537</v>
      </c>
      <c r="I99" t="s">
        <v>219</v>
      </c>
      <c r="J99" t="s">
        <v>453</v>
      </c>
      <c r="K99" t="s">
        <v>454</v>
      </c>
      <c r="AD99" t="s">
        <v>795</v>
      </c>
      <c r="AE99" t="s">
        <v>328</v>
      </c>
      <c r="AF99" t="s">
        <v>536</v>
      </c>
      <c r="AG99" t="s">
        <v>537</v>
      </c>
      <c r="AJ99" t="s">
        <v>453</v>
      </c>
      <c r="AK99" t="s">
        <v>454</v>
      </c>
      <c r="AL99" t="s">
        <v>242</v>
      </c>
      <c r="AO99" t="s">
        <v>453</v>
      </c>
      <c r="AP99" t="s">
        <v>454</v>
      </c>
      <c r="AQ99" t="s">
        <v>1112</v>
      </c>
      <c r="AT99" t="s">
        <v>453</v>
      </c>
      <c r="AU99" t="s">
        <v>454</v>
      </c>
      <c r="AV99" t="s">
        <v>318</v>
      </c>
    </row>
    <row r="100" spans="1:48" x14ac:dyDescent="0.3">
      <c r="A100" t="s">
        <v>751</v>
      </c>
      <c r="B100" t="s">
        <v>752</v>
      </c>
      <c r="C100" t="s">
        <v>538</v>
      </c>
      <c r="D100" t="s">
        <v>539</v>
      </c>
      <c r="I100" t="s">
        <v>219</v>
      </c>
      <c r="J100" t="s">
        <v>457</v>
      </c>
      <c r="K100" t="s">
        <v>458</v>
      </c>
      <c r="AD100" t="s">
        <v>751</v>
      </c>
      <c r="AE100" t="s">
        <v>370</v>
      </c>
      <c r="AF100" t="s">
        <v>538</v>
      </c>
      <c r="AG100" t="s">
        <v>539</v>
      </c>
      <c r="AJ100" t="s">
        <v>457</v>
      </c>
      <c r="AK100" t="s">
        <v>458</v>
      </c>
      <c r="AL100" t="s">
        <v>260</v>
      </c>
      <c r="AO100" t="s">
        <v>457</v>
      </c>
      <c r="AP100" t="s">
        <v>458</v>
      </c>
      <c r="AQ100" t="s">
        <v>1113</v>
      </c>
      <c r="AT100" t="s">
        <v>457</v>
      </c>
      <c r="AU100" t="s">
        <v>458</v>
      </c>
      <c r="AV100" t="s">
        <v>314</v>
      </c>
    </row>
    <row r="101" spans="1:48" x14ac:dyDescent="0.3">
      <c r="A101" t="s">
        <v>540</v>
      </c>
      <c r="B101" t="s">
        <v>541</v>
      </c>
      <c r="C101" t="s">
        <v>542</v>
      </c>
      <c r="D101" t="s">
        <v>543</v>
      </c>
      <c r="I101" t="s">
        <v>219</v>
      </c>
      <c r="J101" t="s">
        <v>459</v>
      </c>
      <c r="K101" t="s">
        <v>460</v>
      </c>
      <c r="AD101" t="s">
        <v>540</v>
      </c>
      <c r="AE101" t="s">
        <v>541</v>
      </c>
      <c r="AF101" t="s">
        <v>542</v>
      </c>
      <c r="AG101" t="s">
        <v>543</v>
      </c>
      <c r="AJ101" t="s">
        <v>459</v>
      </c>
      <c r="AK101" t="s">
        <v>460</v>
      </c>
      <c r="AL101" t="s">
        <v>227</v>
      </c>
      <c r="AO101" t="s">
        <v>459</v>
      </c>
      <c r="AP101" t="s">
        <v>460</v>
      </c>
      <c r="AQ101" t="s">
        <v>1108</v>
      </c>
      <c r="AT101" t="s">
        <v>459</v>
      </c>
      <c r="AU101" t="s">
        <v>460</v>
      </c>
      <c r="AV101" t="s">
        <v>216</v>
      </c>
    </row>
    <row r="102" spans="1:48" x14ac:dyDescent="0.3">
      <c r="A102" t="s">
        <v>797</v>
      </c>
      <c r="B102" t="s">
        <v>798</v>
      </c>
      <c r="C102" t="s">
        <v>544</v>
      </c>
      <c r="D102" t="s">
        <v>545</v>
      </c>
      <c r="I102" t="s">
        <v>219</v>
      </c>
      <c r="J102" t="s">
        <v>463</v>
      </c>
      <c r="K102" t="s">
        <v>464</v>
      </c>
      <c r="AD102" t="s">
        <v>797</v>
      </c>
      <c r="AE102" t="s">
        <v>382</v>
      </c>
      <c r="AF102" t="s">
        <v>544</v>
      </c>
      <c r="AG102" t="s">
        <v>545</v>
      </c>
      <c r="AJ102" t="s">
        <v>463</v>
      </c>
      <c r="AK102" t="s">
        <v>464</v>
      </c>
      <c r="AL102" t="s">
        <v>242</v>
      </c>
      <c r="AO102" t="s">
        <v>463</v>
      </c>
      <c r="AP102" t="s">
        <v>464</v>
      </c>
      <c r="AQ102" t="s">
        <v>1112</v>
      </c>
      <c r="AT102" t="s">
        <v>463</v>
      </c>
      <c r="AU102" t="s">
        <v>464</v>
      </c>
      <c r="AV102" t="s">
        <v>318</v>
      </c>
    </row>
    <row r="103" spans="1:48" x14ac:dyDescent="0.3">
      <c r="A103" t="s">
        <v>799</v>
      </c>
      <c r="B103" t="s">
        <v>800</v>
      </c>
      <c r="C103" t="s">
        <v>548</v>
      </c>
      <c r="D103" t="s">
        <v>549</v>
      </c>
      <c r="I103" t="s">
        <v>219</v>
      </c>
      <c r="J103" t="s">
        <v>465</v>
      </c>
      <c r="K103" t="s">
        <v>466</v>
      </c>
      <c r="AD103" t="s">
        <v>799</v>
      </c>
      <c r="AE103" t="s">
        <v>547</v>
      </c>
      <c r="AF103" t="s">
        <v>548</v>
      </c>
      <c r="AG103" t="s">
        <v>549</v>
      </c>
      <c r="AJ103" t="s">
        <v>465</v>
      </c>
      <c r="AK103" t="s">
        <v>466</v>
      </c>
      <c r="AL103" t="s">
        <v>227</v>
      </c>
      <c r="AO103" t="s">
        <v>465</v>
      </c>
      <c r="AP103" t="s">
        <v>466</v>
      </c>
      <c r="AQ103" t="s">
        <v>1108</v>
      </c>
      <c r="AT103" t="s">
        <v>465</v>
      </c>
      <c r="AU103" t="s">
        <v>466</v>
      </c>
      <c r="AV103" t="s">
        <v>216</v>
      </c>
    </row>
    <row r="104" spans="1:48" x14ac:dyDescent="0.3">
      <c r="A104" t="s">
        <v>801</v>
      </c>
      <c r="B104" t="s">
        <v>802</v>
      </c>
      <c r="C104" t="s">
        <v>550</v>
      </c>
      <c r="D104" t="s">
        <v>551</v>
      </c>
      <c r="I104" t="s">
        <v>219</v>
      </c>
      <c r="J104" t="s">
        <v>467</v>
      </c>
      <c r="K104" t="s">
        <v>468</v>
      </c>
      <c r="AD104" t="s">
        <v>801</v>
      </c>
      <c r="AE104" t="s">
        <v>328</v>
      </c>
      <c r="AF104" t="s">
        <v>550</v>
      </c>
      <c r="AG104" t="s">
        <v>551</v>
      </c>
      <c r="AJ104" t="s">
        <v>467</v>
      </c>
      <c r="AK104" t="s">
        <v>468</v>
      </c>
      <c r="AL104" t="s">
        <v>227</v>
      </c>
      <c r="AO104" t="s">
        <v>467</v>
      </c>
      <c r="AP104" t="s">
        <v>468</v>
      </c>
      <c r="AQ104" t="s">
        <v>1107</v>
      </c>
      <c r="AT104" t="s">
        <v>467</v>
      </c>
      <c r="AU104" t="s">
        <v>468</v>
      </c>
      <c r="AV104" t="s">
        <v>244</v>
      </c>
    </row>
    <row r="105" spans="1:48" x14ac:dyDescent="0.3">
      <c r="A105" t="s">
        <v>489</v>
      </c>
      <c r="B105" t="s">
        <v>490</v>
      </c>
      <c r="C105" t="s">
        <v>552</v>
      </c>
      <c r="D105" t="s">
        <v>553</v>
      </c>
      <c r="I105" t="s">
        <v>219</v>
      </c>
      <c r="J105" t="s">
        <v>471</v>
      </c>
      <c r="K105" t="s">
        <v>472</v>
      </c>
      <c r="AD105" t="s">
        <v>489</v>
      </c>
      <c r="AE105" t="s">
        <v>490</v>
      </c>
      <c r="AF105" t="s">
        <v>552</v>
      </c>
      <c r="AG105" t="s">
        <v>553</v>
      </c>
      <c r="AJ105" t="s">
        <v>471</v>
      </c>
      <c r="AK105" t="s">
        <v>472</v>
      </c>
      <c r="AL105" t="s">
        <v>242</v>
      </c>
      <c r="AO105" t="s">
        <v>471</v>
      </c>
      <c r="AP105" t="s">
        <v>472</v>
      </c>
      <c r="AQ105" t="s">
        <v>1112</v>
      </c>
      <c r="AT105" t="s">
        <v>471</v>
      </c>
      <c r="AU105" t="s">
        <v>472</v>
      </c>
      <c r="AV105" t="s">
        <v>318</v>
      </c>
    </row>
    <row r="106" spans="1:48" x14ac:dyDescent="0.3">
      <c r="A106" t="s">
        <v>554</v>
      </c>
      <c r="B106" t="s">
        <v>555</v>
      </c>
      <c r="C106" t="s">
        <v>556</v>
      </c>
      <c r="D106" t="s">
        <v>557</v>
      </c>
      <c r="I106" t="s">
        <v>219</v>
      </c>
      <c r="J106" t="s">
        <v>473</v>
      </c>
      <c r="K106" t="s">
        <v>474</v>
      </c>
      <c r="AD106" t="s">
        <v>554</v>
      </c>
      <c r="AE106" t="s">
        <v>555</v>
      </c>
      <c r="AF106" t="s">
        <v>556</v>
      </c>
      <c r="AG106" t="s">
        <v>557</v>
      </c>
      <c r="AJ106" t="s">
        <v>473</v>
      </c>
      <c r="AK106" t="s">
        <v>474</v>
      </c>
      <c r="AL106" t="s">
        <v>227</v>
      </c>
      <c r="AO106" t="s">
        <v>473</v>
      </c>
      <c r="AP106" t="s">
        <v>474</v>
      </c>
      <c r="AQ106" t="s">
        <v>1107</v>
      </c>
      <c r="AT106" t="s">
        <v>473</v>
      </c>
      <c r="AU106" t="s">
        <v>474</v>
      </c>
      <c r="AV106" t="s">
        <v>262</v>
      </c>
    </row>
    <row r="107" spans="1:48" x14ac:dyDescent="0.3">
      <c r="A107" t="s">
        <v>803</v>
      </c>
      <c r="B107" t="s">
        <v>804</v>
      </c>
      <c r="C107" t="s">
        <v>560</v>
      </c>
      <c r="D107" t="s">
        <v>561</v>
      </c>
      <c r="I107" t="s">
        <v>219</v>
      </c>
      <c r="J107" t="s">
        <v>477</v>
      </c>
      <c r="K107" t="s">
        <v>478</v>
      </c>
      <c r="AD107" t="s">
        <v>803</v>
      </c>
      <c r="AE107" t="s">
        <v>559</v>
      </c>
      <c r="AF107" t="s">
        <v>560</v>
      </c>
      <c r="AG107" t="s">
        <v>561</v>
      </c>
      <c r="AJ107" t="s">
        <v>477</v>
      </c>
      <c r="AK107" t="s">
        <v>478</v>
      </c>
      <c r="AL107" t="s">
        <v>227</v>
      </c>
      <c r="AO107" t="s">
        <v>477</v>
      </c>
      <c r="AP107" t="s">
        <v>478</v>
      </c>
      <c r="AQ107" t="s">
        <v>1108</v>
      </c>
      <c r="AT107" t="s">
        <v>477</v>
      </c>
      <c r="AU107" t="s">
        <v>478</v>
      </c>
      <c r="AV107" t="s">
        <v>216</v>
      </c>
    </row>
    <row r="108" spans="1:48" x14ac:dyDescent="0.3">
      <c r="A108" t="s">
        <v>741</v>
      </c>
      <c r="B108" t="s">
        <v>742</v>
      </c>
      <c r="C108" t="s">
        <v>563</v>
      </c>
      <c r="D108" t="s">
        <v>564</v>
      </c>
      <c r="I108" t="s">
        <v>219</v>
      </c>
      <c r="J108" t="s">
        <v>481</v>
      </c>
      <c r="K108" t="s">
        <v>482</v>
      </c>
      <c r="AD108" t="s">
        <v>741</v>
      </c>
      <c r="AE108" t="s">
        <v>562</v>
      </c>
      <c r="AF108" t="s">
        <v>563</v>
      </c>
      <c r="AG108" t="s">
        <v>564</v>
      </c>
      <c r="AJ108" t="s">
        <v>481</v>
      </c>
      <c r="AK108" t="s">
        <v>482</v>
      </c>
      <c r="AL108" t="s">
        <v>233</v>
      </c>
      <c r="AO108" t="s">
        <v>481</v>
      </c>
      <c r="AP108" t="s">
        <v>482</v>
      </c>
      <c r="AQ108" t="s">
        <v>1109</v>
      </c>
      <c r="AT108" t="s">
        <v>481</v>
      </c>
      <c r="AU108" t="s">
        <v>482</v>
      </c>
      <c r="AV108" t="s">
        <v>282</v>
      </c>
    </row>
    <row r="109" spans="1:48" x14ac:dyDescent="0.3">
      <c r="A109" t="s">
        <v>805</v>
      </c>
      <c r="B109" t="s">
        <v>806</v>
      </c>
      <c r="C109" t="s">
        <v>565</v>
      </c>
      <c r="D109" t="s">
        <v>566</v>
      </c>
      <c r="I109" t="s">
        <v>219</v>
      </c>
      <c r="J109" t="s">
        <v>485</v>
      </c>
      <c r="K109" t="s">
        <v>486</v>
      </c>
      <c r="AD109" t="s">
        <v>805</v>
      </c>
      <c r="AE109" t="s">
        <v>225</v>
      </c>
      <c r="AF109" t="s">
        <v>565</v>
      </c>
      <c r="AG109" t="s">
        <v>566</v>
      </c>
      <c r="AJ109" t="s">
        <v>485</v>
      </c>
      <c r="AK109" t="s">
        <v>486</v>
      </c>
      <c r="AL109" t="s">
        <v>233</v>
      </c>
      <c r="AO109" t="s">
        <v>485</v>
      </c>
      <c r="AP109" t="s">
        <v>486</v>
      </c>
      <c r="AQ109" t="s">
        <v>1109</v>
      </c>
      <c r="AT109" t="s">
        <v>485</v>
      </c>
      <c r="AU109" t="s">
        <v>486</v>
      </c>
      <c r="AV109" t="s">
        <v>282</v>
      </c>
    </row>
    <row r="110" spans="1:48" x14ac:dyDescent="0.3">
      <c r="A110" t="s">
        <v>737</v>
      </c>
      <c r="B110" t="s">
        <v>738</v>
      </c>
      <c r="C110" t="s">
        <v>567</v>
      </c>
      <c r="D110" t="s">
        <v>568</v>
      </c>
      <c r="I110" t="s">
        <v>219</v>
      </c>
      <c r="J110" t="s">
        <v>487</v>
      </c>
      <c r="K110" t="s">
        <v>488</v>
      </c>
      <c r="AD110" t="s">
        <v>737</v>
      </c>
      <c r="AE110" t="s">
        <v>512</v>
      </c>
      <c r="AF110" t="s">
        <v>567</v>
      </c>
      <c r="AG110" t="s">
        <v>568</v>
      </c>
      <c r="AJ110" t="s">
        <v>487</v>
      </c>
      <c r="AK110" t="s">
        <v>488</v>
      </c>
      <c r="AL110" t="s">
        <v>242</v>
      </c>
      <c r="AO110" t="s">
        <v>487</v>
      </c>
      <c r="AP110" t="s">
        <v>488</v>
      </c>
      <c r="AQ110" t="s">
        <v>1112</v>
      </c>
      <c r="AT110" t="s">
        <v>487</v>
      </c>
      <c r="AU110" t="s">
        <v>488</v>
      </c>
      <c r="AV110" t="s">
        <v>318</v>
      </c>
    </row>
    <row r="111" spans="1:48" x14ac:dyDescent="0.3">
      <c r="A111" t="s">
        <v>807</v>
      </c>
      <c r="B111" t="s">
        <v>808</v>
      </c>
      <c r="C111" t="s">
        <v>571</v>
      </c>
      <c r="D111" t="s">
        <v>572</v>
      </c>
      <c r="I111" t="s">
        <v>219</v>
      </c>
      <c r="J111" t="s">
        <v>491</v>
      </c>
      <c r="K111" t="s">
        <v>492</v>
      </c>
      <c r="AD111" t="s">
        <v>807</v>
      </c>
      <c r="AE111" t="s">
        <v>570</v>
      </c>
      <c r="AF111" t="s">
        <v>571</v>
      </c>
      <c r="AG111" t="s">
        <v>572</v>
      </c>
      <c r="AJ111" t="s">
        <v>491</v>
      </c>
      <c r="AK111" t="s">
        <v>492</v>
      </c>
      <c r="AL111" t="s">
        <v>233</v>
      </c>
      <c r="AO111" t="s">
        <v>491</v>
      </c>
      <c r="AP111" t="s">
        <v>492</v>
      </c>
      <c r="AQ111" t="s">
        <v>1109</v>
      </c>
      <c r="AT111" t="s">
        <v>491</v>
      </c>
      <c r="AU111" t="s">
        <v>492</v>
      </c>
      <c r="AV111" t="s">
        <v>282</v>
      </c>
    </row>
    <row r="112" spans="1:48" x14ac:dyDescent="0.3">
      <c r="A112" t="s">
        <v>546</v>
      </c>
      <c r="B112" t="s">
        <v>547</v>
      </c>
      <c r="C112" t="s">
        <v>573</v>
      </c>
      <c r="D112" t="s">
        <v>574</v>
      </c>
      <c r="I112" t="s">
        <v>219</v>
      </c>
      <c r="J112" t="s">
        <v>495</v>
      </c>
      <c r="K112" t="s">
        <v>496</v>
      </c>
      <c r="AD112" t="s">
        <v>546</v>
      </c>
      <c r="AE112" t="s">
        <v>500</v>
      </c>
      <c r="AF112" t="s">
        <v>573</v>
      </c>
      <c r="AG112" t="s">
        <v>574</v>
      </c>
      <c r="AJ112" t="s">
        <v>495</v>
      </c>
      <c r="AK112" t="s">
        <v>496</v>
      </c>
      <c r="AL112" t="s">
        <v>227</v>
      </c>
      <c r="AO112" t="s">
        <v>495</v>
      </c>
      <c r="AP112" t="s">
        <v>496</v>
      </c>
      <c r="AQ112" t="s">
        <v>1107</v>
      </c>
      <c r="AT112" t="s">
        <v>495</v>
      </c>
      <c r="AU112" t="s">
        <v>496</v>
      </c>
      <c r="AV112" t="s">
        <v>244</v>
      </c>
    </row>
    <row r="113" spans="1:48" x14ac:dyDescent="0.3">
      <c r="A113" t="s">
        <v>809</v>
      </c>
      <c r="B113" t="s">
        <v>810</v>
      </c>
      <c r="C113" t="s">
        <v>575</v>
      </c>
      <c r="D113" t="s">
        <v>576</v>
      </c>
      <c r="I113" t="s">
        <v>219</v>
      </c>
      <c r="J113" t="s">
        <v>497</v>
      </c>
      <c r="K113" t="s">
        <v>498</v>
      </c>
      <c r="AD113" t="s">
        <v>809</v>
      </c>
      <c r="AE113" t="s">
        <v>238</v>
      </c>
      <c r="AF113" t="s">
        <v>575</v>
      </c>
      <c r="AG113" t="s">
        <v>576</v>
      </c>
      <c r="AJ113" t="s">
        <v>497</v>
      </c>
      <c r="AK113" t="s">
        <v>498</v>
      </c>
      <c r="AL113" t="s">
        <v>233</v>
      </c>
      <c r="AO113" t="s">
        <v>497</v>
      </c>
      <c r="AP113" t="s">
        <v>498</v>
      </c>
      <c r="AQ113" t="s">
        <v>1111</v>
      </c>
      <c r="AT113" t="s">
        <v>497</v>
      </c>
      <c r="AU113" t="s">
        <v>498</v>
      </c>
      <c r="AV113" t="s">
        <v>282</v>
      </c>
    </row>
    <row r="114" spans="1:48" x14ac:dyDescent="0.3">
      <c r="A114" t="s">
        <v>479</v>
      </c>
      <c r="B114" t="s">
        <v>480</v>
      </c>
      <c r="C114" t="s">
        <v>577</v>
      </c>
      <c r="D114" t="s">
        <v>578</v>
      </c>
      <c r="I114" t="s">
        <v>219</v>
      </c>
      <c r="J114" t="s">
        <v>501</v>
      </c>
      <c r="K114" t="s">
        <v>502</v>
      </c>
      <c r="AD114" t="s">
        <v>479</v>
      </c>
      <c r="AE114" t="s">
        <v>490</v>
      </c>
      <c r="AF114" t="s">
        <v>577</v>
      </c>
      <c r="AG114" t="s">
        <v>578</v>
      </c>
      <c r="AJ114" t="s">
        <v>501</v>
      </c>
      <c r="AK114" t="s">
        <v>502</v>
      </c>
      <c r="AL114" t="s">
        <v>227</v>
      </c>
      <c r="AO114" t="s">
        <v>501</v>
      </c>
      <c r="AP114" t="s">
        <v>502</v>
      </c>
      <c r="AQ114" t="s">
        <v>1107</v>
      </c>
      <c r="AT114" t="s">
        <v>501</v>
      </c>
      <c r="AU114" t="s">
        <v>502</v>
      </c>
      <c r="AV114" t="s">
        <v>253</v>
      </c>
    </row>
    <row r="115" spans="1:48" x14ac:dyDescent="0.3">
      <c r="A115" t="s">
        <v>811</v>
      </c>
      <c r="B115" t="s">
        <v>812</v>
      </c>
      <c r="C115" t="s">
        <v>579</v>
      </c>
      <c r="D115" t="s">
        <v>580</v>
      </c>
      <c r="I115" t="s">
        <v>219</v>
      </c>
      <c r="J115" t="s">
        <v>505</v>
      </c>
      <c r="K115" t="s">
        <v>506</v>
      </c>
      <c r="AD115" t="s">
        <v>811</v>
      </c>
      <c r="AE115" t="s">
        <v>293</v>
      </c>
      <c r="AF115" t="s">
        <v>579</v>
      </c>
      <c r="AG115" t="s">
        <v>580</v>
      </c>
      <c r="AJ115" t="s">
        <v>505</v>
      </c>
      <c r="AK115" t="s">
        <v>506</v>
      </c>
      <c r="AL115" t="s">
        <v>260</v>
      </c>
      <c r="AO115" t="s">
        <v>505</v>
      </c>
      <c r="AP115" t="s">
        <v>506</v>
      </c>
      <c r="AQ115" t="s">
        <v>1113</v>
      </c>
      <c r="AT115" t="s">
        <v>505</v>
      </c>
      <c r="AU115" t="s">
        <v>506</v>
      </c>
      <c r="AV115" t="s">
        <v>314</v>
      </c>
    </row>
    <row r="116" spans="1:48" x14ac:dyDescent="0.3">
      <c r="A116" t="s">
        <v>813</v>
      </c>
      <c r="B116" t="s">
        <v>814</v>
      </c>
      <c r="C116" t="s">
        <v>581</v>
      </c>
      <c r="D116" t="s">
        <v>582</v>
      </c>
      <c r="I116" t="s">
        <v>219</v>
      </c>
      <c r="J116" t="s">
        <v>509</v>
      </c>
      <c r="K116" t="s">
        <v>510</v>
      </c>
      <c r="AD116" t="s">
        <v>813</v>
      </c>
      <c r="AE116" t="s">
        <v>271</v>
      </c>
      <c r="AF116" t="s">
        <v>581</v>
      </c>
      <c r="AG116" t="s">
        <v>582</v>
      </c>
      <c r="AJ116" t="s">
        <v>509</v>
      </c>
      <c r="AK116" t="s">
        <v>510</v>
      </c>
      <c r="AL116" t="s">
        <v>242</v>
      </c>
      <c r="AO116" t="s">
        <v>509</v>
      </c>
      <c r="AP116" t="s">
        <v>510</v>
      </c>
      <c r="AQ116" t="s">
        <v>1112</v>
      </c>
      <c r="AT116" t="s">
        <v>509</v>
      </c>
      <c r="AU116" t="s">
        <v>510</v>
      </c>
      <c r="AV116" t="s">
        <v>318</v>
      </c>
    </row>
    <row r="117" spans="1:48" x14ac:dyDescent="0.3">
      <c r="A117" t="s">
        <v>815</v>
      </c>
      <c r="B117" t="s">
        <v>816</v>
      </c>
      <c r="C117" t="s">
        <v>583</v>
      </c>
      <c r="D117" t="s">
        <v>584</v>
      </c>
      <c r="I117" t="s">
        <v>219</v>
      </c>
      <c r="J117" t="s">
        <v>513</v>
      </c>
      <c r="K117" t="s">
        <v>514</v>
      </c>
      <c r="AD117" t="s">
        <v>815</v>
      </c>
      <c r="AE117" t="s">
        <v>494</v>
      </c>
      <c r="AF117" t="s">
        <v>583</v>
      </c>
      <c r="AG117" t="s">
        <v>584</v>
      </c>
      <c r="AJ117" t="s">
        <v>513</v>
      </c>
      <c r="AK117" t="s">
        <v>514</v>
      </c>
      <c r="AL117" t="s">
        <v>227</v>
      </c>
      <c r="AO117" t="s">
        <v>513</v>
      </c>
      <c r="AP117" t="s">
        <v>514</v>
      </c>
      <c r="AQ117" t="s">
        <v>1106</v>
      </c>
      <c r="AT117" t="s">
        <v>513</v>
      </c>
      <c r="AU117" t="s">
        <v>514</v>
      </c>
      <c r="AV117" t="s">
        <v>235</v>
      </c>
    </row>
    <row r="118" spans="1:48" x14ac:dyDescent="0.3">
      <c r="A118" t="s">
        <v>745</v>
      </c>
      <c r="B118" t="s">
        <v>746</v>
      </c>
      <c r="C118" t="s">
        <v>585</v>
      </c>
      <c r="D118" t="s">
        <v>586</v>
      </c>
      <c r="I118" t="s">
        <v>219</v>
      </c>
      <c r="J118" t="s">
        <v>515</v>
      </c>
      <c r="K118" t="s">
        <v>516</v>
      </c>
      <c r="AD118" t="s">
        <v>745</v>
      </c>
      <c r="AE118" t="s">
        <v>238</v>
      </c>
      <c r="AF118" t="s">
        <v>585</v>
      </c>
      <c r="AG118" t="s">
        <v>586</v>
      </c>
      <c r="AJ118" t="s">
        <v>515</v>
      </c>
      <c r="AK118" t="s">
        <v>516</v>
      </c>
      <c r="AL118" t="s">
        <v>233</v>
      </c>
      <c r="AO118" t="s">
        <v>515</v>
      </c>
      <c r="AP118" t="s">
        <v>516</v>
      </c>
      <c r="AQ118" t="s">
        <v>1113</v>
      </c>
      <c r="AT118" t="s">
        <v>515</v>
      </c>
      <c r="AU118" t="s">
        <v>516</v>
      </c>
      <c r="AV118" t="s">
        <v>282</v>
      </c>
    </row>
    <row r="119" spans="1:48" x14ac:dyDescent="0.3">
      <c r="A119" t="s">
        <v>745</v>
      </c>
      <c r="B119" t="s">
        <v>746</v>
      </c>
      <c r="C119" t="s">
        <v>589</v>
      </c>
      <c r="D119" t="s">
        <v>590</v>
      </c>
      <c r="I119" t="s">
        <v>219</v>
      </c>
      <c r="J119" t="s">
        <v>518</v>
      </c>
      <c r="K119" t="s">
        <v>519</v>
      </c>
      <c r="AD119" t="s">
        <v>745</v>
      </c>
      <c r="AE119" t="s">
        <v>588</v>
      </c>
      <c r="AF119" t="s">
        <v>589</v>
      </c>
      <c r="AG119" t="s">
        <v>590</v>
      </c>
      <c r="AJ119" t="s">
        <v>518</v>
      </c>
      <c r="AK119" t="s">
        <v>519</v>
      </c>
      <c r="AL119" t="s">
        <v>227</v>
      </c>
      <c r="AO119" t="s">
        <v>518</v>
      </c>
      <c r="AP119" t="s">
        <v>519</v>
      </c>
      <c r="AQ119" t="s">
        <v>1106</v>
      </c>
      <c r="AT119" t="s">
        <v>518</v>
      </c>
      <c r="AU119" t="s">
        <v>519</v>
      </c>
      <c r="AV119" t="s">
        <v>235</v>
      </c>
    </row>
    <row r="120" spans="1:48" x14ac:dyDescent="0.3">
      <c r="A120" t="s">
        <v>696</v>
      </c>
      <c r="B120" t="s">
        <v>697</v>
      </c>
      <c r="C120" t="s">
        <v>591</v>
      </c>
      <c r="D120" t="s">
        <v>592</v>
      </c>
      <c r="I120" t="s">
        <v>219</v>
      </c>
      <c r="J120" t="s">
        <v>520</v>
      </c>
      <c r="K120" t="s">
        <v>521</v>
      </c>
      <c r="AD120" t="s">
        <v>696</v>
      </c>
      <c r="AE120" t="s">
        <v>440</v>
      </c>
      <c r="AF120" t="s">
        <v>591</v>
      </c>
      <c r="AG120" t="s">
        <v>592</v>
      </c>
      <c r="AJ120" t="s">
        <v>520</v>
      </c>
      <c r="AK120" t="s">
        <v>521</v>
      </c>
      <c r="AL120" t="s">
        <v>242</v>
      </c>
      <c r="AO120" t="s">
        <v>520</v>
      </c>
      <c r="AP120" t="s">
        <v>521</v>
      </c>
      <c r="AQ120" t="s">
        <v>1112</v>
      </c>
      <c r="AT120" t="s">
        <v>520</v>
      </c>
      <c r="AU120" t="s">
        <v>521</v>
      </c>
      <c r="AV120" t="s">
        <v>318</v>
      </c>
    </row>
    <row r="121" spans="1:48" x14ac:dyDescent="0.3">
      <c r="A121" t="s">
        <v>694</v>
      </c>
      <c r="B121" t="s">
        <v>695</v>
      </c>
      <c r="C121" t="s">
        <v>593</v>
      </c>
      <c r="D121" t="s">
        <v>594</v>
      </c>
      <c r="I121" t="s">
        <v>219</v>
      </c>
      <c r="J121" t="s">
        <v>522</v>
      </c>
      <c r="K121" t="s">
        <v>523</v>
      </c>
      <c r="AD121" t="s">
        <v>694</v>
      </c>
      <c r="AE121" t="s">
        <v>271</v>
      </c>
      <c r="AF121" t="s">
        <v>593</v>
      </c>
      <c r="AG121" t="s">
        <v>594</v>
      </c>
      <c r="AJ121" t="s">
        <v>522</v>
      </c>
      <c r="AK121" t="s">
        <v>523</v>
      </c>
      <c r="AL121" t="s">
        <v>233</v>
      </c>
      <c r="AO121" t="s">
        <v>522</v>
      </c>
      <c r="AP121" t="s">
        <v>523</v>
      </c>
      <c r="AQ121" t="s">
        <v>1111</v>
      </c>
      <c r="AT121" t="s">
        <v>522</v>
      </c>
      <c r="AU121" t="s">
        <v>523</v>
      </c>
      <c r="AV121" t="s">
        <v>290</v>
      </c>
    </row>
    <row r="122" spans="1:48" x14ac:dyDescent="0.3">
      <c r="A122" t="s">
        <v>817</v>
      </c>
      <c r="B122" t="s">
        <v>818</v>
      </c>
      <c r="C122" t="s">
        <v>595</v>
      </c>
      <c r="D122" t="s">
        <v>596</v>
      </c>
      <c r="I122" t="s">
        <v>219</v>
      </c>
      <c r="J122" t="s">
        <v>526</v>
      </c>
      <c r="K122" t="s">
        <v>527</v>
      </c>
      <c r="AD122" t="s">
        <v>817</v>
      </c>
      <c r="AE122" t="s">
        <v>247</v>
      </c>
      <c r="AF122" t="s">
        <v>595</v>
      </c>
      <c r="AG122" t="s">
        <v>596</v>
      </c>
      <c r="AJ122" t="s">
        <v>526</v>
      </c>
      <c r="AK122" t="s">
        <v>527</v>
      </c>
      <c r="AL122" t="s">
        <v>227</v>
      </c>
      <c r="AO122" t="s">
        <v>526</v>
      </c>
      <c r="AP122" t="s">
        <v>527</v>
      </c>
      <c r="AQ122" t="s">
        <v>1108</v>
      </c>
      <c r="AT122" t="s">
        <v>526</v>
      </c>
      <c r="AU122" t="s">
        <v>527</v>
      </c>
      <c r="AV122" t="s">
        <v>216</v>
      </c>
    </row>
    <row r="123" spans="1:48" x14ac:dyDescent="0.3">
      <c r="A123" t="s">
        <v>698</v>
      </c>
      <c r="B123" t="s">
        <v>699</v>
      </c>
      <c r="C123" t="s">
        <v>597</v>
      </c>
      <c r="D123" t="s">
        <v>598</v>
      </c>
      <c r="I123" t="s">
        <v>219</v>
      </c>
      <c r="J123" t="s">
        <v>528</v>
      </c>
      <c r="K123" t="s">
        <v>529</v>
      </c>
      <c r="AD123" t="s">
        <v>698</v>
      </c>
      <c r="AE123" t="s">
        <v>247</v>
      </c>
      <c r="AF123" t="s">
        <v>597</v>
      </c>
      <c r="AG123" t="s">
        <v>598</v>
      </c>
      <c r="AJ123" t="s">
        <v>528</v>
      </c>
      <c r="AK123" t="s">
        <v>529</v>
      </c>
      <c r="AL123" t="s">
        <v>227</v>
      </c>
      <c r="AO123" t="s">
        <v>528</v>
      </c>
      <c r="AP123" t="s">
        <v>529</v>
      </c>
      <c r="AQ123" t="s">
        <v>1108</v>
      </c>
      <c r="AT123" t="s">
        <v>528</v>
      </c>
      <c r="AU123" t="s">
        <v>529</v>
      </c>
      <c r="AV123" t="s">
        <v>216</v>
      </c>
    </row>
    <row r="124" spans="1:48" x14ac:dyDescent="0.3">
      <c r="A124" t="s">
        <v>743</v>
      </c>
      <c r="B124" t="s">
        <v>744</v>
      </c>
      <c r="C124" t="s">
        <v>599</v>
      </c>
      <c r="D124" t="s">
        <v>600</v>
      </c>
      <c r="I124" t="s">
        <v>219</v>
      </c>
      <c r="J124" t="s">
        <v>530</v>
      </c>
      <c r="K124" t="s">
        <v>531</v>
      </c>
      <c r="AD124" t="s">
        <v>743</v>
      </c>
      <c r="AE124" t="s">
        <v>409</v>
      </c>
      <c r="AF124" t="s">
        <v>599</v>
      </c>
      <c r="AG124" t="s">
        <v>600</v>
      </c>
      <c r="AJ124" t="s">
        <v>530</v>
      </c>
      <c r="AK124" t="s">
        <v>531</v>
      </c>
      <c r="AL124" t="s">
        <v>251</v>
      </c>
      <c r="AO124" t="s">
        <v>530</v>
      </c>
      <c r="AP124" t="s">
        <v>531</v>
      </c>
      <c r="AQ124" t="s">
        <v>1114</v>
      </c>
      <c r="AT124" t="s">
        <v>530</v>
      </c>
      <c r="AU124" t="s">
        <v>531</v>
      </c>
      <c r="AV124" t="s">
        <v>303</v>
      </c>
    </row>
    <row r="125" spans="1:48" x14ac:dyDescent="0.3">
      <c r="A125" t="s">
        <v>601</v>
      </c>
      <c r="B125" t="s">
        <v>602</v>
      </c>
      <c r="C125" t="s">
        <v>603</v>
      </c>
      <c r="D125" t="s">
        <v>604</v>
      </c>
      <c r="I125" t="s">
        <v>219</v>
      </c>
      <c r="J125" t="s">
        <v>532</v>
      </c>
      <c r="K125" t="s">
        <v>533</v>
      </c>
      <c r="AD125" t="s">
        <v>601</v>
      </c>
      <c r="AE125" t="s">
        <v>602</v>
      </c>
      <c r="AF125" t="s">
        <v>603</v>
      </c>
      <c r="AG125" t="s">
        <v>604</v>
      </c>
      <c r="AJ125" t="s">
        <v>532</v>
      </c>
      <c r="AK125" t="s">
        <v>533</v>
      </c>
      <c r="AL125" t="s">
        <v>227</v>
      </c>
      <c r="AO125" t="s">
        <v>532</v>
      </c>
      <c r="AP125" t="s">
        <v>533</v>
      </c>
      <c r="AQ125" t="s">
        <v>1106</v>
      </c>
      <c r="AT125" t="s">
        <v>532</v>
      </c>
      <c r="AU125" t="s">
        <v>533</v>
      </c>
      <c r="AV125" t="s">
        <v>235</v>
      </c>
    </row>
    <row r="126" spans="1:48" x14ac:dyDescent="0.3">
      <c r="A126" t="s">
        <v>819</v>
      </c>
      <c r="B126" t="s">
        <v>820</v>
      </c>
      <c r="C126" t="s">
        <v>607</v>
      </c>
      <c r="D126" t="s">
        <v>608</v>
      </c>
      <c r="I126" t="s">
        <v>219</v>
      </c>
      <c r="J126" t="s">
        <v>534</v>
      </c>
      <c r="K126" t="s">
        <v>535</v>
      </c>
      <c r="AD126" t="s">
        <v>819</v>
      </c>
      <c r="AE126" t="s">
        <v>606</v>
      </c>
      <c r="AF126" t="s">
        <v>607</v>
      </c>
      <c r="AG126" t="s">
        <v>608</v>
      </c>
      <c r="AJ126" t="s">
        <v>534</v>
      </c>
      <c r="AK126" t="s">
        <v>535</v>
      </c>
      <c r="AL126" t="s">
        <v>227</v>
      </c>
      <c r="AO126" t="s">
        <v>534</v>
      </c>
      <c r="AP126" t="s">
        <v>535</v>
      </c>
      <c r="AQ126" t="s">
        <v>1108</v>
      </c>
      <c r="AT126" t="s">
        <v>534</v>
      </c>
      <c r="AU126" t="s">
        <v>535</v>
      </c>
      <c r="AV126" t="s">
        <v>216</v>
      </c>
    </row>
    <row r="127" spans="1:48" x14ac:dyDescent="0.3">
      <c r="A127" t="s">
        <v>821</v>
      </c>
      <c r="B127" t="s">
        <v>822</v>
      </c>
      <c r="C127" t="s">
        <v>609</v>
      </c>
      <c r="D127" t="s">
        <v>610</v>
      </c>
      <c r="I127" t="s">
        <v>219</v>
      </c>
      <c r="J127" t="s">
        <v>536</v>
      </c>
      <c r="K127" t="s">
        <v>537</v>
      </c>
      <c r="AD127" t="s">
        <v>821</v>
      </c>
      <c r="AE127" t="s">
        <v>350</v>
      </c>
      <c r="AF127" t="s">
        <v>609</v>
      </c>
      <c r="AG127" t="s">
        <v>610</v>
      </c>
      <c r="AJ127" t="s">
        <v>536</v>
      </c>
      <c r="AK127" t="s">
        <v>537</v>
      </c>
      <c r="AL127" t="s">
        <v>233</v>
      </c>
      <c r="AO127" t="s">
        <v>536</v>
      </c>
      <c r="AP127" t="s">
        <v>537</v>
      </c>
      <c r="AQ127" t="s">
        <v>1109</v>
      </c>
      <c r="AT127" t="s">
        <v>536</v>
      </c>
      <c r="AU127" t="s">
        <v>537</v>
      </c>
      <c r="AV127" t="s">
        <v>282</v>
      </c>
    </row>
    <row r="128" spans="1:48" x14ac:dyDescent="0.3">
      <c r="A128" t="s">
        <v>823</v>
      </c>
      <c r="B128" t="s">
        <v>824</v>
      </c>
      <c r="C128" t="s">
        <v>611</v>
      </c>
      <c r="D128" t="s">
        <v>612</v>
      </c>
      <c r="I128" t="s">
        <v>219</v>
      </c>
      <c r="J128" t="s">
        <v>538</v>
      </c>
      <c r="K128" t="s">
        <v>539</v>
      </c>
      <c r="AD128" t="s">
        <v>823</v>
      </c>
      <c r="AE128" t="s">
        <v>421</v>
      </c>
      <c r="AF128" t="s">
        <v>611</v>
      </c>
      <c r="AG128" t="s">
        <v>612</v>
      </c>
      <c r="AJ128" t="s">
        <v>538</v>
      </c>
      <c r="AK128" t="s">
        <v>539</v>
      </c>
      <c r="AL128" t="s">
        <v>227</v>
      </c>
      <c r="AO128" t="s">
        <v>538</v>
      </c>
      <c r="AP128" t="s">
        <v>539</v>
      </c>
      <c r="AQ128" t="s">
        <v>1106</v>
      </c>
      <c r="AT128" t="s">
        <v>538</v>
      </c>
      <c r="AU128" t="s">
        <v>539</v>
      </c>
      <c r="AV128" t="s">
        <v>235</v>
      </c>
    </row>
    <row r="129" spans="1:48" x14ac:dyDescent="0.3">
      <c r="A129" t="s">
        <v>825</v>
      </c>
      <c r="B129" t="s">
        <v>826</v>
      </c>
      <c r="C129" t="s">
        <v>613</v>
      </c>
      <c r="D129" t="s">
        <v>614</v>
      </c>
      <c r="I129" t="s">
        <v>219</v>
      </c>
      <c r="J129" t="s">
        <v>542</v>
      </c>
      <c r="K129" t="s">
        <v>543</v>
      </c>
      <c r="AD129" t="s">
        <v>825</v>
      </c>
      <c r="AE129" t="s">
        <v>271</v>
      </c>
      <c r="AF129" t="s">
        <v>613</v>
      </c>
      <c r="AG129" t="s">
        <v>614</v>
      </c>
      <c r="AJ129" t="s">
        <v>542</v>
      </c>
      <c r="AK129" t="s">
        <v>543</v>
      </c>
      <c r="AL129" t="s">
        <v>233</v>
      </c>
      <c r="AO129" t="s">
        <v>542</v>
      </c>
      <c r="AP129" t="s">
        <v>543</v>
      </c>
      <c r="AQ129" t="s">
        <v>1109</v>
      </c>
      <c r="AT129" t="s">
        <v>542</v>
      </c>
      <c r="AU129" t="s">
        <v>543</v>
      </c>
      <c r="AV129" t="s">
        <v>269</v>
      </c>
    </row>
    <row r="130" spans="1:48" x14ac:dyDescent="0.3">
      <c r="A130" t="s">
        <v>827</v>
      </c>
      <c r="B130" t="s">
        <v>828</v>
      </c>
      <c r="C130" t="s">
        <v>616</v>
      </c>
      <c r="D130" t="s">
        <v>617</v>
      </c>
      <c r="I130" t="s">
        <v>219</v>
      </c>
      <c r="J130" t="s">
        <v>544</v>
      </c>
      <c r="K130" t="s">
        <v>545</v>
      </c>
      <c r="AD130" t="s">
        <v>827</v>
      </c>
      <c r="AE130" t="s">
        <v>615</v>
      </c>
      <c r="AF130" t="s">
        <v>616</v>
      </c>
      <c r="AG130" t="s">
        <v>617</v>
      </c>
      <c r="AJ130" t="s">
        <v>544</v>
      </c>
      <c r="AK130" t="s">
        <v>545</v>
      </c>
      <c r="AL130" t="s">
        <v>233</v>
      </c>
      <c r="AO130" t="s">
        <v>544</v>
      </c>
      <c r="AP130" t="s">
        <v>545</v>
      </c>
      <c r="AQ130" t="s">
        <v>1109</v>
      </c>
      <c r="AT130" t="s">
        <v>544</v>
      </c>
      <c r="AU130" t="s">
        <v>545</v>
      </c>
      <c r="AV130" t="s">
        <v>269</v>
      </c>
    </row>
    <row r="131" spans="1:48" x14ac:dyDescent="0.3">
      <c r="A131" t="s">
        <v>725</v>
      </c>
      <c r="B131" t="s">
        <v>726</v>
      </c>
      <c r="C131" t="s">
        <v>618</v>
      </c>
      <c r="D131" t="s">
        <v>619</v>
      </c>
      <c r="I131" t="s">
        <v>219</v>
      </c>
      <c r="J131" t="s">
        <v>548</v>
      </c>
      <c r="K131" t="s">
        <v>549</v>
      </c>
      <c r="AD131" t="s">
        <v>725</v>
      </c>
      <c r="AE131" t="s">
        <v>374</v>
      </c>
      <c r="AF131" t="s">
        <v>618</v>
      </c>
      <c r="AG131" t="s">
        <v>619</v>
      </c>
      <c r="AJ131" t="s">
        <v>548</v>
      </c>
      <c r="AK131" t="s">
        <v>549</v>
      </c>
      <c r="AL131" t="s">
        <v>227</v>
      </c>
      <c r="AO131" t="s">
        <v>548</v>
      </c>
      <c r="AP131" t="s">
        <v>549</v>
      </c>
      <c r="AQ131" t="s">
        <v>1107</v>
      </c>
      <c r="AT131" t="s">
        <v>548</v>
      </c>
      <c r="AU131" t="s">
        <v>549</v>
      </c>
      <c r="AV131" t="s">
        <v>253</v>
      </c>
    </row>
    <row r="132" spans="1:48" x14ac:dyDescent="0.3">
      <c r="A132" t="s">
        <v>829</v>
      </c>
      <c r="B132" t="s">
        <v>830</v>
      </c>
      <c r="C132" t="s">
        <v>622</v>
      </c>
      <c r="D132" t="s">
        <v>623</v>
      </c>
      <c r="I132" t="s">
        <v>219</v>
      </c>
      <c r="J132" t="s">
        <v>550</v>
      </c>
      <c r="K132" t="s">
        <v>551</v>
      </c>
      <c r="AD132" t="s">
        <v>829</v>
      </c>
      <c r="AE132" t="s">
        <v>621</v>
      </c>
      <c r="AF132" t="s">
        <v>622</v>
      </c>
      <c r="AG132" t="s">
        <v>623</v>
      </c>
      <c r="AJ132" t="s">
        <v>550</v>
      </c>
      <c r="AK132" t="s">
        <v>551</v>
      </c>
      <c r="AL132" t="s">
        <v>260</v>
      </c>
      <c r="AO132" t="s">
        <v>550</v>
      </c>
      <c r="AP132" t="s">
        <v>551</v>
      </c>
      <c r="AQ132" t="s">
        <v>1113</v>
      </c>
      <c r="AT132" t="s">
        <v>550</v>
      </c>
      <c r="AU132" t="s">
        <v>551</v>
      </c>
      <c r="AV132" t="s">
        <v>308</v>
      </c>
    </row>
    <row r="133" spans="1:48" x14ac:dyDescent="0.3">
      <c r="A133" t="s">
        <v>831</v>
      </c>
      <c r="B133" t="s">
        <v>832</v>
      </c>
      <c r="C133" t="s">
        <v>624</v>
      </c>
      <c r="D133" t="s">
        <v>625</v>
      </c>
      <c r="I133" t="s">
        <v>219</v>
      </c>
      <c r="J133" t="s">
        <v>552</v>
      </c>
      <c r="K133" t="s">
        <v>553</v>
      </c>
      <c r="AD133" t="s">
        <v>831</v>
      </c>
      <c r="AE133" t="s">
        <v>490</v>
      </c>
      <c r="AF133" t="s">
        <v>624</v>
      </c>
      <c r="AG133" t="s">
        <v>625</v>
      </c>
      <c r="AJ133" t="s">
        <v>552</v>
      </c>
      <c r="AK133" t="s">
        <v>553</v>
      </c>
      <c r="AL133" t="s">
        <v>233</v>
      </c>
      <c r="AO133" t="s">
        <v>552</v>
      </c>
      <c r="AP133" t="s">
        <v>553</v>
      </c>
      <c r="AQ133" t="s">
        <v>1111</v>
      </c>
      <c r="AT133" t="s">
        <v>552</v>
      </c>
      <c r="AU133" t="s">
        <v>553</v>
      </c>
      <c r="AV133" t="s">
        <v>290</v>
      </c>
    </row>
    <row r="134" spans="1:48" x14ac:dyDescent="0.3">
      <c r="A134" t="s">
        <v>833</v>
      </c>
      <c r="B134" t="s">
        <v>834</v>
      </c>
      <c r="C134" t="s">
        <v>626</v>
      </c>
      <c r="D134" t="s">
        <v>627</v>
      </c>
      <c r="I134" t="s">
        <v>219</v>
      </c>
      <c r="J134" t="s">
        <v>556</v>
      </c>
      <c r="K134" t="s">
        <v>557</v>
      </c>
      <c r="AD134" t="s">
        <v>833</v>
      </c>
      <c r="AE134" t="s">
        <v>358</v>
      </c>
      <c r="AF134" t="s">
        <v>626</v>
      </c>
      <c r="AG134" t="s">
        <v>627</v>
      </c>
      <c r="AJ134" t="s">
        <v>556</v>
      </c>
      <c r="AK134" t="s">
        <v>557</v>
      </c>
      <c r="AL134" t="s">
        <v>251</v>
      </c>
      <c r="AO134" t="s">
        <v>556</v>
      </c>
      <c r="AP134" t="s">
        <v>557</v>
      </c>
      <c r="AQ134" t="s">
        <v>1114</v>
      </c>
      <c r="AT134" t="s">
        <v>556</v>
      </c>
      <c r="AU134" t="s">
        <v>557</v>
      </c>
      <c r="AV134" t="s">
        <v>297</v>
      </c>
    </row>
    <row r="135" spans="1:48" x14ac:dyDescent="0.3">
      <c r="A135" t="s">
        <v>835</v>
      </c>
      <c r="B135" t="s">
        <v>836</v>
      </c>
      <c r="C135" t="s">
        <v>628</v>
      </c>
      <c r="D135" t="s">
        <v>629</v>
      </c>
      <c r="I135" t="s">
        <v>219</v>
      </c>
      <c r="J135" t="s">
        <v>560</v>
      </c>
      <c r="K135" t="s">
        <v>561</v>
      </c>
      <c r="AD135" t="s">
        <v>835</v>
      </c>
      <c r="AE135" t="s">
        <v>304</v>
      </c>
      <c r="AF135" t="s">
        <v>628</v>
      </c>
      <c r="AG135" t="s">
        <v>629</v>
      </c>
      <c r="AJ135" t="s">
        <v>560</v>
      </c>
      <c r="AK135" t="s">
        <v>561</v>
      </c>
      <c r="AL135" t="s">
        <v>260</v>
      </c>
      <c r="AO135" t="s">
        <v>560</v>
      </c>
      <c r="AP135" t="s">
        <v>561</v>
      </c>
      <c r="AQ135" t="s">
        <v>1113</v>
      </c>
      <c r="AT135" t="s">
        <v>560</v>
      </c>
      <c r="AU135" t="s">
        <v>561</v>
      </c>
      <c r="AV135" t="s">
        <v>308</v>
      </c>
    </row>
    <row r="136" spans="1:48" x14ac:dyDescent="0.3">
      <c r="A136" t="s">
        <v>837</v>
      </c>
      <c r="B136" t="s">
        <v>838</v>
      </c>
      <c r="C136" t="s">
        <v>630</v>
      </c>
      <c r="D136" t="s">
        <v>631</v>
      </c>
      <c r="I136" t="s">
        <v>219</v>
      </c>
      <c r="J136" t="s">
        <v>563</v>
      </c>
      <c r="K136" t="s">
        <v>564</v>
      </c>
      <c r="AD136" t="s">
        <v>837</v>
      </c>
      <c r="AE136" t="s">
        <v>508</v>
      </c>
      <c r="AF136" t="s">
        <v>630</v>
      </c>
      <c r="AG136" t="s">
        <v>631</v>
      </c>
      <c r="AJ136" t="s">
        <v>563</v>
      </c>
      <c r="AK136" t="s">
        <v>564</v>
      </c>
      <c r="AL136" t="s">
        <v>260</v>
      </c>
      <c r="AO136" t="s">
        <v>563</v>
      </c>
      <c r="AP136" t="s">
        <v>564</v>
      </c>
      <c r="AQ136" t="s">
        <v>1113</v>
      </c>
      <c r="AT136" t="s">
        <v>563</v>
      </c>
      <c r="AU136" t="s">
        <v>564</v>
      </c>
      <c r="AV136" t="s">
        <v>308</v>
      </c>
    </row>
    <row r="137" spans="1:48" x14ac:dyDescent="0.3">
      <c r="A137" t="s">
        <v>839</v>
      </c>
      <c r="B137" t="s">
        <v>840</v>
      </c>
      <c r="C137" t="s">
        <v>632</v>
      </c>
      <c r="D137" t="s">
        <v>633</v>
      </c>
      <c r="I137" t="s">
        <v>219</v>
      </c>
      <c r="J137" t="s">
        <v>565</v>
      </c>
      <c r="K137" t="s">
        <v>566</v>
      </c>
      <c r="AD137" t="s">
        <v>839</v>
      </c>
      <c r="AE137" t="s">
        <v>413</v>
      </c>
      <c r="AF137" t="s">
        <v>632</v>
      </c>
      <c r="AG137" t="s">
        <v>633</v>
      </c>
      <c r="AJ137" t="s">
        <v>565</v>
      </c>
      <c r="AK137" t="s">
        <v>566</v>
      </c>
      <c r="AL137" t="s">
        <v>242</v>
      </c>
      <c r="AO137" t="s">
        <v>565</v>
      </c>
      <c r="AP137" t="s">
        <v>566</v>
      </c>
      <c r="AQ137" t="s">
        <v>1112</v>
      </c>
      <c r="AT137" t="s">
        <v>565</v>
      </c>
      <c r="AU137" t="s">
        <v>566</v>
      </c>
      <c r="AV137" t="s">
        <v>318</v>
      </c>
    </row>
    <row r="138" spans="1:48" x14ac:dyDescent="0.3">
      <c r="A138" t="s">
        <v>841</v>
      </c>
      <c r="B138" t="s">
        <v>842</v>
      </c>
      <c r="C138" t="s">
        <v>634</v>
      </c>
      <c r="D138" t="s">
        <v>635</v>
      </c>
      <c r="I138" t="s">
        <v>219</v>
      </c>
      <c r="J138" t="s">
        <v>567</v>
      </c>
      <c r="K138" t="s">
        <v>568</v>
      </c>
      <c r="AD138" t="s">
        <v>841</v>
      </c>
      <c r="AE138" t="s">
        <v>615</v>
      </c>
      <c r="AF138" t="s">
        <v>634</v>
      </c>
      <c r="AG138" t="s">
        <v>635</v>
      </c>
      <c r="AJ138" t="s">
        <v>567</v>
      </c>
      <c r="AK138" t="s">
        <v>568</v>
      </c>
      <c r="AL138" t="s">
        <v>227</v>
      </c>
      <c r="AO138" t="s">
        <v>567</v>
      </c>
      <c r="AP138" t="s">
        <v>568</v>
      </c>
      <c r="AQ138" t="s">
        <v>1106</v>
      </c>
      <c r="AT138" t="s">
        <v>567</v>
      </c>
      <c r="AU138" t="s">
        <v>568</v>
      </c>
      <c r="AV138" t="s">
        <v>235</v>
      </c>
    </row>
    <row r="139" spans="1:48" x14ac:dyDescent="0.3">
      <c r="A139" t="s">
        <v>843</v>
      </c>
      <c r="B139" t="s">
        <v>844</v>
      </c>
      <c r="C139" t="s">
        <v>638</v>
      </c>
      <c r="D139" t="s">
        <v>639</v>
      </c>
      <c r="I139" t="s">
        <v>219</v>
      </c>
      <c r="J139" t="s">
        <v>571</v>
      </c>
      <c r="K139" t="s">
        <v>572</v>
      </c>
      <c r="AD139" t="s">
        <v>843</v>
      </c>
      <c r="AE139" t="s">
        <v>637</v>
      </c>
      <c r="AF139" t="s">
        <v>638</v>
      </c>
      <c r="AG139" t="s">
        <v>639</v>
      </c>
      <c r="AJ139" t="s">
        <v>571</v>
      </c>
      <c r="AK139" t="s">
        <v>572</v>
      </c>
      <c r="AL139" t="s">
        <v>242</v>
      </c>
      <c r="AO139" t="s">
        <v>571</v>
      </c>
      <c r="AP139" t="s">
        <v>572</v>
      </c>
      <c r="AQ139" t="s">
        <v>1112</v>
      </c>
      <c r="AT139" t="s">
        <v>571</v>
      </c>
      <c r="AU139" t="s">
        <v>572</v>
      </c>
      <c r="AV139" t="s">
        <v>318</v>
      </c>
    </row>
    <row r="140" spans="1:48" x14ac:dyDescent="0.3">
      <c r="A140" t="s">
        <v>747</v>
      </c>
      <c r="B140" t="s">
        <v>748</v>
      </c>
      <c r="C140" t="s">
        <v>640</v>
      </c>
      <c r="D140" t="s">
        <v>641</v>
      </c>
      <c r="I140" t="s">
        <v>219</v>
      </c>
      <c r="J140" t="s">
        <v>573</v>
      </c>
      <c r="K140" t="s">
        <v>574</v>
      </c>
      <c r="AD140" t="s">
        <v>747</v>
      </c>
      <c r="AE140" t="s">
        <v>225</v>
      </c>
      <c r="AF140" t="s">
        <v>640</v>
      </c>
      <c r="AG140" t="s">
        <v>641</v>
      </c>
      <c r="AJ140" t="s">
        <v>573</v>
      </c>
      <c r="AK140" t="s">
        <v>574</v>
      </c>
      <c r="AL140" t="s">
        <v>227</v>
      </c>
      <c r="AO140" t="s">
        <v>573</v>
      </c>
      <c r="AP140" t="s">
        <v>574</v>
      </c>
      <c r="AQ140" t="s">
        <v>1107</v>
      </c>
      <c r="AT140" t="s">
        <v>573</v>
      </c>
      <c r="AU140" t="s">
        <v>574</v>
      </c>
      <c r="AV140" t="s">
        <v>253</v>
      </c>
    </row>
    <row r="141" spans="1:48" x14ac:dyDescent="0.3">
      <c r="A141" t="s">
        <v>642</v>
      </c>
      <c r="B141" t="s">
        <v>643</v>
      </c>
      <c r="C141" t="s">
        <v>644</v>
      </c>
      <c r="D141" t="s">
        <v>645</v>
      </c>
      <c r="I141" t="s">
        <v>219</v>
      </c>
      <c r="J141" t="s">
        <v>575</v>
      </c>
      <c r="K141" t="s">
        <v>576</v>
      </c>
      <c r="AD141" t="s">
        <v>642</v>
      </c>
      <c r="AE141" t="s">
        <v>643</v>
      </c>
      <c r="AF141" t="s">
        <v>644</v>
      </c>
      <c r="AG141" t="s">
        <v>645</v>
      </c>
      <c r="AJ141" t="s">
        <v>575</v>
      </c>
      <c r="AK141" t="s">
        <v>576</v>
      </c>
      <c r="AL141" t="s">
        <v>227</v>
      </c>
      <c r="AO141" t="s">
        <v>575</v>
      </c>
      <c r="AP141" t="s">
        <v>576</v>
      </c>
      <c r="AQ141" t="s">
        <v>1108</v>
      </c>
      <c r="AT141" t="s">
        <v>575</v>
      </c>
      <c r="AU141" t="s">
        <v>576</v>
      </c>
      <c r="AV141" t="s">
        <v>216</v>
      </c>
    </row>
    <row r="142" spans="1:48" x14ac:dyDescent="0.3">
      <c r="A142" t="s">
        <v>845</v>
      </c>
      <c r="B142" t="s">
        <v>846</v>
      </c>
      <c r="C142" t="s">
        <v>646</v>
      </c>
      <c r="D142" t="s">
        <v>647</v>
      </c>
      <c r="I142" t="s">
        <v>219</v>
      </c>
      <c r="J142" t="s">
        <v>577</v>
      </c>
      <c r="K142" t="s">
        <v>578</v>
      </c>
      <c r="AD142" t="s">
        <v>845</v>
      </c>
      <c r="AE142" t="s">
        <v>350</v>
      </c>
      <c r="AF142" t="s">
        <v>646</v>
      </c>
      <c r="AG142" t="s">
        <v>647</v>
      </c>
      <c r="AJ142" t="s">
        <v>577</v>
      </c>
      <c r="AK142" t="s">
        <v>578</v>
      </c>
      <c r="AL142" t="s">
        <v>233</v>
      </c>
      <c r="AO142" t="s">
        <v>577</v>
      </c>
      <c r="AP142" t="s">
        <v>578</v>
      </c>
      <c r="AQ142" t="s">
        <v>1109</v>
      </c>
      <c r="AT142" t="s">
        <v>577</v>
      </c>
      <c r="AU142" t="s">
        <v>578</v>
      </c>
      <c r="AV142" t="s">
        <v>282</v>
      </c>
    </row>
    <row r="143" spans="1:48" x14ac:dyDescent="0.3">
      <c r="A143" t="s">
        <v>847</v>
      </c>
      <c r="B143" t="s">
        <v>848</v>
      </c>
      <c r="C143" t="s">
        <v>648</v>
      </c>
      <c r="D143" t="s">
        <v>649</v>
      </c>
      <c r="I143" t="s">
        <v>219</v>
      </c>
      <c r="J143" t="s">
        <v>579</v>
      </c>
      <c r="K143" t="s">
        <v>580</v>
      </c>
      <c r="AD143" t="s">
        <v>847</v>
      </c>
      <c r="AE143" t="s">
        <v>615</v>
      </c>
      <c r="AF143" t="s">
        <v>648</v>
      </c>
      <c r="AG143" t="s">
        <v>649</v>
      </c>
      <c r="AJ143" t="s">
        <v>579</v>
      </c>
      <c r="AK143" t="s">
        <v>580</v>
      </c>
      <c r="AL143" t="s">
        <v>227</v>
      </c>
      <c r="AO143" t="s">
        <v>579</v>
      </c>
      <c r="AP143" t="s">
        <v>580</v>
      </c>
      <c r="AQ143" t="s">
        <v>1107</v>
      </c>
      <c r="AT143" t="s">
        <v>579</v>
      </c>
      <c r="AU143" t="s">
        <v>580</v>
      </c>
      <c r="AV143" t="s">
        <v>253</v>
      </c>
    </row>
    <row r="144" spans="1:48" x14ac:dyDescent="0.3">
      <c r="A144" t="s">
        <v>849</v>
      </c>
      <c r="B144" t="s">
        <v>850</v>
      </c>
      <c r="C144" t="s">
        <v>650</v>
      </c>
      <c r="D144" t="s">
        <v>651</v>
      </c>
      <c r="I144" t="s">
        <v>219</v>
      </c>
      <c r="J144" t="s">
        <v>581</v>
      </c>
      <c r="K144" t="s">
        <v>582</v>
      </c>
      <c r="AD144" t="s">
        <v>849</v>
      </c>
      <c r="AE144" t="s">
        <v>238</v>
      </c>
      <c r="AF144" t="s">
        <v>650</v>
      </c>
      <c r="AG144" t="s">
        <v>651</v>
      </c>
      <c r="AJ144" t="s">
        <v>581</v>
      </c>
      <c r="AK144" t="s">
        <v>582</v>
      </c>
      <c r="AL144" t="s">
        <v>233</v>
      </c>
      <c r="AO144" t="s">
        <v>581</v>
      </c>
      <c r="AP144" t="s">
        <v>582</v>
      </c>
      <c r="AQ144" t="s">
        <v>1110</v>
      </c>
      <c r="AT144" t="s">
        <v>581</v>
      </c>
      <c r="AU144" t="s">
        <v>582</v>
      </c>
      <c r="AV144" t="s">
        <v>275</v>
      </c>
    </row>
    <row r="145" spans="1:48" x14ac:dyDescent="0.3">
      <c r="A145" t="s">
        <v>851</v>
      </c>
      <c r="B145" t="s">
        <v>852</v>
      </c>
      <c r="C145" t="s">
        <v>652</v>
      </c>
      <c r="D145" t="s">
        <v>653</v>
      </c>
      <c r="I145" t="s">
        <v>219</v>
      </c>
      <c r="J145" t="s">
        <v>583</v>
      </c>
      <c r="K145" t="s">
        <v>584</v>
      </c>
      <c r="AD145" t="s">
        <v>851</v>
      </c>
      <c r="AE145" t="s">
        <v>271</v>
      </c>
      <c r="AF145" t="s">
        <v>652</v>
      </c>
      <c r="AG145" t="s">
        <v>653</v>
      </c>
      <c r="AJ145" t="s">
        <v>583</v>
      </c>
      <c r="AK145" t="s">
        <v>584</v>
      </c>
      <c r="AL145" t="s">
        <v>227</v>
      </c>
      <c r="AO145" t="s">
        <v>583</v>
      </c>
      <c r="AP145" t="s">
        <v>584</v>
      </c>
      <c r="AQ145" t="s">
        <v>1107</v>
      </c>
      <c r="AT145" t="s">
        <v>583</v>
      </c>
      <c r="AU145" t="s">
        <v>584</v>
      </c>
      <c r="AV145" t="s">
        <v>244</v>
      </c>
    </row>
    <row r="146" spans="1:48" x14ac:dyDescent="0.3">
      <c r="A146" t="s">
        <v>853</v>
      </c>
      <c r="B146" t="s">
        <v>854</v>
      </c>
      <c r="C146" t="s">
        <v>656</v>
      </c>
      <c r="D146" t="s">
        <v>657</v>
      </c>
      <c r="I146" t="s">
        <v>219</v>
      </c>
      <c r="J146" t="s">
        <v>585</v>
      </c>
      <c r="K146" t="s">
        <v>586</v>
      </c>
      <c r="AD146" t="s">
        <v>853</v>
      </c>
      <c r="AE146" t="s">
        <v>655</v>
      </c>
      <c r="AF146" t="s">
        <v>656</v>
      </c>
      <c r="AG146" t="s">
        <v>657</v>
      </c>
      <c r="AJ146" t="s">
        <v>585</v>
      </c>
      <c r="AK146" t="s">
        <v>586</v>
      </c>
      <c r="AL146" t="s">
        <v>227</v>
      </c>
      <c r="AO146" t="s">
        <v>585</v>
      </c>
      <c r="AP146" t="s">
        <v>586</v>
      </c>
      <c r="AQ146" t="s">
        <v>1108</v>
      </c>
      <c r="AT146" t="s">
        <v>585</v>
      </c>
      <c r="AU146" t="s">
        <v>586</v>
      </c>
      <c r="AV146" t="s">
        <v>216</v>
      </c>
    </row>
    <row r="147" spans="1:48" x14ac:dyDescent="0.3">
      <c r="A147" t="s">
        <v>855</v>
      </c>
      <c r="B147" t="s">
        <v>856</v>
      </c>
      <c r="C147" t="s">
        <v>658</v>
      </c>
      <c r="D147" t="s">
        <v>659</v>
      </c>
      <c r="I147" t="s">
        <v>219</v>
      </c>
      <c r="J147" t="s">
        <v>589</v>
      </c>
      <c r="K147" t="s">
        <v>590</v>
      </c>
      <c r="AD147" t="s">
        <v>855</v>
      </c>
      <c r="AE147" t="s">
        <v>470</v>
      </c>
      <c r="AF147" t="s">
        <v>658</v>
      </c>
      <c r="AG147" t="s">
        <v>659</v>
      </c>
      <c r="AJ147" t="s">
        <v>589</v>
      </c>
      <c r="AK147" t="s">
        <v>590</v>
      </c>
      <c r="AL147" t="s">
        <v>233</v>
      </c>
      <c r="AO147" t="s">
        <v>589</v>
      </c>
      <c r="AP147" t="s">
        <v>590</v>
      </c>
      <c r="AQ147" t="s">
        <v>1110</v>
      </c>
      <c r="AT147" t="s">
        <v>589</v>
      </c>
      <c r="AU147" t="s">
        <v>590</v>
      </c>
      <c r="AV147" t="s">
        <v>269</v>
      </c>
    </row>
    <row r="148" spans="1:48" x14ac:dyDescent="0.3">
      <c r="A148" t="s">
        <v>857</v>
      </c>
      <c r="B148" t="s">
        <v>858</v>
      </c>
      <c r="C148" t="s">
        <v>660</v>
      </c>
      <c r="D148" t="s">
        <v>661</v>
      </c>
      <c r="I148" t="s">
        <v>219</v>
      </c>
      <c r="J148" t="s">
        <v>591</v>
      </c>
      <c r="K148" t="s">
        <v>592</v>
      </c>
      <c r="AD148" t="s">
        <v>857</v>
      </c>
      <c r="AE148" t="s">
        <v>421</v>
      </c>
      <c r="AF148" t="s">
        <v>660</v>
      </c>
      <c r="AG148" t="s">
        <v>661</v>
      </c>
      <c r="AJ148" t="s">
        <v>591</v>
      </c>
      <c r="AK148" t="s">
        <v>592</v>
      </c>
      <c r="AL148" t="s">
        <v>260</v>
      </c>
      <c r="AO148" t="s">
        <v>591</v>
      </c>
      <c r="AP148" t="s">
        <v>592</v>
      </c>
      <c r="AQ148" t="s">
        <v>1113</v>
      </c>
      <c r="AT148" t="s">
        <v>591</v>
      </c>
      <c r="AU148" t="s">
        <v>592</v>
      </c>
      <c r="AV148" t="s">
        <v>308</v>
      </c>
    </row>
    <row r="149" spans="1:48" x14ac:dyDescent="0.3">
      <c r="A149" t="s">
        <v>859</v>
      </c>
      <c r="B149" t="s">
        <v>860</v>
      </c>
      <c r="C149" t="s">
        <v>662</v>
      </c>
      <c r="D149" t="s">
        <v>663</v>
      </c>
      <c r="I149" t="s">
        <v>219</v>
      </c>
      <c r="J149" t="s">
        <v>593</v>
      </c>
      <c r="K149" t="s">
        <v>594</v>
      </c>
      <c r="AD149" t="s">
        <v>859</v>
      </c>
      <c r="AE149" t="s">
        <v>271</v>
      </c>
      <c r="AF149" t="s">
        <v>662</v>
      </c>
      <c r="AG149" t="s">
        <v>663</v>
      </c>
      <c r="AJ149" t="s">
        <v>593</v>
      </c>
      <c r="AK149" t="s">
        <v>594</v>
      </c>
      <c r="AL149" t="s">
        <v>233</v>
      </c>
      <c r="AO149" t="s">
        <v>593</v>
      </c>
      <c r="AP149" t="s">
        <v>594</v>
      </c>
      <c r="AQ149" t="s">
        <v>1110</v>
      </c>
      <c r="AT149" t="s">
        <v>593</v>
      </c>
      <c r="AU149" t="s">
        <v>594</v>
      </c>
      <c r="AV149" t="s">
        <v>275</v>
      </c>
    </row>
    <row r="150" spans="1:48" x14ac:dyDescent="0.3">
      <c r="A150" t="s">
        <v>741</v>
      </c>
      <c r="B150" t="s">
        <v>742</v>
      </c>
      <c r="C150" t="s">
        <v>665</v>
      </c>
      <c r="D150" t="s">
        <v>666</v>
      </c>
      <c r="I150" t="s">
        <v>219</v>
      </c>
      <c r="J150" t="s">
        <v>595</v>
      </c>
      <c r="K150" t="s">
        <v>596</v>
      </c>
      <c r="AD150" t="s">
        <v>741</v>
      </c>
      <c r="AE150" t="s">
        <v>664</v>
      </c>
      <c r="AF150" t="s">
        <v>665</v>
      </c>
      <c r="AG150" t="s">
        <v>666</v>
      </c>
      <c r="AJ150" t="s">
        <v>595</v>
      </c>
      <c r="AK150" t="s">
        <v>596</v>
      </c>
      <c r="AL150" t="s">
        <v>251</v>
      </c>
      <c r="AO150" t="s">
        <v>595</v>
      </c>
      <c r="AP150" t="s">
        <v>596</v>
      </c>
      <c r="AQ150" t="s">
        <v>1114</v>
      </c>
      <c r="AT150" t="s">
        <v>595</v>
      </c>
      <c r="AU150" t="s">
        <v>596</v>
      </c>
      <c r="AV150" t="s">
        <v>297</v>
      </c>
    </row>
    <row r="151" spans="1:48" x14ac:dyDescent="0.3">
      <c r="A151" t="s">
        <v>861</v>
      </c>
      <c r="B151" t="s">
        <v>862</v>
      </c>
      <c r="C151" t="s">
        <v>667</v>
      </c>
      <c r="D151" t="s">
        <v>668</v>
      </c>
      <c r="I151" t="s">
        <v>219</v>
      </c>
      <c r="J151" t="s">
        <v>597</v>
      </c>
      <c r="K151" t="s">
        <v>598</v>
      </c>
      <c r="AD151" t="s">
        <v>861</v>
      </c>
      <c r="AE151" t="s">
        <v>320</v>
      </c>
      <c r="AF151" t="s">
        <v>667</v>
      </c>
      <c r="AG151" t="s">
        <v>668</v>
      </c>
      <c r="AJ151" t="s">
        <v>597</v>
      </c>
      <c r="AK151" t="s">
        <v>598</v>
      </c>
      <c r="AL151" t="s">
        <v>251</v>
      </c>
      <c r="AO151" t="s">
        <v>597</v>
      </c>
      <c r="AP151" t="s">
        <v>598</v>
      </c>
      <c r="AQ151" t="s">
        <v>1114</v>
      </c>
      <c r="AT151" t="s">
        <v>597</v>
      </c>
      <c r="AU151" t="s">
        <v>598</v>
      </c>
      <c r="AV151" t="s">
        <v>303</v>
      </c>
    </row>
    <row r="152" spans="1:48" x14ac:dyDescent="0.3">
      <c r="A152" t="s">
        <v>469</v>
      </c>
      <c r="B152" t="s">
        <v>470</v>
      </c>
      <c r="C152" t="s">
        <v>669</v>
      </c>
      <c r="D152" t="s">
        <v>670</v>
      </c>
      <c r="I152" t="s">
        <v>219</v>
      </c>
      <c r="J152" t="s">
        <v>599</v>
      </c>
      <c r="K152" t="s">
        <v>600</v>
      </c>
      <c r="AD152" t="s">
        <v>469</v>
      </c>
      <c r="AE152" t="s">
        <v>394</v>
      </c>
      <c r="AF152" t="s">
        <v>669</v>
      </c>
      <c r="AG152" t="s">
        <v>670</v>
      </c>
      <c r="AJ152" t="s">
        <v>599</v>
      </c>
      <c r="AK152" t="s">
        <v>600</v>
      </c>
      <c r="AL152" t="s">
        <v>227</v>
      </c>
      <c r="AO152" t="s">
        <v>599</v>
      </c>
      <c r="AP152" t="s">
        <v>600</v>
      </c>
      <c r="AQ152" t="s">
        <v>1106</v>
      </c>
      <c r="AT152" t="s">
        <v>599</v>
      </c>
      <c r="AU152" t="s">
        <v>600</v>
      </c>
      <c r="AV152" t="s">
        <v>235</v>
      </c>
    </row>
    <row r="153" spans="1:48" x14ac:dyDescent="0.3">
      <c r="A153" t="s">
        <v>863</v>
      </c>
      <c r="B153" t="s">
        <v>864</v>
      </c>
      <c r="C153" t="s">
        <v>671</v>
      </c>
      <c r="D153" t="s">
        <v>672</v>
      </c>
      <c r="I153" t="s">
        <v>219</v>
      </c>
      <c r="J153" t="s">
        <v>603</v>
      </c>
      <c r="K153" t="s">
        <v>604</v>
      </c>
      <c r="AD153" t="s">
        <v>863</v>
      </c>
      <c r="AE153" t="s">
        <v>293</v>
      </c>
      <c r="AF153" t="s">
        <v>671</v>
      </c>
      <c r="AG153" t="s">
        <v>672</v>
      </c>
      <c r="AJ153" t="s">
        <v>603</v>
      </c>
      <c r="AK153" t="s">
        <v>604</v>
      </c>
      <c r="AL153" t="s">
        <v>260</v>
      </c>
      <c r="AO153" t="s">
        <v>603</v>
      </c>
      <c r="AP153" t="s">
        <v>604</v>
      </c>
      <c r="AQ153" t="s">
        <v>1113</v>
      </c>
      <c r="AT153" t="s">
        <v>603</v>
      </c>
      <c r="AU153" t="s">
        <v>604</v>
      </c>
      <c r="AV153" t="s">
        <v>308</v>
      </c>
    </row>
    <row r="154" spans="1:48" x14ac:dyDescent="0.3">
      <c r="A154" t="s">
        <v>865</v>
      </c>
      <c r="B154" t="s">
        <v>866</v>
      </c>
      <c r="C154" t="s">
        <v>673</v>
      </c>
      <c r="D154" t="s">
        <v>674</v>
      </c>
      <c r="I154" t="s">
        <v>219</v>
      </c>
      <c r="J154" t="s">
        <v>607</v>
      </c>
      <c r="K154" t="s">
        <v>608</v>
      </c>
      <c r="AD154" t="s">
        <v>865</v>
      </c>
      <c r="AE154" t="s">
        <v>247</v>
      </c>
      <c r="AF154" t="s">
        <v>673</v>
      </c>
      <c r="AG154" t="s">
        <v>674</v>
      </c>
      <c r="AJ154" t="s">
        <v>607</v>
      </c>
      <c r="AK154" t="s">
        <v>608</v>
      </c>
      <c r="AL154" t="s">
        <v>233</v>
      </c>
      <c r="AO154" t="s">
        <v>607</v>
      </c>
      <c r="AP154" t="s">
        <v>608</v>
      </c>
      <c r="AQ154" t="s">
        <v>1111</v>
      </c>
      <c r="AT154" t="s">
        <v>607</v>
      </c>
      <c r="AU154" t="s">
        <v>608</v>
      </c>
      <c r="AV154" t="s">
        <v>290</v>
      </c>
    </row>
    <row r="155" spans="1:48" x14ac:dyDescent="0.3">
      <c r="A155" t="s">
        <v>696</v>
      </c>
      <c r="B155" t="s">
        <v>697</v>
      </c>
      <c r="C155" t="s">
        <v>675</v>
      </c>
      <c r="D155" t="s">
        <v>676</v>
      </c>
      <c r="I155" t="s">
        <v>219</v>
      </c>
      <c r="J155" t="s">
        <v>609</v>
      </c>
      <c r="K155" t="s">
        <v>610</v>
      </c>
      <c r="AD155" t="s">
        <v>696</v>
      </c>
      <c r="AE155" t="s">
        <v>304</v>
      </c>
      <c r="AF155" t="s">
        <v>675</v>
      </c>
      <c r="AG155" t="s">
        <v>676</v>
      </c>
      <c r="AJ155" t="s">
        <v>609</v>
      </c>
      <c r="AK155" t="s">
        <v>610</v>
      </c>
      <c r="AL155" t="s">
        <v>242</v>
      </c>
      <c r="AO155" t="s">
        <v>609</v>
      </c>
      <c r="AP155" t="s">
        <v>610</v>
      </c>
      <c r="AQ155" t="s">
        <v>1112</v>
      </c>
      <c r="AT155" t="s">
        <v>609</v>
      </c>
      <c r="AU155" t="s">
        <v>610</v>
      </c>
      <c r="AV155" t="s">
        <v>318</v>
      </c>
    </row>
    <row r="156" spans="1:48" x14ac:dyDescent="0.3">
      <c r="A156" t="s">
        <v>735</v>
      </c>
      <c r="B156" t="s">
        <v>736</v>
      </c>
      <c r="C156" t="s">
        <v>679</v>
      </c>
      <c r="D156" t="s">
        <v>680</v>
      </c>
      <c r="I156" t="s">
        <v>219</v>
      </c>
      <c r="J156" t="s">
        <v>611</v>
      </c>
      <c r="K156" t="s">
        <v>612</v>
      </c>
      <c r="AD156" t="s">
        <v>735</v>
      </c>
      <c r="AE156" t="s">
        <v>678</v>
      </c>
      <c r="AF156" t="s">
        <v>679</v>
      </c>
      <c r="AG156" t="s">
        <v>680</v>
      </c>
      <c r="AJ156" t="s">
        <v>611</v>
      </c>
      <c r="AK156" t="s">
        <v>612</v>
      </c>
      <c r="AL156" t="s">
        <v>227</v>
      </c>
      <c r="AO156" t="s">
        <v>611</v>
      </c>
      <c r="AP156" t="s">
        <v>612</v>
      </c>
      <c r="AQ156" t="s">
        <v>1107</v>
      </c>
      <c r="AT156" t="s">
        <v>611</v>
      </c>
      <c r="AU156" t="s">
        <v>612</v>
      </c>
      <c r="AV156" t="s">
        <v>244</v>
      </c>
    </row>
    <row r="157" spans="1:48" x14ac:dyDescent="0.3">
      <c r="A157" t="s">
        <v>741</v>
      </c>
      <c r="B157" t="s">
        <v>742</v>
      </c>
      <c r="C157" t="s">
        <v>681</v>
      </c>
      <c r="D157" t="s">
        <v>682</v>
      </c>
      <c r="I157" t="s">
        <v>219</v>
      </c>
      <c r="J157" t="s">
        <v>613</v>
      </c>
      <c r="K157" t="s">
        <v>614</v>
      </c>
      <c r="AD157" t="s">
        <v>741</v>
      </c>
      <c r="AE157" t="s">
        <v>304</v>
      </c>
      <c r="AF157" t="s">
        <v>681</v>
      </c>
      <c r="AG157" t="s">
        <v>682</v>
      </c>
      <c r="AJ157" t="s">
        <v>613</v>
      </c>
      <c r="AK157" t="s">
        <v>614</v>
      </c>
      <c r="AL157" t="s">
        <v>233</v>
      </c>
      <c r="AO157" t="s">
        <v>613</v>
      </c>
      <c r="AP157" t="s">
        <v>614</v>
      </c>
      <c r="AQ157" t="s">
        <v>1110</v>
      </c>
      <c r="AT157" t="s">
        <v>613</v>
      </c>
      <c r="AU157" t="s">
        <v>614</v>
      </c>
      <c r="AV157" t="s">
        <v>269</v>
      </c>
    </row>
    <row r="158" spans="1:48" x14ac:dyDescent="0.3">
      <c r="A158" t="s">
        <v>867</v>
      </c>
      <c r="B158" t="s">
        <v>868</v>
      </c>
      <c r="C158" t="s">
        <v>685</v>
      </c>
      <c r="D158" t="s">
        <v>686</v>
      </c>
      <c r="I158" t="s">
        <v>219</v>
      </c>
      <c r="J158" t="s">
        <v>616</v>
      </c>
      <c r="K158" t="s">
        <v>617</v>
      </c>
      <c r="AD158" t="s">
        <v>867</v>
      </c>
      <c r="AE158" t="s">
        <v>684</v>
      </c>
      <c r="AF158" t="s">
        <v>685</v>
      </c>
      <c r="AG158" t="s">
        <v>686</v>
      </c>
      <c r="AJ158" t="s">
        <v>616</v>
      </c>
      <c r="AK158" t="s">
        <v>617</v>
      </c>
      <c r="AL158" t="s">
        <v>227</v>
      </c>
      <c r="AO158" t="s">
        <v>616</v>
      </c>
      <c r="AP158" t="s">
        <v>617</v>
      </c>
      <c r="AQ158" t="s">
        <v>1107</v>
      </c>
      <c r="AT158" t="s">
        <v>616</v>
      </c>
      <c r="AU158" t="s">
        <v>617</v>
      </c>
      <c r="AV158" t="s">
        <v>253</v>
      </c>
    </row>
    <row r="159" spans="1:48" x14ac:dyDescent="0.3">
      <c r="A159" t="s">
        <v>869</v>
      </c>
      <c r="B159" t="s">
        <v>870</v>
      </c>
      <c r="C159" t="s">
        <v>687</v>
      </c>
      <c r="D159" t="s">
        <v>688</v>
      </c>
      <c r="I159" t="s">
        <v>219</v>
      </c>
      <c r="J159" t="s">
        <v>618</v>
      </c>
      <c r="K159" t="s">
        <v>619</v>
      </c>
      <c r="AD159" t="s">
        <v>869</v>
      </c>
      <c r="AE159" t="s">
        <v>271</v>
      </c>
      <c r="AF159" t="s">
        <v>687</v>
      </c>
      <c r="AG159" t="s">
        <v>688</v>
      </c>
      <c r="AJ159" t="s">
        <v>618</v>
      </c>
      <c r="AK159" t="s">
        <v>619</v>
      </c>
      <c r="AL159" t="s">
        <v>227</v>
      </c>
      <c r="AO159" t="s">
        <v>618</v>
      </c>
      <c r="AP159" t="s">
        <v>619</v>
      </c>
      <c r="AQ159" t="s">
        <v>1106</v>
      </c>
      <c r="AT159" t="s">
        <v>618</v>
      </c>
      <c r="AU159" t="s">
        <v>619</v>
      </c>
      <c r="AV159" t="s">
        <v>235</v>
      </c>
    </row>
    <row r="160" spans="1:48" x14ac:dyDescent="0.3">
      <c r="A160" t="s">
        <v>733</v>
      </c>
      <c r="B160" t="s">
        <v>734</v>
      </c>
      <c r="C160" t="s">
        <v>691</v>
      </c>
      <c r="D160" t="s">
        <v>692</v>
      </c>
      <c r="I160" t="s">
        <v>219</v>
      </c>
      <c r="J160" t="s">
        <v>622</v>
      </c>
      <c r="K160" t="s">
        <v>623</v>
      </c>
      <c r="AD160" t="s">
        <v>733</v>
      </c>
      <c r="AE160" t="s">
        <v>690</v>
      </c>
      <c r="AF160" t="s">
        <v>691</v>
      </c>
      <c r="AG160" t="s">
        <v>692</v>
      </c>
      <c r="AJ160" t="s">
        <v>622</v>
      </c>
      <c r="AK160" t="s">
        <v>623</v>
      </c>
      <c r="AL160" t="s">
        <v>233</v>
      </c>
      <c r="AO160" t="s">
        <v>622</v>
      </c>
      <c r="AP160" t="s">
        <v>623</v>
      </c>
      <c r="AQ160" t="s">
        <v>1110</v>
      </c>
      <c r="AT160" t="s">
        <v>622</v>
      </c>
      <c r="AU160" t="s">
        <v>623</v>
      </c>
      <c r="AV160" t="s">
        <v>269</v>
      </c>
    </row>
    <row r="161" spans="9:48" x14ac:dyDescent="0.3">
      <c r="I161" t="s">
        <v>219</v>
      </c>
      <c r="J161" t="s">
        <v>624</v>
      </c>
      <c r="K161" t="s">
        <v>625</v>
      </c>
      <c r="AJ161" t="s">
        <v>624</v>
      </c>
      <c r="AK161" t="s">
        <v>625</v>
      </c>
      <c r="AL161" t="s">
        <v>233</v>
      </c>
      <c r="AO161" t="s">
        <v>624</v>
      </c>
      <c r="AP161" t="s">
        <v>625</v>
      </c>
      <c r="AQ161" t="s">
        <v>1111</v>
      </c>
      <c r="AT161" t="s">
        <v>624</v>
      </c>
      <c r="AU161" t="s">
        <v>625</v>
      </c>
      <c r="AV161" t="s">
        <v>290</v>
      </c>
    </row>
    <row r="162" spans="9:48" x14ac:dyDescent="0.3">
      <c r="I162" t="s">
        <v>219</v>
      </c>
      <c r="J162" t="s">
        <v>626</v>
      </c>
      <c r="K162" t="s">
        <v>627</v>
      </c>
      <c r="AJ162" t="s">
        <v>626</v>
      </c>
      <c r="AK162" t="s">
        <v>627</v>
      </c>
      <c r="AL162" t="s">
        <v>227</v>
      </c>
      <c r="AO162" t="s">
        <v>626</v>
      </c>
      <c r="AP162" t="s">
        <v>627</v>
      </c>
      <c r="AQ162" t="s">
        <v>1106</v>
      </c>
      <c r="AT162" t="s">
        <v>626</v>
      </c>
      <c r="AU162" t="s">
        <v>627</v>
      </c>
      <c r="AV162" t="s">
        <v>235</v>
      </c>
    </row>
    <row r="163" spans="9:48" x14ac:dyDescent="0.3">
      <c r="I163" t="s">
        <v>219</v>
      </c>
      <c r="J163" t="s">
        <v>628</v>
      </c>
      <c r="K163" t="s">
        <v>629</v>
      </c>
      <c r="AJ163" t="s">
        <v>628</v>
      </c>
      <c r="AK163" t="s">
        <v>629</v>
      </c>
      <c r="AL163" t="s">
        <v>260</v>
      </c>
      <c r="AO163" t="s">
        <v>628</v>
      </c>
      <c r="AP163" t="s">
        <v>629</v>
      </c>
      <c r="AQ163" t="s">
        <v>1113</v>
      </c>
      <c r="AT163" t="s">
        <v>628</v>
      </c>
      <c r="AU163" t="s">
        <v>629</v>
      </c>
      <c r="AV163" t="s">
        <v>314</v>
      </c>
    </row>
    <row r="164" spans="9:48" x14ac:dyDescent="0.3">
      <c r="I164" t="s">
        <v>219</v>
      </c>
      <c r="J164" t="s">
        <v>630</v>
      </c>
      <c r="K164" t="s">
        <v>631</v>
      </c>
      <c r="AJ164" t="s">
        <v>630</v>
      </c>
      <c r="AK164" t="s">
        <v>631</v>
      </c>
      <c r="AL164" t="s">
        <v>242</v>
      </c>
      <c r="AO164" t="s">
        <v>630</v>
      </c>
      <c r="AP164" t="s">
        <v>631</v>
      </c>
      <c r="AQ164" t="s">
        <v>1112</v>
      </c>
      <c r="AT164" t="s">
        <v>630</v>
      </c>
      <c r="AU164" t="s">
        <v>631</v>
      </c>
      <c r="AV164" t="s">
        <v>318</v>
      </c>
    </row>
    <row r="165" spans="9:48" x14ac:dyDescent="0.3">
      <c r="I165" t="s">
        <v>219</v>
      </c>
      <c r="J165" t="s">
        <v>632</v>
      </c>
      <c r="K165" t="s">
        <v>633</v>
      </c>
      <c r="AJ165" t="s">
        <v>632</v>
      </c>
      <c r="AK165" t="s">
        <v>633</v>
      </c>
      <c r="AL165" t="s">
        <v>251</v>
      </c>
      <c r="AO165" t="s">
        <v>632</v>
      </c>
      <c r="AP165" t="s">
        <v>633</v>
      </c>
      <c r="AQ165" t="s">
        <v>1114</v>
      </c>
      <c r="AT165" t="s">
        <v>632</v>
      </c>
      <c r="AU165" t="s">
        <v>633</v>
      </c>
      <c r="AV165" t="s">
        <v>303</v>
      </c>
    </row>
    <row r="166" spans="9:48" x14ac:dyDescent="0.3">
      <c r="I166" t="s">
        <v>219</v>
      </c>
      <c r="J166" t="s">
        <v>634</v>
      </c>
      <c r="K166" t="s">
        <v>635</v>
      </c>
      <c r="AJ166" t="s">
        <v>634</v>
      </c>
      <c r="AK166" t="s">
        <v>635</v>
      </c>
      <c r="AL166" t="s">
        <v>227</v>
      </c>
      <c r="AO166" t="s">
        <v>634</v>
      </c>
      <c r="AP166" t="s">
        <v>635</v>
      </c>
      <c r="AQ166" t="s">
        <v>1107</v>
      </c>
      <c r="AT166" t="s">
        <v>634</v>
      </c>
      <c r="AU166" t="s">
        <v>635</v>
      </c>
      <c r="AV166" t="s">
        <v>253</v>
      </c>
    </row>
    <row r="167" spans="9:48" x14ac:dyDescent="0.3">
      <c r="I167" t="s">
        <v>219</v>
      </c>
      <c r="J167" t="s">
        <v>638</v>
      </c>
      <c r="K167" t="s">
        <v>639</v>
      </c>
      <c r="AJ167" t="s">
        <v>638</v>
      </c>
      <c r="AK167" t="s">
        <v>639</v>
      </c>
      <c r="AL167" t="s">
        <v>233</v>
      </c>
      <c r="AO167" t="s">
        <v>638</v>
      </c>
      <c r="AP167" t="s">
        <v>639</v>
      </c>
      <c r="AQ167" t="s">
        <v>1110</v>
      </c>
      <c r="AT167" t="s">
        <v>638</v>
      </c>
      <c r="AU167" t="s">
        <v>639</v>
      </c>
      <c r="AV167" t="s">
        <v>269</v>
      </c>
    </row>
    <row r="168" spans="9:48" x14ac:dyDescent="0.3">
      <c r="I168" t="s">
        <v>219</v>
      </c>
      <c r="J168" t="s">
        <v>640</v>
      </c>
      <c r="K168" t="s">
        <v>641</v>
      </c>
      <c r="AJ168" t="s">
        <v>640</v>
      </c>
      <c r="AK168" t="s">
        <v>641</v>
      </c>
      <c r="AL168" t="s">
        <v>233</v>
      </c>
      <c r="AO168" t="s">
        <v>640</v>
      </c>
      <c r="AP168" t="s">
        <v>641</v>
      </c>
      <c r="AQ168" t="s">
        <v>1111</v>
      </c>
      <c r="AT168" t="s">
        <v>640</v>
      </c>
      <c r="AU168" t="s">
        <v>641</v>
      </c>
      <c r="AV168" t="s">
        <v>290</v>
      </c>
    </row>
    <row r="169" spans="9:48" x14ac:dyDescent="0.3">
      <c r="I169" t="s">
        <v>219</v>
      </c>
      <c r="J169" t="s">
        <v>644</v>
      </c>
      <c r="K169" t="s">
        <v>645</v>
      </c>
      <c r="AJ169" t="s">
        <v>644</v>
      </c>
      <c r="AK169" t="s">
        <v>645</v>
      </c>
      <c r="AL169" t="s">
        <v>251</v>
      </c>
      <c r="AO169" t="s">
        <v>644</v>
      </c>
      <c r="AP169" t="s">
        <v>645</v>
      </c>
      <c r="AQ169" t="s">
        <v>1114</v>
      </c>
      <c r="AT169" t="s">
        <v>644</v>
      </c>
      <c r="AU169" t="s">
        <v>645</v>
      </c>
      <c r="AV169" t="s">
        <v>297</v>
      </c>
    </row>
    <row r="170" spans="9:48" x14ac:dyDescent="0.3">
      <c r="I170" t="s">
        <v>219</v>
      </c>
      <c r="J170" t="s">
        <v>646</v>
      </c>
      <c r="K170" t="s">
        <v>647</v>
      </c>
      <c r="AJ170" t="s">
        <v>646</v>
      </c>
      <c r="AK170" t="s">
        <v>647</v>
      </c>
      <c r="AL170" t="s">
        <v>242</v>
      </c>
      <c r="AO170" t="s">
        <v>646</v>
      </c>
      <c r="AP170" t="s">
        <v>647</v>
      </c>
      <c r="AQ170" t="s">
        <v>1112</v>
      </c>
      <c r="AT170" t="s">
        <v>646</v>
      </c>
      <c r="AU170" t="s">
        <v>647</v>
      </c>
      <c r="AV170" t="s">
        <v>318</v>
      </c>
    </row>
    <row r="171" spans="9:48" x14ac:dyDescent="0.3">
      <c r="I171" t="s">
        <v>219</v>
      </c>
      <c r="J171" t="s">
        <v>648</v>
      </c>
      <c r="K171" t="s">
        <v>649</v>
      </c>
      <c r="AJ171" t="s">
        <v>648</v>
      </c>
      <c r="AK171" t="s">
        <v>649</v>
      </c>
      <c r="AL171" t="s">
        <v>227</v>
      </c>
      <c r="AO171" t="s">
        <v>648</v>
      </c>
      <c r="AP171" t="s">
        <v>649</v>
      </c>
      <c r="AQ171" t="s">
        <v>1107</v>
      </c>
      <c r="AT171" t="s">
        <v>648</v>
      </c>
      <c r="AU171" t="s">
        <v>649</v>
      </c>
      <c r="AV171" t="s">
        <v>253</v>
      </c>
    </row>
    <row r="172" spans="9:48" x14ac:dyDescent="0.3">
      <c r="I172" t="s">
        <v>219</v>
      </c>
      <c r="J172" t="s">
        <v>650</v>
      </c>
      <c r="K172" t="s">
        <v>651</v>
      </c>
      <c r="AJ172" t="s">
        <v>650</v>
      </c>
      <c r="AK172" t="s">
        <v>651</v>
      </c>
      <c r="AL172" t="s">
        <v>227</v>
      </c>
      <c r="AO172" t="s">
        <v>650</v>
      </c>
      <c r="AP172" t="s">
        <v>651</v>
      </c>
      <c r="AQ172" t="s">
        <v>1108</v>
      </c>
      <c r="AT172" t="s">
        <v>650</v>
      </c>
      <c r="AU172" t="s">
        <v>651</v>
      </c>
      <c r="AV172" t="s">
        <v>216</v>
      </c>
    </row>
    <row r="173" spans="9:48" x14ac:dyDescent="0.3">
      <c r="I173" t="s">
        <v>219</v>
      </c>
      <c r="J173" t="s">
        <v>652</v>
      </c>
      <c r="K173" t="s">
        <v>653</v>
      </c>
      <c r="AJ173" t="s">
        <v>652</v>
      </c>
      <c r="AK173" t="s">
        <v>653</v>
      </c>
      <c r="AL173" t="s">
        <v>233</v>
      </c>
      <c r="AO173" t="s">
        <v>652</v>
      </c>
      <c r="AP173" t="s">
        <v>653</v>
      </c>
      <c r="AQ173" t="s">
        <v>1110</v>
      </c>
      <c r="AT173" t="s">
        <v>652</v>
      </c>
      <c r="AU173" t="s">
        <v>653</v>
      </c>
      <c r="AV173" t="s">
        <v>275</v>
      </c>
    </row>
    <row r="174" spans="9:48" x14ac:dyDescent="0.3">
      <c r="I174" t="s">
        <v>219</v>
      </c>
      <c r="J174" t="s">
        <v>656</v>
      </c>
      <c r="K174" t="s">
        <v>657</v>
      </c>
      <c r="AJ174" t="s">
        <v>656</v>
      </c>
      <c r="AK174" t="s">
        <v>657</v>
      </c>
      <c r="AL174" t="s">
        <v>242</v>
      </c>
      <c r="AO174" t="s">
        <v>656</v>
      </c>
      <c r="AP174" t="s">
        <v>657</v>
      </c>
      <c r="AQ174" t="s">
        <v>1112</v>
      </c>
      <c r="AT174" t="s">
        <v>656</v>
      </c>
      <c r="AU174" t="s">
        <v>657</v>
      </c>
      <c r="AV174" t="s">
        <v>318</v>
      </c>
    </row>
    <row r="175" spans="9:48" x14ac:dyDescent="0.3">
      <c r="I175" t="s">
        <v>219</v>
      </c>
      <c r="J175" t="s">
        <v>658</v>
      </c>
      <c r="K175" t="s">
        <v>659</v>
      </c>
      <c r="AJ175" t="s">
        <v>658</v>
      </c>
      <c r="AK175" t="s">
        <v>659</v>
      </c>
      <c r="AL175" t="s">
        <v>242</v>
      </c>
      <c r="AO175" t="s">
        <v>658</v>
      </c>
      <c r="AP175" t="s">
        <v>659</v>
      </c>
      <c r="AQ175" t="s">
        <v>1112</v>
      </c>
      <c r="AT175" t="s">
        <v>658</v>
      </c>
      <c r="AU175" t="s">
        <v>659</v>
      </c>
      <c r="AV175" t="s">
        <v>318</v>
      </c>
    </row>
    <row r="176" spans="9:48" x14ac:dyDescent="0.3">
      <c r="I176" t="s">
        <v>219</v>
      </c>
      <c r="J176" t="s">
        <v>660</v>
      </c>
      <c r="K176" t="s">
        <v>661</v>
      </c>
      <c r="AJ176" t="s">
        <v>660</v>
      </c>
      <c r="AK176" t="s">
        <v>661</v>
      </c>
      <c r="AL176" t="s">
        <v>227</v>
      </c>
      <c r="AO176" t="s">
        <v>660</v>
      </c>
      <c r="AP176" t="s">
        <v>661</v>
      </c>
      <c r="AQ176" t="s">
        <v>1107</v>
      </c>
      <c r="AT176" t="s">
        <v>660</v>
      </c>
      <c r="AU176" t="s">
        <v>661</v>
      </c>
      <c r="AV176" t="s">
        <v>244</v>
      </c>
    </row>
    <row r="177" spans="9:48" x14ac:dyDescent="0.3">
      <c r="I177" t="s">
        <v>219</v>
      </c>
      <c r="J177" t="s">
        <v>662</v>
      </c>
      <c r="K177" t="s">
        <v>663</v>
      </c>
      <c r="AJ177" t="s">
        <v>662</v>
      </c>
      <c r="AK177" t="s">
        <v>663</v>
      </c>
      <c r="AL177" t="s">
        <v>233</v>
      </c>
      <c r="AO177" t="s">
        <v>662</v>
      </c>
      <c r="AP177" t="s">
        <v>663</v>
      </c>
      <c r="AQ177" t="s">
        <v>1110</v>
      </c>
      <c r="AT177" t="s">
        <v>662</v>
      </c>
      <c r="AU177" t="s">
        <v>663</v>
      </c>
      <c r="AV177" t="s">
        <v>275</v>
      </c>
    </row>
    <row r="178" spans="9:48" x14ac:dyDescent="0.3">
      <c r="I178" t="s">
        <v>219</v>
      </c>
      <c r="J178" t="s">
        <v>665</v>
      </c>
      <c r="K178" t="s">
        <v>666</v>
      </c>
      <c r="AJ178" t="s">
        <v>665</v>
      </c>
      <c r="AK178" t="s">
        <v>666</v>
      </c>
      <c r="AL178" t="s">
        <v>260</v>
      </c>
      <c r="AO178" t="s">
        <v>665</v>
      </c>
      <c r="AP178" t="s">
        <v>666</v>
      </c>
      <c r="AQ178" t="s">
        <v>1113</v>
      </c>
      <c r="AT178" t="s">
        <v>665</v>
      </c>
      <c r="AU178" t="s">
        <v>666</v>
      </c>
      <c r="AV178" t="s">
        <v>308</v>
      </c>
    </row>
    <row r="179" spans="9:48" x14ac:dyDescent="0.3">
      <c r="I179" t="s">
        <v>219</v>
      </c>
      <c r="J179" t="s">
        <v>667</v>
      </c>
      <c r="K179" t="s">
        <v>668</v>
      </c>
      <c r="AJ179" t="s">
        <v>667</v>
      </c>
      <c r="AK179" t="s">
        <v>668</v>
      </c>
      <c r="AL179" t="s">
        <v>260</v>
      </c>
      <c r="AO179" t="s">
        <v>667</v>
      </c>
      <c r="AP179" t="s">
        <v>668</v>
      </c>
      <c r="AQ179" t="s">
        <v>1113</v>
      </c>
      <c r="AT179" t="s">
        <v>667</v>
      </c>
      <c r="AU179" t="s">
        <v>668</v>
      </c>
      <c r="AV179" t="s">
        <v>314</v>
      </c>
    </row>
    <row r="180" spans="9:48" x14ac:dyDescent="0.3">
      <c r="I180" t="s">
        <v>219</v>
      </c>
      <c r="J180" t="s">
        <v>669</v>
      </c>
      <c r="K180" t="s">
        <v>670</v>
      </c>
      <c r="AJ180" t="s">
        <v>669</v>
      </c>
      <c r="AK180" t="s">
        <v>670</v>
      </c>
      <c r="AL180" t="s">
        <v>242</v>
      </c>
      <c r="AO180" t="s">
        <v>669</v>
      </c>
      <c r="AP180" t="s">
        <v>670</v>
      </c>
      <c r="AQ180" t="s">
        <v>1112</v>
      </c>
      <c r="AT180" t="s">
        <v>669</v>
      </c>
      <c r="AU180" t="s">
        <v>670</v>
      </c>
      <c r="AV180" t="s">
        <v>318</v>
      </c>
    </row>
    <row r="181" spans="9:48" x14ac:dyDescent="0.3">
      <c r="I181" t="s">
        <v>219</v>
      </c>
      <c r="J181" t="s">
        <v>671</v>
      </c>
      <c r="K181" t="s">
        <v>672</v>
      </c>
      <c r="AJ181" t="s">
        <v>671</v>
      </c>
      <c r="AK181" t="s">
        <v>672</v>
      </c>
      <c r="AL181" t="s">
        <v>227</v>
      </c>
      <c r="AO181" t="s">
        <v>671</v>
      </c>
      <c r="AP181" t="s">
        <v>672</v>
      </c>
      <c r="AQ181" t="s">
        <v>1107</v>
      </c>
      <c r="AT181" t="s">
        <v>671</v>
      </c>
      <c r="AU181" t="s">
        <v>672</v>
      </c>
      <c r="AV181" t="s">
        <v>253</v>
      </c>
    </row>
    <row r="182" spans="9:48" x14ac:dyDescent="0.3">
      <c r="I182" t="s">
        <v>219</v>
      </c>
      <c r="J182" t="s">
        <v>673</v>
      </c>
      <c r="K182" t="s">
        <v>674</v>
      </c>
      <c r="AJ182" t="s">
        <v>673</v>
      </c>
      <c r="AK182" t="s">
        <v>674</v>
      </c>
      <c r="AL182" t="s">
        <v>251</v>
      </c>
      <c r="AO182" t="s">
        <v>673</v>
      </c>
      <c r="AP182" t="s">
        <v>674</v>
      </c>
      <c r="AQ182" t="s">
        <v>1114</v>
      </c>
      <c r="AT182" t="s">
        <v>673</v>
      </c>
      <c r="AU182" t="s">
        <v>674</v>
      </c>
      <c r="AV182" t="s">
        <v>303</v>
      </c>
    </row>
    <row r="183" spans="9:48" x14ac:dyDescent="0.3">
      <c r="I183" t="s">
        <v>219</v>
      </c>
      <c r="J183" t="s">
        <v>675</v>
      </c>
      <c r="K183" t="s">
        <v>676</v>
      </c>
      <c r="AJ183" t="s">
        <v>675</v>
      </c>
      <c r="AK183" t="s">
        <v>676</v>
      </c>
      <c r="AL183" t="s">
        <v>260</v>
      </c>
      <c r="AO183" t="s">
        <v>675</v>
      </c>
      <c r="AP183" t="s">
        <v>676</v>
      </c>
      <c r="AQ183" t="s">
        <v>1113</v>
      </c>
      <c r="AT183" t="s">
        <v>675</v>
      </c>
      <c r="AU183" t="s">
        <v>676</v>
      </c>
      <c r="AV183" t="s">
        <v>308</v>
      </c>
    </row>
    <row r="184" spans="9:48" x14ac:dyDescent="0.3">
      <c r="I184" t="s">
        <v>219</v>
      </c>
      <c r="J184" t="s">
        <v>679</v>
      </c>
      <c r="K184" t="s">
        <v>680</v>
      </c>
      <c r="AJ184" t="s">
        <v>679</v>
      </c>
      <c r="AK184" t="s">
        <v>680</v>
      </c>
      <c r="AL184" t="s">
        <v>227</v>
      </c>
      <c r="AO184" t="s">
        <v>679</v>
      </c>
      <c r="AP184" t="s">
        <v>680</v>
      </c>
      <c r="AQ184" t="s">
        <v>1107</v>
      </c>
      <c r="AT184" t="s">
        <v>679</v>
      </c>
      <c r="AU184" t="s">
        <v>680</v>
      </c>
      <c r="AV184" t="s">
        <v>244</v>
      </c>
    </row>
    <row r="185" spans="9:48" x14ac:dyDescent="0.3">
      <c r="I185" t="s">
        <v>219</v>
      </c>
      <c r="J185" t="s">
        <v>681</v>
      </c>
      <c r="K185" t="s">
        <v>682</v>
      </c>
      <c r="AJ185" t="s">
        <v>681</v>
      </c>
      <c r="AK185" t="s">
        <v>682</v>
      </c>
      <c r="AL185" t="s">
        <v>260</v>
      </c>
      <c r="AO185" t="s">
        <v>681</v>
      </c>
      <c r="AP185" t="s">
        <v>682</v>
      </c>
      <c r="AQ185" t="s">
        <v>1113</v>
      </c>
      <c r="AT185" t="s">
        <v>681</v>
      </c>
      <c r="AU185" t="s">
        <v>682</v>
      </c>
      <c r="AV185" t="s">
        <v>308</v>
      </c>
    </row>
    <row r="186" spans="9:48" x14ac:dyDescent="0.3">
      <c r="I186" t="s">
        <v>219</v>
      </c>
      <c r="J186" t="s">
        <v>685</v>
      </c>
      <c r="K186" t="s">
        <v>686</v>
      </c>
      <c r="AJ186" t="s">
        <v>685</v>
      </c>
      <c r="AK186" t="s">
        <v>686</v>
      </c>
      <c r="AL186" t="s">
        <v>233</v>
      </c>
      <c r="AO186" t="s">
        <v>685</v>
      </c>
      <c r="AP186" t="s">
        <v>686</v>
      </c>
      <c r="AQ186" t="s">
        <v>1110</v>
      </c>
      <c r="AT186" t="s">
        <v>685</v>
      </c>
      <c r="AU186" t="s">
        <v>686</v>
      </c>
      <c r="AV186" t="s">
        <v>275</v>
      </c>
    </row>
    <row r="187" spans="9:48" x14ac:dyDescent="0.3">
      <c r="I187" t="s">
        <v>219</v>
      </c>
      <c r="J187" t="s">
        <v>687</v>
      </c>
      <c r="K187" t="s">
        <v>688</v>
      </c>
      <c r="AJ187" t="s">
        <v>687</v>
      </c>
      <c r="AK187" t="s">
        <v>688</v>
      </c>
      <c r="AL187" t="s">
        <v>233</v>
      </c>
      <c r="AO187" t="s">
        <v>687</v>
      </c>
      <c r="AP187" t="s">
        <v>688</v>
      </c>
      <c r="AQ187" t="s">
        <v>1110</v>
      </c>
      <c r="AT187" t="s">
        <v>687</v>
      </c>
      <c r="AU187" t="s">
        <v>688</v>
      </c>
      <c r="AV187" t="s">
        <v>275</v>
      </c>
    </row>
    <row r="188" spans="9:48" x14ac:dyDescent="0.3">
      <c r="I188" t="s">
        <v>219</v>
      </c>
      <c r="J188" t="s">
        <v>691</v>
      </c>
      <c r="K188" t="s">
        <v>692</v>
      </c>
      <c r="AJ188" t="s">
        <v>691</v>
      </c>
      <c r="AK188" t="s">
        <v>692</v>
      </c>
      <c r="AL188" t="s">
        <v>227</v>
      </c>
      <c r="AO188" t="s">
        <v>691</v>
      </c>
      <c r="AP188" t="s">
        <v>692</v>
      </c>
      <c r="AQ188" t="s">
        <v>1108</v>
      </c>
      <c r="AT188" t="s">
        <v>691</v>
      </c>
      <c r="AU188" t="s">
        <v>692</v>
      </c>
      <c r="AV188" t="s">
        <v>216</v>
      </c>
    </row>
    <row r="189" spans="9:48" x14ac:dyDescent="0.3">
      <c r="I189" t="s">
        <v>226</v>
      </c>
      <c r="J189" t="s">
        <v>239</v>
      </c>
      <c r="K189" t="s">
        <v>240</v>
      </c>
      <c r="L189" t="s">
        <v>226</v>
      </c>
    </row>
    <row r="190" spans="9:48" x14ac:dyDescent="0.3">
      <c r="I190" t="s">
        <v>226</v>
      </c>
      <c r="J190" t="s">
        <v>294</v>
      </c>
      <c r="K190" t="s">
        <v>295</v>
      </c>
      <c r="L190" t="s">
        <v>226</v>
      </c>
    </row>
    <row r="191" spans="9:48" x14ac:dyDescent="0.3">
      <c r="I191" t="s">
        <v>226</v>
      </c>
      <c r="J191" t="s">
        <v>279</v>
      </c>
      <c r="K191" t="s">
        <v>280</v>
      </c>
      <c r="L191" t="s">
        <v>226</v>
      </c>
    </row>
    <row r="192" spans="9:48" x14ac:dyDescent="0.3">
      <c r="I192" t="s">
        <v>226</v>
      </c>
      <c r="J192" t="s">
        <v>287</v>
      </c>
      <c r="K192" t="s">
        <v>288</v>
      </c>
      <c r="L192" t="s">
        <v>226</v>
      </c>
    </row>
    <row r="193" spans="9:12" x14ac:dyDescent="0.3">
      <c r="I193" t="s">
        <v>226</v>
      </c>
      <c r="J193" t="s">
        <v>311</v>
      </c>
      <c r="K193" t="s">
        <v>312</v>
      </c>
      <c r="L193" t="s">
        <v>226</v>
      </c>
    </row>
    <row r="194" spans="9:12" x14ac:dyDescent="0.3">
      <c r="I194" t="s">
        <v>226</v>
      </c>
      <c r="J194" t="s">
        <v>331</v>
      </c>
      <c r="K194" t="s">
        <v>332</v>
      </c>
      <c r="L194" t="s">
        <v>226</v>
      </c>
    </row>
    <row r="195" spans="9:12" x14ac:dyDescent="0.3">
      <c r="I195" t="s">
        <v>226</v>
      </c>
      <c r="J195" t="s">
        <v>335</v>
      </c>
      <c r="K195" t="s">
        <v>336</v>
      </c>
      <c r="L195" t="s">
        <v>226</v>
      </c>
    </row>
    <row r="196" spans="9:12" x14ac:dyDescent="0.3">
      <c r="I196" t="s">
        <v>226</v>
      </c>
      <c r="J196" t="s">
        <v>345</v>
      </c>
      <c r="K196" t="s">
        <v>346</v>
      </c>
      <c r="L196" t="s">
        <v>226</v>
      </c>
    </row>
    <row r="197" spans="9:12" x14ac:dyDescent="0.3">
      <c r="I197" t="s">
        <v>226</v>
      </c>
      <c r="J197" t="s">
        <v>347</v>
      </c>
      <c r="K197" t="s">
        <v>348</v>
      </c>
      <c r="L197" t="s">
        <v>226</v>
      </c>
    </row>
    <row r="198" spans="9:12" x14ac:dyDescent="0.3">
      <c r="I198" t="s">
        <v>226</v>
      </c>
      <c r="J198" t="s">
        <v>359</v>
      </c>
      <c r="K198" t="s">
        <v>360</v>
      </c>
      <c r="L198" t="s">
        <v>226</v>
      </c>
    </row>
    <row r="199" spans="9:12" x14ac:dyDescent="0.3">
      <c r="I199" t="s">
        <v>226</v>
      </c>
      <c r="J199" t="s">
        <v>371</v>
      </c>
      <c r="K199" t="s">
        <v>372</v>
      </c>
      <c r="L199" t="s">
        <v>226</v>
      </c>
    </row>
    <row r="200" spans="9:12" x14ac:dyDescent="0.3">
      <c r="I200" t="s">
        <v>226</v>
      </c>
      <c r="J200" t="s">
        <v>375</v>
      </c>
      <c r="K200" t="s">
        <v>376</v>
      </c>
      <c r="L200" t="s">
        <v>226</v>
      </c>
    </row>
    <row r="201" spans="9:12" x14ac:dyDescent="0.3">
      <c r="I201" t="s">
        <v>226</v>
      </c>
      <c r="J201" t="s">
        <v>387</v>
      </c>
      <c r="K201" t="s">
        <v>388</v>
      </c>
      <c r="L201" t="s">
        <v>226</v>
      </c>
    </row>
    <row r="202" spans="9:12" x14ac:dyDescent="0.3">
      <c r="I202" t="s">
        <v>226</v>
      </c>
      <c r="J202" t="s">
        <v>399</v>
      </c>
      <c r="K202" t="s">
        <v>400</v>
      </c>
      <c r="L202" t="s">
        <v>226</v>
      </c>
    </row>
    <row r="203" spans="9:12" x14ac:dyDescent="0.3">
      <c r="I203" t="s">
        <v>226</v>
      </c>
      <c r="J203" t="s">
        <v>410</v>
      </c>
      <c r="K203" t="s">
        <v>411</v>
      </c>
      <c r="L203" t="s">
        <v>226</v>
      </c>
    </row>
    <row r="204" spans="9:12" x14ac:dyDescent="0.3">
      <c r="I204" t="s">
        <v>226</v>
      </c>
      <c r="J204" t="s">
        <v>422</v>
      </c>
      <c r="K204" t="s">
        <v>423</v>
      </c>
      <c r="L204" t="s">
        <v>226</v>
      </c>
    </row>
    <row r="205" spans="9:12" x14ac:dyDescent="0.3">
      <c r="I205" t="s">
        <v>226</v>
      </c>
      <c r="J205" t="s">
        <v>432</v>
      </c>
      <c r="K205" t="s">
        <v>433</v>
      </c>
      <c r="L205" t="s">
        <v>226</v>
      </c>
    </row>
    <row r="206" spans="9:12" x14ac:dyDescent="0.3">
      <c r="I206" t="s">
        <v>226</v>
      </c>
      <c r="J206" t="s">
        <v>459</v>
      </c>
      <c r="K206" t="s">
        <v>460</v>
      </c>
      <c r="L206" t="s">
        <v>226</v>
      </c>
    </row>
    <row r="207" spans="9:12" x14ac:dyDescent="0.3">
      <c r="I207" t="s">
        <v>226</v>
      </c>
      <c r="J207" t="s">
        <v>465</v>
      </c>
      <c r="K207" t="s">
        <v>466</v>
      </c>
      <c r="L207" t="s">
        <v>226</v>
      </c>
    </row>
    <row r="208" spans="9:12" x14ac:dyDescent="0.3">
      <c r="I208" t="s">
        <v>226</v>
      </c>
      <c r="J208" t="s">
        <v>467</v>
      </c>
      <c r="K208" t="s">
        <v>468</v>
      </c>
      <c r="L208" t="s">
        <v>226</v>
      </c>
    </row>
    <row r="209" spans="9:12" x14ac:dyDescent="0.3">
      <c r="I209" t="s">
        <v>226</v>
      </c>
      <c r="J209" t="s">
        <v>473</v>
      </c>
      <c r="K209" t="s">
        <v>474</v>
      </c>
      <c r="L209" t="s">
        <v>226</v>
      </c>
    </row>
    <row r="210" spans="9:12" x14ac:dyDescent="0.3">
      <c r="I210" t="s">
        <v>226</v>
      </c>
      <c r="J210" t="s">
        <v>477</v>
      </c>
      <c r="K210" t="s">
        <v>478</v>
      </c>
      <c r="L210" t="s">
        <v>226</v>
      </c>
    </row>
    <row r="211" spans="9:12" x14ac:dyDescent="0.3">
      <c r="I211" t="s">
        <v>226</v>
      </c>
      <c r="J211" t="s">
        <v>495</v>
      </c>
      <c r="K211" t="s">
        <v>496</v>
      </c>
      <c r="L211" t="s">
        <v>226</v>
      </c>
    </row>
    <row r="212" spans="9:12" x14ac:dyDescent="0.3">
      <c r="I212" t="s">
        <v>226</v>
      </c>
      <c r="J212" t="s">
        <v>501</v>
      </c>
      <c r="K212" t="s">
        <v>502</v>
      </c>
      <c r="L212" t="s">
        <v>226</v>
      </c>
    </row>
    <row r="213" spans="9:12" x14ac:dyDescent="0.3">
      <c r="I213" t="s">
        <v>226</v>
      </c>
      <c r="J213" t="s">
        <v>513</v>
      </c>
      <c r="K213" t="s">
        <v>514</v>
      </c>
      <c r="L213" t="s">
        <v>226</v>
      </c>
    </row>
    <row r="214" spans="9:12" x14ac:dyDescent="0.3">
      <c r="I214" t="s">
        <v>226</v>
      </c>
      <c r="J214" t="s">
        <v>518</v>
      </c>
      <c r="K214" t="s">
        <v>519</v>
      </c>
      <c r="L214" t="s">
        <v>226</v>
      </c>
    </row>
    <row r="215" spans="9:12" x14ac:dyDescent="0.3">
      <c r="I215" t="s">
        <v>226</v>
      </c>
      <c r="J215" t="s">
        <v>526</v>
      </c>
      <c r="K215" t="s">
        <v>527</v>
      </c>
      <c r="L215" t="s">
        <v>226</v>
      </c>
    </row>
    <row r="216" spans="9:12" x14ac:dyDescent="0.3">
      <c r="I216" t="s">
        <v>226</v>
      </c>
      <c r="J216" t="s">
        <v>528</v>
      </c>
      <c r="K216" t="s">
        <v>529</v>
      </c>
      <c r="L216" t="s">
        <v>226</v>
      </c>
    </row>
    <row r="217" spans="9:12" x14ac:dyDescent="0.3">
      <c r="I217" t="s">
        <v>226</v>
      </c>
      <c r="J217" t="s">
        <v>532</v>
      </c>
      <c r="K217" t="s">
        <v>533</v>
      </c>
      <c r="L217" t="s">
        <v>226</v>
      </c>
    </row>
    <row r="218" spans="9:12" x14ac:dyDescent="0.3">
      <c r="I218" t="s">
        <v>226</v>
      </c>
      <c r="J218" t="s">
        <v>534</v>
      </c>
      <c r="K218" t="s">
        <v>535</v>
      </c>
      <c r="L218" t="s">
        <v>226</v>
      </c>
    </row>
    <row r="219" spans="9:12" x14ac:dyDescent="0.3">
      <c r="I219" t="s">
        <v>226</v>
      </c>
      <c r="J219" t="s">
        <v>538</v>
      </c>
      <c r="K219" t="s">
        <v>539</v>
      </c>
      <c r="L219" t="s">
        <v>226</v>
      </c>
    </row>
    <row r="220" spans="9:12" x14ac:dyDescent="0.3">
      <c r="I220" t="s">
        <v>226</v>
      </c>
      <c r="J220" t="s">
        <v>548</v>
      </c>
      <c r="K220" t="s">
        <v>549</v>
      </c>
      <c r="L220" t="s">
        <v>226</v>
      </c>
    </row>
    <row r="221" spans="9:12" x14ac:dyDescent="0.3">
      <c r="I221" t="s">
        <v>226</v>
      </c>
      <c r="J221" t="s">
        <v>567</v>
      </c>
      <c r="K221" t="s">
        <v>568</v>
      </c>
      <c r="L221" t="s">
        <v>226</v>
      </c>
    </row>
    <row r="222" spans="9:12" x14ac:dyDescent="0.3">
      <c r="I222" t="s">
        <v>226</v>
      </c>
      <c r="J222" t="s">
        <v>573</v>
      </c>
      <c r="K222" t="s">
        <v>574</v>
      </c>
      <c r="L222" t="s">
        <v>226</v>
      </c>
    </row>
    <row r="223" spans="9:12" x14ac:dyDescent="0.3">
      <c r="I223" t="s">
        <v>226</v>
      </c>
      <c r="J223" t="s">
        <v>575</v>
      </c>
      <c r="K223" t="s">
        <v>576</v>
      </c>
      <c r="L223" t="s">
        <v>226</v>
      </c>
    </row>
    <row r="224" spans="9:12" x14ac:dyDescent="0.3">
      <c r="I224" t="s">
        <v>226</v>
      </c>
      <c r="J224" t="s">
        <v>579</v>
      </c>
      <c r="K224" t="s">
        <v>580</v>
      </c>
      <c r="L224" t="s">
        <v>226</v>
      </c>
    </row>
    <row r="225" spans="9:12" x14ac:dyDescent="0.3">
      <c r="I225" t="s">
        <v>226</v>
      </c>
      <c r="J225" t="s">
        <v>583</v>
      </c>
      <c r="K225" t="s">
        <v>584</v>
      </c>
      <c r="L225" t="s">
        <v>226</v>
      </c>
    </row>
    <row r="226" spans="9:12" x14ac:dyDescent="0.3">
      <c r="I226" t="s">
        <v>226</v>
      </c>
      <c r="J226" t="s">
        <v>585</v>
      </c>
      <c r="K226" t="s">
        <v>586</v>
      </c>
      <c r="L226" t="s">
        <v>226</v>
      </c>
    </row>
    <row r="227" spans="9:12" x14ac:dyDescent="0.3">
      <c r="I227" t="s">
        <v>226</v>
      </c>
      <c r="J227" t="s">
        <v>599</v>
      </c>
      <c r="K227" t="s">
        <v>600</v>
      </c>
      <c r="L227" t="s">
        <v>226</v>
      </c>
    </row>
    <row r="228" spans="9:12" x14ac:dyDescent="0.3">
      <c r="I228" t="s">
        <v>226</v>
      </c>
      <c r="J228" t="s">
        <v>611</v>
      </c>
      <c r="K228" t="s">
        <v>612</v>
      </c>
      <c r="L228" t="s">
        <v>226</v>
      </c>
    </row>
    <row r="229" spans="9:12" x14ac:dyDescent="0.3">
      <c r="I229" t="s">
        <v>226</v>
      </c>
      <c r="J229" t="s">
        <v>618</v>
      </c>
      <c r="K229" t="s">
        <v>619</v>
      </c>
      <c r="L229" t="s">
        <v>226</v>
      </c>
    </row>
    <row r="230" spans="9:12" x14ac:dyDescent="0.3">
      <c r="I230" t="s">
        <v>226</v>
      </c>
      <c r="J230" t="s">
        <v>616</v>
      </c>
      <c r="K230" t="s">
        <v>617</v>
      </c>
      <c r="L230" t="s">
        <v>226</v>
      </c>
    </row>
    <row r="231" spans="9:12" x14ac:dyDescent="0.3">
      <c r="I231" t="s">
        <v>226</v>
      </c>
      <c r="J231" t="s">
        <v>626</v>
      </c>
      <c r="K231" t="s">
        <v>627</v>
      </c>
      <c r="L231" t="s">
        <v>226</v>
      </c>
    </row>
    <row r="232" spans="9:12" x14ac:dyDescent="0.3">
      <c r="I232" t="s">
        <v>226</v>
      </c>
      <c r="J232" t="s">
        <v>634</v>
      </c>
      <c r="K232" t="s">
        <v>635</v>
      </c>
      <c r="L232" t="s">
        <v>226</v>
      </c>
    </row>
    <row r="233" spans="9:12" x14ac:dyDescent="0.3">
      <c r="I233" t="s">
        <v>226</v>
      </c>
      <c r="J233" t="s">
        <v>648</v>
      </c>
      <c r="K233" t="s">
        <v>649</v>
      </c>
      <c r="L233" t="s">
        <v>226</v>
      </c>
    </row>
    <row r="234" spans="9:12" x14ac:dyDescent="0.3">
      <c r="I234" t="s">
        <v>226</v>
      </c>
      <c r="J234" t="s">
        <v>650</v>
      </c>
      <c r="K234" t="s">
        <v>651</v>
      </c>
      <c r="L234" t="s">
        <v>226</v>
      </c>
    </row>
    <row r="235" spans="9:12" x14ac:dyDescent="0.3">
      <c r="I235" t="s">
        <v>226</v>
      </c>
      <c r="J235" t="s">
        <v>660</v>
      </c>
      <c r="K235" t="s">
        <v>661</v>
      </c>
      <c r="L235" t="s">
        <v>226</v>
      </c>
    </row>
    <row r="236" spans="9:12" x14ac:dyDescent="0.3">
      <c r="I236" t="s">
        <v>226</v>
      </c>
      <c r="J236" t="s">
        <v>671</v>
      </c>
      <c r="K236" t="s">
        <v>672</v>
      </c>
      <c r="L236" t="s">
        <v>226</v>
      </c>
    </row>
    <row r="237" spans="9:12" x14ac:dyDescent="0.3">
      <c r="I237" t="s">
        <v>226</v>
      </c>
      <c r="J237" t="s">
        <v>679</v>
      </c>
      <c r="K237" t="s">
        <v>680</v>
      </c>
      <c r="L237" t="s">
        <v>226</v>
      </c>
    </row>
    <row r="238" spans="9:12" x14ac:dyDescent="0.3">
      <c r="I238" t="s">
        <v>226</v>
      </c>
      <c r="J238" t="s">
        <v>691</v>
      </c>
      <c r="K238" t="s">
        <v>692</v>
      </c>
      <c r="L238" t="s">
        <v>226</v>
      </c>
    </row>
    <row r="239" spans="9:12" x14ac:dyDescent="0.3">
      <c r="I239" t="s">
        <v>232</v>
      </c>
      <c r="J239" t="s">
        <v>257</v>
      </c>
      <c r="K239" t="s">
        <v>258</v>
      </c>
      <c r="L239" t="s">
        <v>232</v>
      </c>
    </row>
    <row r="240" spans="9:12" x14ac:dyDescent="0.3">
      <c r="I240" t="s">
        <v>232</v>
      </c>
      <c r="J240" t="s">
        <v>272</v>
      </c>
      <c r="K240" t="s">
        <v>273</v>
      </c>
      <c r="L240" t="s">
        <v>232</v>
      </c>
    </row>
    <row r="241" spans="9:12" x14ac:dyDescent="0.3">
      <c r="I241" t="s">
        <v>232</v>
      </c>
      <c r="J241" t="s">
        <v>337</v>
      </c>
      <c r="K241" t="s">
        <v>338</v>
      </c>
      <c r="L241" t="s">
        <v>232</v>
      </c>
    </row>
    <row r="242" spans="9:12" x14ac:dyDescent="0.3">
      <c r="I242" t="s">
        <v>232</v>
      </c>
      <c r="J242" t="s">
        <v>341</v>
      </c>
      <c r="K242" t="s">
        <v>342</v>
      </c>
      <c r="L242" t="s">
        <v>232</v>
      </c>
    </row>
    <row r="243" spans="9:12" x14ac:dyDescent="0.3">
      <c r="I243" t="s">
        <v>232</v>
      </c>
      <c r="J243" t="s">
        <v>363</v>
      </c>
      <c r="K243" t="s">
        <v>364</v>
      </c>
      <c r="L243" t="s">
        <v>232</v>
      </c>
    </row>
    <row r="244" spans="9:12" x14ac:dyDescent="0.3">
      <c r="I244" t="s">
        <v>232</v>
      </c>
      <c r="J244" t="s">
        <v>379</v>
      </c>
      <c r="K244" t="s">
        <v>380</v>
      </c>
      <c r="L244" t="s">
        <v>232</v>
      </c>
    </row>
    <row r="245" spans="9:12" x14ac:dyDescent="0.3">
      <c r="I245" t="s">
        <v>232</v>
      </c>
      <c r="J245" t="s">
        <v>383</v>
      </c>
      <c r="K245" t="s">
        <v>384</v>
      </c>
      <c r="L245" t="s">
        <v>232</v>
      </c>
    </row>
    <row r="246" spans="9:12" x14ac:dyDescent="0.3">
      <c r="I246" t="s">
        <v>232</v>
      </c>
      <c r="J246" t="s">
        <v>391</v>
      </c>
      <c r="K246" t="s">
        <v>392</v>
      </c>
      <c r="L246" t="s">
        <v>232</v>
      </c>
    </row>
    <row r="247" spans="9:12" x14ac:dyDescent="0.3">
      <c r="I247" t="s">
        <v>232</v>
      </c>
      <c r="J247" t="s">
        <v>407</v>
      </c>
      <c r="K247" t="s">
        <v>408</v>
      </c>
      <c r="L247" t="s">
        <v>232</v>
      </c>
    </row>
    <row r="248" spans="9:12" x14ac:dyDescent="0.3">
      <c r="I248" t="s">
        <v>232</v>
      </c>
      <c r="J248" t="s">
        <v>436</v>
      </c>
      <c r="K248" t="s">
        <v>437</v>
      </c>
      <c r="L248" t="s">
        <v>232</v>
      </c>
    </row>
    <row r="249" spans="9:12" x14ac:dyDescent="0.3">
      <c r="I249" t="s">
        <v>232</v>
      </c>
      <c r="J249" t="s">
        <v>438</v>
      </c>
      <c r="K249" t="s">
        <v>439</v>
      </c>
      <c r="L249" t="s">
        <v>232</v>
      </c>
    </row>
    <row r="250" spans="9:12" x14ac:dyDescent="0.3">
      <c r="I250" t="s">
        <v>232</v>
      </c>
      <c r="J250" t="s">
        <v>481</v>
      </c>
      <c r="K250" t="s">
        <v>482</v>
      </c>
      <c r="L250" t="s">
        <v>232</v>
      </c>
    </row>
    <row r="251" spans="9:12" x14ac:dyDescent="0.3">
      <c r="I251" t="s">
        <v>232</v>
      </c>
      <c r="J251" t="s">
        <v>485</v>
      </c>
      <c r="K251" t="s">
        <v>486</v>
      </c>
      <c r="L251" t="s">
        <v>232</v>
      </c>
    </row>
    <row r="252" spans="9:12" x14ac:dyDescent="0.3">
      <c r="I252" t="s">
        <v>232</v>
      </c>
      <c r="J252" t="s">
        <v>491</v>
      </c>
      <c r="K252" t="s">
        <v>492</v>
      </c>
      <c r="L252" t="s">
        <v>232</v>
      </c>
    </row>
    <row r="253" spans="9:12" x14ac:dyDescent="0.3">
      <c r="I253" t="s">
        <v>232</v>
      </c>
      <c r="J253" t="s">
        <v>497</v>
      </c>
      <c r="K253" t="s">
        <v>498</v>
      </c>
      <c r="L253" t="s">
        <v>232</v>
      </c>
    </row>
    <row r="254" spans="9:12" x14ac:dyDescent="0.3">
      <c r="I254" t="s">
        <v>232</v>
      </c>
      <c r="J254" t="s">
        <v>515</v>
      </c>
      <c r="K254" t="s">
        <v>516</v>
      </c>
      <c r="L254" t="s">
        <v>232</v>
      </c>
    </row>
    <row r="255" spans="9:12" x14ac:dyDescent="0.3">
      <c r="I255" t="s">
        <v>232</v>
      </c>
      <c r="J255" t="s">
        <v>522</v>
      </c>
      <c r="K255" t="s">
        <v>523</v>
      </c>
      <c r="L255" t="s">
        <v>232</v>
      </c>
    </row>
    <row r="256" spans="9:12" x14ac:dyDescent="0.3">
      <c r="I256" t="s">
        <v>232</v>
      </c>
      <c r="J256" t="s">
        <v>536</v>
      </c>
      <c r="K256" t="s">
        <v>537</v>
      </c>
      <c r="L256" t="s">
        <v>232</v>
      </c>
    </row>
    <row r="257" spans="9:12" x14ac:dyDescent="0.3">
      <c r="I257" t="s">
        <v>232</v>
      </c>
      <c r="J257" t="s">
        <v>542</v>
      </c>
      <c r="K257" t="s">
        <v>543</v>
      </c>
      <c r="L257" t="s">
        <v>232</v>
      </c>
    </row>
    <row r="258" spans="9:12" x14ac:dyDescent="0.3">
      <c r="I258" t="s">
        <v>232</v>
      </c>
      <c r="J258" t="s">
        <v>544</v>
      </c>
      <c r="K258" t="s">
        <v>545</v>
      </c>
      <c r="L258" t="s">
        <v>232</v>
      </c>
    </row>
    <row r="259" spans="9:12" x14ac:dyDescent="0.3">
      <c r="I259" t="s">
        <v>232</v>
      </c>
      <c r="J259" t="s">
        <v>552</v>
      </c>
      <c r="K259" t="s">
        <v>553</v>
      </c>
      <c r="L259" t="s">
        <v>232</v>
      </c>
    </row>
    <row r="260" spans="9:12" x14ac:dyDescent="0.3">
      <c r="I260" t="s">
        <v>232</v>
      </c>
      <c r="J260" t="s">
        <v>577</v>
      </c>
      <c r="K260" t="s">
        <v>578</v>
      </c>
      <c r="L260" t="s">
        <v>232</v>
      </c>
    </row>
    <row r="261" spans="9:12" x14ac:dyDescent="0.3">
      <c r="I261" t="s">
        <v>232</v>
      </c>
      <c r="J261" t="s">
        <v>581</v>
      </c>
      <c r="K261" t="s">
        <v>582</v>
      </c>
      <c r="L261" t="s">
        <v>232</v>
      </c>
    </row>
    <row r="262" spans="9:12" x14ac:dyDescent="0.3">
      <c r="I262" t="s">
        <v>232</v>
      </c>
      <c r="J262" t="s">
        <v>589</v>
      </c>
      <c r="K262" t="s">
        <v>590</v>
      </c>
      <c r="L262" t="s">
        <v>232</v>
      </c>
    </row>
    <row r="263" spans="9:12" x14ac:dyDescent="0.3">
      <c r="I263" t="s">
        <v>232</v>
      </c>
      <c r="J263" t="s">
        <v>593</v>
      </c>
      <c r="K263" t="s">
        <v>594</v>
      </c>
      <c r="L263" t="s">
        <v>232</v>
      </c>
    </row>
    <row r="264" spans="9:12" x14ac:dyDescent="0.3">
      <c r="I264" t="s">
        <v>232</v>
      </c>
      <c r="J264" t="s">
        <v>607</v>
      </c>
      <c r="K264" t="s">
        <v>608</v>
      </c>
      <c r="L264" t="s">
        <v>232</v>
      </c>
    </row>
    <row r="265" spans="9:12" x14ac:dyDescent="0.3">
      <c r="I265" t="s">
        <v>232</v>
      </c>
      <c r="J265" t="s">
        <v>613</v>
      </c>
      <c r="K265" t="s">
        <v>614</v>
      </c>
      <c r="L265" t="s">
        <v>232</v>
      </c>
    </row>
    <row r="266" spans="9:12" x14ac:dyDescent="0.3">
      <c r="I266" t="s">
        <v>232</v>
      </c>
      <c r="J266" t="s">
        <v>622</v>
      </c>
      <c r="K266" t="s">
        <v>623</v>
      </c>
      <c r="L266" t="s">
        <v>232</v>
      </c>
    </row>
    <row r="267" spans="9:12" x14ac:dyDescent="0.3">
      <c r="I267" t="s">
        <v>232</v>
      </c>
      <c r="J267" t="s">
        <v>624</v>
      </c>
      <c r="K267" t="s">
        <v>625</v>
      </c>
      <c r="L267" t="s">
        <v>232</v>
      </c>
    </row>
    <row r="268" spans="9:12" x14ac:dyDescent="0.3">
      <c r="I268" t="s">
        <v>232</v>
      </c>
      <c r="J268" t="s">
        <v>638</v>
      </c>
      <c r="K268" t="s">
        <v>639</v>
      </c>
      <c r="L268" t="s">
        <v>232</v>
      </c>
    </row>
    <row r="269" spans="9:12" x14ac:dyDescent="0.3">
      <c r="I269" t="s">
        <v>232</v>
      </c>
      <c r="J269" t="s">
        <v>640</v>
      </c>
      <c r="K269" t="s">
        <v>641</v>
      </c>
      <c r="L269" t="s">
        <v>232</v>
      </c>
    </row>
    <row r="270" spans="9:12" x14ac:dyDescent="0.3">
      <c r="I270" t="s">
        <v>232</v>
      </c>
      <c r="J270" t="s">
        <v>652</v>
      </c>
      <c r="K270" t="s">
        <v>653</v>
      </c>
      <c r="L270" t="s">
        <v>232</v>
      </c>
    </row>
    <row r="271" spans="9:12" x14ac:dyDescent="0.3">
      <c r="I271" t="s">
        <v>232</v>
      </c>
      <c r="J271" t="s">
        <v>662</v>
      </c>
      <c r="K271" t="s">
        <v>663</v>
      </c>
      <c r="L271" t="s">
        <v>232</v>
      </c>
    </row>
    <row r="272" spans="9:12" x14ac:dyDescent="0.3">
      <c r="I272" t="s">
        <v>232</v>
      </c>
      <c r="J272" t="s">
        <v>685</v>
      </c>
      <c r="K272" t="s">
        <v>686</v>
      </c>
      <c r="L272" t="s">
        <v>232</v>
      </c>
    </row>
    <row r="273" spans="9:12" x14ac:dyDescent="0.3">
      <c r="I273" t="s">
        <v>232</v>
      </c>
      <c r="J273" t="s">
        <v>687</v>
      </c>
      <c r="K273" t="s">
        <v>688</v>
      </c>
      <c r="L273" t="s">
        <v>232</v>
      </c>
    </row>
    <row r="274" spans="9:12" x14ac:dyDescent="0.3">
      <c r="I274" t="s">
        <v>241</v>
      </c>
      <c r="J274" t="s">
        <v>218</v>
      </c>
      <c r="K274" t="s">
        <v>214</v>
      </c>
      <c r="L274" t="s">
        <v>241</v>
      </c>
    </row>
    <row r="275" spans="9:12" x14ac:dyDescent="0.3">
      <c r="I275" t="s">
        <v>241</v>
      </c>
      <c r="J275" t="s">
        <v>230</v>
      </c>
      <c r="K275" t="s">
        <v>231</v>
      </c>
      <c r="L275" t="s">
        <v>241</v>
      </c>
    </row>
    <row r="276" spans="9:12" x14ac:dyDescent="0.3">
      <c r="I276" t="s">
        <v>241</v>
      </c>
      <c r="J276" t="s">
        <v>266</v>
      </c>
      <c r="K276" t="s">
        <v>267</v>
      </c>
      <c r="L276" t="s">
        <v>241</v>
      </c>
    </row>
    <row r="277" spans="9:12" x14ac:dyDescent="0.3">
      <c r="I277" t="s">
        <v>241</v>
      </c>
      <c r="J277" t="s">
        <v>315</v>
      </c>
      <c r="K277" t="s">
        <v>316</v>
      </c>
      <c r="L277" t="s">
        <v>241</v>
      </c>
    </row>
    <row r="278" spans="9:12" x14ac:dyDescent="0.3">
      <c r="I278" t="s">
        <v>241</v>
      </c>
      <c r="J278" t="s">
        <v>326</v>
      </c>
      <c r="K278" t="s">
        <v>327</v>
      </c>
      <c r="L278" t="s">
        <v>241</v>
      </c>
    </row>
    <row r="279" spans="9:12" x14ac:dyDescent="0.3">
      <c r="I279" t="s">
        <v>241</v>
      </c>
      <c r="J279" t="s">
        <v>339</v>
      </c>
      <c r="K279" t="s">
        <v>340</v>
      </c>
      <c r="L279" t="s">
        <v>241</v>
      </c>
    </row>
    <row r="280" spans="9:12" x14ac:dyDescent="0.3">
      <c r="I280" t="s">
        <v>241</v>
      </c>
      <c r="J280" t="s">
        <v>351</v>
      </c>
      <c r="K280" t="s">
        <v>352</v>
      </c>
      <c r="L280" t="s">
        <v>241</v>
      </c>
    </row>
    <row r="281" spans="9:12" x14ac:dyDescent="0.3">
      <c r="I281" t="s">
        <v>241</v>
      </c>
      <c r="J281" t="s">
        <v>367</v>
      </c>
      <c r="K281" t="s">
        <v>368</v>
      </c>
      <c r="L281" t="s">
        <v>241</v>
      </c>
    </row>
    <row r="282" spans="9:12" x14ac:dyDescent="0.3">
      <c r="I282" t="s">
        <v>241</v>
      </c>
      <c r="J282" t="s">
        <v>395</v>
      </c>
      <c r="K282" t="s">
        <v>396</v>
      </c>
      <c r="L282" t="s">
        <v>241</v>
      </c>
    </row>
    <row r="283" spans="9:12" x14ac:dyDescent="0.3">
      <c r="I283" t="s">
        <v>241</v>
      </c>
      <c r="J283" t="s">
        <v>403</v>
      </c>
      <c r="K283" t="s">
        <v>404</v>
      </c>
      <c r="L283" t="s">
        <v>241</v>
      </c>
    </row>
    <row r="284" spans="9:12" x14ac:dyDescent="0.3">
      <c r="I284" t="s">
        <v>241</v>
      </c>
      <c r="J284" t="s">
        <v>416</v>
      </c>
      <c r="K284" t="s">
        <v>417</v>
      </c>
      <c r="L284" t="s">
        <v>241</v>
      </c>
    </row>
    <row r="285" spans="9:12" x14ac:dyDescent="0.3">
      <c r="I285" t="s">
        <v>241</v>
      </c>
      <c r="J285" t="s">
        <v>418</v>
      </c>
      <c r="K285" t="s">
        <v>419</v>
      </c>
      <c r="L285" t="s">
        <v>241</v>
      </c>
    </row>
    <row r="286" spans="9:12" x14ac:dyDescent="0.3">
      <c r="I286" t="s">
        <v>241</v>
      </c>
      <c r="J286" t="s">
        <v>424</v>
      </c>
      <c r="K286" t="s">
        <v>425</v>
      </c>
      <c r="L286" t="s">
        <v>241</v>
      </c>
    </row>
    <row r="287" spans="9:12" x14ac:dyDescent="0.3">
      <c r="I287" t="s">
        <v>241</v>
      </c>
      <c r="J287" t="s">
        <v>428</v>
      </c>
      <c r="K287" t="s">
        <v>429</v>
      </c>
      <c r="L287" t="s">
        <v>241</v>
      </c>
    </row>
    <row r="288" spans="9:12" x14ac:dyDescent="0.3">
      <c r="I288" t="s">
        <v>241</v>
      </c>
      <c r="J288" t="s">
        <v>430</v>
      </c>
      <c r="K288" t="s">
        <v>431</v>
      </c>
      <c r="L288" t="s">
        <v>241</v>
      </c>
    </row>
    <row r="289" spans="9:12" x14ac:dyDescent="0.3">
      <c r="I289" t="s">
        <v>241</v>
      </c>
      <c r="J289" t="s">
        <v>434</v>
      </c>
      <c r="K289" t="s">
        <v>435</v>
      </c>
      <c r="L289" t="s">
        <v>241</v>
      </c>
    </row>
    <row r="290" spans="9:12" x14ac:dyDescent="0.3">
      <c r="I290" t="s">
        <v>241</v>
      </c>
      <c r="J290" t="s">
        <v>441</v>
      </c>
      <c r="K290" t="s">
        <v>442</v>
      </c>
      <c r="L290" t="s">
        <v>241</v>
      </c>
    </row>
    <row r="291" spans="9:12" x14ac:dyDescent="0.3">
      <c r="I291" t="s">
        <v>241</v>
      </c>
      <c r="J291" t="s">
        <v>445</v>
      </c>
      <c r="K291" t="s">
        <v>446</v>
      </c>
      <c r="L291" t="s">
        <v>241</v>
      </c>
    </row>
    <row r="292" spans="9:12" x14ac:dyDescent="0.3">
      <c r="I292" t="s">
        <v>241</v>
      </c>
      <c r="J292" t="s">
        <v>451</v>
      </c>
      <c r="K292" t="s">
        <v>452</v>
      </c>
      <c r="L292" t="s">
        <v>241</v>
      </c>
    </row>
    <row r="293" spans="9:12" x14ac:dyDescent="0.3">
      <c r="I293" t="s">
        <v>241</v>
      </c>
      <c r="J293" t="s">
        <v>453</v>
      </c>
      <c r="K293" t="s">
        <v>454</v>
      </c>
      <c r="L293" t="s">
        <v>241</v>
      </c>
    </row>
    <row r="294" spans="9:12" x14ac:dyDescent="0.3">
      <c r="I294" t="s">
        <v>241</v>
      </c>
      <c r="J294" t="s">
        <v>463</v>
      </c>
      <c r="K294" t="s">
        <v>464</v>
      </c>
      <c r="L294" t="s">
        <v>241</v>
      </c>
    </row>
    <row r="295" spans="9:12" x14ac:dyDescent="0.3">
      <c r="I295" t="s">
        <v>241</v>
      </c>
      <c r="J295" t="s">
        <v>471</v>
      </c>
      <c r="K295" t="s">
        <v>472</v>
      </c>
      <c r="L295" t="s">
        <v>241</v>
      </c>
    </row>
    <row r="296" spans="9:12" x14ac:dyDescent="0.3">
      <c r="I296" t="s">
        <v>241</v>
      </c>
      <c r="J296" t="s">
        <v>487</v>
      </c>
      <c r="K296" t="s">
        <v>488</v>
      </c>
      <c r="L296" t="s">
        <v>241</v>
      </c>
    </row>
    <row r="297" spans="9:12" x14ac:dyDescent="0.3">
      <c r="I297" t="s">
        <v>241</v>
      </c>
      <c r="J297" t="s">
        <v>509</v>
      </c>
      <c r="K297" t="s">
        <v>510</v>
      </c>
      <c r="L297" t="s">
        <v>241</v>
      </c>
    </row>
    <row r="298" spans="9:12" x14ac:dyDescent="0.3">
      <c r="I298" t="s">
        <v>241</v>
      </c>
      <c r="J298" t="s">
        <v>520</v>
      </c>
      <c r="K298" t="s">
        <v>521</v>
      </c>
      <c r="L298" t="s">
        <v>241</v>
      </c>
    </row>
    <row r="299" spans="9:12" x14ac:dyDescent="0.3">
      <c r="I299" t="s">
        <v>241</v>
      </c>
      <c r="J299" t="s">
        <v>565</v>
      </c>
      <c r="K299" t="s">
        <v>566</v>
      </c>
      <c r="L299" t="s">
        <v>241</v>
      </c>
    </row>
    <row r="300" spans="9:12" x14ac:dyDescent="0.3">
      <c r="I300" t="s">
        <v>241</v>
      </c>
      <c r="J300" t="s">
        <v>571</v>
      </c>
      <c r="K300" t="s">
        <v>572</v>
      </c>
      <c r="L300" t="s">
        <v>241</v>
      </c>
    </row>
    <row r="301" spans="9:12" x14ac:dyDescent="0.3">
      <c r="I301" t="s">
        <v>241</v>
      </c>
      <c r="J301" t="s">
        <v>609</v>
      </c>
      <c r="K301" t="s">
        <v>610</v>
      </c>
      <c r="L301" t="s">
        <v>241</v>
      </c>
    </row>
    <row r="302" spans="9:12" x14ac:dyDescent="0.3">
      <c r="I302" t="s">
        <v>241</v>
      </c>
      <c r="J302" t="s">
        <v>630</v>
      </c>
      <c r="K302" t="s">
        <v>631</v>
      </c>
      <c r="L302" t="s">
        <v>241</v>
      </c>
    </row>
    <row r="303" spans="9:12" x14ac:dyDescent="0.3">
      <c r="I303" t="s">
        <v>241</v>
      </c>
      <c r="J303" t="s">
        <v>646</v>
      </c>
      <c r="K303" t="s">
        <v>647</v>
      </c>
      <c r="L303" t="s">
        <v>241</v>
      </c>
    </row>
    <row r="304" spans="9:12" x14ac:dyDescent="0.3">
      <c r="I304" t="s">
        <v>241</v>
      </c>
      <c r="J304" t="s">
        <v>656</v>
      </c>
      <c r="K304" t="s">
        <v>657</v>
      </c>
      <c r="L304" t="s">
        <v>241</v>
      </c>
    </row>
    <row r="305" spans="9:12" x14ac:dyDescent="0.3">
      <c r="I305" t="s">
        <v>241</v>
      </c>
      <c r="J305" t="s">
        <v>658</v>
      </c>
      <c r="K305" t="s">
        <v>659</v>
      </c>
      <c r="L305" t="s">
        <v>241</v>
      </c>
    </row>
    <row r="306" spans="9:12" x14ac:dyDescent="0.3">
      <c r="I306" t="s">
        <v>241</v>
      </c>
      <c r="J306" t="s">
        <v>669</v>
      </c>
      <c r="K306" t="s">
        <v>670</v>
      </c>
      <c r="L306" t="s">
        <v>241</v>
      </c>
    </row>
    <row r="307" spans="9:12" x14ac:dyDescent="0.3">
      <c r="I307" t="s">
        <v>250</v>
      </c>
      <c r="J307" t="s">
        <v>248</v>
      </c>
      <c r="K307" t="s">
        <v>249</v>
      </c>
      <c r="L307" t="s">
        <v>250</v>
      </c>
    </row>
    <row r="308" spans="9:12" x14ac:dyDescent="0.3">
      <c r="I308" t="s">
        <v>250</v>
      </c>
      <c r="J308" t="s">
        <v>300</v>
      </c>
      <c r="K308" t="s">
        <v>301</v>
      </c>
      <c r="L308" t="s">
        <v>250</v>
      </c>
    </row>
    <row r="309" spans="9:12" x14ac:dyDescent="0.3">
      <c r="I309" t="s">
        <v>250</v>
      </c>
      <c r="J309" t="s">
        <v>324</v>
      </c>
      <c r="K309" t="s">
        <v>325</v>
      </c>
      <c r="L309" t="s">
        <v>250</v>
      </c>
    </row>
    <row r="310" spans="9:12" x14ac:dyDescent="0.3">
      <c r="I310" t="s">
        <v>250</v>
      </c>
      <c r="J310" t="s">
        <v>355</v>
      </c>
      <c r="K310" t="s">
        <v>356</v>
      </c>
      <c r="L310" t="s">
        <v>250</v>
      </c>
    </row>
    <row r="311" spans="9:12" x14ac:dyDescent="0.3">
      <c r="I311" t="s">
        <v>250</v>
      </c>
      <c r="J311" t="s">
        <v>385</v>
      </c>
      <c r="K311" t="s">
        <v>386</v>
      </c>
      <c r="L311" t="s">
        <v>250</v>
      </c>
    </row>
    <row r="312" spans="9:12" x14ac:dyDescent="0.3">
      <c r="I312" t="s">
        <v>250</v>
      </c>
      <c r="J312" t="s">
        <v>389</v>
      </c>
      <c r="K312" t="s">
        <v>390</v>
      </c>
      <c r="L312" t="s">
        <v>250</v>
      </c>
    </row>
    <row r="313" spans="9:12" x14ac:dyDescent="0.3">
      <c r="I313" t="s">
        <v>250</v>
      </c>
      <c r="J313" t="s">
        <v>414</v>
      </c>
      <c r="K313" t="s">
        <v>415</v>
      </c>
      <c r="L313" t="s">
        <v>250</v>
      </c>
    </row>
    <row r="314" spans="9:12" x14ac:dyDescent="0.3">
      <c r="I314" t="s">
        <v>250</v>
      </c>
      <c r="J314" t="s">
        <v>530</v>
      </c>
      <c r="K314" t="s">
        <v>531</v>
      </c>
      <c r="L314" t="s">
        <v>250</v>
      </c>
    </row>
    <row r="315" spans="9:12" x14ac:dyDescent="0.3">
      <c r="I315" t="s">
        <v>250</v>
      </c>
      <c r="J315" t="s">
        <v>556</v>
      </c>
      <c r="K315" t="s">
        <v>557</v>
      </c>
      <c r="L315" t="s">
        <v>250</v>
      </c>
    </row>
    <row r="316" spans="9:12" x14ac:dyDescent="0.3">
      <c r="I316" t="s">
        <v>250</v>
      </c>
      <c r="J316" t="s">
        <v>595</v>
      </c>
      <c r="K316" t="s">
        <v>596</v>
      </c>
      <c r="L316" t="s">
        <v>250</v>
      </c>
    </row>
    <row r="317" spans="9:12" x14ac:dyDescent="0.3">
      <c r="I317" t="s">
        <v>250</v>
      </c>
      <c r="J317" t="s">
        <v>597</v>
      </c>
      <c r="K317" t="s">
        <v>598</v>
      </c>
      <c r="L317" t="s">
        <v>250</v>
      </c>
    </row>
    <row r="318" spans="9:12" x14ac:dyDescent="0.3">
      <c r="I318" t="s">
        <v>250</v>
      </c>
      <c r="J318" t="s">
        <v>632</v>
      </c>
      <c r="K318" t="s">
        <v>633</v>
      </c>
      <c r="L318" t="s">
        <v>250</v>
      </c>
    </row>
    <row r="319" spans="9:12" x14ac:dyDescent="0.3">
      <c r="I319" t="s">
        <v>250</v>
      </c>
      <c r="J319" t="s">
        <v>644</v>
      </c>
      <c r="K319" t="s">
        <v>645</v>
      </c>
      <c r="L319" t="s">
        <v>250</v>
      </c>
    </row>
    <row r="320" spans="9:12" x14ac:dyDescent="0.3">
      <c r="I320" t="s">
        <v>250</v>
      </c>
      <c r="J320" t="s">
        <v>673</v>
      </c>
      <c r="K320" t="s">
        <v>674</v>
      </c>
      <c r="L320" t="s">
        <v>250</v>
      </c>
    </row>
    <row r="321" spans="9:12" x14ac:dyDescent="0.3">
      <c r="I321" t="s">
        <v>259</v>
      </c>
      <c r="J321" t="s">
        <v>305</v>
      </c>
      <c r="K321" t="s">
        <v>306</v>
      </c>
      <c r="L321" t="s">
        <v>259</v>
      </c>
    </row>
    <row r="322" spans="9:12" x14ac:dyDescent="0.3">
      <c r="I322" t="s">
        <v>259</v>
      </c>
      <c r="J322" t="s">
        <v>321</v>
      </c>
      <c r="K322" t="s">
        <v>322</v>
      </c>
      <c r="L322" t="s">
        <v>259</v>
      </c>
    </row>
    <row r="323" spans="9:12" x14ac:dyDescent="0.3">
      <c r="I323" t="s">
        <v>259</v>
      </c>
      <c r="J323" t="s">
        <v>329</v>
      </c>
      <c r="K323" t="s">
        <v>330</v>
      </c>
      <c r="L323" t="s">
        <v>259</v>
      </c>
    </row>
    <row r="324" spans="9:12" x14ac:dyDescent="0.3">
      <c r="I324" t="s">
        <v>259</v>
      </c>
      <c r="J324" t="s">
        <v>401</v>
      </c>
      <c r="K324" t="s">
        <v>402</v>
      </c>
      <c r="L324" t="s">
        <v>259</v>
      </c>
    </row>
    <row r="325" spans="9:12" x14ac:dyDescent="0.3">
      <c r="I325" t="s">
        <v>259</v>
      </c>
      <c r="J325" t="s">
        <v>426</v>
      </c>
      <c r="K325" t="s">
        <v>427</v>
      </c>
      <c r="L325" t="s">
        <v>259</v>
      </c>
    </row>
    <row r="326" spans="9:12" x14ac:dyDescent="0.3">
      <c r="I326" t="s">
        <v>259</v>
      </c>
      <c r="J326" t="s">
        <v>449</v>
      </c>
      <c r="K326" t="s">
        <v>450</v>
      </c>
      <c r="L326" t="s">
        <v>259</v>
      </c>
    </row>
    <row r="327" spans="9:12" x14ac:dyDescent="0.3">
      <c r="I327" t="s">
        <v>259</v>
      </c>
      <c r="J327" t="s">
        <v>457</v>
      </c>
      <c r="K327" t="s">
        <v>458</v>
      </c>
      <c r="L327" t="s">
        <v>259</v>
      </c>
    </row>
    <row r="328" spans="9:12" x14ac:dyDescent="0.3">
      <c r="I328" t="s">
        <v>259</v>
      </c>
      <c r="J328" t="s">
        <v>505</v>
      </c>
      <c r="K328" t="s">
        <v>506</v>
      </c>
      <c r="L328" t="s">
        <v>259</v>
      </c>
    </row>
    <row r="329" spans="9:12" x14ac:dyDescent="0.3">
      <c r="I329" t="s">
        <v>259</v>
      </c>
      <c r="J329" t="s">
        <v>550</v>
      </c>
      <c r="K329" t="s">
        <v>551</v>
      </c>
      <c r="L329" t="s">
        <v>259</v>
      </c>
    </row>
    <row r="330" spans="9:12" x14ac:dyDescent="0.3">
      <c r="I330" t="s">
        <v>259</v>
      </c>
      <c r="J330" t="s">
        <v>560</v>
      </c>
      <c r="K330" t="s">
        <v>561</v>
      </c>
      <c r="L330" t="s">
        <v>259</v>
      </c>
    </row>
    <row r="331" spans="9:12" x14ac:dyDescent="0.3">
      <c r="I331" t="s">
        <v>259</v>
      </c>
      <c r="J331" t="s">
        <v>563</v>
      </c>
      <c r="K331" t="s">
        <v>564</v>
      </c>
      <c r="L331" t="s">
        <v>259</v>
      </c>
    </row>
    <row r="332" spans="9:12" x14ac:dyDescent="0.3">
      <c r="I332" t="s">
        <v>259</v>
      </c>
      <c r="J332" t="s">
        <v>591</v>
      </c>
      <c r="K332" t="s">
        <v>592</v>
      </c>
      <c r="L332" t="s">
        <v>259</v>
      </c>
    </row>
    <row r="333" spans="9:12" x14ac:dyDescent="0.3">
      <c r="I333" t="s">
        <v>259</v>
      </c>
      <c r="J333" t="s">
        <v>603</v>
      </c>
      <c r="K333" t="s">
        <v>604</v>
      </c>
      <c r="L333" t="s">
        <v>259</v>
      </c>
    </row>
    <row r="334" spans="9:12" x14ac:dyDescent="0.3">
      <c r="I334" t="s">
        <v>259</v>
      </c>
      <c r="J334" t="s">
        <v>628</v>
      </c>
      <c r="K334" t="s">
        <v>629</v>
      </c>
      <c r="L334" t="s">
        <v>259</v>
      </c>
    </row>
    <row r="335" spans="9:12" x14ac:dyDescent="0.3">
      <c r="I335" t="s">
        <v>259</v>
      </c>
      <c r="J335" t="s">
        <v>665</v>
      </c>
      <c r="K335" t="s">
        <v>666</v>
      </c>
      <c r="L335" t="s">
        <v>259</v>
      </c>
    </row>
    <row r="336" spans="9:12" x14ac:dyDescent="0.3">
      <c r="I336" t="s">
        <v>259</v>
      </c>
      <c r="J336" t="s">
        <v>667</v>
      </c>
      <c r="K336" t="s">
        <v>668</v>
      </c>
      <c r="L336" t="s">
        <v>259</v>
      </c>
    </row>
    <row r="337" spans="9:12" x14ac:dyDescent="0.3">
      <c r="I337" t="s">
        <v>259</v>
      </c>
      <c r="J337" t="s">
        <v>675</v>
      </c>
      <c r="K337" t="s">
        <v>676</v>
      </c>
      <c r="L337" t="s">
        <v>259</v>
      </c>
    </row>
    <row r="338" spans="9:12" x14ac:dyDescent="0.3">
      <c r="I338" t="s">
        <v>259</v>
      </c>
      <c r="J338" t="s">
        <v>681</v>
      </c>
      <c r="K338" t="s">
        <v>682</v>
      </c>
      <c r="L338" t="s">
        <v>259</v>
      </c>
    </row>
    <row r="339" spans="9:12" x14ac:dyDescent="0.3">
      <c r="I339" t="s">
        <v>220</v>
      </c>
      <c r="J339" t="s">
        <v>239</v>
      </c>
      <c r="K339" t="s">
        <v>240</v>
      </c>
      <c r="L339" t="s">
        <v>220</v>
      </c>
    </row>
    <row r="340" spans="9:12" x14ac:dyDescent="0.3">
      <c r="I340" t="s">
        <v>220</v>
      </c>
      <c r="J340" t="s">
        <v>311</v>
      </c>
      <c r="K340" t="s">
        <v>312</v>
      </c>
      <c r="L340" t="s">
        <v>220</v>
      </c>
    </row>
    <row r="341" spans="9:12" x14ac:dyDescent="0.3">
      <c r="I341" t="s">
        <v>220</v>
      </c>
      <c r="J341" t="s">
        <v>335</v>
      </c>
      <c r="K341" t="s">
        <v>336</v>
      </c>
      <c r="L341" t="s">
        <v>220</v>
      </c>
    </row>
    <row r="342" spans="9:12" x14ac:dyDescent="0.3">
      <c r="I342" t="s">
        <v>220</v>
      </c>
      <c r="J342" t="s">
        <v>387</v>
      </c>
      <c r="K342" t="s">
        <v>388</v>
      </c>
      <c r="L342" t="s">
        <v>220</v>
      </c>
    </row>
    <row r="343" spans="9:12" x14ac:dyDescent="0.3">
      <c r="I343" t="s">
        <v>220</v>
      </c>
      <c r="J343" t="s">
        <v>399</v>
      </c>
      <c r="K343" t="s">
        <v>400</v>
      </c>
      <c r="L343" t="s">
        <v>220</v>
      </c>
    </row>
    <row r="344" spans="9:12" x14ac:dyDescent="0.3">
      <c r="I344" t="s">
        <v>220</v>
      </c>
      <c r="J344" t="s">
        <v>459</v>
      </c>
      <c r="K344" t="s">
        <v>460</v>
      </c>
      <c r="L344" t="s">
        <v>220</v>
      </c>
    </row>
    <row r="345" spans="9:12" x14ac:dyDescent="0.3">
      <c r="I345" t="s">
        <v>220</v>
      </c>
      <c r="J345" t="s">
        <v>465</v>
      </c>
      <c r="K345" t="s">
        <v>466</v>
      </c>
      <c r="L345" t="s">
        <v>220</v>
      </c>
    </row>
    <row r="346" spans="9:12" x14ac:dyDescent="0.3">
      <c r="I346" t="s">
        <v>220</v>
      </c>
      <c r="J346" t="s">
        <v>477</v>
      </c>
      <c r="K346" t="s">
        <v>478</v>
      </c>
      <c r="L346" t="s">
        <v>220</v>
      </c>
    </row>
    <row r="347" spans="9:12" x14ac:dyDescent="0.3">
      <c r="I347" t="s">
        <v>220</v>
      </c>
      <c r="J347" t="s">
        <v>526</v>
      </c>
      <c r="K347" t="s">
        <v>527</v>
      </c>
      <c r="L347" t="s">
        <v>220</v>
      </c>
    </row>
    <row r="348" spans="9:12" x14ac:dyDescent="0.3">
      <c r="I348" t="s">
        <v>220</v>
      </c>
      <c r="J348" t="s">
        <v>528</v>
      </c>
      <c r="K348" t="s">
        <v>529</v>
      </c>
      <c r="L348" t="s">
        <v>220</v>
      </c>
    </row>
    <row r="349" spans="9:12" x14ac:dyDescent="0.3">
      <c r="I349" t="s">
        <v>220</v>
      </c>
      <c r="J349" t="s">
        <v>534</v>
      </c>
      <c r="K349" t="s">
        <v>535</v>
      </c>
      <c r="L349" t="s">
        <v>220</v>
      </c>
    </row>
    <row r="350" spans="9:12" x14ac:dyDescent="0.3">
      <c r="I350" t="s">
        <v>220</v>
      </c>
      <c r="J350" t="s">
        <v>575</v>
      </c>
      <c r="K350" t="s">
        <v>576</v>
      </c>
      <c r="L350" t="s">
        <v>220</v>
      </c>
    </row>
    <row r="351" spans="9:12" x14ac:dyDescent="0.3">
      <c r="I351" t="s">
        <v>220</v>
      </c>
      <c r="J351" t="s">
        <v>585</v>
      </c>
      <c r="K351" t="s">
        <v>586</v>
      </c>
      <c r="L351" t="s">
        <v>220</v>
      </c>
    </row>
    <row r="352" spans="9:12" x14ac:dyDescent="0.3">
      <c r="I352" t="s">
        <v>220</v>
      </c>
      <c r="J352" t="s">
        <v>650</v>
      </c>
      <c r="K352" t="s">
        <v>651</v>
      </c>
      <c r="L352" t="s">
        <v>220</v>
      </c>
    </row>
    <row r="353" spans="9:12" x14ac:dyDescent="0.3">
      <c r="I353" t="s">
        <v>220</v>
      </c>
      <c r="J353" t="s">
        <v>691</v>
      </c>
      <c r="K353" t="s">
        <v>692</v>
      </c>
      <c r="L353" t="s">
        <v>220</v>
      </c>
    </row>
    <row r="354" spans="9:12" x14ac:dyDescent="0.3">
      <c r="I354" t="s">
        <v>234</v>
      </c>
      <c r="J354" t="s">
        <v>359</v>
      </c>
      <c r="K354" t="s">
        <v>360</v>
      </c>
      <c r="L354" t="s">
        <v>234</v>
      </c>
    </row>
    <row r="355" spans="9:12" x14ac:dyDescent="0.3">
      <c r="I355" t="s">
        <v>234</v>
      </c>
      <c r="J355" t="s">
        <v>371</v>
      </c>
      <c r="K355" t="s">
        <v>372</v>
      </c>
      <c r="L355" t="s">
        <v>234</v>
      </c>
    </row>
    <row r="356" spans="9:12" x14ac:dyDescent="0.3">
      <c r="I356" t="s">
        <v>234</v>
      </c>
      <c r="J356" t="s">
        <v>375</v>
      </c>
      <c r="K356" t="s">
        <v>376</v>
      </c>
      <c r="L356" t="s">
        <v>234</v>
      </c>
    </row>
    <row r="357" spans="9:12" x14ac:dyDescent="0.3">
      <c r="I357" t="s">
        <v>234</v>
      </c>
      <c r="J357" t="s">
        <v>410</v>
      </c>
      <c r="K357" t="s">
        <v>411</v>
      </c>
      <c r="L357" t="s">
        <v>234</v>
      </c>
    </row>
    <row r="358" spans="9:12" x14ac:dyDescent="0.3">
      <c r="I358" t="s">
        <v>234</v>
      </c>
      <c r="J358" t="s">
        <v>432</v>
      </c>
      <c r="K358" t="s">
        <v>433</v>
      </c>
      <c r="L358" t="s">
        <v>234</v>
      </c>
    </row>
    <row r="359" spans="9:12" x14ac:dyDescent="0.3">
      <c r="I359" t="s">
        <v>234</v>
      </c>
      <c r="J359" t="s">
        <v>513</v>
      </c>
      <c r="K359" t="s">
        <v>514</v>
      </c>
      <c r="L359" t="s">
        <v>234</v>
      </c>
    </row>
    <row r="360" spans="9:12" x14ac:dyDescent="0.3">
      <c r="I360" t="s">
        <v>234</v>
      </c>
      <c r="J360" t="s">
        <v>518</v>
      </c>
      <c r="K360" t="s">
        <v>519</v>
      </c>
      <c r="L360" t="s">
        <v>234</v>
      </c>
    </row>
    <row r="361" spans="9:12" x14ac:dyDescent="0.3">
      <c r="I361" t="s">
        <v>234</v>
      </c>
      <c r="J361" t="s">
        <v>532</v>
      </c>
      <c r="K361" t="s">
        <v>533</v>
      </c>
      <c r="L361" t="s">
        <v>234</v>
      </c>
    </row>
    <row r="362" spans="9:12" x14ac:dyDescent="0.3">
      <c r="I362" t="s">
        <v>234</v>
      </c>
      <c r="J362" t="s">
        <v>538</v>
      </c>
      <c r="K362" t="s">
        <v>539</v>
      </c>
      <c r="L362" t="s">
        <v>234</v>
      </c>
    </row>
    <row r="363" spans="9:12" x14ac:dyDescent="0.3">
      <c r="I363" t="s">
        <v>234</v>
      </c>
      <c r="J363" t="s">
        <v>567</v>
      </c>
      <c r="K363" t="s">
        <v>568</v>
      </c>
      <c r="L363" t="s">
        <v>234</v>
      </c>
    </row>
    <row r="364" spans="9:12" x14ac:dyDescent="0.3">
      <c r="I364" t="s">
        <v>234</v>
      </c>
      <c r="J364" t="s">
        <v>599</v>
      </c>
      <c r="K364" t="s">
        <v>600</v>
      </c>
      <c r="L364" t="s">
        <v>234</v>
      </c>
    </row>
    <row r="365" spans="9:12" x14ac:dyDescent="0.3">
      <c r="I365" t="s">
        <v>234</v>
      </c>
      <c r="J365" t="s">
        <v>618</v>
      </c>
      <c r="K365" t="s">
        <v>619</v>
      </c>
      <c r="L365" t="s">
        <v>234</v>
      </c>
    </row>
    <row r="366" spans="9:12" x14ac:dyDescent="0.3">
      <c r="I366" t="s">
        <v>234</v>
      </c>
      <c r="J366" t="s">
        <v>626</v>
      </c>
      <c r="K366" t="s">
        <v>627</v>
      </c>
      <c r="L366" t="s">
        <v>234</v>
      </c>
    </row>
    <row r="367" spans="9:12" x14ac:dyDescent="0.3">
      <c r="I367" t="s">
        <v>243</v>
      </c>
      <c r="J367" t="s">
        <v>345</v>
      </c>
      <c r="K367" t="s">
        <v>346</v>
      </c>
      <c r="L367" t="s">
        <v>243</v>
      </c>
    </row>
    <row r="368" spans="9:12" x14ac:dyDescent="0.3">
      <c r="I368" t="s">
        <v>243</v>
      </c>
      <c r="J368" t="s">
        <v>347</v>
      </c>
      <c r="K368" t="s">
        <v>348</v>
      </c>
      <c r="L368" t="s">
        <v>243</v>
      </c>
    </row>
    <row r="369" spans="9:12" x14ac:dyDescent="0.3">
      <c r="I369" t="s">
        <v>243</v>
      </c>
      <c r="J369" t="s">
        <v>422</v>
      </c>
      <c r="K369" t="s">
        <v>423</v>
      </c>
      <c r="L369" t="s">
        <v>243</v>
      </c>
    </row>
    <row r="370" spans="9:12" x14ac:dyDescent="0.3">
      <c r="I370" t="s">
        <v>243</v>
      </c>
      <c r="J370" t="s">
        <v>467</v>
      </c>
      <c r="K370" t="s">
        <v>468</v>
      </c>
      <c r="L370" t="s">
        <v>243</v>
      </c>
    </row>
    <row r="371" spans="9:12" x14ac:dyDescent="0.3">
      <c r="I371" t="s">
        <v>243</v>
      </c>
      <c r="J371" t="s">
        <v>495</v>
      </c>
      <c r="K371" t="s">
        <v>496</v>
      </c>
      <c r="L371" t="s">
        <v>243</v>
      </c>
    </row>
    <row r="372" spans="9:12" x14ac:dyDescent="0.3">
      <c r="I372" t="s">
        <v>243</v>
      </c>
      <c r="J372" t="s">
        <v>583</v>
      </c>
      <c r="K372" t="s">
        <v>584</v>
      </c>
      <c r="L372" t="s">
        <v>243</v>
      </c>
    </row>
    <row r="373" spans="9:12" x14ac:dyDescent="0.3">
      <c r="I373" t="s">
        <v>243</v>
      </c>
      <c r="J373" t="s">
        <v>611</v>
      </c>
      <c r="K373" t="s">
        <v>612</v>
      </c>
      <c r="L373" t="s">
        <v>243</v>
      </c>
    </row>
    <row r="374" spans="9:12" x14ac:dyDescent="0.3">
      <c r="I374" t="s">
        <v>243</v>
      </c>
      <c r="J374" t="s">
        <v>660</v>
      </c>
      <c r="K374" t="s">
        <v>661</v>
      </c>
      <c r="L374" t="s">
        <v>243</v>
      </c>
    </row>
    <row r="375" spans="9:12" x14ac:dyDescent="0.3">
      <c r="I375" t="s">
        <v>243</v>
      </c>
      <c r="J375" t="s">
        <v>679</v>
      </c>
      <c r="K375" t="s">
        <v>680</v>
      </c>
      <c r="L375" t="s">
        <v>243</v>
      </c>
    </row>
    <row r="376" spans="9:12" x14ac:dyDescent="0.3">
      <c r="I376" t="s">
        <v>252</v>
      </c>
      <c r="J376" t="s">
        <v>294</v>
      </c>
      <c r="K376" t="s">
        <v>295</v>
      </c>
      <c r="L376" t="s">
        <v>252</v>
      </c>
    </row>
    <row r="377" spans="9:12" x14ac:dyDescent="0.3">
      <c r="I377" t="s">
        <v>252</v>
      </c>
      <c r="J377" t="s">
        <v>331</v>
      </c>
      <c r="K377" t="s">
        <v>332</v>
      </c>
      <c r="L377" t="s">
        <v>252</v>
      </c>
    </row>
    <row r="378" spans="9:12" x14ac:dyDescent="0.3">
      <c r="I378" t="s">
        <v>252</v>
      </c>
      <c r="J378" t="s">
        <v>501</v>
      </c>
      <c r="K378" t="s">
        <v>502</v>
      </c>
      <c r="L378" t="s">
        <v>252</v>
      </c>
    </row>
    <row r="379" spans="9:12" x14ac:dyDescent="0.3">
      <c r="I379" t="s">
        <v>252</v>
      </c>
      <c r="J379" t="s">
        <v>548</v>
      </c>
      <c r="K379" t="s">
        <v>549</v>
      </c>
      <c r="L379" t="s">
        <v>252</v>
      </c>
    </row>
    <row r="380" spans="9:12" x14ac:dyDescent="0.3">
      <c r="I380" t="s">
        <v>252</v>
      </c>
      <c r="J380" t="s">
        <v>573</v>
      </c>
      <c r="K380" t="s">
        <v>574</v>
      </c>
      <c r="L380" t="s">
        <v>252</v>
      </c>
    </row>
    <row r="381" spans="9:12" x14ac:dyDescent="0.3">
      <c r="I381" t="s">
        <v>252</v>
      </c>
      <c r="J381" t="s">
        <v>579</v>
      </c>
      <c r="K381" t="s">
        <v>580</v>
      </c>
      <c r="L381" t="s">
        <v>252</v>
      </c>
    </row>
    <row r="382" spans="9:12" x14ac:dyDescent="0.3">
      <c r="I382" t="s">
        <v>252</v>
      </c>
      <c r="J382" t="s">
        <v>616</v>
      </c>
      <c r="K382" t="s">
        <v>617</v>
      </c>
      <c r="L382" t="s">
        <v>252</v>
      </c>
    </row>
    <row r="383" spans="9:12" x14ac:dyDescent="0.3">
      <c r="I383" t="s">
        <v>252</v>
      </c>
      <c r="J383" t="s">
        <v>634</v>
      </c>
      <c r="K383" t="s">
        <v>635</v>
      </c>
      <c r="L383" t="s">
        <v>252</v>
      </c>
    </row>
    <row r="384" spans="9:12" x14ac:dyDescent="0.3">
      <c r="I384" t="s">
        <v>252</v>
      </c>
      <c r="J384" t="s">
        <v>648</v>
      </c>
      <c r="K384" t="s">
        <v>649</v>
      </c>
      <c r="L384" t="s">
        <v>252</v>
      </c>
    </row>
    <row r="385" spans="9:12" x14ac:dyDescent="0.3">
      <c r="I385" t="s">
        <v>252</v>
      </c>
      <c r="J385" t="s">
        <v>671</v>
      </c>
      <c r="K385" t="s">
        <v>672</v>
      </c>
      <c r="L385" t="s">
        <v>252</v>
      </c>
    </row>
    <row r="386" spans="9:12" x14ac:dyDescent="0.3">
      <c r="I386" t="s">
        <v>261</v>
      </c>
      <c r="J386" t="s">
        <v>279</v>
      </c>
      <c r="K386" t="s">
        <v>280</v>
      </c>
      <c r="L386" t="s">
        <v>261</v>
      </c>
    </row>
    <row r="387" spans="9:12" x14ac:dyDescent="0.3">
      <c r="I387" t="s">
        <v>261</v>
      </c>
      <c r="J387" t="s">
        <v>287</v>
      </c>
      <c r="K387" t="s">
        <v>288</v>
      </c>
      <c r="L387" t="s">
        <v>261</v>
      </c>
    </row>
    <row r="388" spans="9:12" x14ac:dyDescent="0.3">
      <c r="I388" t="s">
        <v>261</v>
      </c>
      <c r="J388" t="s">
        <v>473</v>
      </c>
      <c r="K388" t="s">
        <v>474</v>
      </c>
      <c r="L388" t="s">
        <v>261</v>
      </c>
    </row>
    <row r="389" spans="9:12" x14ac:dyDescent="0.3">
      <c r="I389" t="s">
        <v>268</v>
      </c>
      <c r="J389" t="s">
        <v>379</v>
      </c>
      <c r="K389" t="s">
        <v>380</v>
      </c>
      <c r="L389" t="s">
        <v>268</v>
      </c>
    </row>
    <row r="390" spans="9:12" x14ac:dyDescent="0.3">
      <c r="I390" t="s">
        <v>268</v>
      </c>
      <c r="J390" t="s">
        <v>383</v>
      </c>
      <c r="K390" t="s">
        <v>384</v>
      </c>
      <c r="L390" t="s">
        <v>268</v>
      </c>
    </row>
    <row r="391" spans="9:12" x14ac:dyDescent="0.3">
      <c r="I391" t="s">
        <v>268</v>
      </c>
      <c r="J391" t="s">
        <v>542</v>
      </c>
      <c r="K391" t="s">
        <v>543</v>
      </c>
      <c r="L391" t="s">
        <v>268</v>
      </c>
    </row>
    <row r="392" spans="9:12" x14ac:dyDescent="0.3">
      <c r="I392" t="s">
        <v>268</v>
      </c>
      <c r="J392" t="s">
        <v>544</v>
      </c>
      <c r="K392" t="s">
        <v>545</v>
      </c>
      <c r="L392" t="s">
        <v>268</v>
      </c>
    </row>
    <row r="393" spans="9:12" x14ac:dyDescent="0.3">
      <c r="I393" t="s">
        <v>268</v>
      </c>
      <c r="J393" t="s">
        <v>589</v>
      </c>
      <c r="K393" t="s">
        <v>590</v>
      </c>
      <c r="L393" t="s">
        <v>268</v>
      </c>
    </row>
    <row r="394" spans="9:12" x14ac:dyDescent="0.3">
      <c r="I394" t="s">
        <v>268</v>
      </c>
      <c r="J394" t="s">
        <v>613</v>
      </c>
      <c r="K394" t="s">
        <v>614</v>
      </c>
      <c r="L394" t="s">
        <v>268</v>
      </c>
    </row>
    <row r="395" spans="9:12" x14ac:dyDescent="0.3">
      <c r="I395" t="s">
        <v>268</v>
      </c>
      <c r="J395" t="s">
        <v>622</v>
      </c>
      <c r="K395" t="s">
        <v>623</v>
      </c>
      <c r="L395" t="s">
        <v>268</v>
      </c>
    </row>
    <row r="396" spans="9:12" x14ac:dyDescent="0.3">
      <c r="I396" t="s">
        <v>268</v>
      </c>
      <c r="J396" t="s">
        <v>638</v>
      </c>
      <c r="K396" t="s">
        <v>639</v>
      </c>
      <c r="L396" t="s">
        <v>268</v>
      </c>
    </row>
    <row r="397" spans="9:12" x14ac:dyDescent="0.3">
      <c r="I397" t="s">
        <v>274</v>
      </c>
      <c r="J397" t="s">
        <v>272</v>
      </c>
      <c r="K397" t="s">
        <v>273</v>
      </c>
      <c r="L397" t="s">
        <v>274</v>
      </c>
    </row>
    <row r="398" spans="9:12" x14ac:dyDescent="0.3">
      <c r="I398" t="s">
        <v>274</v>
      </c>
      <c r="J398" t="s">
        <v>363</v>
      </c>
      <c r="K398" t="s">
        <v>364</v>
      </c>
      <c r="L398" t="s">
        <v>274</v>
      </c>
    </row>
    <row r="399" spans="9:12" x14ac:dyDescent="0.3">
      <c r="I399" t="s">
        <v>274</v>
      </c>
      <c r="J399" t="s">
        <v>391</v>
      </c>
      <c r="K399" t="s">
        <v>392</v>
      </c>
      <c r="L399" t="s">
        <v>274</v>
      </c>
    </row>
    <row r="400" spans="9:12" x14ac:dyDescent="0.3">
      <c r="I400" t="s">
        <v>274</v>
      </c>
      <c r="J400" t="s">
        <v>436</v>
      </c>
      <c r="K400" t="s">
        <v>437</v>
      </c>
      <c r="L400" t="s">
        <v>274</v>
      </c>
    </row>
    <row r="401" spans="9:12" x14ac:dyDescent="0.3">
      <c r="I401" t="s">
        <v>274</v>
      </c>
      <c r="J401" t="s">
        <v>581</v>
      </c>
      <c r="K401" t="s">
        <v>582</v>
      </c>
      <c r="L401" t="s">
        <v>274</v>
      </c>
    </row>
    <row r="402" spans="9:12" x14ac:dyDescent="0.3">
      <c r="I402" t="s">
        <v>274</v>
      </c>
      <c r="J402" t="s">
        <v>593</v>
      </c>
      <c r="K402" t="s">
        <v>594</v>
      </c>
      <c r="L402" t="s">
        <v>274</v>
      </c>
    </row>
    <row r="403" spans="9:12" x14ac:dyDescent="0.3">
      <c r="I403" t="s">
        <v>274</v>
      </c>
      <c r="J403" t="s">
        <v>652</v>
      </c>
      <c r="K403" t="s">
        <v>653</v>
      </c>
      <c r="L403" t="s">
        <v>274</v>
      </c>
    </row>
    <row r="404" spans="9:12" x14ac:dyDescent="0.3">
      <c r="I404" t="s">
        <v>274</v>
      </c>
      <c r="J404" t="s">
        <v>662</v>
      </c>
      <c r="K404" t="s">
        <v>663</v>
      </c>
      <c r="L404" t="s">
        <v>274</v>
      </c>
    </row>
    <row r="405" spans="9:12" x14ac:dyDescent="0.3">
      <c r="I405" t="s">
        <v>274</v>
      </c>
      <c r="J405" t="s">
        <v>685</v>
      </c>
      <c r="K405" t="s">
        <v>686</v>
      </c>
      <c r="L405" t="s">
        <v>274</v>
      </c>
    </row>
    <row r="406" spans="9:12" x14ac:dyDescent="0.3">
      <c r="I406" t="s">
        <v>274</v>
      </c>
      <c r="J406" t="s">
        <v>687</v>
      </c>
      <c r="K406" t="s">
        <v>688</v>
      </c>
      <c r="L406" t="s">
        <v>274</v>
      </c>
    </row>
    <row r="407" spans="9:12" x14ac:dyDescent="0.3">
      <c r="I407" t="s">
        <v>281</v>
      </c>
      <c r="J407" t="s">
        <v>257</v>
      </c>
      <c r="K407" t="s">
        <v>258</v>
      </c>
      <c r="L407" t="s">
        <v>281</v>
      </c>
    </row>
    <row r="408" spans="9:12" x14ac:dyDescent="0.3">
      <c r="I408" t="s">
        <v>281</v>
      </c>
      <c r="J408" t="s">
        <v>341</v>
      </c>
      <c r="K408" t="s">
        <v>342</v>
      </c>
      <c r="L408" t="s">
        <v>281</v>
      </c>
    </row>
    <row r="409" spans="9:12" x14ac:dyDescent="0.3">
      <c r="I409" t="s">
        <v>281</v>
      </c>
      <c r="J409" t="s">
        <v>438</v>
      </c>
      <c r="K409" t="s">
        <v>439</v>
      </c>
      <c r="L409" t="s">
        <v>281</v>
      </c>
    </row>
    <row r="410" spans="9:12" x14ac:dyDescent="0.3">
      <c r="I410" t="s">
        <v>281</v>
      </c>
      <c r="J410" t="s">
        <v>481</v>
      </c>
      <c r="K410" t="s">
        <v>482</v>
      </c>
      <c r="L410" t="s">
        <v>281</v>
      </c>
    </row>
    <row r="411" spans="9:12" x14ac:dyDescent="0.3">
      <c r="I411" t="s">
        <v>281</v>
      </c>
      <c r="J411" t="s">
        <v>485</v>
      </c>
      <c r="K411" t="s">
        <v>486</v>
      </c>
      <c r="L411" t="s">
        <v>281</v>
      </c>
    </row>
    <row r="412" spans="9:12" x14ac:dyDescent="0.3">
      <c r="I412" t="s">
        <v>281</v>
      </c>
      <c r="J412" t="s">
        <v>491</v>
      </c>
      <c r="K412" t="s">
        <v>492</v>
      </c>
      <c r="L412" t="s">
        <v>281</v>
      </c>
    </row>
    <row r="413" spans="9:12" x14ac:dyDescent="0.3">
      <c r="I413" t="s">
        <v>281</v>
      </c>
      <c r="J413" t="s">
        <v>497</v>
      </c>
      <c r="K413" t="s">
        <v>498</v>
      </c>
      <c r="L413" t="s">
        <v>281</v>
      </c>
    </row>
    <row r="414" spans="9:12" x14ac:dyDescent="0.3">
      <c r="I414" t="s">
        <v>281</v>
      </c>
      <c r="J414" t="s">
        <v>515</v>
      </c>
      <c r="K414" t="s">
        <v>516</v>
      </c>
      <c r="L414" t="s">
        <v>281</v>
      </c>
    </row>
    <row r="415" spans="9:12" x14ac:dyDescent="0.3">
      <c r="I415" t="s">
        <v>281</v>
      </c>
      <c r="J415" t="s">
        <v>536</v>
      </c>
      <c r="K415" t="s">
        <v>537</v>
      </c>
      <c r="L415" t="s">
        <v>281</v>
      </c>
    </row>
    <row r="416" spans="9:12" x14ac:dyDescent="0.3">
      <c r="I416" t="s">
        <v>281</v>
      </c>
      <c r="J416" t="s">
        <v>577</v>
      </c>
      <c r="K416" t="s">
        <v>578</v>
      </c>
      <c r="L416" t="s">
        <v>281</v>
      </c>
    </row>
    <row r="417" spans="9:12" x14ac:dyDescent="0.3">
      <c r="I417" t="s">
        <v>289</v>
      </c>
      <c r="J417" t="s">
        <v>337</v>
      </c>
      <c r="K417" t="s">
        <v>338</v>
      </c>
      <c r="L417" t="s">
        <v>289</v>
      </c>
    </row>
    <row r="418" spans="9:12" x14ac:dyDescent="0.3">
      <c r="I418" t="s">
        <v>289</v>
      </c>
      <c r="J418" t="s">
        <v>407</v>
      </c>
      <c r="K418" t="s">
        <v>408</v>
      </c>
      <c r="L418" t="s">
        <v>289</v>
      </c>
    </row>
    <row r="419" spans="9:12" x14ac:dyDescent="0.3">
      <c r="I419" t="s">
        <v>289</v>
      </c>
      <c r="J419" t="s">
        <v>522</v>
      </c>
      <c r="K419" t="s">
        <v>523</v>
      </c>
      <c r="L419" t="s">
        <v>289</v>
      </c>
    </row>
    <row r="420" spans="9:12" x14ac:dyDescent="0.3">
      <c r="I420" t="s">
        <v>289</v>
      </c>
      <c r="J420" t="s">
        <v>552</v>
      </c>
      <c r="K420" t="s">
        <v>553</v>
      </c>
      <c r="L420" t="s">
        <v>289</v>
      </c>
    </row>
    <row r="421" spans="9:12" x14ac:dyDescent="0.3">
      <c r="I421" t="s">
        <v>289</v>
      </c>
      <c r="J421" t="s">
        <v>607</v>
      </c>
      <c r="K421" t="s">
        <v>608</v>
      </c>
      <c r="L421" t="s">
        <v>289</v>
      </c>
    </row>
    <row r="422" spans="9:12" x14ac:dyDescent="0.3">
      <c r="I422" t="s">
        <v>289</v>
      </c>
      <c r="J422" t="s">
        <v>624</v>
      </c>
      <c r="K422" t="s">
        <v>625</v>
      </c>
      <c r="L422" t="s">
        <v>289</v>
      </c>
    </row>
    <row r="423" spans="9:12" x14ac:dyDescent="0.3">
      <c r="I423" t="s">
        <v>289</v>
      </c>
      <c r="J423" t="s">
        <v>640</v>
      </c>
      <c r="K423" t="s">
        <v>641</v>
      </c>
      <c r="L423" t="s">
        <v>289</v>
      </c>
    </row>
    <row r="424" spans="9:12" x14ac:dyDescent="0.3">
      <c r="I424" t="s">
        <v>296</v>
      </c>
      <c r="J424" t="s">
        <v>300</v>
      </c>
      <c r="K424" t="s">
        <v>301</v>
      </c>
      <c r="L424" t="s">
        <v>296</v>
      </c>
    </row>
    <row r="425" spans="9:12" x14ac:dyDescent="0.3">
      <c r="I425" t="s">
        <v>296</v>
      </c>
      <c r="J425" t="s">
        <v>355</v>
      </c>
      <c r="K425" t="s">
        <v>356</v>
      </c>
      <c r="L425" t="s">
        <v>296</v>
      </c>
    </row>
    <row r="426" spans="9:12" x14ac:dyDescent="0.3">
      <c r="I426" t="s">
        <v>296</v>
      </c>
      <c r="J426" t="s">
        <v>385</v>
      </c>
      <c r="K426" t="s">
        <v>386</v>
      </c>
      <c r="L426" t="s">
        <v>296</v>
      </c>
    </row>
    <row r="427" spans="9:12" x14ac:dyDescent="0.3">
      <c r="I427" t="s">
        <v>296</v>
      </c>
      <c r="J427" t="s">
        <v>389</v>
      </c>
      <c r="K427" t="s">
        <v>390</v>
      </c>
      <c r="L427" t="s">
        <v>296</v>
      </c>
    </row>
    <row r="428" spans="9:12" x14ac:dyDescent="0.3">
      <c r="I428" t="s">
        <v>296</v>
      </c>
      <c r="J428" t="s">
        <v>556</v>
      </c>
      <c r="K428" t="s">
        <v>557</v>
      </c>
      <c r="L428" t="s">
        <v>296</v>
      </c>
    </row>
    <row r="429" spans="9:12" x14ac:dyDescent="0.3">
      <c r="I429" t="s">
        <v>296</v>
      </c>
      <c r="J429" t="s">
        <v>595</v>
      </c>
      <c r="K429" t="s">
        <v>596</v>
      </c>
      <c r="L429" t="s">
        <v>296</v>
      </c>
    </row>
    <row r="430" spans="9:12" x14ac:dyDescent="0.3">
      <c r="I430" t="s">
        <v>296</v>
      </c>
      <c r="J430" t="s">
        <v>644</v>
      </c>
      <c r="K430" t="s">
        <v>645</v>
      </c>
      <c r="L430" t="s">
        <v>296</v>
      </c>
    </row>
    <row r="431" spans="9:12" x14ac:dyDescent="0.3">
      <c r="I431" t="s">
        <v>302</v>
      </c>
      <c r="J431" t="s">
        <v>248</v>
      </c>
      <c r="K431" t="s">
        <v>249</v>
      </c>
      <c r="L431" t="s">
        <v>302</v>
      </c>
    </row>
    <row r="432" spans="9:12" x14ac:dyDescent="0.3">
      <c r="I432" t="s">
        <v>302</v>
      </c>
      <c r="J432" t="s">
        <v>324</v>
      </c>
      <c r="K432" t="s">
        <v>325</v>
      </c>
      <c r="L432" t="s">
        <v>302</v>
      </c>
    </row>
    <row r="433" spans="9:12" x14ac:dyDescent="0.3">
      <c r="I433" t="s">
        <v>302</v>
      </c>
      <c r="J433" t="s">
        <v>414</v>
      </c>
      <c r="K433" t="s">
        <v>415</v>
      </c>
      <c r="L433" t="s">
        <v>302</v>
      </c>
    </row>
    <row r="434" spans="9:12" x14ac:dyDescent="0.3">
      <c r="I434" t="s">
        <v>302</v>
      </c>
      <c r="J434" t="s">
        <v>530</v>
      </c>
      <c r="K434" t="s">
        <v>531</v>
      </c>
      <c r="L434" t="s">
        <v>302</v>
      </c>
    </row>
    <row r="435" spans="9:12" x14ac:dyDescent="0.3">
      <c r="I435" t="s">
        <v>302</v>
      </c>
      <c r="J435" t="s">
        <v>632</v>
      </c>
      <c r="K435" t="s">
        <v>633</v>
      </c>
      <c r="L435" t="s">
        <v>302</v>
      </c>
    </row>
    <row r="436" spans="9:12" x14ac:dyDescent="0.3">
      <c r="I436" t="s">
        <v>302</v>
      </c>
      <c r="J436" t="s">
        <v>673</v>
      </c>
      <c r="K436" t="s">
        <v>674</v>
      </c>
      <c r="L436" t="s">
        <v>302</v>
      </c>
    </row>
    <row r="437" spans="9:12" x14ac:dyDescent="0.3">
      <c r="I437" t="s">
        <v>302</v>
      </c>
      <c r="J437" t="s">
        <v>597</v>
      </c>
      <c r="K437" t="s">
        <v>598</v>
      </c>
      <c r="L437" t="s">
        <v>302</v>
      </c>
    </row>
    <row r="438" spans="9:12" x14ac:dyDescent="0.3">
      <c r="I438" t="s">
        <v>307</v>
      </c>
      <c r="J438" t="s">
        <v>305</v>
      </c>
      <c r="K438" t="s">
        <v>306</v>
      </c>
      <c r="L438" t="s">
        <v>307</v>
      </c>
    </row>
    <row r="439" spans="9:12" x14ac:dyDescent="0.3">
      <c r="I439" t="s">
        <v>307</v>
      </c>
      <c r="J439" t="s">
        <v>329</v>
      </c>
      <c r="K439" t="s">
        <v>330</v>
      </c>
      <c r="L439" t="s">
        <v>307</v>
      </c>
    </row>
    <row r="440" spans="9:12" x14ac:dyDescent="0.3">
      <c r="I440" t="s">
        <v>307</v>
      </c>
      <c r="J440" t="s">
        <v>426</v>
      </c>
      <c r="K440" t="s">
        <v>427</v>
      </c>
      <c r="L440" t="s">
        <v>307</v>
      </c>
    </row>
    <row r="441" spans="9:12" x14ac:dyDescent="0.3">
      <c r="I441" t="s">
        <v>307</v>
      </c>
      <c r="J441" t="s">
        <v>449</v>
      </c>
      <c r="K441" t="s">
        <v>450</v>
      </c>
      <c r="L441" t="s">
        <v>307</v>
      </c>
    </row>
    <row r="442" spans="9:12" x14ac:dyDescent="0.3">
      <c r="I442" t="s">
        <v>307</v>
      </c>
      <c r="J442" t="s">
        <v>550</v>
      </c>
      <c r="K442" t="s">
        <v>551</v>
      </c>
      <c r="L442" t="s">
        <v>307</v>
      </c>
    </row>
    <row r="443" spans="9:12" x14ac:dyDescent="0.3">
      <c r="I443" t="s">
        <v>307</v>
      </c>
      <c r="J443" t="s">
        <v>560</v>
      </c>
      <c r="K443" t="s">
        <v>561</v>
      </c>
      <c r="L443" t="s">
        <v>307</v>
      </c>
    </row>
    <row r="444" spans="9:12" x14ac:dyDescent="0.3">
      <c r="I444" t="s">
        <v>307</v>
      </c>
      <c r="J444" t="s">
        <v>563</v>
      </c>
      <c r="K444" t="s">
        <v>564</v>
      </c>
      <c r="L444" t="s">
        <v>307</v>
      </c>
    </row>
    <row r="445" spans="9:12" x14ac:dyDescent="0.3">
      <c r="I445" t="s">
        <v>307</v>
      </c>
      <c r="J445" t="s">
        <v>591</v>
      </c>
      <c r="K445" t="s">
        <v>592</v>
      </c>
      <c r="L445" t="s">
        <v>307</v>
      </c>
    </row>
    <row r="446" spans="9:12" x14ac:dyDescent="0.3">
      <c r="I446" t="s">
        <v>307</v>
      </c>
      <c r="J446" t="s">
        <v>603</v>
      </c>
      <c r="K446" t="s">
        <v>604</v>
      </c>
      <c r="L446" t="s">
        <v>307</v>
      </c>
    </row>
    <row r="447" spans="9:12" x14ac:dyDescent="0.3">
      <c r="I447" t="s">
        <v>307</v>
      </c>
      <c r="J447" t="s">
        <v>665</v>
      </c>
      <c r="K447" t="s">
        <v>666</v>
      </c>
      <c r="L447" t="s">
        <v>307</v>
      </c>
    </row>
    <row r="448" spans="9:12" x14ac:dyDescent="0.3">
      <c r="I448" t="s">
        <v>307</v>
      </c>
      <c r="J448" t="s">
        <v>675</v>
      </c>
      <c r="K448" t="s">
        <v>676</v>
      </c>
      <c r="L448" t="s">
        <v>307</v>
      </c>
    </row>
    <row r="449" spans="9:12" x14ac:dyDescent="0.3">
      <c r="I449" t="s">
        <v>307</v>
      </c>
      <c r="J449" t="s">
        <v>681</v>
      </c>
      <c r="K449" t="s">
        <v>682</v>
      </c>
      <c r="L449" t="s">
        <v>307</v>
      </c>
    </row>
    <row r="450" spans="9:12" x14ac:dyDescent="0.3">
      <c r="I450" t="s">
        <v>313</v>
      </c>
      <c r="J450" t="s">
        <v>321</v>
      </c>
      <c r="K450" t="s">
        <v>322</v>
      </c>
      <c r="L450" t="s">
        <v>313</v>
      </c>
    </row>
    <row r="451" spans="9:12" x14ac:dyDescent="0.3">
      <c r="I451" t="s">
        <v>313</v>
      </c>
      <c r="J451" t="s">
        <v>401</v>
      </c>
      <c r="K451" t="s">
        <v>402</v>
      </c>
      <c r="L451" t="s">
        <v>313</v>
      </c>
    </row>
    <row r="452" spans="9:12" x14ac:dyDescent="0.3">
      <c r="I452" t="s">
        <v>313</v>
      </c>
      <c r="J452" t="s">
        <v>457</v>
      </c>
      <c r="K452" t="s">
        <v>458</v>
      </c>
      <c r="L452" t="s">
        <v>313</v>
      </c>
    </row>
    <row r="453" spans="9:12" x14ac:dyDescent="0.3">
      <c r="I453" t="s">
        <v>313</v>
      </c>
      <c r="J453" t="s">
        <v>505</v>
      </c>
      <c r="K453" t="s">
        <v>506</v>
      </c>
      <c r="L453" t="s">
        <v>313</v>
      </c>
    </row>
    <row r="454" spans="9:12" x14ac:dyDescent="0.3">
      <c r="I454" t="s">
        <v>313</v>
      </c>
      <c r="J454" t="s">
        <v>628</v>
      </c>
      <c r="K454" t="s">
        <v>629</v>
      </c>
      <c r="L454" t="s">
        <v>313</v>
      </c>
    </row>
    <row r="455" spans="9:12" x14ac:dyDescent="0.3">
      <c r="I455" t="s">
        <v>313</v>
      </c>
      <c r="J455" t="s">
        <v>667</v>
      </c>
      <c r="K455" t="s">
        <v>668</v>
      </c>
      <c r="L455" t="s">
        <v>313</v>
      </c>
    </row>
    <row r="456" spans="9:12" x14ac:dyDescent="0.3">
      <c r="I456" t="s">
        <v>317</v>
      </c>
      <c r="J456" t="s">
        <v>218</v>
      </c>
      <c r="K456" t="s">
        <v>214</v>
      </c>
      <c r="L456" t="s">
        <v>317</v>
      </c>
    </row>
    <row r="457" spans="9:12" x14ac:dyDescent="0.3">
      <c r="I457" t="s">
        <v>317</v>
      </c>
      <c r="J457" t="s">
        <v>230</v>
      </c>
      <c r="K457" t="s">
        <v>231</v>
      </c>
      <c r="L457" t="s">
        <v>317</v>
      </c>
    </row>
    <row r="458" spans="9:12" x14ac:dyDescent="0.3">
      <c r="I458" t="s">
        <v>317</v>
      </c>
      <c r="J458" t="s">
        <v>266</v>
      </c>
      <c r="K458" t="s">
        <v>267</v>
      </c>
      <c r="L458" t="s">
        <v>317</v>
      </c>
    </row>
    <row r="459" spans="9:12" x14ac:dyDescent="0.3">
      <c r="I459" t="s">
        <v>317</v>
      </c>
      <c r="J459" t="s">
        <v>315</v>
      </c>
      <c r="K459" t="s">
        <v>316</v>
      </c>
      <c r="L459" t="s">
        <v>317</v>
      </c>
    </row>
    <row r="460" spans="9:12" x14ac:dyDescent="0.3">
      <c r="I460" t="s">
        <v>317</v>
      </c>
      <c r="J460" t="s">
        <v>326</v>
      </c>
      <c r="K460" t="s">
        <v>327</v>
      </c>
      <c r="L460" t="s">
        <v>317</v>
      </c>
    </row>
    <row r="461" spans="9:12" x14ac:dyDescent="0.3">
      <c r="I461" t="s">
        <v>317</v>
      </c>
      <c r="J461" t="s">
        <v>339</v>
      </c>
      <c r="K461" t="s">
        <v>340</v>
      </c>
      <c r="L461" t="s">
        <v>317</v>
      </c>
    </row>
    <row r="462" spans="9:12" x14ac:dyDescent="0.3">
      <c r="I462" t="s">
        <v>317</v>
      </c>
      <c r="J462" t="s">
        <v>351</v>
      </c>
      <c r="K462" t="s">
        <v>352</v>
      </c>
      <c r="L462" t="s">
        <v>317</v>
      </c>
    </row>
    <row r="463" spans="9:12" x14ac:dyDescent="0.3">
      <c r="I463" t="s">
        <v>317</v>
      </c>
      <c r="J463" t="s">
        <v>367</v>
      </c>
      <c r="K463" t="s">
        <v>368</v>
      </c>
      <c r="L463" t="s">
        <v>317</v>
      </c>
    </row>
    <row r="464" spans="9:12" x14ac:dyDescent="0.3">
      <c r="I464" t="s">
        <v>317</v>
      </c>
      <c r="J464" t="s">
        <v>395</v>
      </c>
      <c r="K464" t="s">
        <v>396</v>
      </c>
      <c r="L464" t="s">
        <v>317</v>
      </c>
    </row>
    <row r="465" spans="9:12" x14ac:dyDescent="0.3">
      <c r="I465" t="s">
        <v>317</v>
      </c>
      <c r="J465" t="s">
        <v>403</v>
      </c>
      <c r="K465" t="s">
        <v>404</v>
      </c>
      <c r="L465" t="s">
        <v>317</v>
      </c>
    </row>
    <row r="466" spans="9:12" x14ac:dyDescent="0.3">
      <c r="I466" t="s">
        <v>317</v>
      </c>
      <c r="J466" t="s">
        <v>416</v>
      </c>
      <c r="K466" t="s">
        <v>417</v>
      </c>
      <c r="L466" t="s">
        <v>317</v>
      </c>
    </row>
    <row r="467" spans="9:12" x14ac:dyDescent="0.3">
      <c r="I467" t="s">
        <v>317</v>
      </c>
      <c r="J467" t="s">
        <v>418</v>
      </c>
      <c r="K467" t="s">
        <v>419</v>
      </c>
      <c r="L467" t="s">
        <v>317</v>
      </c>
    </row>
    <row r="468" spans="9:12" x14ac:dyDescent="0.3">
      <c r="I468" t="s">
        <v>317</v>
      </c>
      <c r="J468" t="s">
        <v>424</v>
      </c>
      <c r="K468" t="s">
        <v>425</v>
      </c>
      <c r="L468" t="s">
        <v>317</v>
      </c>
    </row>
    <row r="469" spans="9:12" x14ac:dyDescent="0.3">
      <c r="I469" t="s">
        <v>317</v>
      </c>
      <c r="J469" t="s">
        <v>428</v>
      </c>
      <c r="K469" t="s">
        <v>429</v>
      </c>
      <c r="L469" t="s">
        <v>317</v>
      </c>
    </row>
    <row r="470" spans="9:12" x14ac:dyDescent="0.3">
      <c r="I470" t="s">
        <v>317</v>
      </c>
      <c r="J470" t="s">
        <v>430</v>
      </c>
      <c r="K470" t="s">
        <v>431</v>
      </c>
      <c r="L470" t="s">
        <v>317</v>
      </c>
    </row>
    <row r="471" spans="9:12" x14ac:dyDescent="0.3">
      <c r="I471" t="s">
        <v>317</v>
      </c>
      <c r="J471" t="s">
        <v>434</v>
      </c>
      <c r="K471" t="s">
        <v>435</v>
      </c>
      <c r="L471" t="s">
        <v>317</v>
      </c>
    </row>
    <row r="472" spans="9:12" x14ac:dyDescent="0.3">
      <c r="I472" t="s">
        <v>317</v>
      </c>
      <c r="J472" t="s">
        <v>441</v>
      </c>
      <c r="K472" t="s">
        <v>442</v>
      </c>
      <c r="L472" t="s">
        <v>317</v>
      </c>
    </row>
    <row r="473" spans="9:12" x14ac:dyDescent="0.3">
      <c r="I473" t="s">
        <v>317</v>
      </c>
      <c r="J473" t="s">
        <v>445</v>
      </c>
      <c r="K473" t="s">
        <v>446</v>
      </c>
      <c r="L473" t="s">
        <v>317</v>
      </c>
    </row>
    <row r="474" spans="9:12" x14ac:dyDescent="0.3">
      <c r="I474" t="s">
        <v>317</v>
      </c>
      <c r="J474" t="s">
        <v>451</v>
      </c>
      <c r="K474" t="s">
        <v>452</v>
      </c>
      <c r="L474" t="s">
        <v>317</v>
      </c>
    </row>
    <row r="475" spans="9:12" x14ac:dyDescent="0.3">
      <c r="I475" t="s">
        <v>317</v>
      </c>
      <c r="J475" t="s">
        <v>453</v>
      </c>
      <c r="K475" t="s">
        <v>454</v>
      </c>
      <c r="L475" t="s">
        <v>317</v>
      </c>
    </row>
    <row r="476" spans="9:12" x14ac:dyDescent="0.3">
      <c r="I476" t="s">
        <v>317</v>
      </c>
      <c r="J476" t="s">
        <v>463</v>
      </c>
      <c r="K476" t="s">
        <v>464</v>
      </c>
      <c r="L476" t="s">
        <v>317</v>
      </c>
    </row>
    <row r="477" spans="9:12" x14ac:dyDescent="0.3">
      <c r="I477" t="s">
        <v>317</v>
      </c>
      <c r="J477" t="s">
        <v>471</v>
      </c>
      <c r="K477" t="s">
        <v>472</v>
      </c>
      <c r="L477" t="s">
        <v>317</v>
      </c>
    </row>
    <row r="478" spans="9:12" x14ac:dyDescent="0.3">
      <c r="I478" t="s">
        <v>317</v>
      </c>
      <c r="J478" t="s">
        <v>487</v>
      </c>
      <c r="K478" t="s">
        <v>488</v>
      </c>
      <c r="L478" t="s">
        <v>317</v>
      </c>
    </row>
    <row r="479" spans="9:12" x14ac:dyDescent="0.3">
      <c r="I479" t="s">
        <v>317</v>
      </c>
      <c r="J479" t="s">
        <v>509</v>
      </c>
      <c r="K479" t="s">
        <v>510</v>
      </c>
      <c r="L479" t="s">
        <v>317</v>
      </c>
    </row>
    <row r="480" spans="9:12" x14ac:dyDescent="0.3">
      <c r="I480" t="s">
        <v>317</v>
      </c>
      <c r="J480" t="s">
        <v>520</v>
      </c>
      <c r="K480" t="s">
        <v>521</v>
      </c>
      <c r="L480" t="s">
        <v>317</v>
      </c>
    </row>
    <row r="481" spans="9:12" x14ac:dyDescent="0.3">
      <c r="I481" t="s">
        <v>317</v>
      </c>
      <c r="J481" t="s">
        <v>565</v>
      </c>
      <c r="K481" t="s">
        <v>566</v>
      </c>
      <c r="L481" t="s">
        <v>317</v>
      </c>
    </row>
    <row r="482" spans="9:12" x14ac:dyDescent="0.3">
      <c r="I482" t="s">
        <v>317</v>
      </c>
      <c r="J482" t="s">
        <v>571</v>
      </c>
      <c r="K482" t="s">
        <v>572</v>
      </c>
      <c r="L482" t="s">
        <v>317</v>
      </c>
    </row>
    <row r="483" spans="9:12" x14ac:dyDescent="0.3">
      <c r="I483" t="s">
        <v>317</v>
      </c>
      <c r="J483" t="s">
        <v>609</v>
      </c>
      <c r="K483" t="s">
        <v>610</v>
      </c>
      <c r="L483" t="s">
        <v>317</v>
      </c>
    </row>
    <row r="484" spans="9:12" x14ac:dyDescent="0.3">
      <c r="I484" t="s">
        <v>317</v>
      </c>
      <c r="J484" t="s">
        <v>630</v>
      </c>
      <c r="K484" t="s">
        <v>631</v>
      </c>
      <c r="L484" t="s">
        <v>317</v>
      </c>
    </row>
    <row r="485" spans="9:12" x14ac:dyDescent="0.3">
      <c r="I485" t="s">
        <v>317</v>
      </c>
      <c r="J485" t="s">
        <v>646</v>
      </c>
      <c r="K485" t="s">
        <v>647</v>
      </c>
      <c r="L485" t="s">
        <v>317</v>
      </c>
    </row>
    <row r="486" spans="9:12" x14ac:dyDescent="0.3">
      <c r="I486" t="s">
        <v>317</v>
      </c>
      <c r="J486" t="s">
        <v>656</v>
      </c>
      <c r="K486" t="s">
        <v>657</v>
      </c>
      <c r="L486" t="s">
        <v>317</v>
      </c>
    </row>
    <row r="487" spans="9:12" x14ac:dyDescent="0.3">
      <c r="I487" t="s">
        <v>317</v>
      </c>
      <c r="J487" t="s">
        <v>658</v>
      </c>
      <c r="K487" t="s">
        <v>659</v>
      </c>
      <c r="L487" t="s">
        <v>317</v>
      </c>
    </row>
    <row r="488" spans="9:12" x14ac:dyDescent="0.3">
      <c r="I488" t="s">
        <v>317</v>
      </c>
      <c r="J488" t="s">
        <v>669</v>
      </c>
      <c r="K488" t="s">
        <v>670</v>
      </c>
      <c r="L488" t="s">
        <v>317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B4:AB674"/>
  <sheetViews>
    <sheetView zoomScale="70" zoomScaleNormal="70" workbookViewId="0"/>
  </sheetViews>
  <sheetFormatPr defaultRowHeight="14.4" x14ac:dyDescent="0.3"/>
  <sheetData>
    <row r="4" spans="2:28" x14ac:dyDescent="0.3">
      <c r="B4" t="s">
        <v>219</v>
      </c>
      <c r="C4" t="s">
        <v>219</v>
      </c>
      <c r="D4" t="s">
        <v>219</v>
      </c>
      <c r="E4" t="s">
        <v>871</v>
      </c>
      <c r="Y4" t="s">
        <v>219</v>
      </c>
      <c r="Z4" t="s">
        <v>219</v>
      </c>
      <c r="AA4" t="s">
        <v>218</v>
      </c>
      <c r="AB4" t="s">
        <v>214</v>
      </c>
    </row>
    <row r="5" spans="2:28" x14ac:dyDescent="0.3">
      <c r="C5" t="s">
        <v>219</v>
      </c>
      <c r="D5" t="s">
        <v>226</v>
      </c>
      <c r="E5" t="s">
        <v>227</v>
      </c>
      <c r="Z5" t="s">
        <v>219</v>
      </c>
      <c r="AA5" t="s">
        <v>230</v>
      </c>
      <c r="AB5" t="s">
        <v>231</v>
      </c>
    </row>
    <row r="6" spans="2:28" x14ac:dyDescent="0.3">
      <c r="C6" t="s">
        <v>219</v>
      </c>
      <c r="D6" t="s">
        <v>232</v>
      </c>
      <c r="E6" t="s">
        <v>233</v>
      </c>
      <c r="Z6" t="s">
        <v>219</v>
      </c>
      <c r="AA6" t="s">
        <v>239</v>
      </c>
      <c r="AB6" t="s">
        <v>240</v>
      </c>
    </row>
    <row r="7" spans="2:28" x14ac:dyDescent="0.3">
      <c r="C7" t="s">
        <v>219</v>
      </c>
      <c r="D7" t="s">
        <v>241</v>
      </c>
      <c r="E7" t="s">
        <v>242</v>
      </c>
      <c r="Z7" t="s">
        <v>219</v>
      </c>
      <c r="AA7" t="s">
        <v>248</v>
      </c>
      <c r="AB7" t="s">
        <v>249</v>
      </c>
    </row>
    <row r="8" spans="2:28" x14ac:dyDescent="0.3">
      <c r="C8" t="s">
        <v>219</v>
      </c>
      <c r="D8" t="s">
        <v>250</v>
      </c>
      <c r="E8" t="s">
        <v>251</v>
      </c>
      <c r="Z8" t="s">
        <v>219</v>
      </c>
      <c r="AA8" t="s">
        <v>257</v>
      </c>
      <c r="AB8" t="s">
        <v>258</v>
      </c>
    </row>
    <row r="9" spans="2:28" x14ac:dyDescent="0.3">
      <c r="C9" t="s">
        <v>219</v>
      </c>
      <c r="D9" t="s">
        <v>259</v>
      </c>
      <c r="E9" t="s">
        <v>260</v>
      </c>
      <c r="Z9" t="s">
        <v>219</v>
      </c>
      <c r="AA9" t="s">
        <v>266</v>
      </c>
      <c r="AB9" t="s">
        <v>267</v>
      </c>
    </row>
    <row r="10" spans="2:28" x14ac:dyDescent="0.3">
      <c r="C10" t="s">
        <v>219</v>
      </c>
      <c r="D10" t="s">
        <v>221</v>
      </c>
      <c r="E10" t="s">
        <v>1106</v>
      </c>
      <c r="Z10" t="s">
        <v>219</v>
      </c>
      <c r="AA10" t="s">
        <v>272</v>
      </c>
      <c r="AB10" t="s">
        <v>273</v>
      </c>
    </row>
    <row r="11" spans="2:28" x14ac:dyDescent="0.3">
      <c r="C11" t="s">
        <v>219</v>
      </c>
      <c r="D11" t="s">
        <v>236</v>
      </c>
      <c r="E11" t="s">
        <v>1107</v>
      </c>
      <c r="Z11" t="s">
        <v>219</v>
      </c>
      <c r="AA11" t="s">
        <v>279</v>
      </c>
      <c r="AB11" t="s">
        <v>280</v>
      </c>
    </row>
    <row r="12" spans="2:28" x14ac:dyDescent="0.3">
      <c r="C12" t="s">
        <v>219</v>
      </c>
      <c r="D12" t="s">
        <v>245</v>
      </c>
      <c r="E12" t="s">
        <v>1108</v>
      </c>
      <c r="Z12" t="s">
        <v>219</v>
      </c>
      <c r="AA12" t="s">
        <v>287</v>
      </c>
      <c r="AB12" t="s">
        <v>288</v>
      </c>
    </row>
    <row r="13" spans="2:28" x14ac:dyDescent="0.3">
      <c r="C13" t="s">
        <v>219</v>
      </c>
      <c r="D13" t="s">
        <v>254</v>
      </c>
      <c r="E13" t="s">
        <v>1109</v>
      </c>
      <c r="Z13" t="s">
        <v>219</v>
      </c>
      <c r="AA13" t="s">
        <v>294</v>
      </c>
      <c r="AB13" t="s">
        <v>295</v>
      </c>
    </row>
    <row r="14" spans="2:28" x14ac:dyDescent="0.3">
      <c r="C14" t="s">
        <v>219</v>
      </c>
      <c r="D14" t="s">
        <v>263</v>
      </c>
      <c r="E14" t="s">
        <v>1110</v>
      </c>
      <c r="Z14" t="s">
        <v>219</v>
      </c>
      <c r="AA14" t="s">
        <v>300</v>
      </c>
      <c r="AB14" t="s">
        <v>301</v>
      </c>
    </row>
    <row r="15" spans="2:28" x14ac:dyDescent="0.3">
      <c r="C15" t="s">
        <v>219</v>
      </c>
      <c r="D15" t="s">
        <v>270</v>
      </c>
      <c r="E15" t="s">
        <v>1111</v>
      </c>
      <c r="Z15" t="s">
        <v>219</v>
      </c>
      <c r="AA15" t="s">
        <v>305</v>
      </c>
      <c r="AB15" t="s">
        <v>306</v>
      </c>
    </row>
    <row r="16" spans="2:28" x14ac:dyDescent="0.3">
      <c r="C16" t="s">
        <v>219</v>
      </c>
      <c r="D16" t="s">
        <v>276</v>
      </c>
      <c r="E16" t="s">
        <v>1112</v>
      </c>
      <c r="Z16" t="s">
        <v>219</v>
      </c>
      <c r="AA16" t="s">
        <v>311</v>
      </c>
      <c r="AB16" t="s">
        <v>312</v>
      </c>
    </row>
    <row r="17" spans="3:28" x14ac:dyDescent="0.3">
      <c r="C17" t="s">
        <v>219</v>
      </c>
      <c r="D17" t="s">
        <v>283</v>
      </c>
      <c r="E17" t="s">
        <v>1113</v>
      </c>
      <c r="Z17" t="s">
        <v>219</v>
      </c>
      <c r="AA17" t="s">
        <v>315</v>
      </c>
      <c r="AB17" t="s">
        <v>316</v>
      </c>
    </row>
    <row r="18" spans="3:28" x14ac:dyDescent="0.3">
      <c r="C18" t="s">
        <v>219</v>
      </c>
      <c r="D18" t="s">
        <v>291</v>
      </c>
      <c r="E18" t="s">
        <v>1114</v>
      </c>
      <c r="Z18" t="s">
        <v>219</v>
      </c>
      <c r="AA18" t="s">
        <v>321</v>
      </c>
      <c r="AB18" t="s">
        <v>322</v>
      </c>
    </row>
    <row r="19" spans="3:28" x14ac:dyDescent="0.3">
      <c r="C19" t="s">
        <v>219</v>
      </c>
      <c r="D19" t="s">
        <v>220</v>
      </c>
      <c r="E19" t="s">
        <v>216</v>
      </c>
      <c r="Z19" t="s">
        <v>219</v>
      </c>
      <c r="AA19" t="s">
        <v>324</v>
      </c>
      <c r="AB19" t="s">
        <v>325</v>
      </c>
    </row>
    <row r="20" spans="3:28" x14ac:dyDescent="0.3">
      <c r="C20" t="s">
        <v>219</v>
      </c>
      <c r="D20" t="s">
        <v>234</v>
      </c>
      <c r="E20" t="s">
        <v>235</v>
      </c>
      <c r="Z20" t="s">
        <v>219</v>
      </c>
      <c r="AA20" t="s">
        <v>326</v>
      </c>
      <c r="AB20" t="s">
        <v>327</v>
      </c>
    </row>
    <row r="21" spans="3:28" x14ac:dyDescent="0.3">
      <c r="C21" t="s">
        <v>219</v>
      </c>
      <c r="D21" t="s">
        <v>243</v>
      </c>
      <c r="E21" t="s">
        <v>244</v>
      </c>
      <c r="Z21" t="s">
        <v>219</v>
      </c>
      <c r="AA21" t="s">
        <v>329</v>
      </c>
      <c r="AB21" t="s">
        <v>330</v>
      </c>
    </row>
    <row r="22" spans="3:28" x14ac:dyDescent="0.3">
      <c r="C22" t="s">
        <v>219</v>
      </c>
      <c r="D22" t="s">
        <v>252</v>
      </c>
      <c r="E22" t="s">
        <v>253</v>
      </c>
      <c r="Z22" t="s">
        <v>219</v>
      </c>
      <c r="AA22" t="s">
        <v>331</v>
      </c>
      <c r="AB22" t="s">
        <v>332</v>
      </c>
    </row>
    <row r="23" spans="3:28" x14ac:dyDescent="0.3">
      <c r="C23" t="s">
        <v>219</v>
      </c>
      <c r="D23" t="s">
        <v>261</v>
      </c>
      <c r="E23" t="s">
        <v>262</v>
      </c>
      <c r="Z23" t="s">
        <v>219</v>
      </c>
      <c r="AA23" t="s">
        <v>335</v>
      </c>
      <c r="AB23" t="s">
        <v>336</v>
      </c>
    </row>
    <row r="24" spans="3:28" x14ac:dyDescent="0.3">
      <c r="C24" t="s">
        <v>219</v>
      </c>
      <c r="D24" t="s">
        <v>268</v>
      </c>
      <c r="E24" t="s">
        <v>269</v>
      </c>
      <c r="Z24" t="s">
        <v>219</v>
      </c>
      <c r="AA24" t="s">
        <v>337</v>
      </c>
      <c r="AB24" t="s">
        <v>338</v>
      </c>
    </row>
    <row r="25" spans="3:28" x14ac:dyDescent="0.3">
      <c r="C25" t="s">
        <v>219</v>
      </c>
      <c r="D25" t="s">
        <v>274</v>
      </c>
      <c r="E25" t="s">
        <v>275</v>
      </c>
      <c r="Z25" t="s">
        <v>219</v>
      </c>
      <c r="AA25" t="s">
        <v>339</v>
      </c>
      <c r="AB25" t="s">
        <v>340</v>
      </c>
    </row>
    <row r="26" spans="3:28" x14ac:dyDescent="0.3">
      <c r="C26" t="s">
        <v>219</v>
      </c>
      <c r="D26" t="s">
        <v>281</v>
      </c>
      <c r="E26" t="s">
        <v>282</v>
      </c>
      <c r="Z26" t="s">
        <v>219</v>
      </c>
      <c r="AA26" t="s">
        <v>341</v>
      </c>
      <c r="AB26" t="s">
        <v>342</v>
      </c>
    </row>
    <row r="27" spans="3:28" x14ac:dyDescent="0.3">
      <c r="C27" t="s">
        <v>219</v>
      </c>
      <c r="D27" t="s">
        <v>289</v>
      </c>
      <c r="E27" t="s">
        <v>290</v>
      </c>
      <c r="Z27" t="s">
        <v>219</v>
      </c>
      <c r="AA27" t="s">
        <v>345</v>
      </c>
      <c r="AB27" t="s">
        <v>346</v>
      </c>
    </row>
    <row r="28" spans="3:28" x14ac:dyDescent="0.3">
      <c r="C28" t="s">
        <v>219</v>
      </c>
      <c r="D28" t="s">
        <v>296</v>
      </c>
      <c r="E28" t="s">
        <v>297</v>
      </c>
      <c r="Z28" t="s">
        <v>219</v>
      </c>
      <c r="AA28" t="s">
        <v>347</v>
      </c>
      <c r="AB28" t="s">
        <v>348</v>
      </c>
    </row>
    <row r="29" spans="3:28" x14ac:dyDescent="0.3">
      <c r="C29" t="s">
        <v>219</v>
      </c>
      <c r="D29" t="s">
        <v>302</v>
      </c>
      <c r="E29" t="s">
        <v>303</v>
      </c>
      <c r="Z29" t="s">
        <v>219</v>
      </c>
      <c r="AA29" t="s">
        <v>351</v>
      </c>
      <c r="AB29" t="s">
        <v>352</v>
      </c>
    </row>
    <row r="30" spans="3:28" x14ac:dyDescent="0.3">
      <c r="C30" t="s">
        <v>219</v>
      </c>
      <c r="D30" t="s">
        <v>307</v>
      </c>
      <c r="E30" t="s">
        <v>308</v>
      </c>
      <c r="Z30" t="s">
        <v>219</v>
      </c>
      <c r="AA30" t="s">
        <v>355</v>
      </c>
      <c r="AB30" t="s">
        <v>356</v>
      </c>
    </row>
    <row r="31" spans="3:28" x14ac:dyDescent="0.3">
      <c r="C31" t="s">
        <v>219</v>
      </c>
      <c r="D31" t="s">
        <v>313</v>
      </c>
      <c r="E31" t="s">
        <v>314</v>
      </c>
      <c r="Z31" t="s">
        <v>219</v>
      </c>
      <c r="AA31" t="s">
        <v>359</v>
      </c>
      <c r="AB31" t="s">
        <v>360</v>
      </c>
    </row>
    <row r="32" spans="3:28" x14ac:dyDescent="0.3">
      <c r="C32" t="s">
        <v>219</v>
      </c>
      <c r="D32" t="s">
        <v>317</v>
      </c>
      <c r="E32" t="s">
        <v>318</v>
      </c>
      <c r="Z32" t="s">
        <v>219</v>
      </c>
      <c r="AA32" t="s">
        <v>363</v>
      </c>
      <c r="AB32" t="s">
        <v>364</v>
      </c>
    </row>
    <row r="33" spans="3:28" x14ac:dyDescent="0.3">
      <c r="C33" t="s">
        <v>219</v>
      </c>
      <c r="D33" t="s">
        <v>218</v>
      </c>
      <c r="E33" t="s">
        <v>214</v>
      </c>
      <c r="Z33" t="s">
        <v>219</v>
      </c>
      <c r="AA33" t="s">
        <v>367</v>
      </c>
      <c r="AB33" t="s">
        <v>368</v>
      </c>
    </row>
    <row r="34" spans="3:28" x14ac:dyDescent="0.3">
      <c r="C34" t="s">
        <v>219</v>
      </c>
      <c r="D34" t="s">
        <v>230</v>
      </c>
      <c r="E34" t="s">
        <v>231</v>
      </c>
      <c r="Z34" t="s">
        <v>219</v>
      </c>
      <c r="AA34" t="s">
        <v>371</v>
      </c>
      <c r="AB34" t="s">
        <v>372</v>
      </c>
    </row>
    <row r="35" spans="3:28" x14ac:dyDescent="0.3">
      <c r="C35" t="s">
        <v>219</v>
      </c>
      <c r="D35" t="s">
        <v>239</v>
      </c>
      <c r="E35" t="s">
        <v>240</v>
      </c>
      <c r="Z35" t="s">
        <v>219</v>
      </c>
      <c r="AA35" t="s">
        <v>375</v>
      </c>
      <c r="AB35" t="s">
        <v>376</v>
      </c>
    </row>
    <row r="36" spans="3:28" x14ac:dyDescent="0.3">
      <c r="C36" t="s">
        <v>219</v>
      </c>
      <c r="D36" t="s">
        <v>248</v>
      </c>
      <c r="E36" t="s">
        <v>249</v>
      </c>
      <c r="Z36" t="s">
        <v>219</v>
      </c>
      <c r="AA36" t="s">
        <v>379</v>
      </c>
      <c r="AB36" t="s">
        <v>380</v>
      </c>
    </row>
    <row r="37" spans="3:28" x14ac:dyDescent="0.3">
      <c r="C37" t="s">
        <v>219</v>
      </c>
      <c r="D37" t="s">
        <v>257</v>
      </c>
      <c r="E37" t="s">
        <v>258</v>
      </c>
      <c r="Z37" t="s">
        <v>219</v>
      </c>
      <c r="AA37" t="s">
        <v>383</v>
      </c>
      <c r="AB37" t="s">
        <v>384</v>
      </c>
    </row>
    <row r="38" spans="3:28" x14ac:dyDescent="0.3">
      <c r="C38" t="s">
        <v>219</v>
      </c>
      <c r="D38" t="s">
        <v>266</v>
      </c>
      <c r="E38" t="s">
        <v>267</v>
      </c>
      <c r="Z38" t="s">
        <v>219</v>
      </c>
      <c r="AA38" t="s">
        <v>385</v>
      </c>
      <c r="AB38" t="s">
        <v>386</v>
      </c>
    </row>
    <row r="39" spans="3:28" x14ac:dyDescent="0.3">
      <c r="C39" t="s">
        <v>219</v>
      </c>
      <c r="D39" t="s">
        <v>272</v>
      </c>
      <c r="E39" t="s">
        <v>273</v>
      </c>
      <c r="Z39" t="s">
        <v>219</v>
      </c>
      <c r="AA39" t="s">
        <v>387</v>
      </c>
      <c r="AB39" t="s">
        <v>388</v>
      </c>
    </row>
    <row r="40" spans="3:28" x14ac:dyDescent="0.3">
      <c r="C40" t="s">
        <v>219</v>
      </c>
      <c r="D40" t="s">
        <v>279</v>
      </c>
      <c r="E40" t="s">
        <v>280</v>
      </c>
      <c r="Z40" t="s">
        <v>219</v>
      </c>
      <c r="AA40" t="s">
        <v>389</v>
      </c>
      <c r="AB40" t="s">
        <v>390</v>
      </c>
    </row>
    <row r="41" spans="3:28" x14ac:dyDescent="0.3">
      <c r="C41" t="s">
        <v>219</v>
      </c>
      <c r="D41" t="s">
        <v>287</v>
      </c>
      <c r="E41" t="s">
        <v>288</v>
      </c>
      <c r="Z41" t="s">
        <v>219</v>
      </c>
      <c r="AA41" t="s">
        <v>391</v>
      </c>
      <c r="AB41" t="s">
        <v>392</v>
      </c>
    </row>
    <row r="42" spans="3:28" x14ac:dyDescent="0.3">
      <c r="C42" t="s">
        <v>219</v>
      </c>
      <c r="D42" t="s">
        <v>294</v>
      </c>
      <c r="E42" t="s">
        <v>295</v>
      </c>
      <c r="Z42" t="s">
        <v>219</v>
      </c>
      <c r="AA42" t="s">
        <v>395</v>
      </c>
      <c r="AB42" t="s">
        <v>396</v>
      </c>
    </row>
    <row r="43" spans="3:28" x14ac:dyDescent="0.3">
      <c r="C43" t="s">
        <v>219</v>
      </c>
      <c r="D43" t="s">
        <v>300</v>
      </c>
      <c r="E43" t="s">
        <v>301</v>
      </c>
      <c r="Z43" t="s">
        <v>219</v>
      </c>
      <c r="AA43" t="s">
        <v>399</v>
      </c>
      <c r="AB43" t="s">
        <v>400</v>
      </c>
    </row>
    <row r="44" spans="3:28" x14ac:dyDescent="0.3">
      <c r="C44" t="s">
        <v>219</v>
      </c>
      <c r="D44" t="s">
        <v>305</v>
      </c>
      <c r="E44" t="s">
        <v>306</v>
      </c>
      <c r="Z44" t="s">
        <v>219</v>
      </c>
      <c r="AA44" t="s">
        <v>401</v>
      </c>
      <c r="AB44" t="s">
        <v>402</v>
      </c>
    </row>
    <row r="45" spans="3:28" x14ac:dyDescent="0.3">
      <c r="C45" t="s">
        <v>219</v>
      </c>
      <c r="D45" t="s">
        <v>311</v>
      </c>
      <c r="E45" t="s">
        <v>312</v>
      </c>
      <c r="Z45" t="s">
        <v>219</v>
      </c>
      <c r="AA45" t="s">
        <v>403</v>
      </c>
      <c r="AB45" t="s">
        <v>404</v>
      </c>
    </row>
    <row r="46" spans="3:28" x14ac:dyDescent="0.3">
      <c r="C46" t="s">
        <v>219</v>
      </c>
      <c r="D46" t="s">
        <v>315</v>
      </c>
      <c r="E46" t="s">
        <v>316</v>
      </c>
      <c r="Z46" t="s">
        <v>219</v>
      </c>
      <c r="AA46" t="s">
        <v>407</v>
      </c>
      <c r="AB46" t="s">
        <v>408</v>
      </c>
    </row>
    <row r="47" spans="3:28" x14ac:dyDescent="0.3">
      <c r="C47" t="s">
        <v>219</v>
      </c>
      <c r="D47" t="s">
        <v>321</v>
      </c>
      <c r="E47" t="s">
        <v>322</v>
      </c>
      <c r="Z47" t="s">
        <v>219</v>
      </c>
      <c r="AA47" t="s">
        <v>410</v>
      </c>
      <c r="AB47" t="s">
        <v>411</v>
      </c>
    </row>
    <row r="48" spans="3:28" x14ac:dyDescent="0.3">
      <c r="C48" t="s">
        <v>219</v>
      </c>
      <c r="D48" t="s">
        <v>324</v>
      </c>
      <c r="E48" t="s">
        <v>325</v>
      </c>
      <c r="Z48" t="s">
        <v>219</v>
      </c>
      <c r="AA48" t="s">
        <v>414</v>
      </c>
      <c r="AB48" t="s">
        <v>415</v>
      </c>
    </row>
    <row r="49" spans="3:28" x14ac:dyDescent="0.3">
      <c r="C49" t="s">
        <v>219</v>
      </c>
      <c r="D49" t="s">
        <v>326</v>
      </c>
      <c r="E49" t="s">
        <v>327</v>
      </c>
      <c r="Z49" t="s">
        <v>219</v>
      </c>
      <c r="AA49" t="s">
        <v>416</v>
      </c>
      <c r="AB49" t="s">
        <v>417</v>
      </c>
    </row>
    <row r="50" spans="3:28" x14ac:dyDescent="0.3">
      <c r="C50" t="s">
        <v>219</v>
      </c>
      <c r="D50" t="s">
        <v>329</v>
      </c>
      <c r="E50" t="s">
        <v>330</v>
      </c>
      <c r="Z50" t="s">
        <v>219</v>
      </c>
      <c r="AA50" t="s">
        <v>418</v>
      </c>
      <c r="AB50" t="s">
        <v>419</v>
      </c>
    </row>
    <row r="51" spans="3:28" x14ac:dyDescent="0.3">
      <c r="C51" t="s">
        <v>219</v>
      </c>
      <c r="D51" t="s">
        <v>331</v>
      </c>
      <c r="E51" t="s">
        <v>332</v>
      </c>
      <c r="Z51" t="s">
        <v>219</v>
      </c>
      <c r="AA51" t="s">
        <v>422</v>
      </c>
      <c r="AB51" t="s">
        <v>423</v>
      </c>
    </row>
    <row r="52" spans="3:28" x14ac:dyDescent="0.3">
      <c r="C52" t="s">
        <v>219</v>
      </c>
      <c r="D52" t="s">
        <v>335</v>
      </c>
      <c r="E52" t="s">
        <v>336</v>
      </c>
      <c r="Z52" t="s">
        <v>219</v>
      </c>
      <c r="AA52" t="s">
        <v>424</v>
      </c>
      <c r="AB52" t="s">
        <v>425</v>
      </c>
    </row>
    <row r="53" spans="3:28" x14ac:dyDescent="0.3">
      <c r="C53" t="s">
        <v>219</v>
      </c>
      <c r="D53" t="s">
        <v>337</v>
      </c>
      <c r="E53" t="s">
        <v>338</v>
      </c>
      <c r="Z53" t="s">
        <v>219</v>
      </c>
      <c r="AA53" t="s">
        <v>426</v>
      </c>
      <c r="AB53" t="s">
        <v>427</v>
      </c>
    </row>
    <row r="54" spans="3:28" x14ac:dyDescent="0.3">
      <c r="C54" t="s">
        <v>219</v>
      </c>
      <c r="D54" t="s">
        <v>339</v>
      </c>
      <c r="E54" t="s">
        <v>340</v>
      </c>
      <c r="Z54" t="s">
        <v>219</v>
      </c>
      <c r="AA54" t="s">
        <v>428</v>
      </c>
      <c r="AB54" t="s">
        <v>429</v>
      </c>
    </row>
    <row r="55" spans="3:28" x14ac:dyDescent="0.3">
      <c r="C55" t="s">
        <v>219</v>
      </c>
      <c r="D55" t="s">
        <v>341</v>
      </c>
      <c r="E55" t="s">
        <v>342</v>
      </c>
      <c r="Z55" t="s">
        <v>219</v>
      </c>
      <c r="AA55" t="s">
        <v>430</v>
      </c>
      <c r="AB55" t="s">
        <v>431</v>
      </c>
    </row>
    <row r="56" spans="3:28" x14ac:dyDescent="0.3">
      <c r="C56" t="s">
        <v>219</v>
      </c>
      <c r="D56" t="s">
        <v>345</v>
      </c>
      <c r="E56" t="s">
        <v>346</v>
      </c>
      <c r="Z56" t="s">
        <v>219</v>
      </c>
      <c r="AA56" t="s">
        <v>432</v>
      </c>
      <c r="AB56" t="s">
        <v>433</v>
      </c>
    </row>
    <row r="57" spans="3:28" x14ac:dyDescent="0.3">
      <c r="C57" t="s">
        <v>219</v>
      </c>
      <c r="D57" t="s">
        <v>347</v>
      </c>
      <c r="E57" t="s">
        <v>348</v>
      </c>
      <c r="Z57" t="s">
        <v>219</v>
      </c>
      <c r="AA57" t="s">
        <v>434</v>
      </c>
      <c r="AB57" t="s">
        <v>435</v>
      </c>
    </row>
    <row r="58" spans="3:28" x14ac:dyDescent="0.3">
      <c r="C58" t="s">
        <v>219</v>
      </c>
      <c r="D58" t="s">
        <v>351</v>
      </c>
      <c r="E58" t="s">
        <v>352</v>
      </c>
      <c r="Z58" t="s">
        <v>219</v>
      </c>
      <c r="AA58" t="s">
        <v>436</v>
      </c>
      <c r="AB58" t="s">
        <v>437</v>
      </c>
    </row>
    <row r="59" spans="3:28" x14ac:dyDescent="0.3">
      <c r="C59" t="s">
        <v>219</v>
      </c>
      <c r="D59" t="s">
        <v>355</v>
      </c>
      <c r="E59" t="s">
        <v>356</v>
      </c>
      <c r="Z59" t="s">
        <v>219</v>
      </c>
      <c r="AA59" t="s">
        <v>438</v>
      </c>
      <c r="AB59" t="s">
        <v>439</v>
      </c>
    </row>
    <row r="60" spans="3:28" x14ac:dyDescent="0.3">
      <c r="C60" t="s">
        <v>219</v>
      </c>
      <c r="D60" t="s">
        <v>359</v>
      </c>
      <c r="E60" t="s">
        <v>360</v>
      </c>
      <c r="Z60" t="s">
        <v>219</v>
      </c>
      <c r="AA60" t="s">
        <v>441</v>
      </c>
      <c r="AB60" t="s">
        <v>442</v>
      </c>
    </row>
    <row r="61" spans="3:28" x14ac:dyDescent="0.3">
      <c r="C61" t="s">
        <v>219</v>
      </c>
      <c r="D61" t="s">
        <v>363</v>
      </c>
      <c r="E61" t="s">
        <v>364</v>
      </c>
      <c r="Z61" t="s">
        <v>219</v>
      </c>
      <c r="AA61" t="s">
        <v>445</v>
      </c>
      <c r="AB61" t="s">
        <v>446</v>
      </c>
    </row>
    <row r="62" spans="3:28" x14ac:dyDescent="0.3">
      <c r="C62" t="s">
        <v>219</v>
      </c>
      <c r="D62" t="s">
        <v>367</v>
      </c>
      <c r="E62" t="s">
        <v>368</v>
      </c>
      <c r="Z62" t="s">
        <v>219</v>
      </c>
      <c r="AA62" t="s">
        <v>449</v>
      </c>
      <c r="AB62" t="s">
        <v>450</v>
      </c>
    </row>
    <row r="63" spans="3:28" x14ac:dyDescent="0.3">
      <c r="C63" t="s">
        <v>219</v>
      </c>
      <c r="D63" t="s">
        <v>371</v>
      </c>
      <c r="E63" t="s">
        <v>372</v>
      </c>
      <c r="Z63" t="s">
        <v>219</v>
      </c>
      <c r="AA63" t="s">
        <v>451</v>
      </c>
      <c r="AB63" t="s">
        <v>452</v>
      </c>
    </row>
    <row r="64" spans="3:28" x14ac:dyDescent="0.3">
      <c r="C64" t="s">
        <v>219</v>
      </c>
      <c r="D64" t="s">
        <v>375</v>
      </c>
      <c r="E64" t="s">
        <v>376</v>
      </c>
      <c r="Z64" t="s">
        <v>219</v>
      </c>
      <c r="AA64" t="s">
        <v>453</v>
      </c>
      <c r="AB64" t="s">
        <v>454</v>
      </c>
    </row>
    <row r="65" spans="3:28" x14ac:dyDescent="0.3">
      <c r="C65" t="s">
        <v>219</v>
      </c>
      <c r="D65" t="s">
        <v>379</v>
      </c>
      <c r="E65" t="s">
        <v>380</v>
      </c>
      <c r="Z65" t="s">
        <v>219</v>
      </c>
      <c r="AA65" t="s">
        <v>457</v>
      </c>
      <c r="AB65" t="s">
        <v>458</v>
      </c>
    </row>
    <row r="66" spans="3:28" x14ac:dyDescent="0.3">
      <c r="C66" t="s">
        <v>219</v>
      </c>
      <c r="D66" t="s">
        <v>383</v>
      </c>
      <c r="E66" t="s">
        <v>384</v>
      </c>
      <c r="Z66" t="s">
        <v>219</v>
      </c>
      <c r="AA66" t="s">
        <v>459</v>
      </c>
      <c r="AB66" t="s">
        <v>460</v>
      </c>
    </row>
    <row r="67" spans="3:28" x14ac:dyDescent="0.3">
      <c r="C67" t="s">
        <v>219</v>
      </c>
      <c r="D67" t="s">
        <v>385</v>
      </c>
      <c r="E67" t="s">
        <v>386</v>
      </c>
      <c r="Z67" t="s">
        <v>219</v>
      </c>
      <c r="AA67" t="s">
        <v>463</v>
      </c>
      <c r="AB67" t="s">
        <v>464</v>
      </c>
    </row>
    <row r="68" spans="3:28" x14ac:dyDescent="0.3">
      <c r="C68" t="s">
        <v>219</v>
      </c>
      <c r="D68" t="s">
        <v>387</v>
      </c>
      <c r="E68" t="s">
        <v>388</v>
      </c>
      <c r="Z68" t="s">
        <v>219</v>
      </c>
      <c r="AA68" t="s">
        <v>465</v>
      </c>
      <c r="AB68" t="s">
        <v>466</v>
      </c>
    </row>
    <row r="69" spans="3:28" x14ac:dyDescent="0.3">
      <c r="C69" t="s">
        <v>219</v>
      </c>
      <c r="D69" t="s">
        <v>389</v>
      </c>
      <c r="E69" t="s">
        <v>390</v>
      </c>
      <c r="Z69" t="s">
        <v>219</v>
      </c>
      <c r="AA69" t="s">
        <v>467</v>
      </c>
      <c r="AB69" t="s">
        <v>468</v>
      </c>
    </row>
    <row r="70" spans="3:28" x14ac:dyDescent="0.3">
      <c r="C70" t="s">
        <v>219</v>
      </c>
      <c r="D70" t="s">
        <v>391</v>
      </c>
      <c r="E70" t="s">
        <v>392</v>
      </c>
      <c r="Z70" t="s">
        <v>219</v>
      </c>
      <c r="AA70" t="s">
        <v>471</v>
      </c>
      <c r="AB70" t="s">
        <v>472</v>
      </c>
    </row>
    <row r="71" spans="3:28" x14ac:dyDescent="0.3">
      <c r="C71" t="s">
        <v>219</v>
      </c>
      <c r="D71" t="s">
        <v>395</v>
      </c>
      <c r="E71" t="s">
        <v>396</v>
      </c>
      <c r="Z71" t="s">
        <v>219</v>
      </c>
      <c r="AA71" t="s">
        <v>473</v>
      </c>
      <c r="AB71" t="s">
        <v>474</v>
      </c>
    </row>
    <row r="72" spans="3:28" x14ac:dyDescent="0.3">
      <c r="C72" t="s">
        <v>219</v>
      </c>
      <c r="D72" t="s">
        <v>399</v>
      </c>
      <c r="E72" t="s">
        <v>400</v>
      </c>
      <c r="Z72" t="s">
        <v>219</v>
      </c>
      <c r="AA72" t="s">
        <v>477</v>
      </c>
      <c r="AB72" t="s">
        <v>478</v>
      </c>
    </row>
    <row r="73" spans="3:28" x14ac:dyDescent="0.3">
      <c r="C73" t="s">
        <v>219</v>
      </c>
      <c r="D73" t="s">
        <v>401</v>
      </c>
      <c r="E73" t="s">
        <v>402</v>
      </c>
      <c r="Z73" t="s">
        <v>219</v>
      </c>
      <c r="AA73" t="s">
        <v>481</v>
      </c>
      <c r="AB73" t="s">
        <v>482</v>
      </c>
    </row>
    <row r="74" spans="3:28" x14ac:dyDescent="0.3">
      <c r="C74" t="s">
        <v>219</v>
      </c>
      <c r="D74" t="s">
        <v>403</v>
      </c>
      <c r="E74" t="s">
        <v>404</v>
      </c>
      <c r="Z74" t="s">
        <v>219</v>
      </c>
      <c r="AA74" t="s">
        <v>485</v>
      </c>
      <c r="AB74" t="s">
        <v>486</v>
      </c>
    </row>
    <row r="75" spans="3:28" x14ac:dyDescent="0.3">
      <c r="C75" t="s">
        <v>219</v>
      </c>
      <c r="D75" t="s">
        <v>407</v>
      </c>
      <c r="E75" t="s">
        <v>408</v>
      </c>
      <c r="Z75" t="s">
        <v>219</v>
      </c>
      <c r="AA75" t="s">
        <v>487</v>
      </c>
      <c r="AB75" t="s">
        <v>488</v>
      </c>
    </row>
    <row r="76" spans="3:28" x14ac:dyDescent="0.3">
      <c r="C76" t="s">
        <v>219</v>
      </c>
      <c r="D76" t="s">
        <v>410</v>
      </c>
      <c r="E76" t="s">
        <v>411</v>
      </c>
      <c r="Z76" t="s">
        <v>219</v>
      </c>
      <c r="AA76" t="s">
        <v>491</v>
      </c>
      <c r="AB76" t="s">
        <v>492</v>
      </c>
    </row>
    <row r="77" spans="3:28" x14ac:dyDescent="0.3">
      <c r="C77" t="s">
        <v>219</v>
      </c>
      <c r="D77" t="s">
        <v>414</v>
      </c>
      <c r="E77" t="s">
        <v>415</v>
      </c>
      <c r="Z77" t="s">
        <v>219</v>
      </c>
      <c r="AA77" t="s">
        <v>495</v>
      </c>
      <c r="AB77" t="s">
        <v>496</v>
      </c>
    </row>
    <row r="78" spans="3:28" x14ac:dyDescent="0.3">
      <c r="C78" t="s">
        <v>219</v>
      </c>
      <c r="D78" t="s">
        <v>416</v>
      </c>
      <c r="E78" t="s">
        <v>417</v>
      </c>
      <c r="Z78" t="s">
        <v>219</v>
      </c>
      <c r="AA78" t="s">
        <v>497</v>
      </c>
      <c r="AB78" t="s">
        <v>498</v>
      </c>
    </row>
    <row r="79" spans="3:28" x14ac:dyDescent="0.3">
      <c r="C79" t="s">
        <v>219</v>
      </c>
      <c r="D79" t="s">
        <v>418</v>
      </c>
      <c r="E79" t="s">
        <v>419</v>
      </c>
      <c r="Z79" t="s">
        <v>219</v>
      </c>
      <c r="AA79" t="s">
        <v>501</v>
      </c>
      <c r="AB79" t="s">
        <v>502</v>
      </c>
    </row>
    <row r="80" spans="3:28" x14ac:dyDescent="0.3">
      <c r="C80" t="s">
        <v>219</v>
      </c>
      <c r="D80" t="s">
        <v>422</v>
      </c>
      <c r="E80" t="s">
        <v>423</v>
      </c>
      <c r="Z80" t="s">
        <v>219</v>
      </c>
      <c r="AA80" t="s">
        <v>505</v>
      </c>
      <c r="AB80" t="s">
        <v>506</v>
      </c>
    </row>
    <row r="81" spans="3:28" x14ac:dyDescent="0.3">
      <c r="C81" t="s">
        <v>219</v>
      </c>
      <c r="D81" t="s">
        <v>424</v>
      </c>
      <c r="E81" t="s">
        <v>425</v>
      </c>
      <c r="Z81" t="s">
        <v>219</v>
      </c>
      <c r="AA81" t="s">
        <v>509</v>
      </c>
      <c r="AB81" t="s">
        <v>510</v>
      </c>
    </row>
    <row r="82" spans="3:28" x14ac:dyDescent="0.3">
      <c r="C82" t="s">
        <v>219</v>
      </c>
      <c r="D82" t="s">
        <v>426</v>
      </c>
      <c r="E82" t="s">
        <v>427</v>
      </c>
      <c r="Z82" t="s">
        <v>219</v>
      </c>
      <c r="AA82" t="s">
        <v>513</v>
      </c>
      <c r="AB82" t="s">
        <v>514</v>
      </c>
    </row>
    <row r="83" spans="3:28" x14ac:dyDescent="0.3">
      <c r="C83" t="s">
        <v>219</v>
      </c>
      <c r="D83" t="s">
        <v>428</v>
      </c>
      <c r="E83" t="s">
        <v>429</v>
      </c>
      <c r="Z83" t="s">
        <v>219</v>
      </c>
      <c r="AA83" t="s">
        <v>515</v>
      </c>
      <c r="AB83" t="s">
        <v>516</v>
      </c>
    </row>
    <row r="84" spans="3:28" x14ac:dyDescent="0.3">
      <c r="C84" t="s">
        <v>219</v>
      </c>
      <c r="D84" t="s">
        <v>430</v>
      </c>
      <c r="E84" t="s">
        <v>431</v>
      </c>
      <c r="Z84" t="s">
        <v>219</v>
      </c>
      <c r="AA84" t="s">
        <v>518</v>
      </c>
      <c r="AB84" t="s">
        <v>519</v>
      </c>
    </row>
    <row r="85" spans="3:28" x14ac:dyDescent="0.3">
      <c r="C85" t="s">
        <v>219</v>
      </c>
      <c r="D85" t="s">
        <v>432</v>
      </c>
      <c r="E85" t="s">
        <v>433</v>
      </c>
      <c r="Z85" t="s">
        <v>219</v>
      </c>
      <c r="AA85" t="s">
        <v>520</v>
      </c>
      <c r="AB85" t="s">
        <v>521</v>
      </c>
    </row>
    <row r="86" spans="3:28" x14ac:dyDescent="0.3">
      <c r="C86" t="s">
        <v>219</v>
      </c>
      <c r="D86" t="s">
        <v>434</v>
      </c>
      <c r="E86" t="s">
        <v>435</v>
      </c>
      <c r="Z86" t="s">
        <v>219</v>
      </c>
      <c r="AA86" t="s">
        <v>522</v>
      </c>
      <c r="AB86" t="s">
        <v>523</v>
      </c>
    </row>
    <row r="87" spans="3:28" x14ac:dyDescent="0.3">
      <c r="C87" t="s">
        <v>219</v>
      </c>
      <c r="D87" t="s">
        <v>436</v>
      </c>
      <c r="E87" t="s">
        <v>437</v>
      </c>
      <c r="Z87" t="s">
        <v>219</v>
      </c>
      <c r="AA87" t="s">
        <v>526</v>
      </c>
      <c r="AB87" t="s">
        <v>527</v>
      </c>
    </row>
    <row r="88" spans="3:28" x14ac:dyDescent="0.3">
      <c r="C88" t="s">
        <v>219</v>
      </c>
      <c r="D88" t="s">
        <v>438</v>
      </c>
      <c r="E88" t="s">
        <v>439</v>
      </c>
      <c r="Z88" t="s">
        <v>219</v>
      </c>
      <c r="AA88" t="s">
        <v>528</v>
      </c>
      <c r="AB88" t="s">
        <v>529</v>
      </c>
    </row>
    <row r="89" spans="3:28" x14ac:dyDescent="0.3">
      <c r="C89" t="s">
        <v>219</v>
      </c>
      <c r="D89" t="s">
        <v>441</v>
      </c>
      <c r="E89" t="s">
        <v>442</v>
      </c>
      <c r="Z89" t="s">
        <v>219</v>
      </c>
      <c r="AA89" t="s">
        <v>530</v>
      </c>
      <c r="AB89" t="s">
        <v>531</v>
      </c>
    </row>
    <row r="90" spans="3:28" x14ac:dyDescent="0.3">
      <c r="C90" t="s">
        <v>219</v>
      </c>
      <c r="D90" t="s">
        <v>445</v>
      </c>
      <c r="E90" t="s">
        <v>446</v>
      </c>
      <c r="Z90" t="s">
        <v>219</v>
      </c>
      <c r="AA90" t="s">
        <v>532</v>
      </c>
      <c r="AB90" t="s">
        <v>533</v>
      </c>
    </row>
    <row r="91" spans="3:28" x14ac:dyDescent="0.3">
      <c r="C91" t="s">
        <v>219</v>
      </c>
      <c r="D91" t="s">
        <v>449</v>
      </c>
      <c r="E91" t="s">
        <v>450</v>
      </c>
      <c r="Z91" t="s">
        <v>219</v>
      </c>
      <c r="AA91" t="s">
        <v>534</v>
      </c>
      <c r="AB91" t="s">
        <v>535</v>
      </c>
    </row>
    <row r="92" spans="3:28" x14ac:dyDescent="0.3">
      <c r="C92" t="s">
        <v>219</v>
      </c>
      <c r="D92" t="s">
        <v>451</v>
      </c>
      <c r="E92" t="s">
        <v>452</v>
      </c>
      <c r="Z92" t="s">
        <v>219</v>
      </c>
      <c r="AA92" t="s">
        <v>536</v>
      </c>
      <c r="AB92" t="s">
        <v>537</v>
      </c>
    </row>
    <row r="93" spans="3:28" x14ac:dyDescent="0.3">
      <c r="C93" t="s">
        <v>219</v>
      </c>
      <c r="D93" t="s">
        <v>453</v>
      </c>
      <c r="E93" t="s">
        <v>454</v>
      </c>
      <c r="Z93" t="s">
        <v>219</v>
      </c>
      <c r="AA93" t="s">
        <v>538</v>
      </c>
      <c r="AB93" t="s">
        <v>539</v>
      </c>
    </row>
    <row r="94" spans="3:28" x14ac:dyDescent="0.3">
      <c r="C94" t="s">
        <v>219</v>
      </c>
      <c r="D94" t="s">
        <v>457</v>
      </c>
      <c r="E94" t="s">
        <v>458</v>
      </c>
      <c r="Z94" t="s">
        <v>219</v>
      </c>
      <c r="AA94" t="s">
        <v>542</v>
      </c>
      <c r="AB94" t="s">
        <v>543</v>
      </c>
    </row>
    <row r="95" spans="3:28" x14ac:dyDescent="0.3">
      <c r="C95" t="s">
        <v>219</v>
      </c>
      <c r="D95" t="s">
        <v>459</v>
      </c>
      <c r="E95" t="s">
        <v>460</v>
      </c>
      <c r="Z95" t="s">
        <v>219</v>
      </c>
      <c r="AA95" t="s">
        <v>544</v>
      </c>
      <c r="AB95" t="s">
        <v>545</v>
      </c>
    </row>
    <row r="96" spans="3:28" x14ac:dyDescent="0.3">
      <c r="C96" t="s">
        <v>219</v>
      </c>
      <c r="D96" t="s">
        <v>463</v>
      </c>
      <c r="E96" t="s">
        <v>464</v>
      </c>
      <c r="Z96" t="s">
        <v>219</v>
      </c>
      <c r="AA96" t="s">
        <v>548</v>
      </c>
      <c r="AB96" t="s">
        <v>549</v>
      </c>
    </row>
    <row r="97" spans="3:28" x14ac:dyDescent="0.3">
      <c r="C97" t="s">
        <v>219</v>
      </c>
      <c r="D97" t="s">
        <v>465</v>
      </c>
      <c r="E97" t="s">
        <v>466</v>
      </c>
      <c r="Z97" t="s">
        <v>219</v>
      </c>
      <c r="AA97" t="s">
        <v>550</v>
      </c>
      <c r="AB97" t="s">
        <v>551</v>
      </c>
    </row>
    <row r="98" spans="3:28" x14ac:dyDescent="0.3">
      <c r="C98" t="s">
        <v>219</v>
      </c>
      <c r="D98" t="s">
        <v>467</v>
      </c>
      <c r="E98" t="s">
        <v>468</v>
      </c>
      <c r="Z98" t="s">
        <v>219</v>
      </c>
      <c r="AA98" t="s">
        <v>552</v>
      </c>
      <c r="AB98" t="s">
        <v>553</v>
      </c>
    </row>
    <row r="99" spans="3:28" x14ac:dyDescent="0.3">
      <c r="C99" t="s">
        <v>219</v>
      </c>
      <c r="D99" t="s">
        <v>471</v>
      </c>
      <c r="E99" t="s">
        <v>472</v>
      </c>
      <c r="Z99" t="s">
        <v>219</v>
      </c>
      <c r="AA99" t="s">
        <v>556</v>
      </c>
      <c r="AB99" t="s">
        <v>557</v>
      </c>
    </row>
    <row r="100" spans="3:28" x14ac:dyDescent="0.3">
      <c r="C100" t="s">
        <v>219</v>
      </c>
      <c r="D100" t="s">
        <v>473</v>
      </c>
      <c r="E100" t="s">
        <v>474</v>
      </c>
      <c r="Z100" t="s">
        <v>219</v>
      </c>
      <c r="AA100" t="s">
        <v>560</v>
      </c>
      <c r="AB100" t="s">
        <v>561</v>
      </c>
    </row>
    <row r="101" spans="3:28" x14ac:dyDescent="0.3">
      <c r="C101" t="s">
        <v>219</v>
      </c>
      <c r="D101" t="s">
        <v>477</v>
      </c>
      <c r="E101" t="s">
        <v>478</v>
      </c>
      <c r="Z101" t="s">
        <v>219</v>
      </c>
      <c r="AA101" t="s">
        <v>563</v>
      </c>
      <c r="AB101" t="s">
        <v>564</v>
      </c>
    </row>
    <row r="102" spans="3:28" x14ac:dyDescent="0.3">
      <c r="C102" t="s">
        <v>219</v>
      </c>
      <c r="D102" t="s">
        <v>481</v>
      </c>
      <c r="E102" t="s">
        <v>482</v>
      </c>
      <c r="Z102" t="s">
        <v>219</v>
      </c>
      <c r="AA102" t="s">
        <v>565</v>
      </c>
      <c r="AB102" t="s">
        <v>566</v>
      </c>
    </row>
    <row r="103" spans="3:28" x14ac:dyDescent="0.3">
      <c r="C103" t="s">
        <v>219</v>
      </c>
      <c r="D103" t="s">
        <v>485</v>
      </c>
      <c r="E103" t="s">
        <v>486</v>
      </c>
      <c r="Z103" t="s">
        <v>219</v>
      </c>
      <c r="AA103" t="s">
        <v>567</v>
      </c>
      <c r="AB103" t="s">
        <v>568</v>
      </c>
    </row>
    <row r="104" spans="3:28" x14ac:dyDescent="0.3">
      <c r="C104" t="s">
        <v>219</v>
      </c>
      <c r="D104" t="s">
        <v>487</v>
      </c>
      <c r="E104" t="s">
        <v>488</v>
      </c>
      <c r="Z104" t="s">
        <v>219</v>
      </c>
      <c r="AA104" t="s">
        <v>571</v>
      </c>
      <c r="AB104" t="s">
        <v>572</v>
      </c>
    </row>
    <row r="105" spans="3:28" x14ac:dyDescent="0.3">
      <c r="C105" t="s">
        <v>219</v>
      </c>
      <c r="D105" t="s">
        <v>491</v>
      </c>
      <c r="E105" t="s">
        <v>492</v>
      </c>
      <c r="Z105" t="s">
        <v>219</v>
      </c>
      <c r="AA105" t="s">
        <v>573</v>
      </c>
      <c r="AB105" t="s">
        <v>574</v>
      </c>
    </row>
    <row r="106" spans="3:28" x14ac:dyDescent="0.3">
      <c r="C106" t="s">
        <v>219</v>
      </c>
      <c r="D106" t="s">
        <v>495</v>
      </c>
      <c r="E106" t="s">
        <v>496</v>
      </c>
      <c r="Z106" t="s">
        <v>219</v>
      </c>
      <c r="AA106" t="s">
        <v>575</v>
      </c>
      <c r="AB106" t="s">
        <v>576</v>
      </c>
    </row>
    <row r="107" spans="3:28" x14ac:dyDescent="0.3">
      <c r="C107" t="s">
        <v>219</v>
      </c>
      <c r="D107" t="s">
        <v>497</v>
      </c>
      <c r="E107" t="s">
        <v>498</v>
      </c>
      <c r="Z107" t="s">
        <v>219</v>
      </c>
      <c r="AA107" t="s">
        <v>577</v>
      </c>
      <c r="AB107" t="s">
        <v>578</v>
      </c>
    </row>
    <row r="108" spans="3:28" x14ac:dyDescent="0.3">
      <c r="C108" t="s">
        <v>219</v>
      </c>
      <c r="D108" t="s">
        <v>501</v>
      </c>
      <c r="E108" t="s">
        <v>502</v>
      </c>
      <c r="Z108" t="s">
        <v>219</v>
      </c>
      <c r="AA108" t="s">
        <v>579</v>
      </c>
      <c r="AB108" t="s">
        <v>580</v>
      </c>
    </row>
    <row r="109" spans="3:28" x14ac:dyDescent="0.3">
      <c r="C109" t="s">
        <v>219</v>
      </c>
      <c r="D109" t="s">
        <v>505</v>
      </c>
      <c r="E109" t="s">
        <v>506</v>
      </c>
      <c r="Z109" t="s">
        <v>219</v>
      </c>
      <c r="AA109" t="s">
        <v>581</v>
      </c>
      <c r="AB109" t="s">
        <v>582</v>
      </c>
    </row>
    <row r="110" spans="3:28" x14ac:dyDescent="0.3">
      <c r="C110" t="s">
        <v>219</v>
      </c>
      <c r="D110" t="s">
        <v>509</v>
      </c>
      <c r="E110" t="s">
        <v>510</v>
      </c>
      <c r="Z110" t="s">
        <v>219</v>
      </c>
      <c r="AA110" t="s">
        <v>583</v>
      </c>
      <c r="AB110" t="s">
        <v>584</v>
      </c>
    </row>
    <row r="111" spans="3:28" x14ac:dyDescent="0.3">
      <c r="C111" t="s">
        <v>219</v>
      </c>
      <c r="D111" t="s">
        <v>513</v>
      </c>
      <c r="E111" t="s">
        <v>514</v>
      </c>
      <c r="Z111" t="s">
        <v>219</v>
      </c>
      <c r="AA111" t="s">
        <v>585</v>
      </c>
      <c r="AB111" t="s">
        <v>586</v>
      </c>
    </row>
    <row r="112" spans="3:28" x14ac:dyDescent="0.3">
      <c r="C112" t="s">
        <v>219</v>
      </c>
      <c r="D112" t="s">
        <v>515</v>
      </c>
      <c r="E112" t="s">
        <v>516</v>
      </c>
      <c r="Z112" t="s">
        <v>219</v>
      </c>
      <c r="AA112" t="s">
        <v>589</v>
      </c>
      <c r="AB112" t="s">
        <v>590</v>
      </c>
    </row>
    <row r="113" spans="3:28" x14ac:dyDescent="0.3">
      <c r="C113" t="s">
        <v>219</v>
      </c>
      <c r="D113" t="s">
        <v>518</v>
      </c>
      <c r="E113" t="s">
        <v>519</v>
      </c>
      <c r="Z113" t="s">
        <v>219</v>
      </c>
      <c r="AA113" t="s">
        <v>591</v>
      </c>
      <c r="AB113" t="s">
        <v>592</v>
      </c>
    </row>
    <row r="114" spans="3:28" x14ac:dyDescent="0.3">
      <c r="C114" t="s">
        <v>219</v>
      </c>
      <c r="D114" t="s">
        <v>520</v>
      </c>
      <c r="E114" t="s">
        <v>521</v>
      </c>
      <c r="Z114" t="s">
        <v>219</v>
      </c>
      <c r="AA114" t="s">
        <v>593</v>
      </c>
      <c r="AB114" t="s">
        <v>594</v>
      </c>
    </row>
    <row r="115" spans="3:28" x14ac:dyDescent="0.3">
      <c r="C115" t="s">
        <v>219</v>
      </c>
      <c r="D115" t="s">
        <v>522</v>
      </c>
      <c r="E115" t="s">
        <v>523</v>
      </c>
      <c r="Z115" t="s">
        <v>219</v>
      </c>
      <c r="AA115" t="s">
        <v>595</v>
      </c>
      <c r="AB115" t="s">
        <v>596</v>
      </c>
    </row>
    <row r="116" spans="3:28" x14ac:dyDescent="0.3">
      <c r="C116" t="s">
        <v>219</v>
      </c>
      <c r="D116" t="s">
        <v>526</v>
      </c>
      <c r="E116" t="s">
        <v>527</v>
      </c>
      <c r="Z116" t="s">
        <v>219</v>
      </c>
      <c r="AA116" t="s">
        <v>597</v>
      </c>
      <c r="AB116" t="s">
        <v>598</v>
      </c>
    </row>
    <row r="117" spans="3:28" x14ac:dyDescent="0.3">
      <c r="C117" t="s">
        <v>219</v>
      </c>
      <c r="D117" t="s">
        <v>528</v>
      </c>
      <c r="E117" t="s">
        <v>529</v>
      </c>
      <c r="Z117" t="s">
        <v>219</v>
      </c>
      <c r="AA117" t="s">
        <v>599</v>
      </c>
      <c r="AB117" t="s">
        <v>600</v>
      </c>
    </row>
    <row r="118" spans="3:28" x14ac:dyDescent="0.3">
      <c r="C118" t="s">
        <v>219</v>
      </c>
      <c r="D118" t="s">
        <v>530</v>
      </c>
      <c r="E118" t="s">
        <v>531</v>
      </c>
      <c r="Z118" t="s">
        <v>219</v>
      </c>
      <c r="AA118" t="s">
        <v>603</v>
      </c>
      <c r="AB118" t="s">
        <v>604</v>
      </c>
    </row>
    <row r="119" spans="3:28" x14ac:dyDescent="0.3">
      <c r="C119" t="s">
        <v>219</v>
      </c>
      <c r="D119" t="s">
        <v>532</v>
      </c>
      <c r="E119" t="s">
        <v>533</v>
      </c>
      <c r="Z119" t="s">
        <v>219</v>
      </c>
      <c r="AA119" t="s">
        <v>607</v>
      </c>
      <c r="AB119" t="s">
        <v>608</v>
      </c>
    </row>
    <row r="120" spans="3:28" x14ac:dyDescent="0.3">
      <c r="C120" t="s">
        <v>219</v>
      </c>
      <c r="D120" t="s">
        <v>534</v>
      </c>
      <c r="E120" t="s">
        <v>535</v>
      </c>
      <c r="Z120" t="s">
        <v>219</v>
      </c>
      <c r="AA120" t="s">
        <v>609</v>
      </c>
      <c r="AB120" t="s">
        <v>610</v>
      </c>
    </row>
    <row r="121" spans="3:28" x14ac:dyDescent="0.3">
      <c r="C121" t="s">
        <v>219</v>
      </c>
      <c r="D121" t="s">
        <v>536</v>
      </c>
      <c r="E121" t="s">
        <v>537</v>
      </c>
      <c r="Z121" t="s">
        <v>219</v>
      </c>
      <c r="AA121" t="s">
        <v>611</v>
      </c>
      <c r="AB121" t="s">
        <v>612</v>
      </c>
    </row>
    <row r="122" spans="3:28" x14ac:dyDescent="0.3">
      <c r="C122" t="s">
        <v>219</v>
      </c>
      <c r="D122" t="s">
        <v>538</v>
      </c>
      <c r="E122" t="s">
        <v>539</v>
      </c>
      <c r="Z122" t="s">
        <v>219</v>
      </c>
      <c r="AA122" t="s">
        <v>613</v>
      </c>
      <c r="AB122" t="s">
        <v>614</v>
      </c>
    </row>
    <row r="123" spans="3:28" x14ac:dyDescent="0.3">
      <c r="C123" t="s">
        <v>219</v>
      </c>
      <c r="D123" t="s">
        <v>542</v>
      </c>
      <c r="E123" t="s">
        <v>543</v>
      </c>
      <c r="Z123" t="s">
        <v>219</v>
      </c>
      <c r="AA123" t="s">
        <v>616</v>
      </c>
      <c r="AB123" t="s">
        <v>617</v>
      </c>
    </row>
    <row r="124" spans="3:28" x14ac:dyDescent="0.3">
      <c r="C124" t="s">
        <v>219</v>
      </c>
      <c r="D124" t="s">
        <v>544</v>
      </c>
      <c r="E124" t="s">
        <v>545</v>
      </c>
      <c r="Z124" t="s">
        <v>219</v>
      </c>
      <c r="AA124" t="s">
        <v>618</v>
      </c>
      <c r="AB124" t="s">
        <v>619</v>
      </c>
    </row>
    <row r="125" spans="3:28" x14ac:dyDescent="0.3">
      <c r="C125" t="s">
        <v>219</v>
      </c>
      <c r="D125" t="s">
        <v>548</v>
      </c>
      <c r="E125" t="s">
        <v>549</v>
      </c>
      <c r="Z125" t="s">
        <v>219</v>
      </c>
      <c r="AA125" t="s">
        <v>622</v>
      </c>
      <c r="AB125" t="s">
        <v>623</v>
      </c>
    </row>
    <row r="126" spans="3:28" x14ac:dyDescent="0.3">
      <c r="C126" t="s">
        <v>219</v>
      </c>
      <c r="D126" t="s">
        <v>550</v>
      </c>
      <c r="E126" t="s">
        <v>551</v>
      </c>
      <c r="Z126" t="s">
        <v>219</v>
      </c>
      <c r="AA126" t="s">
        <v>624</v>
      </c>
      <c r="AB126" t="s">
        <v>625</v>
      </c>
    </row>
    <row r="127" spans="3:28" x14ac:dyDescent="0.3">
      <c r="C127" t="s">
        <v>219</v>
      </c>
      <c r="D127" t="s">
        <v>552</v>
      </c>
      <c r="E127" t="s">
        <v>553</v>
      </c>
      <c r="Z127" t="s">
        <v>219</v>
      </c>
      <c r="AA127" t="s">
        <v>626</v>
      </c>
      <c r="AB127" t="s">
        <v>627</v>
      </c>
    </row>
    <row r="128" spans="3:28" x14ac:dyDescent="0.3">
      <c r="C128" t="s">
        <v>219</v>
      </c>
      <c r="D128" t="s">
        <v>556</v>
      </c>
      <c r="E128" t="s">
        <v>557</v>
      </c>
      <c r="Z128" t="s">
        <v>219</v>
      </c>
      <c r="AA128" t="s">
        <v>628</v>
      </c>
      <c r="AB128" t="s">
        <v>629</v>
      </c>
    </row>
    <row r="129" spans="3:28" x14ac:dyDescent="0.3">
      <c r="C129" t="s">
        <v>219</v>
      </c>
      <c r="D129" t="s">
        <v>560</v>
      </c>
      <c r="E129" t="s">
        <v>561</v>
      </c>
      <c r="Z129" t="s">
        <v>219</v>
      </c>
      <c r="AA129" t="s">
        <v>630</v>
      </c>
      <c r="AB129" t="s">
        <v>631</v>
      </c>
    </row>
    <row r="130" spans="3:28" x14ac:dyDescent="0.3">
      <c r="C130" t="s">
        <v>219</v>
      </c>
      <c r="D130" t="s">
        <v>563</v>
      </c>
      <c r="E130" t="s">
        <v>564</v>
      </c>
      <c r="Z130" t="s">
        <v>219</v>
      </c>
      <c r="AA130" t="s">
        <v>632</v>
      </c>
      <c r="AB130" t="s">
        <v>633</v>
      </c>
    </row>
    <row r="131" spans="3:28" x14ac:dyDescent="0.3">
      <c r="C131" t="s">
        <v>219</v>
      </c>
      <c r="D131" t="s">
        <v>565</v>
      </c>
      <c r="E131" t="s">
        <v>566</v>
      </c>
      <c r="Z131" t="s">
        <v>219</v>
      </c>
      <c r="AA131" t="s">
        <v>634</v>
      </c>
      <c r="AB131" t="s">
        <v>635</v>
      </c>
    </row>
    <row r="132" spans="3:28" x14ac:dyDescent="0.3">
      <c r="C132" t="s">
        <v>219</v>
      </c>
      <c r="D132" t="s">
        <v>567</v>
      </c>
      <c r="E132" t="s">
        <v>568</v>
      </c>
      <c r="Z132" t="s">
        <v>219</v>
      </c>
      <c r="AA132" t="s">
        <v>638</v>
      </c>
      <c r="AB132" t="s">
        <v>639</v>
      </c>
    </row>
    <row r="133" spans="3:28" x14ac:dyDescent="0.3">
      <c r="C133" t="s">
        <v>219</v>
      </c>
      <c r="D133" t="s">
        <v>571</v>
      </c>
      <c r="E133" t="s">
        <v>572</v>
      </c>
      <c r="Z133" t="s">
        <v>219</v>
      </c>
      <c r="AA133" t="s">
        <v>640</v>
      </c>
      <c r="AB133" t="s">
        <v>641</v>
      </c>
    </row>
    <row r="134" spans="3:28" x14ac:dyDescent="0.3">
      <c r="C134" t="s">
        <v>219</v>
      </c>
      <c r="D134" t="s">
        <v>573</v>
      </c>
      <c r="E134" t="s">
        <v>574</v>
      </c>
      <c r="Z134" t="s">
        <v>219</v>
      </c>
      <c r="AA134" t="s">
        <v>644</v>
      </c>
      <c r="AB134" t="s">
        <v>645</v>
      </c>
    </row>
    <row r="135" spans="3:28" x14ac:dyDescent="0.3">
      <c r="C135" t="s">
        <v>219</v>
      </c>
      <c r="D135" t="s">
        <v>575</v>
      </c>
      <c r="E135" t="s">
        <v>576</v>
      </c>
      <c r="Z135" t="s">
        <v>219</v>
      </c>
      <c r="AA135" t="s">
        <v>646</v>
      </c>
      <c r="AB135" t="s">
        <v>647</v>
      </c>
    </row>
    <row r="136" spans="3:28" x14ac:dyDescent="0.3">
      <c r="C136" t="s">
        <v>219</v>
      </c>
      <c r="D136" t="s">
        <v>577</v>
      </c>
      <c r="E136" t="s">
        <v>578</v>
      </c>
      <c r="Z136" t="s">
        <v>219</v>
      </c>
      <c r="AA136" t="s">
        <v>648</v>
      </c>
      <c r="AB136" t="s">
        <v>649</v>
      </c>
    </row>
    <row r="137" spans="3:28" x14ac:dyDescent="0.3">
      <c r="C137" t="s">
        <v>219</v>
      </c>
      <c r="D137" t="s">
        <v>579</v>
      </c>
      <c r="E137" t="s">
        <v>580</v>
      </c>
      <c r="Z137" t="s">
        <v>219</v>
      </c>
      <c r="AA137" t="s">
        <v>650</v>
      </c>
      <c r="AB137" t="s">
        <v>651</v>
      </c>
    </row>
    <row r="138" spans="3:28" x14ac:dyDescent="0.3">
      <c r="C138" t="s">
        <v>219</v>
      </c>
      <c r="D138" t="s">
        <v>581</v>
      </c>
      <c r="E138" t="s">
        <v>582</v>
      </c>
      <c r="Z138" t="s">
        <v>219</v>
      </c>
      <c r="AA138" t="s">
        <v>652</v>
      </c>
      <c r="AB138" t="s">
        <v>653</v>
      </c>
    </row>
    <row r="139" spans="3:28" x14ac:dyDescent="0.3">
      <c r="C139" t="s">
        <v>219</v>
      </c>
      <c r="D139" t="s">
        <v>583</v>
      </c>
      <c r="E139" t="s">
        <v>584</v>
      </c>
      <c r="Z139" t="s">
        <v>219</v>
      </c>
      <c r="AA139" t="s">
        <v>656</v>
      </c>
      <c r="AB139" t="s">
        <v>657</v>
      </c>
    </row>
    <row r="140" spans="3:28" x14ac:dyDescent="0.3">
      <c r="C140" t="s">
        <v>219</v>
      </c>
      <c r="D140" t="s">
        <v>585</v>
      </c>
      <c r="E140" t="s">
        <v>586</v>
      </c>
      <c r="Z140" t="s">
        <v>219</v>
      </c>
      <c r="AA140" t="s">
        <v>658</v>
      </c>
      <c r="AB140" t="s">
        <v>659</v>
      </c>
    </row>
    <row r="141" spans="3:28" x14ac:dyDescent="0.3">
      <c r="C141" t="s">
        <v>219</v>
      </c>
      <c r="D141" t="s">
        <v>589</v>
      </c>
      <c r="E141" t="s">
        <v>590</v>
      </c>
      <c r="Z141" t="s">
        <v>219</v>
      </c>
      <c r="AA141" t="s">
        <v>660</v>
      </c>
      <c r="AB141" t="s">
        <v>661</v>
      </c>
    </row>
    <row r="142" spans="3:28" x14ac:dyDescent="0.3">
      <c r="C142" t="s">
        <v>219</v>
      </c>
      <c r="D142" t="s">
        <v>591</v>
      </c>
      <c r="E142" t="s">
        <v>592</v>
      </c>
      <c r="Z142" t="s">
        <v>219</v>
      </c>
      <c r="AA142" t="s">
        <v>662</v>
      </c>
      <c r="AB142" t="s">
        <v>663</v>
      </c>
    </row>
    <row r="143" spans="3:28" x14ac:dyDescent="0.3">
      <c r="C143" t="s">
        <v>219</v>
      </c>
      <c r="D143" t="s">
        <v>593</v>
      </c>
      <c r="E143" t="s">
        <v>594</v>
      </c>
      <c r="Z143" t="s">
        <v>219</v>
      </c>
      <c r="AA143" t="s">
        <v>665</v>
      </c>
      <c r="AB143" t="s">
        <v>666</v>
      </c>
    </row>
    <row r="144" spans="3:28" x14ac:dyDescent="0.3">
      <c r="C144" t="s">
        <v>219</v>
      </c>
      <c r="D144" t="s">
        <v>595</v>
      </c>
      <c r="E144" t="s">
        <v>596</v>
      </c>
      <c r="Z144" t="s">
        <v>219</v>
      </c>
      <c r="AA144" t="s">
        <v>667</v>
      </c>
      <c r="AB144" t="s">
        <v>668</v>
      </c>
    </row>
    <row r="145" spans="3:28" x14ac:dyDescent="0.3">
      <c r="C145" t="s">
        <v>219</v>
      </c>
      <c r="D145" t="s">
        <v>597</v>
      </c>
      <c r="E145" t="s">
        <v>598</v>
      </c>
      <c r="Z145" t="s">
        <v>219</v>
      </c>
      <c r="AA145" t="s">
        <v>669</v>
      </c>
      <c r="AB145" t="s">
        <v>670</v>
      </c>
    </row>
    <row r="146" spans="3:28" x14ac:dyDescent="0.3">
      <c r="C146" t="s">
        <v>219</v>
      </c>
      <c r="D146" t="s">
        <v>599</v>
      </c>
      <c r="E146" t="s">
        <v>600</v>
      </c>
      <c r="Z146" t="s">
        <v>219</v>
      </c>
      <c r="AA146" t="s">
        <v>671</v>
      </c>
      <c r="AB146" t="s">
        <v>672</v>
      </c>
    </row>
    <row r="147" spans="3:28" x14ac:dyDescent="0.3">
      <c r="C147" t="s">
        <v>219</v>
      </c>
      <c r="D147" t="s">
        <v>603</v>
      </c>
      <c r="E147" t="s">
        <v>604</v>
      </c>
      <c r="Z147" t="s">
        <v>219</v>
      </c>
      <c r="AA147" t="s">
        <v>673</v>
      </c>
      <c r="AB147" t="s">
        <v>674</v>
      </c>
    </row>
    <row r="148" spans="3:28" x14ac:dyDescent="0.3">
      <c r="C148" t="s">
        <v>219</v>
      </c>
      <c r="D148" t="s">
        <v>607</v>
      </c>
      <c r="E148" t="s">
        <v>608</v>
      </c>
      <c r="Z148" t="s">
        <v>219</v>
      </c>
      <c r="AA148" t="s">
        <v>675</v>
      </c>
      <c r="AB148" t="s">
        <v>676</v>
      </c>
    </row>
    <row r="149" spans="3:28" x14ac:dyDescent="0.3">
      <c r="C149" t="s">
        <v>219</v>
      </c>
      <c r="D149" t="s">
        <v>609</v>
      </c>
      <c r="E149" t="s">
        <v>610</v>
      </c>
      <c r="Z149" t="s">
        <v>219</v>
      </c>
      <c r="AA149" t="s">
        <v>679</v>
      </c>
      <c r="AB149" t="s">
        <v>680</v>
      </c>
    </row>
    <row r="150" spans="3:28" x14ac:dyDescent="0.3">
      <c r="C150" t="s">
        <v>219</v>
      </c>
      <c r="D150" t="s">
        <v>611</v>
      </c>
      <c r="E150" t="s">
        <v>612</v>
      </c>
      <c r="Z150" t="s">
        <v>219</v>
      </c>
      <c r="AA150" t="s">
        <v>681</v>
      </c>
      <c r="AB150" t="s">
        <v>682</v>
      </c>
    </row>
    <row r="151" spans="3:28" x14ac:dyDescent="0.3">
      <c r="C151" t="s">
        <v>219</v>
      </c>
      <c r="D151" t="s">
        <v>613</v>
      </c>
      <c r="E151" t="s">
        <v>614</v>
      </c>
      <c r="Z151" t="s">
        <v>219</v>
      </c>
      <c r="AA151" t="s">
        <v>685</v>
      </c>
      <c r="AB151" t="s">
        <v>686</v>
      </c>
    </row>
    <row r="152" spans="3:28" x14ac:dyDescent="0.3">
      <c r="C152" t="s">
        <v>219</v>
      </c>
      <c r="D152" t="s">
        <v>616</v>
      </c>
      <c r="E152" t="s">
        <v>617</v>
      </c>
      <c r="Z152" t="s">
        <v>219</v>
      </c>
      <c r="AA152" t="s">
        <v>687</v>
      </c>
      <c r="AB152" t="s">
        <v>688</v>
      </c>
    </row>
    <row r="153" spans="3:28" x14ac:dyDescent="0.3">
      <c r="C153" t="s">
        <v>219</v>
      </c>
      <c r="D153" t="s">
        <v>618</v>
      </c>
      <c r="E153" t="s">
        <v>619</v>
      </c>
      <c r="Z153" t="s">
        <v>219</v>
      </c>
      <c r="AA153" t="s">
        <v>691</v>
      </c>
      <c r="AB153" t="s">
        <v>692</v>
      </c>
    </row>
    <row r="154" spans="3:28" x14ac:dyDescent="0.3">
      <c r="C154" t="s">
        <v>219</v>
      </c>
      <c r="D154" t="s">
        <v>622</v>
      </c>
      <c r="E154" t="s">
        <v>623</v>
      </c>
      <c r="Y154" t="s">
        <v>226</v>
      </c>
      <c r="Z154" t="s">
        <v>226</v>
      </c>
      <c r="AA154" t="s">
        <v>239</v>
      </c>
      <c r="AB154" t="s">
        <v>240</v>
      </c>
    </row>
    <row r="155" spans="3:28" x14ac:dyDescent="0.3">
      <c r="C155" t="s">
        <v>219</v>
      </c>
      <c r="D155" t="s">
        <v>624</v>
      </c>
      <c r="E155" t="s">
        <v>625</v>
      </c>
      <c r="Z155" t="s">
        <v>226</v>
      </c>
      <c r="AA155" t="s">
        <v>294</v>
      </c>
      <c r="AB155" t="s">
        <v>295</v>
      </c>
    </row>
    <row r="156" spans="3:28" x14ac:dyDescent="0.3">
      <c r="C156" t="s">
        <v>219</v>
      </c>
      <c r="D156" t="s">
        <v>626</v>
      </c>
      <c r="E156" t="s">
        <v>627</v>
      </c>
      <c r="Z156" t="s">
        <v>226</v>
      </c>
      <c r="AA156" t="s">
        <v>279</v>
      </c>
      <c r="AB156" t="s">
        <v>280</v>
      </c>
    </row>
    <row r="157" spans="3:28" x14ac:dyDescent="0.3">
      <c r="C157" t="s">
        <v>219</v>
      </c>
      <c r="D157" t="s">
        <v>628</v>
      </c>
      <c r="E157" t="s">
        <v>629</v>
      </c>
      <c r="Z157" t="s">
        <v>226</v>
      </c>
      <c r="AA157" t="s">
        <v>287</v>
      </c>
      <c r="AB157" t="s">
        <v>288</v>
      </c>
    </row>
    <row r="158" spans="3:28" x14ac:dyDescent="0.3">
      <c r="C158" t="s">
        <v>219</v>
      </c>
      <c r="D158" t="s">
        <v>630</v>
      </c>
      <c r="E158" t="s">
        <v>631</v>
      </c>
      <c r="Z158" t="s">
        <v>226</v>
      </c>
      <c r="AA158" t="s">
        <v>311</v>
      </c>
      <c r="AB158" t="s">
        <v>312</v>
      </c>
    </row>
    <row r="159" spans="3:28" x14ac:dyDescent="0.3">
      <c r="C159" t="s">
        <v>219</v>
      </c>
      <c r="D159" t="s">
        <v>632</v>
      </c>
      <c r="E159" t="s">
        <v>633</v>
      </c>
      <c r="Z159" t="s">
        <v>226</v>
      </c>
      <c r="AA159" t="s">
        <v>331</v>
      </c>
      <c r="AB159" t="s">
        <v>332</v>
      </c>
    </row>
    <row r="160" spans="3:28" x14ac:dyDescent="0.3">
      <c r="C160" t="s">
        <v>219</v>
      </c>
      <c r="D160" t="s">
        <v>634</v>
      </c>
      <c r="E160" t="s">
        <v>635</v>
      </c>
      <c r="Z160" t="s">
        <v>226</v>
      </c>
      <c r="AA160" t="s">
        <v>335</v>
      </c>
      <c r="AB160" t="s">
        <v>336</v>
      </c>
    </row>
    <row r="161" spans="3:28" x14ac:dyDescent="0.3">
      <c r="C161" t="s">
        <v>219</v>
      </c>
      <c r="D161" t="s">
        <v>638</v>
      </c>
      <c r="E161" t="s">
        <v>639</v>
      </c>
      <c r="Z161" t="s">
        <v>226</v>
      </c>
      <c r="AA161" t="s">
        <v>345</v>
      </c>
      <c r="AB161" t="s">
        <v>346</v>
      </c>
    </row>
    <row r="162" spans="3:28" x14ac:dyDescent="0.3">
      <c r="C162" t="s">
        <v>219</v>
      </c>
      <c r="D162" t="s">
        <v>640</v>
      </c>
      <c r="E162" t="s">
        <v>641</v>
      </c>
      <c r="Z162" t="s">
        <v>226</v>
      </c>
      <c r="AA162" t="s">
        <v>347</v>
      </c>
      <c r="AB162" t="s">
        <v>348</v>
      </c>
    </row>
    <row r="163" spans="3:28" x14ac:dyDescent="0.3">
      <c r="C163" t="s">
        <v>219</v>
      </c>
      <c r="D163" t="s">
        <v>644</v>
      </c>
      <c r="E163" t="s">
        <v>645</v>
      </c>
      <c r="Z163" t="s">
        <v>226</v>
      </c>
      <c r="AA163" t="s">
        <v>359</v>
      </c>
      <c r="AB163" t="s">
        <v>360</v>
      </c>
    </row>
    <row r="164" spans="3:28" x14ac:dyDescent="0.3">
      <c r="C164" t="s">
        <v>219</v>
      </c>
      <c r="D164" t="s">
        <v>646</v>
      </c>
      <c r="E164" t="s">
        <v>647</v>
      </c>
      <c r="Z164" t="s">
        <v>226</v>
      </c>
      <c r="AA164" t="s">
        <v>371</v>
      </c>
      <c r="AB164" t="s">
        <v>372</v>
      </c>
    </row>
    <row r="165" spans="3:28" x14ac:dyDescent="0.3">
      <c r="C165" t="s">
        <v>219</v>
      </c>
      <c r="D165" t="s">
        <v>648</v>
      </c>
      <c r="E165" t="s">
        <v>649</v>
      </c>
      <c r="Z165" t="s">
        <v>226</v>
      </c>
      <c r="AA165" t="s">
        <v>375</v>
      </c>
      <c r="AB165" t="s">
        <v>376</v>
      </c>
    </row>
    <row r="166" spans="3:28" x14ac:dyDescent="0.3">
      <c r="C166" t="s">
        <v>219</v>
      </c>
      <c r="D166" t="s">
        <v>650</v>
      </c>
      <c r="E166" t="s">
        <v>651</v>
      </c>
      <c r="Z166" t="s">
        <v>226</v>
      </c>
      <c r="AA166" t="s">
        <v>387</v>
      </c>
      <c r="AB166" t="s">
        <v>388</v>
      </c>
    </row>
    <row r="167" spans="3:28" x14ac:dyDescent="0.3">
      <c r="C167" t="s">
        <v>219</v>
      </c>
      <c r="D167" t="s">
        <v>652</v>
      </c>
      <c r="E167" t="s">
        <v>653</v>
      </c>
      <c r="Z167" t="s">
        <v>226</v>
      </c>
      <c r="AA167" t="s">
        <v>399</v>
      </c>
      <c r="AB167" t="s">
        <v>400</v>
      </c>
    </row>
    <row r="168" spans="3:28" x14ac:dyDescent="0.3">
      <c r="C168" t="s">
        <v>219</v>
      </c>
      <c r="D168" t="s">
        <v>656</v>
      </c>
      <c r="E168" t="s">
        <v>657</v>
      </c>
      <c r="Z168" t="s">
        <v>226</v>
      </c>
      <c r="AA168" t="s">
        <v>410</v>
      </c>
      <c r="AB168" t="s">
        <v>411</v>
      </c>
    </row>
    <row r="169" spans="3:28" x14ac:dyDescent="0.3">
      <c r="C169" t="s">
        <v>219</v>
      </c>
      <c r="D169" t="s">
        <v>658</v>
      </c>
      <c r="E169" t="s">
        <v>659</v>
      </c>
      <c r="Z169" t="s">
        <v>226</v>
      </c>
      <c r="AA169" t="s">
        <v>422</v>
      </c>
      <c r="AB169" t="s">
        <v>423</v>
      </c>
    </row>
    <row r="170" spans="3:28" x14ac:dyDescent="0.3">
      <c r="C170" t="s">
        <v>219</v>
      </c>
      <c r="D170" t="s">
        <v>660</v>
      </c>
      <c r="E170" t="s">
        <v>661</v>
      </c>
      <c r="Z170" t="s">
        <v>226</v>
      </c>
      <c r="AA170" t="s">
        <v>432</v>
      </c>
      <c r="AB170" t="s">
        <v>433</v>
      </c>
    </row>
    <row r="171" spans="3:28" x14ac:dyDescent="0.3">
      <c r="C171" t="s">
        <v>219</v>
      </c>
      <c r="D171" t="s">
        <v>662</v>
      </c>
      <c r="E171" t="s">
        <v>663</v>
      </c>
      <c r="Z171" t="s">
        <v>226</v>
      </c>
      <c r="AA171" t="s">
        <v>459</v>
      </c>
      <c r="AB171" t="s">
        <v>460</v>
      </c>
    </row>
    <row r="172" spans="3:28" x14ac:dyDescent="0.3">
      <c r="C172" t="s">
        <v>219</v>
      </c>
      <c r="D172" t="s">
        <v>665</v>
      </c>
      <c r="E172" t="s">
        <v>666</v>
      </c>
      <c r="Z172" t="s">
        <v>226</v>
      </c>
      <c r="AA172" t="s">
        <v>465</v>
      </c>
      <c r="AB172" t="s">
        <v>466</v>
      </c>
    </row>
    <row r="173" spans="3:28" x14ac:dyDescent="0.3">
      <c r="C173" t="s">
        <v>219</v>
      </c>
      <c r="D173" t="s">
        <v>667</v>
      </c>
      <c r="E173" t="s">
        <v>668</v>
      </c>
      <c r="Z173" t="s">
        <v>226</v>
      </c>
      <c r="AA173" t="s">
        <v>467</v>
      </c>
      <c r="AB173" t="s">
        <v>468</v>
      </c>
    </row>
    <row r="174" spans="3:28" x14ac:dyDescent="0.3">
      <c r="C174" t="s">
        <v>219</v>
      </c>
      <c r="D174" t="s">
        <v>669</v>
      </c>
      <c r="E174" t="s">
        <v>670</v>
      </c>
      <c r="Z174" t="s">
        <v>226</v>
      </c>
      <c r="AA174" t="s">
        <v>473</v>
      </c>
      <c r="AB174" t="s">
        <v>474</v>
      </c>
    </row>
    <row r="175" spans="3:28" x14ac:dyDescent="0.3">
      <c r="C175" t="s">
        <v>219</v>
      </c>
      <c r="D175" t="s">
        <v>671</v>
      </c>
      <c r="E175" t="s">
        <v>672</v>
      </c>
      <c r="Z175" t="s">
        <v>226</v>
      </c>
      <c r="AA175" t="s">
        <v>477</v>
      </c>
      <c r="AB175" t="s">
        <v>478</v>
      </c>
    </row>
    <row r="176" spans="3:28" x14ac:dyDescent="0.3">
      <c r="C176" t="s">
        <v>219</v>
      </c>
      <c r="D176" t="s">
        <v>673</v>
      </c>
      <c r="E176" t="s">
        <v>674</v>
      </c>
      <c r="Z176" t="s">
        <v>226</v>
      </c>
      <c r="AA176" t="s">
        <v>495</v>
      </c>
      <c r="AB176" t="s">
        <v>496</v>
      </c>
    </row>
    <row r="177" spans="2:28" x14ac:dyDescent="0.3">
      <c r="C177" t="s">
        <v>219</v>
      </c>
      <c r="D177" t="s">
        <v>675</v>
      </c>
      <c r="E177" t="s">
        <v>676</v>
      </c>
      <c r="Z177" t="s">
        <v>226</v>
      </c>
      <c r="AA177" t="s">
        <v>501</v>
      </c>
      <c r="AB177" t="s">
        <v>502</v>
      </c>
    </row>
    <row r="178" spans="2:28" x14ac:dyDescent="0.3">
      <c r="C178" t="s">
        <v>219</v>
      </c>
      <c r="D178" t="s">
        <v>679</v>
      </c>
      <c r="E178" t="s">
        <v>680</v>
      </c>
      <c r="Z178" t="s">
        <v>226</v>
      </c>
      <c r="AA178" t="s">
        <v>513</v>
      </c>
      <c r="AB178" t="s">
        <v>514</v>
      </c>
    </row>
    <row r="179" spans="2:28" x14ac:dyDescent="0.3">
      <c r="C179" t="s">
        <v>219</v>
      </c>
      <c r="D179" t="s">
        <v>681</v>
      </c>
      <c r="E179" t="s">
        <v>682</v>
      </c>
      <c r="Z179" t="s">
        <v>226</v>
      </c>
      <c r="AA179" t="s">
        <v>518</v>
      </c>
      <c r="AB179" t="s">
        <v>519</v>
      </c>
    </row>
    <row r="180" spans="2:28" x14ac:dyDescent="0.3">
      <c r="C180" t="s">
        <v>219</v>
      </c>
      <c r="D180" t="s">
        <v>685</v>
      </c>
      <c r="E180" t="s">
        <v>686</v>
      </c>
      <c r="Z180" t="s">
        <v>226</v>
      </c>
      <c r="AA180" t="s">
        <v>526</v>
      </c>
      <c r="AB180" t="s">
        <v>527</v>
      </c>
    </row>
    <row r="181" spans="2:28" x14ac:dyDescent="0.3">
      <c r="C181" t="s">
        <v>219</v>
      </c>
      <c r="D181" t="s">
        <v>687</v>
      </c>
      <c r="E181" t="s">
        <v>688</v>
      </c>
      <c r="Z181" t="s">
        <v>226</v>
      </c>
      <c r="AA181" t="s">
        <v>528</v>
      </c>
      <c r="AB181" t="s">
        <v>529</v>
      </c>
    </row>
    <row r="182" spans="2:28" x14ac:dyDescent="0.3">
      <c r="C182" t="s">
        <v>219</v>
      </c>
      <c r="D182" t="s">
        <v>691</v>
      </c>
      <c r="E182" t="s">
        <v>692</v>
      </c>
      <c r="Z182" t="s">
        <v>226</v>
      </c>
      <c r="AA182" t="s">
        <v>532</v>
      </c>
      <c r="AB182" t="s">
        <v>533</v>
      </c>
    </row>
    <row r="183" spans="2:28" x14ac:dyDescent="0.3">
      <c r="B183" t="s">
        <v>254</v>
      </c>
      <c r="C183" t="s">
        <v>254</v>
      </c>
      <c r="D183" t="s">
        <v>254</v>
      </c>
      <c r="E183" t="s">
        <v>1109</v>
      </c>
      <c r="Z183" t="s">
        <v>226</v>
      </c>
      <c r="AA183" t="s">
        <v>534</v>
      </c>
      <c r="AB183" t="s">
        <v>535</v>
      </c>
    </row>
    <row r="184" spans="2:28" x14ac:dyDescent="0.3">
      <c r="C184" t="s">
        <v>254</v>
      </c>
      <c r="D184" t="s">
        <v>379</v>
      </c>
      <c r="E184" t="s">
        <v>380</v>
      </c>
      <c r="Z184" t="s">
        <v>226</v>
      </c>
      <c r="AA184" t="s">
        <v>538</v>
      </c>
      <c r="AB184" t="s">
        <v>539</v>
      </c>
    </row>
    <row r="185" spans="2:28" x14ac:dyDescent="0.3">
      <c r="C185" t="s">
        <v>254</v>
      </c>
      <c r="D185" t="s">
        <v>383</v>
      </c>
      <c r="E185" t="s">
        <v>384</v>
      </c>
      <c r="Z185" t="s">
        <v>226</v>
      </c>
      <c r="AA185" t="s">
        <v>548</v>
      </c>
      <c r="AB185" t="s">
        <v>549</v>
      </c>
    </row>
    <row r="186" spans="2:28" x14ac:dyDescent="0.3">
      <c r="C186" t="s">
        <v>254</v>
      </c>
      <c r="D186" t="s">
        <v>481</v>
      </c>
      <c r="E186" t="s">
        <v>482</v>
      </c>
      <c r="Z186" t="s">
        <v>226</v>
      </c>
      <c r="AA186" t="s">
        <v>567</v>
      </c>
      <c r="AB186" t="s">
        <v>568</v>
      </c>
    </row>
    <row r="187" spans="2:28" x14ac:dyDescent="0.3">
      <c r="C187" t="s">
        <v>254</v>
      </c>
      <c r="D187" t="s">
        <v>485</v>
      </c>
      <c r="E187" t="s">
        <v>486</v>
      </c>
      <c r="Z187" t="s">
        <v>226</v>
      </c>
      <c r="AA187" t="s">
        <v>573</v>
      </c>
      <c r="AB187" t="s">
        <v>574</v>
      </c>
    </row>
    <row r="188" spans="2:28" x14ac:dyDescent="0.3">
      <c r="C188" t="s">
        <v>254</v>
      </c>
      <c r="D188" t="s">
        <v>491</v>
      </c>
      <c r="E188" t="s">
        <v>492</v>
      </c>
      <c r="Z188" t="s">
        <v>226</v>
      </c>
      <c r="AA188" t="s">
        <v>575</v>
      </c>
      <c r="AB188" t="s">
        <v>576</v>
      </c>
    </row>
    <row r="189" spans="2:28" x14ac:dyDescent="0.3">
      <c r="C189" t="s">
        <v>254</v>
      </c>
      <c r="D189" t="s">
        <v>536</v>
      </c>
      <c r="E189" t="s">
        <v>537</v>
      </c>
      <c r="Z189" t="s">
        <v>226</v>
      </c>
      <c r="AA189" t="s">
        <v>579</v>
      </c>
      <c r="AB189" t="s">
        <v>580</v>
      </c>
    </row>
    <row r="190" spans="2:28" x14ac:dyDescent="0.3">
      <c r="C190" t="s">
        <v>254</v>
      </c>
      <c r="D190" t="s">
        <v>542</v>
      </c>
      <c r="E190" t="s">
        <v>543</v>
      </c>
      <c r="Z190" t="s">
        <v>226</v>
      </c>
      <c r="AA190" t="s">
        <v>583</v>
      </c>
      <c r="AB190" t="s">
        <v>584</v>
      </c>
    </row>
    <row r="191" spans="2:28" x14ac:dyDescent="0.3">
      <c r="C191" t="s">
        <v>254</v>
      </c>
      <c r="D191" t="s">
        <v>544</v>
      </c>
      <c r="E191" t="s">
        <v>545</v>
      </c>
      <c r="Z191" t="s">
        <v>226</v>
      </c>
      <c r="AA191" t="s">
        <v>585</v>
      </c>
      <c r="AB191" t="s">
        <v>586</v>
      </c>
    </row>
    <row r="192" spans="2:28" x14ac:dyDescent="0.3">
      <c r="C192" t="s">
        <v>254</v>
      </c>
      <c r="D192" t="s">
        <v>577</v>
      </c>
      <c r="E192" t="s">
        <v>578</v>
      </c>
      <c r="Z192" t="s">
        <v>226</v>
      </c>
      <c r="AA192" t="s">
        <v>599</v>
      </c>
      <c r="AB192" t="s">
        <v>600</v>
      </c>
    </row>
    <row r="193" spans="2:28" x14ac:dyDescent="0.3">
      <c r="B193" t="s">
        <v>270</v>
      </c>
      <c r="C193" t="s">
        <v>270</v>
      </c>
      <c r="D193" t="s">
        <v>270</v>
      </c>
      <c r="E193" t="s">
        <v>1111</v>
      </c>
      <c r="Z193" t="s">
        <v>226</v>
      </c>
      <c r="AA193" t="s">
        <v>611</v>
      </c>
      <c r="AB193" t="s">
        <v>612</v>
      </c>
    </row>
    <row r="194" spans="2:28" x14ac:dyDescent="0.3">
      <c r="C194" t="s">
        <v>270</v>
      </c>
      <c r="D194" t="s">
        <v>257</v>
      </c>
      <c r="E194" t="s">
        <v>258</v>
      </c>
      <c r="Z194" t="s">
        <v>226</v>
      </c>
      <c r="AA194" t="s">
        <v>618</v>
      </c>
      <c r="AB194" t="s">
        <v>619</v>
      </c>
    </row>
    <row r="195" spans="2:28" x14ac:dyDescent="0.3">
      <c r="C195" t="s">
        <v>270</v>
      </c>
      <c r="D195" t="s">
        <v>337</v>
      </c>
      <c r="E195" t="s">
        <v>338</v>
      </c>
      <c r="Z195" t="s">
        <v>226</v>
      </c>
      <c r="AA195" t="s">
        <v>616</v>
      </c>
      <c r="AB195" t="s">
        <v>617</v>
      </c>
    </row>
    <row r="196" spans="2:28" x14ac:dyDescent="0.3">
      <c r="C196" t="s">
        <v>270</v>
      </c>
      <c r="D196" t="s">
        <v>341</v>
      </c>
      <c r="E196" t="s">
        <v>342</v>
      </c>
      <c r="Z196" t="s">
        <v>226</v>
      </c>
      <c r="AA196" t="s">
        <v>626</v>
      </c>
      <c r="AB196" t="s">
        <v>627</v>
      </c>
    </row>
    <row r="197" spans="2:28" x14ac:dyDescent="0.3">
      <c r="C197" t="s">
        <v>270</v>
      </c>
      <c r="D197" t="s">
        <v>407</v>
      </c>
      <c r="E197" t="s">
        <v>408</v>
      </c>
      <c r="Z197" t="s">
        <v>226</v>
      </c>
      <c r="AA197" t="s">
        <v>634</v>
      </c>
      <c r="AB197" t="s">
        <v>635</v>
      </c>
    </row>
    <row r="198" spans="2:28" x14ac:dyDescent="0.3">
      <c r="C198" t="s">
        <v>270</v>
      </c>
      <c r="D198" t="s">
        <v>438</v>
      </c>
      <c r="E198" t="s">
        <v>439</v>
      </c>
      <c r="Z198" t="s">
        <v>226</v>
      </c>
      <c r="AA198" t="s">
        <v>648</v>
      </c>
      <c r="AB198" t="s">
        <v>649</v>
      </c>
    </row>
    <row r="199" spans="2:28" x14ac:dyDescent="0.3">
      <c r="C199" t="s">
        <v>270</v>
      </c>
      <c r="D199" t="s">
        <v>497</v>
      </c>
      <c r="E199" t="s">
        <v>498</v>
      </c>
      <c r="Z199" t="s">
        <v>226</v>
      </c>
      <c r="AA199" t="s">
        <v>650</v>
      </c>
      <c r="AB199" t="s">
        <v>651</v>
      </c>
    </row>
    <row r="200" spans="2:28" x14ac:dyDescent="0.3">
      <c r="C200" t="s">
        <v>270</v>
      </c>
      <c r="D200" t="s">
        <v>522</v>
      </c>
      <c r="E200" t="s">
        <v>523</v>
      </c>
      <c r="Z200" t="s">
        <v>226</v>
      </c>
      <c r="AA200" t="s">
        <v>660</v>
      </c>
      <c r="AB200" t="s">
        <v>661</v>
      </c>
    </row>
    <row r="201" spans="2:28" x14ac:dyDescent="0.3">
      <c r="C201" t="s">
        <v>270</v>
      </c>
      <c r="D201" t="s">
        <v>552</v>
      </c>
      <c r="E201" t="s">
        <v>553</v>
      </c>
      <c r="Z201" t="s">
        <v>226</v>
      </c>
      <c r="AA201" t="s">
        <v>671</v>
      </c>
      <c r="AB201" t="s">
        <v>672</v>
      </c>
    </row>
    <row r="202" spans="2:28" x14ac:dyDescent="0.3">
      <c r="C202" t="s">
        <v>270</v>
      </c>
      <c r="D202" t="s">
        <v>607</v>
      </c>
      <c r="E202" t="s">
        <v>608</v>
      </c>
      <c r="Z202" t="s">
        <v>226</v>
      </c>
      <c r="AA202" t="s">
        <v>679</v>
      </c>
      <c r="AB202" t="s">
        <v>680</v>
      </c>
    </row>
    <row r="203" spans="2:28" x14ac:dyDescent="0.3">
      <c r="C203" t="s">
        <v>270</v>
      </c>
      <c r="D203" t="s">
        <v>624</v>
      </c>
      <c r="E203" t="s">
        <v>625</v>
      </c>
      <c r="Z203" t="s">
        <v>226</v>
      </c>
      <c r="AA203" t="s">
        <v>691</v>
      </c>
      <c r="AB203" t="s">
        <v>692</v>
      </c>
    </row>
    <row r="204" spans="2:28" x14ac:dyDescent="0.3">
      <c r="C204" t="s">
        <v>270</v>
      </c>
      <c r="D204" t="s">
        <v>640</v>
      </c>
      <c r="E204" t="s">
        <v>641</v>
      </c>
      <c r="Y204" t="s">
        <v>232</v>
      </c>
      <c r="Z204" t="s">
        <v>232</v>
      </c>
      <c r="AA204" t="s">
        <v>257</v>
      </c>
      <c r="AB204" t="s">
        <v>258</v>
      </c>
    </row>
    <row r="205" spans="2:28" x14ac:dyDescent="0.3">
      <c r="B205" t="s">
        <v>276</v>
      </c>
      <c r="C205" t="s">
        <v>276</v>
      </c>
      <c r="D205" t="s">
        <v>276</v>
      </c>
      <c r="E205" t="s">
        <v>1112</v>
      </c>
      <c r="Z205" t="s">
        <v>232</v>
      </c>
      <c r="AA205" t="s">
        <v>272</v>
      </c>
      <c r="AB205" t="s">
        <v>273</v>
      </c>
    </row>
    <row r="206" spans="2:28" x14ac:dyDescent="0.3">
      <c r="C206" t="s">
        <v>276</v>
      </c>
      <c r="D206" t="s">
        <v>218</v>
      </c>
      <c r="E206" t="s">
        <v>214</v>
      </c>
      <c r="Z206" t="s">
        <v>232</v>
      </c>
      <c r="AA206" t="s">
        <v>337</v>
      </c>
      <c r="AB206" t="s">
        <v>338</v>
      </c>
    </row>
    <row r="207" spans="2:28" x14ac:dyDescent="0.3">
      <c r="C207" t="s">
        <v>276</v>
      </c>
      <c r="D207" t="s">
        <v>230</v>
      </c>
      <c r="E207" t="s">
        <v>231</v>
      </c>
      <c r="Z207" t="s">
        <v>232</v>
      </c>
      <c r="AA207" t="s">
        <v>341</v>
      </c>
      <c r="AB207" t="s">
        <v>342</v>
      </c>
    </row>
    <row r="208" spans="2:28" x14ac:dyDescent="0.3">
      <c r="C208" t="s">
        <v>276</v>
      </c>
      <c r="D208" t="s">
        <v>266</v>
      </c>
      <c r="E208" t="s">
        <v>267</v>
      </c>
      <c r="Z208" t="s">
        <v>232</v>
      </c>
      <c r="AA208" t="s">
        <v>363</v>
      </c>
      <c r="AB208" t="s">
        <v>364</v>
      </c>
    </row>
    <row r="209" spans="3:28" x14ac:dyDescent="0.3">
      <c r="C209" t="s">
        <v>276</v>
      </c>
      <c r="D209" t="s">
        <v>315</v>
      </c>
      <c r="E209" t="s">
        <v>316</v>
      </c>
      <c r="Z209" t="s">
        <v>232</v>
      </c>
      <c r="AA209" t="s">
        <v>379</v>
      </c>
      <c r="AB209" t="s">
        <v>380</v>
      </c>
    </row>
    <row r="210" spans="3:28" x14ac:dyDescent="0.3">
      <c r="C210" t="s">
        <v>276</v>
      </c>
      <c r="D210" t="s">
        <v>326</v>
      </c>
      <c r="E210" t="s">
        <v>327</v>
      </c>
      <c r="Z210" t="s">
        <v>232</v>
      </c>
      <c r="AA210" t="s">
        <v>383</v>
      </c>
      <c r="AB210" t="s">
        <v>384</v>
      </c>
    </row>
    <row r="211" spans="3:28" x14ac:dyDescent="0.3">
      <c r="C211" t="s">
        <v>276</v>
      </c>
      <c r="D211" t="s">
        <v>339</v>
      </c>
      <c r="E211" t="s">
        <v>340</v>
      </c>
      <c r="Z211" t="s">
        <v>232</v>
      </c>
      <c r="AA211" t="s">
        <v>391</v>
      </c>
      <c r="AB211" t="s">
        <v>392</v>
      </c>
    </row>
    <row r="212" spans="3:28" x14ac:dyDescent="0.3">
      <c r="C212" t="s">
        <v>276</v>
      </c>
      <c r="D212" t="s">
        <v>351</v>
      </c>
      <c r="E212" t="s">
        <v>352</v>
      </c>
      <c r="Z212" t="s">
        <v>232</v>
      </c>
      <c r="AA212" t="s">
        <v>407</v>
      </c>
      <c r="AB212" t="s">
        <v>408</v>
      </c>
    </row>
    <row r="213" spans="3:28" x14ac:dyDescent="0.3">
      <c r="C213" t="s">
        <v>276</v>
      </c>
      <c r="D213" t="s">
        <v>367</v>
      </c>
      <c r="E213" t="s">
        <v>368</v>
      </c>
      <c r="Z213" t="s">
        <v>232</v>
      </c>
      <c r="AA213" t="s">
        <v>436</v>
      </c>
      <c r="AB213" t="s">
        <v>437</v>
      </c>
    </row>
    <row r="214" spans="3:28" x14ac:dyDescent="0.3">
      <c r="C214" t="s">
        <v>276</v>
      </c>
      <c r="D214" t="s">
        <v>395</v>
      </c>
      <c r="E214" t="s">
        <v>396</v>
      </c>
      <c r="Z214" t="s">
        <v>232</v>
      </c>
      <c r="AA214" t="s">
        <v>438</v>
      </c>
      <c r="AB214" t="s">
        <v>439</v>
      </c>
    </row>
    <row r="215" spans="3:28" x14ac:dyDescent="0.3">
      <c r="C215" t="s">
        <v>276</v>
      </c>
      <c r="D215" t="s">
        <v>403</v>
      </c>
      <c r="E215" t="s">
        <v>404</v>
      </c>
      <c r="Z215" t="s">
        <v>232</v>
      </c>
      <c r="AA215" t="s">
        <v>481</v>
      </c>
      <c r="AB215" t="s">
        <v>482</v>
      </c>
    </row>
    <row r="216" spans="3:28" x14ac:dyDescent="0.3">
      <c r="C216" t="s">
        <v>276</v>
      </c>
      <c r="D216" t="s">
        <v>416</v>
      </c>
      <c r="E216" t="s">
        <v>417</v>
      </c>
      <c r="Z216" t="s">
        <v>232</v>
      </c>
      <c r="AA216" t="s">
        <v>485</v>
      </c>
      <c r="AB216" t="s">
        <v>486</v>
      </c>
    </row>
    <row r="217" spans="3:28" x14ac:dyDescent="0.3">
      <c r="C217" t="s">
        <v>276</v>
      </c>
      <c r="D217" t="s">
        <v>418</v>
      </c>
      <c r="E217" t="s">
        <v>419</v>
      </c>
      <c r="Z217" t="s">
        <v>232</v>
      </c>
      <c r="AA217" t="s">
        <v>491</v>
      </c>
      <c r="AB217" t="s">
        <v>492</v>
      </c>
    </row>
    <row r="218" spans="3:28" x14ac:dyDescent="0.3">
      <c r="C218" t="s">
        <v>276</v>
      </c>
      <c r="D218" t="s">
        <v>424</v>
      </c>
      <c r="E218" t="s">
        <v>425</v>
      </c>
      <c r="Z218" t="s">
        <v>232</v>
      </c>
      <c r="AA218" t="s">
        <v>497</v>
      </c>
      <c r="AB218" t="s">
        <v>498</v>
      </c>
    </row>
    <row r="219" spans="3:28" x14ac:dyDescent="0.3">
      <c r="C219" t="s">
        <v>276</v>
      </c>
      <c r="D219" t="s">
        <v>428</v>
      </c>
      <c r="E219" t="s">
        <v>429</v>
      </c>
      <c r="Z219" t="s">
        <v>232</v>
      </c>
      <c r="AA219" t="s">
        <v>515</v>
      </c>
      <c r="AB219" t="s">
        <v>516</v>
      </c>
    </row>
    <row r="220" spans="3:28" x14ac:dyDescent="0.3">
      <c r="C220" t="s">
        <v>276</v>
      </c>
      <c r="D220" t="s">
        <v>430</v>
      </c>
      <c r="E220" t="s">
        <v>431</v>
      </c>
      <c r="Z220" t="s">
        <v>232</v>
      </c>
      <c r="AA220" t="s">
        <v>522</v>
      </c>
      <c r="AB220" t="s">
        <v>523</v>
      </c>
    </row>
    <row r="221" spans="3:28" x14ac:dyDescent="0.3">
      <c r="C221" t="s">
        <v>276</v>
      </c>
      <c r="D221" t="s">
        <v>434</v>
      </c>
      <c r="E221" t="s">
        <v>435</v>
      </c>
      <c r="Z221" t="s">
        <v>232</v>
      </c>
      <c r="AA221" t="s">
        <v>536</v>
      </c>
      <c r="AB221" t="s">
        <v>537</v>
      </c>
    </row>
    <row r="222" spans="3:28" x14ac:dyDescent="0.3">
      <c r="C222" t="s">
        <v>276</v>
      </c>
      <c r="D222" t="s">
        <v>441</v>
      </c>
      <c r="E222" t="s">
        <v>442</v>
      </c>
      <c r="Z222" t="s">
        <v>232</v>
      </c>
      <c r="AA222" t="s">
        <v>542</v>
      </c>
      <c r="AB222" t="s">
        <v>543</v>
      </c>
    </row>
    <row r="223" spans="3:28" x14ac:dyDescent="0.3">
      <c r="C223" t="s">
        <v>276</v>
      </c>
      <c r="D223" t="s">
        <v>445</v>
      </c>
      <c r="E223" t="s">
        <v>446</v>
      </c>
      <c r="Z223" t="s">
        <v>232</v>
      </c>
      <c r="AA223" t="s">
        <v>544</v>
      </c>
      <c r="AB223" t="s">
        <v>545</v>
      </c>
    </row>
    <row r="224" spans="3:28" x14ac:dyDescent="0.3">
      <c r="C224" t="s">
        <v>276</v>
      </c>
      <c r="D224" t="s">
        <v>451</v>
      </c>
      <c r="E224" t="s">
        <v>452</v>
      </c>
      <c r="Z224" t="s">
        <v>232</v>
      </c>
      <c r="AA224" t="s">
        <v>552</v>
      </c>
      <c r="AB224" t="s">
        <v>553</v>
      </c>
    </row>
    <row r="225" spans="2:28" x14ac:dyDescent="0.3">
      <c r="C225" t="s">
        <v>276</v>
      </c>
      <c r="D225" t="s">
        <v>453</v>
      </c>
      <c r="E225" t="s">
        <v>454</v>
      </c>
      <c r="Z225" t="s">
        <v>232</v>
      </c>
      <c r="AA225" t="s">
        <v>577</v>
      </c>
      <c r="AB225" t="s">
        <v>578</v>
      </c>
    </row>
    <row r="226" spans="2:28" x14ac:dyDescent="0.3">
      <c r="C226" t="s">
        <v>276</v>
      </c>
      <c r="D226" t="s">
        <v>463</v>
      </c>
      <c r="E226" t="s">
        <v>464</v>
      </c>
      <c r="Z226" t="s">
        <v>232</v>
      </c>
      <c r="AA226" t="s">
        <v>581</v>
      </c>
      <c r="AB226" t="s">
        <v>582</v>
      </c>
    </row>
    <row r="227" spans="2:28" x14ac:dyDescent="0.3">
      <c r="C227" t="s">
        <v>276</v>
      </c>
      <c r="D227" t="s">
        <v>471</v>
      </c>
      <c r="E227" t="s">
        <v>472</v>
      </c>
      <c r="Z227" t="s">
        <v>232</v>
      </c>
      <c r="AA227" t="s">
        <v>589</v>
      </c>
      <c r="AB227" t="s">
        <v>590</v>
      </c>
    </row>
    <row r="228" spans="2:28" x14ac:dyDescent="0.3">
      <c r="C228" t="s">
        <v>276</v>
      </c>
      <c r="D228" t="s">
        <v>487</v>
      </c>
      <c r="E228" t="s">
        <v>488</v>
      </c>
      <c r="Z228" t="s">
        <v>232</v>
      </c>
      <c r="AA228" t="s">
        <v>593</v>
      </c>
      <c r="AB228" t="s">
        <v>594</v>
      </c>
    </row>
    <row r="229" spans="2:28" x14ac:dyDescent="0.3">
      <c r="C229" t="s">
        <v>276</v>
      </c>
      <c r="D229" t="s">
        <v>509</v>
      </c>
      <c r="E229" t="s">
        <v>510</v>
      </c>
      <c r="Z229" t="s">
        <v>232</v>
      </c>
      <c r="AA229" t="s">
        <v>607</v>
      </c>
      <c r="AB229" t="s">
        <v>608</v>
      </c>
    </row>
    <row r="230" spans="2:28" x14ac:dyDescent="0.3">
      <c r="C230" t="s">
        <v>276</v>
      </c>
      <c r="D230" t="s">
        <v>520</v>
      </c>
      <c r="E230" t="s">
        <v>521</v>
      </c>
      <c r="Z230" t="s">
        <v>232</v>
      </c>
      <c r="AA230" t="s">
        <v>613</v>
      </c>
      <c r="AB230" t="s">
        <v>614</v>
      </c>
    </row>
    <row r="231" spans="2:28" x14ac:dyDescent="0.3">
      <c r="C231" t="s">
        <v>276</v>
      </c>
      <c r="D231" t="s">
        <v>565</v>
      </c>
      <c r="E231" t="s">
        <v>566</v>
      </c>
      <c r="Z231" t="s">
        <v>232</v>
      </c>
      <c r="AA231" t="s">
        <v>622</v>
      </c>
      <c r="AB231" t="s">
        <v>623</v>
      </c>
    </row>
    <row r="232" spans="2:28" x14ac:dyDescent="0.3">
      <c r="C232" t="s">
        <v>276</v>
      </c>
      <c r="D232" t="s">
        <v>571</v>
      </c>
      <c r="E232" t="s">
        <v>572</v>
      </c>
      <c r="Z232" t="s">
        <v>232</v>
      </c>
      <c r="AA232" t="s">
        <v>624</v>
      </c>
      <c r="AB232" t="s">
        <v>625</v>
      </c>
    </row>
    <row r="233" spans="2:28" x14ac:dyDescent="0.3">
      <c r="C233" t="s">
        <v>276</v>
      </c>
      <c r="D233" t="s">
        <v>609</v>
      </c>
      <c r="E233" t="s">
        <v>610</v>
      </c>
      <c r="Z233" t="s">
        <v>232</v>
      </c>
      <c r="AA233" t="s">
        <v>638</v>
      </c>
      <c r="AB233" t="s">
        <v>639</v>
      </c>
    </row>
    <row r="234" spans="2:28" x14ac:dyDescent="0.3">
      <c r="C234" t="s">
        <v>276</v>
      </c>
      <c r="D234" t="s">
        <v>630</v>
      </c>
      <c r="E234" t="s">
        <v>631</v>
      </c>
      <c r="Z234" t="s">
        <v>232</v>
      </c>
      <c r="AA234" t="s">
        <v>640</v>
      </c>
      <c r="AB234" t="s">
        <v>641</v>
      </c>
    </row>
    <row r="235" spans="2:28" x14ac:dyDescent="0.3">
      <c r="C235" t="s">
        <v>276</v>
      </c>
      <c r="D235" t="s">
        <v>646</v>
      </c>
      <c r="E235" t="s">
        <v>647</v>
      </c>
      <c r="Z235" t="s">
        <v>232</v>
      </c>
      <c r="AA235" t="s">
        <v>652</v>
      </c>
      <c r="AB235" t="s">
        <v>653</v>
      </c>
    </row>
    <row r="236" spans="2:28" x14ac:dyDescent="0.3">
      <c r="C236" t="s">
        <v>276</v>
      </c>
      <c r="D236" t="s">
        <v>656</v>
      </c>
      <c r="E236" t="s">
        <v>657</v>
      </c>
      <c r="Z236" t="s">
        <v>232</v>
      </c>
      <c r="AA236" t="s">
        <v>662</v>
      </c>
      <c r="AB236" t="s">
        <v>663</v>
      </c>
    </row>
    <row r="237" spans="2:28" x14ac:dyDescent="0.3">
      <c r="C237" t="s">
        <v>276</v>
      </c>
      <c r="D237" t="s">
        <v>658</v>
      </c>
      <c r="E237" t="s">
        <v>659</v>
      </c>
      <c r="Z237" t="s">
        <v>232</v>
      </c>
      <c r="AA237" t="s">
        <v>685</v>
      </c>
      <c r="AB237" t="s">
        <v>686</v>
      </c>
    </row>
    <row r="238" spans="2:28" x14ac:dyDescent="0.3">
      <c r="C238" t="s">
        <v>276</v>
      </c>
      <c r="D238" t="s">
        <v>669</v>
      </c>
      <c r="E238" t="s">
        <v>670</v>
      </c>
      <c r="Z238" t="s">
        <v>232</v>
      </c>
      <c r="AA238" t="s">
        <v>687</v>
      </c>
      <c r="AB238" t="s">
        <v>688</v>
      </c>
    </row>
    <row r="239" spans="2:28" x14ac:dyDescent="0.3">
      <c r="B239" t="s">
        <v>221</v>
      </c>
      <c r="C239" t="s">
        <v>221</v>
      </c>
      <c r="D239" t="s">
        <v>221</v>
      </c>
      <c r="E239" t="s">
        <v>1106</v>
      </c>
      <c r="Y239" t="s">
        <v>241</v>
      </c>
      <c r="Z239" t="s">
        <v>241</v>
      </c>
      <c r="AA239" t="s">
        <v>218</v>
      </c>
      <c r="AB239" t="s">
        <v>214</v>
      </c>
    </row>
    <row r="240" spans="2:28" x14ac:dyDescent="0.3">
      <c r="C240" t="s">
        <v>221</v>
      </c>
      <c r="D240" t="s">
        <v>359</v>
      </c>
      <c r="E240" t="s">
        <v>360</v>
      </c>
      <c r="Z240" t="s">
        <v>241</v>
      </c>
      <c r="AA240" t="s">
        <v>230</v>
      </c>
      <c r="AB240" t="s">
        <v>231</v>
      </c>
    </row>
    <row r="241" spans="2:28" x14ac:dyDescent="0.3">
      <c r="C241" t="s">
        <v>221</v>
      </c>
      <c r="D241" t="s">
        <v>375</v>
      </c>
      <c r="E241" t="s">
        <v>376</v>
      </c>
      <c r="Z241" t="s">
        <v>241</v>
      </c>
      <c r="AA241" t="s">
        <v>266</v>
      </c>
      <c r="AB241" t="s">
        <v>267</v>
      </c>
    </row>
    <row r="242" spans="2:28" x14ac:dyDescent="0.3">
      <c r="C242" t="s">
        <v>221</v>
      </c>
      <c r="D242" t="s">
        <v>410</v>
      </c>
      <c r="E242" t="s">
        <v>411</v>
      </c>
      <c r="Z242" t="s">
        <v>241</v>
      </c>
      <c r="AA242" t="s">
        <v>315</v>
      </c>
      <c r="AB242" t="s">
        <v>316</v>
      </c>
    </row>
    <row r="243" spans="2:28" x14ac:dyDescent="0.3">
      <c r="C243" t="s">
        <v>221</v>
      </c>
      <c r="D243" t="s">
        <v>432</v>
      </c>
      <c r="E243" t="s">
        <v>433</v>
      </c>
      <c r="Z243" t="s">
        <v>241</v>
      </c>
      <c r="AA243" t="s">
        <v>326</v>
      </c>
      <c r="AB243" t="s">
        <v>327</v>
      </c>
    </row>
    <row r="244" spans="2:28" x14ac:dyDescent="0.3">
      <c r="C244" t="s">
        <v>221</v>
      </c>
      <c r="D244" t="s">
        <v>513</v>
      </c>
      <c r="E244" t="s">
        <v>514</v>
      </c>
      <c r="Z244" t="s">
        <v>241</v>
      </c>
      <c r="AA244" t="s">
        <v>339</v>
      </c>
      <c r="AB244" t="s">
        <v>340</v>
      </c>
    </row>
    <row r="245" spans="2:28" x14ac:dyDescent="0.3">
      <c r="C245" t="s">
        <v>221</v>
      </c>
      <c r="D245" t="s">
        <v>518</v>
      </c>
      <c r="E245" t="s">
        <v>519</v>
      </c>
      <c r="Z245" t="s">
        <v>241</v>
      </c>
      <c r="AA245" t="s">
        <v>351</v>
      </c>
      <c r="AB245" t="s">
        <v>352</v>
      </c>
    </row>
    <row r="246" spans="2:28" x14ac:dyDescent="0.3">
      <c r="C246" t="s">
        <v>221</v>
      </c>
      <c r="D246" t="s">
        <v>532</v>
      </c>
      <c r="E246" t="s">
        <v>533</v>
      </c>
      <c r="Z246" t="s">
        <v>241</v>
      </c>
      <c r="AA246" t="s">
        <v>367</v>
      </c>
      <c r="AB246" t="s">
        <v>368</v>
      </c>
    </row>
    <row r="247" spans="2:28" x14ac:dyDescent="0.3">
      <c r="C247" t="s">
        <v>221</v>
      </c>
      <c r="D247" t="s">
        <v>538</v>
      </c>
      <c r="E247" t="s">
        <v>539</v>
      </c>
      <c r="Z247" t="s">
        <v>241</v>
      </c>
      <c r="AA247" t="s">
        <v>395</v>
      </c>
      <c r="AB247" t="s">
        <v>396</v>
      </c>
    </row>
    <row r="248" spans="2:28" x14ac:dyDescent="0.3">
      <c r="C248" t="s">
        <v>221</v>
      </c>
      <c r="D248" t="s">
        <v>567</v>
      </c>
      <c r="E248" t="s">
        <v>568</v>
      </c>
      <c r="Z248" t="s">
        <v>241</v>
      </c>
      <c r="AA248" t="s">
        <v>403</v>
      </c>
      <c r="AB248" t="s">
        <v>404</v>
      </c>
    </row>
    <row r="249" spans="2:28" x14ac:dyDescent="0.3">
      <c r="C249" t="s">
        <v>221</v>
      </c>
      <c r="D249" t="s">
        <v>599</v>
      </c>
      <c r="E249" t="s">
        <v>600</v>
      </c>
      <c r="Z249" t="s">
        <v>241</v>
      </c>
      <c r="AA249" t="s">
        <v>416</v>
      </c>
      <c r="AB249" t="s">
        <v>417</v>
      </c>
    </row>
    <row r="250" spans="2:28" x14ac:dyDescent="0.3">
      <c r="C250" t="s">
        <v>221</v>
      </c>
      <c r="D250" t="s">
        <v>618</v>
      </c>
      <c r="E250" t="s">
        <v>619</v>
      </c>
      <c r="Z250" t="s">
        <v>241</v>
      </c>
      <c r="AA250" t="s">
        <v>418</v>
      </c>
      <c r="AB250" t="s">
        <v>419</v>
      </c>
    </row>
    <row r="251" spans="2:28" x14ac:dyDescent="0.3">
      <c r="C251" t="s">
        <v>221</v>
      </c>
      <c r="D251" t="s">
        <v>626</v>
      </c>
      <c r="E251" t="s">
        <v>627</v>
      </c>
      <c r="Z251" t="s">
        <v>241</v>
      </c>
      <c r="AA251" t="s">
        <v>424</v>
      </c>
      <c r="AB251" t="s">
        <v>425</v>
      </c>
    </row>
    <row r="252" spans="2:28" x14ac:dyDescent="0.3">
      <c r="B252" t="s">
        <v>236</v>
      </c>
      <c r="C252" t="s">
        <v>236</v>
      </c>
      <c r="D252" t="s">
        <v>236</v>
      </c>
      <c r="E252" t="s">
        <v>1107</v>
      </c>
      <c r="Z252" t="s">
        <v>241</v>
      </c>
      <c r="AA252" t="s">
        <v>428</v>
      </c>
      <c r="AB252" t="s">
        <v>429</v>
      </c>
    </row>
    <row r="253" spans="2:28" x14ac:dyDescent="0.3">
      <c r="C253" t="s">
        <v>236</v>
      </c>
      <c r="D253" t="s">
        <v>279</v>
      </c>
      <c r="E253" t="s">
        <v>280</v>
      </c>
      <c r="Z253" t="s">
        <v>241</v>
      </c>
      <c r="AA253" t="s">
        <v>430</v>
      </c>
      <c r="AB253" t="s">
        <v>431</v>
      </c>
    </row>
    <row r="254" spans="2:28" x14ac:dyDescent="0.3">
      <c r="C254" t="s">
        <v>236</v>
      </c>
      <c r="D254" t="s">
        <v>287</v>
      </c>
      <c r="E254" t="s">
        <v>288</v>
      </c>
      <c r="Z254" t="s">
        <v>241</v>
      </c>
      <c r="AA254" t="s">
        <v>434</v>
      </c>
      <c r="AB254" t="s">
        <v>435</v>
      </c>
    </row>
    <row r="255" spans="2:28" x14ac:dyDescent="0.3">
      <c r="C255" t="s">
        <v>236</v>
      </c>
      <c r="D255" t="s">
        <v>294</v>
      </c>
      <c r="E255" t="s">
        <v>295</v>
      </c>
      <c r="Z255" t="s">
        <v>241</v>
      </c>
      <c r="AA255" t="s">
        <v>441</v>
      </c>
      <c r="AB255" t="s">
        <v>442</v>
      </c>
    </row>
    <row r="256" spans="2:28" x14ac:dyDescent="0.3">
      <c r="C256" t="s">
        <v>236</v>
      </c>
      <c r="D256" t="s">
        <v>331</v>
      </c>
      <c r="E256" t="s">
        <v>332</v>
      </c>
      <c r="Z256" t="s">
        <v>241</v>
      </c>
      <c r="AA256" t="s">
        <v>445</v>
      </c>
      <c r="AB256" t="s">
        <v>446</v>
      </c>
    </row>
    <row r="257" spans="3:28" x14ac:dyDescent="0.3">
      <c r="C257" t="s">
        <v>236</v>
      </c>
      <c r="D257" t="s">
        <v>345</v>
      </c>
      <c r="E257" t="s">
        <v>346</v>
      </c>
      <c r="Z257" t="s">
        <v>241</v>
      </c>
      <c r="AA257" t="s">
        <v>451</v>
      </c>
      <c r="AB257" t="s">
        <v>452</v>
      </c>
    </row>
    <row r="258" spans="3:28" x14ac:dyDescent="0.3">
      <c r="C258" t="s">
        <v>236</v>
      </c>
      <c r="D258" t="s">
        <v>347</v>
      </c>
      <c r="E258" t="s">
        <v>348</v>
      </c>
      <c r="Z258" t="s">
        <v>241</v>
      </c>
      <c r="AA258" t="s">
        <v>453</v>
      </c>
      <c r="AB258" t="s">
        <v>454</v>
      </c>
    </row>
    <row r="259" spans="3:28" x14ac:dyDescent="0.3">
      <c r="C259" t="s">
        <v>236</v>
      </c>
      <c r="D259" t="s">
        <v>371</v>
      </c>
      <c r="E259" t="s">
        <v>372</v>
      </c>
      <c r="Z259" t="s">
        <v>241</v>
      </c>
      <c r="AA259" t="s">
        <v>463</v>
      </c>
      <c r="AB259" t="s">
        <v>464</v>
      </c>
    </row>
    <row r="260" spans="3:28" x14ac:dyDescent="0.3">
      <c r="C260" t="s">
        <v>236</v>
      </c>
      <c r="D260" t="s">
        <v>422</v>
      </c>
      <c r="E260" t="s">
        <v>423</v>
      </c>
      <c r="Z260" t="s">
        <v>241</v>
      </c>
      <c r="AA260" t="s">
        <v>471</v>
      </c>
      <c r="AB260" t="s">
        <v>472</v>
      </c>
    </row>
    <row r="261" spans="3:28" x14ac:dyDescent="0.3">
      <c r="C261" t="s">
        <v>236</v>
      </c>
      <c r="D261" t="s">
        <v>467</v>
      </c>
      <c r="E261" t="s">
        <v>468</v>
      </c>
      <c r="Z261" t="s">
        <v>241</v>
      </c>
      <c r="AA261" t="s">
        <v>487</v>
      </c>
      <c r="AB261" t="s">
        <v>488</v>
      </c>
    </row>
    <row r="262" spans="3:28" x14ac:dyDescent="0.3">
      <c r="C262" t="s">
        <v>236</v>
      </c>
      <c r="D262" t="s">
        <v>473</v>
      </c>
      <c r="E262" t="s">
        <v>474</v>
      </c>
      <c r="Z262" t="s">
        <v>241</v>
      </c>
      <c r="AA262" t="s">
        <v>509</v>
      </c>
      <c r="AB262" t="s">
        <v>510</v>
      </c>
    </row>
    <row r="263" spans="3:28" x14ac:dyDescent="0.3">
      <c r="C263" t="s">
        <v>236</v>
      </c>
      <c r="D263" t="s">
        <v>495</v>
      </c>
      <c r="E263" t="s">
        <v>496</v>
      </c>
      <c r="Z263" t="s">
        <v>241</v>
      </c>
      <c r="AA263" t="s">
        <v>520</v>
      </c>
      <c r="AB263" t="s">
        <v>521</v>
      </c>
    </row>
    <row r="264" spans="3:28" x14ac:dyDescent="0.3">
      <c r="C264" t="s">
        <v>236</v>
      </c>
      <c r="D264" t="s">
        <v>501</v>
      </c>
      <c r="E264" t="s">
        <v>502</v>
      </c>
      <c r="Z264" t="s">
        <v>241</v>
      </c>
      <c r="AA264" t="s">
        <v>565</v>
      </c>
      <c r="AB264" t="s">
        <v>566</v>
      </c>
    </row>
    <row r="265" spans="3:28" x14ac:dyDescent="0.3">
      <c r="C265" t="s">
        <v>236</v>
      </c>
      <c r="D265" t="s">
        <v>548</v>
      </c>
      <c r="E265" t="s">
        <v>549</v>
      </c>
      <c r="Z265" t="s">
        <v>241</v>
      </c>
      <c r="AA265" t="s">
        <v>571</v>
      </c>
      <c r="AB265" t="s">
        <v>572</v>
      </c>
    </row>
    <row r="266" spans="3:28" x14ac:dyDescent="0.3">
      <c r="C266" t="s">
        <v>236</v>
      </c>
      <c r="D266" t="s">
        <v>573</v>
      </c>
      <c r="E266" t="s">
        <v>574</v>
      </c>
      <c r="Z266" t="s">
        <v>241</v>
      </c>
      <c r="AA266" t="s">
        <v>609</v>
      </c>
      <c r="AB266" t="s">
        <v>610</v>
      </c>
    </row>
    <row r="267" spans="3:28" x14ac:dyDescent="0.3">
      <c r="C267" t="s">
        <v>236</v>
      </c>
      <c r="D267" t="s">
        <v>579</v>
      </c>
      <c r="E267" t="s">
        <v>580</v>
      </c>
      <c r="Z267" t="s">
        <v>241</v>
      </c>
      <c r="AA267" t="s">
        <v>630</v>
      </c>
      <c r="AB267" t="s">
        <v>631</v>
      </c>
    </row>
    <row r="268" spans="3:28" x14ac:dyDescent="0.3">
      <c r="C268" t="s">
        <v>236</v>
      </c>
      <c r="D268" t="s">
        <v>583</v>
      </c>
      <c r="E268" t="s">
        <v>584</v>
      </c>
      <c r="Z268" t="s">
        <v>241</v>
      </c>
      <c r="AA268" t="s">
        <v>646</v>
      </c>
      <c r="AB268" t="s">
        <v>647</v>
      </c>
    </row>
    <row r="269" spans="3:28" x14ac:dyDescent="0.3">
      <c r="C269" t="s">
        <v>236</v>
      </c>
      <c r="D269" t="s">
        <v>611</v>
      </c>
      <c r="E269" t="s">
        <v>612</v>
      </c>
      <c r="Z269" t="s">
        <v>241</v>
      </c>
      <c r="AA269" t="s">
        <v>656</v>
      </c>
      <c r="AB269" t="s">
        <v>657</v>
      </c>
    </row>
    <row r="270" spans="3:28" x14ac:dyDescent="0.3">
      <c r="C270" t="s">
        <v>236</v>
      </c>
      <c r="D270" t="s">
        <v>616</v>
      </c>
      <c r="E270" t="s">
        <v>617</v>
      </c>
      <c r="Z270" t="s">
        <v>241</v>
      </c>
      <c r="AA270" t="s">
        <v>658</v>
      </c>
      <c r="AB270" t="s">
        <v>659</v>
      </c>
    </row>
    <row r="271" spans="3:28" x14ac:dyDescent="0.3">
      <c r="C271" t="s">
        <v>236</v>
      </c>
      <c r="D271" t="s">
        <v>634</v>
      </c>
      <c r="E271" t="s">
        <v>635</v>
      </c>
      <c r="Z271" t="s">
        <v>241</v>
      </c>
      <c r="AA271" t="s">
        <v>669</v>
      </c>
      <c r="AB271" t="s">
        <v>670</v>
      </c>
    </row>
    <row r="272" spans="3:28" x14ac:dyDescent="0.3">
      <c r="C272" t="s">
        <v>236</v>
      </c>
      <c r="D272" t="s">
        <v>648</v>
      </c>
      <c r="E272" t="s">
        <v>649</v>
      </c>
      <c r="Y272" t="s">
        <v>250</v>
      </c>
      <c r="Z272" t="s">
        <v>250</v>
      </c>
      <c r="AA272" t="s">
        <v>248</v>
      </c>
      <c r="AB272" t="s">
        <v>249</v>
      </c>
    </row>
    <row r="273" spans="2:28" x14ac:dyDescent="0.3">
      <c r="C273" t="s">
        <v>236</v>
      </c>
      <c r="D273" t="s">
        <v>660</v>
      </c>
      <c r="E273" t="s">
        <v>661</v>
      </c>
      <c r="Z273" t="s">
        <v>250</v>
      </c>
      <c r="AA273" t="s">
        <v>300</v>
      </c>
      <c r="AB273" t="s">
        <v>301</v>
      </c>
    </row>
    <row r="274" spans="2:28" x14ac:dyDescent="0.3">
      <c r="C274" t="s">
        <v>236</v>
      </c>
      <c r="D274" t="s">
        <v>671</v>
      </c>
      <c r="E274" t="s">
        <v>672</v>
      </c>
      <c r="Z274" t="s">
        <v>250</v>
      </c>
      <c r="AA274" t="s">
        <v>324</v>
      </c>
      <c r="AB274" t="s">
        <v>325</v>
      </c>
    </row>
    <row r="275" spans="2:28" x14ac:dyDescent="0.3">
      <c r="C275" t="s">
        <v>236</v>
      </c>
      <c r="D275" t="s">
        <v>679</v>
      </c>
      <c r="E275" t="s">
        <v>680</v>
      </c>
      <c r="Z275" t="s">
        <v>250</v>
      </c>
      <c r="AA275" t="s">
        <v>355</v>
      </c>
      <c r="AB275" t="s">
        <v>356</v>
      </c>
    </row>
    <row r="276" spans="2:28" x14ac:dyDescent="0.3">
      <c r="B276" t="s">
        <v>283</v>
      </c>
      <c r="C276" t="s">
        <v>283</v>
      </c>
      <c r="D276" t="s">
        <v>283</v>
      </c>
      <c r="E276" t="s">
        <v>1113</v>
      </c>
      <c r="Z276" t="s">
        <v>250</v>
      </c>
      <c r="AA276" t="s">
        <v>385</v>
      </c>
      <c r="AB276" t="s">
        <v>386</v>
      </c>
    </row>
    <row r="277" spans="2:28" x14ac:dyDescent="0.3">
      <c r="C277" t="s">
        <v>283</v>
      </c>
      <c r="D277" t="s">
        <v>305</v>
      </c>
      <c r="E277" t="s">
        <v>306</v>
      </c>
      <c r="Z277" t="s">
        <v>250</v>
      </c>
      <c r="AA277" t="s">
        <v>389</v>
      </c>
      <c r="AB277" t="s">
        <v>390</v>
      </c>
    </row>
    <row r="278" spans="2:28" x14ac:dyDescent="0.3">
      <c r="C278" t="s">
        <v>283</v>
      </c>
      <c r="D278" t="s">
        <v>321</v>
      </c>
      <c r="E278" t="s">
        <v>322</v>
      </c>
      <c r="Z278" t="s">
        <v>250</v>
      </c>
      <c r="AA278" t="s">
        <v>414</v>
      </c>
      <c r="AB278" t="s">
        <v>415</v>
      </c>
    </row>
    <row r="279" spans="2:28" x14ac:dyDescent="0.3">
      <c r="C279" t="s">
        <v>283</v>
      </c>
      <c r="D279" t="s">
        <v>329</v>
      </c>
      <c r="E279" t="s">
        <v>330</v>
      </c>
      <c r="Z279" t="s">
        <v>250</v>
      </c>
      <c r="AA279" t="s">
        <v>530</v>
      </c>
      <c r="AB279" t="s">
        <v>531</v>
      </c>
    </row>
    <row r="280" spans="2:28" x14ac:dyDescent="0.3">
      <c r="C280" t="s">
        <v>283</v>
      </c>
      <c r="D280" t="s">
        <v>401</v>
      </c>
      <c r="E280" t="s">
        <v>402</v>
      </c>
      <c r="Z280" t="s">
        <v>250</v>
      </c>
      <c r="AA280" t="s">
        <v>556</v>
      </c>
      <c r="AB280" t="s">
        <v>557</v>
      </c>
    </row>
    <row r="281" spans="2:28" x14ac:dyDescent="0.3">
      <c r="C281" t="s">
        <v>283</v>
      </c>
      <c r="D281" t="s">
        <v>426</v>
      </c>
      <c r="E281" t="s">
        <v>427</v>
      </c>
      <c r="Z281" t="s">
        <v>250</v>
      </c>
      <c r="AA281" t="s">
        <v>595</v>
      </c>
      <c r="AB281" t="s">
        <v>596</v>
      </c>
    </row>
    <row r="282" spans="2:28" x14ac:dyDescent="0.3">
      <c r="C282" t="s">
        <v>283</v>
      </c>
      <c r="D282" t="s">
        <v>449</v>
      </c>
      <c r="E282" t="s">
        <v>450</v>
      </c>
      <c r="Z282" t="s">
        <v>250</v>
      </c>
      <c r="AA282" t="s">
        <v>597</v>
      </c>
      <c r="AB282" t="s">
        <v>598</v>
      </c>
    </row>
    <row r="283" spans="2:28" x14ac:dyDescent="0.3">
      <c r="C283" t="s">
        <v>283</v>
      </c>
      <c r="D283" t="s">
        <v>457</v>
      </c>
      <c r="E283" t="s">
        <v>458</v>
      </c>
      <c r="Z283" t="s">
        <v>250</v>
      </c>
      <c r="AA283" t="s">
        <v>632</v>
      </c>
      <c r="AB283" t="s">
        <v>633</v>
      </c>
    </row>
    <row r="284" spans="2:28" x14ac:dyDescent="0.3">
      <c r="C284" t="s">
        <v>283</v>
      </c>
      <c r="D284" t="s">
        <v>505</v>
      </c>
      <c r="E284" t="s">
        <v>506</v>
      </c>
      <c r="Z284" t="s">
        <v>250</v>
      </c>
      <c r="AA284" t="s">
        <v>644</v>
      </c>
      <c r="AB284" t="s">
        <v>645</v>
      </c>
    </row>
    <row r="285" spans="2:28" x14ac:dyDescent="0.3">
      <c r="C285" t="s">
        <v>283</v>
      </c>
      <c r="D285" t="s">
        <v>515</v>
      </c>
      <c r="E285" t="s">
        <v>516</v>
      </c>
      <c r="Z285" t="s">
        <v>250</v>
      </c>
      <c r="AA285" t="s">
        <v>673</v>
      </c>
      <c r="AB285" t="s">
        <v>674</v>
      </c>
    </row>
    <row r="286" spans="2:28" x14ac:dyDescent="0.3">
      <c r="C286" t="s">
        <v>283</v>
      </c>
      <c r="D286" t="s">
        <v>550</v>
      </c>
      <c r="E286" t="s">
        <v>551</v>
      </c>
      <c r="Y286" t="s">
        <v>259</v>
      </c>
      <c r="Z286" t="s">
        <v>259</v>
      </c>
      <c r="AA286" t="s">
        <v>305</v>
      </c>
      <c r="AB286" t="s">
        <v>306</v>
      </c>
    </row>
    <row r="287" spans="2:28" x14ac:dyDescent="0.3">
      <c r="C287" t="s">
        <v>283</v>
      </c>
      <c r="D287" t="s">
        <v>560</v>
      </c>
      <c r="E287" t="s">
        <v>561</v>
      </c>
      <c r="Z287" t="s">
        <v>259</v>
      </c>
      <c r="AA287" t="s">
        <v>321</v>
      </c>
      <c r="AB287" t="s">
        <v>322</v>
      </c>
    </row>
    <row r="288" spans="2:28" x14ac:dyDescent="0.3">
      <c r="C288" t="s">
        <v>283</v>
      </c>
      <c r="D288" t="s">
        <v>563</v>
      </c>
      <c r="E288" t="s">
        <v>564</v>
      </c>
      <c r="Z288" t="s">
        <v>259</v>
      </c>
      <c r="AA288" t="s">
        <v>329</v>
      </c>
      <c r="AB288" t="s">
        <v>330</v>
      </c>
    </row>
    <row r="289" spans="2:28" x14ac:dyDescent="0.3">
      <c r="C289" t="s">
        <v>283</v>
      </c>
      <c r="D289" t="s">
        <v>591</v>
      </c>
      <c r="E289" t="s">
        <v>592</v>
      </c>
      <c r="Z289" t="s">
        <v>259</v>
      </c>
      <c r="AA289" t="s">
        <v>401</v>
      </c>
      <c r="AB289" t="s">
        <v>402</v>
      </c>
    </row>
    <row r="290" spans="2:28" x14ac:dyDescent="0.3">
      <c r="C290" t="s">
        <v>283</v>
      </c>
      <c r="D290" t="s">
        <v>603</v>
      </c>
      <c r="E290" t="s">
        <v>604</v>
      </c>
      <c r="Z290" t="s">
        <v>259</v>
      </c>
      <c r="AA290" t="s">
        <v>426</v>
      </c>
      <c r="AB290" t="s">
        <v>427</v>
      </c>
    </row>
    <row r="291" spans="2:28" x14ac:dyDescent="0.3">
      <c r="C291" t="s">
        <v>283</v>
      </c>
      <c r="D291" t="s">
        <v>628</v>
      </c>
      <c r="E291" t="s">
        <v>629</v>
      </c>
      <c r="Z291" t="s">
        <v>259</v>
      </c>
      <c r="AA291" t="s">
        <v>449</v>
      </c>
      <c r="AB291" t="s">
        <v>450</v>
      </c>
    </row>
    <row r="292" spans="2:28" x14ac:dyDescent="0.3">
      <c r="C292" t="s">
        <v>283</v>
      </c>
      <c r="D292" t="s">
        <v>665</v>
      </c>
      <c r="E292" t="s">
        <v>666</v>
      </c>
      <c r="Z292" t="s">
        <v>259</v>
      </c>
      <c r="AA292" t="s">
        <v>457</v>
      </c>
      <c r="AB292" t="s">
        <v>458</v>
      </c>
    </row>
    <row r="293" spans="2:28" x14ac:dyDescent="0.3">
      <c r="C293" t="s">
        <v>283</v>
      </c>
      <c r="D293" t="s">
        <v>667</v>
      </c>
      <c r="E293" t="s">
        <v>668</v>
      </c>
      <c r="Z293" t="s">
        <v>259</v>
      </c>
      <c r="AA293" t="s">
        <v>505</v>
      </c>
      <c r="AB293" t="s">
        <v>506</v>
      </c>
    </row>
    <row r="294" spans="2:28" x14ac:dyDescent="0.3">
      <c r="C294" t="s">
        <v>283</v>
      </c>
      <c r="D294" t="s">
        <v>675</v>
      </c>
      <c r="E294" t="s">
        <v>676</v>
      </c>
      <c r="Z294" t="s">
        <v>259</v>
      </c>
      <c r="AA294" t="s">
        <v>550</v>
      </c>
      <c r="AB294" t="s">
        <v>551</v>
      </c>
    </row>
    <row r="295" spans="2:28" x14ac:dyDescent="0.3">
      <c r="C295" t="s">
        <v>283</v>
      </c>
      <c r="D295" t="s">
        <v>681</v>
      </c>
      <c r="E295" t="s">
        <v>682</v>
      </c>
      <c r="Z295" t="s">
        <v>259</v>
      </c>
      <c r="AA295" t="s">
        <v>560</v>
      </c>
      <c r="AB295" t="s">
        <v>561</v>
      </c>
    </row>
    <row r="296" spans="2:28" x14ac:dyDescent="0.3">
      <c r="B296" t="s">
        <v>291</v>
      </c>
      <c r="C296" t="s">
        <v>291</v>
      </c>
      <c r="D296" t="s">
        <v>291</v>
      </c>
      <c r="E296" t="s">
        <v>1114</v>
      </c>
      <c r="Z296" t="s">
        <v>259</v>
      </c>
      <c r="AA296" t="s">
        <v>563</v>
      </c>
      <c r="AB296" t="s">
        <v>564</v>
      </c>
    </row>
    <row r="297" spans="2:28" x14ac:dyDescent="0.3">
      <c r="C297" t="s">
        <v>291</v>
      </c>
      <c r="D297" t="s">
        <v>248</v>
      </c>
      <c r="E297" t="s">
        <v>249</v>
      </c>
      <c r="Z297" t="s">
        <v>259</v>
      </c>
      <c r="AA297" t="s">
        <v>591</v>
      </c>
      <c r="AB297" t="s">
        <v>592</v>
      </c>
    </row>
    <row r="298" spans="2:28" x14ac:dyDescent="0.3">
      <c r="C298" t="s">
        <v>291</v>
      </c>
      <c r="D298" t="s">
        <v>300</v>
      </c>
      <c r="E298" t="s">
        <v>301</v>
      </c>
      <c r="Z298" t="s">
        <v>259</v>
      </c>
      <c r="AA298" t="s">
        <v>603</v>
      </c>
      <c r="AB298" t="s">
        <v>604</v>
      </c>
    </row>
    <row r="299" spans="2:28" x14ac:dyDescent="0.3">
      <c r="C299" t="s">
        <v>291</v>
      </c>
      <c r="D299" t="s">
        <v>324</v>
      </c>
      <c r="E299" t="s">
        <v>325</v>
      </c>
      <c r="Z299" t="s">
        <v>259</v>
      </c>
      <c r="AA299" t="s">
        <v>628</v>
      </c>
      <c r="AB299" t="s">
        <v>629</v>
      </c>
    </row>
    <row r="300" spans="2:28" x14ac:dyDescent="0.3">
      <c r="C300" t="s">
        <v>291</v>
      </c>
      <c r="D300" t="s">
        <v>355</v>
      </c>
      <c r="E300" t="s">
        <v>356</v>
      </c>
      <c r="Z300" t="s">
        <v>259</v>
      </c>
      <c r="AA300" t="s">
        <v>665</v>
      </c>
      <c r="AB300" t="s">
        <v>666</v>
      </c>
    </row>
    <row r="301" spans="2:28" x14ac:dyDescent="0.3">
      <c r="C301" t="s">
        <v>291</v>
      </c>
      <c r="D301" t="s">
        <v>385</v>
      </c>
      <c r="E301" t="s">
        <v>386</v>
      </c>
      <c r="Z301" t="s">
        <v>259</v>
      </c>
      <c r="AA301" t="s">
        <v>667</v>
      </c>
      <c r="AB301" t="s">
        <v>668</v>
      </c>
    </row>
    <row r="302" spans="2:28" x14ac:dyDescent="0.3">
      <c r="C302" t="s">
        <v>291</v>
      </c>
      <c r="D302" t="s">
        <v>389</v>
      </c>
      <c r="E302" t="s">
        <v>390</v>
      </c>
      <c r="Z302" t="s">
        <v>259</v>
      </c>
      <c r="AA302" t="s">
        <v>675</v>
      </c>
      <c r="AB302" t="s">
        <v>676</v>
      </c>
    </row>
    <row r="303" spans="2:28" x14ac:dyDescent="0.3">
      <c r="C303" t="s">
        <v>291</v>
      </c>
      <c r="D303" t="s">
        <v>414</v>
      </c>
      <c r="E303" t="s">
        <v>415</v>
      </c>
      <c r="Z303" t="s">
        <v>259</v>
      </c>
      <c r="AA303" t="s">
        <v>681</v>
      </c>
      <c r="AB303" t="s">
        <v>682</v>
      </c>
    </row>
    <row r="304" spans="2:28" x14ac:dyDescent="0.3">
      <c r="C304" t="s">
        <v>291</v>
      </c>
      <c r="D304" t="s">
        <v>530</v>
      </c>
      <c r="E304" t="s">
        <v>531</v>
      </c>
      <c r="Y304" t="s">
        <v>254</v>
      </c>
      <c r="Z304" t="s">
        <v>254</v>
      </c>
      <c r="AA304" t="s">
        <v>379</v>
      </c>
      <c r="AB304" t="s">
        <v>380</v>
      </c>
    </row>
    <row r="305" spans="2:28" x14ac:dyDescent="0.3">
      <c r="C305" t="s">
        <v>291</v>
      </c>
      <c r="D305" t="s">
        <v>556</v>
      </c>
      <c r="E305" t="s">
        <v>557</v>
      </c>
      <c r="Z305" t="s">
        <v>254</v>
      </c>
      <c r="AA305" t="s">
        <v>383</v>
      </c>
      <c r="AB305" t="s">
        <v>384</v>
      </c>
    </row>
    <row r="306" spans="2:28" x14ac:dyDescent="0.3">
      <c r="C306" t="s">
        <v>291</v>
      </c>
      <c r="D306" t="s">
        <v>595</v>
      </c>
      <c r="E306" t="s">
        <v>596</v>
      </c>
      <c r="Z306" t="s">
        <v>254</v>
      </c>
      <c r="AA306" t="s">
        <v>481</v>
      </c>
      <c r="AB306" t="s">
        <v>482</v>
      </c>
    </row>
    <row r="307" spans="2:28" x14ac:dyDescent="0.3">
      <c r="C307" t="s">
        <v>291</v>
      </c>
      <c r="D307" t="s">
        <v>597</v>
      </c>
      <c r="E307" t="s">
        <v>598</v>
      </c>
      <c r="Z307" t="s">
        <v>254</v>
      </c>
      <c r="AA307" t="s">
        <v>485</v>
      </c>
      <c r="AB307" t="s">
        <v>486</v>
      </c>
    </row>
    <row r="308" spans="2:28" x14ac:dyDescent="0.3">
      <c r="C308" t="s">
        <v>291</v>
      </c>
      <c r="D308" t="s">
        <v>632</v>
      </c>
      <c r="E308" t="s">
        <v>633</v>
      </c>
      <c r="Z308" t="s">
        <v>254</v>
      </c>
      <c r="AA308" t="s">
        <v>491</v>
      </c>
      <c r="AB308" t="s">
        <v>492</v>
      </c>
    </row>
    <row r="309" spans="2:28" x14ac:dyDescent="0.3">
      <c r="C309" t="s">
        <v>291</v>
      </c>
      <c r="D309" t="s">
        <v>644</v>
      </c>
      <c r="E309" t="s">
        <v>645</v>
      </c>
      <c r="Z309" t="s">
        <v>254</v>
      </c>
      <c r="AA309" t="s">
        <v>536</v>
      </c>
      <c r="AB309" t="s">
        <v>537</v>
      </c>
    </row>
    <row r="310" spans="2:28" x14ac:dyDescent="0.3">
      <c r="C310" t="s">
        <v>291</v>
      </c>
      <c r="D310" t="s">
        <v>673</v>
      </c>
      <c r="E310" t="s">
        <v>674</v>
      </c>
      <c r="Z310" t="s">
        <v>254</v>
      </c>
      <c r="AA310" t="s">
        <v>542</v>
      </c>
      <c r="AB310" t="s">
        <v>543</v>
      </c>
    </row>
    <row r="311" spans="2:28" x14ac:dyDescent="0.3">
      <c r="B311" t="s">
        <v>263</v>
      </c>
      <c r="C311" t="s">
        <v>263</v>
      </c>
      <c r="D311" t="s">
        <v>263</v>
      </c>
      <c r="E311" t="s">
        <v>1110</v>
      </c>
      <c r="Z311" t="s">
        <v>254</v>
      </c>
      <c r="AA311" t="s">
        <v>544</v>
      </c>
      <c r="AB311" t="s">
        <v>545</v>
      </c>
    </row>
    <row r="312" spans="2:28" x14ac:dyDescent="0.3">
      <c r="C312" t="s">
        <v>263</v>
      </c>
      <c r="D312" t="s">
        <v>272</v>
      </c>
      <c r="E312" t="s">
        <v>273</v>
      </c>
      <c r="Z312" t="s">
        <v>254</v>
      </c>
      <c r="AA312" t="s">
        <v>577</v>
      </c>
      <c r="AB312" t="s">
        <v>578</v>
      </c>
    </row>
    <row r="313" spans="2:28" x14ac:dyDescent="0.3">
      <c r="C313" t="s">
        <v>263</v>
      </c>
      <c r="D313" t="s">
        <v>363</v>
      </c>
      <c r="E313" t="s">
        <v>364</v>
      </c>
      <c r="Y313" t="s">
        <v>270</v>
      </c>
      <c r="Z313" t="s">
        <v>270</v>
      </c>
      <c r="AA313" t="s">
        <v>257</v>
      </c>
      <c r="AB313" t="s">
        <v>258</v>
      </c>
    </row>
    <row r="314" spans="2:28" x14ac:dyDescent="0.3">
      <c r="C314" t="s">
        <v>263</v>
      </c>
      <c r="D314" t="s">
        <v>391</v>
      </c>
      <c r="E314" t="s">
        <v>392</v>
      </c>
      <c r="Z314" t="s">
        <v>270</v>
      </c>
      <c r="AA314" t="s">
        <v>337</v>
      </c>
      <c r="AB314" t="s">
        <v>338</v>
      </c>
    </row>
    <row r="315" spans="2:28" x14ac:dyDescent="0.3">
      <c r="C315" t="s">
        <v>263</v>
      </c>
      <c r="D315" t="s">
        <v>436</v>
      </c>
      <c r="E315" t="s">
        <v>437</v>
      </c>
      <c r="Z315" t="s">
        <v>270</v>
      </c>
      <c r="AA315" t="s">
        <v>341</v>
      </c>
      <c r="AB315" t="s">
        <v>342</v>
      </c>
    </row>
    <row r="316" spans="2:28" x14ac:dyDescent="0.3">
      <c r="C316" t="s">
        <v>263</v>
      </c>
      <c r="D316" t="s">
        <v>581</v>
      </c>
      <c r="E316" t="s">
        <v>582</v>
      </c>
      <c r="Z316" t="s">
        <v>270</v>
      </c>
      <c r="AA316" t="s">
        <v>407</v>
      </c>
      <c r="AB316" t="s">
        <v>408</v>
      </c>
    </row>
    <row r="317" spans="2:28" x14ac:dyDescent="0.3">
      <c r="C317" t="s">
        <v>263</v>
      </c>
      <c r="D317" t="s">
        <v>589</v>
      </c>
      <c r="E317" t="s">
        <v>590</v>
      </c>
      <c r="Z317" t="s">
        <v>270</v>
      </c>
      <c r="AA317" t="s">
        <v>438</v>
      </c>
      <c r="AB317" t="s">
        <v>439</v>
      </c>
    </row>
    <row r="318" spans="2:28" x14ac:dyDescent="0.3">
      <c r="C318" t="s">
        <v>263</v>
      </c>
      <c r="D318" t="s">
        <v>593</v>
      </c>
      <c r="E318" t="s">
        <v>594</v>
      </c>
      <c r="Z318" t="s">
        <v>270</v>
      </c>
      <c r="AA318" t="s">
        <v>497</v>
      </c>
      <c r="AB318" t="s">
        <v>498</v>
      </c>
    </row>
    <row r="319" spans="2:28" x14ac:dyDescent="0.3">
      <c r="C319" t="s">
        <v>263</v>
      </c>
      <c r="D319" t="s">
        <v>613</v>
      </c>
      <c r="E319" t="s">
        <v>614</v>
      </c>
      <c r="Z319" t="s">
        <v>270</v>
      </c>
      <c r="AA319" t="s">
        <v>522</v>
      </c>
      <c r="AB319" t="s">
        <v>523</v>
      </c>
    </row>
    <row r="320" spans="2:28" x14ac:dyDescent="0.3">
      <c r="C320" t="s">
        <v>263</v>
      </c>
      <c r="D320" t="s">
        <v>622</v>
      </c>
      <c r="E320" t="s">
        <v>623</v>
      </c>
      <c r="Z320" t="s">
        <v>270</v>
      </c>
      <c r="AA320" t="s">
        <v>552</v>
      </c>
      <c r="AB320" t="s">
        <v>553</v>
      </c>
    </row>
    <row r="321" spans="2:28" x14ac:dyDescent="0.3">
      <c r="C321" t="s">
        <v>263</v>
      </c>
      <c r="D321" t="s">
        <v>638</v>
      </c>
      <c r="E321" t="s">
        <v>639</v>
      </c>
      <c r="Z321" t="s">
        <v>270</v>
      </c>
      <c r="AA321" t="s">
        <v>607</v>
      </c>
      <c r="AB321" t="s">
        <v>608</v>
      </c>
    </row>
    <row r="322" spans="2:28" x14ac:dyDescent="0.3">
      <c r="C322" t="s">
        <v>263</v>
      </c>
      <c r="D322" t="s">
        <v>652</v>
      </c>
      <c r="E322" t="s">
        <v>653</v>
      </c>
      <c r="Z322" t="s">
        <v>270</v>
      </c>
      <c r="AA322" t="s">
        <v>624</v>
      </c>
      <c r="AB322" t="s">
        <v>625</v>
      </c>
    </row>
    <row r="323" spans="2:28" x14ac:dyDescent="0.3">
      <c r="C323" t="s">
        <v>263</v>
      </c>
      <c r="D323" t="s">
        <v>662</v>
      </c>
      <c r="E323" t="s">
        <v>663</v>
      </c>
      <c r="Z323" t="s">
        <v>270</v>
      </c>
      <c r="AA323" t="s">
        <v>640</v>
      </c>
      <c r="AB323" t="s">
        <v>641</v>
      </c>
    </row>
    <row r="324" spans="2:28" x14ac:dyDescent="0.3">
      <c r="C324" t="s">
        <v>263</v>
      </c>
      <c r="D324" t="s">
        <v>685</v>
      </c>
      <c r="E324" t="s">
        <v>686</v>
      </c>
      <c r="Y324" t="s">
        <v>276</v>
      </c>
      <c r="Z324" t="s">
        <v>276</v>
      </c>
      <c r="AA324" t="s">
        <v>218</v>
      </c>
      <c r="AB324" t="s">
        <v>214</v>
      </c>
    </row>
    <row r="325" spans="2:28" x14ac:dyDescent="0.3">
      <c r="C325" t="s">
        <v>263</v>
      </c>
      <c r="D325" t="s">
        <v>687</v>
      </c>
      <c r="E325" t="s">
        <v>688</v>
      </c>
      <c r="Z325" t="s">
        <v>276</v>
      </c>
      <c r="AA325" t="s">
        <v>230</v>
      </c>
      <c r="AB325" t="s">
        <v>231</v>
      </c>
    </row>
    <row r="326" spans="2:28" x14ac:dyDescent="0.3">
      <c r="B326" t="s">
        <v>245</v>
      </c>
      <c r="C326" t="s">
        <v>245</v>
      </c>
      <c r="D326" t="s">
        <v>245</v>
      </c>
      <c r="E326" t="s">
        <v>1108</v>
      </c>
      <c r="Z326" t="s">
        <v>276</v>
      </c>
      <c r="AA326" t="s">
        <v>266</v>
      </c>
      <c r="AB326" t="s">
        <v>267</v>
      </c>
    </row>
    <row r="327" spans="2:28" x14ac:dyDescent="0.3">
      <c r="C327" t="s">
        <v>245</v>
      </c>
      <c r="D327" t="s">
        <v>239</v>
      </c>
      <c r="E327" t="s">
        <v>240</v>
      </c>
      <c r="Z327" t="s">
        <v>276</v>
      </c>
      <c r="AA327" t="s">
        <v>315</v>
      </c>
      <c r="AB327" t="s">
        <v>316</v>
      </c>
    </row>
    <row r="328" spans="2:28" x14ac:dyDescent="0.3">
      <c r="C328" t="s">
        <v>245</v>
      </c>
      <c r="D328" t="s">
        <v>311</v>
      </c>
      <c r="E328" t="s">
        <v>312</v>
      </c>
      <c r="Z328" t="s">
        <v>276</v>
      </c>
      <c r="AA328" t="s">
        <v>326</v>
      </c>
      <c r="AB328" t="s">
        <v>327</v>
      </c>
    </row>
    <row r="329" spans="2:28" x14ac:dyDescent="0.3">
      <c r="C329" t="s">
        <v>245</v>
      </c>
      <c r="D329" t="s">
        <v>335</v>
      </c>
      <c r="E329" t="s">
        <v>336</v>
      </c>
      <c r="Z329" t="s">
        <v>276</v>
      </c>
      <c r="AA329" t="s">
        <v>339</v>
      </c>
      <c r="AB329" t="s">
        <v>340</v>
      </c>
    </row>
    <row r="330" spans="2:28" x14ac:dyDescent="0.3">
      <c r="C330" t="s">
        <v>245</v>
      </c>
      <c r="D330" t="s">
        <v>387</v>
      </c>
      <c r="E330" t="s">
        <v>388</v>
      </c>
      <c r="Z330" t="s">
        <v>276</v>
      </c>
      <c r="AA330" t="s">
        <v>351</v>
      </c>
      <c r="AB330" t="s">
        <v>352</v>
      </c>
    </row>
    <row r="331" spans="2:28" x14ac:dyDescent="0.3">
      <c r="C331" t="s">
        <v>245</v>
      </c>
      <c r="D331" t="s">
        <v>399</v>
      </c>
      <c r="E331" t="s">
        <v>400</v>
      </c>
      <c r="Z331" t="s">
        <v>276</v>
      </c>
      <c r="AA331" t="s">
        <v>367</v>
      </c>
      <c r="AB331" t="s">
        <v>368</v>
      </c>
    </row>
    <row r="332" spans="2:28" x14ac:dyDescent="0.3">
      <c r="C332" t="s">
        <v>245</v>
      </c>
      <c r="D332" t="s">
        <v>459</v>
      </c>
      <c r="E332" t="s">
        <v>460</v>
      </c>
      <c r="Z332" t="s">
        <v>276</v>
      </c>
      <c r="AA332" t="s">
        <v>395</v>
      </c>
      <c r="AB332" t="s">
        <v>396</v>
      </c>
    </row>
    <row r="333" spans="2:28" x14ac:dyDescent="0.3">
      <c r="C333" t="s">
        <v>245</v>
      </c>
      <c r="D333" t="s">
        <v>465</v>
      </c>
      <c r="E333" t="s">
        <v>466</v>
      </c>
      <c r="Z333" t="s">
        <v>276</v>
      </c>
      <c r="AA333" t="s">
        <v>403</v>
      </c>
      <c r="AB333" t="s">
        <v>404</v>
      </c>
    </row>
    <row r="334" spans="2:28" x14ac:dyDescent="0.3">
      <c r="C334" t="s">
        <v>245</v>
      </c>
      <c r="D334" t="s">
        <v>477</v>
      </c>
      <c r="E334" t="s">
        <v>478</v>
      </c>
      <c r="Z334" t="s">
        <v>276</v>
      </c>
      <c r="AA334" t="s">
        <v>416</v>
      </c>
      <c r="AB334" t="s">
        <v>417</v>
      </c>
    </row>
    <row r="335" spans="2:28" x14ac:dyDescent="0.3">
      <c r="C335" t="s">
        <v>245</v>
      </c>
      <c r="D335" t="s">
        <v>526</v>
      </c>
      <c r="E335" t="s">
        <v>527</v>
      </c>
      <c r="Z335" t="s">
        <v>276</v>
      </c>
      <c r="AA335" t="s">
        <v>418</v>
      </c>
      <c r="AB335" t="s">
        <v>419</v>
      </c>
    </row>
    <row r="336" spans="2:28" x14ac:dyDescent="0.3">
      <c r="C336" t="s">
        <v>245</v>
      </c>
      <c r="D336" t="s">
        <v>528</v>
      </c>
      <c r="E336" t="s">
        <v>529</v>
      </c>
      <c r="Z336" t="s">
        <v>276</v>
      </c>
      <c r="AA336" t="s">
        <v>424</v>
      </c>
      <c r="AB336" t="s">
        <v>425</v>
      </c>
    </row>
    <row r="337" spans="2:28" x14ac:dyDescent="0.3">
      <c r="C337" t="s">
        <v>245</v>
      </c>
      <c r="D337" t="s">
        <v>534</v>
      </c>
      <c r="E337" t="s">
        <v>535</v>
      </c>
      <c r="Z337" t="s">
        <v>276</v>
      </c>
      <c r="AA337" t="s">
        <v>428</v>
      </c>
      <c r="AB337" t="s">
        <v>429</v>
      </c>
    </row>
    <row r="338" spans="2:28" x14ac:dyDescent="0.3">
      <c r="C338" t="s">
        <v>245</v>
      </c>
      <c r="D338" t="s">
        <v>575</v>
      </c>
      <c r="E338" t="s">
        <v>576</v>
      </c>
      <c r="Z338" t="s">
        <v>276</v>
      </c>
      <c r="AA338" t="s">
        <v>430</v>
      </c>
      <c r="AB338" t="s">
        <v>431</v>
      </c>
    </row>
    <row r="339" spans="2:28" x14ac:dyDescent="0.3">
      <c r="C339" t="s">
        <v>245</v>
      </c>
      <c r="D339" t="s">
        <v>585</v>
      </c>
      <c r="E339" t="s">
        <v>586</v>
      </c>
      <c r="Z339" t="s">
        <v>276</v>
      </c>
      <c r="AA339" t="s">
        <v>434</v>
      </c>
      <c r="AB339" t="s">
        <v>435</v>
      </c>
    </row>
    <row r="340" spans="2:28" x14ac:dyDescent="0.3">
      <c r="C340" t="s">
        <v>245</v>
      </c>
      <c r="D340" t="s">
        <v>650</v>
      </c>
      <c r="E340" t="s">
        <v>651</v>
      </c>
      <c r="Z340" t="s">
        <v>276</v>
      </c>
      <c r="AA340" t="s">
        <v>441</v>
      </c>
      <c r="AB340" t="s">
        <v>442</v>
      </c>
    </row>
    <row r="341" spans="2:28" x14ac:dyDescent="0.3">
      <c r="C341" t="s">
        <v>245</v>
      </c>
      <c r="D341" t="s">
        <v>691</v>
      </c>
      <c r="E341" t="s">
        <v>692</v>
      </c>
      <c r="Z341" t="s">
        <v>276</v>
      </c>
      <c r="AA341" t="s">
        <v>445</v>
      </c>
      <c r="AB341" t="s">
        <v>446</v>
      </c>
    </row>
    <row r="342" spans="2:28" x14ac:dyDescent="0.3">
      <c r="B342" t="s">
        <v>226</v>
      </c>
      <c r="C342" t="s">
        <v>226</v>
      </c>
      <c r="D342" t="s">
        <v>226</v>
      </c>
      <c r="E342" t="s">
        <v>227</v>
      </c>
      <c r="Z342" t="s">
        <v>276</v>
      </c>
      <c r="AA342" t="s">
        <v>451</v>
      </c>
      <c r="AB342" t="s">
        <v>452</v>
      </c>
    </row>
    <row r="343" spans="2:28" x14ac:dyDescent="0.3">
      <c r="C343" t="s">
        <v>226</v>
      </c>
      <c r="D343" t="s">
        <v>220</v>
      </c>
      <c r="E343" t="s">
        <v>216</v>
      </c>
      <c r="Z343" t="s">
        <v>276</v>
      </c>
      <c r="AA343" t="s">
        <v>453</v>
      </c>
      <c r="AB343" t="s">
        <v>454</v>
      </c>
    </row>
    <row r="344" spans="2:28" x14ac:dyDescent="0.3">
      <c r="C344" t="s">
        <v>226</v>
      </c>
      <c r="D344" t="s">
        <v>234</v>
      </c>
      <c r="E344" t="s">
        <v>235</v>
      </c>
      <c r="Z344" t="s">
        <v>276</v>
      </c>
      <c r="AA344" t="s">
        <v>463</v>
      </c>
      <c r="AB344" t="s">
        <v>464</v>
      </c>
    </row>
    <row r="345" spans="2:28" x14ac:dyDescent="0.3">
      <c r="C345" t="s">
        <v>226</v>
      </c>
      <c r="D345" t="s">
        <v>243</v>
      </c>
      <c r="E345" t="s">
        <v>244</v>
      </c>
      <c r="Z345" t="s">
        <v>276</v>
      </c>
      <c r="AA345" t="s">
        <v>471</v>
      </c>
      <c r="AB345" t="s">
        <v>472</v>
      </c>
    </row>
    <row r="346" spans="2:28" x14ac:dyDescent="0.3">
      <c r="C346" t="s">
        <v>226</v>
      </c>
      <c r="D346" t="s">
        <v>252</v>
      </c>
      <c r="E346" t="s">
        <v>253</v>
      </c>
      <c r="Z346" t="s">
        <v>276</v>
      </c>
      <c r="AA346" t="s">
        <v>487</v>
      </c>
      <c r="AB346" t="s">
        <v>488</v>
      </c>
    </row>
    <row r="347" spans="2:28" x14ac:dyDescent="0.3">
      <c r="C347" t="s">
        <v>226</v>
      </c>
      <c r="D347" t="s">
        <v>261</v>
      </c>
      <c r="E347" t="s">
        <v>262</v>
      </c>
      <c r="Z347" t="s">
        <v>276</v>
      </c>
      <c r="AA347" t="s">
        <v>509</v>
      </c>
      <c r="AB347" t="s">
        <v>510</v>
      </c>
    </row>
    <row r="348" spans="2:28" x14ac:dyDescent="0.3">
      <c r="C348" t="s">
        <v>226</v>
      </c>
      <c r="D348" t="s">
        <v>239</v>
      </c>
      <c r="E348" t="s">
        <v>240</v>
      </c>
      <c r="Z348" t="s">
        <v>276</v>
      </c>
      <c r="AA348" t="s">
        <v>520</v>
      </c>
      <c r="AB348" t="s">
        <v>521</v>
      </c>
    </row>
    <row r="349" spans="2:28" x14ac:dyDescent="0.3">
      <c r="C349" t="s">
        <v>226</v>
      </c>
      <c r="D349" t="s">
        <v>294</v>
      </c>
      <c r="E349" t="s">
        <v>295</v>
      </c>
      <c r="Z349" t="s">
        <v>276</v>
      </c>
      <c r="AA349" t="s">
        <v>565</v>
      </c>
      <c r="AB349" t="s">
        <v>566</v>
      </c>
    </row>
    <row r="350" spans="2:28" x14ac:dyDescent="0.3">
      <c r="C350" t="s">
        <v>226</v>
      </c>
      <c r="D350" t="s">
        <v>279</v>
      </c>
      <c r="E350" t="s">
        <v>280</v>
      </c>
      <c r="Z350" t="s">
        <v>276</v>
      </c>
      <c r="AA350" t="s">
        <v>571</v>
      </c>
      <c r="AB350" t="s">
        <v>572</v>
      </c>
    </row>
    <row r="351" spans="2:28" x14ac:dyDescent="0.3">
      <c r="C351" t="s">
        <v>226</v>
      </c>
      <c r="D351" t="s">
        <v>287</v>
      </c>
      <c r="E351" t="s">
        <v>288</v>
      </c>
      <c r="Z351" t="s">
        <v>276</v>
      </c>
      <c r="AA351" t="s">
        <v>609</v>
      </c>
      <c r="AB351" t="s">
        <v>610</v>
      </c>
    </row>
    <row r="352" spans="2:28" x14ac:dyDescent="0.3">
      <c r="C352" t="s">
        <v>226</v>
      </c>
      <c r="D352" t="s">
        <v>311</v>
      </c>
      <c r="E352" t="s">
        <v>312</v>
      </c>
      <c r="Z352" t="s">
        <v>276</v>
      </c>
      <c r="AA352" t="s">
        <v>630</v>
      </c>
      <c r="AB352" t="s">
        <v>631</v>
      </c>
    </row>
    <row r="353" spans="3:28" x14ac:dyDescent="0.3">
      <c r="C353" t="s">
        <v>226</v>
      </c>
      <c r="D353" t="s">
        <v>331</v>
      </c>
      <c r="E353" t="s">
        <v>332</v>
      </c>
      <c r="Z353" t="s">
        <v>276</v>
      </c>
      <c r="AA353" t="s">
        <v>646</v>
      </c>
      <c r="AB353" t="s">
        <v>647</v>
      </c>
    </row>
    <row r="354" spans="3:28" x14ac:dyDescent="0.3">
      <c r="C354" t="s">
        <v>226</v>
      </c>
      <c r="D354" t="s">
        <v>335</v>
      </c>
      <c r="E354" t="s">
        <v>336</v>
      </c>
      <c r="Z354" t="s">
        <v>276</v>
      </c>
      <c r="AA354" t="s">
        <v>656</v>
      </c>
      <c r="AB354" t="s">
        <v>657</v>
      </c>
    </row>
    <row r="355" spans="3:28" x14ac:dyDescent="0.3">
      <c r="C355" t="s">
        <v>226</v>
      </c>
      <c r="D355" t="s">
        <v>345</v>
      </c>
      <c r="E355" t="s">
        <v>346</v>
      </c>
      <c r="Z355" t="s">
        <v>276</v>
      </c>
      <c r="AA355" t="s">
        <v>658</v>
      </c>
      <c r="AB355" t="s">
        <v>659</v>
      </c>
    </row>
    <row r="356" spans="3:28" x14ac:dyDescent="0.3">
      <c r="C356" t="s">
        <v>226</v>
      </c>
      <c r="D356" t="s">
        <v>347</v>
      </c>
      <c r="E356" t="s">
        <v>348</v>
      </c>
      <c r="Z356" t="s">
        <v>276</v>
      </c>
      <c r="AA356" t="s">
        <v>669</v>
      </c>
      <c r="AB356" t="s">
        <v>670</v>
      </c>
    </row>
    <row r="357" spans="3:28" x14ac:dyDescent="0.3">
      <c r="C357" t="s">
        <v>226</v>
      </c>
      <c r="D357" t="s">
        <v>359</v>
      </c>
      <c r="E357" t="s">
        <v>360</v>
      </c>
      <c r="Y357" t="s">
        <v>221</v>
      </c>
      <c r="Z357" t="s">
        <v>221</v>
      </c>
      <c r="AA357" t="s">
        <v>359</v>
      </c>
      <c r="AB357" t="s">
        <v>360</v>
      </c>
    </row>
    <row r="358" spans="3:28" x14ac:dyDescent="0.3">
      <c r="C358" t="s">
        <v>226</v>
      </c>
      <c r="D358" t="s">
        <v>371</v>
      </c>
      <c r="E358" t="s">
        <v>372</v>
      </c>
      <c r="Z358" t="s">
        <v>221</v>
      </c>
      <c r="AA358" t="s">
        <v>375</v>
      </c>
      <c r="AB358" t="s">
        <v>376</v>
      </c>
    </row>
    <row r="359" spans="3:28" x14ac:dyDescent="0.3">
      <c r="C359" t="s">
        <v>226</v>
      </c>
      <c r="D359" t="s">
        <v>375</v>
      </c>
      <c r="E359" t="s">
        <v>376</v>
      </c>
      <c r="Z359" t="s">
        <v>221</v>
      </c>
      <c r="AA359" t="s">
        <v>410</v>
      </c>
      <c r="AB359" t="s">
        <v>411</v>
      </c>
    </row>
    <row r="360" spans="3:28" x14ac:dyDescent="0.3">
      <c r="C360" t="s">
        <v>226</v>
      </c>
      <c r="D360" t="s">
        <v>387</v>
      </c>
      <c r="E360" t="s">
        <v>388</v>
      </c>
      <c r="Z360" t="s">
        <v>221</v>
      </c>
      <c r="AA360" t="s">
        <v>432</v>
      </c>
      <c r="AB360" t="s">
        <v>433</v>
      </c>
    </row>
    <row r="361" spans="3:28" x14ac:dyDescent="0.3">
      <c r="C361" t="s">
        <v>226</v>
      </c>
      <c r="D361" t="s">
        <v>399</v>
      </c>
      <c r="E361" t="s">
        <v>400</v>
      </c>
      <c r="Z361" t="s">
        <v>221</v>
      </c>
      <c r="AA361" t="s">
        <v>513</v>
      </c>
      <c r="AB361" t="s">
        <v>514</v>
      </c>
    </row>
    <row r="362" spans="3:28" x14ac:dyDescent="0.3">
      <c r="C362" t="s">
        <v>226</v>
      </c>
      <c r="D362" t="s">
        <v>410</v>
      </c>
      <c r="E362" t="s">
        <v>411</v>
      </c>
      <c r="Z362" t="s">
        <v>221</v>
      </c>
      <c r="AA362" t="s">
        <v>518</v>
      </c>
      <c r="AB362" t="s">
        <v>519</v>
      </c>
    </row>
    <row r="363" spans="3:28" x14ac:dyDescent="0.3">
      <c r="C363" t="s">
        <v>226</v>
      </c>
      <c r="D363" t="s">
        <v>422</v>
      </c>
      <c r="E363" t="s">
        <v>423</v>
      </c>
      <c r="Z363" t="s">
        <v>221</v>
      </c>
      <c r="AA363" t="s">
        <v>532</v>
      </c>
      <c r="AB363" t="s">
        <v>533</v>
      </c>
    </row>
    <row r="364" spans="3:28" x14ac:dyDescent="0.3">
      <c r="C364" t="s">
        <v>226</v>
      </c>
      <c r="D364" t="s">
        <v>432</v>
      </c>
      <c r="E364" t="s">
        <v>433</v>
      </c>
      <c r="Z364" t="s">
        <v>221</v>
      </c>
      <c r="AA364" t="s">
        <v>538</v>
      </c>
      <c r="AB364" t="s">
        <v>539</v>
      </c>
    </row>
    <row r="365" spans="3:28" x14ac:dyDescent="0.3">
      <c r="C365" t="s">
        <v>226</v>
      </c>
      <c r="D365" t="s">
        <v>459</v>
      </c>
      <c r="E365" t="s">
        <v>460</v>
      </c>
      <c r="Z365" t="s">
        <v>221</v>
      </c>
      <c r="AA365" t="s">
        <v>567</v>
      </c>
      <c r="AB365" t="s">
        <v>568</v>
      </c>
    </row>
    <row r="366" spans="3:28" x14ac:dyDescent="0.3">
      <c r="C366" t="s">
        <v>226</v>
      </c>
      <c r="D366" t="s">
        <v>465</v>
      </c>
      <c r="E366" t="s">
        <v>466</v>
      </c>
      <c r="Z366" t="s">
        <v>221</v>
      </c>
      <c r="AA366" t="s">
        <v>599</v>
      </c>
      <c r="AB366" t="s">
        <v>600</v>
      </c>
    </row>
    <row r="367" spans="3:28" x14ac:dyDescent="0.3">
      <c r="C367" t="s">
        <v>226</v>
      </c>
      <c r="D367" t="s">
        <v>467</v>
      </c>
      <c r="E367" t="s">
        <v>468</v>
      </c>
      <c r="Z367" t="s">
        <v>221</v>
      </c>
      <c r="AA367" t="s">
        <v>618</v>
      </c>
      <c r="AB367" t="s">
        <v>619</v>
      </c>
    </row>
    <row r="368" spans="3:28" x14ac:dyDescent="0.3">
      <c r="C368" t="s">
        <v>226</v>
      </c>
      <c r="D368" t="s">
        <v>473</v>
      </c>
      <c r="E368" t="s">
        <v>474</v>
      </c>
      <c r="Z368" t="s">
        <v>221</v>
      </c>
      <c r="AA368" t="s">
        <v>626</v>
      </c>
      <c r="AB368" t="s">
        <v>627</v>
      </c>
    </row>
    <row r="369" spans="3:28" x14ac:dyDescent="0.3">
      <c r="C369" t="s">
        <v>226</v>
      </c>
      <c r="D369" t="s">
        <v>477</v>
      </c>
      <c r="E369" t="s">
        <v>478</v>
      </c>
      <c r="Y369" t="s">
        <v>236</v>
      </c>
      <c r="Z369" t="s">
        <v>236</v>
      </c>
      <c r="AA369" t="s">
        <v>279</v>
      </c>
      <c r="AB369" t="s">
        <v>280</v>
      </c>
    </row>
    <row r="370" spans="3:28" x14ac:dyDescent="0.3">
      <c r="C370" t="s">
        <v>226</v>
      </c>
      <c r="D370" t="s">
        <v>495</v>
      </c>
      <c r="E370" t="s">
        <v>496</v>
      </c>
      <c r="Z370" t="s">
        <v>236</v>
      </c>
      <c r="AA370" t="s">
        <v>287</v>
      </c>
      <c r="AB370" t="s">
        <v>288</v>
      </c>
    </row>
    <row r="371" spans="3:28" x14ac:dyDescent="0.3">
      <c r="C371" t="s">
        <v>226</v>
      </c>
      <c r="D371" t="s">
        <v>501</v>
      </c>
      <c r="E371" t="s">
        <v>502</v>
      </c>
      <c r="Z371" t="s">
        <v>236</v>
      </c>
      <c r="AA371" t="s">
        <v>294</v>
      </c>
      <c r="AB371" t="s">
        <v>295</v>
      </c>
    </row>
    <row r="372" spans="3:28" x14ac:dyDescent="0.3">
      <c r="C372" t="s">
        <v>226</v>
      </c>
      <c r="D372" t="s">
        <v>513</v>
      </c>
      <c r="E372" t="s">
        <v>514</v>
      </c>
      <c r="Z372" t="s">
        <v>236</v>
      </c>
      <c r="AA372" t="s">
        <v>331</v>
      </c>
      <c r="AB372" t="s">
        <v>332</v>
      </c>
    </row>
    <row r="373" spans="3:28" x14ac:dyDescent="0.3">
      <c r="C373" t="s">
        <v>226</v>
      </c>
      <c r="D373" t="s">
        <v>518</v>
      </c>
      <c r="E373" t="s">
        <v>519</v>
      </c>
      <c r="Z373" t="s">
        <v>236</v>
      </c>
      <c r="AA373" t="s">
        <v>345</v>
      </c>
      <c r="AB373" t="s">
        <v>346</v>
      </c>
    </row>
    <row r="374" spans="3:28" x14ac:dyDescent="0.3">
      <c r="C374" t="s">
        <v>226</v>
      </c>
      <c r="D374" t="s">
        <v>526</v>
      </c>
      <c r="E374" t="s">
        <v>527</v>
      </c>
      <c r="Z374" t="s">
        <v>236</v>
      </c>
      <c r="AA374" t="s">
        <v>347</v>
      </c>
      <c r="AB374" t="s">
        <v>348</v>
      </c>
    </row>
    <row r="375" spans="3:28" x14ac:dyDescent="0.3">
      <c r="C375" t="s">
        <v>226</v>
      </c>
      <c r="D375" t="s">
        <v>528</v>
      </c>
      <c r="E375" t="s">
        <v>529</v>
      </c>
      <c r="Z375" t="s">
        <v>236</v>
      </c>
      <c r="AA375" t="s">
        <v>371</v>
      </c>
      <c r="AB375" t="s">
        <v>372</v>
      </c>
    </row>
    <row r="376" spans="3:28" x14ac:dyDescent="0.3">
      <c r="C376" t="s">
        <v>226</v>
      </c>
      <c r="D376" t="s">
        <v>532</v>
      </c>
      <c r="E376" t="s">
        <v>533</v>
      </c>
      <c r="Z376" t="s">
        <v>236</v>
      </c>
      <c r="AA376" t="s">
        <v>422</v>
      </c>
      <c r="AB376" t="s">
        <v>423</v>
      </c>
    </row>
    <row r="377" spans="3:28" x14ac:dyDescent="0.3">
      <c r="C377" t="s">
        <v>226</v>
      </c>
      <c r="D377" t="s">
        <v>534</v>
      </c>
      <c r="E377" t="s">
        <v>535</v>
      </c>
      <c r="Z377" t="s">
        <v>236</v>
      </c>
      <c r="AA377" t="s">
        <v>467</v>
      </c>
      <c r="AB377" t="s">
        <v>468</v>
      </c>
    </row>
    <row r="378" spans="3:28" x14ac:dyDescent="0.3">
      <c r="C378" t="s">
        <v>226</v>
      </c>
      <c r="D378" t="s">
        <v>538</v>
      </c>
      <c r="E378" t="s">
        <v>539</v>
      </c>
      <c r="Z378" t="s">
        <v>236</v>
      </c>
      <c r="AA378" t="s">
        <v>473</v>
      </c>
      <c r="AB378" t="s">
        <v>474</v>
      </c>
    </row>
    <row r="379" spans="3:28" x14ac:dyDescent="0.3">
      <c r="C379" t="s">
        <v>226</v>
      </c>
      <c r="D379" t="s">
        <v>548</v>
      </c>
      <c r="E379" t="s">
        <v>549</v>
      </c>
      <c r="Z379" t="s">
        <v>236</v>
      </c>
      <c r="AA379" t="s">
        <v>495</v>
      </c>
      <c r="AB379" t="s">
        <v>496</v>
      </c>
    </row>
    <row r="380" spans="3:28" x14ac:dyDescent="0.3">
      <c r="C380" t="s">
        <v>226</v>
      </c>
      <c r="D380" t="s">
        <v>567</v>
      </c>
      <c r="E380" t="s">
        <v>568</v>
      </c>
      <c r="Z380" t="s">
        <v>236</v>
      </c>
      <c r="AA380" t="s">
        <v>501</v>
      </c>
      <c r="AB380" t="s">
        <v>502</v>
      </c>
    </row>
    <row r="381" spans="3:28" x14ac:dyDescent="0.3">
      <c r="C381" t="s">
        <v>226</v>
      </c>
      <c r="D381" t="s">
        <v>573</v>
      </c>
      <c r="E381" t="s">
        <v>574</v>
      </c>
      <c r="Z381" t="s">
        <v>236</v>
      </c>
      <c r="AA381" t="s">
        <v>548</v>
      </c>
      <c r="AB381" t="s">
        <v>549</v>
      </c>
    </row>
    <row r="382" spans="3:28" x14ac:dyDescent="0.3">
      <c r="C382" t="s">
        <v>226</v>
      </c>
      <c r="D382" t="s">
        <v>575</v>
      </c>
      <c r="E382" t="s">
        <v>576</v>
      </c>
      <c r="Z382" t="s">
        <v>236</v>
      </c>
      <c r="AA382" t="s">
        <v>573</v>
      </c>
      <c r="AB382" t="s">
        <v>574</v>
      </c>
    </row>
    <row r="383" spans="3:28" x14ac:dyDescent="0.3">
      <c r="C383" t="s">
        <v>226</v>
      </c>
      <c r="D383" t="s">
        <v>579</v>
      </c>
      <c r="E383" t="s">
        <v>580</v>
      </c>
      <c r="Z383" t="s">
        <v>236</v>
      </c>
      <c r="AA383" t="s">
        <v>579</v>
      </c>
      <c r="AB383" t="s">
        <v>580</v>
      </c>
    </row>
    <row r="384" spans="3:28" x14ac:dyDescent="0.3">
      <c r="C384" t="s">
        <v>226</v>
      </c>
      <c r="D384" t="s">
        <v>583</v>
      </c>
      <c r="E384" t="s">
        <v>584</v>
      </c>
      <c r="Z384" t="s">
        <v>236</v>
      </c>
      <c r="AA384" t="s">
        <v>583</v>
      </c>
      <c r="AB384" t="s">
        <v>584</v>
      </c>
    </row>
    <row r="385" spans="2:28" x14ac:dyDescent="0.3">
      <c r="C385" t="s">
        <v>226</v>
      </c>
      <c r="D385" t="s">
        <v>585</v>
      </c>
      <c r="E385" t="s">
        <v>586</v>
      </c>
      <c r="Z385" t="s">
        <v>236</v>
      </c>
      <c r="AA385" t="s">
        <v>611</v>
      </c>
      <c r="AB385" t="s">
        <v>612</v>
      </c>
    </row>
    <row r="386" spans="2:28" x14ac:dyDescent="0.3">
      <c r="C386" t="s">
        <v>226</v>
      </c>
      <c r="D386" t="s">
        <v>599</v>
      </c>
      <c r="E386" t="s">
        <v>600</v>
      </c>
      <c r="Z386" t="s">
        <v>236</v>
      </c>
      <c r="AA386" t="s">
        <v>616</v>
      </c>
      <c r="AB386" t="s">
        <v>617</v>
      </c>
    </row>
    <row r="387" spans="2:28" x14ac:dyDescent="0.3">
      <c r="C387" t="s">
        <v>226</v>
      </c>
      <c r="D387" t="s">
        <v>611</v>
      </c>
      <c r="E387" t="s">
        <v>612</v>
      </c>
      <c r="Z387" t="s">
        <v>236</v>
      </c>
      <c r="AA387" t="s">
        <v>634</v>
      </c>
      <c r="AB387" t="s">
        <v>635</v>
      </c>
    </row>
    <row r="388" spans="2:28" x14ac:dyDescent="0.3">
      <c r="C388" t="s">
        <v>226</v>
      </c>
      <c r="D388" t="s">
        <v>618</v>
      </c>
      <c r="E388" t="s">
        <v>619</v>
      </c>
      <c r="Z388" t="s">
        <v>236</v>
      </c>
      <c r="AA388" t="s">
        <v>648</v>
      </c>
      <c r="AB388" t="s">
        <v>649</v>
      </c>
    </row>
    <row r="389" spans="2:28" x14ac:dyDescent="0.3">
      <c r="C389" t="s">
        <v>226</v>
      </c>
      <c r="D389" t="s">
        <v>616</v>
      </c>
      <c r="E389" t="s">
        <v>617</v>
      </c>
      <c r="Z389" t="s">
        <v>236</v>
      </c>
      <c r="AA389" t="s">
        <v>660</v>
      </c>
      <c r="AB389" t="s">
        <v>661</v>
      </c>
    </row>
    <row r="390" spans="2:28" x14ac:dyDescent="0.3">
      <c r="C390" t="s">
        <v>226</v>
      </c>
      <c r="D390" t="s">
        <v>626</v>
      </c>
      <c r="E390" t="s">
        <v>627</v>
      </c>
      <c r="Z390" t="s">
        <v>236</v>
      </c>
      <c r="AA390" t="s">
        <v>671</v>
      </c>
      <c r="AB390" t="s">
        <v>672</v>
      </c>
    </row>
    <row r="391" spans="2:28" x14ac:dyDescent="0.3">
      <c r="C391" t="s">
        <v>226</v>
      </c>
      <c r="D391" t="s">
        <v>634</v>
      </c>
      <c r="E391" t="s">
        <v>635</v>
      </c>
      <c r="Z391" t="s">
        <v>236</v>
      </c>
      <c r="AA391" t="s">
        <v>679</v>
      </c>
      <c r="AB391" t="s">
        <v>680</v>
      </c>
    </row>
    <row r="392" spans="2:28" x14ac:dyDescent="0.3">
      <c r="C392" t="s">
        <v>226</v>
      </c>
      <c r="D392" t="s">
        <v>648</v>
      </c>
      <c r="E392" t="s">
        <v>649</v>
      </c>
      <c r="Y392" t="s">
        <v>283</v>
      </c>
      <c r="Z392" t="s">
        <v>283</v>
      </c>
      <c r="AA392" t="s">
        <v>305</v>
      </c>
      <c r="AB392" t="s">
        <v>306</v>
      </c>
    </row>
    <row r="393" spans="2:28" x14ac:dyDescent="0.3">
      <c r="C393" t="s">
        <v>226</v>
      </c>
      <c r="D393" t="s">
        <v>650</v>
      </c>
      <c r="E393" t="s">
        <v>651</v>
      </c>
      <c r="Z393" t="s">
        <v>283</v>
      </c>
      <c r="AA393" t="s">
        <v>321</v>
      </c>
      <c r="AB393" t="s">
        <v>322</v>
      </c>
    </row>
    <row r="394" spans="2:28" x14ac:dyDescent="0.3">
      <c r="C394" t="s">
        <v>226</v>
      </c>
      <c r="D394" t="s">
        <v>660</v>
      </c>
      <c r="E394" t="s">
        <v>661</v>
      </c>
      <c r="Z394" t="s">
        <v>283</v>
      </c>
      <c r="AA394" t="s">
        <v>329</v>
      </c>
      <c r="AB394" t="s">
        <v>330</v>
      </c>
    </row>
    <row r="395" spans="2:28" x14ac:dyDescent="0.3">
      <c r="C395" t="s">
        <v>226</v>
      </c>
      <c r="D395" t="s">
        <v>671</v>
      </c>
      <c r="E395" t="s">
        <v>672</v>
      </c>
      <c r="Z395" t="s">
        <v>283</v>
      </c>
      <c r="AA395" t="s">
        <v>401</v>
      </c>
      <c r="AB395" t="s">
        <v>402</v>
      </c>
    </row>
    <row r="396" spans="2:28" x14ac:dyDescent="0.3">
      <c r="C396" t="s">
        <v>226</v>
      </c>
      <c r="D396" t="s">
        <v>679</v>
      </c>
      <c r="E396" t="s">
        <v>680</v>
      </c>
      <c r="Z396" t="s">
        <v>283</v>
      </c>
      <c r="AA396" t="s">
        <v>426</v>
      </c>
      <c r="AB396" t="s">
        <v>427</v>
      </c>
    </row>
    <row r="397" spans="2:28" x14ac:dyDescent="0.3">
      <c r="C397" t="s">
        <v>226</v>
      </c>
      <c r="D397" t="s">
        <v>691</v>
      </c>
      <c r="E397" t="s">
        <v>692</v>
      </c>
      <c r="Z397" t="s">
        <v>283</v>
      </c>
      <c r="AA397" t="s">
        <v>449</v>
      </c>
      <c r="AB397" t="s">
        <v>450</v>
      </c>
    </row>
    <row r="398" spans="2:28" x14ac:dyDescent="0.3">
      <c r="B398" t="s">
        <v>232</v>
      </c>
      <c r="C398" t="s">
        <v>232</v>
      </c>
      <c r="D398" t="s">
        <v>232</v>
      </c>
      <c r="E398" t="s">
        <v>233</v>
      </c>
      <c r="Z398" t="s">
        <v>283</v>
      </c>
      <c r="AA398" t="s">
        <v>457</v>
      </c>
      <c r="AB398" t="s">
        <v>458</v>
      </c>
    </row>
    <row r="399" spans="2:28" x14ac:dyDescent="0.3">
      <c r="C399" t="s">
        <v>232</v>
      </c>
      <c r="D399" t="s">
        <v>268</v>
      </c>
      <c r="E399" t="s">
        <v>269</v>
      </c>
      <c r="Z399" t="s">
        <v>283</v>
      </c>
      <c r="AA399" t="s">
        <v>505</v>
      </c>
      <c r="AB399" t="s">
        <v>506</v>
      </c>
    </row>
    <row r="400" spans="2:28" x14ac:dyDescent="0.3">
      <c r="C400" t="s">
        <v>232</v>
      </c>
      <c r="D400" t="s">
        <v>274</v>
      </c>
      <c r="E400" t="s">
        <v>275</v>
      </c>
      <c r="Z400" t="s">
        <v>283</v>
      </c>
      <c r="AA400" t="s">
        <v>515</v>
      </c>
      <c r="AB400" t="s">
        <v>516</v>
      </c>
    </row>
    <row r="401" spans="3:28" x14ac:dyDescent="0.3">
      <c r="C401" t="s">
        <v>232</v>
      </c>
      <c r="D401" t="s">
        <v>281</v>
      </c>
      <c r="E401" t="s">
        <v>282</v>
      </c>
      <c r="Z401" t="s">
        <v>283</v>
      </c>
      <c r="AA401" t="s">
        <v>550</v>
      </c>
      <c r="AB401" t="s">
        <v>551</v>
      </c>
    </row>
    <row r="402" spans="3:28" x14ac:dyDescent="0.3">
      <c r="C402" t="s">
        <v>232</v>
      </c>
      <c r="D402" t="s">
        <v>289</v>
      </c>
      <c r="E402" t="s">
        <v>290</v>
      </c>
      <c r="Z402" t="s">
        <v>283</v>
      </c>
      <c r="AA402" t="s">
        <v>560</v>
      </c>
      <c r="AB402" t="s">
        <v>561</v>
      </c>
    </row>
    <row r="403" spans="3:28" x14ac:dyDescent="0.3">
      <c r="C403" t="s">
        <v>232</v>
      </c>
      <c r="D403" t="s">
        <v>257</v>
      </c>
      <c r="E403" t="s">
        <v>258</v>
      </c>
      <c r="Z403" t="s">
        <v>283</v>
      </c>
      <c r="AA403" t="s">
        <v>563</v>
      </c>
      <c r="AB403" t="s">
        <v>564</v>
      </c>
    </row>
    <row r="404" spans="3:28" x14ac:dyDescent="0.3">
      <c r="C404" t="s">
        <v>232</v>
      </c>
      <c r="D404" t="s">
        <v>272</v>
      </c>
      <c r="E404" t="s">
        <v>273</v>
      </c>
      <c r="Z404" t="s">
        <v>283</v>
      </c>
      <c r="AA404" t="s">
        <v>591</v>
      </c>
      <c r="AB404" t="s">
        <v>592</v>
      </c>
    </row>
    <row r="405" spans="3:28" x14ac:dyDescent="0.3">
      <c r="C405" t="s">
        <v>232</v>
      </c>
      <c r="D405" t="s">
        <v>337</v>
      </c>
      <c r="E405" t="s">
        <v>338</v>
      </c>
      <c r="Z405" t="s">
        <v>283</v>
      </c>
      <c r="AA405" t="s">
        <v>603</v>
      </c>
      <c r="AB405" t="s">
        <v>604</v>
      </c>
    </row>
    <row r="406" spans="3:28" x14ac:dyDescent="0.3">
      <c r="C406" t="s">
        <v>232</v>
      </c>
      <c r="D406" t="s">
        <v>341</v>
      </c>
      <c r="E406" t="s">
        <v>342</v>
      </c>
      <c r="Z406" t="s">
        <v>283</v>
      </c>
      <c r="AA406" t="s">
        <v>628</v>
      </c>
      <c r="AB406" t="s">
        <v>629</v>
      </c>
    </row>
    <row r="407" spans="3:28" x14ac:dyDescent="0.3">
      <c r="C407" t="s">
        <v>232</v>
      </c>
      <c r="D407" t="s">
        <v>363</v>
      </c>
      <c r="E407" t="s">
        <v>364</v>
      </c>
      <c r="Z407" t="s">
        <v>283</v>
      </c>
      <c r="AA407" t="s">
        <v>665</v>
      </c>
      <c r="AB407" t="s">
        <v>666</v>
      </c>
    </row>
    <row r="408" spans="3:28" x14ac:dyDescent="0.3">
      <c r="C408" t="s">
        <v>232</v>
      </c>
      <c r="D408" t="s">
        <v>379</v>
      </c>
      <c r="E408" t="s">
        <v>380</v>
      </c>
      <c r="Z408" t="s">
        <v>283</v>
      </c>
      <c r="AA408" t="s">
        <v>667</v>
      </c>
      <c r="AB408" t="s">
        <v>668</v>
      </c>
    </row>
    <row r="409" spans="3:28" x14ac:dyDescent="0.3">
      <c r="C409" t="s">
        <v>232</v>
      </c>
      <c r="D409" t="s">
        <v>383</v>
      </c>
      <c r="E409" t="s">
        <v>384</v>
      </c>
      <c r="Z409" t="s">
        <v>283</v>
      </c>
      <c r="AA409" t="s">
        <v>675</v>
      </c>
      <c r="AB409" t="s">
        <v>676</v>
      </c>
    </row>
    <row r="410" spans="3:28" x14ac:dyDescent="0.3">
      <c r="C410" t="s">
        <v>232</v>
      </c>
      <c r="D410" t="s">
        <v>391</v>
      </c>
      <c r="E410" t="s">
        <v>392</v>
      </c>
      <c r="Z410" t="s">
        <v>283</v>
      </c>
      <c r="AA410" t="s">
        <v>681</v>
      </c>
      <c r="AB410" t="s">
        <v>682</v>
      </c>
    </row>
    <row r="411" spans="3:28" x14ac:dyDescent="0.3">
      <c r="C411" t="s">
        <v>232</v>
      </c>
      <c r="D411" t="s">
        <v>407</v>
      </c>
      <c r="E411" t="s">
        <v>408</v>
      </c>
      <c r="Y411" t="s">
        <v>291</v>
      </c>
      <c r="Z411" t="s">
        <v>291</v>
      </c>
      <c r="AA411" t="s">
        <v>248</v>
      </c>
      <c r="AB411" t="s">
        <v>249</v>
      </c>
    </row>
    <row r="412" spans="3:28" x14ac:dyDescent="0.3">
      <c r="C412" t="s">
        <v>232</v>
      </c>
      <c r="D412" t="s">
        <v>436</v>
      </c>
      <c r="E412" t="s">
        <v>437</v>
      </c>
      <c r="Z412" t="s">
        <v>291</v>
      </c>
      <c r="AA412" t="s">
        <v>300</v>
      </c>
      <c r="AB412" t="s">
        <v>301</v>
      </c>
    </row>
    <row r="413" spans="3:28" x14ac:dyDescent="0.3">
      <c r="C413" t="s">
        <v>232</v>
      </c>
      <c r="D413" t="s">
        <v>438</v>
      </c>
      <c r="E413" t="s">
        <v>439</v>
      </c>
      <c r="Z413" t="s">
        <v>291</v>
      </c>
      <c r="AA413" t="s">
        <v>324</v>
      </c>
      <c r="AB413" t="s">
        <v>325</v>
      </c>
    </row>
    <row r="414" spans="3:28" x14ac:dyDescent="0.3">
      <c r="C414" t="s">
        <v>232</v>
      </c>
      <c r="D414" t="s">
        <v>481</v>
      </c>
      <c r="E414" t="s">
        <v>482</v>
      </c>
      <c r="Z414" t="s">
        <v>291</v>
      </c>
      <c r="AA414" t="s">
        <v>355</v>
      </c>
      <c r="AB414" t="s">
        <v>356</v>
      </c>
    </row>
    <row r="415" spans="3:28" x14ac:dyDescent="0.3">
      <c r="C415" t="s">
        <v>232</v>
      </c>
      <c r="D415" t="s">
        <v>485</v>
      </c>
      <c r="E415" t="s">
        <v>486</v>
      </c>
      <c r="Z415" t="s">
        <v>291</v>
      </c>
      <c r="AA415" t="s">
        <v>385</v>
      </c>
      <c r="AB415" t="s">
        <v>386</v>
      </c>
    </row>
    <row r="416" spans="3:28" x14ac:dyDescent="0.3">
      <c r="C416" t="s">
        <v>232</v>
      </c>
      <c r="D416" t="s">
        <v>491</v>
      </c>
      <c r="E416" t="s">
        <v>492</v>
      </c>
      <c r="Z416" t="s">
        <v>291</v>
      </c>
      <c r="AA416" t="s">
        <v>389</v>
      </c>
      <c r="AB416" t="s">
        <v>390</v>
      </c>
    </row>
    <row r="417" spans="3:28" x14ac:dyDescent="0.3">
      <c r="C417" t="s">
        <v>232</v>
      </c>
      <c r="D417" t="s">
        <v>497</v>
      </c>
      <c r="E417" t="s">
        <v>498</v>
      </c>
      <c r="Z417" t="s">
        <v>291</v>
      </c>
      <c r="AA417" t="s">
        <v>414</v>
      </c>
      <c r="AB417" t="s">
        <v>415</v>
      </c>
    </row>
    <row r="418" spans="3:28" x14ac:dyDescent="0.3">
      <c r="C418" t="s">
        <v>232</v>
      </c>
      <c r="D418" t="s">
        <v>515</v>
      </c>
      <c r="E418" t="s">
        <v>516</v>
      </c>
      <c r="Z418" t="s">
        <v>291</v>
      </c>
      <c r="AA418" t="s">
        <v>530</v>
      </c>
      <c r="AB418" t="s">
        <v>531</v>
      </c>
    </row>
    <row r="419" spans="3:28" x14ac:dyDescent="0.3">
      <c r="C419" t="s">
        <v>232</v>
      </c>
      <c r="D419" t="s">
        <v>522</v>
      </c>
      <c r="E419" t="s">
        <v>523</v>
      </c>
      <c r="Z419" t="s">
        <v>291</v>
      </c>
      <c r="AA419" t="s">
        <v>556</v>
      </c>
      <c r="AB419" t="s">
        <v>557</v>
      </c>
    </row>
    <row r="420" spans="3:28" x14ac:dyDescent="0.3">
      <c r="C420" t="s">
        <v>232</v>
      </c>
      <c r="D420" t="s">
        <v>536</v>
      </c>
      <c r="E420" t="s">
        <v>537</v>
      </c>
      <c r="Z420" t="s">
        <v>291</v>
      </c>
      <c r="AA420" t="s">
        <v>595</v>
      </c>
      <c r="AB420" t="s">
        <v>596</v>
      </c>
    </row>
    <row r="421" spans="3:28" x14ac:dyDescent="0.3">
      <c r="C421" t="s">
        <v>232</v>
      </c>
      <c r="D421" t="s">
        <v>542</v>
      </c>
      <c r="E421" t="s">
        <v>543</v>
      </c>
      <c r="Z421" t="s">
        <v>291</v>
      </c>
      <c r="AA421" t="s">
        <v>597</v>
      </c>
      <c r="AB421" t="s">
        <v>598</v>
      </c>
    </row>
    <row r="422" spans="3:28" x14ac:dyDescent="0.3">
      <c r="C422" t="s">
        <v>232</v>
      </c>
      <c r="D422" t="s">
        <v>544</v>
      </c>
      <c r="E422" t="s">
        <v>545</v>
      </c>
      <c r="Z422" t="s">
        <v>291</v>
      </c>
      <c r="AA422" t="s">
        <v>632</v>
      </c>
      <c r="AB422" t="s">
        <v>633</v>
      </c>
    </row>
    <row r="423" spans="3:28" x14ac:dyDescent="0.3">
      <c r="C423" t="s">
        <v>232</v>
      </c>
      <c r="D423" t="s">
        <v>552</v>
      </c>
      <c r="E423" t="s">
        <v>553</v>
      </c>
      <c r="Z423" t="s">
        <v>291</v>
      </c>
      <c r="AA423" t="s">
        <v>644</v>
      </c>
      <c r="AB423" t="s">
        <v>645</v>
      </c>
    </row>
    <row r="424" spans="3:28" x14ac:dyDescent="0.3">
      <c r="C424" t="s">
        <v>232</v>
      </c>
      <c r="D424" t="s">
        <v>577</v>
      </c>
      <c r="E424" t="s">
        <v>578</v>
      </c>
      <c r="Z424" t="s">
        <v>291</v>
      </c>
      <c r="AA424" t="s">
        <v>673</v>
      </c>
      <c r="AB424" t="s">
        <v>674</v>
      </c>
    </row>
    <row r="425" spans="3:28" x14ac:dyDescent="0.3">
      <c r="C425" t="s">
        <v>232</v>
      </c>
      <c r="D425" t="s">
        <v>581</v>
      </c>
      <c r="E425" t="s">
        <v>582</v>
      </c>
      <c r="Y425" t="s">
        <v>263</v>
      </c>
      <c r="Z425" t="s">
        <v>263</v>
      </c>
      <c r="AA425" t="s">
        <v>272</v>
      </c>
      <c r="AB425" t="s">
        <v>273</v>
      </c>
    </row>
    <row r="426" spans="3:28" x14ac:dyDescent="0.3">
      <c r="C426" t="s">
        <v>232</v>
      </c>
      <c r="D426" t="s">
        <v>589</v>
      </c>
      <c r="E426" t="s">
        <v>590</v>
      </c>
      <c r="Z426" t="s">
        <v>263</v>
      </c>
      <c r="AA426" t="s">
        <v>363</v>
      </c>
      <c r="AB426" t="s">
        <v>364</v>
      </c>
    </row>
    <row r="427" spans="3:28" x14ac:dyDescent="0.3">
      <c r="C427" t="s">
        <v>232</v>
      </c>
      <c r="D427" t="s">
        <v>593</v>
      </c>
      <c r="E427" t="s">
        <v>594</v>
      </c>
      <c r="Z427" t="s">
        <v>263</v>
      </c>
      <c r="AA427" t="s">
        <v>391</v>
      </c>
      <c r="AB427" t="s">
        <v>392</v>
      </c>
    </row>
    <row r="428" spans="3:28" x14ac:dyDescent="0.3">
      <c r="C428" t="s">
        <v>232</v>
      </c>
      <c r="D428" t="s">
        <v>607</v>
      </c>
      <c r="E428" t="s">
        <v>608</v>
      </c>
      <c r="Z428" t="s">
        <v>263</v>
      </c>
      <c r="AA428" t="s">
        <v>436</v>
      </c>
      <c r="AB428" t="s">
        <v>437</v>
      </c>
    </row>
    <row r="429" spans="3:28" x14ac:dyDescent="0.3">
      <c r="C429" t="s">
        <v>232</v>
      </c>
      <c r="D429" t="s">
        <v>613</v>
      </c>
      <c r="E429" t="s">
        <v>614</v>
      </c>
      <c r="Z429" t="s">
        <v>263</v>
      </c>
      <c r="AA429" t="s">
        <v>581</v>
      </c>
      <c r="AB429" t="s">
        <v>582</v>
      </c>
    </row>
    <row r="430" spans="3:28" x14ac:dyDescent="0.3">
      <c r="C430" t="s">
        <v>232</v>
      </c>
      <c r="D430" t="s">
        <v>622</v>
      </c>
      <c r="E430" t="s">
        <v>623</v>
      </c>
      <c r="Z430" t="s">
        <v>263</v>
      </c>
      <c r="AA430" t="s">
        <v>589</v>
      </c>
      <c r="AB430" t="s">
        <v>590</v>
      </c>
    </row>
    <row r="431" spans="3:28" x14ac:dyDescent="0.3">
      <c r="C431" t="s">
        <v>232</v>
      </c>
      <c r="D431" t="s">
        <v>624</v>
      </c>
      <c r="E431" t="s">
        <v>625</v>
      </c>
      <c r="Z431" t="s">
        <v>263</v>
      </c>
      <c r="AA431" t="s">
        <v>593</v>
      </c>
      <c r="AB431" t="s">
        <v>594</v>
      </c>
    </row>
    <row r="432" spans="3:28" x14ac:dyDescent="0.3">
      <c r="C432" t="s">
        <v>232</v>
      </c>
      <c r="D432" t="s">
        <v>638</v>
      </c>
      <c r="E432" t="s">
        <v>639</v>
      </c>
      <c r="Z432" t="s">
        <v>263</v>
      </c>
      <c r="AA432" t="s">
        <v>613</v>
      </c>
      <c r="AB432" t="s">
        <v>614</v>
      </c>
    </row>
    <row r="433" spans="2:28" x14ac:dyDescent="0.3">
      <c r="C433" t="s">
        <v>232</v>
      </c>
      <c r="D433" t="s">
        <v>640</v>
      </c>
      <c r="E433" t="s">
        <v>641</v>
      </c>
      <c r="Z433" t="s">
        <v>263</v>
      </c>
      <c r="AA433" t="s">
        <v>622</v>
      </c>
      <c r="AB433" t="s">
        <v>623</v>
      </c>
    </row>
    <row r="434" spans="2:28" x14ac:dyDescent="0.3">
      <c r="C434" t="s">
        <v>232</v>
      </c>
      <c r="D434" t="s">
        <v>652</v>
      </c>
      <c r="E434" t="s">
        <v>653</v>
      </c>
      <c r="Z434" t="s">
        <v>263</v>
      </c>
      <c r="AA434" t="s">
        <v>638</v>
      </c>
      <c r="AB434" t="s">
        <v>639</v>
      </c>
    </row>
    <row r="435" spans="2:28" x14ac:dyDescent="0.3">
      <c r="C435" t="s">
        <v>232</v>
      </c>
      <c r="D435" t="s">
        <v>662</v>
      </c>
      <c r="E435" t="s">
        <v>663</v>
      </c>
      <c r="Z435" t="s">
        <v>263</v>
      </c>
      <c r="AA435" t="s">
        <v>652</v>
      </c>
      <c r="AB435" t="s">
        <v>653</v>
      </c>
    </row>
    <row r="436" spans="2:28" x14ac:dyDescent="0.3">
      <c r="C436" t="s">
        <v>232</v>
      </c>
      <c r="D436" t="s">
        <v>685</v>
      </c>
      <c r="E436" t="s">
        <v>686</v>
      </c>
      <c r="Z436" t="s">
        <v>263</v>
      </c>
      <c r="AA436" t="s">
        <v>662</v>
      </c>
      <c r="AB436" t="s">
        <v>663</v>
      </c>
    </row>
    <row r="437" spans="2:28" x14ac:dyDescent="0.3">
      <c r="C437" t="s">
        <v>232</v>
      </c>
      <c r="D437" t="s">
        <v>687</v>
      </c>
      <c r="E437" t="s">
        <v>688</v>
      </c>
      <c r="Z437" t="s">
        <v>263</v>
      </c>
      <c r="AA437" t="s">
        <v>685</v>
      </c>
      <c r="AB437" t="s">
        <v>686</v>
      </c>
    </row>
    <row r="438" spans="2:28" x14ac:dyDescent="0.3">
      <c r="B438" t="s">
        <v>241</v>
      </c>
      <c r="C438" t="s">
        <v>241</v>
      </c>
      <c r="D438" t="s">
        <v>241</v>
      </c>
      <c r="E438" t="s">
        <v>242</v>
      </c>
      <c r="Z438" t="s">
        <v>263</v>
      </c>
      <c r="AA438" t="s">
        <v>687</v>
      </c>
      <c r="AB438" t="s">
        <v>688</v>
      </c>
    </row>
    <row r="439" spans="2:28" x14ac:dyDescent="0.3">
      <c r="C439" t="s">
        <v>241</v>
      </c>
      <c r="D439" t="s">
        <v>317</v>
      </c>
      <c r="E439" t="s">
        <v>318</v>
      </c>
      <c r="Y439" t="s">
        <v>245</v>
      </c>
      <c r="Z439" t="s">
        <v>245</v>
      </c>
      <c r="AA439" t="s">
        <v>239</v>
      </c>
      <c r="AB439" t="s">
        <v>240</v>
      </c>
    </row>
    <row r="440" spans="2:28" x14ac:dyDescent="0.3">
      <c r="C440" t="s">
        <v>241</v>
      </c>
      <c r="D440" t="s">
        <v>218</v>
      </c>
      <c r="E440" t="s">
        <v>214</v>
      </c>
      <c r="Z440" t="s">
        <v>245</v>
      </c>
      <c r="AA440" t="s">
        <v>311</v>
      </c>
      <c r="AB440" t="s">
        <v>312</v>
      </c>
    </row>
    <row r="441" spans="2:28" x14ac:dyDescent="0.3">
      <c r="C441" t="s">
        <v>241</v>
      </c>
      <c r="D441" t="s">
        <v>230</v>
      </c>
      <c r="E441" t="s">
        <v>231</v>
      </c>
      <c r="Z441" t="s">
        <v>245</v>
      </c>
      <c r="AA441" t="s">
        <v>335</v>
      </c>
      <c r="AB441" t="s">
        <v>336</v>
      </c>
    </row>
    <row r="442" spans="2:28" x14ac:dyDescent="0.3">
      <c r="C442" t="s">
        <v>241</v>
      </c>
      <c r="D442" t="s">
        <v>266</v>
      </c>
      <c r="E442" t="s">
        <v>267</v>
      </c>
      <c r="Z442" t="s">
        <v>245</v>
      </c>
      <c r="AA442" t="s">
        <v>387</v>
      </c>
      <c r="AB442" t="s">
        <v>388</v>
      </c>
    </row>
    <row r="443" spans="2:28" x14ac:dyDescent="0.3">
      <c r="C443" t="s">
        <v>241</v>
      </c>
      <c r="D443" t="s">
        <v>315</v>
      </c>
      <c r="E443" t="s">
        <v>316</v>
      </c>
      <c r="Z443" t="s">
        <v>245</v>
      </c>
      <c r="AA443" t="s">
        <v>399</v>
      </c>
      <c r="AB443" t="s">
        <v>400</v>
      </c>
    </row>
    <row r="444" spans="2:28" x14ac:dyDescent="0.3">
      <c r="C444" t="s">
        <v>241</v>
      </c>
      <c r="D444" t="s">
        <v>326</v>
      </c>
      <c r="E444" t="s">
        <v>327</v>
      </c>
      <c r="Z444" t="s">
        <v>245</v>
      </c>
      <c r="AA444" t="s">
        <v>459</v>
      </c>
      <c r="AB444" t="s">
        <v>460</v>
      </c>
    </row>
    <row r="445" spans="2:28" x14ac:dyDescent="0.3">
      <c r="C445" t="s">
        <v>241</v>
      </c>
      <c r="D445" t="s">
        <v>339</v>
      </c>
      <c r="E445" t="s">
        <v>340</v>
      </c>
      <c r="Z445" t="s">
        <v>245</v>
      </c>
      <c r="AA445" t="s">
        <v>465</v>
      </c>
      <c r="AB445" t="s">
        <v>466</v>
      </c>
    </row>
    <row r="446" spans="2:28" x14ac:dyDescent="0.3">
      <c r="C446" t="s">
        <v>241</v>
      </c>
      <c r="D446" t="s">
        <v>351</v>
      </c>
      <c r="E446" t="s">
        <v>352</v>
      </c>
      <c r="Z446" t="s">
        <v>245</v>
      </c>
      <c r="AA446" t="s">
        <v>477</v>
      </c>
      <c r="AB446" t="s">
        <v>478</v>
      </c>
    </row>
    <row r="447" spans="2:28" x14ac:dyDescent="0.3">
      <c r="C447" t="s">
        <v>241</v>
      </c>
      <c r="D447" t="s">
        <v>367</v>
      </c>
      <c r="E447" t="s">
        <v>368</v>
      </c>
      <c r="Z447" t="s">
        <v>245</v>
      </c>
      <c r="AA447" t="s">
        <v>526</v>
      </c>
      <c r="AB447" t="s">
        <v>527</v>
      </c>
    </row>
    <row r="448" spans="2:28" x14ac:dyDescent="0.3">
      <c r="C448" t="s">
        <v>241</v>
      </c>
      <c r="D448" t="s">
        <v>395</v>
      </c>
      <c r="E448" t="s">
        <v>396</v>
      </c>
      <c r="Z448" t="s">
        <v>245</v>
      </c>
      <c r="AA448" t="s">
        <v>528</v>
      </c>
      <c r="AB448" t="s">
        <v>529</v>
      </c>
    </row>
    <row r="449" spans="3:28" x14ac:dyDescent="0.3">
      <c r="C449" t="s">
        <v>241</v>
      </c>
      <c r="D449" t="s">
        <v>403</v>
      </c>
      <c r="E449" t="s">
        <v>404</v>
      </c>
      <c r="Z449" t="s">
        <v>245</v>
      </c>
      <c r="AA449" t="s">
        <v>534</v>
      </c>
      <c r="AB449" t="s">
        <v>535</v>
      </c>
    </row>
    <row r="450" spans="3:28" x14ac:dyDescent="0.3">
      <c r="C450" t="s">
        <v>241</v>
      </c>
      <c r="D450" t="s">
        <v>416</v>
      </c>
      <c r="E450" t="s">
        <v>417</v>
      </c>
      <c r="Z450" t="s">
        <v>245</v>
      </c>
      <c r="AA450" t="s">
        <v>575</v>
      </c>
      <c r="AB450" t="s">
        <v>576</v>
      </c>
    </row>
    <row r="451" spans="3:28" x14ac:dyDescent="0.3">
      <c r="C451" t="s">
        <v>241</v>
      </c>
      <c r="D451" t="s">
        <v>418</v>
      </c>
      <c r="E451" t="s">
        <v>419</v>
      </c>
      <c r="Z451" t="s">
        <v>245</v>
      </c>
      <c r="AA451" t="s">
        <v>585</v>
      </c>
      <c r="AB451" t="s">
        <v>586</v>
      </c>
    </row>
    <row r="452" spans="3:28" x14ac:dyDescent="0.3">
      <c r="C452" t="s">
        <v>241</v>
      </c>
      <c r="D452" t="s">
        <v>424</v>
      </c>
      <c r="E452" t="s">
        <v>425</v>
      </c>
      <c r="Z452" t="s">
        <v>245</v>
      </c>
      <c r="AA452" t="s">
        <v>650</v>
      </c>
      <c r="AB452" t="s">
        <v>651</v>
      </c>
    </row>
    <row r="453" spans="3:28" x14ac:dyDescent="0.3">
      <c r="C453" t="s">
        <v>241</v>
      </c>
      <c r="D453" t="s">
        <v>428</v>
      </c>
      <c r="E453" t="s">
        <v>429</v>
      </c>
      <c r="Z453" t="s">
        <v>245</v>
      </c>
      <c r="AA453" t="s">
        <v>691</v>
      </c>
      <c r="AB453" t="s">
        <v>692</v>
      </c>
    </row>
    <row r="454" spans="3:28" x14ac:dyDescent="0.3">
      <c r="C454" t="s">
        <v>241</v>
      </c>
      <c r="D454" t="s">
        <v>430</v>
      </c>
      <c r="E454" t="s">
        <v>431</v>
      </c>
      <c r="Y454" t="s">
        <v>220</v>
      </c>
      <c r="Z454" t="s">
        <v>220</v>
      </c>
      <c r="AA454" t="s">
        <v>239</v>
      </c>
      <c r="AB454" t="s">
        <v>240</v>
      </c>
    </row>
    <row r="455" spans="3:28" x14ac:dyDescent="0.3">
      <c r="C455" t="s">
        <v>241</v>
      </c>
      <c r="D455" t="s">
        <v>434</v>
      </c>
      <c r="E455" t="s">
        <v>435</v>
      </c>
      <c r="Z455" t="s">
        <v>220</v>
      </c>
      <c r="AA455" t="s">
        <v>311</v>
      </c>
      <c r="AB455" t="s">
        <v>312</v>
      </c>
    </row>
    <row r="456" spans="3:28" x14ac:dyDescent="0.3">
      <c r="C456" t="s">
        <v>241</v>
      </c>
      <c r="D456" t="s">
        <v>441</v>
      </c>
      <c r="E456" t="s">
        <v>442</v>
      </c>
      <c r="Z456" t="s">
        <v>220</v>
      </c>
      <c r="AA456" t="s">
        <v>335</v>
      </c>
      <c r="AB456" t="s">
        <v>336</v>
      </c>
    </row>
    <row r="457" spans="3:28" x14ac:dyDescent="0.3">
      <c r="C457" t="s">
        <v>241</v>
      </c>
      <c r="D457" t="s">
        <v>445</v>
      </c>
      <c r="E457" t="s">
        <v>446</v>
      </c>
      <c r="Z457" t="s">
        <v>220</v>
      </c>
      <c r="AA457" t="s">
        <v>387</v>
      </c>
      <c r="AB457" t="s">
        <v>388</v>
      </c>
    </row>
    <row r="458" spans="3:28" x14ac:dyDescent="0.3">
      <c r="C458" t="s">
        <v>241</v>
      </c>
      <c r="D458" t="s">
        <v>451</v>
      </c>
      <c r="E458" t="s">
        <v>452</v>
      </c>
      <c r="Z458" t="s">
        <v>220</v>
      </c>
      <c r="AA458" t="s">
        <v>399</v>
      </c>
      <c r="AB458" t="s">
        <v>400</v>
      </c>
    </row>
    <row r="459" spans="3:28" x14ac:dyDescent="0.3">
      <c r="C459" t="s">
        <v>241</v>
      </c>
      <c r="D459" t="s">
        <v>453</v>
      </c>
      <c r="E459" t="s">
        <v>454</v>
      </c>
      <c r="Z459" t="s">
        <v>220</v>
      </c>
      <c r="AA459" t="s">
        <v>459</v>
      </c>
      <c r="AB459" t="s">
        <v>460</v>
      </c>
    </row>
    <row r="460" spans="3:28" x14ac:dyDescent="0.3">
      <c r="C460" t="s">
        <v>241</v>
      </c>
      <c r="D460" t="s">
        <v>463</v>
      </c>
      <c r="E460" t="s">
        <v>464</v>
      </c>
      <c r="Z460" t="s">
        <v>220</v>
      </c>
      <c r="AA460" t="s">
        <v>465</v>
      </c>
      <c r="AB460" t="s">
        <v>466</v>
      </c>
    </row>
    <row r="461" spans="3:28" x14ac:dyDescent="0.3">
      <c r="C461" t="s">
        <v>241</v>
      </c>
      <c r="D461" t="s">
        <v>471</v>
      </c>
      <c r="E461" t="s">
        <v>472</v>
      </c>
      <c r="Z461" t="s">
        <v>220</v>
      </c>
      <c r="AA461" t="s">
        <v>477</v>
      </c>
      <c r="AB461" t="s">
        <v>478</v>
      </c>
    </row>
    <row r="462" spans="3:28" x14ac:dyDescent="0.3">
      <c r="C462" t="s">
        <v>241</v>
      </c>
      <c r="D462" t="s">
        <v>487</v>
      </c>
      <c r="E462" t="s">
        <v>488</v>
      </c>
      <c r="Z462" t="s">
        <v>220</v>
      </c>
      <c r="AA462" t="s">
        <v>526</v>
      </c>
      <c r="AB462" t="s">
        <v>527</v>
      </c>
    </row>
    <row r="463" spans="3:28" x14ac:dyDescent="0.3">
      <c r="C463" t="s">
        <v>241</v>
      </c>
      <c r="D463" t="s">
        <v>509</v>
      </c>
      <c r="E463" t="s">
        <v>510</v>
      </c>
      <c r="Z463" t="s">
        <v>220</v>
      </c>
      <c r="AA463" t="s">
        <v>528</v>
      </c>
      <c r="AB463" t="s">
        <v>529</v>
      </c>
    </row>
    <row r="464" spans="3:28" x14ac:dyDescent="0.3">
      <c r="C464" t="s">
        <v>241</v>
      </c>
      <c r="D464" t="s">
        <v>520</v>
      </c>
      <c r="E464" t="s">
        <v>521</v>
      </c>
      <c r="Z464" t="s">
        <v>220</v>
      </c>
      <c r="AA464" t="s">
        <v>534</v>
      </c>
      <c r="AB464" t="s">
        <v>535</v>
      </c>
    </row>
    <row r="465" spans="2:28" x14ac:dyDescent="0.3">
      <c r="C465" t="s">
        <v>241</v>
      </c>
      <c r="D465" t="s">
        <v>565</v>
      </c>
      <c r="E465" t="s">
        <v>566</v>
      </c>
      <c r="Z465" t="s">
        <v>220</v>
      </c>
      <c r="AA465" t="s">
        <v>575</v>
      </c>
      <c r="AB465" t="s">
        <v>576</v>
      </c>
    </row>
    <row r="466" spans="2:28" x14ac:dyDescent="0.3">
      <c r="C466" t="s">
        <v>241</v>
      </c>
      <c r="D466" t="s">
        <v>571</v>
      </c>
      <c r="E466" t="s">
        <v>572</v>
      </c>
      <c r="Z466" t="s">
        <v>220</v>
      </c>
      <c r="AA466" t="s">
        <v>585</v>
      </c>
      <c r="AB466" t="s">
        <v>586</v>
      </c>
    </row>
    <row r="467" spans="2:28" x14ac:dyDescent="0.3">
      <c r="C467" t="s">
        <v>241</v>
      </c>
      <c r="D467" t="s">
        <v>609</v>
      </c>
      <c r="E467" t="s">
        <v>610</v>
      </c>
      <c r="Z467" t="s">
        <v>220</v>
      </c>
      <c r="AA467" t="s">
        <v>650</v>
      </c>
      <c r="AB467" t="s">
        <v>651</v>
      </c>
    </row>
    <row r="468" spans="2:28" x14ac:dyDescent="0.3">
      <c r="C468" t="s">
        <v>241</v>
      </c>
      <c r="D468" t="s">
        <v>630</v>
      </c>
      <c r="E468" t="s">
        <v>631</v>
      </c>
      <c r="Z468" t="s">
        <v>220</v>
      </c>
      <c r="AA468" t="s">
        <v>691</v>
      </c>
      <c r="AB468" t="s">
        <v>692</v>
      </c>
    </row>
    <row r="469" spans="2:28" x14ac:dyDescent="0.3">
      <c r="C469" t="s">
        <v>241</v>
      </c>
      <c r="D469" t="s">
        <v>646</v>
      </c>
      <c r="E469" t="s">
        <v>647</v>
      </c>
      <c r="Y469" t="s">
        <v>234</v>
      </c>
      <c r="Z469" t="s">
        <v>234</v>
      </c>
      <c r="AA469" t="s">
        <v>359</v>
      </c>
      <c r="AB469" t="s">
        <v>360</v>
      </c>
    </row>
    <row r="470" spans="2:28" x14ac:dyDescent="0.3">
      <c r="C470" t="s">
        <v>241</v>
      </c>
      <c r="D470" t="s">
        <v>656</v>
      </c>
      <c r="E470" t="s">
        <v>657</v>
      </c>
      <c r="Z470" t="s">
        <v>234</v>
      </c>
      <c r="AA470" t="s">
        <v>371</v>
      </c>
      <c r="AB470" t="s">
        <v>372</v>
      </c>
    </row>
    <row r="471" spans="2:28" x14ac:dyDescent="0.3">
      <c r="C471" t="s">
        <v>241</v>
      </c>
      <c r="D471" t="s">
        <v>658</v>
      </c>
      <c r="E471" t="s">
        <v>659</v>
      </c>
      <c r="Z471" t="s">
        <v>234</v>
      </c>
      <c r="AA471" t="s">
        <v>375</v>
      </c>
      <c r="AB471" t="s">
        <v>376</v>
      </c>
    </row>
    <row r="472" spans="2:28" x14ac:dyDescent="0.3">
      <c r="C472" t="s">
        <v>241</v>
      </c>
      <c r="D472" t="s">
        <v>669</v>
      </c>
      <c r="E472" t="s">
        <v>670</v>
      </c>
      <c r="Z472" t="s">
        <v>234</v>
      </c>
      <c r="AA472" t="s">
        <v>410</v>
      </c>
      <c r="AB472" t="s">
        <v>411</v>
      </c>
    </row>
    <row r="473" spans="2:28" x14ac:dyDescent="0.3">
      <c r="B473" t="s">
        <v>250</v>
      </c>
      <c r="C473" t="s">
        <v>250</v>
      </c>
      <c r="D473" t="s">
        <v>250</v>
      </c>
      <c r="E473" t="s">
        <v>251</v>
      </c>
      <c r="Z473" t="s">
        <v>234</v>
      </c>
      <c r="AA473" t="s">
        <v>432</v>
      </c>
      <c r="AB473" t="s">
        <v>433</v>
      </c>
    </row>
    <row r="474" spans="2:28" x14ac:dyDescent="0.3">
      <c r="C474" t="s">
        <v>250</v>
      </c>
      <c r="D474" t="s">
        <v>296</v>
      </c>
      <c r="E474" t="s">
        <v>297</v>
      </c>
      <c r="Z474" t="s">
        <v>234</v>
      </c>
      <c r="AA474" t="s">
        <v>513</v>
      </c>
      <c r="AB474" t="s">
        <v>514</v>
      </c>
    </row>
    <row r="475" spans="2:28" x14ac:dyDescent="0.3">
      <c r="C475" t="s">
        <v>250</v>
      </c>
      <c r="D475" t="s">
        <v>302</v>
      </c>
      <c r="E475" t="s">
        <v>303</v>
      </c>
      <c r="Z475" t="s">
        <v>234</v>
      </c>
      <c r="AA475" t="s">
        <v>518</v>
      </c>
      <c r="AB475" t="s">
        <v>519</v>
      </c>
    </row>
    <row r="476" spans="2:28" x14ac:dyDescent="0.3">
      <c r="C476" t="s">
        <v>250</v>
      </c>
      <c r="D476" t="s">
        <v>248</v>
      </c>
      <c r="E476" t="s">
        <v>249</v>
      </c>
      <c r="Z476" t="s">
        <v>234</v>
      </c>
      <c r="AA476" t="s">
        <v>532</v>
      </c>
      <c r="AB476" t="s">
        <v>533</v>
      </c>
    </row>
    <row r="477" spans="2:28" x14ac:dyDescent="0.3">
      <c r="C477" t="s">
        <v>250</v>
      </c>
      <c r="D477" t="s">
        <v>300</v>
      </c>
      <c r="E477" t="s">
        <v>301</v>
      </c>
      <c r="Z477" t="s">
        <v>234</v>
      </c>
      <c r="AA477" t="s">
        <v>538</v>
      </c>
      <c r="AB477" t="s">
        <v>539</v>
      </c>
    </row>
    <row r="478" spans="2:28" x14ac:dyDescent="0.3">
      <c r="C478" t="s">
        <v>250</v>
      </c>
      <c r="D478" t="s">
        <v>324</v>
      </c>
      <c r="E478" t="s">
        <v>325</v>
      </c>
      <c r="Z478" t="s">
        <v>234</v>
      </c>
      <c r="AA478" t="s">
        <v>567</v>
      </c>
      <c r="AB478" t="s">
        <v>568</v>
      </c>
    </row>
    <row r="479" spans="2:28" x14ac:dyDescent="0.3">
      <c r="C479" t="s">
        <v>250</v>
      </c>
      <c r="D479" t="s">
        <v>355</v>
      </c>
      <c r="E479" t="s">
        <v>356</v>
      </c>
      <c r="Z479" t="s">
        <v>234</v>
      </c>
      <c r="AA479" t="s">
        <v>599</v>
      </c>
      <c r="AB479" t="s">
        <v>600</v>
      </c>
    </row>
    <row r="480" spans="2:28" x14ac:dyDescent="0.3">
      <c r="C480" t="s">
        <v>250</v>
      </c>
      <c r="D480" t="s">
        <v>385</v>
      </c>
      <c r="E480" t="s">
        <v>386</v>
      </c>
      <c r="Z480" t="s">
        <v>234</v>
      </c>
      <c r="AA480" t="s">
        <v>618</v>
      </c>
      <c r="AB480" t="s">
        <v>619</v>
      </c>
    </row>
    <row r="481" spans="2:28" x14ac:dyDescent="0.3">
      <c r="C481" t="s">
        <v>250</v>
      </c>
      <c r="D481" t="s">
        <v>389</v>
      </c>
      <c r="E481" t="s">
        <v>390</v>
      </c>
      <c r="Z481" t="s">
        <v>234</v>
      </c>
      <c r="AA481" t="s">
        <v>626</v>
      </c>
      <c r="AB481" t="s">
        <v>627</v>
      </c>
    </row>
    <row r="482" spans="2:28" x14ac:dyDescent="0.3">
      <c r="C482" t="s">
        <v>250</v>
      </c>
      <c r="D482" t="s">
        <v>414</v>
      </c>
      <c r="E482" t="s">
        <v>415</v>
      </c>
      <c r="Y482" t="s">
        <v>243</v>
      </c>
      <c r="Z482" t="s">
        <v>243</v>
      </c>
      <c r="AA482" t="s">
        <v>345</v>
      </c>
      <c r="AB482" t="s">
        <v>346</v>
      </c>
    </row>
    <row r="483" spans="2:28" x14ac:dyDescent="0.3">
      <c r="C483" t="s">
        <v>250</v>
      </c>
      <c r="D483" t="s">
        <v>530</v>
      </c>
      <c r="E483" t="s">
        <v>531</v>
      </c>
      <c r="Z483" t="s">
        <v>243</v>
      </c>
      <c r="AA483" t="s">
        <v>347</v>
      </c>
      <c r="AB483" t="s">
        <v>348</v>
      </c>
    </row>
    <row r="484" spans="2:28" x14ac:dyDescent="0.3">
      <c r="C484" t="s">
        <v>250</v>
      </c>
      <c r="D484" t="s">
        <v>556</v>
      </c>
      <c r="E484" t="s">
        <v>557</v>
      </c>
      <c r="Z484" t="s">
        <v>243</v>
      </c>
      <c r="AA484" t="s">
        <v>422</v>
      </c>
      <c r="AB484" t="s">
        <v>423</v>
      </c>
    </row>
    <row r="485" spans="2:28" x14ac:dyDescent="0.3">
      <c r="C485" t="s">
        <v>250</v>
      </c>
      <c r="D485" t="s">
        <v>595</v>
      </c>
      <c r="E485" t="s">
        <v>596</v>
      </c>
      <c r="Z485" t="s">
        <v>243</v>
      </c>
      <c r="AA485" t="s">
        <v>467</v>
      </c>
      <c r="AB485" t="s">
        <v>468</v>
      </c>
    </row>
    <row r="486" spans="2:28" x14ac:dyDescent="0.3">
      <c r="C486" t="s">
        <v>250</v>
      </c>
      <c r="D486" t="s">
        <v>597</v>
      </c>
      <c r="E486" t="s">
        <v>598</v>
      </c>
      <c r="Z486" t="s">
        <v>243</v>
      </c>
      <c r="AA486" t="s">
        <v>495</v>
      </c>
      <c r="AB486" t="s">
        <v>496</v>
      </c>
    </row>
    <row r="487" spans="2:28" x14ac:dyDescent="0.3">
      <c r="C487" t="s">
        <v>250</v>
      </c>
      <c r="D487" t="s">
        <v>632</v>
      </c>
      <c r="E487" t="s">
        <v>633</v>
      </c>
      <c r="Z487" t="s">
        <v>243</v>
      </c>
      <c r="AA487" t="s">
        <v>583</v>
      </c>
      <c r="AB487" t="s">
        <v>584</v>
      </c>
    </row>
    <row r="488" spans="2:28" x14ac:dyDescent="0.3">
      <c r="C488" t="s">
        <v>250</v>
      </c>
      <c r="D488" t="s">
        <v>644</v>
      </c>
      <c r="E488" t="s">
        <v>645</v>
      </c>
      <c r="Z488" t="s">
        <v>243</v>
      </c>
      <c r="AA488" t="s">
        <v>611</v>
      </c>
      <c r="AB488" t="s">
        <v>612</v>
      </c>
    </row>
    <row r="489" spans="2:28" x14ac:dyDescent="0.3">
      <c r="C489" t="s">
        <v>250</v>
      </c>
      <c r="D489" t="s">
        <v>673</v>
      </c>
      <c r="E489" t="s">
        <v>674</v>
      </c>
      <c r="Z489" t="s">
        <v>243</v>
      </c>
      <c r="AA489" t="s">
        <v>660</v>
      </c>
      <c r="AB489" t="s">
        <v>661</v>
      </c>
    </row>
    <row r="490" spans="2:28" x14ac:dyDescent="0.3">
      <c r="B490" t="s">
        <v>259</v>
      </c>
      <c r="C490" t="s">
        <v>259</v>
      </c>
      <c r="D490" t="s">
        <v>259</v>
      </c>
      <c r="E490" t="s">
        <v>260</v>
      </c>
      <c r="Z490" t="s">
        <v>243</v>
      </c>
      <c r="AA490" t="s">
        <v>679</v>
      </c>
      <c r="AB490" t="s">
        <v>680</v>
      </c>
    </row>
    <row r="491" spans="2:28" x14ac:dyDescent="0.3">
      <c r="C491" t="s">
        <v>259</v>
      </c>
      <c r="D491" t="s">
        <v>307</v>
      </c>
      <c r="E491" t="s">
        <v>308</v>
      </c>
      <c r="Y491" t="s">
        <v>252</v>
      </c>
      <c r="Z491" t="s">
        <v>252</v>
      </c>
      <c r="AA491" t="s">
        <v>294</v>
      </c>
      <c r="AB491" t="s">
        <v>295</v>
      </c>
    </row>
    <row r="492" spans="2:28" x14ac:dyDescent="0.3">
      <c r="C492" t="s">
        <v>259</v>
      </c>
      <c r="D492" t="s">
        <v>313</v>
      </c>
      <c r="E492" t="s">
        <v>314</v>
      </c>
      <c r="Z492" t="s">
        <v>252</v>
      </c>
      <c r="AA492" t="s">
        <v>331</v>
      </c>
      <c r="AB492" t="s">
        <v>332</v>
      </c>
    </row>
    <row r="493" spans="2:28" x14ac:dyDescent="0.3">
      <c r="C493" t="s">
        <v>259</v>
      </c>
      <c r="D493" t="s">
        <v>305</v>
      </c>
      <c r="E493" t="s">
        <v>306</v>
      </c>
      <c r="Z493" t="s">
        <v>252</v>
      </c>
      <c r="AA493" t="s">
        <v>501</v>
      </c>
      <c r="AB493" t="s">
        <v>502</v>
      </c>
    </row>
    <row r="494" spans="2:28" x14ac:dyDescent="0.3">
      <c r="C494" t="s">
        <v>259</v>
      </c>
      <c r="D494" t="s">
        <v>321</v>
      </c>
      <c r="E494" t="s">
        <v>322</v>
      </c>
      <c r="Z494" t="s">
        <v>252</v>
      </c>
      <c r="AA494" t="s">
        <v>548</v>
      </c>
      <c r="AB494" t="s">
        <v>549</v>
      </c>
    </row>
    <row r="495" spans="2:28" x14ac:dyDescent="0.3">
      <c r="C495" t="s">
        <v>259</v>
      </c>
      <c r="D495" t="s">
        <v>329</v>
      </c>
      <c r="E495" t="s">
        <v>330</v>
      </c>
      <c r="Z495" t="s">
        <v>252</v>
      </c>
      <c r="AA495" t="s">
        <v>573</v>
      </c>
      <c r="AB495" t="s">
        <v>574</v>
      </c>
    </row>
    <row r="496" spans="2:28" x14ac:dyDescent="0.3">
      <c r="C496" t="s">
        <v>259</v>
      </c>
      <c r="D496" t="s">
        <v>401</v>
      </c>
      <c r="E496" t="s">
        <v>402</v>
      </c>
      <c r="Z496" t="s">
        <v>252</v>
      </c>
      <c r="AA496" t="s">
        <v>579</v>
      </c>
      <c r="AB496" t="s">
        <v>580</v>
      </c>
    </row>
    <row r="497" spans="2:28" x14ac:dyDescent="0.3">
      <c r="C497" t="s">
        <v>259</v>
      </c>
      <c r="D497" t="s">
        <v>426</v>
      </c>
      <c r="E497" t="s">
        <v>427</v>
      </c>
      <c r="Z497" t="s">
        <v>252</v>
      </c>
      <c r="AA497" t="s">
        <v>616</v>
      </c>
      <c r="AB497" t="s">
        <v>617</v>
      </c>
    </row>
    <row r="498" spans="2:28" x14ac:dyDescent="0.3">
      <c r="C498" t="s">
        <v>259</v>
      </c>
      <c r="D498" t="s">
        <v>449</v>
      </c>
      <c r="E498" t="s">
        <v>450</v>
      </c>
      <c r="Z498" t="s">
        <v>252</v>
      </c>
      <c r="AA498" t="s">
        <v>634</v>
      </c>
      <c r="AB498" t="s">
        <v>635</v>
      </c>
    </row>
    <row r="499" spans="2:28" x14ac:dyDescent="0.3">
      <c r="C499" t="s">
        <v>259</v>
      </c>
      <c r="D499" t="s">
        <v>457</v>
      </c>
      <c r="E499" t="s">
        <v>458</v>
      </c>
      <c r="Z499" t="s">
        <v>252</v>
      </c>
      <c r="AA499" t="s">
        <v>648</v>
      </c>
      <c r="AB499" t="s">
        <v>649</v>
      </c>
    </row>
    <row r="500" spans="2:28" x14ac:dyDescent="0.3">
      <c r="C500" t="s">
        <v>259</v>
      </c>
      <c r="D500" t="s">
        <v>505</v>
      </c>
      <c r="E500" t="s">
        <v>506</v>
      </c>
      <c r="Z500" t="s">
        <v>252</v>
      </c>
      <c r="AA500" t="s">
        <v>671</v>
      </c>
      <c r="AB500" t="s">
        <v>672</v>
      </c>
    </row>
    <row r="501" spans="2:28" x14ac:dyDescent="0.3">
      <c r="C501" t="s">
        <v>259</v>
      </c>
      <c r="D501" t="s">
        <v>550</v>
      </c>
      <c r="E501" t="s">
        <v>551</v>
      </c>
      <c r="Y501" t="s">
        <v>261</v>
      </c>
      <c r="Z501" t="s">
        <v>261</v>
      </c>
      <c r="AA501" t="s">
        <v>279</v>
      </c>
      <c r="AB501" t="s">
        <v>280</v>
      </c>
    </row>
    <row r="502" spans="2:28" x14ac:dyDescent="0.3">
      <c r="C502" t="s">
        <v>259</v>
      </c>
      <c r="D502" t="s">
        <v>560</v>
      </c>
      <c r="E502" t="s">
        <v>561</v>
      </c>
      <c r="Z502" t="s">
        <v>261</v>
      </c>
      <c r="AA502" t="s">
        <v>287</v>
      </c>
      <c r="AB502" t="s">
        <v>288</v>
      </c>
    </row>
    <row r="503" spans="2:28" x14ac:dyDescent="0.3">
      <c r="C503" t="s">
        <v>259</v>
      </c>
      <c r="D503" t="s">
        <v>563</v>
      </c>
      <c r="E503" t="s">
        <v>564</v>
      </c>
      <c r="Z503" t="s">
        <v>261</v>
      </c>
      <c r="AA503" t="s">
        <v>473</v>
      </c>
      <c r="AB503" t="s">
        <v>474</v>
      </c>
    </row>
    <row r="504" spans="2:28" x14ac:dyDescent="0.3">
      <c r="C504" t="s">
        <v>259</v>
      </c>
      <c r="D504" t="s">
        <v>591</v>
      </c>
      <c r="E504" t="s">
        <v>592</v>
      </c>
      <c r="Y504" t="s">
        <v>268</v>
      </c>
      <c r="Z504" t="s">
        <v>268</v>
      </c>
      <c r="AA504" t="s">
        <v>379</v>
      </c>
      <c r="AB504" t="s">
        <v>380</v>
      </c>
    </row>
    <row r="505" spans="2:28" x14ac:dyDescent="0.3">
      <c r="C505" t="s">
        <v>259</v>
      </c>
      <c r="D505" t="s">
        <v>603</v>
      </c>
      <c r="E505" t="s">
        <v>604</v>
      </c>
      <c r="Z505" t="s">
        <v>268</v>
      </c>
      <c r="AA505" t="s">
        <v>383</v>
      </c>
      <c r="AB505" t="s">
        <v>384</v>
      </c>
    </row>
    <row r="506" spans="2:28" x14ac:dyDescent="0.3">
      <c r="C506" t="s">
        <v>259</v>
      </c>
      <c r="D506" t="s">
        <v>628</v>
      </c>
      <c r="E506" t="s">
        <v>629</v>
      </c>
      <c r="Z506" t="s">
        <v>268</v>
      </c>
      <c r="AA506" t="s">
        <v>542</v>
      </c>
      <c r="AB506" t="s">
        <v>543</v>
      </c>
    </row>
    <row r="507" spans="2:28" x14ac:dyDescent="0.3">
      <c r="C507" t="s">
        <v>259</v>
      </c>
      <c r="D507" t="s">
        <v>665</v>
      </c>
      <c r="E507" t="s">
        <v>666</v>
      </c>
      <c r="Z507" t="s">
        <v>268</v>
      </c>
      <c r="AA507" t="s">
        <v>544</v>
      </c>
      <c r="AB507" t="s">
        <v>545</v>
      </c>
    </row>
    <row r="508" spans="2:28" x14ac:dyDescent="0.3">
      <c r="C508" t="s">
        <v>259</v>
      </c>
      <c r="D508" t="s">
        <v>667</v>
      </c>
      <c r="E508" t="s">
        <v>668</v>
      </c>
      <c r="Z508" t="s">
        <v>268</v>
      </c>
      <c r="AA508" t="s">
        <v>589</v>
      </c>
      <c r="AB508" t="s">
        <v>590</v>
      </c>
    </row>
    <row r="509" spans="2:28" x14ac:dyDescent="0.3">
      <c r="C509" t="s">
        <v>259</v>
      </c>
      <c r="D509" t="s">
        <v>675</v>
      </c>
      <c r="E509" t="s">
        <v>676</v>
      </c>
      <c r="Z509" t="s">
        <v>268</v>
      </c>
      <c r="AA509" t="s">
        <v>613</v>
      </c>
      <c r="AB509" t="s">
        <v>614</v>
      </c>
    </row>
    <row r="510" spans="2:28" x14ac:dyDescent="0.3">
      <c r="C510" t="s">
        <v>259</v>
      </c>
      <c r="D510" t="s">
        <v>681</v>
      </c>
      <c r="E510" t="s">
        <v>682</v>
      </c>
      <c r="Z510" t="s">
        <v>268</v>
      </c>
      <c r="AA510" t="s">
        <v>622</v>
      </c>
      <c r="AB510" t="s">
        <v>623</v>
      </c>
    </row>
    <row r="511" spans="2:28" x14ac:dyDescent="0.3">
      <c r="B511" t="s">
        <v>220</v>
      </c>
      <c r="C511" t="s">
        <v>220</v>
      </c>
      <c r="D511" t="s">
        <v>220</v>
      </c>
      <c r="E511" t="s">
        <v>216</v>
      </c>
      <c r="Z511" t="s">
        <v>268</v>
      </c>
      <c r="AA511" t="s">
        <v>638</v>
      </c>
      <c r="AB511" t="s">
        <v>639</v>
      </c>
    </row>
    <row r="512" spans="2:28" x14ac:dyDescent="0.3">
      <c r="C512" t="s">
        <v>220</v>
      </c>
      <c r="D512" t="s">
        <v>239</v>
      </c>
      <c r="E512" t="s">
        <v>240</v>
      </c>
      <c r="Y512" t="s">
        <v>274</v>
      </c>
      <c r="Z512" t="s">
        <v>274</v>
      </c>
      <c r="AA512" t="s">
        <v>272</v>
      </c>
      <c r="AB512" t="s">
        <v>273</v>
      </c>
    </row>
    <row r="513" spans="2:28" x14ac:dyDescent="0.3">
      <c r="C513" t="s">
        <v>220</v>
      </c>
      <c r="D513" t="s">
        <v>311</v>
      </c>
      <c r="E513" t="s">
        <v>312</v>
      </c>
      <c r="Z513" t="s">
        <v>274</v>
      </c>
      <c r="AA513" t="s">
        <v>363</v>
      </c>
      <c r="AB513" t="s">
        <v>364</v>
      </c>
    </row>
    <row r="514" spans="2:28" x14ac:dyDescent="0.3">
      <c r="C514" t="s">
        <v>220</v>
      </c>
      <c r="D514" t="s">
        <v>335</v>
      </c>
      <c r="E514" t="s">
        <v>336</v>
      </c>
      <c r="Z514" t="s">
        <v>274</v>
      </c>
      <c r="AA514" t="s">
        <v>391</v>
      </c>
      <c r="AB514" t="s">
        <v>392</v>
      </c>
    </row>
    <row r="515" spans="2:28" x14ac:dyDescent="0.3">
      <c r="C515" t="s">
        <v>220</v>
      </c>
      <c r="D515" t="s">
        <v>387</v>
      </c>
      <c r="E515" t="s">
        <v>388</v>
      </c>
      <c r="Z515" t="s">
        <v>274</v>
      </c>
      <c r="AA515" t="s">
        <v>436</v>
      </c>
      <c r="AB515" t="s">
        <v>437</v>
      </c>
    </row>
    <row r="516" spans="2:28" x14ac:dyDescent="0.3">
      <c r="C516" t="s">
        <v>220</v>
      </c>
      <c r="D516" t="s">
        <v>399</v>
      </c>
      <c r="E516" t="s">
        <v>400</v>
      </c>
      <c r="Z516" t="s">
        <v>274</v>
      </c>
      <c r="AA516" t="s">
        <v>581</v>
      </c>
      <c r="AB516" t="s">
        <v>582</v>
      </c>
    </row>
    <row r="517" spans="2:28" x14ac:dyDescent="0.3">
      <c r="C517" t="s">
        <v>220</v>
      </c>
      <c r="D517" t="s">
        <v>459</v>
      </c>
      <c r="E517" t="s">
        <v>460</v>
      </c>
      <c r="Z517" t="s">
        <v>274</v>
      </c>
      <c r="AA517" t="s">
        <v>593</v>
      </c>
      <c r="AB517" t="s">
        <v>594</v>
      </c>
    </row>
    <row r="518" spans="2:28" x14ac:dyDescent="0.3">
      <c r="C518" t="s">
        <v>220</v>
      </c>
      <c r="D518" t="s">
        <v>465</v>
      </c>
      <c r="E518" t="s">
        <v>466</v>
      </c>
      <c r="Z518" t="s">
        <v>274</v>
      </c>
      <c r="AA518" t="s">
        <v>652</v>
      </c>
      <c r="AB518" t="s">
        <v>653</v>
      </c>
    </row>
    <row r="519" spans="2:28" x14ac:dyDescent="0.3">
      <c r="C519" t="s">
        <v>220</v>
      </c>
      <c r="D519" t="s">
        <v>477</v>
      </c>
      <c r="E519" t="s">
        <v>478</v>
      </c>
      <c r="Z519" t="s">
        <v>274</v>
      </c>
      <c r="AA519" t="s">
        <v>662</v>
      </c>
      <c r="AB519" t="s">
        <v>663</v>
      </c>
    </row>
    <row r="520" spans="2:28" x14ac:dyDescent="0.3">
      <c r="C520" t="s">
        <v>220</v>
      </c>
      <c r="D520" t="s">
        <v>526</v>
      </c>
      <c r="E520" t="s">
        <v>527</v>
      </c>
      <c r="Z520" t="s">
        <v>274</v>
      </c>
      <c r="AA520" t="s">
        <v>685</v>
      </c>
      <c r="AB520" t="s">
        <v>686</v>
      </c>
    </row>
    <row r="521" spans="2:28" x14ac:dyDescent="0.3">
      <c r="C521" t="s">
        <v>220</v>
      </c>
      <c r="D521" t="s">
        <v>528</v>
      </c>
      <c r="E521" t="s">
        <v>529</v>
      </c>
      <c r="Z521" t="s">
        <v>274</v>
      </c>
      <c r="AA521" t="s">
        <v>687</v>
      </c>
      <c r="AB521" t="s">
        <v>688</v>
      </c>
    </row>
    <row r="522" spans="2:28" x14ac:dyDescent="0.3">
      <c r="C522" t="s">
        <v>220</v>
      </c>
      <c r="D522" t="s">
        <v>534</v>
      </c>
      <c r="E522" t="s">
        <v>535</v>
      </c>
      <c r="Y522" t="s">
        <v>281</v>
      </c>
      <c r="Z522" t="s">
        <v>281</v>
      </c>
      <c r="AA522" t="s">
        <v>257</v>
      </c>
      <c r="AB522" t="s">
        <v>258</v>
      </c>
    </row>
    <row r="523" spans="2:28" x14ac:dyDescent="0.3">
      <c r="C523" t="s">
        <v>220</v>
      </c>
      <c r="D523" t="s">
        <v>575</v>
      </c>
      <c r="E523" t="s">
        <v>576</v>
      </c>
      <c r="Z523" t="s">
        <v>281</v>
      </c>
      <c r="AA523" t="s">
        <v>341</v>
      </c>
      <c r="AB523" t="s">
        <v>342</v>
      </c>
    </row>
    <row r="524" spans="2:28" x14ac:dyDescent="0.3">
      <c r="C524" t="s">
        <v>220</v>
      </c>
      <c r="D524" t="s">
        <v>585</v>
      </c>
      <c r="E524" t="s">
        <v>586</v>
      </c>
      <c r="Z524" t="s">
        <v>281</v>
      </c>
      <c r="AA524" t="s">
        <v>438</v>
      </c>
      <c r="AB524" t="s">
        <v>439</v>
      </c>
    </row>
    <row r="525" spans="2:28" x14ac:dyDescent="0.3">
      <c r="C525" t="s">
        <v>220</v>
      </c>
      <c r="D525" t="s">
        <v>650</v>
      </c>
      <c r="E525" t="s">
        <v>651</v>
      </c>
      <c r="Z525" t="s">
        <v>281</v>
      </c>
      <c r="AA525" t="s">
        <v>481</v>
      </c>
      <c r="AB525" t="s">
        <v>482</v>
      </c>
    </row>
    <row r="526" spans="2:28" x14ac:dyDescent="0.3">
      <c r="C526" t="s">
        <v>220</v>
      </c>
      <c r="D526" t="s">
        <v>691</v>
      </c>
      <c r="E526" t="s">
        <v>692</v>
      </c>
      <c r="Z526" t="s">
        <v>281</v>
      </c>
      <c r="AA526" t="s">
        <v>485</v>
      </c>
      <c r="AB526" t="s">
        <v>486</v>
      </c>
    </row>
    <row r="527" spans="2:28" x14ac:dyDescent="0.3">
      <c r="B527" t="s">
        <v>234</v>
      </c>
      <c r="C527" t="s">
        <v>234</v>
      </c>
      <c r="D527" t="s">
        <v>234</v>
      </c>
      <c r="E527" t="s">
        <v>235</v>
      </c>
      <c r="Z527" t="s">
        <v>281</v>
      </c>
      <c r="AA527" t="s">
        <v>491</v>
      </c>
      <c r="AB527" t="s">
        <v>492</v>
      </c>
    </row>
    <row r="528" spans="2:28" x14ac:dyDescent="0.3">
      <c r="C528" t="s">
        <v>234</v>
      </c>
      <c r="D528" t="s">
        <v>359</v>
      </c>
      <c r="E528" t="s">
        <v>360</v>
      </c>
      <c r="Z528" t="s">
        <v>281</v>
      </c>
      <c r="AA528" t="s">
        <v>497</v>
      </c>
      <c r="AB528" t="s">
        <v>498</v>
      </c>
    </row>
    <row r="529" spans="2:28" x14ac:dyDescent="0.3">
      <c r="C529" t="s">
        <v>234</v>
      </c>
      <c r="D529" t="s">
        <v>371</v>
      </c>
      <c r="E529" t="s">
        <v>372</v>
      </c>
      <c r="Z529" t="s">
        <v>281</v>
      </c>
      <c r="AA529" t="s">
        <v>515</v>
      </c>
      <c r="AB529" t="s">
        <v>516</v>
      </c>
    </row>
    <row r="530" spans="2:28" x14ac:dyDescent="0.3">
      <c r="C530" t="s">
        <v>234</v>
      </c>
      <c r="D530" t="s">
        <v>375</v>
      </c>
      <c r="E530" t="s">
        <v>376</v>
      </c>
      <c r="Z530" t="s">
        <v>281</v>
      </c>
      <c r="AA530" t="s">
        <v>536</v>
      </c>
      <c r="AB530" t="s">
        <v>537</v>
      </c>
    </row>
    <row r="531" spans="2:28" x14ac:dyDescent="0.3">
      <c r="C531" t="s">
        <v>234</v>
      </c>
      <c r="D531" t="s">
        <v>410</v>
      </c>
      <c r="E531" t="s">
        <v>411</v>
      </c>
      <c r="Z531" t="s">
        <v>281</v>
      </c>
      <c r="AA531" t="s">
        <v>577</v>
      </c>
      <c r="AB531" t="s">
        <v>578</v>
      </c>
    </row>
    <row r="532" spans="2:28" x14ac:dyDescent="0.3">
      <c r="C532" t="s">
        <v>234</v>
      </c>
      <c r="D532" t="s">
        <v>432</v>
      </c>
      <c r="E532" t="s">
        <v>433</v>
      </c>
      <c r="Y532" t="s">
        <v>289</v>
      </c>
      <c r="Z532" t="s">
        <v>289</v>
      </c>
      <c r="AA532" t="s">
        <v>337</v>
      </c>
      <c r="AB532" t="s">
        <v>338</v>
      </c>
    </row>
    <row r="533" spans="2:28" x14ac:dyDescent="0.3">
      <c r="C533" t="s">
        <v>234</v>
      </c>
      <c r="D533" t="s">
        <v>513</v>
      </c>
      <c r="E533" t="s">
        <v>514</v>
      </c>
      <c r="Z533" t="s">
        <v>289</v>
      </c>
      <c r="AA533" t="s">
        <v>407</v>
      </c>
      <c r="AB533" t="s">
        <v>408</v>
      </c>
    </row>
    <row r="534" spans="2:28" x14ac:dyDescent="0.3">
      <c r="C534" t="s">
        <v>234</v>
      </c>
      <c r="D534" t="s">
        <v>518</v>
      </c>
      <c r="E534" t="s">
        <v>519</v>
      </c>
      <c r="Z534" t="s">
        <v>289</v>
      </c>
      <c r="AA534" t="s">
        <v>522</v>
      </c>
      <c r="AB534" t="s">
        <v>523</v>
      </c>
    </row>
    <row r="535" spans="2:28" x14ac:dyDescent="0.3">
      <c r="C535" t="s">
        <v>234</v>
      </c>
      <c r="D535" t="s">
        <v>532</v>
      </c>
      <c r="E535" t="s">
        <v>533</v>
      </c>
      <c r="Z535" t="s">
        <v>289</v>
      </c>
      <c r="AA535" t="s">
        <v>552</v>
      </c>
      <c r="AB535" t="s">
        <v>553</v>
      </c>
    </row>
    <row r="536" spans="2:28" x14ac:dyDescent="0.3">
      <c r="C536" t="s">
        <v>234</v>
      </c>
      <c r="D536" t="s">
        <v>538</v>
      </c>
      <c r="E536" t="s">
        <v>539</v>
      </c>
      <c r="Z536" t="s">
        <v>289</v>
      </c>
      <c r="AA536" t="s">
        <v>607</v>
      </c>
      <c r="AB536" t="s">
        <v>608</v>
      </c>
    </row>
    <row r="537" spans="2:28" x14ac:dyDescent="0.3">
      <c r="C537" t="s">
        <v>234</v>
      </c>
      <c r="D537" t="s">
        <v>567</v>
      </c>
      <c r="E537" t="s">
        <v>568</v>
      </c>
      <c r="Z537" t="s">
        <v>289</v>
      </c>
      <c r="AA537" t="s">
        <v>624</v>
      </c>
      <c r="AB537" t="s">
        <v>625</v>
      </c>
    </row>
    <row r="538" spans="2:28" x14ac:dyDescent="0.3">
      <c r="C538" t="s">
        <v>234</v>
      </c>
      <c r="D538" t="s">
        <v>599</v>
      </c>
      <c r="E538" t="s">
        <v>600</v>
      </c>
      <c r="Z538" t="s">
        <v>289</v>
      </c>
      <c r="AA538" t="s">
        <v>640</v>
      </c>
      <c r="AB538" t="s">
        <v>641</v>
      </c>
    </row>
    <row r="539" spans="2:28" x14ac:dyDescent="0.3">
      <c r="C539" t="s">
        <v>234</v>
      </c>
      <c r="D539" t="s">
        <v>618</v>
      </c>
      <c r="E539" t="s">
        <v>619</v>
      </c>
      <c r="Y539" t="s">
        <v>296</v>
      </c>
      <c r="Z539" t="s">
        <v>296</v>
      </c>
      <c r="AA539" t="s">
        <v>300</v>
      </c>
      <c r="AB539" t="s">
        <v>301</v>
      </c>
    </row>
    <row r="540" spans="2:28" x14ac:dyDescent="0.3">
      <c r="C540" t="s">
        <v>234</v>
      </c>
      <c r="D540" t="s">
        <v>626</v>
      </c>
      <c r="E540" t="s">
        <v>627</v>
      </c>
      <c r="Z540" t="s">
        <v>296</v>
      </c>
      <c r="AA540" t="s">
        <v>355</v>
      </c>
      <c r="AB540" t="s">
        <v>356</v>
      </c>
    </row>
    <row r="541" spans="2:28" x14ac:dyDescent="0.3">
      <c r="B541" t="s">
        <v>243</v>
      </c>
      <c r="C541" t="s">
        <v>243</v>
      </c>
      <c r="D541" t="s">
        <v>243</v>
      </c>
      <c r="E541" t="s">
        <v>244</v>
      </c>
      <c r="Z541" t="s">
        <v>296</v>
      </c>
      <c r="AA541" t="s">
        <v>385</v>
      </c>
      <c r="AB541" t="s">
        <v>386</v>
      </c>
    </row>
    <row r="542" spans="2:28" x14ac:dyDescent="0.3">
      <c r="C542" t="s">
        <v>243</v>
      </c>
      <c r="D542" t="s">
        <v>345</v>
      </c>
      <c r="E542" t="s">
        <v>346</v>
      </c>
      <c r="Z542" t="s">
        <v>296</v>
      </c>
      <c r="AA542" t="s">
        <v>389</v>
      </c>
      <c r="AB542" t="s">
        <v>390</v>
      </c>
    </row>
    <row r="543" spans="2:28" x14ac:dyDescent="0.3">
      <c r="C543" t="s">
        <v>243</v>
      </c>
      <c r="D543" t="s">
        <v>347</v>
      </c>
      <c r="E543" t="s">
        <v>348</v>
      </c>
      <c r="Z543" t="s">
        <v>296</v>
      </c>
      <c r="AA543" t="s">
        <v>556</v>
      </c>
      <c r="AB543" t="s">
        <v>557</v>
      </c>
    </row>
    <row r="544" spans="2:28" x14ac:dyDescent="0.3">
      <c r="C544" t="s">
        <v>243</v>
      </c>
      <c r="D544" t="s">
        <v>422</v>
      </c>
      <c r="E544" t="s">
        <v>423</v>
      </c>
      <c r="Z544" t="s">
        <v>296</v>
      </c>
      <c r="AA544" t="s">
        <v>595</v>
      </c>
      <c r="AB544" t="s">
        <v>596</v>
      </c>
    </row>
    <row r="545" spans="2:28" x14ac:dyDescent="0.3">
      <c r="C545" t="s">
        <v>243</v>
      </c>
      <c r="D545" t="s">
        <v>467</v>
      </c>
      <c r="E545" t="s">
        <v>468</v>
      </c>
      <c r="Z545" t="s">
        <v>296</v>
      </c>
      <c r="AA545" t="s">
        <v>644</v>
      </c>
      <c r="AB545" t="s">
        <v>645</v>
      </c>
    </row>
    <row r="546" spans="2:28" x14ac:dyDescent="0.3">
      <c r="C546" t="s">
        <v>243</v>
      </c>
      <c r="D546" t="s">
        <v>495</v>
      </c>
      <c r="E546" t="s">
        <v>496</v>
      </c>
      <c r="Y546" t="s">
        <v>302</v>
      </c>
      <c r="Z546" t="s">
        <v>302</v>
      </c>
      <c r="AA546" t="s">
        <v>248</v>
      </c>
      <c r="AB546" t="s">
        <v>249</v>
      </c>
    </row>
    <row r="547" spans="2:28" x14ac:dyDescent="0.3">
      <c r="C547" t="s">
        <v>243</v>
      </c>
      <c r="D547" t="s">
        <v>583</v>
      </c>
      <c r="E547" t="s">
        <v>584</v>
      </c>
      <c r="Z547" t="s">
        <v>302</v>
      </c>
      <c r="AA547" t="s">
        <v>324</v>
      </c>
      <c r="AB547" t="s">
        <v>325</v>
      </c>
    </row>
    <row r="548" spans="2:28" x14ac:dyDescent="0.3">
      <c r="C548" t="s">
        <v>243</v>
      </c>
      <c r="D548" t="s">
        <v>611</v>
      </c>
      <c r="E548" t="s">
        <v>612</v>
      </c>
      <c r="Z548" t="s">
        <v>302</v>
      </c>
      <c r="AA548" t="s">
        <v>414</v>
      </c>
      <c r="AB548" t="s">
        <v>415</v>
      </c>
    </row>
    <row r="549" spans="2:28" x14ac:dyDescent="0.3">
      <c r="C549" t="s">
        <v>243</v>
      </c>
      <c r="D549" t="s">
        <v>660</v>
      </c>
      <c r="E549" t="s">
        <v>661</v>
      </c>
      <c r="Z549" t="s">
        <v>302</v>
      </c>
      <c r="AA549" t="s">
        <v>530</v>
      </c>
      <c r="AB549" t="s">
        <v>531</v>
      </c>
    </row>
    <row r="550" spans="2:28" x14ac:dyDescent="0.3">
      <c r="C550" t="s">
        <v>243</v>
      </c>
      <c r="D550" t="s">
        <v>679</v>
      </c>
      <c r="E550" t="s">
        <v>680</v>
      </c>
      <c r="Z550" t="s">
        <v>302</v>
      </c>
      <c r="AA550" t="s">
        <v>632</v>
      </c>
      <c r="AB550" t="s">
        <v>633</v>
      </c>
    </row>
    <row r="551" spans="2:28" x14ac:dyDescent="0.3">
      <c r="B551" t="s">
        <v>252</v>
      </c>
      <c r="C551" t="s">
        <v>252</v>
      </c>
      <c r="D551" t="s">
        <v>252</v>
      </c>
      <c r="E551" t="s">
        <v>253</v>
      </c>
      <c r="Z551" t="s">
        <v>302</v>
      </c>
      <c r="AA551" t="s">
        <v>673</v>
      </c>
      <c r="AB551" t="s">
        <v>674</v>
      </c>
    </row>
    <row r="552" spans="2:28" x14ac:dyDescent="0.3">
      <c r="C552" t="s">
        <v>252</v>
      </c>
      <c r="D552" t="s">
        <v>294</v>
      </c>
      <c r="E552" t="s">
        <v>295</v>
      </c>
      <c r="Z552" t="s">
        <v>302</v>
      </c>
      <c r="AA552" t="s">
        <v>597</v>
      </c>
      <c r="AB552" t="s">
        <v>598</v>
      </c>
    </row>
    <row r="553" spans="2:28" x14ac:dyDescent="0.3">
      <c r="C553" t="s">
        <v>252</v>
      </c>
      <c r="D553" t="s">
        <v>331</v>
      </c>
      <c r="E553" t="s">
        <v>332</v>
      </c>
      <c r="Y553" t="s">
        <v>307</v>
      </c>
      <c r="Z553" t="s">
        <v>307</v>
      </c>
      <c r="AA553" t="s">
        <v>305</v>
      </c>
      <c r="AB553" t="s">
        <v>306</v>
      </c>
    </row>
    <row r="554" spans="2:28" x14ac:dyDescent="0.3">
      <c r="C554" t="s">
        <v>252</v>
      </c>
      <c r="D554" t="s">
        <v>501</v>
      </c>
      <c r="E554" t="s">
        <v>502</v>
      </c>
      <c r="Z554" t="s">
        <v>307</v>
      </c>
      <c r="AA554" t="s">
        <v>329</v>
      </c>
      <c r="AB554" t="s">
        <v>330</v>
      </c>
    </row>
    <row r="555" spans="2:28" x14ac:dyDescent="0.3">
      <c r="C555" t="s">
        <v>252</v>
      </c>
      <c r="D555" t="s">
        <v>548</v>
      </c>
      <c r="E555" t="s">
        <v>549</v>
      </c>
      <c r="Z555" t="s">
        <v>307</v>
      </c>
      <c r="AA555" t="s">
        <v>426</v>
      </c>
      <c r="AB555" t="s">
        <v>427</v>
      </c>
    </row>
    <row r="556" spans="2:28" x14ac:dyDescent="0.3">
      <c r="C556" t="s">
        <v>252</v>
      </c>
      <c r="D556" t="s">
        <v>573</v>
      </c>
      <c r="E556" t="s">
        <v>574</v>
      </c>
      <c r="Z556" t="s">
        <v>307</v>
      </c>
      <c r="AA556" t="s">
        <v>449</v>
      </c>
      <c r="AB556" t="s">
        <v>450</v>
      </c>
    </row>
    <row r="557" spans="2:28" x14ac:dyDescent="0.3">
      <c r="C557" t="s">
        <v>252</v>
      </c>
      <c r="D557" t="s">
        <v>579</v>
      </c>
      <c r="E557" t="s">
        <v>580</v>
      </c>
      <c r="Z557" t="s">
        <v>307</v>
      </c>
      <c r="AA557" t="s">
        <v>550</v>
      </c>
      <c r="AB557" t="s">
        <v>551</v>
      </c>
    </row>
    <row r="558" spans="2:28" x14ac:dyDescent="0.3">
      <c r="C558" t="s">
        <v>252</v>
      </c>
      <c r="D558" t="s">
        <v>616</v>
      </c>
      <c r="E558" t="s">
        <v>617</v>
      </c>
      <c r="Z558" t="s">
        <v>307</v>
      </c>
      <c r="AA558" t="s">
        <v>560</v>
      </c>
      <c r="AB558" t="s">
        <v>561</v>
      </c>
    </row>
    <row r="559" spans="2:28" x14ac:dyDescent="0.3">
      <c r="C559" t="s">
        <v>252</v>
      </c>
      <c r="D559" t="s">
        <v>634</v>
      </c>
      <c r="E559" t="s">
        <v>635</v>
      </c>
      <c r="Z559" t="s">
        <v>307</v>
      </c>
      <c r="AA559" t="s">
        <v>563</v>
      </c>
      <c r="AB559" t="s">
        <v>564</v>
      </c>
    </row>
    <row r="560" spans="2:28" x14ac:dyDescent="0.3">
      <c r="C560" t="s">
        <v>252</v>
      </c>
      <c r="D560" t="s">
        <v>648</v>
      </c>
      <c r="E560" t="s">
        <v>649</v>
      </c>
      <c r="Z560" t="s">
        <v>307</v>
      </c>
      <c r="AA560" t="s">
        <v>591</v>
      </c>
      <c r="AB560" t="s">
        <v>592</v>
      </c>
    </row>
    <row r="561" spans="2:28" x14ac:dyDescent="0.3">
      <c r="C561" t="s">
        <v>252</v>
      </c>
      <c r="D561" t="s">
        <v>671</v>
      </c>
      <c r="E561" t="s">
        <v>672</v>
      </c>
      <c r="Z561" t="s">
        <v>307</v>
      </c>
      <c r="AA561" t="s">
        <v>603</v>
      </c>
      <c r="AB561" t="s">
        <v>604</v>
      </c>
    </row>
    <row r="562" spans="2:28" x14ac:dyDescent="0.3">
      <c r="B562" t="s">
        <v>261</v>
      </c>
      <c r="C562" t="s">
        <v>261</v>
      </c>
      <c r="D562" t="s">
        <v>261</v>
      </c>
      <c r="E562" t="s">
        <v>262</v>
      </c>
      <c r="Z562" t="s">
        <v>307</v>
      </c>
      <c r="AA562" t="s">
        <v>665</v>
      </c>
      <c r="AB562" t="s">
        <v>666</v>
      </c>
    </row>
    <row r="563" spans="2:28" x14ac:dyDescent="0.3">
      <c r="C563" t="s">
        <v>261</v>
      </c>
      <c r="D563" t="s">
        <v>279</v>
      </c>
      <c r="E563" t="s">
        <v>280</v>
      </c>
      <c r="Z563" t="s">
        <v>307</v>
      </c>
      <c r="AA563" t="s">
        <v>675</v>
      </c>
      <c r="AB563" t="s">
        <v>676</v>
      </c>
    </row>
    <row r="564" spans="2:28" x14ac:dyDescent="0.3">
      <c r="C564" t="s">
        <v>261</v>
      </c>
      <c r="D564" t="s">
        <v>287</v>
      </c>
      <c r="E564" t="s">
        <v>288</v>
      </c>
      <c r="Z564" t="s">
        <v>307</v>
      </c>
      <c r="AA564" t="s">
        <v>681</v>
      </c>
      <c r="AB564" t="s">
        <v>682</v>
      </c>
    </row>
    <row r="565" spans="2:28" x14ac:dyDescent="0.3">
      <c r="C565" t="s">
        <v>261</v>
      </c>
      <c r="D565" t="s">
        <v>473</v>
      </c>
      <c r="E565" t="s">
        <v>474</v>
      </c>
      <c r="Y565" t="s">
        <v>313</v>
      </c>
      <c r="Z565" t="s">
        <v>313</v>
      </c>
      <c r="AA565" t="s">
        <v>321</v>
      </c>
      <c r="AB565" t="s">
        <v>322</v>
      </c>
    </row>
    <row r="566" spans="2:28" x14ac:dyDescent="0.3">
      <c r="B566" t="s">
        <v>268</v>
      </c>
      <c r="C566" t="s">
        <v>268</v>
      </c>
      <c r="D566" t="s">
        <v>268</v>
      </c>
      <c r="E566" t="s">
        <v>269</v>
      </c>
      <c r="Z566" t="s">
        <v>313</v>
      </c>
      <c r="AA566" t="s">
        <v>401</v>
      </c>
      <c r="AB566" t="s">
        <v>402</v>
      </c>
    </row>
    <row r="567" spans="2:28" x14ac:dyDescent="0.3">
      <c r="C567" t="s">
        <v>268</v>
      </c>
      <c r="D567" t="s">
        <v>379</v>
      </c>
      <c r="E567" t="s">
        <v>380</v>
      </c>
      <c r="Z567" t="s">
        <v>313</v>
      </c>
      <c r="AA567" t="s">
        <v>457</v>
      </c>
      <c r="AB567" t="s">
        <v>458</v>
      </c>
    </row>
    <row r="568" spans="2:28" x14ac:dyDescent="0.3">
      <c r="C568" t="s">
        <v>268</v>
      </c>
      <c r="D568" t="s">
        <v>383</v>
      </c>
      <c r="E568" t="s">
        <v>384</v>
      </c>
      <c r="Z568" t="s">
        <v>313</v>
      </c>
      <c r="AA568" t="s">
        <v>505</v>
      </c>
      <c r="AB568" t="s">
        <v>506</v>
      </c>
    </row>
    <row r="569" spans="2:28" x14ac:dyDescent="0.3">
      <c r="C569" t="s">
        <v>268</v>
      </c>
      <c r="D569" t="s">
        <v>542</v>
      </c>
      <c r="E569" t="s">
        <v>543</v>
      </c>
      <c r="Z569" t="s">
        <v>313</v>
      </c>
      <c r="AA569" t="s">
        <v>628</v>
      </c>
      <c r="AB569" t="s">
        <v>629</v>
      </c>
    </row>
    <row r="570" spans="2:28" x14ac:dyDescent="0.3">
      <c r="C570" t="s">
        <v>268</v>
      </c>
      <c r="D570" t="s">
        <v>544</v>
      </c>
      <c r="E570" t="s">
        <v>545</v>
      </c>
      <c r="Z570" t="s">
        <v>313</v>
      </c>
      <c r="AA570" t="s">
        <v>667</v>
      </c>
      <c r="AB570" t="s">
        <v>668</v>
      </c>
    </row>
    <row r="571" spans="2:28" x14ac:dyDescent="0.3">
      <c r="C571" t="s">
        <v>268</v>
      </c>
      <c r="D571" t="s">
        <v>589</v>
      </c>
      <c r="E571" t="s">
        <v>590</v>
      </c>
      <c r="Y571" t="s">
        <v>317</v>
      </c>
      <c r="Z571" t="s">
        <v>317</v>
      </c>
      <c r="AA571" t="s">
        <v>218</v>
      </c>
      <c r="AB571" t="s">
        <v>214</v>
      </c>
    </row>
    <row r="572" spans="2:28" x14ac:dyDescent="0.3">
      <c r="C572" t="s">
        <v>268</v>
      </c>
      <c r="D572" t="s">
        <v>613</v>
      </c>
      <c r="E572" t="s">
        <v>614</v>
      </c>
      <c r="Z572" t="s">
        <v>317</v>
      </c>
      <c r="AA572" t="s">
        <v>230</v>
      </c>
      <c r="AB572" t="s">
        <v>231</v>
      </c>
    </row>
    <row r="573" spans="2:28" x14ac:dyDescent="0.3">
      <c r="C573" t="s">
        <v>268</v>
      </c>
      <c r="D573" t="s">
        <v>622</v>
      </c>
      <c r="E573" t="s">
        <v>623</v>
      </c>
      <c r="Z573" t="s">
        <v>317</v>
      </c>
      <c r="AA573" t="s">
        <v>266</v>
      </c>
      <c r="AB573" t="s">
        <v>267</v>
      </c>
    </row>
    <row r="574" spans="2:28" x14ac:dyDescent="0.3">
      <c r="C574" t="s">
        <v>268</v>
      </c>
      <c r="D574" t="s">
        <v>638</v>
      </c>
      <c r="E574" t="s">
        <v>639</v>
      </c>
      <c r="Z574" t="s">
        <v>317</v>
      </c>
      <c r="AA574" t="s">
        <v>315</v>
      </c>
      <c r="AB574" t="s">
        <v>316</v>
      </c>
    </row>
    <row r="575" spans="2:28" x14ac:dyDescent="0.3">
      <c r="B575" t="s">
        <v>274</v>
      </c>
      <c r="C575" t="s">
        <v>274</v>
      </c>
      <c r="D575" t="s">
        <v>274</v>
      </c>
      <c r="E575" t="s">
        <v>275</v>
      </c>
      <c r="Z575" t="s">
        <v>317</v>
      </c>
      <c r="AA575" t="s">
        <v>326</v>
      </c>
      <c r="AB575" t="s">
        <v>327</v>
      </c>
    </row>
    <row r="576" spans="2:28" x14ac:dyDescent="0.3">
      <c r="C576" t="s">
        <v>274</v>
      </c>
      <c r="D576" t="s">
        <v>272</v>
      </c>
      <c r="E576" t="s">
        <v>273</v>
      </c>
      <c r="Z576" t="s">
        <v>317</v>
      </c>
      <c r="AA576" t="s">
        <v>339</v>
      </c>
      <c r="AB576" t="s">
        <v>340</v>
      </c>
    </row>
    <row r="577" spans="2:28" x14ac:dyDescent="0.3">
      <c r="C577" t="s">
        <v>274</v>
      </c>
      <c r="D577" t="s">
        <v>363</v>
      </c>
      <c r="E577" t="s">
        <v>364</v>
      </c>
      <c r="Z577" t="s">
        <v>317</v>
      </c>
      <c r="AA577" t="s">
        <v>351</v>
      </c>
      <c r="AB577" t="s">
        <v>352</v>
      </c>
    </row>
    <row r="578" spans="2:28" x14ac:dyDescent="0.3">
      <c r="C578" t="s">
        <v>274</v>
      </c>
      <c r="D578" t="s">
        <v>391</v>
      </c>
      <c r="E578" t="s">
        <v>392</v>
      </c>
      <c r="Z578" t="s">
        <v>317</v>
      </c>
      <c r="AA578" t="s">
        <v>367</v>
      </c>
      <c r="AB578" t="s">
        <v>368</v>
      </c>
    </row>
    <row r="579" spans="2:28" x14ac:dyDescent="0.3">
      <c r="C579" t="s">
        <v>274</v>
      </c>
      <c r="D579" t="s">
        <v>436</v>
      </c>
      <c r="E579" t="s">
        <v>437</v>
      </c>
      <c r="Z579" t="s">
        <v>317</v>
      </c>
      <c r="AA579" t="s">
        <v>395</v>
      </c>
      <c r="AB579" t="s">
        <v>396</v>
      </c>
    </row>
    <row r="580" spans="2:28" x14ac:dyDescent="0.3">
      <c r="C580" t="s">
        <v>274</v>
      </c>
      <c r="D580" t="s">
        <v>581</v>
      </c>
      <c r="E580" t="s">
        <v>582</v>
      </c>
      <c r="Z580" t="s">
        <v>317</v>
      </c>
      <c r="AA580" t="s">
        <v>403</v>
      </c>
      <c r="AB580" t="s">
        <v>404</v>
      </c>
    </row>
    <row r="581" spans="2:28" x14ac:dyDescent="0.3">
      <c r="C581" t="s">
        <v>274</v>
      </c>
      <c r="D581" t="s">
        <v>593</v>
      </c>
      <c r="E581" t="s">
        <v>594</v>
      </c>
      <c r="Z581" t="s">
        <v>317</v>
      </c>
      <c r="AA581" t="s">
        <v>416</v>
      </c>
      <c r="AB581" t="s">
        <v>417</v>
      </c>
    </row>
    <row r="582" spans="2:28" x14ac:dyDescent="0.3">
      <c r="C582" t="s">
        <v>274</v>
      </c>
      <c r="D582" t="s">
        <v>652</v>
      </c>
      <c r="E582" t="s">
        <v>653</v>
      </c>
      <c r="Z582" t="s">
        <v>317</v>
      </c>
      <c r="AA582" t="s">
        <v>418</v>
      </c>
      <c r="AB582" t="s">
        <v>419</v>
      </c>
    </row>
    <row r="583" spans="2:28" x14ac:dyDescent="0.3">
      <c r="C583" t="s">
        <v>274</v>
      </c>
      <c r="D583" t="s">
        <v>662</v>
      </c>
      <c r="E583" t="s">
        <v>663</v>
      </c>
      <c r="Z583" t="s">
        <v>317</v>
      </c>
      <c r="AA583" t="s">
        <v>424</v>
      </c>
      <c r="AB583" t="s">
        <v>425</v>
      </c>
    </row>
    <row r="584" spans="2:28" x14ac:dyDescent="0.3">
      <c r="C584" t="s">
        <v>274</v>
      </c>
      <c r="D584" t="s">
        <v>685</v>
      </c>
      <c r="E584" t="s">
        <v>686</v>
      </c>
      <c r="Z584" t="s">
        <v>317</v>
      </c>
      <c r="AA584" t="s">
        <v>428</v>
      </c>
      <c r="AB584" t="s">
        <v>429</v>
      </c>
    </row>
    <row r="585" spans="2:28" x14ac:dyDescent="0.3">
      <c r="C585" t="s">
        <v>274</v>
      </c>
      <c r="D585" t="s">
        <v>687</v>
      </c>
      <c r="E585" t="s">
        <v>688</v>
      </c>
      <c r="Z585" t="s">
        <v>317</v>
      </c>
      <c r="AA585" t="s">
        <v>430</v>
      </c>
      <c r="AB585" t="s">
        <v>431</v>
      </c>
    </row>
    <row r="586" spans="2:28" x14ac:dyDescent="0.3">
      <c r="B586" t="s">
        <v>281</v>
      </c>
      <c r="C586" t="s">
        <v>281</v>
      </c>
      <c r="D586" t="s">
        <v>281</v>
      </c>
      <c r="E586" t="s">
        <v>282</v>
      </c>
      <c r="Z586" t="s">
        <v>317</v>
      </c>
      <c r="AA586" t="s">
        <v>434</v>
      </c>
      <c r="AB586" t="s">
        <v>435</v>
      </c>
    </row>
    <row r="587" spans="2:28" x14ac:dyDescent="0.3">
      <c r="C587" t="s">
        <v>281</v>
      </c>
      <c r="D587" t="s">
        <v>257</v>
      </c>
      <c r="E587" t="s">
        <v>258</v>
      </c>
      <c r="Z587" t="s">
        <v>317</v>
      </c>
      <c r="AA587" t="s">
        <v>441</v>
      </c>
      <c r="AB587" t="s">
        <v>442</v>
      </c>
    </row>
    <row r="588" spans="2:28" x14ac:dyDescent="0.3">
      <c r="C588" t="s">
        <v>281</v>
      </c>
      <c r="D588" t="s">
        <v>341</v>
      </c>
      <c r="E588" t="s">
        <v>342</v>
      </c>
      <c r="Z588" t="s">
        <v>317</v>
      </c>
      <c r="AA588" t="s">
        <v>445</v>
      </c>
      <c r="AB588" t="s">
        <v>446</v>
      </c>
    </row>
    <row r="589" spans="2:28" x14ac:dyDescent="0.3">
      <c r="C589" t="s">
        <v>281</v>
      </c>
      <c r="D589" t="s">
        <v>438</v>
      </c>
      <c r="E589" t="s">
        <v>439</v>
      </c>
      <c r="Z589" t="s">
        <v>317</v>
      </c>
      <c r="AA589" t="s">
        <v>451</v>
      </c>
      <c r="AB589" t="s">
        <v>452</v>
      </c>
    </row>
    <row r="590" spans="2:28" x14ac:dyDescent="0.3">
      <c r="C590" t="s">
        <v>281</v>
      </c>
      <c r="D590" t="s">
        <v>481</v>
      </c>
      <c r="E590" t="s">
        <v>482</v>
      </c>
      <c r="Z590" t="s">
        <v>317</v>
      </c>
      <c r="AA590" t="s">
        <v>453</v>
      </c>
      <c r="AB590" t="s">
        <v>454</v>
      </c>
    </row>
    <row r="591" spans="2:28" x14ac:dyDescent="0.3">
      <c r="C591" t="s">
        <v>281</v>
      </c>
      <c r="D591" t="s">
        <v>485</v>
      </c>
      <c r="E591" t="s">
        <v>486</v>
      </c>
      <c r="Z591" t="s">
        <v>317</v>
      </c>
      <c r="AA591" t="s">
        <v>463</v>
      </c>
      <c r="AB591" t="s">
        <v>464</v>
      </c>
    </row>
    <row r="592" spans="2:28" x14ac:dyDescent="0.3">
      <c r="C592" t="s">
        <v>281</v>
      </c>
      <c r="D592" t="s">
        <v>491</v>
      </c>
      <c r="E592" t="s">
        <v>492</v>
      </c>
      <c r="Z592" t="s">
        <v>317</v>
      </c>
      <c r="AA592" t="s">
        <v>471</v>
      </c>
      <c r="AB592" t="s">
        <v>472</v>
      </c>
    </row>
    <row r="593" spans="2:28" x14ac:dyDescent="0.3">
      <c r="C593" t="s">
        <v>281</v>
      </c>
      <c r="D593" t="s">
        <v>497</v>
      </c>
      <c r="E593" t="s">
        <v>498</v>
      </c>
      <c r="Z593" t="s">
        <v>317</v>
      </c>
      <c r="AA593" t="s">
        <v>487</v>
      </c>
      <c r="AB593" t="s">
        <v>488</v>
      </c>
    </row>
    <row r="594" spans="2:28" x14ac:dyDescent="0.3">
      <c r="C594" t="s">
        <v>281</v>
      </c>
      <c r="D594" t="s">
        <v>515</v>
      </c>
      <c r="E594" t="s">
        <v>516</v>
      </c>
      <c r="Z594" t="s">
        <v>317</v>
      </c>
      <c r="AA594" t="s">
        <v>509</v>
      </c>
      <c r="AB594" t="s">
        <v>510</v>
      </c>
    </row>
    <row r="595" spans="2:28" x14ac:dyDescent="0.3">
      <c r="C595" t="s">
        <v>281</v>
      </c>
      <c r="D595" t="s">
        <v>536</v>
      </c>
      <c r="E595" t="s">
        <v>537</v>
      </c>
      <c r="Z595" t="s">
        <v>317</v>
      </c>
      <c r="AA595" t="s">
        <v>520</v>
      </c>
      <c r="AB595" t="s">
        <v>521</v>
      </c>
    </row>
    <row r="596" spans="2:28" x14ac:dyDescent="0.3">
      <c r="C596" t="s">
        <v>281</v>
      </c>
      <c r="D596" t="s">
        <v>577</v>
      </c>
      <c r="E596" t="s">
        <v>578</v>
      </c>
      <c r="Z596" t="s">
        <v>317</v>
      </c>
      <c r="AA596" t="s">
        <v>565</v>
      </c>
      <c r="AB596" t="s">
        <v>566</v>
      </c>
    </row>
    <row r="597" spans="2:28" x14ac:dyDescent="0.3">
      <c r="B597" t="s">
        <v>289</v>
      </c>
      <c r="C597" t="s">
        <v>289</v>
      </c>
      <c r="D597" t="s">
        <v>289</v>
      </c>
      <c r="E597" t="s">
        <v>290</v>
      </c>
      <c r="Z597" t="s">
        <v>317</v>
      </c>
      <c r="AA597" t="s">
        <v>571</v>
      </c>
      <c r="AB597" t="s">
        <v>572</v>
      </c>
    </row>
    <row r="598" spans="2:28" x14ac:dyDescent="0.3">
      <c r="C598" t="s">
        <v>289</v>
      </c>
      <c r="D598" t="s">
        <v>337</v>
      </c>
      <c r="E598" t="s">
        <v>338</v>
      </c>
      <c r="Z598" t="s">
        <v>317</v>
      </c>
      <c r="AA598" t="s">
        <v>609</v>
      </c>
      <c r="AB598" t="s">
        <v>610</v>
      </c>
    </row>
    <row r="599" spans="2:28" x14ac:dyDescent="0.3">
      <c r="C599" t="s">
        <v>289</v>
      </c>
      <c r="D599" t="s">
        <v>407</v>
      </c>
      <c r="E599" t="s">
        <v>408</v>
      </c>
      <c r="Z599" t="s">
        <v>317</v>
      </c>
      <c r="AA599" t="s">
        <v>630</v>
      </c>
      <c r="AB599" t="s">
        <v>631</v>
      </c>
    </row>
    <row r="600" spans="2:28" x14ac:dyDescent="0.3">
      <c r="C600" t="s">
        <v>289</v>
      </c>
      <c r="D600" t="s">
        <v>522</v>
      </c>
      <c r="E600" t="s">
        <v>523</v>
      </c>
      <c r="Z600" t="s">
        <v>317</v>
      </c>
      <c r="AA600" t="s">
        <v>646</v>
      </c>
      <c r="AB600" t="s">
        <v>647</v>
      </c>
    </row>
    <row r="601" spans="2:28" x14ac:dyDescent="0.3">
      <c r="C601" t="s">
        <v>289</v>
      </c>
      <c r="D601" t="s">
        <v>552</v>
      </c>
      <c r="E601" t="s">
        <v>553</v>
      </c>
      <c r="Z601" t="s">
        <v>317</v>
      </c>
      <c r="AA601" t="s">
        <v>656</v>
      </c>
      <c r="AB601" t="s">
        <v>657</v>
      </c>
    </row>
    <row r="602" spans="2:28" x14ac:dyDescent="0.3">
      <c r="C602" t="s">
        <v>289</v>
      </c>
      <c r="D602" t="s">
        <v>607</v>
      </c>
      <c r="E602" t="s">
        <v>608</v>
      </c>
      <c r="Z602" t="s">
        <v>317</v>
      </c>
      <c r="AA602" t="s">
        <v>658</v>
      </c>
      <c r="AB602" t="s">
        <v>659</v>
      </c>
    </row>
    <row r="603" spans="2:28" x14ac:dyDescent="0.3">
      <c r="C603" t="s">
        <v>289</v>
      </c>
      <c r="D603" t="s">
        <v>624</v>
      </c>
      <c r="E603" t="s">
        <v>625</v>
      </c>
      <c r="Z603" t="s">
        <v>317</v>
      </c>
      <c r="AA603" t="s">
        <v>669</v>
      </c>
      <c r="AB603" t="s">
        <v>670</v>
      </c>
    </row>
    <row r="604" spans="2:28" x14ac:dyDescent="0.3">
      <c r="C604" t="s">
        <v>289</v>
      </c>
      <c r="D604" t="s">
        <v>640</v>
      </c>
      <c r="E604" t="s">
        <v>641</v>
      </c>
    </row>
    <row r="605" spans="2:28" x14ac:dyDescent="0.3">
      <c r="B605" t="s">
        <v>296</v>
      </c>
      <c r="C605" t="s">
        <v>296</v>
      </c>
      <c r="D605" t="s">
        <v>296</v>
      </c>
      <c r="E605" t="s">
        <v>297</v>
      </c>
    </row>
    <row r="606" spans="2:28" x14ac:dyDescent="0.3">
      <c r="C606" t="s">
        <v>296</v>
      </c>
      <c r="D606" t="s">
        <v>300</v>
      </c>
      <c r="E606" t="s">
        <v>301</v>
      </c>
    </row>
    <row r="607" spans="2:28" x14ac:dyDescent="0.3">
      <c r="C607" t="s">
        <v>296</v>
      </c>
      <c r="D607" t="s">
        <v>355</v>
      </c>
      <c r="E607" t="s">
        <v>356</v>
      </c>
    </row>
    <row r="608" spans="2:28" x14ac:dyDescent="0.3">
      <c r="C608" t="s">
        <v>296</v>
      </c>
      <c r="D608" t="s">
        <v>385</v>
      </c>
      <c r="E608" t="s">
        <v>386</v>
      </c>
    </row>
    <row r="609" spans="2:5" x14ac:dyDescent="0.3">
      <c r="C609" t="s">
        <v>296</v>
      </c>
      <c r="D609" t="s">
        <v>389</v>
      </c>
      <c r="E609" t="s">
        <v>390</v>
      </c>
    </row>
    <row r="610" spans="2:5" x14ac:dyDescent="0.3">
      <c r="C610" t="s">
        <v>296</v>
      </c>
      <c r="D610" t="s">
        <v>556</v>
      </c>
      <c r="E610" t="s">
        <v>557</v>
      </c>
    </row>
    <row r="611" spans="2:5" x14ac:dyDescent="0.3">
      <c r="C611" t="s">
        <v>296</v>
      </c>
      <c r="D611" t="s">
        <v>595</v>
      </c>
      <c r="E611" t="s">
        <v>596</v>
      </c>
    </row>
    <row r="612" spans="2:5" x14ac:dyDescent="0.3">
      <c r="C612" t="s">
        <v>296</v>
      </c>
      <c r="D612" t="s">
        <v>644</v>
      </c>
      <c r="E612" t="s">
        <v>645</v>
      </c>
    </row>
    <row r="613" spans="2:5" x14ac:dyDescent="0.3">
      <c r="B613" t="s">
        <v>302</v>
      </c>
      <c r="C613" t="s">
        <v>302</v>
      </c>
      <c r="D613" t="s">
        <v>302</v>
      </c>
      <c r="E613" t="s">
        <v>303</v>
      </c>
    </row>
    <row r="614" spans="2:5" x14ac:dyDescent="0.3">
      <c r="C614" t="s">
        <v>302</v>
      </c>
      <c r="D614" t="s">
        <v>248</v>
      </c>
      <c r="E614" t="s">
        <v>249</v>
      </c>
    </row>
    <row r="615" spans="2:5" x14ac:dyDescent="0.3">
      <c r="C615" t="s">
        <v>302</v>
      </c>
      <c r="D615" t="s">
        <v>324</v>
      </c>
      <c r="E615" t="s">
        <v>325</v>
      </c>
    </row>
    <row r="616" spans="2:5" x14ac:dyDescent="0.3">
      <c r="C616" t="s">
        <v>302</v>
      </c>
      <c r="D616" t="s">
        <v>414</v>
      </c>
      <c r="E616" t="s">
        <v>415</v>
      </c>
    </row>
    <row r="617" spans="2:5" x14ac:dyDescent="0.3">
      <c r="C617" t="s">
        <v>302</v>
      </c>
      <c r="D617" t="s">
        <v>530</v>
      </c>
      <c r="E617" t="s">
        <v>531</v>
      </c>
    </row>
    <row r="618" spans="2:5" x14ac:dyDescent="0.3">
      <c r="C618" t="s">
        <v>302</v>
      </c>
      <c r="D618" t="s">
        <v>632</v>
      </c>
      <c r="E618" t="s">
        <v>633</v>
      </c>
    </row>
    <row r="619" spans="2:5" x14ac:dyDescent="0.3">
      <c r="C619" t="s">
        <v>302</v>
      </c>
      <c r="D619" t="s">
        <v>673</v>
      </c>
      <c r="E619" t="s">
        <v>674</v>
      </c>
    </row>
    <row r="620" spans="2:5" x14ac:dyDescent="0.3">
      <c r="C620" t="s">
        <v>302</v>
      </c>
      <c r="D620" t="s">
        <v>597</v>
      </c>
      <c r="E620" t="s">
        <v>598</v>
      </c>
    </row>
    <row r="621" spans="2:5" x14ac:dyDescent="0.3">
      <c r="B621" t="s">
        <v>307</v>
      </c>
      <c r="C621" t="s">
        <v>307</v>
      </c>
      <c r="D621" t="s">
        <v>307</v>
      </c>
      <c r="E621" t="s">
        <v>308</v>
      </c>
    </row>
    <row r="622" spans="2:5" x14ac:dyDescent="0.3">
      <c r="C622" t="s">
        <v>307</v>
      </c>
      <c r="D622" t="s">
        <v>305</v>
      </c>
      <c r="E622" t="s">
        <v>306</v>
      </c>
    </row>
    <row r="623" spans="2:5" x14ac:dyDescent="0.3">
      <c r="C623" t="s">
        <v>307</v>
      </c>
      <c r="D623" t="s">
        <v>329</v>
      </c>
      <c r="E623" t="s">
        <v>330</v>
      </c>
    </row>
    <row r="624" spans="2:5" x14ac:dyDescent="0.3">
      <c r="C624" t="s">
        <v>307</v>
      </c>
      <c r="D624" t="s">
        <v>426</v>
      </c>
      <c r="E624" t="s">
        <v>427</v>
      </c>
    </row>
    <row r="625" spans="2:5" x14ac:dyDescent="0.3">
      <c r="C625" t="s">
        <v>307</v>
      </c>
      <c r="D625" t="s">
        <v>449</v>
      </c>
      <c r="E625" t="s">
        <v>450</v>
      </c>
    </row>
    <row r="626" spans="2:5" x14ac:dyDescent="0.3">
      <c r="C626" t="s">
        <v>307</v>
      </c>
      <c r="D626" t="s">
        <v>550</v>
      </c>
      <c r="E626" t="s">
        <v>551</v>
      </c>
    </row>
    <row r="627" spans="2:5" x14ac:dyDescent="0.3">
      <c r="C627" t="s">
        <v>307</v>
      </c>
      <c r="D627" t="s">
        <v>560</v>
      </c>
      <c r="E627" t="s">
        <v>561</v>
      </c>
    </row>
    <row r="628" spans="2:5" x14ac:dyDescent="0.3">
      <c r="C628" t="s">
        <v>307</v>
      </c>
      <c r="D628" t="s">
        <v>563</v>
      </c>
      <c r="E628" t="s">
        <v>564</v>
      </c>
    </row>
    <row r="629" spans="2:5" x14ac:dyDescent="0.3">
      <c r="C629" t="s">
        <v>307</v>
      </c>
      <c r="D629" t="s">
        <v>591</v>
      </c>
      <c r="E629" t="s">
        <v>592</v>
      </c>
    </row>
    <row r="630" spans="2:5" x14ac:dyDescent="0.3">
      <c r="C630" t="s">
        <v>307</v>
      </c>
      <c r="D630" t="s">
        <v>603</v>
      </c>
      <c r="E630" t="s">
        <v>604</v>
      </c>
    </row>
    <row r="631" spans="2:5" x14ac:dyDescent="0.3">
      <c r="C631" t="s">
        <v>307</v>
      </c>
      <c r="D631" t="s">
        <v>665</v>
      </c>
      <c r="E631" t="s">
        <v>666</v>
      </c>
    </row>
    <row r="632" spans="2:5" x14ac:dyDescent="0.3">
      <c r="C632" t="s">
        <v>307</v>
      </c>
      <c r="D632" t="s">
        <v>675</v>
      </c>
      <c r="E632" t="s">
        <v>676</v>
      </c>
    </row>
    <row r="633" spans="2:5" x14ac:dyDescent="0.3">
      <c r="C633" t="s">
        <v>307</v>
      </c>
      <c r="D633" t="s">
        <v>681</v>
      </c>
      <c r="E633" t="s">
        <v>682</v>
      </c>
    </row>
    <row r="634" spans="2:5" x14ac:dyDescent="0.3">
      <c r="B634" t="s">
        <v>313</v>
      </c>
      <c r="C634" t="s">
        <v>313</v>
      </c>
      <c r="D634" t="s">
        <v>313</v>
      </c>
      <c r="E634" t="s">
        <v>314</v>
      </c>
    </row>
    <row r="635" spans="2:5" x14ac:dyDescent="0.3">
      <c r="C635" t="s">
        <v>313</v>
      </c>
      <c r="D635" t="s">
        <v>321</v>
      </c>
      <c r="E635" t="s">
        <v>322</v>
      </c>
    </row>
    <row r="636" spans="2:5" x14ac:dyDescent="0.3">
      <c r="C636" t="s">
        <v>313</v>
      </c>
      <c r="D636" t="s">
        <v>401</v>
      </c>
      <c r="E636" t="s">
        <v>402</v>
      </c>
    </row>
    <row r="637" spans="2:5" x14ac:dyDescent="0.3">
      <c r="C637" t="s">
        <v>313</v>
      </c>
      <c r="D637" t="s">
        <v>457</v>
      </c>
      <c r="E637" t="s">
        <v>458</v>
      </c>
    </row>
    <row r="638" spans="2:5" x14ac:dyDescent="0.3">
      <c r="C638" t="s">
        <v>313</v>
      </c>
      <c r="D638" t="s">
        <v>505</v>
      </c>
      <c r="E638" t="s">
        <v>506</v>
      </c>
    </row>
    <row r="639" spans="2:5" x14ac:dyDescent="0.3">
      <c r="C639" t="s">
        <v>313</v>
      </c>
      <c r="D639" t="s">
        <v>628</v>
      </c>
      <c r="E639" t="s">
        <v>629</v>
      </c>
    </row>
    <row r="640" spans="2:5" x14ac:dyDescent="0.3">
      <c r="C640" t="s">
        <v>313</v>
      </c>
      <c r="D640" t="s">
        <v>667</v>
      </c>
      <c r="E640" t="s">
        <v>668</v>
      </c>
    </row>
    <row r="641" spans="2:5" x14ac:dyDescent="0.3">
      <c r="B641" t="s">
        <v>317</v>
      </c>
      <c r="C641" t="s">
        <v>317</v>
      </c>
      <c r="D641" t="s">
        <v>317</v>
      </c>
      <c r="E641" t="s">
        <v>318</v>
      </c>
    </row>
    <row r="642" spans="2:5" x14ac:dyDescent="0.3">
      <c r="C642" t="s">
        <v>317</v>
      </c>
      <c r="D642" t="s">
        <v>218</v>
      </c>
      <c r="E642" t="s">
        <v>214</v>
      </c>
    </row>
    <row r="643" spans="2:5" x14ac:dyDescent="0.3">
      <c r="C643" t="s">
        <v>317</v>
      </c>
      <c r="D643" t="s">
        <v>230</v>
      </c>
      <c r="E643" t="s">
        <v>231</v>
      </c>
    </row>
    <row r="644" spans="2:5" x14ac:dyDescent="0.3">
      <c r="C644" t="s">
        <v>317</v>
      </c>
      <c r="D644" t="s">
        <v>266</v>
      </c>
      <c r="E644" t="s">
        <v>267</v>
      </c>
    </row>
    <row r="645" spans="2:5" x14ac:dyDescent="0.3">
      <c r="C645" t="s">
        <v>317</v>
      </c>
      <c r="D645" t="s">
        <v>315</v>
      </c>
      <c r="E645" t="s">
        <v>316</v>
      </c>
    </row>
    <row r="646" spans="2:5" x14ac:dyDescent="0.3">
      <c r="C646" t="s">
        <v>317</v>
      </c>
      <c r="D646" t="s">
        <v>326</v>
      </c>
      <c r="E646" t="s">
        <v>327</v>
      </c>
    </row>
    <row r="647" spans="2:5" x14ac:dyDescent="0.3">
      <c r="C647" t="s">
        <v>317</v>
      </c>
      <c r="D647" t="s">
        <v>339</v>
      </c>
      <c r="E647" t="s">
        <v>340</v>
      </c>
    </row>
    <row r="648" spans="2:5" x14ac:dyDescent="0.3">
      <c r="C648" t="s">
        <v>317</v>
      </c>
      <c r="D648" t="s">
        <v>351</v>
      </c>
      <c r="E648" t="s">
        <v>352</v>
      </c>
    </row>
    <row r="649" spans="2:5" x14ac:dyDescent="0.3">
      <c r="C649" t="s">
        <v>317</v>
      </c>
      <c r="D649" t="s">
        <v>367</v>
      </c>
      <c r="E649" t="s">
        <v>368</v>
      </c>
    </row>
    <row r="650" spans="2:5" x14ac:dyDescent="0.3">
      <c r="C650" t="s">
        <v>317</v>
      </c>
      <c r="D650" t="s">
        <v>395</v>
      </c>
      <c r="E650" t="s">
        <v>396</v>
      </c>
    </row>
    <row r="651" spans="2:5" x14ac:dyDescent="0.3">
      <c r="C651" t="s">
        <v>317</v>
      </c>
      <c r="D651" t="s">
        <v>403</v>
      </c>
      <c r="E651" t="s">
        <v>404</v>
      </c>
    </row>
    <row r="652" spans="2:5" x14ac:dyDescent="0.3">
      <c r="C652" t="s">
        <v>317</v>
      </c>
      <c r="D652" t="s">
        <v>416</v>
      </c>
      <c r="E652" t="s">
        <v>417</v>
      </c>
    </row>
    <row r="653" spans="2:5" x14ac:dyDescent="0.3">
      <c r="C653" t="s">
        <v>317</v>
      </c>
      <c r="D653" t="s">
        <v>418</v>
      </c>
      <c r="E653" t="s">
        <v>419</v>
      </c>
    </row>
    <row r="654" spans="2:5" x14ac:dyDescent="0.3">
      <c r="C654" t="s">
        <v>317</v>
      </c>
      <c r="D654" t="s">
        <v>424</v>
      </c>
      <c r="E654" t="s">
        <v>425</v>
      </c>
    </row>
    <row r="655" spans="2:5" x14ac:dyDescent="0.3">
      <c r="C655" t="s">
        <v>317</v>
      </c>
      <c r="D655" t="s">
        <v>428</v>
      </c>
      <c r="E655" t="s">
        <v>429</v>
      </c>
    </row>
    <row r="656" spans="2:5" x14ac:dyDescent="0.3">
      <c r="C656" t="s">
        <v>317</v>
      </c>
      <c r="D656" t="s">
        <v>430</v>
      </c>
      <c r="E656" t="s">
        <v>431</v>
      </c>
    </row>
    <row r="657" spans="3:5" x14ac:dyDescent="0.3">
      <c r="C657" t="s">
        <v>317</v>
      </c>
      <c r="D657" t="s">
        <v>434</v>
      </c>
      <c r="E657" t="s">
        <v>435</v>
      </c>
    </row>
    <row r="658" spans="3:5" x14ac:dyDescent="0.3">
      <c r="C658" t="s">
        <v>317</v>
      </c>
      <c r="D658" t="s">
        <v>441</v>
      </c>
      <c r="E658" t="s">
        <v>442</v>
      </c>
    </row>
    <row r="659" spans="3:5" x14ac:dyDescent="0.3">
      <c r="C659" t="s">
        <v>317</v>
      </c>
      <c r="D659" t="s">
        <v>445</v>
      </c>
      <c r="E659" t="s">
        <v>446</v>
      </c>
    </row>
    <row r="660" spans="3:5" x14ac:dyDescent="0.3">
      <c r="C660" t="s">
        <v>317</v>
      </c>
      <c r="D660" t="s">
        <v>451</v>
      </c>
      <c r="E660" t="s">
        <v>452</v>
      </c>
    </row>
    <row r="661" spans="3:5" x14ac:dyDescent="0.3">
      <c r="C661" t="s">
        <v>317</v>
      </c>
      <c r="D661" t="s">
        <v>453</v>
      </c>
      <c r="E661" t="s">
        <v>454</v>
      </c>
    </row>
    <row r="662" spans="3:5" x14ac:dyDescent="0.3">
      <c r="C662" t="s">
        <v>317</v>
      </c>
      <c r="D662" t="s">
        <v>463</v>
      </c>
      <c r="E662" t="s">
        <v>464</v>
      </c>
    </row>
    <row r="663" spans="3:5" x14ac:dyDescent="0.3">
      <c r="C663" t="s">
        <v>317</v>
      </c>
      <c r="D663" t="s">
        <v>471</v>
      </c>
      <c r="E663" t="s">
        <v>472</v>
      </c>
    </row>
    <row r="664" spans="3:5" x14ac:dyDescent="0.3">
      <c r="C664" t="s">
        <v>317</v>
      </c>
      <c r="D664" t="s">
        <v>487</v>
      </c>
      <c r="E664" t="s">
        <v>488</v>
      </c>
    </row>
    <row r="665" spans="3:5" x14ac:dyDescent="0.3">
      <c r="C665" t="s">
        <v>317</v>
      </c>
      <c r="D665" t="s">
        <v>509</v>
      </c>
      <c r="E665" t="s">
        <v>510</v>
      </c>
    </row>
    <row r="666" spans="3:5" x14ac:dyDescent="0.3">
      <c r="C666" t="s">
        <v>317</v>
      </c>
      <c r="D666" t="s">
        <v>520</v>
      </c>
      <c r="E666" t="s">
        <v>521</v>
      </c>
    </row>
    <row r="667" spans="3:5" x14ac:dyDescent="0.3">
      <c r="C667" t="s">
        <v>317</v>
      </c>
      <c r="D667" t="s">
        <v>565</v>
      </c>
      <c r="E667" t="s">
        <v>566</v>
      </c>
    </row>
    <row r="668" spans="3:5" x14ac:dyDescent="0.3">
      <c r="C668" t="s">
        <v>317</v>
      </c>
      <c r="D668" t="s">
        <v>571</v>
      </c>
      <c r="E668" t="s">
        <v>572</v>
      </c>
    </row>
    <row r="669" spans="3:5" x14ac:dyDescent="0.3">
      <c r="C669" t="s">
        <v>317</v>
      </c>
      <c r="D669" t="s">
        <v>609</v>
      </c>
      <c r="E669" t="s">
        <v>610</v>
      </c>
    </row>
    <row r="670" spans="3:5" x14ac:dyDescent="0.3">
      <c r="C670" t="s">
        <v>317</v>
      </c>
      <c r="D670" t="s">
        <v>630</v>
      </c>
      <c r="E670" t="s">
        <v>631</v>
      </c>
    </row>
    <row r="671" spans="3:5" x14ac:dyDescent="0.3">
      <c r="C671" t="s">
        <v>317</v>
      </c>
      <c r="D671" t="s">
        <v>646</v>
      </c>
      <c r="E671" t="s">
        <v>647</v>
      </c>
    </row>
    <row r="672" spans="3:5" x14ac:dyDescent="0.3">
      <c r="C672" t="s">
        <v>317</v>
      </c>
      <c r="D672" t="s">
        <v>656</v>
      </c>
      <c r="E672" t="s">
        <v>657</v>
      </c>
    </row>
    <row r="673" spans="3:5" x14ac:dyDescent="0.3">
      <c r="C673" t="s">
        <v>317</v>
      </c>
      <c r="D673" t="s">
        <v>658</v>
      </c>
      <c r="E673" t="s">
        <v>659</v>
      </c>
    </row>
    <row r="674" spans="3:5" x14ac:dyDescent="0.3">
      <c r="C674" t="s">
        <v>317</v>
      </c>
      <c r="D674" t="s">
        <v>669</v>
      </c>
      <c r="E674" t="s">
        <v>670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3" tint="0.79998168889431442"/>
  </sheetPr>
  <dimension ref="A1:L167"/>
  <sheetViews>
    <sheetView showGridLines="0" zoomScale="85" zoomScaleNormal="85" workbookViewId="0"/>
  </sheetViews>
  <sheetFormatPr defaultRowHeight="14.4" x14ac:dyDescent="0.3"/>
  <cols>
    <col min="1" max="1" width="4.6640625" customWidth="1"/>
    <col min="2" max="2" width="23.6640625" customWidth="1"/>
    <col min="3" max="3" width="36.6640625" customWidth="1"/>
    <col min="4" max="9" width="19.6640625" customWidth="1"/>
    <col min="10" max="11" width="4.6640625" customWidth="1"/>
    <col min="12" max="12" width="9.109375" style="1" hidden="1" customWidth="1"/>
    <col min="13" max="13" width="4.6640625" customWidth="1"/>
  </cols>
  <sheetData>
    <row r="1" spans="1:12" ht="21" x14ac:dyDescent="0.4">
      <c r="A1" s="36"/>
      <c r="B1" s="254" t="s">
        <v>1015</v>
      </c>
      <c r="C1" s="254"/>
      <c r="D1" s="254"/>
      <c r="E1" s="254"/>
      <c r="F1" s="254"/>
      <c r="G1" s="254"/>
      <c r="H1" s="254"/>
      <c r="I1" s="254"/>
      <c r="J1" s="39"/>
    </row>
    <row r="2" spans="1:12" x14ac:dyDescent="0.3">
      <c r="A2" s="36"/>
      <c r="B2" s="250"/>
      <c r="C2" s="250"/>
      <c r="D2" s="250"/>
      <c r="E2" s="250"/>
      <c r="F2" s="250"/>
      <c r="G2" s="250"/>
      <c r="H2" s="250"/>
      <c r="I2" s="250"/>
      <c r="J2" s="39"/>
    </row>
    <row r="3" spans="1:12" x14ac:dyDescent="0.3">
      <c r="A3" s="36"/>
      <c r="B3" s="36"/>
      <c r="C3" s="36"/>
      <c r="D3" s="36"/>
      <c r="E3" s="36"/>
      <c r="F3" s="36"/>
      <c r="G3" s="36"/>
      <c r="H3" s="36"/>
      <c r="I3" s="36"/>
      <c r="J3" s="39"/>
    </row>
    <row r="4" spans="1:12" x14ac:dyDescent="0.3">
      <c r="A4" s="36"/>
      <c r="B4" s="37" t="s">
        <v>1016</v>
      </c>
      <c r="C4" s="36"/>
      <c r="D4" s="38" t="str">
        <f ca="1">'Org List'!J7</f>
        <v>HWB</v>
      </c>
      <c r="E4" s="36"/>
      <c r="F4" s="36"/>
      <c r="G4" s="36"/>
      <c r="H4" s="176"/>
      <c r="I4" s="176"/>
      <c r="J4" s="39"/>
      <c r="L4" s="1">
        <f ca="1">MATCH(D4,'Comms by AT'!$Y:$Y,0)</f>
        <v>4</v>
      </c>
    </row>
    <row r="5" spans="1:12" x14ac:dyDescent="0.3">
      <c r="A5" s="36"/>
      <c r="B5" s="36"/>
      <c r="C5" s="36"/>
      <c r="D5" s="36"/>
      <c r="E5" s="36"/>
      <c r="F5" s="36"/>
      <c r="G5" s="36"/>
      <c r="H5" s="36"/>
      <c r="I5" s="36"/>
      <c r="J5" s="39"/>
      <c r="L5" s="1">
        <f ca="1">COUNTIF('Comms by AT'!$Z:$Z,$D$4)</f>
        <v>150</v>
      </c>
    </row>
    <row r="6" spans="1:12" ht="20.100000000000001" customHeight="1" x14ac:dyDescent="0.3">
      <c r="B6" s="214" t="s">
        <v>1733</v>
      </c>
    </row>
    <row r="7" spans="1:12" x14ac:dyDescent="0.3">
      <c r="A7" s="36"/>
      <c r="B7" s="37" t="s">
        <v>1017</v>
      </c>
      <c r="C7" s="36"/>
      <c r="D7" s="36"/>
      <c r="E7" s="36"/>
      <c r="F7" s="36"/>
      <c r="G7" s="36"/>
      <c r="H7" s="36"/>
      <c r="I7" s="36"/>
      <c r="J7" s="39"/>
    </row>
    <row r="8" spans="1:12" ht="15" thickBot="1" x14ac:dyDescent="0.35"/>
    <row r="9" spans="1:12" s="1" customFormat="1" ht="15" hidden="1" thickBot="1" x14ac:dyDescent="0.35">
      <c r="D9" s="1">
        <v>3</v>
      </c>
      <c r="E9" s="1">
        <v>4</v>
      </c>
      <c r="F9" s="1">
        <v>5</v>
      </c>
      <c r="G9" s="1">
        <v>6</v>
      </c>
      <c r="H9" s="1">
        <v>7</v>
      </c>
      <c r="I9" s="1">
        <v>8</v>
      </c>
    </row>
    <row r="10" spans="1:12" ht="60" customHeight="1" thickBot="1" x14ac:dyDescent="0.35">
      <c r="B10" s="40" t="s">
        <v>1018</v>
      </c>
      <c r="C10" s="41"/>
      <c r="D10" s="42" t="s">
        <v>12</v>
      </c>
      <c r="E10" s="43" t="s">
        <v>13</v>
      </c>
      <c r="F10" s="43" t="s">
        <v>14</v>
      </c>
      <c r="G10" s="44" t="s">
        <v>15</v>
      </c>
      <c r="H10" s="45" t="s">
        <v>20</v>
      </c>
      <c r="I10" s="46" t="s">
        <v>898</v>
      </c>
    </row>
    <row r="11" spans="1:12" x14ac:dyDescent="0.3">
      <c r="B11" s="260" t="str">
        <f ca="1">'Org List'!$J$6</f>
        <v>Health and Wellbeing Board</v>
      </c>
      <c r="C11" s="48" t="s">
        <v>1019</v>
      </c>
      <c r="D11" s="57">
        <f ca="1">SUM(D$12,D$14)</f>
        <v>150</v>
      </c>
      <c r="E11" s="58">
        <f t="shared" ref="E11:H11" ca="1" si="0">SUM(E$12,E$14)</f>
        <v>150</v>
      </c>
      <c r="F11" s="58">
        <f t="shared" ca="1" si="0"/>
        <v>150</v>
      </c>
      <c r="G11" s="59">
        <f t="shared" ca="1" si="0"/>
        <v>150</v>
      </c>
      <c r="H11" s="53">
        <f t="shared" ca="1" si="0"/>
        <v>150</v>
      </c>
      <c r="I11" s="60" t="s">
        <v>1024</v>
      </c>
    </row>
    <row r="12" spans="1:12" x14ac:dyDescent="0.3">
      <c r="B12" s="261"/>
      <c r="C12" s="50" t="s">
        <v>1020</v>
      </c>
      <c r="D12" s="61">
        <f ca="1">COUNTIF(D$18:D$167,$C12)</f>
        <v>150</v>
      </c>
      <c r="E12" s="62">
        <f t="shared" ref="E12:H12" ca="1" si="1">COUNTIF(E$18:E$167,$C12)</f>
        <v>150</v>
      </c>
      <c r="F12" s="62">
        <f t="shared" ca="1" si="1"/>
        <v>150</v>
      </c>
      <c r="G12" s="63">
        <f t="shared" ca="1" si="1"/>
        <v>150</v>
      </c>
      <c r="H12" s="54">
        <f t="shared" ca="1" si="1"/>
        <v>143</v>
      </c>
      <c r="I12" s="64" t="s">
        <v>1024</v>
      </c>
    </row>
    <row r="13" spans="1:12" x14ac:dyDescent="0.3">
      <c r="B13" s="261"/>
      <c r="C13" s="50" t="s">
        <v>1021</v>
      </c>
      <c r="D13" s="68">
        <f ca="1">IFERROR(IF((D12/D11)="","",(D12/D11)),"")</f>
        <v>1</v>
      </c>
      <c r="E13" s="69">
        <f t="shared" ref="E13:H13" ca="1" si="2">IFERROR(IF((E12/E11)="","",(E12/E11)),"")</f>
        <v>1</v>
      </c>
      <c r="F13" s="69">
        <f t="shared" ca="1" si="2"/>
        <v>1</v>
      </c>
      <c r="G13" s="70">
        <f t="shared" ca="1" si="2"/>
        <v>1</v>
      </c>
      <c r="H13" s="71">
        <f t="shared" ca="1" si="2"/>
        <v>0.95333333333333337</v>
      </c>
      <c r="I13" s="72" t="s">
        <v>1024</v>
      </c>
    </row>
    <row r="14" spans="1:12" x14ac:dyDescent="0.3">
      <c r="B14" s="261"/>
      <c r="C14" s="50" t="s">
        <v>1022</v>
      </c>
      <c r="D14" s="61">
        <f ca="1">COUNTIF(D$18:D$167,$C14)</f>
        <v>0</v>
      </c>
      <c r="E14" s="62">
        <f t="shared" ref="E14:H14" ca="1" si="3">COUNTIF(E$18:E$167,$C14)</f>
        <v>0</v>
      </c>
      <c r="F14" s="62">
        <f t="shared" ca="1" si="3"/>
        <v>0</v>
      </c>
      <c r="G14" s="63">
        <f t="shared" ca="1" si="3"/>
        <v>0</v>
      </c>
      <c r="H14" s="54">
        <f t="shared" ca="1" si="3"/>
        <v>7</v>
      </c>
      <c r="I14" s="64" t="s">
        <v>1024</v>
      </c>
    </row>
    <row r="15" spans="1:12" ht="15" thickBot="1" x14ac:dyDescent="0.35">
      <c r="B15" s="262"/>
      <c r="C15" s="52" t="s">
        <v>1023</v>
      </c>
      <c r="D15" s="73">
        <f ca="1">IFERROR(IF((D14/D11)="","",(D14/D11)),"")</f>
        <v>0</v>
      </c>
      <c r="E15" s="74">
        <f t="shared" ref="E15:H15" ca="1" si="4">IFERROR(IF((E14/E11)="","",(E14/E11)),"")</f>
        <v>0</v>
      </c>
      <c r="F15" s="74">
        <f t="shared" ca="1" si="4"/>
        <v>0</v>
      </c>
      <c r="G15" s="75">
        <f t="shared" ca="1" si="4"/>
        <v>0</v>
      </c>
      <c r="H15" s="76">
        <f t="shared" ca="1" si="4"/>
        <v>4.6666666666666669E-2</v>
      </c>
      <c r="I15" s="77" t="s">
        <v>1024</v>
      </c>
    </row>
    <row r="16" spans="1:12" ht="15" thickBot="1" x14ac:dyDescent="0.35"/>
    <row r="17" spans="1:9" ht="60" customHeight="1" thickBot="1" x14ac:dyDescent="0.35">
      <c r="B17" s="40" t="s">
        <v>195</v>
      </c>
      <c r="C17" s="41" t="s">
        <v>1018</v>
      </c>
      <c r="D17" s="42" t="s">
        <v>12</v>
      </c>
      <c r="E17" s="43" t="s">
        <v>13</v>
      </c>
      <c r="F17" s="43" t="s">
        <v>14</v>
      </c>
      <c r="G17" s="44" t="s">
        <v>15</v>
      </c>
      <c r="H17" s="45" t="s">
        <v>20</v>
      </c>
      <c r="I17" s="46" t="s">
        <v>898</v>
      </c>
    </row>
    <row r="18" spans="1:9" x14ac:dyDescent="0.3">
      <c r="A18" s="56">
        <v>0</v>
      </c>
      <c r="B18" s="47" t="str">
        <f ca="1">IF($A18&gt;$L$5-1,"",INDIRECT("'Comms by AT'!AA"&amp;$A18+$L$4))</f>
        <v>E09000002</v>
      </c>
      <c r="C18" s="48" t="str">
        <f ca="1">IFERROR(VLOOKUP($B18,'Org List'!$J$9:$K$488,2,0), "")</f>
        <v>Barking and Dagenham</v>
      </c>
      <c r="D18" s="57" t="str">
        <f ca="1">IFERROR(IF((VLOOKUP($B18,'NatCon &amp; Metrics Backsheet'!$A$7:$AC$156,D$9,FALSE))="","",(VLOOKUP($B18,'NatCon &amp; Metrics Backsheet'!$A$7:$AC$156,D$9,FALSE))),"")</f>
        <v>Yes</v>
      </c>
      <c r="E18" s="58" t="str">
        <f ca="1">IFERROR(IF((VLOOKUP($B18,'NatCon &amp; Metrics Backsheet'!$A$7:$AC$156,E$9,FALSE))="","",(VLOOKUP($B18,'NatCon &amp; Metrics Backsheet'!$A$7:$AC$156,E$9,FALSE))),"")</f>
        <v>Yes</v>
      </c>
      <c r="F18" s="58" t="str">
        <f ca="1">IFERROR(IF((VLOOKUP($B18,'NatCon &amp; Metrics Backsheet'!$A$7:$AC$156,F$9,FALSE))="","",(VLOOKUP($B18,'NatCon &amp; Metrics Backsheet'!$A$7:$AC$156,F$9,FALSE))),"")</f>
        <v>Yes</v>
      </c>
      <c r="G18" s="59" t="str">
        <f ca="1">IFERROR(IF((VLOOKUP($B18,'NatCon &amp; Metrics Backsheet'!$A$7:$AC$156,G$9,FALSE))="","",(VLOOKUP($B18,'NatCon &amp; Metrics Backsheet'!$A$7:$AC$156,G$9,FALSE))),"")</f>
        <v>Yes</v>
      </c>
      <c r="H18" s="53" t="str">
        <f ca="1">IFERROR(IF((VLOOKUP($B18,'NatCon &amp; Metrics Backsheet'!$A$7:$AC$156,H$9,FALSE))="","",(VLOOKUP($B18,'NatCon &amp; Metrics Backsheet'!$A$7:$AC$156,H$9,FALSE))),"")</f>
        <v>Yes</v>
      </c>
      <c r="I18" s="78" t="str">
        <f ca="1">IFERROR(IF((VLOOKUP($B18,'NatCon &amp; Metrics Backsheet'!$A$7:$AC$156,I$9,FALSE))="","",(VLOOKUP($B18,'NatCon &amp; Metrics Backsheet'!$A$7:$AC$156,I$9,FALSE))),"")</f>
        <v/>
      </c>
    </row>
    <row r="19" spans="1:9" x14ac:dyDescent="0.3">
      <c r="A19" s="56">
        <v>1</v>
      </c>
      <c r="B19" s="49" t="str">
        <f t="shared" ref="B19:B82" ca="1" si="5">IF($A19&gt;$L$5-1,"",INDIRECT("'Comms by AT'!AA"&amp;$A19+$L$4))</f>
        <v>E09000003</v>
      </c>
      <c r="C19" s="50" t="str">
        <f ca="1">IFERROR(VLOOKUP($B19,'Org List'!$J$9:$K$488,2,0), "")</f>
        <v>Barnet</v>
      </c>
      <c r="D19" s="61" t="str">
        <f ca="1">IFERROR(IF((VLOOKUP($B19,'NatCon &amp; Metrics Backsheet'!$A$7:$AC$156,D$9,FALSE))="","",(VLOOKUP($B19,'NatCon &amp; Metrics Backsheet'!$A$7:$AC$156,D$9,FALSE))),"")</f>
        <v>Yes</v>
      </c>
      <c r="E19" s="62" t="str">
        <f ca="1">IFERROR(IF((VLOOKUP($B19,'NatCon &amp; Metrics Backsheet'!$A$7:$AC$156,E$9,FALSE))="","",(VLOOKUP($B19,'NatCon &amp; Metrics Backsheet'!$A$7:$AC$156,E$9,FALSE))),"")</f>
        <v>Yes</v>
      </c>
      <c r="F19" s="62" t="str">
        <f ca="1">IFERROR(IF((VLOOKUP($B19,'NatCon &amp; Metrics Backsheet'!$A$7:$AC$156,F$9,FALSE))="","",(VLOOKUP($B19,'NatCon &amp; Metrics Backsheet'!$A$7:$AC$156,F$9,FALSE))),"")</f>
        <v>Yes</v>
      </c>
      <c r="G19" s="63" t="str">
        <f ca="1">IFERROR(IF((VLOOKUP($B19,'NatCon &amp; Metrics Backsheet'!$A$7:$AC$156,G$9,FALSE))="","",(VLOOKUP($B19,'NatCon &amp; Metrics Backsheet'!$A$7:$AC$156,G$9,FALSE))),"")</f>
        <v>Yes</v>
      </c>
      <c r="H19" s="54" t="str">
        <f ca="1">IFERROR(IF((VLOOKUP($B19,'NatCon &amp; Metrics Backsheet'!$A$7:$AC$156,H$9,FALSE))="","",(VLOOKUP($B19,'NatCon &amp; Metrics Backsheet'!$A$7:$AC$156,H$9,FALSE))),"")</f>
        <v>Yes</v>
      </c>
      <c r="I19" s="79" t="str">
        <f ca="1">IFERROR(IF((VLOOKUP($B19,'NatCon &amp; Metrics Backsheet'!$A$7:$AC$156,I$9,FALSE))="","",(VLOOKUP($B19,'NatCon &amp; Metrics Backsheet'!$A$7:$AC$156,I$9,FALSE))),"")</f>
        <v/>
      </c>
    </row>
    <row r="20" spans="1:9" x14ac:dyDescent="0.3">
      <c r="A20" s="56">
        <v>2</v>
      </c>
      <c r="B20" s="49" t="str">
        <f t="shared" ca="1" si="5"/>
        <v>E08000016</v>
      </c>
      <c r="C20" s="50" t="str">
        <f ca="1">IFERROR(VLOOKUP($B20,'Org List'!$J$9:$K$488,2,0), "")</f>
        <v>Barnsley</v>
      </c>
      <c r="D20" s="61" t="str">
        <f ca="1">IFERROR(IF((VLOOKUP($B20,'NatCon &amp; Metrics Backsheet'!$A$7:$AC$156,D$9,FALSE))="","",(VLOOKUP($B20,'NatCon &amp; Metrics Backsheet'!$A$7:$AC$156,D$9,FALSE))),"")</f>
        <v>Yes</v>
      </c>
      <c r="E20" s="62" t="str">
        <f ca="1">IFERROR(IF((VLOOKUP($B20,'NatCon &amp; Metrics Backsheet'!$A$7:$AC$156,E$9,FALSE))="","",(VLOOKUP($B20,'NatCon &amp; Metrics Backsheet'!$A$7:$AC$156,E$9,FALSE))),"")</f>
        <v>Yes</v>
      </c>
      <c r="F20" s="62" t="str">
        <f ca="1">IFERROR(IF((VLOOKUP($B20,'NatCon &amp; Metrics Backsheet'!$A$7:$AC$156,F$9,FALSE))="","",(VLOOKUP($B20,'NatCon &amp; Metrics Backsheet'!$A$7:$AC$156,F$9,FALSE))),"")</f>
        <v>Yes</v>
      </c>
      <c r="G20" s="63" t="str">
        <f ca="1">IFERROR(IF((VLOOKUP($B20,'NatCon &amp; Metrics Backsheet'!$A$7:$AC$156,G$9,FALSE))="","",(VLOOKUP($B20,'NatCon &amp; Metrics Backsheet'!$A$7:$AC$156,G$9,FALSE))),"")</f>
        <v>Yes</v>
      </c>
      <c r="H20" s="54" t="str">
        <f ca="1">IFERROR(IF((VLOOKUP($B20,'NatCon &amp; Metrics Backsheet'!$A$7:$AC$156,H$9,FALSE))="","",(VLOOKUP($B20,'NatCon &amp; Metrics Backsheet'!$A$7:$AC$156,H$9,FALSE))),"")</f>
        <v>Yes</v>
      </c>
      <c r="I20" s="79" t="str">
        <f ca="1">IFERROR(IF((VLOOKUP($B20,'NatCon &amp; Metrics Backsheet'!$A$7:$AC$156,I$9,FALSE))="","",(VLOOKUP($B20,'NatCon &amp; Metrics Backsheet'!$A$7:$AC$156,I$9,FALSE))),"")</f>
        <v/>
      </c>
    </row>
    <row r="21" spans="1:9" x14ac:dyDescent="0.3">
      <c r="A21" s="56">
        <v>3</v>
      </c>
      <c r="B21" s="49" t="str">
        <f t="shared" ca="1" si="5"/>
        <v>E06000022</v>
      </c>
      <c r="C21" s="50" t="str">
        <f ca="1">IFERROR(VLOOKUP($B21,'Org List'!$J$9:$K$488,2,0), "")</f>
        <v>Bath and North East Somerset</v>
      </c>
      <c r="D21" s="61" t="str">
        <f ca="1">IFERROR(IF((VLOOKUP($B21,'NatCon &amp; Metrics Backsheet'!$A$7:$AC$156,D$9,FALSE))="","",(VLOOKUP($B21,'NatCon &amp; Metrics Backsheet'!$A$7:$AC$156,D$9,FALSE))),"")</f>
        <v>Yes</v>
      </c>
      <c r="E21" s="62" t="str">
        <f ca="1">IFERROR(IF((VLOOKUP($B21,'NatCon &amp; Metrics Backsheet'!$A$7:$AC$156,E$9,FALSE))="","",(VLOOKUP($B21,'NatCon &amp; Metrics Backsheet'!$A$7:$AC$156,E$9,FALSE))),"")</f>
        <v>Yes</v>
      </c>
      <c r="F21" s="62" t="str">
        <f ca="1">IFERROR(IF((VLOOKUP($B21,'NatCon &amp; Metrics Backsheet'!$A$7:$AC$156,F$9,FALSE))="","",(VLOOKUP($B21,'NatCon &amp; Metrics Backsheet'!$A$7:$AC$156,F$9,FALSE))),"")</f>
        <v>Yes</v>
      </c>
      <c r="G21" s="63" t="str">
        <f ca="1">IFERROR(IF((VLOOKUP($B21,'NatCon &amp; Metrics Backsheet'!$A$7:$AC$156,G$9,FALSE))="","",(VLOOKUP($B21,'NatCon &amp; Metrics Backsheet'!$A$7:$AC$156,G$9,FALSE))),"")</f>
        <v>Yes</v>
      </c>
      <c r="H21" s="54" t="str">
        <f ca="1">IFERROR(IF((VLOOKUP($B21,'NatCon &amp; Metrics Backsheet'!$A$7:$AC$156,H$9,FALSE))="","",(VLOOKUP($B21,'NatCon &amp; Metrics Backsheet'!$A$7:$AC$156,H$9,FALSE))),"")</f>
        <v>Yes</v>
      </c>
      <c r="I21" s="79" t="str">
        <f ca="1">IFERROR(IF((VLOOKUP($B21,'NatCon &amp; Metrics Backsheet'!$A$7:$AC$156,I$9,FALSE))="","",(VLOOKUP($B21,'NatCon &amp; Metrics Backsheet'!$A$7:$AC$156,I$9,FALSE))),"")</f>
        <v/>
      </c>
    </row>
    <row r="22" spans="1:9" x14ac:dyDescent="0.3">
      <c r="A22" s="56">
        <v>4</v>
      </c>
      <c r="B22" s="49" t="str">
        <f t="shared" ca="1" si="5"/>
        <v>E06000055</v>
      </c>
      <c r="C22" s="50" t="str">
        <f ca="1">IFERROR(VLOOKUP($B22,'Org List'!$J$9:$K$488,2,0), "")</f>
        <v>Bedford</v>
      </c>
      <c r="D22" s="61" t="str">
        <f ca="1">IFERROR(IF((VLOOKUP($B22,'NatCon &amp; Metrics Backsheet'!$A$7:$AC$156,D$9,FALSE))="","",(VLOOKUP($B22,'NatCon &amp; Metrics Backsheet'!$A$7:$AC$156,D$9,FALSE))),"")</f>
        <v>Yes</v>
      </c>
      <c r="E22" s="62" t="str">
        <f ca="1">IFERROR(IF((VLOOKUP($B22,'NatCon &amp; Metrics Backsheet'!$A$7:$AC$156,E$9,FALSE))="","",(VLOOKUP($B22,'NatCon &amp; Metrics Backsheet'!$A$7:$AC$156,E$9,FALSE))),"")</f>
        <v>Yes</v>
      </c>
      <c r="F22" s="62" t="str">
        <f ca="1">IFERROR(IF((VLOOKUP($B22,'NatCon &amp; Metrics Backsheet'!$A$7:$AC$156,F$9,FALSE))="","",(VLOOKUP($B22,'NatCon &amp; Metrics Backsheet'!$A$7:$AC$156,F$9,FALSE))),"")</f>
        <v>Yes</v>
      </c>
      <c r="G22" s="63" t="str">
        <f ca="1">IFERROR(IF((VLOOKUP($B22,'NatCon &amp; Metrics Backsheet'!$A$7:$AC$156,G$9,FALSE))="","",(VLOOKUP($B22,'NatCon &amp; Metrics Backsheet'!$A$7:$AC$156,G$9,FALSE))),"")</f>
        <v>Yes</v>
      </c>
      <c r="H22" s="54" t="str">
        <f ca="1">IFERROR(IF((VLOOKUP($B22,'NatCon &amp; Metrics Backsheet'!$A$7:$AC$156,H$9,FALSE))="","",(VLOOKUP($B22,'NatCon &amp; Metrics Backsheet'!$A$7:$AC$156,H$9,FALSE))),"")</f>
        <v>Yes</v>
      </c>
      <c r="I22" s="79" t="str">
        <f ca="1">IFERROR(IF((VLOOKUP($B22,'NatCon &amp; Metrics Backsheet'!$A$7:$AC$156,I$9,FALSE))="","",(VLOOKUP($B22,'NatCon &amp; Metrics Backsheet'!$A$7:$AC$156,I$9,FALSE))),"")</f>
        <v/>
      </c>
    </row>
    <row r="23" spans="1:9" ht="15" customHeight="1" x14ac:dyDescent="0.3">
      <c r="A23" s="56">
        <v>5</v>
      </c>
      <c r="B23" s="49" t="str">
        <f t="shared" ca="1" si="5"/>
        <v>E09000004</v>
      </c>
      <c r="C23" s="50" t="str">
        <f ca="1">IFERROR(VLOOKUP($B23,'Org List'!$J$9:$K$488,2,0), "")</f>
        <v>Bexley</v>
      </c>
      <c r="D23" s="61" t="str">
        <f ca="1">IFERROR(IF((VLOOKUP($B23,'NatCon &amp; Metrics Backsheet'!$A$7:$AC$156,D$9,FALSE))="","",(VLOOKUP($B23,'NatCon &amp; Metrics Backsheet'!$A$7:$AC$156,D$9,FALSE))),"")</f>
        <v>Yes</v>
      </c>
      <c r="E23" s="62" t="str">
        <f ca="1">IFERROR(IF((VLOOKUP($B23,'NatCon &amp; Metrics Backsheet'!$A$7:$AC$156,E$9,FALSE))="","",(VLOOKUP($B23,'NatCon &amp; Metrics Backsheet'!$A$7:$AC$156,E$9,FALSE))),"")</f>
        <v>Yes</v>
      </c>
      <c r="F23" s="62" t="str">
        <f ca="1">IFERROR(IF((VLOOKUP($B23,'NatCon &amp; Metrics Backsheet'!$A$7:$AC$156,F$9,FALSE))="","",(VLOOKUP($B23,'NatCon &amp; Metrics Backsheet'!$A$7:$AC$156,F$9,FALSE))),"")</f>
        <v>Yes</v>
      </c>
      <c r="G23" s="63" t="str">
        <f ca="1">IFERROR(IF((VLOOKUP($B23,'NatCon &amp; Metrics Backsheet'!$A$7:$AC$156,G$9,FALSE))="","",(VLOOKUP($B23,'NatCon &amp; Metrics Backsheet'!$A$7:$AC$156,G$9,FALSE))),"")</f>
        <v>Yes</v>
      </c>
      <c r="H23" s="54" t="str">
        <f ca="1">IFERROR(IF((VLOOKUP($B23,'NatCon &amp; Metrics Backsheet'!$A$7:$AC$156,H$9,FALSE))="","",(VLOOKUP($B23,'NatCon &amp; Metrics Backsheet'!$A$7:$AC$156,H$9,FALSE))),"")</f>
        <v>Yes</v>
      </c>
      <c r="I23" s="79" t="str">
        <f ca="1">IFERROR(IF((VLOOKUP($B23,'NatCon &amp; Metrics Backsheet'!$A$7:$AC$156,I$9,FALSE))="","",(VLOOKUP($B23,'NatCon &amp; Metrics Backsheet'!$A$7:$AC$156,I$9,FALSE))),"")</f>
        <v/>
      </c>
    </row>
    <row r="24" spans="1:9" x14ac:dyDescent="0.3">
      <c r="A24" s="56">
        <v>6</v>
      </c>
      <c r="B24" s="49" t="str">
        <f t="shared" ca="1" si="5"/>
        <v>E08000025</v>
      </c>
      <c r="C24" s="50" t="str">
        <f ca="1">IFERROR(VLOOKUP($B24,'Org List'!$J$9:$K$488,2,0), "")</f>
        <v>Birmingham</v>
      </c>
      <c r="D24" s="61" t="str">
        <f ca="1">IFERROR(IF((VLOOKUP($B24,'NatCon &amp; Metrics Backsheet'!$A$7:$AC$156,D$9,FALSE))="","",(VLOOKUP($B24,'NatCon &amp; Metrics Backsheet'!$A$7:$AC$156,D$9,FALSE))),"")</f>
        <v>Yes</v>
      </c>
      <c r="E24" s="62" t="str">
        <f ca="1">IFERROR(IF((VLOOKUP($B24,'NatCon &amp; Metrics Backsheet'!$A$7:$AC$156,E$9,FALSE))="","",(VLOOKUP($B24,'NatCon &amp; Metrics Backsheet'!$A$7:$AC$156,E$9,FALSE))),"")</f>
        <v>Yes</v>
      </c>
      <c r="F24" s="62" t="str">
        <f ca="1">IFERROR(IF((VLOOKUP($B24,'NatCon &amp; Metrics Backsheet'!$A$7:$AC$156,F$9,FALSE))="","",(VLOOKUP($B24,'NatCon &amp; Metrics Backsheet'!$A$7:$AC$156,F$9,FALSE))),"")</f>
        <v>Yes</v>
      </c>
      <c r="G24" s="63" t="str">
        <f ca="1">IFERROR(IF((VLOOKUP($B24,'NatCon &amp; Metrics Backsheet'!$A$7:$AC$156,G$9,FALSE))="","",(VLOOKUP($B24,'NatCon &amp; Metrics Backsheet'!$A$7:$AC$156,G$9,FALSE))),"")</f>
        <v>Yes</v>
      </c>
      <c r="H24" s="54" t="str">
        <f ca="1">IFERROR(IF((VLOOKUP($B24,'NatCon &amp; Metrics Backsheet'!$A$7:$AC$156,H$9,FALSE))="","",(VLOOKUP($B24,'NatCon &amp; Metrics Backsheet'!$A$7:$AC$156,H$9,FALSE))),"")</f>
        <v>Yes</v>
      </c>
      <c r="I24" s="79" t="str">
        <f ca="1">IFERROR(IF((VLOOKUP($B24,'NatCon &amp; Metrics Backsheet'!$A$7:$AC$156,I$9,FALSE))="","",(VLOOKUP($B24,'NatCon &amp; Metrics Backsheet'!$A$7:$AC$156,I$9,FALSE))),"")</f>
        <v/>
      </c>
    </row>
    <row r="25" spans="1:9" x14ac:dyDescent="0.3">
      <c r="A25" s="56">
        <v>7</v>
      </c>
      <c r="B25" s="49" t="str">
        <f t="shared" ca="1" si="5"/>
        <v>E06000008</v>
      </c>
      <c r="C25" s="50" t="str">
        <f ca="1">IFERROR(VLOOKUP($B25,'Org List'!$J$9:$K$488,2,0), "")</f>
        <v>Blackburn with Darwen</v>
      </c>
      <c r="D25" s="61" t="str">
        <f ca="1">IFERROR(IF((VLOOKUP($B25,'NatCon &amp; Metrics Backsheet'!$A$7:$AC$156,D$9,FALSE))="","",(VLOOKUP($B25,'NatCon &amp; Metrics Backsheet'!$A$7:$AC$156,D$9,FALSE))),"")</f>
        <v>Yes</v>
      </c>
      <c r="E25" s="62" t="str">
        <f ca="1">IFERROR(IF((VLOOKUP($B25,'NatCon &amp; Metrics Backsheet'!$A$7:$AC$156,E$9,FALSE))="","",(VLOOKUP($B25,'NatCon &amp; Metrics Backsheet'!$A$7:$AC$156,E$9,FALSE))),"")</f>
        <v>Yes</v>
      </c>
      <c r="F25" s="62" t="str">
        <f ca="1">IFERROR(IF((VLOOKUP($B25,'NatCon &amp; Metrics Backsheet'!$A$7:$AC$156,F$9,FALSE))="","",(VLOOKUP($B25,'NatCon &amp; Metrics Backsheet'!$A$7:$AC$156,F$9,FALSE))),"")</f>
        <v>Yes</v>
      </c>
      <c r="G25" s="63" t="str">
        <f ca="1">IFERROR(IF((VLOOKUP($B25,'NatCon &amp; Metrics Backsheet'!$A$7:$AC$156,G$9,FALSE))="","",(VLOOKUP($B25,'NatCon &amp; Metrics Backsheet'!$A$7:$AC$156,G$9,FALSE))),"")</f>
        <v>Yes</v>
      </c>
      <c r="H25" s="54" t="str">
        <f ca="1">IFERROR(IF((VLOOKUP($B25,'NatCon &amp; Metrics Backsheet'!$A$7:$AC$156,H$9,FALSE))="","",(VLOOKUP($B25,'NatCon &amp; Metrics Backsheet'!$A$7:$AC$156,H$9,FALSE))),"")</f>
        <v>Yes</v>
      </c>
      <c r="I25" s="79" t="str">
        <f ca="1">IFERROR(IF((VLOOKUP($B25,'NatCon &amp; Metrics Backsheet'!$A$7:$AC$156,I$9,FALSE))="","",(VLOOKUP($B25,'NatCon &amp; Metrics Backsheet'!$A$7:$AC$156,I$9,FALSE))),"")</f>
        <v/>
      </c>
    </row>
    <row r="26" spans="1:9" x14ac:dyDescent="0.3">
      <c r="A26" s="56">
        <v>8</v>
      </c>
      <c r="B26" s="49" t="str">
        <f t="shared" ca="1" si="5"/>
        <v>E06000009</v>
      </c>
      <c r="C26" s="50" t="str">
        <f ca="1">IFERROR(VLOOKUP($B26,'Org List'!$J$9:$K$488,2,0), "")</f>
        <v>Blackpool</v>
      </c>
      <c r="D26" s="61" t="str">
        <f ca="1">IFERROR(IF((VLOOKUP($B26,'NatCon &amp; Metrics Backsheet'!$A$7:$AC$156,D$9,FALSE))="","",(VLOOKUP($B26,'NatCon &amp; Metrics Backsheet'!$A$7:$AC$156,D$9,FALSE))),"")</f>
        <v>Yes</v>
      </c>
      <c r="E26" s="62" t="str">
        <f ca="1">IFERROR(IF((VLOOKUP($B26,'NatCon &amp; Metrics Backsheet'!$A$7:$AC$156,E$9,FALSE))="","",(VLOOKUP($B26,'NatCon &amp; Metrics Backsheet'!$A$7:$AC$156,E$9,FALSE))),"")</f>
        <v>Yes</v>
      </c>
      <c r="F26" s="62" t="str">
        <f ca="1">IFERROR(IF((VLOOKUP($B26,'NatCon &amp; Metrics Backsheet'!$A$7:$AC$156,F$9,FALSE))="","",(VLOOKUP($B26,'NatCon &amp; Metrics Backsheet'!$A$7:$AC$156,F$9,FALSE))),"")</f>
        <v>Yes</v>
      </c>
      <c r="G26" s="63" t="str">
        <f ca="1">IFERROR(IF((VLOOKUP($B26,'NatCon &amp; Metrics Backsheet'!$A$7:$AC$156,G$9,FALSE))="","",(VLOOKUP($B26,'NatCon &amp; Metrics Backsheet'!$A$7:$AC$156,G$9,FALSE))),"")</f>
        <v>Yes</v>
      </c>
      <c r="H26" s="54" t="str">
        <f ca="1">IFERROR(IF((VLOOKUP($B26,'NatCon &amp; Metrics Backsheet'!$A$7:$AC$156,H$9,FALSE))="","",(VLOOKUP($B26,'NatCon &amp; Metrics Backsheet'!$A$7:$AC$156,H$9,FALSE))),"")</f>
        <v>Yes</v>
      </c>
      <c r="I26" s="79" t="str">
        <f ca="1">IFERROR(IF((VLOOKUP($B26,'NatCon &amp; Metrics Backsheet'!$A$7:$AC$156,I$9,FALSE))="","",(VLOOKUP($B26,'NatCon &amp; Metrics Backsheet'!$A$7:$AC$156,I$9,FALSE))),"")</f>
        <v/>
      </c>
    </row>
    <row r="27" spans="1:9" x14ac:dyDescent="0.3">
      <c r="A27" s="56">
        <v>9</v>
      </c>
      <c r="B27" s="49" t="str">
        <f t="shared" ca="1" si="5"/>
        <v>E08000001</v>
      </c>
      <c r="C27" s="50" t="str">
        <f ca="1">IFERROR(VLOOKUP($B27,'Org List'!$J$9:$K$488,2,0), "")</f>
        <v>Bolton</v>
      </c>
      <c r="D27" s="61" t="str">
        <f ca="1">IFERROR(IF((VLOOKUP($B27,'NatCon &amp; Metrics Backsheet'!$A$7:$AC$156,D$9,FALSE))="","",(VLOOKUP($B27,'NatCon &amp; Metrics Backsheet'!$A$7:$AC$156,D$9,FALSE))),"")</f>
        <v>Yes</v>
      </c>
      <c r="E27" s="62" t="str">
        <f ca="1">IFERROR(IF((VLOOKUP($B27,'NatCon &amp; Metrics Backsheet'!$A$7:$AC$156,E$9,FALSE))="","",(VLOOKUP($B27,'NatCon &amp; Metrics Backsheet'!$A$7:$AC$156,E$9,FALSE))),"")</f>
        <v>Yes</v>
      </c>
      <c r="F27" s="62" t="str">
        <f ca="1">IFERROR(IF((VLOOKUP($B27,'NatCon &amp; Metrics Backsheet'!$A$7:$AC$156,F$9,FALSE))="","",(VLOOKUP($B27,'NatCon &amp; Metrics Backsheet'!$A$7:$AC$156,F$9,FALSE))),"")</f>
        <v>Yes</v>
      </c>
      <c r="G27" s="63" t="str">
        <f ca="1">IFERROR(IF((VLOOKUP($B27,'NatCon &amp; Metrics Backsheet'!$A$7:$AC$156,G$9,FALSE))="","",(VLOOKUP($B27,'NatCon &amp; Metrics Backsheet'!$A$7:$AC$156,G$9,FALSE))),"")</f>
        <v>Yes</v>
      </c>
      <c r="H27" s="54" t="str">
        <f ca="1">IFERROR(IF((VLOOKUP($B27,'NatCon &amp; Metrics Backsheet'!$A$7:$AC$156,H$9,FALSE))="","",(VLOOKUP($B27,'NatCon &amp; Metrics Backsheet'!$A$7:$AC$156,H$9,FALSE))),"")</f>
        <v>Yes</v>
      </c>
      <c r="I27" s="79" t="str">
        <f ca="1">IFERROR(IF((VLOOKUP($B27,'NatCon &amp; Metrics Backsheet'!$A$7:$AC$156,I$9,FALSE))="","",(VLOOKUP($B27,'NatCon &amp; Metrics Backsheet'!$A$7:$AC$156,I$9,FALSE))),"")</f>
        <v/>
      </c>
    </row>
    <row r="28" spans="1:9" x14ac:dyDescent="0.3">
      <c r="A28" s="56">
        <v>10</v>
      </c>
      <c r="B28" s="49" t="str">
        <f t="shared" ca="1" si="5"/>
        <v>E06000028 &amp; E06000029</v>
      </c>
      <c r="C28" s="50" t="str">
        <f ca="1">IFERROR(VLOOKUP($B28,'Org List'!$J$9:$K$488,2,0), "")</f>
        <v>Bournemouth &amp; Poole</v>
      </c>
      <c r="D28" s="61" t="str">
        <f ca="1">IFERROR(IF((VLOOKUP($B28,'NatCon &amp; Metrics Backsheet'!$A$7:$AC$156,D$9,FALSE))="","",(VLOOKUP($B28,'NatCon &amp; Metrics Backsheet'!$A$7:$AC$156,D$9,FALSE))),"")</f>
        <v>Yes</v>
      </c>
      <c r="E28" s="62" t="str">
        <f ca="1">IFERROR(IF((VLOOKUP($B28,'NatCon &amp; Metrics Backsheet'!$A$7:$AC$156,E$9,FALSE))="","",(VLOOKUP($B28,'NatCon &amp; Metrics Backsheet'!$A$7:$AC$156,E$9,FALSE))),"")</f>
        <v>Yes</v>
      </c>
      <c r="F28" s="62" t="str">
        <f ca="1">IFERROR(IF((VLOOKUP($B28,'NatCon &amp; Metrics Backsheet'!$A$7:$AC$156,F$9,FALSE))="","",(VLOOKUP($B28,'NatCon &amp; Metrics Backsheet'!$A$7:$AC$156,F$9,FALSE))),"")</f>
        <v>Yes</v>
      </c>
      <c r="G28" s="63" t="str">
        <f ca="1">IFERROR(IF((VLOOKUP($B28,'NatCon &amp; Metrics Backsheet'!$A$7:$AC$156,G$9,FALSE))="","",(VLOOKUP($B28,'NatCon &amp; Metrics Backsheet'!$A$7:$AC$156,G$9,FALSE))),"")</f>
        <v>Yes</v>
      </c>
      <c r="H28" s="54" t="str">
        <f ca="1">IFERROR(IF((VLOOKUP($B28,'NatCon &amp; Metrics Backsheet'!$A$7:$AC$156,H$9,FALSE))="","",(VLOOKUP($B28,'NatCon &amp; Metrics Backsheet'!$A$7:$AC$156,H$9,FALSE))),"")</f>
        <v>Yes</v>
      </c>
      <c r="I28" s="79" t="str">
        <f ca="1">IFERROR(IF((VLOOKUP($B28,'NatCon &amp; Metrics Backsheet'!$A$7:$AC$156,I$9,FALSE))="","",(VLOOKUP($B28,'NatCon &amp; Metrics Backsheet'!$A$7:$AC$156,I$9,FALSE))),"")</f>
        <v/>
      </c>
    </row>
    <row r="29" spans="1:9" x14ac:dyDescent="0.3">
      <c r="A29" s="56">
        <v>11</v>
      </c>
      <c r="B29" s="49" t="str">
        <f t="shared" ca="1" si="5"/>
        <v>E06000036</v>
      </c>
      <c r="C29" s="50" t="str">
        <f ca="1">IFERROR(VLOOKUP($B29,'Org List'!$J$9:$K$488,2,0), "")</f>
        <v>Bracknell Forest</v>
      </c>
      <c r="D29" s="61" t="str">
        <f ca="1">IFERROR(IF((VLOOKUP($B29,'NatCon &amp; Metrics Backsheet'!$A$7:$AC$156,D$9,FALSE))="","",(VLOOKUP($B29,'NatCon &amp; Metrics Backsheet'!$A$7:$AC$156,D$9,FALSE))),"")</f>
        <v>Yes</v>
      </c>
      <c r="E29" s="62" t="str">
        <f ca="1">IFERROR(IF((VLOOKUP($B29,'NatCon &amp; Metrics Backsheet'!$A$7:$AC$156,E$9,FALSE))="","",(VLOOKUP($B29,'NatCon &amp; Metrics Backsheet'!$A$7:$AC$156,E$9,FALSE))),"")</f>
        <v>Yes</v>
      </c>
      <c r="F29" s="62" t="str">
        <f ca="1">IFERROR(IF((VLOOKUP($B29,'NatCon &amp; Metrics Backsheet'!$A$7:$AC$156,F$9,FALSE))="","",(VLOOKUP($B29,'NatCon &amp; Metrics Backsheet'!$A$7:$AC$156,F$9,FALSE))),"")</f>
        <v>Yes</v>
      </c>
      <c r="G29" s="63" t="str">
        <f ca="1">IFERROR(IF((VLOOKUP($B29,'NatCon &amp; Metrics Backsheet'!$A$7:$AC$156,G$9,FALSE))="","",(VLOOKUP($B29,'NatCon &amp; Metrics Backsheet'!$A$7:$AC$156,G$9,FALSE))),"")</f>
        <v>Yes</v>
      </c>
      <c r="H29" s="54" t="str">
        <f ca="1">IFERROR(IF((VLOOKUP($B29,'NatCon &amp; Metrics Backsheet'!$A$7:$AC$156,H$9,FALSE))="","",(VLOOKUP($B29,'NatCon &amp; Metrics Backsheet'!$A$7:$AC$156,H$9,FALSE))),"")</f>
        <v>Yes</v>
      </c>
      <c r="I29" s="79" t="str">
        <f ca="1">IFERROR(IF((VLOOKUP($B29,'NatCon &amp; Metrics Backsheet'!$A$7:$AC$156,I$9,FALSE))="","",(VLOOKUP($B29,'NatCon &amp; Metrics Backsheet'!$A$7:$AC$156,I$9,FALSE))),"")</f>
        <v/>
      </c>
    </row>
    <row r="30" spans="1:9" x14ac:dyDescent="0.3">
      <c r="A30" s="56">
        <v>12</v>
      </c>
      <c r="B30" s="49" t="str">
        <f t="shared" ca="1" si="5"/>
        <v>E08000032</v>
      </c>
      <c r="C30" s="50" t="str">
        <f ca="1">IFERROR(VLOOKUP($B30,'Org List'!$J$9:$K$488,2,0), "")</f>
        <v>Bradford</v>
      </c>
      <c r="D30" s="61" t="str">
        <f ca="1">IFERROR(IF((VLOOKUP($B30,'NatCon &amp; Metrics Backsheet'!$A$7:$AC$156,D$9,FALSE))="","",(VLOOKUP($B30,'NatCon &amp; Metrics Backsheet'!$A$7:$AC$156,D$9,FALSE))),"")</f>
        <v>Yes</v>
      </c>
      <c r="E30" s="62" t="str">
        <f ca="1">IFERROR(IF((VLOOKUP($B30,'NatCon &amp; Metrics Backsheet'!$A$7:$AC$156,E$9,FALSE))="","",(VLOOKUP($B30,'NatCon &amp; Metrics Backsheet'!$A$7:$AC$156,E$9,FALSE))),"")</f>
        <v>Yes</v>
      </c>
      <c r="F30" s="62" t="str">
        <f ca="1">IFERROR(IF((VLOOKUP($B30,'NatCon &amp; Metrics Backsheet'!$A$7:$AC$156,F$9,FALSE))="","",(VLOOKUP($B30,'NatCon &amp; Metrics Backsheet'!$A$7:$AC$156,F$9,FALSE))),"")</f>
        <v>Yes</v>
      </c>
      <c r="G30" s="63" t="str">
        <f ca="1">IFERROR(IF((VLOOKUP($B30,'NatCon &amp; Metrics Backsheet'!$A$7:$AC$156,G$9,FALSE))="","",(VLOOKUP($B30,'NatCon &amp; Metrics Backsheet'!$A$7:$AC$156,G$9,FALSE))),"")</f>
        <v>Yes</v>
      </c>
      <c r="H30" s="54" t="str">
        <f ca="1">IFERROR(IF((VLOOKUP($B30,'NatCon &amp; Metrics Backsheet'!$A$7:$AC$156,H$9,FALSE))="","",(VLOOKUP($B30,'NatCon &amp; Metrics Backsheet'!$A$7:$AC$156,H$9,FALSE))),"")</f>
        <v>Yes</v>
      </c>
      <c r="I30" s="79" t="str">
        <f ca="1">IFERROR(IF((VLOOKUP($B30,'NatCon &amp; Metrics Backsheet'!$A$7:$AC$156,I$9,FALSE))="","",(VLOOKUP($B30,'NatCon &amp; Metrics Backsheet'!$A$7:$AC$156,I$9,FALSE))),"")</f>
        <v/>
      </c>
    </row>
    <row r="31" spans="1:9" x14ac:dyDescent="0.3">
      <c r="A31" s="56">
        <v>13</v>
      </c>
      <c r="B31" s="49" t="str">
        <f t="shared" ca="1" si="5"/>
        <v>E09000005</v>
      </c>
      <c r="C31" s="50" t="str">
        <f ca="1">IFERROR(VLOOKUP($B31,'Org List'!$J$9:$K$488,2,0), "")</f>
        <v>Brent</v>
      </c>
      <c r="D31" s="61" t="str">
        <f ca="1">IFERROR(IF((VLOOKUP($B31,'NatCon &amp; Metrics Backsheet'!$A$7:$AC$156,D$9,FALSE))="","",(VLOOKUP($B31,'NatCon &amp; Metrics Backsheet'!$A$7:$AC$156,D$9,FALSE))),"")</f>
        <v>Yes</v>
      </c>
      <c r="E31" s="62" t="str">
        <f ca="1">IFERROR(IF((VLOOKUP($B31,'NatCon &amp; Metrics Backsheet'!$A$7:$AC$156,E$9,FALSE))="","",(VLOOKUP($B31,'NatCon &amp; Metrics Backsheet'!$A$7:$AC$156,E$9,FALSE))),"")</f>
        <v>Yes</v>
      </c>
      <c r="F31" s="62" t="str">
        <f ca="1">IFERROR(IF((VLOOKUP($B31,'NatCon &amp; Metrics Backsheet'!$A$7:$AC$156,F$9,FALSE))="","",(VLOOKUP($B31,'NatCon &amp; Metrics Backsheet'!$A$7:$AC$156,F$9,FALSE))),"")</f>
        <v>Yes</v>
      </c>
      <c r="G31" s="63" t="str">
        <f ca="1">IFERROR(IF((VLOOKUP($B31,'NatCon &amp; Metrics Backsheet'!$A$7:$AC$156,G$9,FALSE))="","",(VLOOKUP($B31,'NatCon &amp; Metrics Backsheet'!$A$7:$AC$156,G$9,FALSE))),"")</f>
        <v>Yes</v>
      </c>
      <c r="H31" s="54" t="str">
        <f ca="1">IFERROR(IF((VLOOKUP($B31,'NatCon &amp; Metrics Backsheet'!$A$7:$AC$156,H$9,FALSE))="","",(VLOOKUP($B31,'NatCon &amp; Metrics Backsheet'!$A$7:$AC$156,H$9,FALSE))),"")</f>
        <v>Yes</v>
      </c>
      <c r="I31" s="79" t="str">
        <f ca="1">IFERROR(IF((VLOOKUP($B31,'NatCon &amp; Metrics Backsheet'!$A$7:$AC$156,I$9,FALSE))="","",(VLOOKUP($B31,'NatCon &amp; Metrics Backsheet'!$A$7:$AC$156,I$9,FALSE))),"")</f>
        <v/>
      </c>
    </row>
    <row r="32" spans="1:9" x14ac:dyDescent="0.3">
      <c r="A32" s="56">
        <v>14</v>
      </c>
      <c r="B32" s="49" t="str">
        <f t="shared" ca="1" si="5"/>
        <v>E06000043</v>
      </c>
      <c r="C32" s="50" t="str">
        <f ca="1">IFERROR(VLOOKUP($B32,'Org List'!$J$9:$K$488,2,0), "")</f>
        <v>Brighton and Hove</v>
      </c>
      <c r="D32" s="61" t="str">
        <f ca="1">IFERROR(IF((VLOOKUP($B32,'NatCon &amp; Metrics Backsheet'!$A$7:$AC$156,D$9,FALSE))="","",(VLOOKUP($B32,'NatCon &amp; Metrics Backsheet'!$A$7:$AC$156,D$9,FALSE))),"")</f>
        <v>Yes</v>
      </c>
      <c r="E32" s="62" t="str">
        <f ca="1">IFERROR(IF((VLOOKUP($B32,'NatCon &amp; Metrics Backsheet'!$A$7:$AC$156,E$9,FALSE))="","",(VLOOKUP($B32,'NatCon &amp; Metrics Backsheet'!$A$7:$AC$156,E$9,FALSE))),"")</f>
        <v>Yes</v>
      </c>
      <c r="F32" s="62" t="str">
        <f ca="1">IFERROR(IF((VLOOKUP($B32,'NatCon &amp; Metrics Backsheet'!$A$7:$AC$156,F$9,FALSE))="","",(VLOOKUP($B32,'NatCon &amp; Metrics Backsheet'!$A$7:$AC$156,F$9,FALSE))),"")</f>
        <v>Yes</v>
      </c>
      <c r="G32" s="63" t="str">
        <f ca="1">IFERROR(IF((VLOOKUP($B32,'NatCon &amp; Metrics Backsheet'!$A$7:$AC$156,G$9,FALSE))="","",(VLOOKUP($B32,'NatCon &amp; Metrics Backsheet'!$A$7:$AC$156,G$9,FALSE))),"")</f>
        <v>Yes</v>
      </c>
      <c r="H32" s="54" t="str">
        <f ca="1">IFERROR(IF((VLOOKUP($B32,'NatCon &amp; Metrics Backsheet'!$A$7:$AC$156,H$9,FALSE))="","",(VLOOKUP($B32,'NatCon &amp; Metrics Backsheet'!$A$7:$AC$156,H$9,FALSE))),"")</f>
        <v>Yes</v>
      </c>
      <c r="I32" s="79" t="str">
        <f ca="1">IFERROR(IF((VLOOKUP($B32,'NatCon &amp; Metrics Backsheet'!$A$7:$AC$156,I$9,FALSE))="","",(VLOOKUP($B32,'NatCon &amp; Metrics Backsheet'!$A$7:$AC$156,I$9,FALSE))),"")</f>
        <v/>
      </c>
    </row>
    <row r="33" spans="1:9" x14ac:dyDescent="0.3">
      <c r="A33" s="56">
        <v>15</v>
      </c>
      <c r="B33" s="49" t="str">
        <f t="shared" ca="1" si="5"/>
        <v>E06000023</v>
      </c>
      <c r="C33" s="50" t="str">
        <f ca="1">IFERROR(VLOOKUP($B33,'Org List'!$J$9:$K$488,2,0), "")</f>
        <v>Bristol, City of</v>
      </c>
      <c r="D33" s="61" t="str">
        <f ca="1">IFERROR(IF((VLOOKUP($B33,'NatCon &amp; Metrics Backsheet'!$A$7:$AC$156,D$9,FALSE))="","",(VLOOKUP($B33,'NatCon &amp; Metrics Backsheet'!$A$7:$AC$156,D$9,FALSE))),"")</f>
        <v>Yes</v>
      </c>
      <c r="E33" s="62" t="str">
        <f ca="1">IFERROR(IF((VLOOKUP($B33,'NatCon &amp; Metrics Backsheet'!$A$7:$AC$156,E$9,FALSE))="","",(VLOOKUP($B33,'NatCon &amp; Metrics Backsheet'!$A$7:$AC$156,E$9,FALSE))),"")</f>
        <v>Yes</v>
      </c>
      <c r="F33" s="62" t="str">
        <f ca="1">IFERROR(IF((VLOOKUP($B33,'NatCon &amp; Metrics Backsheet'!$A$7:$AC$156,F$9,FALSE))="","",(VLOOKUP($B33,'NatCon &amp; Metrics Backsheet'!$A$7:$AC$156,F$9,FALSE))),"")</f>
        <v>Yes</v>
      </c>
      <c r="G33" s="63" t="str">
        <f ca="1">IFERROR(IF((VLOOKUP($B33,'NatCon &amp; Metrics Backsheet'!$A$7:$AC$156,G$9,FALSE))="","",(VLOOKUP($B33,'NatCon &amp; Metrics Backsheet'!$A$7:$AC$156,G$9,FALSE))),"")</f>
        <v>Yes</v>
      </c>
      <c r="H33" s="54" t="str">
        <f ca="1">IFERROR(IF((VLOOKUP($B33,'NatCon &amp; Metrics Backsheet'!$A$7:$AC$156,H$9,FALSE))="","",(VLOOKUP($B33,'NatCon &amp; Metrics Backsheet'!$A$7:$AC$156,H$9,FALSE))),"")</f>
        <v>No</v>
      </c>
      <c r="I33" s="79">
        <f ca="1">IFERROR(IF((VLOOKUP($B33,'NatCon &amp; Metrics Backsheet'!$A$7:$AC$156,I$9,FALSE))="","",(VLOOKUP($B33,'NatCon &amp; Metrics Backsheet'!$A$7:$AC$156,I$9,FALSE))),"")</f>
        <v>43435</v>
      </c>
    </row>
    <row r="34" spans="1:9" x14ac:dyDescent="0.3">
      <c r="A34" s="56">
        <v>16</v>
      </c>
      <c r="B34" s="49" t="str">
        <f t="shared" ca="1" si="5"/>
        <v>E09000006</v>
      </c>
      <c r="C34" s="50" t="str">
        <f ca="1">IFERROR(VLOOKUP($B34,'Org List'!$J$9:$K$488,2,0), "")</f>
        <v>Bromley</v>
      </c>
      <c r="D34" s="61" t="str">
        <f ca="1">IFERROR(IF((VLOOKUP($B34,'NatCon &amp; Metrics Backsheet'!$A$7:$AC$156,D$9,FALSE))="","",(VLOOKUP($B34,'NatCon &amp; Metrics Backsheet'!$A$7:$AC$156,D$9,FALSE))),"")</f>
        <v>Yes</v>
      </c>
      <c r="E34" s="62" t="str">
        <f ca="1">IFERROR(IF((VLOOKUP($B34,'NatCon &amp; Metrics Backsheet'!$A$7:$AC$156,E$9,FALSE))="","",(VLOOKUP($B34,'NatCon &amp; Metrics Backsheet'!$A$7:$AC$156,E$9,FALSE))),"")</f>
        <v>Yes</v>
      </c>
      <c r="F34" s="62" t="str">
        <f ca="1">IFERROR(IF((VLOOKUP($B34,'NatCon &amp; Metrics Backsheet'!$A$7:$AC$156,F$9,FALSE))="","",(VLOOKUP($B34,'NatCon &amp; Metrics Backsheet'!$A$7:$AC$156,F$9,FALSE))),"")</f>
        <v>Yes</v>
      </c>
      <c r="G34" s="63" t="str">
        <f ca="1">IFERROR(IF((VLOOKUP($B34,'NatCon &amp; Metrics Backsheet'!$A$7:$AC$156,G$9,FALSE))="","",(VLOOKUP($B34,'NatCon &amp; Metrics Backsheet'!$A$7:$AC$156,G$9,FALSE))),"")</f>
        <v>Yes</v>
      </c>
      <c r="H34" s="54" t="str">
        <f ca="1">IFERROR(IF((VLOOKUP($B34,'NatCon &amp; Metrics Backsheet'!$A$7:$AC$156,H$9,FALSE))="","",(VLOOKUP($B34,'NatCon &amp; Metrics Backsheet'!$A$7:$AC$156,H$9,FALSE))),"")</f>
        <v>Yes</v>
      </c>
      <c r="I34" s="79" t="str">
        <f ca="1">IFERROR(IF((VLOOKUP($B34,'NatCon &amp; Metrics Backsheet'!$A$7:$AC$156,I$9,FALSE))="","",(VLOOKUP($B34,'NatCon &amp; Metrics Backsheet'!$A$7:$AC$156,I$9,FALSE))),"")</f>
        <v/>
      </c>
    </row>
    <row r="35" spans="1:9" x14ac:dyDescent="0.3">
      <c r="A35" s="56">
        <v>17</v>
      </c>
      <c r="B35" s="49" t="str">
        <f t="shared" ca="1" si="5"/>
        <v>E10000002</v>
      </c>
      <c r="C35" s="50" t="str">
        <f ca="1">IFERROR(VLOOKUP($B35,'Org List'!$J$9:$K$488,2,0), "")</f>
        <v>Buckinghamshire</v>
      </c>
      <c r="D35" s="61" t="str">
        <f ca="1">IFERROR(IF((VLOOKUP($B35,'NatCon &amp; Metrics Backsheet'!$A$7:$AC$156,D$9,FALSE))="","",(VLOOKUP($B35,'NatCon &amp; Metrics Backsheet'!$A$7:$AC$156,D$9,FALSE))),"")</f>
        <v>Yes</v>
      </c>
      <c r="E35" s="62" t="str">
        <f ca="1">IFERROR(IF((VLOOKUP($B35,'NatCon &amp; Metrics Backsheet'!$A$7:$AC$156,E$9,FALSE))="","",(VLOOKUP($B35,'NatCon &amp; Metrics Backsheet'!$A$7:$AC$156,E$9,FALSE))),"")</f>
        <v>Yes</v>
      </c>
      <c r="F35" s="62" t="str">
        <f ca="1">IFERROR(IF((VLOOKUP($B35,'NatCon &amp; Metrics Backsheet'!$A$7:$AC$156,F$9,FALSE))="","",(VLOOKUP($B35,'NatCon &amp; Metrics Backsheet'!$A$7:$AC$156,F$9,FALSE))),"")</f>
        <v>Yes</v>
      </c>
      <c r="G35" s="63" t="str">
        <f ca="1">IFERROR(IF((VLOOKUP($B35,'NatCon &amp; Metrics Backsheet'!$A$7:$AC$156,G$9,FALSE))="","",(VLOOKUP($B35,'NatCon &amp; Metrics Backsheet'!$A$7:$AC$156,G$9,FALSE))),"")</f>
        <v>Yes</v>
      </c>
      <c r="H35" s="54" t="str">
        <f ca="1">IFERROR(IF((VLOOKUP($B35,'NatCon &amp; Metrics Backsheet'!$A$7:$AC$156,H$9,FALSE))="","",(VLOOKUP($B35,'NatCon &amp; Metrics Backsheet'!$A$7:$AC$156,H$9,FALSE))),"")</f>
        <v>Yes</v>
      </c>
      <c r="I35" s="79" t="str">
        <f ca="1">IFERROR(IF((VLOOKUP($B35,'NatCon &amp; Metrics Backsheet'!$A$7:$AC$156,I$9,FALSE))="","",(VLOOKUP($B35,'NatCon &amp; Metrics Backsheet'!$A$7:$AC$156,I$9,FALSE))),"")</f>
        <v/>
      </c>
    </row>
    <row r="36" spans="1:9" x14ac:dyDescent="0.3">
      <c r="A36" s="56">
        <v>18</v>
      </c>
      <c r="B36" s="49" t="str">
        <f t="shared" ca="1" si="5"/>
        <v>E08000002</v>
      </c>
      <c r="C36" s="50" t="str">
        <f ca="1">IFERROR(VLOOKUP($B36,'Org List'!$J$9:$K$488,2,0), "")</f>
        <v>Bury</v>
      </c>
      <c r="D36" s="61" t="str">
        <f ca="1">IFERROR(IF((VLOOKUP($B36,'NatCon &amp; Metrics Backsheet'!$A$7:$AC$156,D$9,FALSE))="","",(VLOOKUP($B36,'NatCon &amp; Metrics Backsheet'!$A$7:$AC$156,D$9,FALSE))),"")</f>
        <v>Yes</v>
      </c>
      <c r="E36" s="62" t="str">
        <f ca="1">IFERROR(IF((VLOOKUP($B36,'NatCon &amp; Metrics Backsheet'!$A$7:$AC$156,E$9,FALSE))="","",(VLOOKUP($B36,'NatCon &amp; Metrics Backsheet'!$A$7:$AC$156,E$9,FALSE))),"")</f>
        <v>Yes</v>
      </c>
      <c r="F36" s="62" t="str">
        <f ca="1">IFERROR(IF((VLOOKUP($B36,'NatCon &amp; Metrics Backsheet'!$A$7:$AC$156,F$9,FALSE))="","",(VLOOKUP($B36,'NatCon &amp; Metrics Backsheet'!$A$7:$AC$156,F$9,FALSE))),"")</f>
        <v>Yes</v>
      </c>
      <c r="G36" s="63" t="str">
        <f ca="1">IFERROR(IF((VLOOKUP($B36,'NatCon &amp; Metrics Backsheet'!$A$7:$AC$156,G$9,FALSE))="","",(VLOOKUP($B36,'NatCon &amp; Metrics Backsheet'!$A$7:$AC$156,G$9,FALSE))),"")</f>
        <v>Yes</v>
      </c>
      <c r="H36" s="54" t="str">
        <f ca="1">IFERROR(IF((VLOOKUP($B36,'NatCon &amp; Metrics Backsheet'!$A$7:$AC$156,H$9,FALSE))="","",(VLOOKUP($B36,'NatCon &amp; Metrics Backsheet'!$A$7:$AC$156,H$9,FALSE))),"")</f>
        <v>Yes</v>
      </c>
      <c r="I36" s="79" t="str">
        <f ca="1">IFERROR(IF((VLOOKUP($B36,'NatCon &amp; Metrics Backsheet'!$A$7:$AC$156,I$9,FALSE))="","",(VLOOKUP($B36,'NatCon &amp; Metrics Backsheet'!$A$7:$AC$156,I$9,FALSE))),"")</f>
        <v/>
      </c>
    </row>
    <row r="37" spans="1:9" x14ac:dyDescent="0.3">
      <c r="A37" s="56">
        <v>19</v>
      </c>
      <c r="B37" s="49" t="str">
        <f t="shared" ca="1" si="5"/>
        <v>E08000033</v>
      </c>
      <c r="C37" s="50" t="str">
        <f ca="1">IFERROR(VLOOKUP($B37,'Org List'!$J$9:$K$488,2,0), "")</f>
        <v>Calderdale</v>
      </c>
      <c r="D37" s="61" t="str">
        <f ca="1">IFERROR(IF((VLOOKUP($B37,'NatCon &amp; Metrics Backsheet'!$A$7:$AC$156,D$9,FALSE))="","",(VLOOKUP($B37,'NatCon &amp; Metrics Backsheet'!$A$7:$AC$156,D$9,FALSE))),"")</f>
        <v>Yes</v>
      </c>
      <c r="E37" s="62" t="str">
        <f ca="1">IFERROR(IF((VLOOKUP($B37,'NatCon &amp; Metrics Backsheet'!$A$7:$AC$156,E$9,FALSE))="","",(VLOOKUP($B37,'NatCon &amp; Metrics Backsheet'!$A$7:$AC$156,E$9,FALSE))),"")</f>
        <v>Yes</v>
      </c>
      <c r="F37" s="62" t="str">
        <f ca="1">IFERROR(IF((VLOOKUP($B37,'NatCon &amp; Metrics Backsheet'!$A$7:$AC$156,F$9,FALSE))="","",(VLOOKUP($B37,'NatCon &amp; Metrics Backsheet'!$A$7:$AC$156,F$9,FALSE))),"")</f>
        <v>Yes</v>
      </c>
      <c r="G37" s="63" t="str">
        <f ca="1">IFERROR(IF((VLOOKUP($B37,'NatCon &amp; Metrics Backsheet'!$A$7:$AC$156,G$9,FALSE))="","",(VLOOKUP($B37,'NatCon &amp; Metrics Backsheet'!$A$7:$AC$156,G$9,FALSE))),"")</f>
        <v>Yes</v>
      </c>
      <c r="H37" s="54" t="str">
        <f ca="1">IFERROR(IF((VLOOKUP($B37,'NatCon &amp; Metrics Backsheet'!$A$7:$AC$156,H$9,FALSE))="","",(VLOOKUP($B37,'NatCon &amp; Metrics Backsheet'!$A$7:$AC$156,H$9,FALSE))),"")</f>
        <v>Yes</v>
      </c>
      <c r="I37" s="79" t="str">
        <f ca="1">IFERROR(IF((VLOOKUP($B37,'NatCon &amp; Metrics Backsheet'!$A$7:$AC$156,I$9,FALSE))="","",(VLOOKUP($B37,'NatCon &amp; Metrics Backsheet'!$A$7:$AC$156,I$9,FALSE))),"")</f>
        <v/>
      </c>
    </row>
    <row r="38" spans="1:9" x14ac:dyDescent="0.3">
      <c r="A38" s="56">
        <v>20</v>
      </c>
      <c r="B38" s="49" t="str">
        <f t="shared" ca="1" si="5"/>
        <v>E10000003</v>
      </c>
      <c r="C38" s="50" t="str">
        <f ca="1">IFERROR(VLOOKUP($B38,'Org List'!$J$9:$K$488,2,0), "")</f>
        <v>Cambridgeshire</v>
      </c>
      <c r="D38" s="61" t="str">
        <f ca="1">IFERROR(IF((VLOOKUP($B38,'NatCon &amp; Metrics Backsheet'!$A$7:$AC$156,D$9,FALSE))="","",(VLOOKUP($B38,'NatCon &amp; Metrics Backsheet'!$A$7:$AC$156,D$9,FALSE))),"")</f>
        <v>Yes</v>
      </c>
      <c r="E38" s="62" t="str">
        <f ca="1">IFERROR(IF((VLOOKUP($B38,'NatCon &amp; Metrics Backsheet'!$A$7:$AC$156,E$9,FALSE))="","",(VLOOKUP($B38,'NatCon &amp; Metrics Backsheet'!$A$7:$AC$156,E$9,FALSE))),"")</f>
        <v>Yes</v>
      </c>
      <c r="F38" s="62" t="str">
        <f ca="1">IFERROR(IF((VLOOKUP($B38,'NatCon &amp; Metrics Backsheet'!$A$7:$AC$156,F$9,FALSE))="","",(VLOOKUP($B38,'NatCon &amp; Metrics Backsheet'!$A$7:$AC$156,F$9,FALSE))),"")</f>
        <v>Yes</v>
      </c>
      <c r="G38" s="63" t="str">
        <f ca="1">IFERROR(IF((VLOOKUP($B38,'NatCon &amp; Metrics Backsheet'!$A$7:$AC$156,G$9,FALSE))="","",(VLOOKUP($B38,'NatCon &amp; Metrics Backsheet'!$A$7:$AC$156,G$9,FALSE))),"")</f>
        <v>Yes</v>
      </c>
      <c r="H38" s="54" t="str">
        <f ca="1">IFERROR(IF((VLOOKUP($B38,'NatCon &amp; Metrics Backsheet'!$A$7:$AC$156,H$9,FALSE))="","",(VLOOKUP($B38,'NatCon &amp; Metrics Backsheet'!$A$7:$AC$156,H$9,FALSE))),"")</f>
        <v>Yes</v>
      </c>
      <c r="I38" s="79" t="str">
        <f ca="1">IFERROR(IF((VLOOKUP($B38,'NatCon &amp; Metrics Backsheet'!$A$7:$AC$156,I$9,FALSE))="","",(VLOOKUP($B38,'NatCon &amp; Metrics Backsheet'!$A$7:$AC$156,I$9,FALSE))),"")</f>
        <v/>
      </c>
    </row>
    <row r="39" spans="1:9" x14ac:dyDescent="0.3">
      <c r="A39" s="56">
        <v>21</v>
      </c>
      <c r="B39" s="49" t="str">
        <f t="shared" ca="1" si="5"/>
        <v>E09000007</v>
      </c>
      <c r="C39" s="50" t="str">
        <f ca="1">IFERROR(VLOOKUP($B39,'Org List'!$J$9:$K$488,2,0), "")</f>
        <v>Camden</v>
      </c>
      <c r="D39" s="61" t="str">
        <f ca="1">IFERROR(IF((VLOOKUP($B39,'NatCon &amp; Metrics Backsheet'!$A$7:$AC$156,D$9,FALSE))="","",(VLOOKUP($B39,'NatCon &amp; Metrics Backsheet'!$A$7:$AC$156,D$9,FALSE))),"")</f>
        <v>Yes</v>
      </c>
      <c r="E39" s="62" t="str">
        <f ca="1">IFERROR(IF((VLOOKUP($B39,'NatCon &amp; Metrics Backsheet'!$A$7:$AC$156,E$9,FALSE))="","",(VLOOKUP($B39,'NatCon &amp; Metrics Backsheet'!$A$7:$AC$156,E$9,FALSE))),"")</f>
        <v>Yes</v>
      </c>
      <c r="F39" s="62" t="str">
        <f ca="1">IFERROR(IF((VLOOKUP($B39,'NatCon &amp; Metrics Backsheet'!$A$7:$AC$156,F$9,FALSE))="","",(VLOOKUP($B39,'NatCon &amp; Metrics Backsheet'!$A$7:$AC$156,F$9,FALSE))),"")</f>
        <v>Yes</v>
      </c>
      <c r="G39" s="63" t="str">
        <f ca="1">IFERROR(IF((VLOOKUP($B39,'NatCon &amp; Metrics Backsheet'!$A$7:$AC$156,G$9,FALSE))="","",(VLOOKUP($B39,'NatCon &amp; Metrics Backsheet'!$A$7:$AC$156,G$9,FALSE))),"")</f>
        <v>Yes</v>
      </c>
      <c r="H39" s="54" t="str">
        <f ca="1">IFERROR(IF((VLOOKUP($B39,'NatCon &amp; Metrics Backsheet'!$A$7:$AC$156,H$9,FALSE))="","",(VLOOKUP($B39,'NatCon &amp; Metrics Backsheet'!$A$7:$AC$156,H$9,FALSE))),"")</f>
        <v>Yes</v>
      </c>
      <c r="I39" s="79" t="str">
        <f ca="1">IFERROR(IF((VLOOKUP($B39,'NatCon &amp; Metrics Backsheet'!$A$7:$AC$156,I$9,FALSE))="","",(VLOOKUP($B39,'NatCon &amp; Metrics Backsheet'!$A$7:$AC$156,I$9,FALSE))),"")</f>
        <v/>
      </c>
    </row>
    <row r="40" spans="1:9" x14ac:dyDescent="0.3">
      <c r="A40" s="56">
        <v>22</v>
      </c>
      <c r="B40" s="49" t="str">
        <f t="shared" ca="1" si="5"/>
        <v>E06000056</v>
      </c>
      <c r="C40" s="50" t="str">
        <f ca="1">IFERROR(VLOOKUP($B40,'Org List'!$J$9:$K$488,2,0), "")</f>
        <v>Central Bedfordshire</v>
      </c>
      <c r="D40" s="61" t="str">
        <f ca="1">IFERROR(IF((VLOOKUP($B40,'NatCon &amp; Metrics Backsheet'!$A$7:$AC$156,D$9,FALSE))="","",(VLOOKUP($B40,'NatCon &amp; Metrics Backsheet'!$A$7:$AC$156,D$9,FALSE))),"")</f>
        <v>Yes</v>
      </c>
      <c r="E40" s="62" t="str">
        <f ca="1">IFERROR(IF((VLOOKUP($B40,'NatCon &amp; Metrics Backsheet'!$A$7:$AC$156,E$9,FALSE))="","",(VLOOKUP($B40,'NatCon &amp; Metrics Backsheet'!$A$7:$AC$156,E$9,FALSE))),"")</f>
        <v>Yes</v>
      </c>
      <c r="F40" s="62" t="str">
        <f ca="1">IFERROR(IF((VLOOKUP($B40,'NatCon &amp; Metrics Backsheet'!$A$7:$AC$156,F$9,FALSE))="","",(VLOOKUP($B40,'NatCon &amp; Metrics Backsheet'!$A$7:$AC$156,F$9,FALSE))),"")</f>
        <v>Yes</v>
      </c>
      <c r="G40" s="63" t="str">
        <f ca="1">IFERROR(IF((VLOOKUP($B40,'NatCon &amp; Metrics Backsheet'!$A$7:$AC$156,G$9,FALSE))="","",(VLOOKUP($B40,'NatCon &amp; Metrics Backsheet'!$A$7:$AC$156,G$9,FALSE))),"")</f>
        <v>Yes</v>
      </c>
      <c r="H40" s="54" t="str">
        <f ca="1">IFERROR(IF((VLOOKUP($B40,'NatCon &amp; Metrics Backsheet'!$A$7:$AC$156,H$9,FALSE))="","",(VLOOKUP($B40,'NatCon &amp; Metrics Backsheet'!$A$7:$AC$156,H$9,FALSE))),"")</f>
        <v>Yes</v>
      </c>
      <c r="I40" s="79" t="str">
        <f ca="1">IFERROR(IF((VLOOKUP($B40,'NatCon &amp; Metrics Backsheet'!$A$7:$AC$156,I$9,FALSE))="","",(VLOOKUP($B40,'NatCon &amp; Metrics Backsheet'!$A$7:$AC$156,I$9,FALSE))),"")</f>
        <v/>
      </c>
    </row>
    <row r="41" spans="1:9" x14ac:dyDescent="0.3">
      <c r="A41" s="56">
        <v>23</v>
      </c>
      <c r="B41" s="49" t="str">
        <f t="shared" ca="1" si="5"/>
        <v>E06000049</v>
      </c>
      <c r="C41" s="50" t="str">
        <f ca="1">IFERROR(VLOOKUP($B41,'Org List'!$J$9:$K$488,2,0), "")</f>
        <v>Cheshire East</v>
      </c>
      <c r="D41" s="61" t="str">
        <f ca="1">IFERROR(IF((VLOOKUP($B41,'NatCon &amp; Metrics Backsheet'!$A$7:$AC$156,D$9,FALSE))="","",(VLOOKUP($B41,'NatCon &amp; Metrics Backsheet'!$A$7:$AC$156,D$9,FALSE))),"")</f>
        <v>Yes</v>
      </c>
      <c r="E41" s="62" t="str">
        <f ca="1">IFERROR(IF((VLOOKUP($B41,'NatCon &amp; Metrics Backsheet'!$A$7:$AC$156,E$9,FALSE))="","",(VLOOKUP($B41,'NatCon &amp; Metrics Backsheet'!$A$7:$AC$156,E$9,FALSE))),"")</f>
        <v>Yes</v>
      </c>
      <c r="F41" s="62" t="str">
        <f ca="1">IFERROR(IF((VLOOKUP($B41,'NatCon &amp; Metrics Backsheet'!$A$7:$AC$156,F$9,FALSE))="","",(VLOOKUP($B41,'NatCon &amp; Metrics Backsheet'!$A$7:$AC$156,F$9,FALSE))),"")</f>
        <v>Yes</v>
      </c>
      <c r="G41" s="63" t="str">
        <f ca="1">IFERROR(IF((VLOOKUP($B41,'NatCon &amp; Metrics Backsheet'!$A$7:$AC$156,G$9,FALSE))="","",(VLOOKUP($B41,'NatCon &amp; Metrics Backsheet'!$A$7:$AC$156,G$9,FALSE))),"")</f>
        <v>Yes</v>
      </c>
      <c r="H41" s="54" t="str">
        <f ca="1">IFERROR(IF((VLOOKUP($B41,'NatCon &amp; Metrics Backsheet'!$A$7:$AC$156,H$9,FALSE))="","",(VLOOKUP($B41,'NatCon &amp; Metrics Backsheet'!$A$7:$AC$156,H$9,FALSE))),"")</f>
        <v>Yes</v>
      </c>
      <c r="I41" s="79" t="str">
        <f ca="1">IFERROR(IF((VLOOKUP($B41,'NatCon &amp; Metrics Backsheet'!$A$7:$AC$156,I$9,FALSE))="","",(VLOOKUP($B41,'NatCon &amp; Metrics Backsheet'!$A$7:$AC$156,I$9,FALSE))),"")</f>
        <v/>
      </c>
    </row>
    <row r="42" spans="1:9" x14ac:dyDescent="0.3">
      <c r="A42" s="56">
        <v>24</v>
      </c>
      <c r="B42" s="49" t="str">
        <f t="shared" ca="1" si="5"/>
        <v>E06000050</v>
      </c>
      <c r="C42" s="50" t="str">
        <f ca="1">IFERROR(VLOOKUP($B42,'Org List'!$J$9:$K$488,2,0), "")</f>
        <v>Cheshire West and Chester</v>
      </c>
      <c r="D42" s="61" t="str">
        <f ca="1">IFERROR(IF((VLOOKUP($B42,'NatCon &amp; Metrics Backsheet'!$A$7:$AC$156,D$9,FALSE))="","",(VLOOKUP($B42,'NatCon &amp; Metrics Backsheet'!$A$7:$AC$156,D$9,FALSE))),"")</f>
        <v>Yes</v>
      </c>
      <c r="E42" s="62" t="str">
        <f ca="1">IFERROR(IF((VLOOKUP($B42,'NatCon &amp; Metrics Backsheet'!$A$7:$AC$156,E$9,FALSE))="","",(VLOOKUP($B42,'NatCon &amp; Metrics Backsheet'!$A$7:$AC$156,E$9,FALSE))),"")</f>
        <v>Yes</v>
      </c>
      <c r="F42" s="62" t="str">
        <f ca="1">IFERROR(IF((VLOOKUP($B42,'NatCon &amp; Metrics Backsheet'!$A$7:$AC$156,F$9,FALSE))="","",(VLOOKUP($B42,'NatCon &amp; Metrics Backsheet'!$A$7:$AC$156,F$9,FALSE))),"")</f>
        <v>Yes</v>
      </c>
      <c r="G42" s="63" t="str">
        <f ca="1">IFERROR(IF((VLOOKUP($B42,'NatCon &amp; Metrics Backsheet'!$A$7:$AC$156,G$9,FALSE))="","",(VLOOKUP($B42,'NatCon &amp; Metrics Backsheet'!$A$7:$AC$156,G$9,FALSE))),"")</f>
        <v>Yes</v>
      </c>
      <c r="H42" s="54" t="str">
        <f ca="1">IFERROR(IF((VLOOKUP($B42,'NatCon &amp; Metrics Backsheet'!$A$7:$AC$156,H$9,FALSE))="","",(VLOOKUP($B42,'NatCon &amp; Metrics Backsheet'!$A$7:$AC$156,H$9,FALSE))),"")</f>
        <v>Yes</v>
      </c>
      <c r="I42" s="79" t="str">
        <f ca="1">IFERROR(IF((VLOOKUP($B42,'NatCon &amp; Metrics Backsheet'!$A$7:$AC$156,I$9,FALSE))="","",(VLOOKUP($B42,'NatCon &amp; Metrics Backsheet'!$A$7:$AC$156,I$9,FALSE))),"")</f>
        <v/>
      </c>
    </row>
    <row r="43" spans="1:9" x14ac:dyDescent="0.3">
      <c r="A43" s="56">
        <v>25</v>
      </c>
      <c r="B43" s="49" t="str">
        <f t="shared" ca="1" si="5"/>
        <v>E09000001</v>
      </c>
      <c r="C43" s="50" t="str">
        <f ca="1">IFERROR(VLOOKUP($B43,'Org List'!$J$9:$K$488,2,0), "")</f>
        <v>City of London</v>
      </c>
      <c r="D43" s="61" t="str">
        <f ca="1">IFERROR(IF((VLOOKUP($B43,'NatCon &amp; Metrics Backsheet'!$A$7:$AC$156,D$9,FALSE))="","",(VLOOKUP($B43,'NatCon &amp; Metrics Backsheet'!$A$7:$AC$156,D$9,FALSE))),"")</f>
        <v>Yes</v>
      </c>
      <c r="E43" s="62" t="str">
        <f ca="1">IFERROR(IF((VLOOKUP($B43,'NatCon &amp; Metrics Backsheet'!$A$7:$AC$156,E$9,FALSE))="","",(VLOOKUP($B43,'NatCon &amp; Metrics Backsheet'!$A$7:$AC$156,E$9,FALSE))),"")</f>
        <v>Yes</v>
      </c>
      <c r="F43" s="62" t="str">
        <f ca="1">IFERROR(IF((VLOOKUP($B43,'NatCon &amp; Metrics Backsheet'!$A$7:$AC$156,F$9,FALSE))="","",(VLOOKUP($B43,'NatCon &amp; Metrics Backsheet'!$A$7:$AC$156,F$9,FALSE))),"")</f>
        <v>Yes</v>
      </c>
      <c r="G43" s="63" t="str">
        <f ca="1">IFERROR(IF((VLOOKUP($B43,'NatCon &amp; Metrics Backsheet'!$A$7:$AC$156,G$9,FALSE))="","",(VLOOKUP($B43,'NatCon &amp; Metrics Backsheet'!$A$7:$AC$156,G$9,FALSE))),"")</f>
        <v>Yes</v>
      </c>
      <c r="H43" s="54" t="str">
        <f ca="1">IFERROR(IF((VLOOKUP($B43,'NatCon &amp; Metrics Backsheet'!$A$7:$AC$156,H$9,FALSE))="","",(VLOOKUP($B43,'NatCon &amp; Metrics Backsheet'!$A$7:$AC$156,H$9,FALSE))),"")</f>
        <v>Yes</v>
      </c>
      <c r="I43" s="79" t="str">
        <f ca="1">IFERROR(IF((VLOOKUP($B43,'NatCon &amp; Metrics Backsheet'!$A$7:$AC$156,I$9,FALSE))="","",(VLOOKUP($B43,'NatCon &amp; Metrics Backsheet'!$A$7:$AC$156,I$9,FALSE))),"")</f>
        <v/>
      </c>
    </row>
    <row r="44" spans="1:9" x14ac:dyDescent="0.3">
      <c r="A44" s="56">
        <v>26</v>
      </c>
      <c r="B44" s="49" t="str">
        <f t="shared" ca="1" si="5"/>
        <v>E06000052</v>
      </c>
      <c r="C44" s="50" t="str">
        <f ca="1">IFERROR(VLOOKUP($B44,'Org List'!$J$9:$K$488,2,0), "")</f>
        <v>Cornwall &amp; Scilly</v>
      </c>
      <c r="D44" s="61" t="str">
        <f ca="1">IFERROR(IF((VLOOKUP($B44,'NatCon &amp; Metrics Backsheet'!$A$7:$AC$156,D$9,FALSE))="","",(VLOOKUP($B44,'NatCon &amp; Metrics Backsheet'!$A$7:$AC$156,D$9,FALSE))),"")</f>
        <v>Yes</v>
      </c>
      <c r="E44" s="62" t="str">
        <f ca="1">IFERROR(IF((VLOOKUP($B44,'NatCon &amp; Metrics Backsheet'!$A$7:$AC$156,E$9,FALSE))="","",(VLOOKUP($B44,'NatCon &amp; Metrics Backsheet'!$A$7:$AC$156,E$9,FALSE))),"")</f>
        <v>Yes</v>
      </c>
      <c r="F44" s="62" t="str">
        <f ca="1">IFERROR(IF((VLOOKUP($B44,'NatCon &amp; Metrics Backsheet'!$A$7:$AC$156,F$9,FALSE))="","",(VLOOKUP($B44,'NatCon &amp; Metrics Backsheet'!$A$7:$AC$156,F$9,FALSE))),"")</f>
        <v>Yes</v>
      </c>
      <c r="G44" s="63" t="str">
        <f ca="1">IFERROR(IF((VLOOKUP($B44,'NatCon &amp; Metrics Backsheet'!$A$7:$AC$156,G$9,FALSE))="","",(VLOOKUP($B44,'NatCon &amp; Metrics Backsheet'!$A$7:$AC$156,G$9,FALSE))),"")</f>
        <v>Yes</v>
      </c>
      <c r="H44" s="54" t="str">
        <f ca="1">IFERROR(IF((VLOOKUP($B44,'NatCon &amp; Metrics Backsheet'!$A$7:$AC$156,H$9,FALSE))="","",(VLOOKUP($B44,'NatCon &amp; Metrics Backsheet'!$A$7:$AC$156,H$9,FALSE))),"")</f>
        <v>Yes</v>
      </c>
      <c r="I44" s="79" t="str">
        <f ca="1">IFERROR(IF((VLOOKUP($B44,'NatCon &amp; Metrics Backsheet'!$A$7:$AC$156,I$9,FALSE))="","",(VLOOKUP($B44,'NatCon &amp; Metrics Backsheet'!$A$7:$AC$156,I$9,FALSE))),"")</f>
        <v/>
      </c>
    </row>
    <row r="45" spans="1:9" x14ac:dyDescent="0.3">
      <c r="A45" s="56">
        <v>27</v>
      </c>
      <c r="B45" s="49" t="str">
        <f t="shared" ca="1" si="5"/>
        <v>E06000047</v>
      </c>
      <c r="C45" s="50" t="str">
        <f ca="1">IFERROR(VLOOKUP($B45,'Org List'!$J$9:$K$488,2,0), "")</f>
        <v>County Durham</v>
      </c>
      <c r="D45" s="61" t="str">
        <f ca="1">IFERROR(IF((VLOOKUP($B45,'NatCon &amp; Metrics Backsheet'!$A$7:$AC$156,D$9,FALSE))="","",(VLOOKUP($B45,'NatCon &amp; Metrics Backsheet'!$A$7:$AC$156,D$9,FALSE))),"")</f>
        <v>Yes</v>
      </c>
      <c r="E45" s="62" t="str">
        <f ca="1">IFERROR(IF((VLOOKUP($B45,'NatCon &amp; Metrics Backsheet'!$A$7:$AC$156,E$9,FALSE))="","",(VLOOKUP($B45,'NatCon &amp; Metrics Backsheet'!$A$7:$AC$156,E$9,FALSE))),"")</f>
        <v>Yes</v>
      </c>
      <c r="F45" s="62" t="str">
        <f ca="1">IFERROR(IF((VLOOKUP($B45,'NatCon &amp; Metrics Backsheet'!$A$7:$AC$156,F$9,FALSE))="","",(VLOOKUP($B45,'NatCon &amp; Metrics Backsheet'!$A$7:$AC$156,F$9,FALSE))),"")</f>
        <v>Yes</v>
      </c>
      <c r="G45" s="63" t="str">
        <f ca="1">IFERROR(IF((VLOOKUP($B45,'NatCon &amp; Metrics Backsheet'!$A$7:$AC$156,G$9,FALSE))="","",(VLOOKUP($B45,'NatCon &amp; Metrics Backsheet'!$A$7:$AC$156,G$9,FALSE))),"")</f>
        <v>Yes</v>
      </c>
      <c r="H45" s="54" t="str">
        <f ca="1">IFERROR(IF((VLOOKUP($B45,'NatCon &amp; Metrics Backsheet'!$A$7:$AC$156,H$9,FALSE))="","",(VLOOKUP($B45,'NatCon &amp; Metrics Backsheet'!$A$7:$AC$156,H$9,FALSE))),"")</f>
        <v>Yes</v>
      </c>
      <c r="I45" s="79" t="str">
        <f ca="1">IFERROR(IF((VLOOKUP($B45,'NatCon &amp; Metrics Backsheet'!$A$7:$AC$156,I$9,FALSE))="","",(VLOOKUP($B45,'NatCon &amp; Metrics Backsheet'!$A$7:$AC$156,I$9,FALSE))),"")</f>
        <v/>
      </c>
    </row>
    <row r="46" spans="1:9" x14ac:dyDescent="0.3">
      <c r="A46" s="56">
        <v>28</v>
      </c>
      <c r="B46" s="49" t="str">
        <f t="shared" ca="1" si="5"/>
        <v>E08000026</v>
      </c>
      <c r="C46" s="50" t="str">
        <f ca="1">IFERROR(VLOOKUP($B46,'Org List'!$J$9:$K$488,2,0), "")</f>
        <v>Coventry</v>
      </c>
      <c r="D46" s="61" t="str">
        <f ca="1">IFERROR(IF((VLOOKUP($B46,'NatCon &amp; Metrics Backsheet'!$A$7:$AC$156,D$9,FALSE))="","",(VLOOKUP($B46,'NatCon &amp; Metrics Backsheet'!$A$7:$AC$156,D$9,FALSE))),"")</f>
        <v>Yes</v>
      </c>
      <c r="E46" s="62" t="str">
        <f ca="1">IFERROR(IF((VLOOKUP($B46,'NatCon &amp; Metrics Backsheet'!$A$7:$AC$156,E$9,FALSE))="","",(VLOOKUP($B46,'NatCon &amp; Metrics Backsheet'!$A$7:$AC$156,E$9,FALSE))),"")</f>
        <v>Yes</v>
      </c>
      <c r="F46" s="62" t="str">
        <f ca="1">IFERROR(IF((VLOOKUP($B46,'NatCon &amp; Metrics Backsheet'!$A$7:$AC$156,F$9,FALSE))="","",(VLOOKUP($B46,'NatCon &amp; Metrics Backsheet'!$A$7:$AC$156,F$9,FALSE))),"")</f>
        <v>Yes</v>
      </c>
      <c r="G46" s="63" t="str">
        <f ca="1">IFERROR(IF((VLOOKUP($B46,'NatCon &amp; Metrics Backsheet'!$A$7:$AC$156,G$9,FALSE))="","",(VLOOKUP($B46,'NatCon &amp; Metrics Backsheet'!$A$7:$AC$156,G$9,FALSE))),"")</f>
        <v>Yes</v>
      </c>
      <c r="H46" s="54" t="str">
        <f ca="1">IFERROR(IF((VLOOKUP($B46,'NatCon &amp; Metrics Backsheet'!$A$7:$AC$156,H$9,FALSE))="","",(VLOOKUP($B46,'NatCon &amp; Metrics Backsheet'!$A$7:$AC$156,H$9,FALSE))),"")</f>
        <v>Yes</v>
      </c>
      <c r="I46" s="79" t="str">
        <f ca="1">IFERROR(IF((VLOOKUP($B46,'NatCon &amp; Metrics Backsheet'!$A$7:$AC$156,I$9,FALSE))="","",(VLOOKUP($B46,'NatCon &amp; Metrics Backsheet'!$A$7:$AC$156,I$9,FALSE))),"")</f>
        <v/>
      </c>
    </row>
    <row r="47" spans="1:9" x14ac:dyDescent="0.3">
      <c r="A47" s="56">
        <v>29</v>
      </c>
      <c r="B47" s="49" t="str">
        <f t="shared" ca="1" si="5"/>
        <v>E09000008</v>
      </c>
      <c r="C47" s="50" t="str">
        <f ca="1">IFERROR(VLOOKUP($B47,'Org List'!$J$9:$K$488,2,0), "")</f>
        <v>Croydon</v>
      </c>
      <c r="D47" s="61" t="str">
        <f ca="1">IFERROR(IF((VLOOKUP($B47,'NatCon &amp; Metrics Backsheet'!$A$7:$AC$156,D$9,FALSE))="","",(VLOOKUP($B47,'NatCon &amp; Metrics Backsheet'!$A$7:$AC$156,D$9,FALSE))),"")</f>
        <v>Yes</v>
      </c>
      <c r="E47" s="62" t="str">
        <f ca="1">IFERROR(IF((VLOOKUP($B47,'NatCon &amp; Metrics Backsheet'!$A$7:$AC$156,E$9,FALSE))="","",(VLOOKUP($B47,'NatCon &amp; Metrics Backsheet'!$A$7:$AC$156,E$9,FALSE))),"")</f>
        <v>Yes</v>
      </c>
      <c r="F47" s="62" t="str">
        <f ca="1">IFERROR(IF((VLOOKUP($B47,'NatCon &amp; Metrics Backsheet'!$A$7:$AC$156,F$9,FALSE))="","",(VLOOKUP($B47,'NatCon &amp; Metrics Backsheet'!$A$7:$AC$156,F$9,FALSE))),"")</f>
        <v>Yes</v>
      </c>
      <c r="G47" s="63" t="str">
        <f ca="1">IFERROR(IF((VLOOKUP($B47,'NatCon &amp; Metrics Backsheet'!$A$7:$AC$156,G$9,FALSE))="","",(VLOOKUP($B47,'NatCon &amp; Metrics Backsheet'!$A$7:$AC$156,G$9,FALSE))),"")</f>
        <v>Yes</v>
      </c>
      <c r="H47" s="54" t="str">
        <f ca="1">IFERROR(IF((VLOOKUP($B47,'NatCon &amp; Metrics Backsheet'!$A$7:$AC$156,H$9,FALSE))="","",(VLOOKUP($B47,'NatCon &amp; Metrics Backsheet'!$A$7:$AC$156,H$9,FALSE))),"")</f>
        <v>Yes</v>
      </c>
      <c r="I47" s="79" t="str">
        <f ca="1">IFERROR(IF((VLOOKUP($B47,'NatCon &amp; Metrics Backsheet'!$A$7:$AC$156,I$9,FALSE))="","",(VLOOKUP($B47,'NatCon &amp; Metrics Backsheet'!$A$7:$AC$156,I$9,FALSE))),"")</f>
        <v/>
      </c>
    </row>
    <row r="48" spans="1:9" x14ac:dyDescent="0.3">
      <c r="A48" s="56">
        <v>30</v>
      </c>
      <c r="B48" s="49" t="str">
        <f t="shared" ca="1" si="5"/>
        <v>E10000006</v>
      </c>
      <c r="C48" s="50" t="str">
        <f ca="1">IFERROR(VLOOKUP($B48,'Org List'!$J$9:$K$488,2,0), "")</f>
        <v>Cumbria</v>
      </c>
      <c r="D48" s="61" t="str">
        <f ca="1">IFERROR(IF((VLOOKUP($B48,'NatCon &amp; Metrics Backsheet'!$A$7:$AC$156,D$9,FALSE))="","",(VLOOKUP($B48,'NatCon &amp; Metrics Backsheet'!$A$7:$AC$156,D$9,FALSE))),"")</f>
        <v>Yes</v>
      </c>
      <c r="E48" s="62" t="str">
        <f ca="1">IFERROR(IF((VLOOKUP($B48,'NatCon &amp; Metrics Backsheet'!$A$7:$AC$156,E$9,FALSE))="","",(VLOOKUP($B48,'NatCon &amp; Metrics Backsheet'!$A$7:$AC$156,E$9,FALSE))),"")</f>
        <v>Yes</v>
      </c>
      <c r="F48" s="62" t="str">
        <f ca="1">IFERROR(IF((VLOOKUP($B48,'NatCon &amp; Metrics Backsheet'!$A$7:$AC$156,F$9,FALSE))="","",(VLOOKUP($B48,'NatCon &amp; Metrics Backsheet'!$A$7:$AC$156,F$9,FALSE))),"")</f>
        <v>Yes</v>
      </c>
      <c r="G48" s="63" t="str">
        <f ca="1">IFERROR(IF((VLOOKUP($B48,'NatCon &amp; Metrics Backsheet'!$A$7:$AC$156,G$9,FALSE))="","",(VLOOKUP($B48,'NatCon &amp; Metrics Backsheet'!$A$7:$AC$156,G$9,FALSE))),"")</f>
        <v>Yes</v>
      </c>
      <c r="H48" s="54" t="str">
        <f ca="1">IFERROR(IF((VLOOKUP($B48,'NatCon &amp; Metrics Backsheet'!$A$7:$AC$156,H$9,FALSE))="","",(VLOOKUP($B48,'NatCon &amp; Metrics Backsheet'!$A$7:$AC$156,H$9,FALSE))),"")</f>
        <v>Yes</v>
      </c>
      <c r="I48" s="79" t="str">
        <f ca="1">IFERROR(IF((VLOOKUP($B48,'NatCon &amp; Metrics Backsheet'!$A$7:$AC$156,I$9,FALSE))="","",(VLOOKUP($B48,'NatCon &amp; Metrics Backsheet'!$A$7:$AC$156,I$9,FALSE))),"")</f>
        <v/>
      </c>
    </row>
    <row r="49" spans="1:9" x14ac:dyDescent="0.3">
      <c r="A49" s="56">
        <v>31</v>
      </c>
      <c r="B49" s="49" t="str">
        <f t="shared" ca="1" si="5"/>
        <v>E06000005</v>
      </c>
      <c r="C49" s="50" t="str">
        <f ca="1">IFERROR(VLOOKUP($B49,'Org List'!$J$9:$K$488,2,0), "")</f>
        <v>Darlington</v>
      </c>
      <c r="D49" s="61" t="str">
        <f ca="1">IFERROR(IF((VLOOKUP($B49,'NatCon &amp; Metrics Backsheet'!$A$7:$AC$156,D$9,FALSE))="","",(VLOOKUP($B49,'NatCon &amp; Metrics Backsheet'!$A$7:$AC$156,D$9,FALSE))),"")</f>
        <v>Yes</v>
      </c>
      <c r="E49" s="62" t="str">
        <f ca="1">IFERROR(IF((VLOOKUP($B49,'NatCon &amp; Metrics Backsheet'!$A$7:$AC$156,E$9,FALSE))="","",(VLOOKUP($B49,'NatCon &amp; Metrics Backsheet'!$A$7:$AC$156,E$9,FALSE))),"")</f>
        <v>Yes</v>
      </c>
      <c r="F49" s="62" t="str">
        <f ca="1">IFERROR(IF((VLOOKUP($B49,'NatCon &amp; Metrics Backsheet'!$A$7:$AC$156,F$9,FALSE))="","",(VLOOKUP($B49,'NatCon &amp; Metrics Backsheet'!$A$7:$AC$156,F$9,FALSE))),"")</f>
        <v>Yes</v>
      </c>
      <c r="G49" s="63" t="str">
        <f ca="1">IFERROR(IF((VLOOKUP($B49,'NatCon &amp; Metrics Backsheet'!$A$7:$AC$156,G$9,FALSE))="","",(VLOOKUP($B49,'NatCon &amp; Metrics Backsheet'!$A$7:$AC$156,G$9,FALSE))),"")</f>
        <v>Yes</v>
      </c>
      <c r="H49" s="54" t="str">
        <f ca="1">IFERROR(IF((VLOOKUP($B49,'NatCon &amp; Metrics Backsheet'!$A$7:$AC$156,H$9,FALSE))="","",(VLOOKUP($B49,'NatCon &amp; Metrics Backsheet'!$A$7:$AC$156,H$9,FALSE))),"")</f>
        <v>Yes</v>
      </c>
      <c r="I49" s="79" t="str">
        <f ca="1">IFERROR(IF((VLOOKUP($B49,'NatCon &amp; Metrics Backsheet'!$A$7:$AC$156,I$9,FALSE))="","",(VLOOKUP($B49,'NatCon &amp; Metrics Backsheet'!$A$7:$AC$156,I$9,FALSE))),"")</f>
        <v/>
      </c>
    </row>
    <row r="50" spans="1:9" x14ac:dyDescent="0.3">
      <c r="A50" s="56">
        <v>32</v>
      </c>
      <c r="B50" s="49" t="str">
        <f t="shared" ca="1" si="5"/>
        <v>E06000015</v>
      </c>
      <c r="C50" s="50" t="str">
        <f ca="1">IFERROR(VLOOKUP($B50,'Org List'!$J$9:$K$488,2,0), "")</f>
        <v>Derby</v>
      </c>
      <c r="D50" s="61" t="str">
        <f ca="1">IFERROR(IF((VLOOKUP($B50,'NatCon &amp; Metrics Backsheet'!$A$7:$AC$156,D$9,FALSE))="","",(VLOOKUP($B50,'NatCon &amp; Metrics Backsheet'!$A$7:$AC$156,D$9,FALSE))),"")</f>
        <v>Yes</v>
      </c>
      <c r="E50" s="62" t="str">
        <f ca="1">IFERROR(IF((VLOOKUP($B50,'NatCon &amp; Metrics Backsheet'!$A$7:$AC$156,E$9,FALSE))="","",(VLOOKUP($B50,'NatCon &amp; Metrics Backsheet'!$A$7:$AC$156,E$9,FALSE))),"")</f>
        <v>Yes</v>
      </c>
      <c r="F50" s="62" t="str">
        <f ca="1">IFERROR(IF((VLOOKUP($B50,'NatCon &amp; Metrics Backsheet'!$A$7:$AC$156,F$9,FALSE))="","",(VLOOKUP($B50,'NatCon &amp; Metrics Backsheet'!$A$7:$AC$156,F$9,FALSE))),"")</f>
        <v>Yes</v>
      </c>
      <c r="G50" s="63" t="str">
        <f ca="1">IFERROR(IF((VLOOKUP($B50,'NatCon &amp; Metrics Backsheet'!$A$7:$AC$156,G$9,FALSE))="","",(VLOOKUP($B50,'NatCon &amp; Metrics Backsheet'!$A$7:$AC$156,G$9,FALSE))),"")</f>
        <v>Yes</v>
      </c>
      <c r="H50" s="54" t="str">
        <f ca="1">IFERROR(IF((VLOOKUP($B50,'NatCon &amp; Metrics Backsheet'!$A$7:$AC$156,H$9,FALSE))="","",(VLOOKUP($B50,'NatCon &amp; Metrics Backsheet'!$A$7:$AC$156,H$9,FALSE))),"")</f>
        <v>Yes</v>
      </c>
      <c r="I50" s="79" t="str">
        <f ca="1">IFERROR(IF((VLOOKUP($B50,'NatCon &amp; Metrics Backsheet'!$A$7:$AC$156,I$9,FALSE))="","",(VLOOKUP($B50,'NatCon &amp; Metrics Backsheet'!$A$7:$AC$156,I$9,FALSE))),"")</f>
        <v/>
      </c>
    </row>
    <row r="51" spans="1:9" x14ac:dyDescent="0.3">
      <c r="A51" s="56">
        <v>33</v>
      </c>
      <c r="B51" s="49" t="str">
        <f t="shared" ca="1" si="5"/>
        <v>E10000007</v>
      </c>
      <c r="C51" s="50" t="str">
        <f ca="1">IFERROR(VLOOKUP($B51,'Org List'!$J$9:$K$488,2,0), "")</f>
        <v>Derbyshire</v>
      </c>
      <c r="D51" s="61" t="str">
        <f ca="1">IFERROR(IF((VLOOKUP($B51,'NatCon &amp; Metrics Backsheet'!$A$7:$AC$156,D$9,FALSE))="","",(VLOOKUP($B51,'NatCon &amp; Metrics Backsheet'!$A$7:$AC$156,D$9,FALSE))),"")</f>
        <v>Yes</v>
      </c>
      <c r="E51" s="62" t="str">
        <f ca="1">IFERROR(IF((VLOOKUP($B51,'NatCon &amp; Metrics Backsheet'!$A$7:$AC$156,E$9,FALSE))="","",(VLOOKUP($B51,'NatCon &amp; Metrics Backsheet'!$A$7:$AC$156,E$9,FALSE))),"")</f>
        <v>Yes</v>
      </c>
      <c r="F51" s="62" t="str">
        <f ca="1">IFERROR(IF((VLOOKUP($B51,'NatCon &amp; Metrics Backsheet'!$A$7:$AC$156,F$9,FALSE))="","",(VLOOKUP($B51,'NatCon &amp; Metrics Backsheet'!$A$7:$AC$156,F$9,FALSE))),"")</f>
        <v>Yes</v>
      </c>
      <c r="G51" s="63" t="str">
        <f ca="1">IFERROR(IF((VLOOKUP($B51,'NatCon &amp; Metrics Backsheet'!$A$7:$AC$156,G$9,FALSE))="","",(VLOOKUP($B51,'NatCon &amp; Metrics Backsheet'!$A$7:$AC$156,G$9,FALSE))),"")</f>
        <v>Yes</v>
      </c>
      <c r="H51" s="54" t="str">
        <f ca="1">IFERROR(IF((VLOOKUP($B51,'NatCon &amp; Metrics Backsheet'!$A$7:$AC$156,H$9,FALSE))="","",(VLOOKUP($B51,'NatCon &amp; Metrics Backsheet'!$A$7:$AC$156,H$9,FALSE))),"")</f>
        <v>Yes</v>
      </c>
      <c r="I51" s="79" t="str">
        <f ca="1">IFERROR(IF((VLOOKUP($B51,'NatCon &amp; Metrics Backsheet'!$A$7:$AC$156,I$9,FALSE))="","",(VLOOKUP($B51,'NatCon &amp; Metrics Backsheet'!$A$7:$AC$156,I$9,FALSE))),"")</f>
        <v/>
      </c>
    </row>
    <row r="52" spans="1:9" x14ac:dyDescent="0.3">
      <c r="A52" s="56">
        <v>34</v>
      </c>
      <c r="B52" s="49" t="str">
        <f t="shared" ca="1" si="5"/>
        <v>E10000008</v>
      </c>
      <c r="C52" s="50" t="str">
        <f ca="1">IFERROR(VLOOKUP($B52,'Org List'!$J$9:$K$488,2,0), "")</f>
        <v>Devon</v>
      </c>
      <c r="D52" s="61" t="str">
        <f ca="1">IFERROR(IF((VLOOKUP($B52,'NatCon &amp; Metrics Backsheet'!$A$7:$AC$156,D$9,FALSE))="","",(VLOOKUP($B52,'NatCon &amp; Metrics Backsheet'!$A$7:$AC$156,D$9,FALSE))),"")</f>
        <v>Yes</v>
      </c>
      <c r="E52" s="62" t="str">
        <f ca="1">IFERROR(IF((VLOOKUP($B52,'NatCon &amp; Metrics Backsheet'!$A$7:$AC$156,E$9,FALSE))="","",(VLOOKUP($B52,'NatCon &amp; Metrics Backsheet'!$A$7:$AC$156,E$9,FALSE))),"")</f>
        <v>Yes</v>
      </c>
      <c r="F52" s="62" t="str">
        <f ca="1">IFERROR(IF((VLOOKUP($B52,'NatCon &amp; Metrics Backsheet'!$A$7:$AC$156,F$9,FALSE))="","",(VLOOKUP($B52,'NatCon &amp; Metrics Backsheet'!$A$7:$AC$156,F$9,FALSE))),"")</f>
        <v>Yes</v>
      </c>
      <c r="G52" s="63" t="str">
        <f ca="1">IFERROR(IF((VLOOKUP($B52,'NatCon &amp; Metrics Backsheet'!$A$7:$AC$156,G$9,FALSE))="","",(VLOOKUP($B52,'NatCon &amp; Metrics Backsheet'!$A$7:$AC$156,G$9,FALSE))),"")</f>
        <v>Yes</v>
      </c>
      <c r="H52" s="54" t="str">
        <f ca="1">IFERROR(IF((VLOOKUP($B52,'NatCon &amp; Metrics Backsheet'!$A$7:$AC$156,H$9,FALSE))="","",(VLOOKUP($B52,'NatCon &amp; Metrics Backsheet'!$A$7:$AC$156,H$9,FALSE))),"")</f>
        <v>Yes</v>
      </c>
      <c r="I52" s="79" t="str">
        <f ca="1">IFERROR(IF((VLOOKUP($B52,'NatCon &amp; Metrics Backsheet'!$A$7:$AC$156,I$9,FALSE))="","",(VLOOKUP($B52,'NatCon &amp; Metrics Backsheet'!$A$7:$AC$156,I$9,FALSE))),"")</f>
        <v/>
      </c>
    </row>
    <row r="53" spans="1:9" x14ac:dyDescent="0.3">
      <c r="A53" s="56">
        <v>35</v>
      </c>
      <c r="B53" s="49" t="str">
        <f t="shared" ca="1" si="5"/>
        <v>E08000017</v>
      </c>
      <c r="C53" s="50" t="str">
        <f ca="1">IFERROR(VLOOKUP($B53,'Org List'!$J$9:$K$488,2,0), "")</f>
        <v>Doncaster</v>
      </c>
      <c r="D53" s="61" t="str">
        <f ca="1">IFERROR(IF((VLOOKUP($B53,'NatCon &amp; Metrics Backsheet'!$A$7:$AC$156,D$9,FALSE))="","",(VLOOKUP($B53,'NatCon &amp; Metrics Backsheet'!$A$7:$AC$156,D$9,FALSE))),"")</f>
        <v>Yes</v>
      </c>
      <c r="E53" s="62" t="str">
        <f ca="1">IFERROR(IF((VLOOKUP($B53,'NatCon &amp; Metrics Backsheet'!$A$7:$AC$156,E$9,FALSE))="","",(VLOOKUP($B53,'NatCon &amp; Metrics Backsheet'!$A$7:$AC$156,E$9,FALSE))),"")</f>
        <v>Yes</v>
      </c>
      <c r="F53" s="62" t="str">
        <f ca="1">IFERROR(IF((VLOOKUP($B53,'NatCon &amp; Metrics Backsheet'!$A$7:$AC$156,F$9,FALSE))="","",(VLOOKUP($B53,'NatCon &amp; Metrics Backsheet'!$A$7:$AC$156,F$9,FALSE))),"")</f>
        <v>Yes</v>
      </c>
      <c r="G53" s="63" t="str">
        <f ca="1">IFERROR(IF((VLOOKUP($B53,'NatCon &amp; Metrics Backsheet'!$A$7:$AC$156,G$9,FALSE))="","",(VLOOKUP($B53,'NatCon &amp; Metrics Backsheet'!$A$7:$AC$156,G$9,FALSE))),"")</f>
        <v>Yes</v>
      </c>
      <c r="H53" s="54" t="str">
        <f ca="1">IFERROR(IF((VLOOKUP($B53,'NatCon &amp; Metrics Backsheet'!$A$7:$AC$156,H$9,FALSE))="","",(VLOOKUP($B53,'NatCon &amp; Metrics Backsheet'!$A$7:$AC$156,H$9,FALSE))),"")</f>
        <v>Yes</v>
      </c>
      <c r="I53" s="79" t="str">
        <f ca="1">IFERROR(IF((VLOOKUP($B53,'NatCon &amp; Metrics Backsheet'!$A$7:$AC$156,I$9,FALSE))="","",(VLOOKUP($B53,'NatCon &amp; Metrics Backsheet'!$A$7:$AC$156,I$9,FALSE))),"")</f>
        <v/>
      </c>
    </row>
    <row r="54" spans="1:9" x14ac:dyDescent="0.3">
      <c r="A54" s="56">
        <v>36</v>
      </c>
      <c r="B54" s="49" t="str">
        <f t="shared" ca="1" si="5"/>
        <v>E10000009</v>
      </c>
      <c r="C54" s="50" t="str">
        <f ca="1">IFERROR(VLOOKUP($B54,'Org List'!$J$9:$K$488,2,0), "")</f>
        <v>Dorset</v>
      </c>
      <c r="D54" s="61" t="str">
        <f ca="1">IFERROR(IF((VLOOKUP($B54,'NatCon &amp; Metrics Backsheet'!$A$7:$AC$156,D$9,FALSE))="","",(VLOOKUP($B54,'NatCon &amp; Metrics Backsheet'!$A$7:$AC$156,D$9,FALSE))),"")</f>
        <v>Yes</v>
      </c>
      <c r="E54" s="62" t="str">
        <f ca="1">IFERROR(IF((VLOOKUP($B54,'NatCon &amp; Metrics Backsheet'!$A$7:$AC$156,E$9,FALSE))="","",(VLOOKUP($B54,'NatCon &amp; Metrics Backsheet'!$A$7:$AC$156,E$9,FALSE))),"")</f>
        <v>Yes</v>
      </c>
      <c r="F54" s="62" t="str">
        <f ca="1">IFERROR(IF((VLOOKUP($B54,'NatCon &amp; Metrics Backsheet'!$A$7:$AC$156,F$9,FALSE))="","",(VLOOKUP($B54,'NatCon &amp; Metrics Backsheet'!$A$7:$AC$156,F$9,FALSE))),"")</f>
        <v>Yes</v>
      </c>
      <c r="G54" s="63" t="str">
        <f ca="1">IFERROR(IF((VLOOKUP($B54,'NatCon &amp; Metrics Backsheet'!$A$7:$AC$156,G$9,FALSE))="","",(VLOOKUP($B54,'NatCon &amp; Metrics Backsheet'!$A$7:$AC$156,G$9,FALSE))),"")</f>
        <v>Yes</v>
      </c>
      <c r="H54" s="54" t="str">
        <f ca="1">IFERROR(IF((VLOOKUP($B54,'NatCon &amp; Metrics Backsheet'!$A$7:$AC$156,H$9,FALSE))="","",(VLOOKUP($B54,'NatCon &amp; Metrics Backsheet'!$A$7:$AC$156,H$9,FALSE))),"")</f>
        <v>Yes</v>
      </c>
      <c r="I54" s="79" t="str">
        <f ca="1">IFERROR(IF((VLOOKUP($B54,'NatCon &amp; Metrics Backsheet'!$A$7:$AC$156,I$9,FALSE))="","",(VLOOKUP($B54,'NatCon &amp; Metrics Backsheet'!$A$7:$AC$156,I$9,FALSE))),"")</f>
        <v/>
      </c>
    </row>
    <row r="55" spans="1:9" x14ac:dyDescent="0.3">
      <c r="A55" s="56">
        <v>37</v>
      </c>
      <c r="B55" s="49" t="str">
        <f t="shared" ca="1" si="5"/>
        <v>E08000027</v>
      </c>
      <c r="C55" s="50" t="str">
        <f ca="1">IFERROR(VLOOKUP($B55,'Org List'!$J$9:$K$488,2,0), "")</f>
        <v>Dudley</v>
      </c>
      <c r="D55" s="61" t="str">
        <f ca="1">IFERROR(IF((VLOOKUP($B55,'NatCon &amp; Metrics Backsheet'!$A$7:$AC$156,D$9,FALSE))="","",(VLOOKUP($B55,'NatCon &amp; Metrics Backsheet'!$A$7:$AC$156,D$9,FALSE))),"")</f>
        <v>Yes</v>
      </c>
      <c r="E55" s="62" t="str">
        <f ca="1">IFERROR(IF((VLOOKUP($B55,'NatCon &amp; Metrics Backsheet'!$A$7:$AC$156,E$9,FALSE))="","",(VLOOKUP($B55,'NatCon &amp; Metrics Backsheet'!$A$7:$AC$156,E$9,FALSE))),"")</f>
        <v>Yes</v>
      </c>
      <c r="F55" s="62" t="str">
        <f ca="1">IFERROR(IF((VLOOKUP($B55,'NatCon &amp; Metrics Backsheet'!$A$7:$AC$156,F$9,FALSE))="","",(VLOOKUP($B55,'NatCon &amp; Metrics Backsheet'!$A$7:$AC$156,F$9,FALSE))),"")</f>
        <v>Yes</v>
      </c>
      <c r="G55" s="63" t="str">
        <f ca="1">IFERROR(IF((VLOOKUP($B55,'NatCon &amp; Metrics Backsheet'!$A$7:$AC$156,G$9,FALSE))="","",(VLOOKUP($B55,'NatCon &amp; Metrics Backsheet'!$A$7:$AC$156,G$9,FALSE))),"")</f>
        <v>Yes</v>
      </c>
      <c r="H55" s="54" t="str">
        <f ca="1">IFERROR(IF((VLOOKUP($B55,'NatCon &amp; Metrics Backsheet'!$A$7:$AC$156,H$9,FALSE))="","",(VLOOKUP($B55,'NatCon &amp; Metrics Backsheet'!$A$7:$AC$156,H$9,FALSE))),"")</f>
        <v>Yes</v>
      </c>
      <c r="I55" s="79" t="str">
        <f ca="1">IFERROR(IF((VLOOKUP($B55,'NatCon &amp; Metrics Backsheet'!$A$7:$AC$156,I$9,FALSE))="","",(VLOOKUP($B55,'NatCon &amp; Metrics Backsheet'!$A$7:$AC$156,I$9,FALSE))),"")</f>
        <v/>
      </c>
    </row>
    <row r="56" spans="1:9" x14ac:dyDescent="0.3">
      <c r="A56" s="56">
        <v>38</v>
      </c>
      <c r="B56" s="49" t="str">
        <f t="shared" ca="1" si="5"/>
        <v>E09000009</v>
      </c>
      <c r="C56" s="50" t="str">
        <f ca="1">IFERROR(VLOOKUP($B56,'Org List'!$J$9:$K$488,2,0), "")</f>
        <v>Ealing</v>
      </c>
      <c r="D56" s="61" t="str">
        <f ca="1">IFERROR(IF((VLOOKUP($B56,'NatCon &amp; Metrics Backsheet'!$A$7:$AC$156,D$9,FALSE))="","",(VLOOKUP($B56,'NatCon &amp; Metrics Backsheet'!$A$7:$AC$156,D$9,FALSE))),"")</f>
        <v>Yes</v>
      </c>
      <c r="E56" s="62" t="str">
        <f ca="1">IFERROR(IF((VLOOKUP($B56,'NatCon &amp; Metrics Backsheet'!$A$7:$AC$156,E$9,FALSE))="","",(VLOOKUP($B56,'NatCon &amp; Metrics Backsheet'!$A$7:$AC$156,E$9,FALSE))),"")</f>
        <v>Yes</v>
      </c>
      <c r="F56" s="62" t="str">
        <f ca="1">IFERROR(IF((VLOOKUP($B56,'NatCon &amp; Metrics Backsheet'!$A$7:$AC$156,F$9,FALSE))="","",(VLOOKUP($B56,'NatCon &amp; Metrics Backsheet'!$A$7:$AC$156,F$9,FALSE))),"")</f>
        <v>Yes</v>
      </c>
      <c r="G56" s="63" t="str">
        <f ca="1">IFERROR(IF((VLOOKUP($B56,'NatCon &amp; Metrics Backsheet'!$A$7:$AC$156,G$9,FALSE))="","",(VLOOKUP($B56,'NatCon &amp; Metrics Backsheet'!$A$7:$AC$156,G$9,FALSE))),"")</f>
        <v>Yes</v>
      </c>
      <c r="H56" s="54" t="str">
        <f ca="1">IFERROR(IF((VLOOKUP($B56,'NatCon &amp; Metrics Backsheet'!$A$7:$AC$156,H$9,FALSE))="","",(VLOOKUP($B56,'NatCon &amp; Metrics Backsheet'!$A$7:$AC$156,H$9,FALSE))),"")</f>
        <v>Yes</v>
      </c>
      <c r="I56" s="79" t="str">
        <f ca="1">IFERROR(IF((VLOOKUP($B56,'NatCon &amp; Metrics Backsheet'!$A$7:$AC$156,I$9,FALSE))="","",(VLOOKUP($B56,'NatCon &amp; Metrics Backsheet'!$A$7:$AC$156,I$9,FALSE))),"")</f>
        <v/>
      </c>
    </row>
    <row r="57" spans="1:9" x14ac:dyDescent="0.3">
      <c r="A57" s="56">
        <v>39</v>
      </c>
      <c r="B57" s="49" t="str">
        <f t="shared" ca="1" si="5"/>
        <v>E06000011</v>
      </c>
      <c r="C57" s="50" t="str">
        <f ca="1">IFERROR(VLOOKUP($B57,'Org List'!$J$9:$K$488,2,0), "")</f>
        <v>East Riding of Yorkshire</v>
      </c>
      <c r="D57" s="61" t="str">
        <f ca="1">IFERROR(IF((VLOOKUP($B57,'NatCon &amp; Metrics Backsheet'!$A$7:$AC$156,D$9,FALSE))="","",(VLOOKUP($B57,'NatCon &amp; Metrics Backsheet'!$A$7:$AC$156,D$9,FALSE))),"")</f>
        <v>Yes</v>
      </c>
      <c r="E57" s="62" t="str">
        <f ca="1">IFERROR(IF((VLOOKUP($B57,'NatCon &amp; Metrics Backsheet'!$A$7:$AC$156,E$9,FALSE))="","",(VLOOKUP($B57,'NatCon &amp; Metrics Backsheet'!$A$7:$AC$156,E$9,FALSE))),"")</f>
        <v>Yes</v>
      </c>
      <c r="F57" s="62" t="str">
        <f ca="1">IFERROR(IF((VLOOKUP($B57,'NatCon &amp; Metrics Backsheet'!$A$7:$AC$156,F$9,FALSE))="","",(VLOOKUP($B57,'NatCon &amp; Metrics Backsheet'!$A$7:$AC$156,F$9,FALSE))),"")</f>
        <v>Yes</v>
      </c>
      <c r="G57" s="63" t="str">
        <f ca="1">IFERROR(IF((VLOOKUP($B57,'NatCon &amp; Metrics Backsheet'!$A$7:$AC$156,G$9,FALSE))="","",(VLOOKUP($B57,'NatCon &amp; Metrics Backsheet'!$A$7:$AC$156,G$9,FALSE))),"")</f>
        <v>Yes</v>
      </c>
      <c r="H57" s="54" t="str">
        <f ca="1">IFERROR(IF((VLOOKUP($B57,'NatCon &amp; Metrics Backsheet'!$A$7:$AC$156,H$9,FALSE))="","",(VLOOKUP($B57,'NatCon &amp; Metrics Backsheet'!$A$7:$AC$156,H$9,FALSE))),"")</f>
        <v>Yes</v>
      </c>
      <c r="I57" s="79" t="str">
        <f ca="1">IFERROR(IF((VLOOKUP($B57,'NatCon &amp; Metrics Backsheet'!$A$7:$AC$156,I$9,FALSE))="","",(VLOOKUP($B57,'NatCon &amp; Metrics Backsheet'!$A$7:$AC$156,I$9,FALSE))),"")</f>
        <v/>
      </c>
    </row>
    <row r="58" spans="1:9" x14ac:dyDescent="0.3">
      <c r="A58" s="56">
        <v>40</v>
      </c>
      <c r="B58" s="49" t="str">
        <f t="shared" ca="1" si="5"/>
        <v>E10000011</v>
      </c>
      <c r="C58" s="50" t="str">
        <f ca="1">IFERROR(VLOOKUP($B58,'Org List'!$J$9:$K$488,2,0), "")</f>
        <v>East Sussex</v>
      </c>
      <c r="D58" s="61" t="str">
        <f ca="1">IFERROR(IF((VLOOKUP($B58,'NatCon &amp; Metrics Backsheet'!$A$7:$AC$156,D$9,FALSE))="","",(VLOOKUP($B58,'NatCon &amp; Metrics Backsheet'!$A$7:$AC$156,D$9,FALSE))),"")</f>
        <v>Yes</v>
      </c>
      <c r="E58" s="62" t="str">
        <f ca="1">IFERROR(IF((VLOOKUP($B58,'NatCon &amp; Metrics Backsheet'!$A$7:$AC$156,E$9,FALSE))="","",(VLOOKUP($B58,'NatCon &amp; Metrics Backsheet'!$A$7:$AC$156,E$9,FALSE))),"")</f>
        <v>Yes</v>
      </c>
      <c r="F58" s="62" t="str">
        <f ca="1">IFERROR(IF((VLOOKUP($B58,'NatCon &amp; Metrics Backsheet'!$A$7:$AC$156,F$9,FALSE))="","",(VLOOKUP($B58,'NatCon &amp; Metrics Backsheet'!$A$7:$AC$156,F$9,FALSE))),"")</f>
        <v>Yes</v>
      </c>
      <c r="G58" s="63" t="str">
        <f ca="1">IFERROR(IF((VLOOKUP($B58,'NatCon &amp; Metrics Backsheet'!$A$7:$AC$156,G$9,FALSE))="","",(VLOOKUP($B58,'NatCon &amp; Metrics Backsheet'!$A$7:$AC$156,G$9,FALSE))),"")</f>
        <v>Yes</v>
      </c>
      <c r="H58" s="54" t="str">
        <f ca="1">IFERROR(IF((VLOOKUP($B58,'NatCon &amp; Metrics Backsheet'!$A$7:$AC$156,H$9,FALSE))="","",(VLOOKUP($B58,'NatCon &amp; Metrics Backsheet'!$A$7:$AC$156,H$9,FALSE))),"")</f>
        <v>No</v>
      </c>
      <c r="I58" s="79">
        <f ca="1">IFERROR(IF((VLOOKUP($B58,'NatCon &amp; Metrics Backsheet'!$A$7:$AC$156,I$9,FALSE))="","",(VLOOKUP($B58,'NatCon &amp; Metrics Backsheet'!$A$7:$AC$156,I$9,FALSE))),"")</f>
        <v>43496</v>
      </c>
    </row>
    <row r="59" spans="1:9" x14ac:dyDescent="0.3">
      <c r="A59" s="56">
        <v>41</v>
      </c>
      <c r="B59" s="49" t="str">
        <f t="shared" ca="1" si="5"/>
        <v>E09000010</v>
      </c>
      <c r="C59" s="50" t="str">
        <f ca="1">IFERROR(VLOOKUP($B59,'Org List'!$J$9:$K$488,2,0), "")</f>
        <v>Enfield</v>
      </c>
      <c r="D59" s="61" t="str">
        <f ca="1">IFERROR(IF((VLOOKUP($B59,'NatCon &amp; Metrics Backsheet'!$A$7:$AC$156,D$9,FALSE))="","",(VLOOKUP($B59,'NatCon &amp; Metrics Backsheet'!$A$7:$AC$156,D$9,FALSE))),"")</f>
        <v>Yes</v>
      </c>
      <c r="E59" s="62" t="str">
        <f ca="1">IFERROR(IF((VLOOKUP($B59,'NatCon &amp; Metrics Backsheet'!$A$7:$AC$156,E$9,FALSE))="","",(VLOOKUP($B59,'NatCon &amp; Metrics Backsheet'!$A$7:$AC$156,E$9,FALSE))),"")</f>
        <v>Yes</v>
      </c>
      <c r="F59" s="62" t="str">
        <f ca="1">IFERROR(IF((VLOOKUP($B59,'NatCon &amp; Metrics Backsheet'!$A$7:$AC$156,F$9,FALSE))="","",(VLOOKUP($B59,'NatCon &amp; Metrics Backsheet'!$A$7:$AC$156,F$9,FALSE))),"")</f>
        <v>Yes</v>
      </c>
      <c r="G59" s="63" t="str">
        <f ca="1">IFERROR(IF((VLOOKUP($B59,'NatCon &amp; Metrics Backsheet'!$A$7:$AC$156,G$9,FALSE))="","",(VLOOKUP($B59,'NatCon &amp; Metrics Backsheet'!$A$7:$AC$156,G$9,FALSE))),"")</f>
        <v>Yes</v>
      </c>
      <c r="H59" s="54" t="str">
        <f ca="1">IFERROR(IF((VLOOKUP($B59,'NatCon &amp; Metrics Backsheet'!$A$7:$AC$156,H$9,FALSE))="","",(VLOOKUP($B59,'NatCon &amp; Metrics Backsheet'!$A$7:$AC$156,H$9,FALSE))),"")</f>
        <v>Yes</v>
      </c>
      <c r="I59" s="79" t="str">
        <f ca="1">IFERROR(IF((VLOOKUP($B59,'NatCon &amp; Metrics Backsheet'!$A$7:$AC$156,I$9,FALSE))="","",(VLOOKUP($B59,'NatCon &amp; Metrics Backsheet'!$A$7:$AC$156,I$9,FALSE))),"")</f>
        <v/>
      </c>
    </row>
    <row r="60" spans="1:9" x14ac:dyDescent="0.3">
      <c r="A60" s="56">
        <v>42</v>
      </c>
      <c r="B60" s="49" t="str">
        <f t="shared" ca="1" si="5"/>
        <v>E10000012</v>
      </c>
      <c r="C60" s="50" t="str">
        <f ca="1">IFERROR(VLOOKUP($B60,'Org List'!$J$9:$K$488,2,0), "")</f>
        <v>Essex</v>
      </c>
      <c r="D60" s="61" t="str">
        <f ca="1">IFERROR(IF((VLOOKUP($B60,'NatCon &amp; Metrics Backsheet'!$A$7:$AC$156,D$9,FALSE))="","",(VLOOKUP($B60,'NatCon &amp; Metrics Backsheet'!$A$7:$AC$156,D$9,FALSE))),"")</f>
        <v>Yes</v>
      </c>
      <c r="E60" s="62" t="str">
        <f ca="1">IFERROR(IF((VLOOKUP($B60,'NatCon &amp; Metrics Backsheet'!$A$7:$AC$156,E$9,FALSE))="","",(VLOOKUP($B60,'NatCon &amp; Metrics Backsheet'!$A$7:$AC$156,E$9,FALSE))),"")</f>
        <v>Yes</v>
      </c>
      <c r="F60" s="62" t="str">
        <f ca="1">IFERROR(IF((VLOOKUP($B60,'NatCon &amp; Metrics Backsheet'!$A$7:$AC$156,F$9,FALSE))="","",(VLOOKUP($B60,'NatCon &amp; Metrics Backsheet'!$A$7:$AC$156,F$9,FALSE))),"")</f>
        <v>Yes</v>
      </c>
      <c r="G60" s="63" t="str">
        <f ca="1">IFERROR(IF((VLOOKUP($B60,'NatCon &amp; Metrics Backsheet'!$A$7:$AC$156,G$9,FALSE))="","",(VLOOKUP($B60,'NatCon &amp; Metrics Backsheet'!$A$7:$AC$156,G$9,FALSE))),"")</f>
        <v>Yes</v>
      </c>
      <c r="H60" s="54" t="str">
        <f ca="1">IFERROR(IF((VLOOKUP($B60,'NatCon &amp; Metrics Backsheet'!$A$7:$AC$156,H$9,FALSE))="","",(VLOOKUP($B60,'NatCon &amp; Metrics Backsheet'!$A$7:$AC$156,H$9,FALSE))),"")</f>
        <v>Yes</v>
      </c>
      <c r="I60" s="79" t="str">
        <f ca="1">IFERROR(IF((VLOOKUP($B60,'NatCon &amp; Metrics Backsheet'!$A$7:$AC$156,I$9,FALSE))="","",(VLOOKUP($B60,'NatCon &amp; Metrics Backsheet'!$A$7:$AC$156,I$9,FALSE))),"")</f>
        <v/>
      </c>
    </row>
    <row r="61" spans="1:9" x14ac:dyDescent="0.3">
      <c r="A61" s="56">
        <v>43</v>
      </c>
      <c r="B61" s="49" t="str">
        <f t="shared" ca="1" si="5"/>
        <v>E08000037</v>
      </c>
      <c r="C61" s="50" t="str">
        <f ca="1">IFERROR(VLOOKUP($B61,'Org List'!$J$9:$K$488,2,0), "")</f>
        <v>Gateshead</v>
      </c>
      <c r="D61" s="61" t="str">
        <f ca="1">IFERROR(IF((VLOOKUP($B61,'NatCon &amp; Metrics Backsheet'!$A$7:$AC$156,D$9,FALSE))="","",(VLOOKUP($B61,'NatCon &amp; Metrics Backsheet'!$A$7:$AC$156,D$9,FALSE))),"")</f>
        <v>Yes</v>
      </c>
      <c r="E61" s="62" t="str">
        <f ca="1">IFERROR(IF((VLOOKUP($B61,'NatCon &amp; Metrics Backsheet'!$A$7:$AC$156,E$9,FALSE))="","",(VLOOKUP($B61,'NatCon &amp; Metrics Backsheet'!$A$7:$AC$156,E$9,FALSE))),"")</f>
        <v>Yes</v>
      </c>
      <c r="F61" s="62" t="str">
        <f ca="1">IFERROR(IF((VLOOKUP($B61,'NatCon &amp; Metrics Backsheet'!$A$7:$AC$156,F$9,FALSE))="","",(VLOOKUP($B61,'NatCon &amp; Metrics Backsheet'!$A$7:$AC$156,F$9,FALSE))),"")</f>
        <v>Yes</v>
      </c>
      <c r="G61" s="63" t="str">
        <f ca="1">IFERROR(IF((VLOOKUP($B61,'NatCon &amp; Metrics Backsheet'!$A$7:$AC$156,G$9,FALSE))="","",(VLOOKUP($B61,'NatCon &amp; Metrics Backsheet'!$A$7:$AC$156,G$9,FALSE))),"")</f>
        <v>Yes</v>
      </c>
      <c r="H61" s="54" t="str">
        <f ca="1">IFERROR(IF((VLOOKUP($B61,'NatCon &amp; Metrics Backsheet'!$A$7:$AC$156,H$9,FALSE))="","",(VLOOKUP($B61,'NatCon &amp; Metrics Backsheet'!$A$7:$AC$156,H$9,FALSE))),"")</f>
        <v>Yes</v>
      </c>
      <c r="I61" s="79" t="str">
        <f ca="1">IFERROR(IF((VLOOKUP($B61,'NatCon &amp; Metrics Backsheet'!$A$7:$AC$156,I$9,FALSE))="","",(VLOOKUP($B61,'NatCon &amp; Metrics Backsheet'!$A$7:$AC$156,I$9,FALSE))),"")</f>
        <v/>
      </c>
    </row>
    <row r="62" spans="1:9" x14ac:dyDescent="0.3">
      <c r="A62" s="56">
        <v>44</v>
      </c>
      <c r="B62" s="49" t="str">
        <f t="shared" ca="1" si="5"/>
        <v>E10000013</v>
      </c>
      <c r="C62" s="50" t="str">
        <f ca="1">IFERROR(VLOOKUP($B62,'Org List'!$J$9:$K$488,2,0), "")</f>
        <v>Gloucestershire</v>
      </c>
      <c r="D62" s="61" t="str">
        <f ca="1">IFERROR(IF((VLOOKUP($B62,'NatCon &amp; Metrics Backsheet'!$A$7:$AC$156,D$9,FALSE))="","",(VLOOKUP($B62,'NatCon &amp; Metrics Backsheet'!$A$7:$AC$156,D$9,FALSE))),"")</f>
        <v>Yes</v>
      </c>
      <c r="E62" s="62" t="str">
        <f ca="1">IFERROR(IF((VLOOKUP($B62,'NatCon &amp; Metrics Backsheet'!$A$7:$AC$156,E$9,FALSE))="","",(VLOOKUP($B62,'NatCon &amp; Metrics Backsheet'!$A$7:$AC$156,E$9,FALSE))),"")</f>
        <v>Yes</v>
      </c>
      <c r="F62" s="62" t="str">
        <f ca="1">IFERROR(IF((VLOOKUP($B62,'NatCon &amp; Metrics Backsheet'!$A$7:$AC$156,F$9,FALSE))="","",(VLOOKUP($B62,'NatCon &amp; Metrics Backsheet'!$A$7:$AC$156,F$9,FALSE))),"")</f>
        <v>Yes</v>
      </c>
      <c r="G62" s="63" t="str">
        <f ca="1">IFERROR(IF((VLOOKUP($B62,'NatCon &amp; Metrics Backsheet'!$A$7:$AC$156,G$9,FALSE))="","",(VLOOKUP($B62,'NatCon &amp; Metrics Backsheet'!$A$7:$AC$156,G$9,FALSE))),"")</f>
        <v>Yes</v>
      </c>
      <c r="H62" s="54" t="str">
        <f ca="1">IFERROR(IF((VLOOKUP($B62,'NatCon &amp; Metrics Backsheet'!$A$7:$AC$156,H$9,FALSE))="","",(VLOOKUP($B62,'NatCon &amp; Metrics Backsheet'!$A$7:$AC$156,H$9,FALSE))),"")</f>
        <v>Yes</v>
      </c>
      <c r="I62" s="79" t="str">
        <f ca="1">IFERROR(IF((VLOOKUP($B62,'NatCon &amp; Metrics Backsheet'!$A$7:$AC$156,I$9,FALSE))="","",(VLOOKUP($B62,'NatCon &amp; Metrics Backsheet'!$A$7:$AC$156,I$9,FALSE))),"")</f>
        <v/>
      </c>
    </row>
    <row r="63" spans="1:9" x14ac:dyDescent="0.3">
      <c r="A63" s="56">
        <v>45</v>
      </c>
      <c r="B63" s="49" t="str">
        <f t="shared" ca="1" si="5"/>
        <v>E09000011</v>
      </c>
      <c r="C63" s="50" t="str">
        <f ca="1">IFERROR(VLOOKUP($B63,'Org List'!$J$9:$K$488,2,0), "")</f>
        <v>Greenwich</v>
      </c>
      <c r="D63" s="61" t="str">
        <f ca="1">IFERROR(IF((VLOOKUP($B63,'NatCon &amp; Metrics Backsheet'!$A$7:$AC$156,D$9,FALSE))="","",(VLOOKUP($B63,'NatCon &amp; Metrics Backsheet'!$A$7:$AC$156,D$9,FALSE))),"")</f>
        <v>Yes</v>
      </c>
      <c r="E63" s="62" t="str">
        <f ca="1">IFERROR(IF((VLOOKUP($B63,'NatCon &amp; Metrics Backsheet'!$A$7:$AC$156,E$9,FALSE))="","",(VLOOKUP($B63,'NatCon &amp; Metrics Backsheet'!$A$7:$AC$156,E$9,FALSE))),"")</f>
        <v>Yes</v>
      </c>
      <c r="F63" s="62" t="str">
        <f ca="1">IFERROR(IF((VLOOKUP($B63,'NatCon &amp; Metrics Backsheet'!$A$7:$AC$156,F$9,FALSE))="","",(VLOOKUP($B63,'NatCon &amp; Metrics Backsheet'!$A$7:$AC$156,F$9,FALSE))),"")</f>
        <v>Yes</v>
      </c>
      <c r="G63" s="63" t="str">
        <f ca="1">IFERROR(IF((VLOOKUP($B63,'NatCon &amp; Metrics Backsheet'!$A$7:$AC$156,G$9,FALSE))="","",(VLOOKUP($B63,'NatCon &amp; Metrics Backsheet'!$A$7:$AC$156,G$9,FALSE))),"")</f>
        <v>Yes</v>
      </c>
      <c r="H63" s="54" t="str">
        <f ca="1">IFERROR(IF((VLOOKUP($B63,'NatCon &amp; Metrics Backsheet'!$A$7:$AC$156,H$9,FALSE))="","",(VLOOKUP($B63,'NatCon &amp; Metrics Backsheet'!$A$7:$AC$156,H$9,FALSE))),"")</f>
        <v>Yes</v>
      </c>
      <c r="I63" s="79" t="str">
        <f ca="1">IFERROR(IF((VLOOKUP($B63,'NatCon &amp; Metrics Backsheet'!$A$7:$AC$156,I$9,FALSE))="","",(VLOOKUP($B63,'NatCon &amp; Metrics Backsheet'!$A$7:$AC$156,I$9,FALSE))),"")</f>
        <v/>
      </c>
    </row>
    <row r="64" spans="1:9" x14ac:dyDescent="0.3">
      <c r="A64" s="56">
        <v>46</v>
      </c>
      <c r="B64" s="49" t="str">
        <f t="shared" ca="1" si="5"/>
        <v>E09000012</v>
      </c>
      <c r="C64" s="50" t="str">
        <f ca="1">IFERROR(VLOOKUP($B64,'Org List'!$J$9:$K$488,2,0), "")</f>
        <v>Hackney</v>
      </c>
      <c r="D64" s="61" t="str">
        <f ca="1">IFERROR(IF((VLOOKUP($B64,'NatCon &amp; Metrics Backsheet'!$A$7:$AC$156,D$9,FALSE))="","",(VLOOKUP($B64,'NatCon &amp; Metrics Backsheet'!$A$7:$AC$156,D$9,FALSE))),"")</f>
        <v>Yes</v>
      </c>
      <c r="E64" s="62" t="str">
        <f ca="1">IFERROR(IF((VLOOKUP($B64,'NatCon &amp; Metrics Backsheet'!$A$7:$AC$156,E$9,FALSE))="","",(VLOOKUP($B64,'NatCon &amp; Metrics Backsheet'!$A$7:$AC$156,E$9,FALSE))),"")</f>
        <v>Yes</v>
      </c>
      <c r="F64" s="62" t="str">
        <f ca="1">IFERROR(IF((VLOOKUP($B64,'NatCon &amp; Metrics Backsheet'!$A$7:$AC$156,F$9,FALSE))="","",(VLOOKUP($B64,'NatCon &amp; Metrics Backsheet'!$A$7:$AC$156,F$9,FALSE))),"")</f>
        <v>Yes</v>
      </c>
      <c r="G64" s="63" t="str">
        <f ca="1">IFERROR(IF((VLOOKUP($B64,'NatCon &amp; Metrics Backsheet'!$A$7:$AC$156,G$9,FALSE))="","",(VLOOKUP($B64,'NatCon &amp; Metrics Backsheet'!$A$7:$AC$156,G$9,FALSE))),"")</f>
        <v>Yes</v>
      </c>
      <c r="H64" s="54" t="str">
        <f ca="1">IFERROR(IF((VLOOKUP($B64,'NatCon &amp; Metrics Backsheet'!$A$7:$AC$156,H$9,FALSE))="","",(VLOOKUP($B64,'NatCon &amp; Metrics Backsheet'!$A$7:$AC$156,H$9,FALSE))),"")</f>
        <v>Yes</v>
      </c>
      <c r="I64" s="79" t="str">
        <f ca="1">IFERROR(IF((VLOOKUP($B64,'NatCon &amp; Metrics Backsheet'!$A$7:$AC$156,I$9,FALSE))="","",(VLOOKUP($B64,'NatCon &amp; Metrics Backsheet'!$A$7:$AC$156,I$9,FALSE))),"")</f>
        <v/>
      </c>
    </row>
    <row r="65" spans="1:9" x14ac:dyDescent="0.3">
      <c r="A65" s="56">
        <v>47</v>
      </c>
      <c r="B65" s="49" t="str">
        <f t="shared" ca="1" si="5"/>
        <v>E06000006</v>
      </c>
      <c r="C65" s="50" t="str">
        <f ca="1">IFERROR(VLOOKUP($B65,'Org List'!$J$9:$K$488,2,0), "")</f>
        <v>Halton</v>
      </c>
      <c r="D65" s="61" t="str">
        <f ca="1">IFERROR(IF((VLOOKUP($B65,'NatCon &amp; Metrics Backsheet'!$A$7:$AC$156,D$9,FALSE))="","",(VLOOKUP($B65,'NatCon &amp; Metrics Backsheet'!$A$7:$AC$156,D$9,FALSE))),"")</f>
        <v>Yes</v>
      </c>
      <c r="E65" s="62" t="str">
        <f ca="1">IFERROR(IF((VLOOKUP($B65,'NatCon &amp; Metrics Backsheet'!$A$7:$AC$156,E$9,FALSE))="","",(VLOOKUP($B65,'NatCon &amp; Metrics Backsheet'!$A$7:$AC$156,E$9,FALSE))),"")</f>
        <v>Yes</v>
      </c>
      <c r="F65" s="62" t="str">
        <f ca="1">IFERROR(IF((VLOOKUP($B65,'NatCon &amp; Metrics Backsheet'!$A$7:$AC$156,F$9,FALSE))="","",(VLOOKUP($B65,'NatCon &amp; Metrics Backsheet'!$A$7:$AC$156,F$9,FALSE))),"")</f>
        <v>Yes</v>
      </c>
      <c r="G65" s="63" t="str">
        <f ca="1">IFERROR(IF((VLOOKUP($B65,'NatCon &amp; Metrics Backsheet'!$A$7:$AC$156,G$9,FALSE))="","",(VLOOKUP($B65,'NatCon &amp; Metrics Backsheet'!$A$7:$AC$156,G$9,FALSE))),"")</f>
        <v>Yes</v>
      </c>
      <c r="H65" s="54" t="str">
        <f ca="1">IFERROR(IF((VLOOKUP($B65,'NatCon &amp; Metrics Backsheet'!$A$7:$AC$156,H$9,FALSE))="","",(VLOOKUP($B65,'NatCon &amp; Metrics Backsheet'!$A$7:$AC$156,H$9,FALSE))),"")</f>
        <v>Yes</v>
      </c>
      <c r="I65" s="79" t="str">
        <f ca="1">IFERROR(IF((VLOOKUP($B65,'NatCon &amp; Metrics Backsheet'!$A$7:$AC$156,I$9,FALSE))="","",(VLOOKUP($B65,'NatCon &amp; Metrics Backsheet'!$A$7:$AC$156,I$9,FALSE))),"")</f>
        <v/>
      </c>
    </row>
    <row r="66" spans="1:9" x14ac:dyDescent="0.3">
      <c r="A66" s="56">
        <v>48</v>
      </c>
      <c r="B66" s="49" t="str">
        <f t="shared" ca="1" si="5"/>
        <v>E09000013</v>
      </c>
      <c r="C66" s="50" t="str">
        <f ca="1">IFERROR(VLOOKUP($B66,'Org List'!$J$9:$K$488,2,0), "")</f>
        <v>Hammersmith and Fulham</v>
      </c>
      <c r="D66" s="61" t="str">
        <f ca="1">IFERROR(IF((VLOOKUP($B66,'NatCon &amp; Metrics Backsheet'!$A$7:$AC$156,D$9,FALSE))="","",(VLOOKUP($B66,'NatCon &amp; Metrics Backsheet'!$A$7:$AC$156,D$9,FALSE))),"")</f>
        <v>Yes</v>
      </c>
      <c r="E66" s="62" t="str">
        <f ca="1">IFERROR(IF((VLOOKUP($B66,'NatCon &amp; Metrics Backsheet'!$A$7:$AC$156,E$9,FALSE))="","",(VLOOKUP($B66,'NatCon &amp; Metrics Backsheet'!$A$7:$AC$156,E$9,FALSE))),"")</f>
        <v>Yes</v>
      </c>
      <c r="F66" s="62" t="str">
        <f ca="1">IFERROR(IF((VLOOKUP($B66,'NatCon &amp; Metrics Backsheet'!$A$7:$AC$156,F$9,FALSE))="","",(VLOOKUP($B66,'NatCon &amp; Metrics Backsheet'!$A$7:$AC$156,F$9,FALSE))),"")</f>
        <v>Yes</v>
      </c>
      <c r="G66" s="63" t="str">
        <f ca="1">IFERROR(IF((VLOOKUP($B66,'NatCon &amp; Metrics Backsheet'!$A$7:$AC$156,G$9,FALSE))="","",(VLOOKUP($B66,'NatCon &amp; Metrics Backsheet'!$A$7:$AC$156,G$9,FALSE))),"")</f>
        <v>Yes</v>
      </c>
      <c r="H66" s="54" t="str">
        <f ca="1">IFERROR(IF((VLOOKUP($B66,'NatCon &amp; Metrics Backsheet'!$A$7:$AC$156,H$9,FALSE))="","",(VLOOKUP($B66,'NatCon &amp; Metrics Backsheet'!$A$7:$AC$156,H$9,FALSE))),"")</f>
        <v>Yes</v>
      </c>
      <c r="I66" s="79" t="str">
        <f ca="1">IFERROR(IF((VLOOKUP($B66,'NatCon &amp; Metrics Backsheet'!$A$7:$AC$156,I$9,FALSE))="","",(VLOOKUP($B66,'NatCon &amp; Metrics Backsheet'!$A$7:$AC$156,I$9,FALSE))),"")</f>
        <v/>
      </c>
    </row>
    <row r="67" spans="1:9" x14ac:dyDescent="0.3">
      <c r="A67" s="56">
        <v>49</v>
      </c>
      <c r="B67" s="49" t="str">
        <f t="shared" ca="1" si="5"/>
        <v>E10000014</v>
      </c>
      <c r="C67" s="50" t="str">
        <f ca="1">IFERROR(VLOOKUP($B67,'Org List'!$J$9:$K$488,2,0), "")</f>
        <v>Hampshire</v>
      </c>
      <c r="D67" s="61" t="str">
        <f ca="1">IFERROR(IF((VLOOKUP($B67,'NatCon &amp; Metrics Backsheet'!$A$7:$AC$156,D$9,FALSE))="","",(VLOOKUP($B67,'NatCon &amp; Metrics Backsheet'!$A$7:$AC$156,D$9,FALSE))),"")</f>
        <v>Yes</v>
      </c>
      <c r="E67" s="62" t="str">
        <f ca="1">IFERROR(IF((VLOOKUP($B67,'NatCon &amp; Metrics Backsheet'!$A$7:$AC$156,E$9,FALSE))="","",(VLOOKUP($B67,'NatCon &amp; Metrics Backsheet'!$A$7:$AC$156,E$9,FALSE))),"")</f>
        <v>Yes</v>
      </c>
      <c r="F67" s="62" t="str">
        <f ca="1">IFERROR(IF((VLOOKUP($B67,'NatCon &amp; Metrics Backsheet'!$A$7:$AC$156,F$9,FALSE))="","",(VLOOKUP($B67,'NatCon &amp; Metrics Backsheet'!$A$7:$AC$156,F$9,FALSE))),"")</f>
        <v>Yes</v>
      </c>
      <c r="G67" s="63" t="str">
        <f ca="1">IFERROR(IF((VLOOKUP($B67,'NatCon &amp; Metrics Backsheet'!$A$7:$AC$156,G$9,FALSE))="","",(VLOOKUP($B67,'NatCon &amp; Metrics Backsheet'!$A$7:$AC$156,G$9,FALSE))),"")</f>
        <v>Yes</v>
      </c>
      <c r="H67" s="54" t="str">
        <f ca="1">IFERROR(IF((VLOOKUP($B67,'NatCon &amp; Metrics Backsheet'!$A$7:$AC$156,H$9,FALSE))="","",(VLOOKUP($B67,'NatCon &amp; Metrics Backsheet'!$A$7:$AC$156,H$9,FALSE))),"")</f>
        <v>Yes</v>
      </c>
      <c r="I67" s="79" t="str">
        <f ca="1">IFERROR(IF((VLOOKUP($B67,'NatCon &amp; Metrics Backsheet'!$A$7:$AC$156,I$9,FALSE))="","",(VLOOKUP($B67,'NatCon &amp; Metrics Backsheet'!$A$7:$AC$156,I$9,FALSE))),"")</f>
        <v/>
      </c>
    </row>
    <row r="68" spans="1:9" x14ac:dyDescent="0.3">
      <c r="A68" s="56">
        <v>50</v>
      </c>
      <c r="B68" s="49" t="str">
        <f t="shared" ca="1" si="5"/>
        <v>E09000014</v>
      </c>
      <c r="C68" s="50" t="str">
        <f ca="1">IFERROR(VLOOKUP($B68,'Org List'!$J$9:$K$488,2,0), "")</f>
        <v>Haringey</v>
      </c>
      <c r="D68" s="61" t="str">
        <f ca="1">IFERROR(IF((VLOOKUP($B68,'NatCon &amp; Metrics Backsheet'!$A$7:$AC$156,D$9,FALSE))="","",(VLOOKUP($B68,'NatCon &amp; Metrics Backsheet'!$A$7:$AC$156,D$9,FALSE))),"")</f>
        <v>Yes</v>
      </c>
      <c r="E68" s="62" t="str">
        <f ca="1">IFERROR(IF((VLOOKUP($B68,'NatCon &amp; Metrics Backsheet'!$A$7:$AC$156,E$9,FALSE))="","",(VLOOKUP($B68,'NatCon &amp; Metrics Backsheet'!$A$7:$AC$156,E$9,FALSE))),"")</f>
        <v>Yes</v>
      </c>
      <c r="F68" s="62" t="str">
        <f ca="1">IFERROR(IF((VLOOKUP($B68,'NatCon &amp; Metrics Backsheet'!$A$7:$AC$156,F$9,FALSE))="","",(VLOOKUP($B68,'NatCon &amp; Metrics Backsheet'!$A$7:$AC$156,F$9,FALSE))),"")</f>
        <v>Yes</v>
      </c>
      <c r="G68" s="63" t="str">
        <f ca="1">IFERROR(IF((VLOOKUP($B68,'NatCon &amp; Metrics Backsheet'!$A$7:$AC$156,G$9,FALSE))="","",(VLOOKUP($B68,'NatCon &amp; Metrics Backsheet'!$A$7:$AC$156,G$9,FALSE))),"")</f>
        <v>Yes</v>
      </c>
      <c r="H68" s="54" t="str">
        <f ca="1">IFERROR(IF((VLOOKUP($B68,'NatCon &amp; Metrics Backsheet'!$A$7:$AC$156,H$9,FALSE))="","",(VLOOKUP($B68,'NatCon &amp; Metrics Backsheet'!$A$7:$AC$156,H$9,FALSE))),"")</f>
        <v>Yes</v>
      </c>
      <c r="I68" s="79" t="str">
        <f ca="1">IFERROR(IF((VLOOKUP($B68,'NatCon &amp; Metrics Backsheet'!$A$7:$AC$156,I$9,FALSE))="","",(VLOOKUP($B68,'NatCon &amp; Metrics Backsheet'!$A$7:$AC$156,I$9,FALSE))),"")</f>
        <v/>
      </c>
    </row>
    <row r="69" spans="1:9" x14ac:dyDescent="0.3">
      <c r="A69" s="56">
        <v>51</v>
      </c>
      <c r="B69" s="49" t="str">
        <f t="shared" ca="1" si="5"/>
        <v>E09000015</v>
      </c>
      <c r="C69" s="50" t="str">
        <f ca="1">IFERROR(VLOOKUP($B69,'Org List'!$J$9:$K$488,2,0), "")</f>
        <v>Harrow</v>
      </c>
      <c r="D69" s="61" t="str">
        <f ca="1">IFERROR(IF((VLOOKUP($B69,'NatCon &amp; Metrics Backsheet'!$A$7:$AC$156,D$9,FALSE))="","",(VLOOKUP($B69,'NatCon &amp; Metrics Backsheet'!$A$7:$AC$156,D$9,FALSE))),"")</f>
        <v>Yes</v>
      </c>
      <c r="E69" s="62" t="str">
        <f ca="1">IFERROR(IF((VLOOKUP($B69,'NatCon &amp; Metrics Backsheet'!$A$7:$AC$156,E$9,FALSE))="","",(VLOOKUP($B69,'NatCon &amp; Metrics Backsheet'!$A$7:$AC$156,E$9,FALSE))),"")</f>
        <v>Yes</v>
      </c>
      <c r="F69" s="62" t="str">
        <f ca="1">IFERROR(IF((VLOOKUP($B69,'NatCon &amp; Metrics Backsheet'!$A$7:$AC$156,F$9,FALSE))="","",(VLOOKUP($B69,'NatCon &amp; Metrics Backsheet'!$A$7:$AC$156,F$9,FALSE))),"")</f>
        <v>Yes</v>
      </c>
      <c r="G69" s="63" t="str">
        <f ca="1">IFERROR(IF((VLOOKUP($B69,'NatCon &amp; Metrics Backsheet'!$A$7:$AC$156,G$9,FALSE))="","",(VLOOKUP($B69,'NatCon &amp; Metrics Backsheet'!$A$7:$AC$156,G$9,FALSE))),"")</f>
        <v>Yes</v>
      </c>
      <c r="H69" s="54" t="str">
        <f ca="1">IFERROR(IF((VLOOKUP($B69,'NatCon &amp; Metrics Backsheet'!$A$7:$AC$156,H$9,FALSE))="","",(VLOOKUP($B69,'NatCon &amp; Metrics Backsheet'!$A$7:$AC$156,H$9,FALSE))),"")</f>
        <v>Yes</v>
      </c>
      <c r="I69" s="79" t="str">
        <f ca="1">IFERROR(IF((VLOOKUP($B69,'NatCon &amp; Metrics Backsheet'!$A$7:$AC$156,I$9,FALSE))="","",(VLOOKUP($B69,'NatCon &amp; Metrics Backsheet'!$A$7:$AC$156,I$9,FALSE))),"")</f>
        <v/>
      </c>
    </row>
    <row r="70" spans="1:9" x14ac:dyDescent="0.3">
      <c r="A70" s="56">
        <v>52</v>
      </c>
      <c r="B70" s="49" t="str">
        <f t="shared" ca="1" si="5"/>
        <v>E06000001</v>
      </c>
      <c r="C70" s="50" t="str">
        <f ca="1">IFERROR(VLOOKUP($B70,'Org List'!$J$9:$K$488,2,0), "")</f>
        <v>Hartlepool</v>
      </c>
      <c r="D70" s="61" t="str">
        <f ca="1">IFERROR(IF((VLOOKUP($B70,'NatCon &amp; Metrics Backsheet'!$A$7:$AC$156,D$9,FALSE))="","",(VLOOKUP($B70,'NatCon &amp; Metrics Backsheet'!$A$7:$AC$156,D$9,FALSE))),"")</f>
        <v>Yes</v>
      </c>
      <c r="E70" s="62" t="str">
        <f ca="1">IFERROR(IF((VLOOKUP($B70,'NatCon &amp; Metrics Backsheet'!$A$7:$AC$156,E$9,FALSE))="","",(VLOOKUP($B70,'NatCon &amp; Metrics Backsheet'!$A$7:$AC$156,E$9,FALSE))),"")</f>
        <v>Yes</v>
      </c>
      <c r="F70" s="62" t="str">
        <f ca="1">IFERROR(IF((VLOOKUP($B70,'NatCon &amp; Metrics Backsheet'!$A$7:$AC$156,F$9,FALSE))="","",(VLOOKUP($B70,'NatCon &amp; Metrics Backsheet'!$A$7:$AC$156,F$9,FALSE))),"")</f>
        <v>Yes</v>
      </c>
      <c r="G70" s="63" t="str">
        <f ca="1">IFERROR(IF((VLOOKUP($B70,'NatCon &amp; Metrics Backsheet'!$A$7:$AC$156,G$9,FALSE))="","",(VLOOKUP($B70,'NatCon &amp; Metrics Backsheet'!$A$7:$AC$156,G$9,FALSE))),"")</f>
        <v>Yes</v>
      </c>
      <c r="H70" s="54" t="str">
        <f ca="1">IFERROR(IF((VLOOKUP($B70,'NatCon &amp; Metrics Backsheet'!$A$7:$AC$156,H$9,FALSE))="","",(VLOOKUP($B70,'NatCon &amp; Metrics Backsheet'!$A$7:$AC$156,H$9,FALSE))),"")</f>
        <v>Yes</v>
      </c>
      <c r="I70" s="79" t="str">
        <f ca="1">IFERROR(IF((VLOOKUP($B70,'NatCon &amp; Metrics Backsheet'!$A$7:$AC$156,I$9,FALSE))="","",(VLOOKUP($B70,'NatCon &amp; Metrics Backsheet'!$A$7:$AC$156,I$9,FALSE))),"")</f>
        <v/>
      </c>
    </row>
    <row r="71" spans="1:9" x14ac:dyDescent="0.3">
      <c r="A71" s="56">
        <v>53</v>
      </c>
      <c r="B71" s="49" t="str">
        <f t="shared" ca="1" si="5"/>
        <v>E09000016</v>
      </c>
      <c r="C71" s="50" t="str">
        <f ca="1">IFERROR(VLOOKUP($B71,'Org List'!$J$9:$K$488,2,0), "")</f>
        <v>Havering</v>
      </c>
      <c r="D71" s="61" t="str">
        <f ca="1">IFERROR(IF((VLOOKUP($B71,'NatCon &amp; Metrics Backsheet'!$A$7:$AC$156,D$9,FALSE))="","",(VLOOKUP($B71,'NatCon &amp; Metrics Backsheet'!$A$7:$AC$156,D$9,FALSE))),"")</f>
        <v>Yes</v>
      </c>
      <c r="E71" s="62" t="str">
        <f ca="1">IFERROR(IF((VLOOKUP($B71,'NatCon &amp; Metrics Backsheet'!$A$7:$AC$156,E$9,FALSE))="","",(VLOOKUP($B71,'NatCon &amp; Metrics Backsheet'!$A$7:$AC$156,E$9,FALSE))),"")</f>
        <v>Yes</v>
      </c>
      <c r="F71" s="62" t="str">
        <f ca="1">IFERROR(IF((VLOOKUP($B71,'NatCon &amp; Metrics Backsheet'!$A$7:$AC$156,F$9,FALSE))="","",(VLOOKUP($B71,'NatCon &amp; Metrics Backsheet'!$A$7:$AC$156,F$9,FALSE))),"")</f>
        <v>Yes</v>
      </c>
      <c r="G71" s="63" t="str">
        <f ca="1">IFERROR(IF((VLOOKUP($B71,'NatCon &amp; Metrics Backsheet'!$A$7:$AC$156,G$9,FALSE))="","",(VLOOKUP($B71,'NatCon &amp; Metrics Backsheet'!$A$7:$AC$156,G$9,FALSE))),"")</f>
        <v>Yes</v>
      </c>
      <c r="H71" s="54" t="str">
        <f ca="1">IFERROR(IF((VLOOKUP($B71,'NatCon &amp; Metrics Backsheet'!$A$7:$AC$156,H$9,FALSE))="","",(VLOOKUP($B71,'NatCon &amp; Metrics Backsheet'!$A$7:$AC$156,H$9,FALSE))),"")</f>
        <v>Yes</v>
      </c>
      <c r="I71" s="79" t="str">
        <f ca="1">IFERROR(IF((VLOOKUP($B71,'NatCon &amp; Metrics Backsheet'!$A$7:$AC$156,I$9,FALSE))="","",(VLOOKUP($B71,'NatCon &amp; Metrics Backsheet'!$A$7:$AC$156,I$9,FALSE))),"")</f>
        <v/>
      </c>
    </row>
    <row r="72" spans="1:9" x14ac:dyDescent="0.3">
      <c r="A72" s="56">
        <v>54</v>
      </c>
      <c r="B72" s="49" t="str">
        <f t="shared" ca="1" si="5"/>
        <v>E06000019</v>
      </c>
      <c r="C72" s="50" t="str">
        <f ca="1">IFERROR(VLOOKUP($B72,'Org List'!$J$9:$K$488,2,0), "")</f>
        <v>Herefordshire, County of</v>
      </c>
      <c r="D72" s="61" t="str">
        <f ca="1">IFERROR(IF((VLOOKUP($B72,'NatCon &amp; Metrics Backsheet'!$A$7:$AC$156,D$9,FALSE))="","",(VLOOKUP($B72,'NatCon &amp; Metrics Backsheet'!$A$7:$AC$156,D$9,FALSE))),"")</f>
        <v>Yes</v>
      </c>
      <c r="E72" s="62" t="str">
        <f ca="1">IFERROR(IF((VLOOKUP($B72,'NatCon &amp; Metrics Backsheet'!$A$7:$AC$156,E$9,FALSE))="","",(VLOOKUP($B72,'NatCon &amp; Metrics Backsheet'!$A$7:$AC$156,E$9,FALSE))),"")</f>
        <v>Yes</v>
      </c>
      <c r="F72" s="62" t="str">
        <f ca="1">IFERROR(IF((VLOOKUP($B72,'NatCon &amp; Metrics Backsheet'!$A$7:$AC$156,F$9,FALSE))="","",(VLOOKUP($B72,'NatCon &amp; Metrics Backsheet'!$A$7:$AC$156,F$9,FALSE))),"")</f>
        <v>Yes</v>
      </c>
      <c r="G72" s="63" t="str">
        <f ca="1">IFERROR(IF((VLOOKUP($B72,'NatCon &amp; Metrics Backsheet'!$A$7:$AC$156,G$9,FALSE))="","",(VLOOKUP($B72,'NatCon &amp; Metrics Backsheet'!$A$7:$AC$156,G$9,FALSE))),"")</f>
        <v>Yes</v>
      </c>
      <c r="H72" s="54" t="str">
        <f ca="1">IFERROR(IF((VLOOKUP($B72,'NatCon &amp; Metrics Backsheet'!$A$7:$AC$156,H$9,FALSE))="","",(VLOOKUP($B72,'NatCon &amp; Metrics Backsheet'!$A$7:$AC$156,H$9,FALSE))),"")</f>
        <v>Yes</v>
      </c>
      <c r="I72" s="79" t="str">
        <f ca="1">IFERROR(IF((VLOOKUP($B72,'NatCon &amp; Metrics Backsheet'!$A$7:$AC$156,I$9,FALSE))="","",(VLOOKUP($B72,'NatCon &amp; Metrics Backsheet'!$A$7:$AC$156,I$9,FALSE))),"")</f>
        <v/>
      </c>
    </row>
    <row r="73" spans="1:9" x14ac:dyDescent="0.3">
      <c r="A73" s="56">
        <v>55</v>
      </c>
      <c r="B73" s="49" t="str">
        <f t="shared" ca="1" si="5"/>
        <v>E10000015</v>
      </c>
      <c r="C73" s="50" t="str">
        <f ca="1">IFERROR(VLOOKUP($B73,'Org List'!$J$9:$K$488,2,0), "")</f>
        <v>Hertfordshire</v>
      </c>
      <c r="D73" s="61" t="str">
        <f ca="1">IFERROR(IF((VLOOKUP($B73,'NatCon &amp; Metrics Backsheet'!$A$7:$AC$156,D$9,FALSE))="","",(VLOOKUP($B73,'NatCon &amp; Metrics Backsheet'!$A$7:$AC$156,D$9,FALSE))),"")</f>
        <v>Yes</v>
      </c>
      <c r="E73" s="62" t="str">
        <f ca="1">IFERROR(IF((VLOOKUP($B73,'NatCon &amp; Metrics Backsheet'!$A$7:$AC$156,E$9,FALSE))="","",(VLOOKUP($B73,'NatCon &amp; Metrics Backsheet'!$A$7:$AC$156,E$9,FALSE))),"")</f>
        <v>Yes</v>
      </c>
      <c r="F73" s="62" t="str">
        <f ca="1">IFERROR(IF((VLOOKUP($B73,'NatCon &amp; Metrics Backsheet'!$A$7:$AC$156,F$9,FALSE))="","",(VLOOKUP($B73,'NatCon &amp; Metrics Backsheet'!$A$7:$AC$156,F$9,FALSE))),"")</f>
        <v>Yes</v>
      </c>
      <c r="G73" s="63" t="str">
        <f ca="1">IFERROR(IF((VLOOKUP($B73,'NatCon &amp; Metrics Backsheet'!$A$7:$AC$156,G$9,FALSE))="","",(VLOOKUP($B73,'NatCon &amp; Metrics Backsheet'!$A$7:$AC$156,G$9,FALSE))),"")</f>
        <v>Yes</v>
      </c>
      <c r="H73" s="54" t="str">
        <f ca="1">IFERROR(IF((VLOOKUP($B73,'NatCon &amp; Metrics Backsheet'!$A$7:$AC$156,H$9,FALSE))="","",(VLOOKUP($B73,'NatCon &amp; Metrics Backsheet'!$A$7:$AC$156,H$9,FALSE))),"")</f>
        <v>Yes</v>
      </c>
      <c r="I73" s="79" t="str">
        <f ca="1">IFERROR(IF((VLOOKUP($B73,'NatCon &amp; Metrics Backsheet'!$A$7:$AC$156,I$9,FALSE))="","",(VLOOKUP($B73,'NatCon &amp; Metrics Backsheet'!$A$7:$AC$156,I$9,FALSE))),"")</f>
        <v/>
      </c>
    </row>
    <row r="74" spans="1:9" x14ac:dyDescent="0.3">
      <c r="A74" s="56">
        <v>56</v>
      </c>
      <c r="B74" s="49" t="str">
        <f t="shared" ca="1" si="5"/>
        <v>E09000017</v>
      </c>
      <c r="C74" s="50" t="str">
        <f ca="1">IFERROR(VLOOKUP($B74,'Org List'!$J$9:$K$488,2,0), "")</f>
        <v>Hillingdon</v>
      </c>
      <c r="D74" s="61" t="str">
        <f ca="1">IFERROR(IF((VLOOKUP($B74,'NatCon &amp; Metrics Backsheet'!$A$7:$AC$156,D$9,FALSE))="","",(VLOOKUP($B74,'NatCon &amp; Metrics Backsheet'!$A$7:$AC$156,D$9,FALSE))),"")</f>
        <v>Yes</v>
      </c>
      <c r="E74" s="62" t="str">
        <f ca="1">IFERROR(IF((VLOOKUP($B74,'NatCon &amp; Metrics Backsheet'!$A$7:$AC$156,E$9,FALSE))="","",(VLOOKUP($B74,'NatCon &amp; Metrics Backsheet'!$A$7:$AC$156,E$9,FALSE))),"")</f>
        <v>Yes</v>
      </c>
      <c r="F74" s="62" t="str">
        <f ca="1">IFERROR(IF((VLOOKUP($B74,'NatCon &amp; Metrics Backsheet'!$A$7:$AC$156,F$9,FALSE))="","",(VLOOKUP($B74,'NatCon &amp; Metrics Backsheet'!$A$7:$AC$156,F$9,FALSE))),"")</f>
        <v>Yes</v>
      </c>
      <c r="G74" s="63" t="str">
        <f ca="1">IFERROR(IF((VLOOKUP($B74,'NatCon &amp; Metrics Backsheet'!$A$7:$AC$156,G$9,FALSE))="","",(VLOOKUP($B74,'NatCon &amp; Metrics Backsheet'!$A$7:$AC$156,G$9,FALSE))),"")</f>
        <v>Yes</v>
      </c>
      <c r="H74" s="54" t="str">
        <f ca="1">IFERROR(IF((VLOOKUP($B74,'NatCon &amp; Metrics Backsheet'!$A$7:$AC$156,H$9,FALSE))="","",(VLOOKUP($B74,'NatCon &amp; Metrics Backsheet'!$A$7:$AC$156,H$9,FALSE))),"")</f>
        <v>Yes</v>
      </c>
      <c r="I74" s="79" t="str">
        <f ca="1">IFERROR(IF((VLOOKUP($B74,'NatCon &amp; Metrics Backsheet'!$A$7:$AC$156,I$9,FALSE))="","",(VLOOKUP($B74,'NatCon &amp; Metrics Backsheet'!$A$7:$AC$156,I$9,FALSE))),"")</f>
        <v/>
      </c>
    </row>
    <row r="75" spans="1:9" x14ac:dyDescent="0.3">
      <c r="A75" s="56">
        <v>57</v>
      </c>
      <c r="B75" s="49" t="str">
        <f t="shared" ca="1" si="5"/>
        <v>E09000018</v>
      </c>
      <c r="C75" s="50" t="str">
        <f ca="1">IFERROR(VLOOKUP($B75,'Org List'!$J$9:$K$488,2,0), "")</f>
        <v>Hounslow</v>
      </c>
      <c r="D75" s="61" t="str">
        <f ca="1">IFERROR(IF((VLOOKUP($B75,'NatCon &amp; Metrics Backsheet'!$A$7:$AC$156,D$9,FALSE))="","",(VLOOKUP($B75,'NatCon &amp; Metrics Backsheet'!$A$7:$AC$156,D$9,FALSE))),"")</f>
        <v>Yes</v>
      </c>
      <c r="E75" s="62" t="str">
        <f ca="1">IFERROR(IF((VLOOKUP($B75,'NatCon &amp; Metrics Backsheet'!$A$7:$AC$156,E$9,FALSE))="","",(VLOOKUP($B75,'NatCon &amp; Metrics Backsheet'!$A$7:$AC$156,E$9,FALSE))),"")</f>
        <v>Yes</v>
      </c>
      <c r="F75" s="62" t="str">
        <f ca="1">IFERROR(IF((VLOOKUP($B75,'NatCon &amp; Metrics Backsheet'!$A$7:$AC$156,F$9,FALSE))="","",(VLOOKUP($B75,'NatCon &amp; Metrics Backsheet'!$A$7:$AC$156,F$9,FALSE))),"")</f>
        <v>Yes</v>
      </c>
      <c r="G75" s="63" t="str">
        <f ca="1">IFERROR(IF((VLOOKUP($B75,'NatCon &amp; Metrics Backsheet'!$A$7:$AC$156,G$9,FALSE))="","",(VLOOKUP($B75,'NatCon &amp; Metrics Backsheet'!$A$7:$AC$156,G$9,FALSE))),"")</f>
        <v>Yes</v>
      </c>
      <c r="H75" s="54" t="str">
        <f ca="1">IFERROR(IF((VLOOKUP($B75,'NatCon &amp; Metrics Backsheet'!$A$7:$AC$156,H$9,FALSE))="","",(VLOOKUP($B75,'NatCon &amp; Metrics Backsheet'!$A$7:$AC$156,H$9,FALSE))),"")</f>
        <v>Yes</v>
      </c>
      <c r="I75" s="79" t="str">
        <f ca="1">IFERROR(IF((VLOOKUP($B75,'NatCon &amp; Metrics Backsheet'!$A$7:$AC$156,I$9,FALSE))="","",(VLOOKUP($B75,'NatCon &amp; Metrics Backsheet'!$A$7:$AC$156,I$9,FALSE))),"")</f>
        <v/>
      </c>
    </row>
    <row r="76" spans="1:9" x14ac:dyDescent="0.3">
      <c r="A76" s="56">
        <v>58</v>
      </c>
      <c r="B76" s="49" t="str">
        <f t="shared" ca="1" si="5"/>
        <v>E06000046</v>
      </c>
      <c r="C76" s="50" t="str">
        <f ca="1">IFERROR(VLOOKUP($B76,'Org List'!$J$9:$K$488,2,0), "")</f>
        <v>Isle of Wight</v>
      </c>
      <c r="D76" s="61" t="str">
        <f ca="1">IFERROR(IF((VLOOKUP($B76,'NatCon &amp; Metrics Backsheet'!$A$7:$AC$156,D$9,FALSE))="","",(VLOOKUP($B76,'NatCon &amp; Metrics Backsheet'!$A$7:$AC$156,D$9,FALSE))),"")</f>
        <v>Yes</v>
      </c>
      <c r="E76" s="62" t="str">
        <f ca="1">IFERROR(IF((VLOOKUP($B76,'NatCon &amp; Metrics Backsheet'!$A$7:$AC$156,E$9,FALSE))="","",(VLOOKUP($B76,'NatCon &amp; Metrics Backsheet'!$A$7:$AC$156,E$9,FALSE))),"")</f>
        <v>Yes</v>
      </c>
      <c r="F76" s="62" t="str">
        <f ca="1">IFERROR(IF((VLOOKUP($B76,'NatCon &amp; Metrics Backsheet'!$A$7:$AC$156,F$9,FALSE))="","",(VLOOKUP($B76,'NatCon &amp; Metrics Backsheet'!$A$7:$AC$156,F$9,FALSE))),"")</f>
        <v>Yes</v>
      </c>
      <c r="G76" s="63" t="str">
        <f ca="1">IFERROR(IF((VLOOKUP($B76,'NatCon &amp; Metrics Backsheet'!$A$7:$AC$156,G$9,FALSE))="","",(VLOOKUP($B76,'NatCon &amp; Metrics Backsheet'!$A$7:$AC$156,G$9,FALSE))),"")</f>
        <v>Yes</v>
      </c>
      <c r="H76" s="54" t="str">
        <f ca="1">IFERROR(IF((VLOOKUP($B76,'NatCon &amp; Metrics Backsheet'!$A$7:$AC$156,H$9,FALSE))="","",(VLOOKUP($B76,'NatCon &amp; Metrics Backsheet'!$A$7:$AC$156,H$9,FALSE))),"")</f>
        <v>Yes</v>
      </c>
      <c r="I76" s="79" t="str">
        <f ca="1">IFERROR(IF((VLOOKUP($B76,'NatCon &amp; Metrics Backsheet'!$A$7:$AC$156,I$9,FALSE))="","",(VLOOKUP($B76,'NatCon &amp; Metrics Backsheet'!$A$7:$AC$156,I$9,FALSE))),"")</f>
        <v/>
      </c>
    </row>
    <row r="77" spans="1:9" x14ac:dyDescent="0.3">
      <c r="A77" s="56">
        <v>59</v>
      </c>
      <c r="B77" s="49" t="str">
        <f t="shared" ca="1" si="5"/>
        <v>E09000019</v>
      </c>
      <c r="C77" s="50" t="str">
        <f ca="1">IFERROR(VLOOKUP($B77,'Org List'!$J$9:$K$488,2,0), "")</f>
        <v>Islington</v>
      </c>
      <c r="D77" s="61" t="str">
        <f ca="1">IFERROR(IF((VLOOKUP($B77,'NatCon &amp; Metrics Backsheet'!$A$7:$AC$156,D$9,FALSE))="","",(VLOOKUP($B77,'NatCon &amp; Metrics Backsheet'!$A$7:$AC$156,D$9,FALSE))),"")</f>
        <v>Yes</v>
      </c>
      <c r="E77" s="62" t="str">
        <f ca="1">IFERROR(IF((VLOOKUP($B77,'NatCon &amp; Metrics Backsheet'!$A$7:$AC$156,E$9,FALSE))="","",(VLOOKUP($B77,'NatCon &amp; Metrics Backsheet'!$A$7:$AC$156,E$9,FALSE))),"")</f>
        <v>Yes</v>
      </c>
      <c r="F77" s="62" t="str">
        <f ca="1">IFERROR(IF((VLOOKUP($B77,'NatCon &amp; Metrics Backsheet'!$A$7:$AC$156,F$9,FALSE))="","",(VLOOKUP($B77,'NatCon &amp; Metrics Backsheet'!$A$7:$AC$156,F$9,FALSE))),"")</f>
        <v>Yes</v>
      </c>
      <c r="G77" s="63" t="str">
        <f ca="1">IFERROR(IF((VLOOKUP($B77,'NatCon &amp; Metrics Backsheet'!$A$7:$AC$156,G$9,FALSE))="","",(VLOOKUP($B77,'NatCon &amp; Metrics Backsheet'!$A$7:$AC$156,G$9,FALSE))),"")</f>
        <v>Yes</v>
      </c>
      <c r="H77" s="54" t="str">
        <f ca="1">IFERROR(IF((VLOOKUP($B77,'NatCon &amp; Metrics Backsheet'!$A$7:$AC$156,H$9,FALSE))="","",(VLOOKUP($B77,'NatCon &amp; Metrics Backsheet'!$A$7:$AC$156,H$9,FALSE))),"")</f>
        <v>Yes</v>
      </c>
      <c r="I77" s="79" t="str">
        <f ca="1">IFERROR(IF((VLOOKUP($B77,'NatCon &amp; Metrics Backsheet'!$A$7:$AC$156,I$9,FALSE))="","",(VLOOKUP($B77,'NatCon &amp; Metrics Backsheet'!$A$7:$AC$156,I$9,FALSE))),"")</f>
        <v/>
      </c>
    </row>
    <row r="78" spans="1:9" x14ac:dyDescent="0.3">
      <c r="A78" s="56">
        <v>60</v>
      </c>
      <c r="B78" s="49" t="str">
        <f t="shared" ca="1" si="5"/>
        <v>E09000020</v>
      </c>
      <c r="C78" s="50" t="str">
        <f ca="1">IFERROR(VLOOKUP($B78,'Org List'!$J$9:$K$488,2,0), "")</f>
        <v>Kensington and Chelsea</v>
      </c>
      <c r="D78" s="61" t="str">
        <f ca="1">IFERROR(IF((VLOOKUP($B78,'NatCon &amp; Metrics Backsheet'!$A$7:$AC$156,D$9,FALSE))="","",(VLOOKUP($B78,'NatCon &amp; Metrics Backsheet'!$A$7:$AC$156,D$9,FALSE))),"")</f>
        <v>Yes</v>
      </c>
      <c r="E78" s="62" t="str">
        <f ca="1">IFERROR(IF((VLOOKUP($B78,'NatCon &amp; Metrics Backsheet'!$A$7:$AC$156,E$9,FALSE))="","",(VLOOKUP($B78,'NatCon &amp; Metrics Backsheet'!$A$7:$AC$156,E$9,FALSE))),"")</f>
        <v>Yes</v>
      </c>
      <c r="F78" s="62" t="str">
        <f ca="1">IFERROR(IF((VLOOKUP($B78,'NatCon &amp; Metrics Backsheet'!$A$7:$AC$156,F$9,FALSE))="","",(VLOOKUP($B78,'NatCon &amp; Metrics Backsheet'!$A$7:$AC$156,F$9,FALSE))),"")</f>
        <v>Yes</v>
      </c>
      <c r="G78" s="63" t="str">
        <f ca="1">IFERROR(IF((VLOOKUP($B78,'NatCon &amp; Metrics Backsheet'!$A$7:$AC$156,G$9,FALSE))="","",(VLOOKUP($B78,'NatCon &amp; Metrics Backsheet'!$A$7:$AC$156,G$9,FALSE))),"")</f>
        <v>Yes</v>
      </c>
      <c r="H78" s="54" t="str">
        <f ca="1">IFERROR(IF((VLOOKUP($B78,'NatCon &amp; Metrics Backsheet'!$A$7:$AC$156,H$9,FALSE))="","",(VLOOKUP($B78,'NatCon &amp; Metrics Backsheet'!$A$7:$AC$156,H$9,FALSE))),"")</f>
        <v>Yes</v>
      </c>
      <c r="I78" s="79" t="str">
        <f ca="1">IFERROR(IF((VLOOKUP($B78,'NatCon &amp; Metrics Backsheet'!$A$7:$AC$156,I$9,FALSE))="","",(VLOOKUP($B78,'NatCon &amp; Metrics Backsheet'!$A$7:$AC$156,I$9,FALSE))),"")</f>
        <v/>
      </c>
    </row>
    <row r="79" spans="1:9" x14ac:dyDescent="0.3">
      <c r="A79" s="56">
        <v>61</v>
      </c>
      <c r="B79" s="49" t="str">
        <f t="shared" ca="1" si="5"/>
        <v>E10000016</v>
      </c>
      <c r="C79" s="50" t="str">
        <f ca="1">IFERROR(VLOOKUP($B79,'Org List'!$J$9:$K$488,2,0), "")</f>
        <v>Kent</v>
      </c>
      <c r="D79" s="61" t="str">
        <f ca="1">IFERROR(IF((VLOOKUP($B79,'NatCon &amp; Metrics Backsheet'!$A$7:$AC$156,D$9,FALSE))="","",(VLOOKUP($B79,'NatCon &amp; Metrics Backsheet'!$A$7:$AC$156,D$9,FALSE))),"")</f>
        <v>Yes</v>
      </c>
      <c r="E79" s="62" t="str">
        <f ca="1">IFERROR(IF((VLOOKUP($B79,'NatCon &amp; Metrics Backsheet'!$A$7:$AC$156,E$9,FALSE))="","",(VLOOKUP($B79,'NatCon &amp; Metrics Backsheet'!$A$7:$AC$156,E$9,FALSE))),"")</f>
        <v>Yes</v>
      </c>
      <c r="F79" s="62" t="str">
        <f ca="1">IFERROR(IF((VLOOKUP($B79,'NatCon &amp; Metrics Backsheet'!$A$7:$AC$156,F$9,FALSE))="","",(VLOOKUP($B79,'NatCon &amp; Metrics Backsheet'!$A$7:$AC$156,F$9,FALSE))),"")</f>
        <v>Yes</v>
      </c>
      <c r="G79" s="63" t="str">
        <f ca="1">IFERROR(IF((VLOOKUP($B79,'NatCon &amp; Metrics Backsheet'!$A$7:$AC$156,G$9,FALSE))="","",(VLOOKUP($B79,'NatCon &amp; Metrics Backsheet'!$A$7:$AC$156,G$9,FALSE))),"")</f>
        <v>Yes</v>
      </c>
      <c r="H79" s="54" t="str">
        <f ca="1">IFERROR(IF((VLOOKUP($B79,'NatCon &amp; Metrics Backsheet'!$A$7:$AC$156,H$9,FALSE))="","",(VLOOKUP($B79,'NatCon &amp; Metrics Backsheet'!$A$7:$AC$156,H$9,FALSE))),"")</f>
        <v>Yes</v>
      </c>
      <c r="I79" s="79" t="str">
        <f ca="1">IFERROR(IF((VLOOKUP($B79,'NatCon &amp; Metrics Backsheet'!$A$7:$AC$156,I$9,FALSE))="","",(VLOOKUP($B79,'NatCon &amp; Metrics Backsheet'!$A$7:$AC$156,I$9,FALSE))),"")</f>
        <v/>
      </c>
    </row>
    <row r="80" spans="1:9" x14ac:dyDescent="0.3">
      <c r="A80" s="56">
        <v>62</v>
      </c>
      <c r="B80" s="49" t="str">
        <f t="shared" ca="1" si="5"/>
        <v>E06000010</v>
      </c>
      <c r="C80" s="50" t="str">
        <f ca="1">IFERROR(VLOOKUP($B80,'Org List'!$J$9:$K$488,2,0), "")</f>
        <v>Kingston upon Hull, City of</v>
      </c>
      <c r="D80" s="61" t="str">
        <f ca="1">IFERROR(IF((VLOOKUP($B80,'NatCon &amp; Metrics Backsheet'!$A$7:$AC$156,D$9,FALSE))="","",(VLOOKUP($B80,'NatCon &amp; Metrics Backsheet'!$A$7:$AC$156,D$9,FALSE))),"")</f>
        <v>Yes</v>
      </c>
      <c r="E80" s="62" t="str">
        <f ca="1">IFERROR(IF((VLOOKUP($B80,'NatCon &amp; Metrics Backsheet'!$A$7:$AC$156,E$9,FALSE))="","",(VLOOKUP($B80,'NatCon &amp; Metrics Backsheet'!$A$7:$AC$156,E$9,FALSE))),"")</f>
        <v>Yes</v>
      </c>
      <c r="F80" s="62" t="str">
        <f ca="1">IFERROR(IF((VLOOKUP($B80,'NatCon &amp; Metrics Backsheet'!$A$7:$AC$156,F$9,FALSE))="","",(VLOOKUP($B80,'NatCon &amp; Metrics Backsheet'!$A$7:$AC$156,F$9,FALSE))),"")</f>
        <v>Yes</v>
      </c>
      <c r="G80" s="63" t="str">
        <f ca="1">IFERROR(IF((VLOOKUP($B80,'NatCon &amp; Metrics Backsheet'!$A$7:$AC$156,G$9,FALSE))="","",(VLOOKUP($B80,'NatCon &amp; Metrics Backsheet'!$A$7:$AC$156,G$9,FALSE))),"")</f>
        <v>Yes</v>
      </c>
      <c r="H80" s="54" t="str">
        <f ca="1">IFERROR(IF((VLOOKUP($B80,'NatCon &amp; Metrics Backsheet'!$A$7:$AC$156,H$9,FALSE))="","",(VLOOKUP($B80,'NatCon &amp; Metrics Backsheet'!$A$7:$AC$156,H$9,FALSE))),"")</f>
        <v>Yes</v>
      </c>
      <c r="I80" s="79" t="str">
        <f ca="1">IFERROR(IF((VLOOKUP($B80,'NatCon &amp; Metrics Backsheet'!$A$7:$AC$156,I$9,FALSE))="","",(VLOOKUP($B80,'NatCon &amp; Metrics Backsheet'!$A$7:$AC$156,I$9,FALSE))),"")</f>
        <v/>
      </c>
    </row>
    <row r="81" spans="1:9" x14ac:dyDescent="0.3">
      <c r="A81" s="56">
        <v>63</v>
      </c>
      <c r="B81" s="49" t="str">
        <f t="shared" ca="1" si="5"/>
        <v>E09000021</v>
      </c>
      <c r="C81" s="50" t="str">
        <f ca="1">IFERROR(VLOOKUP($B81,'Org List'!$J$9:$K$488,2,0), "")</f>
        <v>Kingston upon Thames</v>
      </c>
      <c r="D81" s="61" t="str">
        <f ca="1">IFERROR(IF((VLOOKUP($B81,'NatCon &amp; Metrics Backsheet'!$A$7:$AC$156,D$9,FALSE))="","",(VLOOKUP($B81,'NatCon &amp; Metrics Backsheet'!$A$7:$AC$156,D$9,FALSE))),"")</f>
        <v>Yes</v>
      </c>
      <c r="E81" s="62" t="str">
        <f ca="1">IFERROR(IF((VLOOKUP($B81,'NatCon &amp; Metrics Backsheet'!$A$7:$AC$156,E$9,FALSE))="","",(VLOOKUP($B81,'NatCon &amp; Metrics Backsheet'!$A$7:$AC$156,E$9,FALSE))),"")</f>
        <v>Yes</v>
      </c>
      <c r="F81" s="62" t="str">
        <f ca="1">IFERROR(IF((VLOOKUP($B81,'NatCon &amp; Metrics Backsheet'!$A$7:$AC$156,F$9,FALSE))="","",(VLOOKUP($B81,'NatCon &amp; Metrics Backsheet'!$A$7:$AC$156,F$9,FALSE))),"")</f>
        <v>Yes</v>
      </c>
      <c r="G81" s="63" t="str">
        <f ca="1">IFERROR(IF((VLOOKUP($B81,'NatCon &amp; Metrics Backsheet'!$A$7:$AC$156,G$9,FALSE))="","",(VLOOKUP($B81,'NatCon &amp; Metrics Backsheet'!$A$7:$AC$156,G$9,FALSE))),"")</f>
        <v>Yes</v>
      </c>
      <c r="H81" s="54" t="str">
        <f ca="1">IFERROR(IF((VLOOKUP($B81,'NatCon &amp; Metrics Backsheet'!$A$7:$AC$156,H$9,FALSE))="","",(VLOOKUP($B81,'NatCon &amp; Metrics Backsheet'!$A$7:$AC$156,H$9,FALSE))),"")</f>
        <v>Yes</v>
      </c>
      <c r="I81" s="79" t="str">
        <f ca="1">IFERROR(IF((VLOOKUP($B81,'NatCon &amp; Metrics Backsheet'!$A$7:$AC$156,I$9,FALSE))="","",(VLOOKUP($B81,'NatCon &amp; Metrics Backsheet'!$A$7:$AC$156,I$9,FALSE))),"")</f>
        <v/>
      </c>
    </row>
    <row r="82" spans="1:9" x14ac:dyDescent="0.3">
      <c r="A82" s="56">
        <v>64</v>
      </c>
      <c r="B82" s="49" t="str">
        <f t="shared" ca="1" si="5"/>
        <v>E08000034</v>
      </c>
      <c r="C82" s="50" t="str">
        <f ca="1">IFERROR(VLOOKUP($B82,'Org List'!$J$9:$K$488,2,0), "")</f>
        <v>Kirklees</v>
      </c>
      <c r="D82" s="61" t="str">
        <f ca="1">IFERROR(IF((VLOOKUP($B82,'NatCon &amp; Metrics Backsheet'!$A$7:$AC$156,D$9,FALSE))="","",(VLOOKUP($B82,'NatCon &amp; Metrics Backsheet'!$A$7:$AC$156,D$9,FALSE))),"")</f>
        <v>Yes</v>
      </c>
      <c r="E82" s="62" t="str">
        <f ca="1">IFERROR(IF((VLOOKUP($B82,'NatCon &amp; Metrics Backsheet'!$A$7:$AC$156,E$9,FALSE))="","",(VLOOKUP($B82,'NatCon &amp; Metrics Backsheet'!$A$7:$AC$156,E$9,FALSE))),"")</f>
        <v>Yes</v>
      </c>
      <c r="F82" s="62" t="str">
        <f ca="1">IFERROR(IF((VLOOKUP($B82,'NatCon &amp; Metrics Backsheet'!$A$7:$AC$156,F$9,FALSE))="","",(VLOOKUP($B82,'NatCon &amp; Metrics Backsheet'!$A$7:$AC$156,F$9,FALSE))),"")</f>
        <v>Yes</v>
      </c>
      <c r="G82" s="63" t="str">
        <f ca="1">IFERROR(IF((VLOOKUP($B82,'NatCon &amp; Metrics Backsheet'!$A$7:$AC$156,G$9,FALSE))="","",(VLOOKUP($B82,'NatCon &amp; Metrics Backsheet'!$A$7:$AC$156,G$9,FALSE))),"")</f>
        <v>Yes</v>
      </c>
      <c r="H82" s="54" t="str">
        <f ca="1">IFERROR(IF((VLOOKUP($B82,'NatCon &amp; Metrics Backsheet'!$A$7:$AC$156,H$9,FALSE))="","",(VLOOKUP($B82,'NatCon &amp; Metrics Backsheet'!$A$7:$AC$156,H$9,FALSE))),"")</f>
        <v>Yes</v>
      </c>
      <c r="I82" s="79" t="str">
        <f ca="1">IFERROR(IF((VLOOKUP($B82,'NatCon &amp; Metrics Backsheet'!$A$7:$AC$156,I$9,FALSE))="","",(VLOOKUP($B82,'NatCon &amp; Metrics Backsheet'!$A$7:$AC$156,I$9,FALSE))),"")</f>
        <v/>
      </c>
    </row>
    <row r="83" spans="1:9" x14ac:dyDescent="0.3">
      <c r="A83" s="56">
        <v>65</v>
      </c>
      <c r="B83" s="49" t="str">
        <f t="shared" ref="B83:B146" ca="1" si="6">IF($A83&gt;$L$5-1,"",INDIRECT("'Comms by AT'!AA"&amp;$A83+$L$4))</f>
        <v>E08000011</v>
      </c>
      <c r="C83" s="50" t="str">
        <f ca="1">IFERROR(VLOOKUP($B83,'Org List'!$J$9:$K$488,2,0), "")</f>
        <v>Knowsley</v>
      </c>
      <c r="D83" s="61" t="str">
        <f ca="1">IFERROR(IF((VLOOKUP($B83,'NatCon &amp; Metrics Backsheet'!$A$7:$AC$156,D$9,FALSE))="","",(VLOOKUP($B83,'NatCon &amp; Metrics Backsheet'!$A$7:$AC$156,D$9,FALSE))),"")</f>
        <v>Yes</v>
      </c>
      <c r="E83" s="62" t="str">
        <f ca="1">IFERROR(IF((VLOOKUP($B83,'NatCon &amp; Metrics Backsheet'!$A$7:$AC$156,E$9,FALSE))="","",(VLOOKUP($B83,'NatCon &amp; Metrics Backsheet'!$A$7:$AC$156,E$9,FALSE))),"")</f>
        <v>Yes</v>
      </c>
      <c r="F83" s="62" t="str">
        <f ca="1">IFERROR(IF((VLOOKUP($B83,'NatCon &amp; Metrics Backsheet'!$A$7:$AC$156,F$9,FALSE))="","",(VLOOKUP($B83,'NatCon &amp; Metrics Backsheet'!$A$7:$AC$156,F$9,FALSE))),"")</f>
        <v>Yes</v>
      </c>
      <c r="G83" s="63" t="str">
        <f ca="1">IFERROR(IF((VLOOKUP($B83,'NatCon &amp; Metrics Backsheet'!$A$7:$AC$156,G$9,FALSE))="","",(VLOOKUP($B83,'NatCon &amp; Metrics Backsheet'!$A$7:$AC$156,G$9,FALSE))),"")</f>
        <v>Yes</v>
      </c>
      <c r="H83" s="54" t="str">
        <f ca="1">IFERROR(IF((VLOOKUP($B83,'NatCon &amp; Metrics Backsheet'!$A$7:$AC$156,H$9,FALSE))="","",(VLOOKUP($B83,'NatCon &amp; Metrics Backsheet'!$A$7:$AC$156,H$9,FALSE))),"")</f>
        <v>Yes</v>
      </c>
      <c r="I83" s="79" t="str">
        <f ca="1">IFERROR(IF((VLOOKUP($B83,'NatCon &amp; Metrics Backsheet'!$A$7:$AC$156,I$9,FALSE))="","",(VLOOKUP($B83,'NatCon &amp; Metrics Backsheet'!$A$7:$AC$156,I$9,FALSE))),"")</f>
        <v/>
      </c>
    </row>
    <row r="84" spans="1:9" x14ac:dyDescent="0.3">
      <c r="A84" s="56">
        <v>66</v>
      </c>
      <c r="B84" s="49" t="str">
        <f t="shared" ca="1" si="6"/>
        <v>E09000022</v>
      </c>
      <c r="C84" s="50" t="str">
        <f ca="1">IFERROR(VLOOKUP($B84,'Org List'!$J$9:$K$488,2,0), "")</f>
        <v>Lambeth</v>
      </c>
      <c r="D84" s="61" t="str">
        <f ca="1">IFERROR(IF((VLOOKUP($B84,'NatCon &amp; Metrics Backsheet'!$A$7:$AC$156,D$9,FALSE))="","",(VLOOKUP($B84,'NatCon &amp; Metrics Backsheet'!$A$7:$AC$156,D$9,FALSE))),"")</f>
        <v>Yes</v>
      </c>
      <c r="E84" s="62" t="str">
        <f ca="1">IFERROR(IF((VLOOKUP($B84,'NatCon &amp; Metrics Backsheet'!$A$7:$AC$156,E$9,FALSE))="","",(VLOOKUP($B84,'NatCon &amp; Metrics Backsheet'!$A$7:$AC$156,E$9,FALSE))),"")</f>
        <v>Yes</v>
      </c>
      <c r="F84" s="62" t="str">
        <f ca="1">IFERROR(IF((VLOOKUP($B84,'NatCon &amp; Metrics Backsheet'!$A$7:$AC$156,F$9,FALSE))="","",(VLOOKUP($B84,'NatCon &amp; Metrics Backsheet'!$A$7:$AC$156,F$9,FALSE))),"")</f>
        <v>Yes</v>
      </c>
      <c r="G84" s="63" t="str">
        <f ca="1">IFERROR(IF((VLOOKUP($B84,'NatCon &amp; Metrics Backsheet'!$A$7:$AC$156,G$9,FALSE))="","",(VLOOKUP($B84,'NatCon &amp; Metrics Backsheet'!$A$7:$AC$156,G$9,FALSE))),"")</f>
        <v>Yes</v>
      </c>
      <c r="H84" s="54" t="str">
        <f ca="1">IFERROR(IF((VLOOKUP($B84,'NatCon &amp; Metrics Backsheet'!$A$7:$AC$156,H$9,FALSE))="","",(VLOOKUP($B84,'NatCon &amp; Metrics Backsheet'!$A$7:$AC$156,H$9,FALSE))),"")</f>
        <v>Yes</v>
      </c>
      <c r="I84" s="79" t="str">
        <f ca="1">IFERROR(IF((VLOOKUP($B84,'NatCon &amp; Metrics Backsheet'!$A$7:$AC$156,I$9,FALSE))="","",(VLOOKUP($B84,'NatCon &amp; Metrics Backsheet'!$A$7:$AC$156,I$9,FALSE))),"")</f>
        <v/>
      </c>
    </row>
    <row r="85" spans="1:9" x14ac:dyDescent="0.3">
      <c r="A85" s="56">
        <v>67</v>
      </c>
      <c r="B85" s="49" t="str">
        <f t="shared" ca="1" si="6"/>
        <v>E10000017</v>
      </c>
      <c r="C85" s="50" t="str">
        <f ca="1">IFERROR(VLOOKUP($B85,'Org List'!$J$9:$K$488,2,0), "")</f>
        <v>Lancashire</v>
      </c>
      <c r="D85" s="61" t="str">
        <f ca="1">IFERROR(IF((VLOOKUP($B85,'NatCon &amp; Metrics Backsheet'!$A$7:$AC$156,D$9,FALSE))="","",(VLOOKUP($B85,'NatCon &amp; Metrics Backsheet'!$A$7:$AC$156,D$9,FALSE))),"")</f>
        <v>Yes</v>
      </c>
      <c r="E85" s="62" t="str">
        <f ca="1">IFERROR(IF((VLOOKUP($B85,'NatCon &amp; Metrics Backsheet'!$A$7:$AC$156,E$9,FALSE))="","",(VLOOKUP($B85,'NatCon &amp; Metrics Backsheet'!$A$7:$AC$156,E$9,FALSE))),"")</f>
        <v>Yes</v>
      </c>
      <c r="F85" s="62" t="str">
        <f ca="1">IFERROR(IF((VLOOKUP($B85,'NatCon &amp; Metrics Backsheet'!$A$7:$AC$156,F$9,FALSE))="","",(VLOOKUP($B85,'NatCon &amp; Metrics Backsheet'!$A$7:$AC$156,F$9,FALSE))),"")</f>
        <v>Yes</v>
      </c>
      <c r="G85" s="63" t="str">
        <f ca="1">IFERROR(IF((VLOOKUP($B85,'NatCon &amp; Metrics Backsheet'!$A$7:$AC$156,G$9,FALSE))="","",(VLOOKUP($B85,'NatCon &amp; Metrics Backsheet'!$A$7:$AC$156,G$9,FALSE))),"")</f>
        <v>Yes</v>
      </c>
      <c r="H85" s="54" t="str">
        <f ca="1">IFERROR(IF((VLOOKUP($B85,'NatCon &amp; Metrics Backsheet'!$A$7:$AC$156,H$9,FALSE))="","",(VLOOKUP($B85,'NatCon &amp; Metrics Backsheet'!$A$7:$AC$156,H$9,FALSE))),"")</f>
        <v>Yes</v>
      </c>
      <c r="I85" s="79" t="str">
        <f ca="1">IFERROR(IF((VLOOKUP($B85,'NatCon &amp; Metrics Backsheet'!$A$7:$AC$156,I$9,FALSE))="","",(VLOOKUP($B85,'NatCon &amp; Metrics Backsheet'!$A$7:$AC$156,I$9,FALSE))),"")</f>
        <v/>
      </c>
    </row>
    <row r="86" spans="1:9" x14ac:dyDescent="0.3">
      <c r="A86" s="56">
        <v>68</v>
      </c>
      <c r="B86" s="49" t="str">
        <f t="shared" ca="1" si="6"/>
        <v>E08000035</v>
      </c>
      <c r="C86" s="50" t="str">
        <f ca="1">IFERROR(VLOOKUP($B86,'Org List'!$J$9:$K$488,2,0), "")</f>
        <v>Leeds</v>
      </c>
      <c r="D86" s="61" t="str">
        <f ca="1">IFERROR(IF((VLOOKUP($B86,'NatCon &amp; Metrics Backsheet'!$A$7:$AC$156,D$9,FALSE))="","",(VLOOKUP($B86,'NatCon &amp; Metrics Backsheet'!$A$7:$AC$156,D$9,FALSE))),"")</f>
        <v>Yes</v>
      </c>
      <c r="E86" s="62" t="str">
        <f ca="1">IFERROR(IF((VLOOKUP($B86,'NatCon &amp; Metrics Backsheet'!$A$7:$AC$156,E$9,FALSE))="","",(VLOOKUP($B86,'NatCon &amp; Metrics Backsheet'!$A$7:$AC$156,E$9,FALSE))),"")</f>
        <v>Yes</v>
      </c>
      <c r="F86" s="62" t="str">
        <f ca="1">IFERROR(IF((VLOOKUP($B86,'NatCon &amp; Metrics Backsheet'!$A$7:$AC$156,F$9,FALSE))="","",(VLOOKUP($B86,'NatCon &amp; Metrics Backsheet'!$A$7:$AC$156,F$9,FALSE))),"")</f>
        <v>Yes</v>
      </c>
      <c r="G86" s="63" t="str">
        <f ca="1">IFERROR(IF((VLOOKUP($B86,'NatCon &amp; Metrics Backsheet'!$A$7:$AC$156,G$9,FALSE))="","",(VLOOKUP($B86,'NatCon &amp; Metrics Backsheet'!$A$7:$AC$156,G$9,FALSE))),"")</f>
        <v>Yes</v>
      </c>
      <c r="H86" s="54" t="str">
        <f ca="1">IFERROR(IF((VLOOKUP($B86,'NatCon &amp; Metrics Backsheet'!$A$7:$AC$156,H$9,FALSE))="","",(VLOOKUP($B86,'NatCon &amp; Metrics Backsheet'!$A$7:$AC$156,H$9,FALSE))),"")</f>
        <v>Yes</v>
      </c>
      <c r="I86" s="79" t="str">
        <f ca="1">IFERROR(IF((VLOOKUP($B86,'NatCon &amp; Metrics Backsheet'!$A$7:$AC$156,I$9,FALSE))="","",(VLOOKUP($B86,'NatCon &amp; Metrics Backsheet'!$A$7:$AC$156,I$9,FALSE))),"")</f>
        <v/>
      </c>
    </row>
    <row r="87" spans="1:9" x14ac:dyDescent="0.3">
      <c r="A87" s="56">
        <v>69</v>
      </c>
      <c r="B87" s="49" t="str">
        <f t="shared" ca="1" si="6"/>
        <v>E06000016</v>
      </c>
      <c r="C87" s="50" t="str">
        <f ca="1">IFERROR(VLOOKUP($B87,'Org List'!$J$9:$K$488,2,0), "")</f>
        <v>Leicester</v>
      </c>
      <c r="D87" s="61" t="str">
        <f ca="1">IFERROR(IF((VLOOKUP($B87,'NatCon &amp; Metrics Backsheet'!$A$7:$AC$156,D$9,FALSE))="","",(VLOOKUP($B87,'NatCon &amp; Metrics Backsheet'!$A$7:$AC$156,D$9,FALSE))),"")</f>
        <v>Yes</v>
      </c>
      <c r="E87" s="62" t="str">
        <f ca="1">IFERROR(IF((VLOOKUP($B87,'NatCon &amp; Metrics Backsheet'!$A$7:$AC$156,E$9,FALSE))="","",(VLOOKUP($B87,'NatCon &amp; Metrics Backsheet'!$A$7:$AC$156,E$9,FALSE))),"")</f>
        <v>Yes</v>
      </c>
      <c r="F87" s="62" t="str">
        <f ca="1">IFERROR(IF((VLOOKUP($B87,'NatCon &amp; Metrics Backsheet'!$A$7:$AC$156,F$9,FALSE))="","",(VLOOKUP($B87,'NatCon &amp; Metrics Backsheet'!$A$7:$AC$156,F$9,FALSE))),"")</f>
        <v>Yes</v>
      </c>
      <c r="G87" s="63" t="str">
        <f ca="1">IFERROR(IF((VLOOKUP($B87,'NatCon &amp; Metrics Backsheet'!$A$7:$AC$156,G$9,FALSE))="","",(VLOOKUP($B87,'NatCon &amp; Metrics Backsheet'!$A$7:$AC$156,G$9,FALSE))),"")</f>
        <v>Yes</v>
      </c>
      <c r="H87" s="54" t="str">
        <f ca="1">IFERROR(IF((VLOOKUP($B87,'NatCon &amp; Metrics Backsheet'!$A$7:$AC$156,H$9,FALSE))="","",(VLOOKUP($B87,'NatCon &amp; Metrics Backsheet'!$A$7:$AC$156,H$9,FALSE))),"")</f>
        <v>Yes</v>
      </c>
      <c r="I87" s="79" t="str">
        <f ca="1">IFERROR(IF((VLOOKUP($B87,'NatCon &amp; Metrics Backsheet'!$A$7:$AC$156,I$9,FALSE))="","",(VLOOKUP($B87,'NatCon &amp; Metrics Backsheet'!$A$7:$AC$156,I$9,FALSE))),"")</f>
        <v/>
      </c>
    </row>
    <row r="88" spans="1:9" x14ac:dyDescent="0.3">
      <c r="A88" s="56">
        <v>70</v>
      </c>
      <c r="B88" s="49" t="str">
        <f t="shared" ca="1" si="6"/>
        <v>E10000018</v>
      </c>
      <c r="C88" s="50" t="str">
        <f ca="1">IFERROR(VLOOKUP($B88,'Org List'!$J$9:$K$488,2,0), "")</f>
        <v>Leicestershire</v>
      </c>
      <c r="D88" s="61" t="str">
        <f ca="1">IFERROR(IF((VLOOKUP($B88,'NatCon &amp; Metrics Backsheet'!$A$7:$AC$156,D$9,FALSE))="","",(VLOOKUP($B88,'NatCon &amp; Metrics Backsheet'!$A$7:$AC$156,D$9,FALSE))),"")</f>
        <v>Yes</v>
      </c>
      <c r="E88" s="62" t="str">
        <f ca="1">IFERROR(IF((VLOOKUP($B88,'NatCon &amp; Metrics Backsheet'!$A$7:$AC$156,E$9,FALSE))="","",(VLOOKUP($B88,'NatCon &amp; Metrics Backsheet'!$A$7:$AC$156,E$9,FALSE))),"")</f>
        <v>Yes</v>
      </c>
      <c r="F88" s="62" t="str">
        <f ca="1">IFERROR(IF((VLOOKUP($B88,'NatCon &amp; Metrics Backsheet'!$A$7:$AC$156,F$9,FALSE))="","",(VLOOKUP($B88,'NatCon &amp; Metrics Backsheet'!$A$7:$AC$156,F$9,FALSE))),"")</f>
        <v>Yes</v>
      </c>
      <c r="G88" s="63" t="str">
        <f ca="1">IFERROR(IF((VLOOKUP($B88,'NatCon &amp; Metrics Backsheet'!$A$7:$AC$156,G$9,FALSE))="","",(VLOOKUP($B88,'NatCon &amp; Metrics Backsheet'!$A$7:$AC$156,G$9,FALSE))),"")</f>
        <v>Yes</v>
      </c>
      <c r="H88" s="54" t="str">
        <f ca="1">IFERROR(IF((VLOOKUP($B88,'NatCon &amp; Metrics Backsheet'!$A$7:$AC$156,H$9,FALSE))="","",(VLOOKUP($B88,'NatCon &amp; Metrics Backsheet'!$A$7:$AC$156,H$9,FALSE))),"")</f>
        <v>Yes</v>
      </c>
      <c r="I88" s="79" t="str">
        <f ca="1">IFERROR(IF((VLOOKUP($B88,'NatCon &amp; Metrics Backsheet'!$A$7:$AC$156,I$9,FALSE))="","",(VLOOKUP($B88,'NatCon &amp; Metrics Backsheet'!$A$7:$AC$156,I$9,FALSE))),"")</f>
        <v/>
      </c>
    </row>
    <row r="89" spans="1:9" x14ac:dyDescent="0.3">
      <c r="A89" s="56">
        <v>71</v>
      </c>
      <c r="B89" s="49" t="str">
        <f t="shared" ca="1" si="6"/>
        <v>E09000023</v>
      </c>
      <c r="C89" s="50" t="str">
        <f ca="1">IFERROR(VLOOKUP($B89,'Org List'!$J$9:$K$488,2,0), "")</f>
        <v>Lewisham</v>
      </c>
      <c r="D89" s="61" t="str">
        <f ca="1">IFERROR(IF((VLOOKUP($B89,'NatCon &amp; Metrics Backsheet'!$A$7:$AC$156,D$9,FALSE))="","",(VLOOKUP($B89,'NatCon &amp; Metrics Backsheet'!$A$7:$AC$156,D$9,FALSE))),"")</f>
        <v>Yes</v>
      </c>
      <c r="E89" s="62" t="str">
        <f ca="1">IFERROR(IF((VLOOKUP($B89,'NatCon &amp; Metrics Backsheet'!$A$7:$AC$156,E$9,FALSE))="","",(VLOOKUP($B89,'NatCon &amp; Metrics Backsheet'!$A$7:$AC$156,E$9,FALSE))),"")</f>
        <v>Yes</v>
      </c>
      <c r="F89" s="62" t="str">
        <f ca="1">IFERROR(IF((VLOOKUP($B89,'NatCon &amp; Metrics Backsheet'!$A$7:$AC$156,F$9,FALSE))="","",(VLOOKUP($B89,'NatCon &amp; Metrics Backsheet'!$A$7:$AC$156,F$9,FALSE))),"")</f>
        <v>Yes</v>
      </c>
      <c r="G89" s="63" t="str">
        <f ca="1">IFERROR(IF((VLOOKUP($B89,'NatCon &amp; Metrics Backsheet'!$A$7:$AC$156,G$9,FALSE))="","",(VLOOKUP($B89,'NatCon &amp; Metrics Backsheet'!$A$7:$AC$156,G$9,FALSE))),"")</f>
        <v>Yes</v>
      </c>
      <c r="H89" s="54" t="str">
        <f ca="1">IFERROR(IF((VLOOKUP($B89,'NatCon &amp; Metrics Backsheet'!$A$7:$AC$156,H$9,FALSE))="","",(VLOOKUP($B89,'NatCon &amp; Metrics Backsheet'!$A$7:$AC$156,H$9,FALSE))),"")</f>
        <v>Yes</v>
      </c>
      <c r="I89" s="79" t="str">
        <f ca="1">IFERROR(IF((VLOOKUP($B89,'NatCon &amp; Metrics Backsheet'!$A$7:$AC$156,I$9,FALSE))="","",(VLOOKUP($B89,'NatCon &amp; Metrics Backsheet'!$A$7:$AC$156,I$9,FALSE))),"")</f>
        <v/>
      </c>
    </row>
    <row r="90" spans="1:9" x14ac:dyDescent="0.3">
      <c r="A90" s="56">
        <v>72</v>
      </c>
      <c r="B90" s="49" t="str">
        <f t="shared" ca="1" si="6"/>
        <v>E10000019</v>
      </c>
      <c r="C90" s="50" t="str">
        <f ca="1">IFERROR(VLOOKUP($B90,'Org List'!$J$9:$K$488,2,0), "")</f>
        <v>Lincolnshire</v>
      </c>
      <c r="D90" s="61" t="str">
        <f ca="1">IFERROR(IF((VLOOKUP($B90,'NatCon &amp; Metrics Backsheet'!$A$7:$AC$156,D$9,FALSE))="","",(VLOOKUP($B90,'NatCon &amp; Metrics Backsheet'!$A$7:$AC$156,D$9,FALSE))),"")</f>
        <v>Yes</v>
      </c>
      <c r="E90" s="62" t="str">
        <f ca="1">IFERROR(IF((VLOOKUP($B90,'NatCon &amp; Metrics Backsheet'!$A$7:$AC$156,E$9,FALSE))="","",(VLOOKUP($B90,'NatCon &amp; Metrics Backsheet'!$A$7:$AC$156,E$9,FALSE))),"")</f>
        <v>Yes</v>
      </c>
      <c r="F90" s="62" t="str">
        <f ca="1">IFERROR(IF((VLOOKUP($B90,'NatCon &amp; Metrics Backsheet'!$A$7:$AC$156,F$9,FALSE))="","",(VLOOKUP($B90,'NatCon &amp; Metrics Backsheet'!$A$7:$AC$156,F$9,FALSE))),"")</f>
        <v>Yes</v>
      </c>
      <c r="G90" s="63" t="str">
        <f ca="1">IFERROR(IF((VLOOKUP($B90,'NatCon &amp; Metrics Backsheet'!$A$7:$AC$156,G$9,FALSE))="","",(VLOOKUP($B90,'NatCon &amp; Metrics Backsheet'!$A$7:$AC$156,G$9,FALSE))),"")</f>
        <v>Yes</v>
      </c>
      <c r="H90" s="54" t="str">
        <f ca="1">IFERROR(IF((VLOOKUP($B90,'NatCon &amp; Metrics Backsheet'!$A$7:$AC$156,H$9,FALSE))="","",(VLOOKUP($B90,'NatCon &amp; Metrics Backsheet'!$A$7:$AC$156,H$9,FALSE))),"")</f>
        <v>Yes</v>
      </c>
      <c r="I90" s="79" t="str">
        <f ca="1">IFERROR(IF((VLOOKUP($B90,'NatCon &amp; Metrics Backsheet'!$A$7:$AC$156,I$9,FALSE))="","",(VLOOKUP($B90,'NatCon &amp; Metrics Backsheet'!$A$7:$AC$156,I$9,FALSE))),"")</f>
        <v/>
      </c>
    </row>
    <row r="91" spans="1:9" x14ac:dyDescent="0.3">
      <c r="A91" s="56">
        <v>73</v>
      </c>
      <c r="B91" s="49" t="str">
        <f t="shared" ca="1" si="6"/>
        <v>E08000012</v>
      </c>
      <c r="C91" s="50" t="str">
        <f ca="1">IFERROR(VLOOKUP($B91,'Org List'!$J$9:$K$488,2,0), "")</f>
        <v>Liverpool</v>
      </c>
      <c r="D91" s="61" t="str">
        <f ca="1">IFERROR(IF((VLOOKUP($B91,'NatCon &amp; Metrics Backsheet'!$A$7:$AC$156,D$9,FALSE))="","",(VLOOKUP($B91,'NatCon &amp; Metrics Backsheet'!$A$7:$AC$156,D$9,FALSE))),"")</f>
        <v>Yes</v>
      </c>
      <c r="E91" s="62" t="str">
        <f ca="1">IFERROR(IF((VLOOKUP($B91,'NatCon &amp; Metrics Backsheet'!$A$7:$AC$156,E$9,FALSE))="","",(VLOOKUP($B91,'NatCon &amp; Metrics Backsheet'!$A$7:$AC$156,E$9,FALSE))),"")</f>
        <v>Yes</v>
      </c>
      <c r="F91" s="62" t="str">
        <f ca="1">IFERROR(IF((VLOOKUP($B91,'NatCon &amp; Metrics Backsheet'!$A$7:$AC$156,F$9,FALSE))="","",(VLOOKUP($B91,'NatCon &amp; Metrics Backsheet'!$A$7:$AC$156,F$9,FALSE))),"")</f>
        <v>Yes</v>
      </c>
      <c r="G91" s="63" t="str">
        <f ca="1">IFERROR(IF((VLOOKUP($B91,'NatCon &amp; Metrics Backsheet'!$A$7:$AC$156,G$9,FALSE))="","",(VLOOKUP($B91,'NatCon &amp; Metrics Backsheet'!$A$7:$AC$156,G$9,FALSE))),"")</f>
        <v>Yes</v>
      </c>
      <c r="H91" s="54" t="str">
        <f ca="1">IFERROR(IF((VLOOKUP($B91,'NatCon &amp; Metrics Backsheet'!$A$7:$AC$156,H$9,FALSE))="","",(VLOOKUP($B91,'NatCon &amp; Metrics Backsheet'!$A$7:$AC$156,H$9,FALSE))),"")</f>
        <v>Yes</v>
      </c>
      <c r="I91" s="79" t="str">
        <f ca="1">IFERROR(IF((VLOOKUP($B91,'NatCon &amp; Metrics Backsheet'!$A$7:$AC$156,I$9,FALSE))="","",(VLOOKUP($B91,'NatCon &amp; Metrics Backsheet'!$A$7:$AC$156,I$9,FALSE))),"")</f>
        <v/>
      </c>
    </row>
    <row r="92" spans="1:9" x14ac:dyDescent="0.3">
      <c r="A92" s="56">
        <v>74</v>
      </c>
      <c r="B92" s="49" t="str">
        <f t="shared" ca="1" si="6"/>
        <v>E06000032</v>
      </c>
      <c r="C92" s="50" t="str">
        <f ca="1">IFERROR(VLOOKUP($B92,'Org List'!$J$9:$K$488,2,0), "")</f>
        <v>Luton</v>
      </c>
      <c r="D92" s="61" t="str">
        <f ca="1">IFERROR(IF((VLOOKUP($B92,'NatCon &amp; Metrics Backsheet'!$A$7:$AC$156,D$9,FALSE))="","",(VLOOKUP($B92,'NatCon &amp; Metrics Backsheet'!$A$7:$AC$156,D$9,FALSE))),"")</f>
        <v>Yes</v>
      </c>
      <c r="E92" s="62" t="str">
        <f ca="1">IFERROR(IF((VLOOKUP($B92,'NatCon &amp; Metrics Backsheet'!$A$7:$AC$156,E$9,FALSE))="","",(VLOOKUP($B92,'NatCon &amp; Metrics Backsheet'!$A$7:$AC$156,E$9,FALSE))),"")</f>
        <v>Yes</v>
      </c>
      <c r="F92" s="62" t="str">
        <f ca="1">IFERROR(IF((VLOOKUP($B92,'NatCon &amp; Metrics Backsheet'!$A$7:$AC$156,F$9,FALSE))="","",(VLOOKUP($B92,'NatCon &amp; Metrics Backsheet'!$A$7:$AC$156,F$9,FALSE))),"")</f>
        <v>Yes</v>
      </c>
      <c r="G92" s="63" t="str">
        <f ca="1">IFERROR(IF((VLOOKUP($B92,'NatCon &amp; Metrics Backsheet'!$A$7:$AC$156,G$9,FALSE))="","",(VLOOKUP($B92,'NatCon &amp; Metrics Backsheet'!$A$7:$AC$156,G$9,FALSE))),"")</f>
        <v>Yes</v>
      </c>
      <c r="H92" s="54" t="str">
        <f ca="1">IFERROR(IF((VLOOKUP($B92,'NatCon &amp; Metrics Backsheet'!$A$7:$AC$156,H$9,FALSE))="","",(VLOOKUP($B92,'NatCon &amp; Metrics Backsheet'!$A$7:$AC$156,H$9,FALSE))),"")</f>
        <v>Yes</v>
      </c>
      <c r="I92" s="79" t="str">
        <f ca="1">IFERROR(IF((VLOOKUP($B92,'NatCon &amp; Metrics Backsheet'!$A$7:$AC$156,I$9,FALSE))="","",(VLOOKUP($B92,'NatCon &amp; Metrics Backsheet'!$A$7:$AC$156,I$9,FALSE))),"")</f>
        <v/>
      </c>
    </row>
    <row r="93" spans="1:9" x14ac:dyDescent="0.3">
      <c r="A93" s="56">
        <v>75</v>
      </c>
      <c r="B93" s="49" t="str">
        <f t="shared" ca="1" si="6"/>
        <v>E08000003</v>
      </c>
      <c r="C93" s="50" t="str">
        <f ca="1">IFERROR(VLOOKUP($B93,'Org List'!$J$9:$K$488,2,0), "")</f>
        <v>Manchester</v>
      </c>
      <c r="D93" s="61" t="str">
        <f ca="1">IFERROR(IF((VLOOKUP($B93,'NatCon &amp; Metrics Backsheet'!$A$7:$AC$156,D$9,FALSE))="","",(VLOOKUP($B93,'NatCon &amp; Metrics Backsheet'!$A$7:$AC$156,D$9,FALSE))),"")</f>
        <v>Yes</v>
      </c>
      <c r="E93" s="62" t="str">
        <f ca="1">IFERROR(IF((VLOOKUP($B93,'NatCon &amp; Metrics Backsheet'!$A$7:$AC$156,E$9,FALSE))="","",(VLOOKUP($B93,'NatCon &amp; Metrics Backsheet'!$A$7:$AC$156,E$9,FALSE))),"")</f>
        <v>Yes</v>
      </c>
      <c r="F93" s="62" t="str">
        <f ca="1">IFERROR(IF((VLOOKUP($B93,'NatCon &amp; Metrics Backsheet'!$A$7:$AC$156,F$9,FALSE))="","",(VLOOKUP($B93,'NatCon &amp; Metrics Backsheet'!$A$7:$AC$156,F$9,FALSE))),"")</f>
        <v>Yes</v>
      </c>
      <c r="G93" s="63" t="str">
        <f ca="1">IFERROR(IF((VLOOKUP($B93,'NatCon &amp; Metrics Backsheet'!$A$7:$AC$156,G$9,FALSE))="","",(VLOOKUP($B93,'NatCon &amp; Metrics Backsheet'!$A$7:$AC$156,G$9,FALSE))),"")</f>
        <v>Yes</v>
      </c>
      <c r="H93" s="54" t="str">
        <f ca="1">IFERROR(IF((VLOOKUP($B93,'NatCon &amp; Metrics Backsheet'!$A$7:$AC$156,H$9,FALSE))="","",(VLOOKUP($B93,'NatCon &amp; Metrics Backsheet'!$A$7:$AC$156,H$9,FALSE))),"")</f>
        <v>Yes</v>
      </c>
      <c r="I93" s="79" t="str">
        <f ca="1">IFERROR(IF((VLOOKUP($B93,'NatCon &amp; Metrics Backsheet'!$A$7:$AC$156,I$9,FALSE))="","",(VLOOKUP($B93,'NatCon &amp; Metrics Backsheet'!$A$7:$AC$156,I$9,FALSE))),"")</f>
        <v/>
      </c>
    </row>
    <row r="94" spans="1:9" x14ac:dyDescent="0.3">
      <c r="A94" s="56">
        <v>76</v>
      </c>
      <c r="B94" s="49" t="str">
        <f t="shared" ca="1" si="6"/>
        <v>E06000035</v>
      </c>
      <c r="C94" s="50" t="str">
        <f ca="1">IFERROR(VLOOKUP($B94,'Org List'!$J$9:$K$488,2,0), "")</f>
        <v>Medway</v>
      </c>
      <c r="D94" s="61" t="str">
        <f ca="1">IFERROR(IF((VLOOKUP($B94,'NatCon &amp; Metrics Backsheet'!$A$7:$AC$156,D$9,FALSE))="","",(VLOOKUP($B94,'NatCon &amp; Metrics Backsheet'!$A$7:$AC$156,D$9,FALSE))),"")</f>
        <v>Yes</v>
      </c>
      <c r="E94" s="62" t="str">
        <f ca="1">IFERROR(IF((VLOOKUP($B94,'NatCon &amp; Metrics Backsheet'!$A$7:$AC$156,E$9,FALSE))="","",(VLOOKUP($B94,'NatCon &amp; Metrics Backsheet'!$A$7:$AC$156,E$9,FALSE))),"")</f>
        <v>Yes</v>
      </c>
      <c r="F94" s="62" t="str">
        <f ca="1">IFERROR(IF((VLOOKUP($B94,'NatCon &amp; Metrics Backsheet'!$A$7:$AC$156,F$9,FALSE))="","",(VLOOKUP($B94,'NatCon &amp; Metrics Backsheet'!$A$7:$AC$156,F$9,FALSE))),"")</f>
        <v>Yes</v>
      </c>
      <c r="G94" s="63" t="str">
        <f ca="1">IFERROR(IF((VLOOKUP($B94,'NatCon &amp; Metrics Backsheet'!$A$7:$AC$156,G$9,FALSE))="","",(VLOOKUP($B94,'NatCon &amp; Metrics Backsheet'!$A$7:$AC$156,G$9,FALSE))),"")</f>
        <v>Yes</v>
      </c>
      <c r="H94" s="54" t="str">
        <f ca="1">IFERROR(IF((VLOOKUP($B94,'NatCon &amp; Metrics Backsheet'!$A$7:$AC$156,H$9,FALSE))="","",(VLOOKUP($B94,'NatCon &amp; Metrics Backsheet'!$A$7:$AC$156,H$9,FALSE))),"")</f>
        <v>Yes</v>
      </c>
      <c r="I94" s="79" t="str">
        <f ca="1">IFERROR(IF((VLOOKUP($B94,'NatCon &amp; Metrics Backsheet'!$A$7:$AC$156,I$9,FALSE))="","",(VLOOKUP($B94,'NatCon &amp; Metrics Backsheet'!$A$7:$AC$156,I$9,FALSE))),"")</f>
        <v/>
      </c>
    </row>
    <row r="95" spans="1:9" x14ac:dyDescent="0.3">
      <c r="A95" s="56">
        <v>77</v>
      </c>
      <c r="B95" s="49" t="str">
        <f t="shared" ca="1" si="6"/>
        <v>E09000024</v>
      </c>
      <c r="C95" s="50" t="str">
        <f ca="1">IFERROR(VLOOKUP($B95,'Org List'!$J$9:$K$488,2,0), "")</f>
        <v>Merton</v>
      </c>
      <c r="D95" s="61" t="str">
        <f ca="1">IFERROR(IF((VLOOKUP($B95,'NatCon &amp; Metrics Backsheet'!$A$7:$AC$156,D$9,FALSE))="","",(VLOOKUP($B95,'NatCon &amp; Metrics Backsheet'!$A$7:$AC$156,D$9,FALSE))),"")</f>
        <v>Yes</v>
      </c>
      <c r="E95" s="62" t="str">
        <f ca="1">IFERROR(IF((VLOOKUP($B95,'NatCon &amp; Metrics Backsheet'!$A$7:$AC$156,E$9,FALSE))="","",(VLOOKUP($B95,'NatCon &amp; Metrics Backsheet'!$A$7:$AC$156,E$9,FALSE))),"")</f>
        <v>Yes</v>
      </c>
      <c r="F95" s="62" t="str">
        <f ca="1">IFERROR(IF((VLOOKUP($B95,'NatCon &amp; Metrics Backsheet'!$A$7:$AC$156,F$9,FALSE))="","",(VLOOKUP($B95,'NatCon &amp; Metrics Backsheet'!$A$7:$AC$156,F$9,FALSE))),"")</f>
        <v>Yes</v>
      </c>
      <c r="G95" s="63" t="str">
        <f ca="1">IFERROR(IF((VLOOKUP($B95,'NatCon &amp; Metrics Backsheet'!$A$7:$AC$156,G$9,FALSE))="","",(VLOOKUP($B95,'NatCon &amp; Metrics Backsheet'!$A$7:$AC$156,G$9,FALSE))),"")</f>
        <v>Yes</v>
      </c>
      <c r="H95" s="54" t="str">
        <f ca="1">IFERROR(IF((VLOOKUP($B95,'NatCon &amp; Metrics Backsheet'!$A$7:$AC$156,H$9,FALSE))="","",(VLOOKUP($B95,'NatCon &amp; Metrics Backsheet'!$A$7:$AC$156,H$9,FALSE))),"")</f>
        <v>Yes</v>
      </c>
      <c r="I95" s="79" t="str">
        <f ca="1">IFERROR(IF((VLOOKUP($B95,'NatCon &amp; Metrics Backsheet'!$A$7:$AC$156,I$9,FALSE))="","",(VLOOKUP($B95,'NatCon &amp; Metrics Backsheet'!$A$7:$AC$156,I$9,FALSE))),"")</f>
        <v/>
      </c>
    </row>
    <row r="96" spans="1:9" x14ac:dyDescent="0.3">
      <c r="A96" s="56">
        <v>78</v>
      </c>
      <c r="B96" s="49" t="str">
        <f t="shared" ca="1" si="6"/>
        <v>E06000002</v>
      </c>
      <c r="C96" s="50" t="str">
        <f ca="1">IFERROR(VLOOKUP($B96,'Org List'!$J$9:$K$488,2,0), "")</f>
        <v>Middlesbrough</v>
      </c>
      <c r="D96" s="61" t="str">
        <f ca="1">IFERROR(IF((VLOOKUP($B96,'NatCon &amp; Metrics Backsheet'!$A$7:$AC$156,D$9,FALSE))="","",(VLOOKUP($B96,'NatCon &amp; Metrics Backsheet'!$A$7:$AC$156,D$9,FALSE))),"")</f>
        <v>Yes</v>
      </c>
      <c r="E96" s="62" t="str">
        <f ca="1">IFERROR(IF((VLOOKUP($B96,'NatCon &amp; Metrics Backsheet'!$A$7:$AC$156,E$9,FALSE))="","",(VLOOKUP($B96,'NatCon &amp; Metrics Backsheet'!$A$7:$AC$156,E$9,FALSE))),"")</f>
        <v>Yes</v>
      </c>
      <c r="F96" s="62" t="str">
        <f ca="1">IFERROR(IF((VLOOKUP($B96,'NatCon &amp; Metrics Backsheet'!$A$7:$AC$156,F$9,FALSE))="","",(VLOOKUP($B96,'NatCon &amp; Metrics Backsheet'!$A$7:$AC$156,F$9,FALSE))),"")</f>
        <v>Yes</v>
      </c>
      <c r="G96" s="63" t="str">
        <f ca="1">IFERROR(IF((VLOOKUP($B96,'NatCon &amp; Metrics Backsheet'!$A$7:$AC$156,G$9,FALSE))="","",(VLOOKUP($B96,'NatCon &amp; Metrics Backsheet'!$A$7:$AC$156,G$9,FALSE))),"")</f>
        <v>Yes</v>
      </c>
      <c r="H96" s="54" t="str">
        <f ca="1">IFERROR(IF((VLOOKUP($B96,'NatCon &amp; Metrics Backsheet'!$A$7:$AC$156,H$9,FALSE))="","",(VLOOKUP($B96,'NatCon &amp; Metrics Backsheet'!$A$7:$AC$156,H$9,FALSE))),"")</f>
        <v>Yes</v>
      </c>
      <c r="I96" s="79" t="str">
        <f ca="1">IFERROR(IF((VLOOKUP($B96,'NatCon &amp; Metrics Backsheet'!$A$7:$AC$156,I$9,FALSE))="","",(VLOOKUP($B96,'NatCon &amp; Metrics Backsheet'!$A$7:$AC$156,I$9,FALSE))),"")</f>
        <v/>
      </c>
    </row>
    <row r="97" spans="1:9" x14ac:dyDescent="0.3">
      <c r="A97" s="56">
        <v>79</v>
      </c>
      <c r="B97" s="49" t="str">
        <f t="shared" ca="1" si="6"/>
        <v>E06000042</v>
      </c>
      <c r="C97" s="50" t="str">
        <f ca="1">IFERROR(VLOOKUP($B97,'Org List'!$J$9:$K$488,2,0), "")</f>
        <v>Milton Keynes</v>
      </c>
      <c r="D97" s="61" t="str">
        <f ca="1">IFERROR(IF((VLOOKUP($B97,'NatCon &amp; Metrics Backsheet'!$A$7:$AC$156,D$9,FALSE))="","",(VLOOKUP($B97,'NatCon &amp; Metrics Backsheet'!$A$7:$AC$156,D$9,FALSE))),"")</f>
        <v>Yes</v>
      </c>
      <c r="E97" s="62" t="str">
        <f ca="1">IFERROR(IF((VLOOKUP($B97,'NatCon &amp; Metrics Backsheet'!$A$7:$AC$156,E$9,FALSE))="","",(VLOOKUP($B97,'NatCon &amp; Metrics Backsheet'!$A$7:$AC$156,E$9,FALSE))),"")</f>
        <v>Yes</v>
      </c>
      <c r="F97" s="62" t="str">
        <f ca="1">IFERROR(IF((VLOOKUP($B97,'NatCon &amp; Metrics Backsheet'!$A$7:$AC$156,F$9,FALSE))="","",(VLOOKUP($B97,'NatCon &amp; Metrics Backsheet'!$A$7:$AC$156,F$9,FALSE))),"")</f>
        <v>Yes</v>
      </c>
      <c r="G97" s="63" t="str">
        <f ca="1">IFERROR(IF((VLOOKUP($B97,'NatCon &amp; Metrics Backsheet'!$A$7:$AC$156,G$9,FALSE))="","",(VLOOKUP($B97,'NatCon &amp; Metrics Backsheet'!$A$7:$AC$156,G$9,FALSE))),"")</f>
        <v>Yes</v>
      </c>
      <c r="H97" s="54" t="str">
        <f ca="1">IFERROR(IF((VLOOKUP($B97,'NatCon &amp; Metrics Backsheet'!$A$7:$AC$156,H$9,FALSE))="","",(VLOOKUP($B97,'NatCon &amp; Metrics Backsheet'!$A$7:$AC$156,H$9,FALSE))),"")</f>
        <v>Yes</v>
      </c>
      <c r="I97" s="79" t="str">
        <f ca="1">IFERROR(IF((VLOOKUP($B97,'NatCon &amp; Metrics Backsheet'!$A$7:$AC$156,I$9,FALSE))="","",(VLOOKUP($B97,'NatCon &amp; Metrics Backsheet'!$A$7:$AC$156,I$9,FALSE))),"")</f>
        <v/>
      </c>
    </row>
    <row r="98" spans="1:9" x14ac:dyDescent="0.3">
      <c r="A98" s="56">
        <v>80</v>
      </c>
      <c r="B98" s="49" t="str">
        <f t="shared" ca="1" si="6"/>
        <v>E08000021</v>
      </c>
      <c r="C98" s="50" t="str">
        <f ca="1">IFERROR(VLOOKUP($B98,'Org List'!$J$9:$K$488,2,0), "")</f>
        <v>Newcastle upon Tyne</v>
      </c>
      <c r="D98" s="61" t="str">
        <f ca="1">IFERROR(IF((VLOOKUP($B98,'NatCon &amp; Metrics Backsheet'!$A$7:$AC$156,D$9,FALSE))="","",(VLOOKUP($B98,'NatCon &amp; Metrics Backsheet'!$A$7:$AC$156,D$9,FALSE))),"")</f>
        <v>Yes</v>
      </c>
      <c r="E98" s="62" t="str">
        <f ca="1">IFERROR(IF((VLOOKUP($B98,'NatCon &amp; Metrics Backsheet'!$A$7:$AC$156,E$9,FALSE))="","",(VLOOKUP($B98,'NatCon &amp; Metrics Backsheet'!$A$7:$AC$156,E$9,FALSE))),"")</f>
        <v>Yes</v>
      </c>
      <c r="F98" s="62" t="str">
        <f ca="1">IFERROR(IF((VLOOKUP($B98,'NatCon &amp; Metrics Backsheet'!$A$7:$AC$156,F$9,FALSE))="","",(VLOOKUP($B98,'NatCon &amp; Metrics Backsheet'!$A$7:$AC$156,F$9,FALSE))),"")</f>
        <v>Yes</v>
      </c>
      <c r="G98" s="63" t="str">
        <f ca="1">IFERROR(IF((VLOOKUP($B98,'NatCon &amp; Metrics Backsheet'!$A$7:$AC$156,G$9,FALSE))="","",(VLOOKUP($B98,'NatCon &amp; Metrics Backsheet'!$A$7:$AC$156,G$9,FALSE))),"")</f>
        <v>Yes</v>
      </c>
      <c r="H98" s="54" t="str">
        <f ca="1">IFERROR(IF((VLOOKUP($B98,'NatCon &amp; Metrics Backsheet'!$A$7:$AC$156,H$9,FALSE))="","",(VLOOKUP($B98,'NatCon &amp; Metrics Backsheet'!$A$7:$AC$156,H$9,FALSE))),"")</f>
        <v>Yes</v>
      </c>
      <c r="I98" s="79" t="str">
        <f ca="1">IFERROR(IF((VLOOKUP($B98,'NatCon &amp; Metrics Backsheet'!$A$7:$AC$156,I$9,FALSE))="","",(VLOOKUP($B98,'NatCon &amp; Metrics Backsheet'!$A$7:$AC$156,I$9,FALSE))),"")</f>
        <v/>
      </c>
    </row>
    <row r="99" spans="1:9" x14ac:dyDescent="0.3">
      <c r="A99" s="56">
        <v>81</v>
      </c>
      <c r="B99" s="49" t="str">
        <f t="shared" ca="1" si="6"/>
        <v>E09000025</v>
      </c>
      <c r="C99" s="50" t="str">
        <f ca="1">IFERROR(VLOOKUP($B99,'Org List'!$J$9:$K$488,2,0), "")</f>
        <v>Newham</v>
      </c>
      <c r="D99" s="61" t="str">
        <f ca="1">IFERROR(IF((VLOOKUP($B99,'NatCon &amp; Metrics Backsheet'!$A$7:$AC$156,D$9,FALSE))="","",(VLOOKUP($B99,'NatCon &amp; Metrics Backsheet'!$A$7:$AC$156,D$9,FALSE))),"")</f>
        <v>Yes</v>
      </c>
      <c r="E99" s="62" t="str">
        <f ca="1">IFERROR(IF((VLOOKUP($B99,'NatCon &amp; Metrics Backsheet'!$A$7:$AC$156,E$9,FALSE))="","",(VLOOKUP($B99,'NatCon &amp; Metrics Backsheet'!$A$7:$AC$156,E$9,FALSE))),"")</f>
        <v>Yes</v>
      </c>
      <c r="F99" s="62" t="str">
        <f ca="1">IFERROR(IF((VLOOKUP($B99,'NatCon &amp; Metrics Backsheet'!$A$7:$AC$156,F$9,FALSE))="","",(VLOOKUP($B99,'NatCon &amp; Metrics Backsheet'!$A$7:$AC$156,F$9,FALSE))),"")</f>
        <v>Yes</v>
      </c>
      <c r="G99" s="63" t="str">
        <f ca="1">IFERROR(IF((VLOOKUP($B99,'NatCon &amp; Metrics Backsheet'!$A$7:$AC$156,G$9,FALSE))="","",(VLOOKUP($B99,'NatCon &amp; Metrics Backsheet'!$A$7:$AC$156,G$9,FALSE))),"")</f>
        <v>Yes</v>
      </c>
      <c r="H99" s="54" t="str">
        <f ca="1">IFERROR(IF((VLOOKUP($B99,'NatCon &amp; Metrics Backsheet'!$A$7:$AC$156,H$9,FALSE))="","",(VLOOKUP($B99,'NatCon &amp; Metrics Backsheet'!$A$7:$AC$156,H$9,FALSE))),"")</f>
        <v>Yes</v>
      </c>
      <c r="I99" s="79" t="str">
        <f ca="1">IFERROR(IF((VLOOKUP($B99,'NatCon &amp; Metrics Backsheet'!$A$7:$AC$156,I$9,FALSE))="","",(VLOOKUP($B99,'NatCon &amp; Metrics Backsheet'!$A$7:$AC$156,I$9,FALSE))),"")</f>
        <v/>
      </c>
    </row>
    <row r="100" spans="1:9" x14ac:dyDescent="0.3">
      <c r="A100" s="56">
        <v>82</v>
      </c>
      <c r="B100" s="49" t="str">
        <f t="shared" ca="1" si="6"/>
        <v>E10000020</v>
      </c>
      <c r="C100" s="50" t="str">
        <f ca="1">IFERROR(VLOOKUP($B100,'Org List'!$J$9:$K$488,2,0), "")</f>
        <v>Norfolk</v>
      </c>
      <c r="D100" s="61" t="str">
        <f ca="1">IFERROR(IF((VLOOKUP($B100,'NatCon &amp; Metrics Backsheet'!$A$7:$AC$156,D$9,FALSE))="","",(VLOOKUP($B100,'NatCon &amp; Metrics Backsheet'!$A$7:$AC$156,D$9,FALSE))),"")</f>
        <v>Yes</v>
      </c>
      <c r="E100" s="62" t="str">
        <f ca="1">IFERROR(IF((VLOOKUP($B100,'NatCon &amp; Metrics Backsheet'!$A$7:$AC$156,E$9,FALSE))="","",(VLOOKUP($B100,'NatCon &amp; Metrics Backsheet'!$A$7:$AC$156,E$9,FALSE))),"")</f>
        <v>Yes</v>
      </c>
      <c r="F100" s="62" t="str">
        <f ca="1">IFERROR(IF((VLOOKUP($B100,'NatCon &amp; Metrics Backsheet'!$A$7:$AC$156,F$9,FALSE))="","",(VLOOKUP($B100,'NatCon &amp; Metrics Backsheet'!$A$7:$AC$156,F$9,FALSE))),"")</f>
        <v>Yes</v>
      </c>
      <c r="G100" s="63" t="str">
        <f ca="1">IFERROR(IF((VLOOKUP($B100,'NatCon &amp; Metrics Backsheet'!$A$7:$AC$156,G$9,FALSE))="","",(VLOOKUP($B100,'NatCon &amp; Metrics Backsheet'!$A$7:$AC$156,G$9,FALSE))),"")</f>
        <v>Yes</v>
      </c>
      <c r="H100" s="54" t="str">
        <f ca="1">IFERROR(IF((VLOOKUP($B100,'NatCon &amp; Metrics Backsheet'!$A$7:$AC$156,H$9,FALSE))="","",(VLOOKUP($B100,'NatCon &amp; Metrics Backsheet'!$A$7:$AC$156,H$9,FALSE))),"")</f>
        <v>Yes</v>
      </c>
      <c r="I100" s="79" t="str">
        <f ca="1">IFERROR(IF((VLOOKUP($B100,'NatCon &amp; Metrics Backsheet'!$A$7:$AC$156,I$9,FALSE))="","",(VLOOKUP($B100,'NatCon &amp; Metrics Backsheet'!$A$7:$AC$156,I$9,FALSE))),"")</f>
        <v/>
      </c>
    </row>
    <row r="101" spans="1:9" x14ac:dyDescent="0.3">
      <c r="A101" s="56">
        <v>83</v>
      </c>
      <c r="B101" s="49" t="str">
        <f t="shared" ca="1" si="6"/>
        <v>E06000012</v>
      </c>
      <c r="C101" s="50" t="str">
        <f ca="1">IFERROR(VLOOKUP($B101,'Org List'!$J$9:$K$488,2,0), "")</f>
        <v>North East Lincolnshire</v>
      </c>
      <c r="D101" s="61" t="str">
        <f ca="1">IFERROR(IF((VLOOKUP($B101,'NatCon &amp; Metrics Backsheet'!$A$7:$AC$156,D$9,FALSE))="","",(VLOOKUP($B101,'NatCon &amp; Metrics Backsheet'!$A$7:$AC$156,D$9,FALSE))),"")</f>
        <v>Yes</v>
      </c>
      <c r="E101" s="62" t="str">
        <f ca="1">IFERROR(IF((VLOOKUP($B101,'NatCon &amp; Metrics Backsheet'!$A$7:$AC$156,E$9,FALSE))="","",(VLOOKUP($B101,'NatCon &amp; Metrics Backsheet'!$A$7:$AC$156,E$9,FALSE))),"")</f>
        <v>Yes</v>
      </c>
      <c r="F101" s="62" t="str">
        <f ca="1">IFERROR(IF((VLOOKUP($B101,'NatCon &amp; Metrics Backsheet'!$A$7:$AC$156,F$9,FALSE))="","",(VLOOKUP($B101,'NatCon &amp; Metrics Backsheet'!$A$7:$AC$156,F$9,FALSE))),"")</f>
        <v>Yes</v>
      </c>
      <c r="G101" s="63" t="str">
        <f ca="1">IFERROR(IF((VLOOKUP($B101,'NatCon &amp; Metrics Backsheet'!$A$7:$AC$156,G$9,FALSE))="","",(VLOOKUP($B101,'NatCon &amp; Metrics Backsheet'!$A$7:$AC$156,G$9,FALSE))),"")</f>
        <v>Yes</v>
      </c>
      <c r="H101" s="54" t="str">
        <f ca="1">IFERROR(IF((VLOOKUP($B101,'NatCon &amp; Metrics Backsheet'!$A$7:$AC$156,H$9,FALSE))="","",(VLOOKUP($B101,'NatCon &amp; Metrics Backsheet'!$A$7:$AC$156,H$9,FALSE))),"")</f>
        <v>Yes</v>
      </c>
      <c r="I101" s="79" t="str">
        <f ca="1">IFERROR(IF((VLOOKUP($B101,'NatCon &amp; Metrics Backsheet'!$A$7:$AC$156,I$9,FALSE))="","",(VLOOKUP($B101,'NatCon &amp; Metrics Backsheet'!$A$7:$AC$156,I$9,FALSE))),"")</f>
        <v/>
      </c>
    </row>
    <row r="102" spans="1:9" x14ac:dyDescent="0.3">
      <c r="A102" s="56">
        <v>84</v>
      </c>
      <c r="B102" s="49" t="str">
        <f t="shared" ca="1" si="6"/>
        <v>E06000013</v>
      </c>
      <c r="C102" s="50" t="str">
        <f ca="1">IFERROR(VLOOKUP($B102,'Org List'!$J$9:$K$488,2,0), "")</f>
        <v>North Lincolnshire</v>
      </c>
      <c r="D102" s="61" t="str">
        <f ca="1">IFERROR(IF((VLOOKUP($B102,'NatCon &amp; Metrics Backsheet'!$A$7:$AC$156,D$9,FALSE))="","",(VLOOKUP($B102,'NatCon &amp; Metrics Backsheet'!$A$7:$AC$156,D$9,FALSE))),"")</f>
        <v>Yes</v>
      </c>
      <c r="E102" s="62" t="str">
        <f ca="1">IFERROR(IF((VLOOKUP($B102,'NatCon &amp; Metrics Backsheet'!$A$7:$AC$156,E$9,FALSE))="","",(VLOOKUP($B102,'NatCon &amp; Metrics Backsheet'!$A$7:$AC$156,E$9,FALSE))),"")</f>
        <v>Yes</v>
      </c>
      <c r="F102" s="62" t="str">
        <f ca="1">IFERROR(IF((VLOOKUP($B102,'NatCon &amp; Metrics Backsheet'!$A$7:$AC$156,F$9,FALSE))="","",(VLOOKUP($B102,'NatCon &amp; Metrics Backsheet'!$A$7:$AC$156,F$9,FALSE))),"")</f>
        <v>Yes</v>
      </c>
      <c r="G102" s="63" t="str">
        <f ca="1">IFERROR(IF((VLOOKUP($B102,'NatCon &amp; Metrics Backsheet'!$A$7:$AC$156,G$9,FALSE))="","",(VLOOKUP($B102,'NatCon &amp; Metrics Backsheet'!$A$7:$AC$156,G$9,FALSE))),"")</f>
        <v>Yes</v>
      </c>
      <c r="H102" s="54" t="str">
        <f ca="1">IFERROR(IF((VLOOKUP($B102,'NatCon &amp; Metrics Backsheet'!$A$7:$AC$156,H$9,FALSE))="","",(VLOOKUP($B102,'NatCon &amp; Metrics Backsheet'!$A$7:$AC$156,H$9,FALSE))),"")</f>
        <v>Yes</v>
      </c>
      <c r="I102" s="79" t="str">
        <f ca="1">IFERROR(IF((VLOOKUP($B102,'NatCon &amp; Metrics Backsheet'!$A$7:$AC$156,I$9,FALSE))="","",(VLOOKUP($B102,'NatCon &amp; Metrics Backsheet'!$A$7:$AC$156,I$9,FALSE))),"")</f>
        <v/>
      </c>
    </row>
    <row r="103" spans="1:9" x14ac:dyDescent="0.3">
      <c r="A103" s="56">
        <v>85</v>
      </c>
      <c r="B103" s="49" t="str">
        <f t="shared" ca="1" si="6"/>
        <v>E06000024</v>
      </c>
      <c r="C103" s="50" t="str">
        <f ca="1">IFERROR(VLOOKUP($B103,'Org List'!$J$9:$K$488,2,0), "")</f>
        <v>North Somerset</v>
      </c>
      <c r="D103" s="61" t="str">
        <f ca="1">IFERROR(IF((VLOOKUP($B103,'NatCon &amp; Metrics Backsheet'!$A$7:$AC$156,D$9,FALSE))="","",(VLOOKUP($B103,'NatCon &amp; Metrics Backsheet'!$A$7:$AC$156,D$9,FALSE))),"")</f>
        <v>Yes</v>
      </c>
      <c r="E103" s="62" t="str">
        <f ca="1">IFERROR(IF((VLOOKUP($B103,'NatCon &amp; Metrics Backsheet'!$A$7:$AC$156,E$9,FALSE))="","",(VLOOKUP($B103,'NatCon &amp; Metrics Backsheet'!$A$7:$AC$156,E$9,FALSE))),"")</f>
        <v>Yes</v>
      </c>
      <c r="F103" s="62" t="str">
        <f ca="1">IFERROR(IF((VLOOKUP($B103,'NatCon &amp; Metrics Backsheet'!$A$7:$AC$156,F$9,FALSE))="","",(VLOOKUP($B103,'NatCon &amp; Metrics Backsheet'!$A$7:$AC$156,F$9,FALSE))),"")</f>
        <v>Yes</v>
      </c>
      <c r="G103" s="63" t="str">
        <f ca="1">IFERROR(IF((VLOOKUP($B103,'NatCon &amp; Metrics Backsheet'!$A$7:$AC$156,G$9,FALSE))="","",(VLOOKUP($B103,'NatCon &amp; Metrics Backsheet'!$A$7:$AC$156,G$9,FALSE))),"")</f>
        <v>Yes</v>
      </c>
      <c r="H103" s="54" t="str">
        <f ca="1">IFERROR(IF((VLOOKUP($B103,'NatCon &amp; Metrics Backsheet'!$A$7:$AC$156,H$9,FALSE))="","",(VLOOKUP($B103,'NatCon &amp; Metrics Backsheet'!$A$7:$AC$156,H$9,FALSE))),"")</f>
        <v>No</v>
      </c>
      <c r="I103" s="79">
        <f ca="1">IFERROR(IF((VLOOKUP($B103,'NatCon &amp; Metrics Backsheet'!$A$7:$AC$156,I$9,FALSE))="","",(VLOOKUP($B103,'NatCon &amp; Metrics Backsheet'!$A$7:$AC$156,I$9,FALSE))),"")</f>
        <v>43435</v>
      </c>
    </row>
    <row r="104" spans="1:9" x14ac:dyDescent="0.3">
      <c r="A104" s="56">
        <v>86</v>
      </c>
      <c r="B104" s="49" t="str">
        <f t="shared" ca="1" si="6"/>
        <v>E08000022</v>
      </c>
      <c r="C104" s="50" t="str">
        <f ca="1">IFERROR(VLOOKUP($B104,'Org List'!$J$9:$K$488,2,0), "")</f>
        <v>North Tyneside</v>
      </c>
      <c r="D104" s="61" t="str">
        <f ca="1">IFERROR(IF((VLOOKUP($B104,'NatCon &amp; Metrics Backsheet'!$A$7:$AC$156,D$9,FALSE))="","",(VLOOKUP($B104,'NatCon &amp; Metrics Backsheet'!$A$7:$AC$156,D$9,FALSE))),"")</f>
        <v>Yes</v>
      </c>
      <c r="E104" s="62" t="str">
        <f ca="1">IFERROR(IF((VLOOKUP($B104,'NatCon &amp; Metrics Backsheet'!$A$7:$AC$156,E$9,FALSE))="","",(VLOOKUP($B104,'NatCon &amp; Metrics Backsheet'!$A$7:$AC$156,E$9,FALSE))),"")</f>
        <v>Yes</v>
      </c>
      <c r="F104" s="62" t="str">
        <f ca="1">IFERROR(IF((VLOOKUP($B104,'NatCon &amp; Metrics Backsheet'!$A$7:$AC$156,F$9,FALSE))="","",(VLOOKUP($B104,'NatCon &amp; Metrics Backsheet'!$A$7:$AC$156,F$9,FALSE))),"")</f>
        <v>Yes</v>
      </c>
      <c r="G104" s="63" t="str">
        <f ca="1">IFERROR(IF((VLOOKUP($B104,'NatCon &amp; Metrics Backsheet'!$A$7:$AC$156,G$9,FALSE))="","",(VLOOKUP($B104,'NatCon &amp; Metrics Backsheet'!$A$7:$AC$156,G$9,FALSE))),"")</f>
        <v>Yes</v>
      </c>
      <c r="H104" s="54" t="str">
        <f ca="1">IFERROR(IF((VLOOKUP($B104,'NatCon &amp; Metrics Backsheet'!$A$7:$AC$156,H$9,FALSE))="","",(VLOOKUP($B104,'NatCon &amp; Metrics Backsheet'!$A$7:$AC$156,H$9,FALSE))),"")</f>
        <v>No</v>
      </c>
      <c r="I104" s="79">
        <f ca="1">IFERROR(IF((VLOOKUP($B104,'NatCon &amp; Metrics Backsheet'!$A$7:$AC$156,I$9,FALSE))="","",(VLOOKUP($B104,'NatCon &amp; Metrics Backsheet'!$A$7:$AC$156,I$9,FALSE))),"")</f>
        <v>43405</v>
      </c>
    </row>
    <row r="105" spans="1:9" x14ac:dyDescent="0.3">
      <c r="A105" s="56">
        <v>87</v>
      </c>
      <c r="B105" s="49" t="str">
        <f t="shared" ca="1" si="6"/>
        <v>E10000023</v>
      </c>
      <c r="C105" s="50" t="str">
        <f ca="1">IFERROR(VLOOKUP($B105,'Org List'!$J$9:$K$488,2,0), "")</f>
        <v>North Yorkshire</v>
      </c>
      <c r="D105" s="61" t="str">
        <f ca="1">IFERROR(IF((VLOOKUP($B105,'NatCon &amp; Metrics Backsheet'!$A$7:$AC$156,D$9,FALSE))="","",(VLOOKUP($B105,'NatCon &amp; Metrics Backsheet'!$A$7:$AC$156,D$9,FALSE))),"")</f>
        <v>Yes</v>
      </c>
      <c r="E105" s="62" t="str">
        <f ca="1">IFERROR(IF((VLOOKUP($B105,'NatCon &amp; Metrics Backsheet'!$A$7:$AC$156,E$9,FALSE))="","",(VLOOKUP($B105,'NatCon &amp; Metrics Backsheet'!$A$7:$AC$156,E$9,FALSE))),"")</f>
        <v>Yes</v>
      </c>
      <c r="F105" s="62" t="str">
        <f ca="1">IFERROR(IF((VLOOKUP($B105,'NatCon &amp; Metrics Backsheet'!$A$7:$AC$156,F$9,FALSE))="","",(VLOOKUP($B105,'NatCon &amp; Metrics Backsheet'!$A$7:$AC$156,F$9,FALSE))),"")</f>
        <v>Yes</v>
      </c>
      <c r="G105" s="63" t="str">
        <f ca="1">IFERROR(IF((VLOOKUP($B105,'NatCon &amp; Metrics Backsheet'!$A$7:$AC$156,G$9,FALSE))="","",(VLOOKUP($B105,'NatCon &amp; Metrics Backsheet'!$A$7:$AC$156,G$9,FALSE))),"")</f>
        <v>Yes</v>
      </c>
      <c r="H105" s="54" t="str">
        <f ca="1">IFERROR(IF((VLOOKUP($B105,'NatCon &amp; Metrics Backsheet'!$A$7:$AC$156,H$9,FALSE))="","",(VLOOKUP($B105,'NatCon &amp; Metrics Backsheet'!$A$7:$AC$156,H$9,FALSE))),"")</f>
        <v>Yes</v>
      </c>
      <c r="I105" s="79" t="str">
        <f ca="1">IFERROR(IF((VLOOKUP($B105,'NatCon &amp; Metrics Backsheet'!$A$7:$AC$156,I$9,FALSE))="","",(VLOOKUP($B105,'NatCon &amp; Metrics Backsheet'!$A$7:$AC$156,I$9,FALSE))),"")</f>
        <v/>
      </c>
    </row>
    <row r="106" spans="1:9" x14ac:dyDescent="0.3">
      <c r="A106" s="56">
        <v>88</v>
      </c>
      <c r="B106" s="49" t="str">
        <f t="shared" ca="1" si="6"/>
        <v>E10000021</v>
      </c>
      <c r="C106" s="50" t="str">
        <f ca="1">IFERROR(VLOOKUP($B106,'Org List'!$J$9:$K$488,2,0), "")</f>
        <v>Northamptonshire</v>
      </c>
      <c r="D106" s="61" t="str">
        <f ca="1">IFERROR(IF((VLOOKUP($B106,'NatCon &amp; Metrics Backsheet'!$A$7:$AC$156,D$9,FALSE))="","",(VLOOKUP($B106,'NatCon &amp; Metrics Backsheet'!$A$7:$AC$156,D$9,FALSE))),"")</f>
        <v>Yes</v>
      </c>
      <c r="E106" s="62" t="str">
        <f ca="1">IFERROR(IF((VLOOKUP($B106,'NatCon &amp; Metrics Backsheet'!$A$7:$AC$156,E$9,FALSE))="","",(VLOOKUP($B106,'NatCon &amp; Metrics Backsheet'!$A$7:$AC$156,E$9,FALSE))),"")</f>
        <v>Yes</v>
      </c>
      <c r="F106" s="62" t="str">
        <f ca="1">IFERROR(IF((VLOOKUP($B106,'NatCon &amp; Metrics Backsheet'!$A$7:$AC$156,F$9,FALSE))="","",(VLOOKUP($B106,'NatCon &amp; Metrics Backsheet'!$A$7:$AC$156,F$9,FALSE))),"")</f>
        <v>Yes</v>
      </c>
      <c r="G106" s="63" t="str">
        <f ca="1">IFERROR(IF((VLOOKUP($B106,'NatCon &amp; Metrics Backsheet'!$A$7:$AC$156,G$9,FALSE))="","",(VLOOKUP($B106,'NatCon &amp; Metrics Backsheet'!$A$7:$AC$156,G$9,FALSE))),"")</f>
        <v>Yes</v>
      </c>
      <c r="H106" s="54" t="str">
        <f ca="1">IFERROR(IF((VLOOKUP($B106,'NatCon &amp; Metrics Backsheet'!$A$7:$AC$156,H$9,FALSE))="","",(VLOOKUP($B106,'NatCon &amp; Metrics Backsheet'!$A$7:$AC$156,H$9,FALSE))),"")</f>
        <v>No</v>
      </c>
      <c r="I106" s="79">
        <f ca="1">IFERROR(IF((VLOOKUP($B106,'NatCon &amp; Metrics Backsheet'!$A$7:$AC$156,I$9,FALSE))="","",(VLOOKUP($B106,'NatCon &amp; Metrics Backsheet'!$A$7:$AC$156,I$9,FALSE))),"")</f>
        <v>43404</v>
      </c>
    </row>
    <row r="107" spans="1:9" x14ac:dyDescent="0.3">
      <c r="A107" s="56">
        <v>89</v>
      </c>
      <c r="B107" s="49" t="str">
        <f t="shared" ca="1" si="6"/>
        <v>E06000057</v>
      </c>
      <c r="C107" s="50" t="str">
        <f ca="1">IFERROR(VLOOKUP($B107,'Org List'!$J$9:$K$488,2,0), "")</f>
        <v>Northumberland</v>
      </c>
      <c r="D107" s="61" t="str">
        <f ca="1">IFERROR(IF((VLOOKUP($B107,'NatCon &amp; Metrics Backsheet'!$A$7:$AC$156,D$9,FALSE))="","",(VLOOKUP($B107,'NatCon &amp; Metrics Backsheet'!$A$7:$AC$156,D$9,FALSE))),"")</f>
        <v>Yes</v>
      </c>
      <c r="E107" s="62" t="str">
        <f ca="1">IFERROR(IF((VLOOKUP($B107,'NatCon &amp; Metrics Backsheet'!$A$7:$AC$156,E$9,FALSE))="","",(VLOOKUP($B107,'NatCon &amp; Metrics Backsheet'!$A$7:$AC$156,E$9,FALSE))),"")</f>
        <v>Yes</v>
      </c>
      <c r="F107" s="62" t="str">
        <f ca="1">IFERROR(IF((VLOOKUP($B107,'NatCon &amp; Metrics Backsheet'!$A$7:$AC$156,F$9,FALSE))="","",(VLOOKUP($B107,'NatCon &amp; Metrics Backsheet'!$A$7:$AC$156,F$9,FALSE))),"")</f>
        <v>Yes</v>
      </c>
      <c r="G107" s="63" t="str">
        <f ca="1">IFERROR(IF((VLOOKUP($B107,'NatCon &amp; Metrics Backsheet'!$A$7:$AC$156,G$9,FALSE))="","",(VLOOKUP($B107,'NatCon &amp; Metrics Backsheet'!$A$7:$AC$156,G$9,FALSE))),"")</f>
        <v>Yes</v>
      </c>
      <c r="H107" s="54" t="str">
        <f ca="1">IFERROR(IF((VLOOKUP($B107,'NatCon &amp; Metrics Backsheet'!$A$7:$AC$156,H$9,FALSE))="","",(VLOOKUP($B107,'NatCon &amp; Metrics Backsheet'!$A$7:$AC$156,H$9,FALSE))),"")</f>
        <v>Yes</v>
      </c>
      <c r="I107" s="79" t="str">
        <f ca="1">IFERROR(IF((VLOOKUP($B107,'NatCon &amp; Metrics Backsheet'!$A$7:$AC$156,I$9,FALSE))="","",(VLOOKUP($B107,'NatCon &amp; Metrics Backsheet'!$A$7:$AC$156,I$9,FALSE))),"")</f>
        <v/>
      </c>
    </row>
    <row r="108" spans="1:9" x14ac:dyDescent="0.3">
      <c r="A108" s="56">
        <v>90</v>
      </c>
      <c r="B108" s="49" t="str">
        <f t="shared" ca="1" si="6"/>
        <v>E06000018</v>
      </c>
      <c r="C108" s="50" t="str">
        <f ca="1">IFERROR(VLOOKUP($B108,'Org List'!$J$9:$K$488,2,0), "")</f>
        <v>Nottingham</v>
      </c>
      <c r="D108" s="61" t="str">
        <f ca="1">IFERROR(IF((VLOOKUP($B108,'NatCon &amp; Metrics Backsheet'!$A$7:$AC$156,D$9,FALSE))="","",(VLOOKUP($B108,'NatCon &amp; Metrics Backsheet'!$A$7:$AC$156,D$9,FALSE))),"")</f>
        <v>Yes</v>
      </c>
      <c r="E108" s="62" t="str">
        <f ca="1">IFERROR(IF((VLOOKUP($B108,'NatCon &amp; Metrics Backsheet'!$A$7:$AC$156,E$9,FALSE))="","",(VLOOKUP($B108,'NatCon &amp; Metrics Backsheet'!$A$7:$AC$156,E$9,FALSE))),"")</f>
        <v>Yes</v>
      </c>
      <c r="F108" s="62" t="str">
        <f ca="1">IFERROR(IF((VLOOKUP($B108,'NatCon &amp; Metrics Backsheet'!$A$7:$AC$156,F$9,FALSE))="","",(VLOOKUP($B108,'NatCon &amp; Metrics Backsheet'!$A$7:$AC$156,F$9,FALSE))),"")</f>
        <v>Yes</v>
      </c>
      <c r="G108" s="63" t="str">
        <f ca="1">IFERROR(IF((VLOOKUP($B108,'NatCon &amp; Metrics Backsheet'!$A$7:$AC$156,G$9,FALSE))="","",(VLOOKUP($B108,'NatCon &amp; Metrics Backsheet'!$A$7:$AC$156,G$9,FALSE))),"")</f>
        <v>Yes</v>
      </c>
      <c r="H108" s="54" t="str">
        <f ca="1">IFERROR(IF((VLOOKUP($B108,'NatCon &amp; Metrics Backsheet'!$A$7:$AC$156,H$9,FALSE))="","",(VLOOKUP($B108,'NatCon &amp; Metrics Backsheet'!$A$7:$AC$156,H$9,FALSE))),"")</f>
        <v>Yes</v>
      </c>
      <c r="I108" s="79" t="str">
        <f ca="1">IFERROR(IF((VLOOKUP($B108,'NatCon &amp; Metrics Backsheet'!$A$7:$AC$156,I$9,FALSE))="","",(VLOOKUP($B108,'NatCon &amp; Metrics Backsheet'!$A$7:$AC$156,I$9,FALSE))),"")</f>
        <v/>
      </c>
    </row>
    <row r="109" spans="1:9" x14ac:dyDescent="0.3">
      <c r="A109" s="56">
        <v>91</v>
      </c>
      <c r="B109" s="49" t="str">
        <f t="shared" ca="1" si="6"/>
        <v>E10000024</v>
      </c>
      <c r="C109" s="50" t="str">
        <f ca="1">IFERROR(VLOOKUP($B109,'Org List'!$J$9:$K$488,2,0), "")</f>
        <v>Nottinghamshire</v>
      </c>
      <c r="D109" s="61" t="str">
        <f ca="1">IFERROR(IF((VLOOKUP($B109,'NatCon &amp; Metrics Backsheet'!$A$7:$AC$156,D$9,FALSE))="","",(VLOOKUP($B109,'NatCon &amp; Metrics Backsheet'!$A$7:$AC$156,D$9,FALSE))),"")</f>
        <v>Yes</v>
      </c>
      <c r="E109" s="62" t="str">
        <f ca="1">IFERROR(IF((VLOOKUP($B109,'NatCon &amp; Metrics Backsheet'!$A$7:$AC$156,E$9,FALSE))="","",(VLOOKUP($B109,'NatCon &amp; Metrics Backsheet'!$A$7:$AC$156,E$9,FALSE))),"")</f>
        <v>Yes</v>
      </c>
      <c r="F109" s="62" t="str">
        <f ca="1">IFERROR(IF((VLOOKUP($B109,'NatCon &amp; Metrics Backsheet'!$A$7:$AC$156,F$9,FALSE))="","",(VLOOKUP($B109,'NatCon &amp; Metrics Backsheet'!$A$7:$AC$156,F$9,FALSE))),"")</f>
        <v>Yes</v>
      </c>
      <c r="G109" s="63" t="str">
        <f ca="1">IFERROR(IF((VLOOKUP($B109,'NatCon &amp; Metrics Backsheet'!$A$7:$AC$156,G$9,FALSE))="","",(VLOOKUP($B109,'NatCon &amp; Metrics Backsheet'!$A$7:$AC$156,G$9,FALSE))),"")</f>
        <v>Yes</v>
      </c>
      <c r="H109" s="54" t="str">
        <f ca="1">IFERROR(IF((VLOOKUP($B109,'NatCon &amp; Metrics Backsheet'!$A$7:$AC$156,H$9,FALSE))="","",(VLOOKUP($B109,'NatCon &amp; Metrics Backsheet'!$A$7:$AC$156,H$9,FALSE))),"")</f>
        <v>Yes</v>
      </c>
      <c r="I109" s="79" t="str">
        <f ca="1">IFERROR(IF((VLOOKUP($B109,'NatCon &amp; Metrics Backsheet'!$A$7:$AC$156,I$9,FALSE))="","",(VLOOKUP($B109,'NatCon &amp; Metrics Backsheet'!$A$7:$AC$156,I$9,FALSE))),"")</f>
        <v/>
      </c>
    </row>
    <row r="110" spans="1:9" x14ac:dyDescent="0.3">
      <c r="A110" s="56">
        <v>92</v>
      </c>
      <c r="B110" s="49" t="str">
        <f t="shared" ca="1" si="6"/>
        <v>E08000004</v>
      </c>
      <c r="C110" s="50" t="str">
        <f ca="1">IFERROR(VLOOKUP($B110,'Org List'!$J$9:$K$488,2,0), "")</f>
        <v>Oldham</v>
      </c>
      <c r="D110" s="61" t="str">
        <f ca="1">IFERROR(IF((VLOOKUP($B110,'NatCon &amp; Metrics Backsheet'!$A$7:$AC$156,D$9,FALSE))="","",(VLOOKUP($B110,'NatCon &amp; Metrics Backsheet'!$A$7:$AC$156,D$9,FALSE))),"")</f>
        <v>Yes</v>
      </c>
      <c r="E110" s="62" t="str">
        <f ca="1">IFERROR(IF((VLOOKUP($B110,'NatCon &amp; Metrics Backsheet'!$A$7:$AC$156,E$9,FALSE))="","",(VLOOKUP($B110,'NatCon &amp; Metrics Backsheet'!$A$7:$AC$156,E$9,FALSE))),"")</f>
        <v>Yes</v>
      </c>
      <c r="F110" s="62" t="str">
        <f ca="1">IFERROR(IF((VLOOKUP($B110,'NatCon &amp; Metrics Backsheet'!$A$7:$AC$156,F$9,FALSE))="","",(VLOOKUP($B110,'NatCon &amp; Metrics Backsheet'!$A$7:$AC$156,F$9,FALSE))),"")</f>
        <v>Yes</v>
      </c>
      <c r="G110" s="63" t="str">
        <f ca="1">IFERROR(IF((VLOOKUP($B110,'NatCon &amp; Metrics Backsheet'!$A$7:$AC$156,G$9,FALSE))="","",(VLOOKUP($B110,'NatCon &amp; Metrics Backsheet'!$A$7:$AC$156,G$9,FALSE))),"")</f>
        <v>Yes</v>
      </c>
      <c r="H110" s="54" t="str">
        <f ca="1">IFERROR(IF((VLOOKUP($B110,'NatCon &amp; Metrics Backsheet'!$A$7:$AC$156,H$9,FALSE))="","",(VLOOKUP($B110,'NatCon &amp; Metrics Backsheet'!$A$7:$AC$156,H$9,FALSE))),"")</f>
        <v>Yes</v>
      </c>
      <c r="I110" s="79" t="str">
        <f ca="1">IFERROR(IF((VLOOKUP($B110,'NatCon &amp; Metrics Backsheet'!$A$7:$AC$156,I$9,FALSE))="","",(VLOOKUP($B110,'NatCon &amp; Metrics Backsheet'!$A$7:$AC$156,I$9,FALSE))),"")</f>
        <v/>
      </c>
    </row>
    <row r="111" spans="1:9" x14ac:dyDescent="0.3">
      <c r="A111" s="56">
        <v>93</v>
      </c>
      <c r="B111" s="49" t="str">
        <f t="shared" ca="1" si="6"/>
        <v>E10000025</v>
      </c>
      <c r="C111" s="50" t="str">
        <f ca="1">IFERROR(VLOOKUP($B111,'Org List'!$J$9:$K$488,2,0), "")</f>
        <v>Oxfordshire</v>
      </c>
      <c r="D111" s="61" t="str">
        <f ca="1">IFERROR(IF((VLOOKUP($B111,'NatCon &amp; Metrics Backsheet'!$A$7:$AC$156,D$9,FALSE))="","",(VLOOKUP($B111,'NatCon &amp; Metrics Backsheet'!$A$7:$AC$156,D$9,FALSE))),"")</f>
        <v>Yes</v>
      </c>
      <c r="E111" s="62" t="str">
        <f ca="1">IFERROR(IF((VLOOKUP($B111,'NatCon &amp; Metrics Backsheet'!$A$7:$AC$156,E$9,FALSE))="","",(VLOOKUP($B111,'NatCon &amp; Metrics Backsheet'!$A$7:$AC$156,E$9,FALSE))),"")</f>
        <v>Yes</v>
      </c>
      <c r="F111" s="62" t="str">
        <f ca="1">IFERROR(IF((VLOOKUP($B111,'NatCon &amp; Metrics Backsheet'!$A$7:$AC$156,F$9,FALSE))="","",(VLOOKUP($B111,'NatCon &amp; Metrics Backsheet'!$A$7:$AC$156,F$9,FALSE))),"")</f>
        <v>Yes</v>
      </c>
      <c r="G111" s="63" t="str">
        <f ca="1">IFERROR(IF((VLOOKUP($B111,'NatCon &amp; Metrics Backsheet'!$A$7:$AC$156,G$9,FALSE))="","",(VLOOKUP($B111,'NatCon &amp; Metrics Backsheet'!$A$7:$AC$156,G$9,FALSE))),"")</f>
        <v>Yes</v>
      </c>
      <c r="H111" s="54" t="str">
        <f ca="1">IFERROR(IF((VLOOKUP($B111,'NatCon &amp; Metrics Backsheet'!$A$7:$AC$156,H$9,FALSE))="","",(VLOOKUP($B111,'NatCon &amp; Metrics Backsheet'!$A$7:$AC$156,H$9,FALSE))),"")</f>
        <v>Yes</v>
      </c>
      <c r="I111" s="79" t="str">
        <f ca="1">IFERROR(IF((VLOOKUP($B111,'NatCon &amp; Metrics Backsheet'!$A$7:$AC$156,I$9,FALSE))="","",(VLOOKUP($B111,'NatCon &amp; Metrics Backsheet'!$A$7:$AC$156,I$9,FALSE))),"")</f>
        <v/>
      </c>
    </row>
    <row r="112" spans="1:9" x14ac:dyDescent="0.3">
      <c r="A112" s="56">
        <v>94</v>
      </c>
      <c r="B112" s="49" t="str">
        <f t="shared" ca="1" si="6"/>
        <v>E06000031</v>
      </c>
      <c r="C112" s="50" t="str">
        <f ca="1">IFERROR(VLOOKUP($B112,'Org List'!$J$9:$K$488,2,0), "")</f>
        <v>Peterborough</v>
      </c>
      <c r="D112" s="61" t="str">
        <f ca="1">IFERROR(IF((VLOOKUP($B112,'NatCon &amp; Metrics Backsheet'!$A$7:$AC$156,D$9,FALSE))="","",(VLOOKUP($B112,'NatCon &amp; Metrics Backsheet'!$A$7:$AC$156,D$9,FALSE))),"")</f>
        <v>Yes</v>
      </c>
      <c r="E112" s="62" t="str">
        <f ca="1">IFERROR(IF((VLOOKUP($B112,'NatCon &amp; Metrics Backsheet'!$A$7:$AC$156,E$9,FALSE))="","",(VLOOKUP($B112,'NatCon &amp; Metrics Backsheet'!$A$7:$AC$156,E$9,FALSE))),"")</f>
        <v>Yes</v>
      </c>
      <c r="F112" s="62" t="str">
        <f ca="1">IFERROR(IF((VLOOKUP($B112,'NatCon &amp; Metrics Backsheet'!$A$7:$AC$156,F$9,FALSE))="","",(VLOOKUP($B112,'NatCon &amp; Metrics Backsheet'!$A$7:$AC$156,F$9,FALSE))),"")</f>
        <v>Yes</v>
      </c>
      <c r="G112" s="63" t="str">
        <f ca="1">IFERROR(IF((VLOOKUP($B112,'NatCon &amp; Metrics Backsheet'!$A$7:$AC$156,G$9,FALSE))="","",(VLOOKUP($B112,'NatCon &amp; Metrics Backsheet'!$A$7:$AC$156,G$9,FALSE))),"")</f>
        <v>Yes</v>
      </c>
      <c r="H112" s="54" t="str">
        <f ca="1">IFERROR(IF((VLOOKUP($B112,'NatCon &amp; Metrics Backsheet'!$A$7:$AC$156,H$9,FALSE))="","",(VLOOKUP($B112,'NatCon &amp; Metrics Backsheet'!$A$7:$AC$156,H$9,FALSE))),"")</f>
        <v>Yes</v>
      </c>
      <c r="I112" s="79" t="str">
        <f ca="1">IFERROR(IF((VLOOKUP($B112,'NatCon &amp; Metrics Backsheet'!$A$7:$AC$156,I$9,FALSE))="","",(VLOOKUP($B112,'NatCon &amp; Metrics Backsheet'!$A$7:$AC$156,I$9,FALSE))),"")</f>
        <v/>
      </c>
    </row>
    <row r="113" spans="1:9" x14ac:dyDescent="0.3">
      <c r="A113" s="56">
        <v>95</v>
      </c>
      <c r="B113" s="49" t="str">
        <f t="shared" ca="1" si="6"/>
        <v>E06000026</v>
      </c>
      <c r="C113" s="50" t="str">
        <f ca="1">IFERROR(VLOOKUP($B113,'Org List'!$J$9:$K$488,2,0), "")</f>
        <v>Plymouth</v>
      </c>
      <c r="D113" s="61" t="str">
        <f ca="1">IFERROR(IF((VLOOKUP($B113,'NatCon &amp; Metrics Backsheet'!$A$7:$AC$156,D$9,FALSE))="","",(VLOOKUP($B113,'NatCon &amp; Metrics Backsheet'!$A$7:$AC$156,D$9,FALSE))),"")</f>
        <v>Yes</v>
      </c>
      <c r="E113" s="62" t="str">
        <f ca="1">IFERROR(IF((VLOOKUP($B113,'NatCon &amp; Metrics Backsheet'!$A$7:$AC$156,E$9,FALSE))="","",(VLOOKUP($B113,'NatCon &amp; Metrics Backsheet'!$A$7:$AC$156,E$9,FALSE))),"")</f>
        <v>Yes</v>
      </c>
      <c r="F113" s="62" t="str">
        <f ca="1">IFERROR(IF((VLOOKUP($B113,'NatCon &amp; Metrics Backsheet'!$A$7:$AC$156,F$9,FALSE))="","",(VLOOKUP($B113,'NatCon &amp; Metrics Backsheet'!$A$7:$AC$156,F$9,FALSE))),"")</f>
        <v>Yes</v>
      </c>
      <c r="G113" s="63" t="str">
        <f ca="1">IFERROR(IF((VLOOKUP($B113,'NatCon &amp; Metrics Backsheet'!$A$7:$AC$156,G$9,FALSE))="","",(VLOOKUP($B113,'NatCon &amp; Metrics Backsheet'!$A$7:$AC$156,G$9,FALSE))),"")</f>
        <v>Yes</v>
      </c>
      <c r="H113" s="54" t="str">
        <f ca="1">IFERROR(IF((VLOOKUP($B113,'NatCon &amp; Metrics Backsheet'!$A$7:$AC$156,H$9,FALSE))="","",(VLOOKUP($B113,'NatCon &amp; Metrics Backsheet'!$A$7:$AC$156,H$9,FALSE))),"")</f>
        <v>Yes</v>
      </c>
      <c r="I113" s="79" t="str">
        <f ca="1">IFERROR(IF((VLOOKUP($B113,'NatCon &amp; Metrics Backsheet'!$A$7:$AC$156,I$9,FALSE))="","",(VLOOKUP($B113,'NatCon &amp; Metrics Backsheet'!$A$7:$AC$156,I$9,FALSE))),"")</f>
        <v/>
      </c>
    </row>
    <row r="114" spans="1:9" x14ac:dyDescent="0.3">
      <c r="A114" s="56">
        <v>96</v>
      </c>
      <c r="B114" s="49" t="str">
        <f t="shared" ca="1" si="6"/>
        <v>E06000044</v>
      </c>
      <c r="C114" s="50" t="str">
        <f ca="1">IFERROR(VLOOKUP($B114,'Org List'!$J$9:$K$488,2,0), "")</f>
        <v>Portsmouth</v>
      </c>
      <c r="D114" s="61" t="str">
        <f ca="1">IFERROR(IF((VLOOKUP($B114,'NatCon &amp; Metrics Backsheet'!$A$7:$AC$156,D$9,FALSE))="","",(VLOOKUP($B114,'NatCon &amp; Metrics Backsheet'!$A$7:$AC$156,D$9,FALSE))),"")</f>
        <v>Yes</v>
      </c>
      <c r="E114" s="62" t="str">
        <f ca="1">IFERROR(IF((VLOOKUP($B114,'NatCon &amp; Metrics Backsheet'!$A$7:$AC$156,E$9,FALSE))="","",(VLOOKUP($B114,'NatCon &amp; Metrics Backsheet'!$A$7:$AC$156,E$9,FALSE))),"")</f>
        <v>Yes</v>
      </c>
      <c r="F114" s="62" t="str">
        <f ca="1">IFERROR(IF((VLOOKUP($B114,'NatCon &amp; Metrics Backsheet'!$A$7:$AC$156,F$9,FALSE))="","",(VLOOKUP($B114,'NatCon &amp; Metrics Backsheet'!$A$7:$AC$156,F$9,FALSE))),"")</f>
        <v>Yes</v>
      </c>
      <c r="G114" s="63" t="str">
        <f ca="1">IFERROR(IF((VLOOKUP($B114,'NatCon &amp; Metrics Backsheet'!$A$7:$AC$156,G$9,FALSE))="","",(VLOOKUP($B114,'NatCon &amp; Metrics Backsheet'!$A$7:$AC$156,G$9,FALSE))),"")</f>
        <v>Yes</v>
      </c>
      <c r="H114" s="54" t="str">
        <f ca="1">IFERROR(IF((VLOOKUP($B114,'NatCon &amp; Metrics Backsheet'!$A$7:$AC$156,H$9,FALSE))="","",(VLOOKUP($B114,'NatCon &amp; Metrics Backsheet'!$A$7:$AC$156,H$9,FALSE))),"")</f>
        <v>Yes</v>
      </c>
      <c r="I114" s="79" t="str">
        <f ca="1">IFERROR(IF((VLOOKUP($B114,'NatCon &amp; Metrics Backsheet'!$A$7:$AC$156,I$9,FALSE))="","",(VLOOKUP($B114,'NatCon &amp; Metrics Backsheet'!$A$7:$AC$156,I$9,FALSE))),"")</f>
        <v/>
      </c>
    </row>
    <row r="115" spans="1:9" x14ac:dyDescent="0.3">
      <c r="A115" s="56">
        <v>97</v>
      </c>
      <c r="B115" s="49" t="str">
        <f t="shared" ca="1" si="6"/>
        <v>E06000038</v>
      </c>
      <c r="C115" s="50" t="str">
        <f ca="1">IFERROR(VLOOKUP($B115,'Org List'!$J$9:$K$488,2,0), "")</f>
        <v>Reading</v>
      </c>
      <c r="D115" s="61" t="str">
        <f ca="1">IFERROR(IF((VLOOKUP($B115,'NatCon &amp; Metrics Backsheet'!$A$7:$AC$156,D$9,FALSE))="","",(VLOOKUP($B115,'NatCon &amp; Metrics Backsheet'!$A$7:$AC$156,D$9,FALSE))),"")</f>
        <v>Yes</v>
      </c>
      <c r="E115" s="62" t="str">
        <f ca="1">IFERROR(IF((VLOOKUP($B115,'NatCon &amp; Metrics Backsheet'!$A$7:$AC$156,E$9,FALSE))="","",(VLOOKUP($B115,'NatCon &amp; Metrics Backsheet'!$A$7:$AC$156,E$9,FALSE))),"")</f>
        <v>Yes</v>
      </c>
      <c r="F115" s="62" t="str">
        <f ca="1">IFERROR(IF((VLOOKUP($B115,'NatCon &amp; Metrics Backsheet'!$A$7:$AC$156,F$9,FALSE))="","",(VLOOKUP($B115,'NatCon &amp; Metrics Backsheet'!$A$7:$AC$156,F$9,FALSE))),"")</f>
        <v>Yes</v>
      </c>
      <c r="G115" s="63" t="str">
        <f ca="1">IFERROR(IF((VLOOKUP($B115,'NatCon &amp; Metrics Backsheet'!$A$7:$AC$156,G$9,FALSE))="","",(VLOOKUP($B115,'NatCon &amp; Metrics Backsheet'!$A$7:$AC$156,G$9,FALSE))),"")</f>
        <v>Yes</v>
      </c>
      <c r="H115" s="54" t="str">
        <f ca="1">IFERROR(IF((VLOOKUP($B115,'NatCon &amp; Metrics Backsheet'!$A$7:$AC$156,H$9,FALSE))="","",(VLOOKUP($B115,'NatCon &amp; Metrics Backsheet'!$A$7:$AC$156,H$9,FALSE))),"")</f>
        <v>Yes</v>
      </c>
      <c r="I115" s="79" t="str">
        <f ca="1">IFERROR(IF((VLOOKUP($B115,'NatCon &amp; Metrics Backsheet'!$A$7:$AC$156,I$9,FALSE))="","",(VLOOKUP($B115,'NatCon &amp; Metrics Backsheet'!$A$7:$AC$156,I$9,FALSE))),"")</f>
        <v/>
      </c>
    </row>
    <row r="116" spans="1:9" x14ac:dyDescent="0.3">
      <c r="A116" s="56">
        <v>98</v>
      </c>
      <c r="B116" s="49" t="str">
        <f t="shared" ca="1" si="6"/>
        <v>E09000026</v>
      </c>
      <c r="C116" s="50" t="str">
        <f ca="1">IFERROR(VLOOKUP($B116,'Org List'!$J$9:$K$488,2,0), "")</f>
        <v>Redbridge</v>
      </c>
      <c r="D116" s="61" t="str">
        <f ca="1">IFERROR(IF((VLOOKUP($B116,'NatCon &amp; Metrics Backsheet'!$A$7:$AC$156,D$9,FALSE))="","",(VLOOKUP($B116,'NatCon &amp; Metrics Backsheet'!$A$7:$AC$156,D$9,FALSE))),"")</f>
        <v>Yes</v>
      </c>
      <c r="E116" s="62" t="str">
        <f ca="1">IFERROR(IF((VLOOKUP($B116,'NatCon &amp; Metrics Backsheet'!$A$7:$AC$156,E$9,FALSE))="","",(VLOOKUP($B116,'NatCon &amp; Metrics Backsheet'!$A$7:$AC$156,E$9,FALSE))),"")</f>
        <v>Yes</v>
      </c>
      <c r="F116" s="62" t="str">
        <f ca="1">IFERROR(IF((VLOOKUP($B116,'NatCon &amp; Metrics Backsheet'!$A$7:$AC$156,F$9,FALSE))="","",(VLOOKUP($B116,'NatCon &amp; Metrics Backsheet'!$A$7:$AC$156,F$9,FALSE))),"")</f>
        <v>Yes</v>
      </c>
      <c r="G116" s="63" t="str">
        <f ca="1">IFERROR(IF((VLOOKUP($B116,'NatCon &amp; Metrics Backsheet'!$A$7:$AC$156,G$9,FALSE))="","",(VLOOKUP($B116,'NatCon &amp; Metrics Backsheet'!$A$7:$AC$156,G$9,FALSE))),"")</f>
        <v>Yes</v>
      </c>
      <c r="H116" s="54" t="str">
        <f ca="1">IFERROR(IF((VLOOKUP($B116,'NatCon &amp; Metrics Backsheet'!$A$7:$AC$156,H$9,FALSE))="","",(VLOOKUP($B116,'NatCon &amp; Metrics Backsheet'!$A$7:$AC$156,H$9,FALSE))),"")</f>
        <v>Yes</v>
      </c>
      <c r="I116" s="79" t="str">
        <f ca="1">IFERROR(IF((VLOOKUP($B116,'NatCon &amp; Metrics Backsheet'!$A$7:$AC$156,I$9,FALSE))="","",(VLOOKUP($B116,'NatCon &amp; Metrics Backsheet'!$A$7:$AC$156,I$9,FALSE))),"")</f>
        <v/>
      </c>
    </row>
    <row r="117" spans="1:9" x14ac:dyDescent="0.3">
      <c r="A117" s="56">
        <v>99</v>
      </c>
      <c r="B117" s="49" t="str">
        <f t="shared" ca="1" si="6"/>
        <v>E06000003</v>
      </c>
      <c r="C117" s="50" t="str">
        <f ca="1">IFERROR(VLOOKUP($B117,'Org List'!$J$9:$K$488,2,0), "")</f>
        <v>Redcar and Cleveland</v>
      </c>
      <c r="D117" s="61" t="str">
        <f ca="1">IFERROR(IF((VLOOKUP($B117,'NatCon &amp; Metrics Backsheet'!$A$7:$AC$156,D$9,FALSE))="","",(VLOOKUP($B117,'NatCon &amp; Metrics Backsheet'!$A$7:$AC$156,D$9,FALSE))),"")</f>
        <v>Yes</v>
      </c>
      <c r="E117" s="62" t="str">
        <f ca="1">IFERROR(IF((VLOOKUP($B117,'NatCon &amp; Metrics Backsheet'!$A$7:$AC$156,E$9,FALSE))="","",(VLOOKUP($B117,'NatCon &amp; Metrics Backsheet'!$A$7:$AC$156,E$9,FALSE))),"")</f>
        <v>Yes</v>
      </c>
      <c r="F117" s="62" t="str">
        <f ca="1">IFERROR(IF((VLOOKUP($B117,'NatCon &amp; Metrics Backsheet'!$A$7:$AC$156,F$9,FALSE))="","",(VLOOKUP($B117,'NatCon &amp; Metrics Backsheet'!$A$7:$AC$156,F$9,FALSE))),"")</f>
        <v>Yes</v>
      </c>
      <c r="G117" s="63" t="str">
        <f ca="1">IFERROR(IF((VLOOKUP($B117,'NatCon &amp; Metrics Backsheet'!$A$7:$AC$156,G$9,FALSE))="","",(VLOOKUP($B117,'NatCon &amp; Metrics Backsheet'!$A$7:$AC$156,G$9,FALSE))),"")</f>
        <v>Yes</v>
      </c>
      <c r="H117" s="54" t="str">
        <f ca="1">IFERROR(IF((VLOOKUP($B117,'NatCon &amp; Metrics Backsheet'!$A$7:$AC$156,H$9,FALSE))="","",(VLOOKUP($B117,'NatCon &amp; Metrics Backsheet'!$A$7:$AC$156,H$9,FALSE))),"")</f>
        <v>Yes</v>
      </c>
      <c r="I117" s="79" t="str">
        <f ca="1">IFERROR(IF((VLOOKUP($B117,'NatCon &amp; Metrics Backsheet'!$A$7:$AC$156,I$9,FALSE))="","",(VLOOKUP($B117,'NatCon &amp; Metrics Backsheet'!$A$7:$AC$156,I$9,FALSE))),"")</f>
        <v/>
      </c>
    </row>
    <row r="118" spans="1:9" x14ac:dyDescent="0.3">
      <c r="A118" s="56">
        <v>100</v>
      </c>
      <c r="B118" s="49" t="str">
        <f t="shared" ca="1" si="6"/>
        <v>E09000027</v>
      </c>
      <c r="C118" s="50" t="str">
        <f ca="1">IFERROR(VLOOKUP($B118,'Org List'!$J$9:$K$488,2,0), "")</f>
        <v>Richmond upon Thames</v>
      </c>
      <c r="D118" s="61" t="str">
        <f ca="1">IFERROR(IF((VLOOKUP($B118,'NatCon &amp; Metrics Backsheet'!$A$7:$AC$156,D$9,FALSE))="","",(VLOOKUP($B118,'NatCon &amp; Metrics Backsheet'!$A$7:$AC$156,D$9,FALSE))),"")</f>
        <v>Yes</v>
      </c>
      <c r="E118" s="62" t="str">
        <f ca="1">IFERROR(IF((VLOOKUP($B118,'NatCon &amp; Metrics Backsheet'!$A$7:$AC$156,E$9,FALSE))="","",(VLOOKUP($B118,'NatCon &amp; Metrics Backsheet'!$A$7:$AC$156,E$9,FALSE))),"")</f>
        <v>Yes</v>
      </c>
      <c r="F118" s="62" t="str">
        <f ca="1">IFERROR(IF((VLOOKUP($B118,'NatCon &amp; Metrics Backsheet'!$A$7:$AC$156,F$9,FALSE))="","",(VLOOKUP($B118,'NatCon &amp; Metrics Backsheet'!$A$7:$AC$156,F$9,FALSE))),"")</f>
        <v>Yes</v>
      </c>
      <c r="G118" s="63" t="str">
        <f ca="1">IFERROR(IF((VLOOKUP($B118,'NatCon &amp; Metrics Backsheet'!$A$7:$AC$156,G$9,FALSE))="","",(VLOOKUP($B118,'NatCon &amp; Metrics Backsheet'!$A$7:$AC$156,G$9,FALSE))),"")</f>
        <v>Yes</v>
      </c>
      <c r="H118" s="54" t="str">
        <f ca="1">IFERROR(IF((VLOOKUP($B118,'NatCon &amp; Metrics Backsheet'!$A$7:$AC$156,H$9,FALSE))="","",(VLOOKUP($B118,'NatCon &amp; Metrics Backsheet'!$A$7:$AC$156,H$9,FALSE))),"")</f>
        <v>Yes</v>
      </c>
      <c r="I118" s="79" t="str">
        <f ca="1">IFERROR(IF((VLOOKUP($B118,'NatCon &amp; Metrics Backsheet'!$A$7:$AC$156,I$9,FALSE))="","",(VLOOKUP($B118,'NatCon &amp; Metrics Backsheet'!$A$7:$AC$156,I$9,FALSE))),"")</f>
        <v/>
      </c>
    </row>
    <row r="119" spans="1:9" x14ac:dyDescent="0.3">
      <c r="A119" s="56">
        <v>101</v>
      </c>
      <c r="B119" s="49" t="str">
        <f t="shared" ca="1" si="6"/>
        <v>E08000005</v>
      </c>
      <c r="C119" s="50" t="str">
        <f ca="1">IFERROR(VLOOKUP($B119,'Org List'!$J$9:$K$488,2,0), "")</f>
        <v>Rochdale</v>
      </c>
      <c r="D119" s="61" t="str">
        <f ca="1">IFERROR(IF((VLOOKUP($B119,'NatCon &amp; Metrics Backsheet'!$A$7:$AC$156,D$9,FALSE))="","",(VLOOKUP($B119,'NatCon &amp; Metrics Backsheet'!$A$7:$AC$156,D$9,FALSE))),"")</f>
        <v>Yes</v>
      </c>
      <c r="E119" s="62" t="str">
        <f ca="1">IFERROR(IF((VLOOKUP($B119,'NatCon &amp; Metrics Backsheet'!$A$7:$AC$156,E$9,FALSE))="","",(VLOOKUP($B119,'NatCon &amp; Metrics Backsheet'!$A$7:$AC$156,E$9,FALSE))),"")</f>
        <v>Yes</v>
      </c>
      <c r="F119" s="62" t="str">
        <f ca="1">IFERROR(IF((VLOOKUP($B119,'NatCon &amp; Metrics Backsheet'!$A$7:$AC$156,F$9,FALSE))="","",(VLOOKUP($B119,'NatCon &amp; Metrics Backsheet'!$A$7:$AC$156,F$9,FALSE))),"")</f>
        <v>Yes</v>
      </c>
      <c r="G119" s="63" t="str">
        <f ca="1">IFERROR(IF((VLOOKUP($B119,'NatCon &amp; Metrics Backsheet'!$A$7:$AC$156,G$9,FALSE))="","",(VLOOKUP($B119,'NatCon &amp; Metrics Backsheet'!$A$7:$AC$156,G$9,FALSE))),"")</f>
        <v>Yes</v>
      </c>
      <c r="H119" s="54" t="str">
        <f ca="1">IFERROR(IF((VLOOKUP($B119,'NatCon &amp; Metrics Backsheet'!$A$7:$AC$156,H$9,FALSE))="","",(VLOOKUP($B119,'NatCon &amp; Metrics Backsheet'!$A$7:$AC$156,H$9,FALSE))),"")</f>
        <v>Yes</v>
      </c>
      <c r="I119" s="79" t="str">
        <f ca="1">IFERROR(IF((VLOOKUP($B119,'NatCon &amp; Metrics Backsheet'!$A$7:$AC$156,I$9,FALSE))="","",(VLOOKUP($B119,'NatCon &amp; Metrics Backsheet'!$A$7:$AC$156,I$9,FALSE))),"")</f>
        <v/>
      </c>
    </row>
    <row r="120" spans="1:9" x14ac:dyDescent="0.3">
      <c r="A120" s="56">
        <v>102</v>
      </c>
      <c r="B120" s="49" t="str">
        <f t="shared" ca="1" si="6"/>
        <v>E08000018</v>
      </c>
      <c r="C120" s="50" t="str">
        <f ca="1">IFERROR(VLOOKUP($B120,'Org List'!$J$9:$K$488,2,0), "")</f>
        <v>Rotherham</v>
      </c>
      <c r="D120" s="61" t="str">
        <f ca="1">IFERROR(IF((VLOOKUP($B120,'NatCon &amp; Metrics Backsheet'!$A$7:$AC$156,D$9,FALSE))="","",(VLOOKUP($B120,'NatCon &amp; Metrics Backsheet'!$A$7:$AC$156,D$9,FALSE))),"")</f>
        <v>Yes</v>
      </c>
      <c r="E120" s="62" t="str">
        <f ca="1">IFERROR(IF((VLOOKUP($B120,'NatCon &amp; Metrics Backsheet'!$A$7:$AC$156,E$9,FALSE))="","",(VLOOKUP($B120,'NatCon &amp; Metrics Backsheet'!$A$7:$AC$156,E$9,FALSE))),"")</f>
        <v>Yes</v>
      </c>
      <c r="F120" s="62" t="str">
        <f ca="1">IFERROR(IF((VLOOKUP($B120,'NatCon &amp; Metrics Backsheet'!$A$7:$AC$156,F$9,FALSE))="","",(VLOOKUP($B120,'NatCon &amp; Metrics Backsheet'!$A$7:$AC$156,F$9,FALSE))),"")</f>
        <v>Yes</v>
      </c>
      <c r="G120" s="63" t="str">
        <f ca="1">IFERROR(IF((VLOOKUP($B120,'NatCon &amp; Metrics Backsheet'!$A$7:$AC$156,G$9,FALSE))="","",(VLOOKUP($B120,'NatCon &amp; Metrics Backsheet'!$A$7:$AC$156,G$9,FALSE))),"")</f>
        <v>Yes</v>
      </c>
      <c r="H120" s="54" t="str">
        <f ca="1">IFERROR(IF((VLOOKUP($B120,'NatCon &amp; Metrics Backsheet'!$A$7:$AC$156,H$9,FALSE))="","",(VLOOKUP($B120,'NatCon &amp; Metrics Backsheet'!$A$7:$AC$156,H$9,FALSE))),"")</f>
        <v>Yes</v>
      </c>
      <c r="I120" s="79" t="str">
        <f ca="1">IFERROR(IF((VLOOKUP($B120,'NatCon &amp; Metrics Backsheet'!$A$7:$AC$156,I$9,FALSE))="","",(VLOOKUP($B120,'NatCon &amp; Metrics Backsheet'!$A$7:$AC$156,I$9,FALSE))),"")</f>
        <v/>
      </c>
    </row>
    <row r="121" spans="1:9" x14ac:dyDescent="0.3">
      <c r="A121" s="56">
        <v>103</v>
      </c>
      <c r="B121" s="49" t="str">
        <f t="shared" ca="1" si="6"/>
        <v>E06000017</v>
      </c>
      <c r="C121" s="50" t="str">
        <f ca="1">IFERROR(VLOOKUP($B121,'Org List'!$J$9:$K$488,2,0), "")</f>
        <v>Rutland</v>
      </c>
      <c r="D121" s="61" t="str">
        <f ca="1">IFERROR(IF((VLOOKUP($B121,'NatCon &amp; Metrics Backsheet'!$A$7:$AC$156,D$9,FALSE))="","",(VLOOKUP($B121,'NatCon &amp; Metrics Backsheet'!$A$7:$AC$156,D$9,FALSE))),"")</f>
        <v>Yes</v>
      </c>
      <c r="E121" s="62" t="str">
        <f ca="1">IFERROR(IF((VLOOKUP($B121,'NatCon &amp; Metrics Backsheet'!$A$7:$AC$156,E$9,FALSE))="","",(VLOOKUP($B121,'NatCon &amp; Metrics Backsheet'!$A$7:$AC$156,E$9,FALSE))),"")</f>
        <v>Yes</v>
      </c>
      <c r="F121" s="62" t="str">
        <f ca="1">IFERROR(IF((VLOOKUP($B121,'NatCon &amp; Metrics Backsheet'!$A$7:$AC$156,F$9,FALSE))="","",(VLOOKUP($B121,'NatCon &amp; Metrics Backsheet'!$A$7:$AC$156,F$9,FALSE))),"")</f>
        <v>Yes</v>
      </c>
      <c r="G121" s="63" t="str">
        <f ca="1">IFERROR(IF((VLOOKUP($B121,'NatCon &amp; Metrics Backsheet'!$A$7:$AC$156,G$9,FALSE))="","",(VLOOKUP($B121,'NatCon &amp; Metrics Backsheet'!$A$7:$AC$156,G$9,FALSE))),"")</f>
        <v>Yes</v>
      </c>
      <c r="H121" s="54" t="str">
        <f ca="1">IFERROR(IF((VLOOKUP($B121,'NatCon &amp; Metrics Backsheet'!$A$7:$AC$156,H$9,FALSE))="","",(VLOOKUP($B121,'NatCon &amp; Metrics Backsheet'!$A$7:$AC$156,H$9,FALSE))),"")</f>
        <v>Yes</v>
      </c>
      <c r="I121" s="79" t="str">
        <f ca="1">IFERROR(IF((VLOOKUP($B121,'NatCon &amp; Metrics Backsheet'!$A$7:$AC$156,I$9,FALSE))="","",(VLOOKUP($B121,'NatCon &amp; Metrics Backsheet'!$A$7:$AC$156,I$9,FALSE))),"")</f>
        <v/>
      </c>
    </row>
    <row r="122" spans="1:9" x14ac:dyDescent="0.3">
      <c r="A122" s="56">
        <v>104</v>
      </c>
      <c r="B122" s="49" t="str">
        <f t="shared" ca="1" si="6"/>
        <v>E08000006</v>
      </c>
      <c r="C122" s="50" t="str">
        <f ca="1">IFERROR(VLOOKUP($B122,'Org List'!$J$9:$K$488,2,0), "")</f>
        <v>Salford</v>
      </c>
      <c r="D122" s="61" t="str">
        <f ca="1">IFERROR(IF((VLOOKUP($B122,'NatCon &amp; Metrics Backsheet'!$A$7:$AC$156,D$9,FALSE))="","",(VLOOKUP($B122,'NatCon &amp; Metrics Backsheet'!$A$7:$AC$156,D$9,FALSE))),"")</f>
        <v>Yes</v>
      </c>
      <c r="E122" s="62" t="str">
        <f ca="1">IFERROR(IF((VLOOKUP($B122,'NatCon &amp; Metrics Backsheet'!$A$7:$AC$156,E$9,FALSE))="","",(VLOOKUP($B122,'NatCon &amp; Metrics Backsheet'!$A$7:$AC$156,E$9,FALSE))),"")</f>
        <v>Yes</v>
      </c>
      <c r="F122" s="62" t="str">
        <f ca="1">IFERROR(IF((VLOOKUP($B122,'NatCon &amp; Metrics Backsheet'!$A$7:$AC$156,F$9,FALSE))="","",(VLOOKUP($B122,'NatCon &amp; Metrics Backsheet'!$A$7:$AC$156,F$9,FALSE))),"")</f>
        <v>Yes</v>
      </c>
      <c r="G122" s="63" t="str">
        <f ca="1">IFERROR(IF((VLOOKUP($B122,'NatCon &amp; Metrics Backsheet'!$A$7:$AC$156,G$9,FALSE))="","",(VLOOKUP($B122,'NatCon &amp; Metrics Backsheet'!$A$7:$AC$156,G$9,FALSE))),"")</f>
        <v>Yes</v>
      </c>
      <c r="H122" s="54" t="str">
        <f ca="1">IFERROR(IF((VLOOKUP($B122,'NatCon &amp; Metrics Backsheet'!$A$7:$AC$156,H$9,FALSE))="","",(VLOOKUP($B122,'NatCon &amp; Metrics Backsheet'!$A$7:$AC$156,H$9,FALSE))),"")</f>
        <v>Yes</v>
      </c>
      <c r="I122" s="79" t="str">
        <f ca="1">IFERROR(IF((VLOOKUP($B122,'NatCon &amp; Metrics Backsheet'!$A$7:$AC$156,I$9,FALSE))="","",(VLOOKUP($B122,'NatCon &amp; Metrics Backsheet'!$A$7:$AC$156,I$9,FALSE))),"")</f>
        <v/>
      </c>
    </row>
    <row r="123" spans="1:9" x14ac:dyDescent="0.3">
      <c r="A123" s="56">
        <v>105</v>
      </c>
      <c r="B123" s="49" t="str">
        <f t="shared" ca="1" si="6"/>
        <v>E08000028</v>
      </c>
      <c r="C123" s="50" t="str">
        <f ca="1">IFERROR(VLOOKUP($B123,'Org List'!$J$9:$K$488,2,0), "")</f>
        <v>Sandwell</v>
      </c>
      <c r="D123" s="61" t="str">
        <f ca="1">IFERROR(IF((VLOOKUP($B123,'NatCon &amp; Metrics Backsheet'!$A$7:$AC$156,D$9,FALSE))="","",(VLOOKUP($B123,'NatCon &amp; Metrics Backsheet'!$A$7:$AC$156,D$9,FALSE))),"")</f>
        <v>Yes</v>
      </c>
      <c r="E123" s="62" t="str">
        <f ca="1">IFERROR(IF((VLOOKUP($B123,'NatCon &amp; Metrics Backsheet'!$A$7:$AC$156,E$9,FALSE))="","",(VLOOKUP($B123,'NatCon &amp; Metrics Backsheet'!$A$7:$AC$156,E$9,FALSE))),"")</f>
        <v>Yes</v>
      </c>
      <c r="F123" s="62" t="str">
        <f ca="1">IFERROR(IF((VLOOKUP($B123,'NatCon &amp; Metrics Backsheet'!$A$7:$AC$156,F$9,FALSE))="","",(VLOOKUP($B123,'NatCon &amp; Metrics Backsheet'!$A$7:$AC$156,F$9,FALSE))),"")</f>
        <v>Yes</v>
      </c>
      <c r="G123" s="63" t="str">
        <f ca="1">IFERROR(IF((VLOOKUP($B123,'NatCon &amp; Metrics Backsheet'!$A$7:$AC$156,G$9,FALSE))="","",(VLOOKUP($B123,'NatCon &amp; Metrics Backsheet'!$A$7:$AC$156,G$9,FALSE))),"")</f>
        <v>Yes</v>
      </c>
      <c r="H123" s="54" t="str">
        <f ca="1">IFERROR(IF((VLOOKUP($B123,'NatCon &amp; Metrics Backsheet'!$A$7:$AC$156,H$9,FALSE))="","",(VLOOKUP($B123,'NatCon &amp; Metrics Backsheet'!$A$7:$AC$156,H$9,FALSE))),"")</f>
        <v>Yes</v>
      </c>
      <c r="I123" s="79" t="str">
        <f ca="1">IFERROR(IF((VLOOKUP($B123,'NatCon &amp; Metrics Backsheet'!$A$7:$AC$156,I$9,FALSE))="","",(VLOOKUP($B123,'NatCon &amp; Metrics Backsheet'!$A$7:$AC$156,I$9,FALSE))),"")</f>
        <v/>
      </c>
    </row>
    <row r="124" spans="1:9" x14ac:dyDescent="0.3">
      <c r="A124" s="56">
        <v>106</v>
      </c>
      <c r="B124" s="49" t="str">
        <f t="shared" ca="1" si="6"/>
        <v>E08000014</v>
      </c>
      <c r="C124" s="50" t="str">
        <f ca="1">IFERROR(VLOOKUP($B124,'Org List'!$J$9:$K$488,2,0), "")</f>
        <v>Sefton</v>
      </c>
      <c r="D124" s="61" t="str">
        <f ca="1">IFERROR(IF((VLOOKUP($B124,'NatCon &amp; Metrics Backsheet'!$A$7:$AC$156,D$9,FALSE))="","",(VLOOKUP($B124,'NatCon &amp; Metrics Backsheet'!$A$7:$AC$156,D$9,FALSE))),"")</f>
        <v>Yes</v>
      </c>
      <c r="E124" s="62" t="str">
        <f ca="1">IFERROR(IF((VLOOKUP($B124,'NatCon &amp; Metrics Backsheet'!$A$7:$AC$156,E$9,FALSE))="","",(VLOOKUP($B124,'NatCon &amp; Metrics Backsheet'!$A$7:$AC$156,E$9,FALSE))),"")</f>
        <v>Yes</v>
      </c>
      <c r="F124" s="62" t="str">
        <f ca="1">IFERROR(IF((VLOOKUP($B124,'NatCon &amp; Metrics Backsheet'!$A$7:$AC$156,F$9,FALSE))="","",(VLOOKUP($B124,'NatCon &amp; Metrics Backsheet'!$A$7:$AC$156,F$9,FALSE))),"")</f>
        <v>Yes</v>
      </c>
      <c r="G124" s="63" t="str">
        <f ca="1">IFERROR(IF((VLOOKUP($B124,'NatCon &amp; Metrics Backsheet'!$A$7:$AC$156,G$9,FALSE))="","",(VLOOKUP($B124,'NatCon &amp; Metrics Backsheet'!$A$7:$AC$156,G$9,FALSE))),"")</f>
        <v>Yes</v>
      </c>
      <c r="H124" s="54" t="str">
        <f ca="1">IFERROR(IF((VLOOKUP($B124,'NatCon &amp; Metrics Backsheet'!$A$7:$AC$156,H$9,FALSE))="","",(VLOOKUP($B124,'NatCon &amp; Metrics Backsheet'!$A$7:$AC$156,H$9,FALSE))),"")</f>
        <v>Yes</v>
      </c>
      <c r="I124" s="79" t="str">
        <f ca="1">IFERROR(IF((VLOOKUP($B124,'NatCon &amp; Metrics Backsheet'!$A$7:$AC$156,I$9,FALSE))="","",(VLOOKUP($B124,'NatCon &amp; Metrics Backsheet'!$A$7:$AC$156,I$9,FALSE))),"")</f>
        <v/>
      </c>
    </row>
    <row r="125" spans="1:9" x14ac:dyDescent="0.3">
      <c r="A125" s="56">
        <v>107</v>
      </c>
      <c r="B125" s="49" t="str">
        <f t="shared" ca="1" si="6"/>
        <v>E08000019</v>
      </c>
      <c r="C125" s="50" t="str">
        <f ca="1">IFERROR(VLOOKUP($B125,'Org List'!$J$9:$K$488,2,0), "")</f>
        <v>Sheffield</v>
      </c>
      <c r="D125" s="61" t="str">
        <f ca="1">IFERROR(IF((VLOOKUP($B125,'NatCon &amp; Metrics Backsheet'!$A$7:$AC$156,D$9,FALSE))="","",(VLOOKUP($B125,'NatCon &amp; Metrics Backsheet'!$A$7:$AC$156,D$9,FALSE))),"")</f>
        <v>Yes</v>
      </c>
      <c r="E125" s="62" t="str">
        <f ca="1">IFERROR(IF((VLOOKUP($B125,'NatCon &amp; Metrics Backsheet'!$A$7:$AC$156,E$9,FALSE))="","",(VLOOKUP($B125,'NatCon &amp; Metrics Backsheet'!$A$7:$AC$156,E$9,FALSE))),"")</f>
        <v>Yes</v>
      </c>
      <c r="F125" s="62" t="str">
        <f ca="1">IFERROR(IF((VLOOKUP($B125,'NatCon &amp; Metrics Backsheet'!$A$7:$AC$156,F$9,FALSE))="","",(VLOOKUP($B125,'NatCon &amp; Metrics Backsheet'!$A$7:$AC$156,F$9,FALSE))),"")</f>
        <v>Yes</v>
      </c>
      <c r="G125" s="63" t="str">
        <f ca="1">IFERROR(IF((VLOOKUP($B125,'NatCon &amp; Metrics Backsheet'!$A$7:$AC$156,G$9,FALSE))="","",(VLOOKUP($B125,'NatCon &amp; Metrics Backsheet'!$A$7:$AC$156,G$9,FALSE))),"")</f>
        <v>Yes</v>
      </c>
      <c r="H125" s="54" t="str">
        <f ca="1">IFERROR(IF((VLOOKUP($B125,'NatCon &amp; Metrics Backsheet'!$A$7:$AC$156,H$9,FALSE))="","",(VLOOKUP($B125,'NatCon &amp; Metrics Backsheet'!$A$7:$AC$156,H$9,FALSE))),"")</f>
        <v>Yes</v>
      </c>
      <c r="I125" s="79" t="str">
        <f ca="1">IFERROR(IF((VLOOKUP($B125,'NatCon &amp; Metrics Backsheet'!$A$7:$AC$156,I$9,FALSE))="","",(VLOOKUP($B125,'NatCon &amp; Metrics Backsheet'!$A$7:$AC$156,I$9,FALSE))),"")</f>
        <v/>
      </c>
    </row>
    <row r="126" spans="1:9" x14ac:dyDescent="0.3">
      <c r="A126" s="56">
        <v>108</v>
      </c>
      <c r="B126" s="49" t="str">
        <f t="shared" ca="1" si="6"/>
        <v>E06000051</v>
      </c>
      <c r="C126" s="50" t="str">
        <f ca="1">IFERROR(VLOOKUP($B126,'Org List'!$J$9:$K$488,2,0), "")</f>
        <v>Shropshire</v>
      </c>
      <c r="D126" s="61" t="str">
        <f ca="1">IFERROR(IF((VLOOKUP($B126,'NatCon &amp; Metrics Backsheet'!$A$7:$AC$156,D$9,FALSE))="","",(VLOOKUP($B126,'NatCon &amp; Metrics Backsheet'!$A$7:$AC$156,D$9,FALSE))),"")</f>
        <v>Yes</v>
      </c>
      <c r="E126" s="62" t="str">
        <f ca="1">IFERROR(IF((VLOOKUP($B126,'NatCon &amp; Metrics Backsheet'!$A$7:$AC$156,E$9,FALSE))="","",(VLOOKUP($B126,'NatCon &amp; Metrics Backsheet'!$A$7:$AC$156,E$9,FALSE))),"")</f>
        <v>Yes</v>
      </c>
      <c r="F126" s="62" t="str">
        <f ca="1">IFERROR(IF((VLOOKUP($B126,'NatCon &amp; Metrics Backsheet'!$A$7:$AC$156,F$9,FALSE))="","",(VLOOKUP($B126,'NatCon &amp; Metrics Backsheet'!$A$7:$AC$156,F$9,FALSE))),"")</f>
        <v>Yes</v>
      </c>
      <c r="G126" s="63" t="str">
        <f ca="1">IFERROR(IF((VLOOKUP($B126,'NatCon &amp; Metrics Backsheet'!$A$7:$AC$156,G$9,FALSE))="","",(VLOOKUP($B126,'NatCon &amp; Metrics Backsheet'!$A$7:$AC$156,G$9,FALSE))),"")</f>
        <v>Yes</v>
      </c>
      <c r="H126" s="54" t="str">
        <f ca="1">IFERROR(IF((VLOOKUP($B126,'NatCon &amp; Metrics Backsheet'!$A$7:$AC$156,H$9,FALSE))="","",(VLOOKUP($B126,'NatCon &amp; Metrics Backsheet'!$A$7:$AC$156,H$9,FALSE))),"")</f>
        <v>Yes</v>
      </c>
      <c r="I126" s="79" t="str">
        <f ca="1">IFERROR(IF((VLOOKUP($B126,'NatCon &amp; Metrics Backsheet'!$A$7:$AC$156,I$9,FALSE))="","",(VLOOKUP($B126,'NatCon &amp; Metrics Backsheet'!$A$7:$AC$156,I$9,FALSE))),"")</f>
        <v/>
      </c>
    </row>
    <row r="127" spans="1:9" x14ac:dyDescent="0.3">
      <c r="A127" s="56">
        <v>109</v>
      </c>
      <c r="B127" s="49" t="str">
        <f t="shared" ca="1" si="6"/>
        <v>E06000039</v>
      </c>
      <c r="C127" s="50" t="str">
        <f ca="1">IFERROR(VLOOKUP($B127,'Org List'!$J$9:$K$488,2,0), "")</f>
        <v>Slough</v>
      </c>
      <c r="D127" s="61" t="str">
        <f ca="1">IFERROR(IF((VLOOKUP($B127,'NatCon &amp; Metrics Backsheet'!$A$7:$AC$156,D$9,FALSE))="","",(VLOOKUP($B127,'NatCon &amp; Metrics Backsheet'!$A$7:$AC$156,D$9,FALSE))),"")</f>
        <v>Yes</v>
      </c>
      <c r="E127" s="62" t="str">
        <f ca="1">IFERROR(IF((VLOOKUP($B127,'NatCon &amp; Metrics Backsheet'!$A$7:$AC$156,E$9,FALSE))="","",(VLOOKUP($B127,'NatCon &amp; Metrics Backsheet'!$A$7:$AC$156,E$9,FALSE))),"")</f>
        <v>Yes</v>
      </c>
      <c r="F127" s="62" t="str">
        <f ca="1">IFERROR(IF((VLOOKUP($B127,'NatCon &amp; Metrics Backsheet'!$A$7:$AC$156,F$9,FALSE))="","",(VLOOKUP($B127,'NatCon &amp; Metrics Backsheet'!$A$7:$AC$156,F$9,FALSE))),"")</f>
        <v>Yes</v>
      </c>
      <c r="G127" s="63" t="str">
        <f ca="1">IFERROR(IF((VLOOKUP($B127,'NatCon &amp; Metrics Backsheet'!$A$7:$AC$156,G$9,FALSE))="","",(VLOOKUP($B127,'NatCon &amp; Metrics Backsheet'!$A$7:$AC$156,G$9,FALSE))),"")</f>
        <v>Yes</v>
      </c>
      <c r="H127" s="54" t="str">
        <f ca="1">IFERROR(IF((VLOOKUP($B127,'NatCon &amp; Metrics Backsheet'!$A$7:$AC$156,H$9,FALSE))="","",(VLOOKUP($B127,'NatCon &amp; Metrics Backsheet'!$A$7:$AC$156,H$9,FALSE))),"")</f>
        <v>Yes</v>
      </c>
      <c r="I127" s="79" t="str">
        <f ca="1">IFERROR(IF((VLOOKUP($B127,'NatCon &amp; Metrics Backsheet'!$A$7:$AC$156,I$9,FALSE))="","",(VLOOKUP($B127,'NatCon &amp; Metrics Backsheet'!$A$7:$AC$156,I$9,FALSE))),"")</f>
        <v/>
      </c>
    </row>
    <row r="128" spans="1:9" x14ac:dyDescent="0.3">
      <c r="A128" s="56">
        <v>110</v>
      </c>
      <c r="B128" s="49" t="str">
        <f t="shared" ca="1" si="6"/>
        <v>E08000029</v>
      </c>
      <c r="C128" s="50" t="str">
        <f ca="1">IFERROR(VLOOKUP($B128,'Org List'!$J$9:$K$488,2,0), "")</f>
        <v>Solihull</v>
      </c>
      <c r="D128" s="61" t="str">
        <f ca="1">IFERROR(IF((VLOOKUP($B128,'NatCon &amp; Metrics Backsheet'!$A$7:$AC$156,D$9,FALSE))="","",(VLOOKUP($B128,'NatCon &amp; Metrics Backsheet'!$A$7:$AC$156,D$9,FALSE))),"")</f>
        <v>Yes</v>
      </c>
      <c r="E128" s="62" t="str">
        <f ca="1">IFERROR(IF((VLOOKUP($B128,'NatCon &amp; Metrics Backsheet'!$A$7:$AC$156,E$9,FALSE))="","",(VLOOKUP($B128,'NatCon &amp; Metrics Backsheet'!$A$7:$AC$156,E$9,FALSE))),"")</f>
        <v>Yes</v>
      </c>
      <c r="F128" s="62" t="str">
        <f ca="1">IFERROR(IF((VLOOKUP($B128,'NatCon &amp; Metrics Backsheet'!$A$7:$AC$156,F$9,FALSE))="","",(VLOOKUP($B128,'NatCon &amp; Metrics Backsheet'!$A$7:$AC$156,F$9,FALSE))),"")</f>
        <v>Yes</v>
      </c>
      <c r="G128" s="63" t="str">
        <f ca="1">IFERROR(IF((VLOOKUP($B128,'NatCon &amp; Metrics Backsheet'!$A$7:$AC$156,G$9,FALSE))="","",(VLOOKUP($B128,'NatCon &amp; Metrics Backsheet'!$A$7:$AC$156,G$9,FALSE))),"")</f>
        <v>Yes</v>
      </c>
      <c r="H128" s="54" t="str">
        <f ca="1">IFERROR(IF((VLOOKUP($B128,'NatCon &amp; Metrics Backsheet'!$A$7:$AC$156,H$9,FALSE))="","",(VLOOKUP($B128,'NatCon &amp; Metrics Backsheet'!$A$7:$AC$156,H$9,FALSE))),"")</f>
        <v>Yes</v>
      </c>
      <c r="I128" s="79" t="str">
        <f ca="1">IFERROR(IF((VLOOKUP($B128,'NatCon &amp; Metrics Backsheet'!$A$7:$AC$156,I$9,FALSE))="","",(VLOOKUP($B128,'NatCon &amp; Metrics Backsheet'!$A$7:$AC$156,I$9,FALSE))),"")</f>
        <v/>
      </c>
    </row>
    <row r="129" spans="1:9" x14ac:dyDescent="0.3">
      <c r="A129" s="56">
        <v>111</v>
      </c>
      <c r="B129" s="49" t="str">
        <f t="shared" ca="1" si="6"/>
        <v>E10000027</v>
      </c>
      <c r="C129" s="50" t="str">
        <f ca="1">IFERROR(VLOOKUP($B129,'Org List'!$J$9:$K$488,2,0), "")</f>
        <v>Somerset</v>
      </c>
      <c r="D129" s="61" t="str">
        <f ca="1">IFERROR(IF((VLOOKUP($B129,'NatCon &amp; Metrics Backsheet'!$A$7:$AC$156,D$9,FALSE))="","",(VLOOKUP($B129,'NatCon &amp; Metrics Backsheet'!$A$7:$AC$156,D$9,FALSE))),"")</f>
        <v>Yes</v>
      </c>
      <c r="E129" s="62" t="str">
        <f ca="1">IFERROR(IF((VLOOKUP($B129,'NatCon &amp; Metrics Backsheet'!$A$7:$AC$156,E$9,FALSE))="","",(VLOOKUP($B129,'NatCon &amp; Metrics Backsheet'!$A$7:$AC$156,E$9,FALSE))),"")</f>
        <v>Yes</v>
      </c>
      <c r="F129" s="62" t="str">
        <f ca="1">IFERROR(IF((VLOOKUP($B129,'NatCon &amp; Metrics Backsheet'!$A$7:$AC$156,F$9,FALSE))="","",(VLOOKUP($B129,'NatCon &amp; Metrics Backsheet'!$A$7:$AC$156,F$9,FALSE))),"")</f>
        <v>Yes</v>
      </c>
      <c r="G129" s="63" t="str">
        <f ca="1">IFERROR(IF((VLOOKUP($B129,'NatCon &amp; Metrics Backsheet'!$A$7:$AC$156,G$9,FALSE))="","",(VLOOKUP($B129,'NatCon &amp; Metrics Backsheet'!$A$7:$AC$156,G$9,FALSE))),"")</f>
        <v>Yes</v>
      </c>
      <c r="H129" s="54" t="str">
        <f ca="1">IFERROR(IF((VLOOKUP($B129,'NatCon &amp; Metrics Backsheet'!$A$7:$AC$156,H$9,FALSE))="","",(VLOOKUP($B129,'NatCon &amp; Metrics Backsheet'!$A$7:$AC$156,H$9,FALSE))),"")</f>
        <v>Yes</v>
      </c>
      <c r="I129" s="79" t="str">
        <f ca="1">IFERROR(IF((VLOOKUP($B129,'NatCon &amp; Metrics Backsheet'!$A$7:$AC$156,I$9,FALSE))="","",(VLOOKUP($B129,'NatCon &amp; Metrics Backsheet'!$A$7:$AC$156,I$9,FALSE))),"")</f>
        <v/>
      </c>
    </row>
    <row r="130" spans="1:9" x14ac:dyDescent="0.3">
      <c r="A130" s="56">
        <v>112</v>
      </c>
      <c r="B130" s="49" t="str">
        <f t="shared" ca="1" si="6"/>
        <v>E06000025</v>
      </c>
      <c r="C130" s="50" t="str">
        <f ca="1">IFERROR(VLOOKUP($B130,'Org List'!$J$9:$K$488,2,0), "")</f>
        <v>South Gloucestershire</v>
      </c>
      <c r="D130" s="61" t="str">
        <f ca="1">IFERROR(IF((VLOOKUP($B130,'NatCon &amp; Metrics Backsheet'!$A$7:$AC$156,D$9,FALSE))="","",(VLOOKUP($B130,'NatCon &amp; Metrics Backsheet'!$A$7:$AC$156,D$9,FALSE))),"")</f>
        <v>Yes</v>
      </c>
      <c r="E130" s="62" t="str">
        <f ca="1">IFERROR(IF((VLOOKUP($B130,'NatCon &amp; Metrics Backsheet'!$A$7:$AC$156,E$9,FALSE))="","",(VLOOKUP($B130,'NatCon &amp; Metrics Backsheet'!$A$7:$AC$156,E$9,FALSE))),"")</f>
        <v>Yes</v>
      </c>
      <c r="F130" s="62" t="str">
        <f ca="1">IFERROR(IF((VLOOKUP($B130,'NatCon &amp; Metrics Backsheet'!$A$7:$AC$156,F$9,FALSE))="","",(VLOOKUP($B130,'NatCon &amp; Metrics Backsheet'!$A$7:$AC$156,F$9,FALSE))),"")</f>
        <v>Yes</v>
      </c>
      <c r="G130" s="63" t="str">
        <f ca="1">IFERROR(IF((VLOOKUP($B130,'NatCon &amp; Metrics Backsheet'!$A$7:$AC$156,G$9,FALSE))="","",(VLOOKUP($B130,'NatCon &amp; Metrics Backsheet'!$A$7:$AC$156,G$9,FALSE))),"")</f>
        <v>Yes</v>
      </c>
      <c r="H130" s="54" t="str">
        <f ca="1">IFERROR(IF((VLOOKUP($B130,'NatCon &amp; Metrics Backsheet'!$A$7:$AC$156,H$9,FALSE))="","",(VLOOKUP($B130,'NatCon &amp; Metrics Backsheet'!$A$7:$AC$156,H$9,FALSE))),"")</f>
        <v>No</v>
      </c>
      <c r="I130" s="79">
        <f ca="1">IFERROR(IF((VLOOKUP($B130,'NatCon &amp; Metrics Backsheet'!$A$7:$AC$156,I$9,FALSE))="","",(VLOOKUP($B130,'NatCon &amp; Metrics Backsheet'!$A$7:$AC$156,I$9,FALSE))),"")</f>
        <v>43435</v>
      </c>
    </row>
    <row r="131" spans="1:9" x14ac:dyDescent="0.3">
      <c r="A131" s="56">
        <v>113</v>
      </c>
      <c r="B131" s="49" t="str">
        <f t="shared" ca="1" si="6"/>
        <v>E08000023</v>
      </c>
      <c r="C131" s="50" t="str">
        <f ca="1">IFERROR(VLOOKUP($B131,'Org List'!$J$9:$K$488,2,0), "")</f>
        <v>South Tyneside</v>
      </c>
      <c r="D131" s="61" t="str">
        <f ca="1">IFERROR(IF((VLOOKUP($B131,'NatCon &amp; Metrics Backsheet'!$A$7:$AC$156,D$9,FALSE))="","",(VLOOKUP($B131,'NatCon &amp; Metrics Backsheet'!$A$7:$AC$156,D$9,FALSE))),"")</f>
        <v>Yes</v>
      </c>
      <c r="E131" s="62" t="str">
        <f ca="1">IFERROR(IF((VLOOKUP($B131,'NatCon &amp; Metrics Backsheet'!$A$7:$AC$156,E$9,FALSE))="","",(VLOOKUP($B131,'NatCon &amp; Metrics Backsheet'!$A$7:$AC$156,E$9,FALSE))),"")</f>
        <v>Yes</v>
      </c>
      <c r="F131" s="62" t="str">
        <f ca="1">IFERROR(IF((VLOOKUP($B131,'NatCon &amp; Metrics Backsheet'!$A$7:$AC$156,F$9,FALSE))="","",(VLOOKUP($B131,'NatCon &amp; Metrics Backsheet'!$A$7:$AC$156,F$9,FALSE))),"")</f>
        <v>Yes</v>
      </c>
      <c r="G131" s="63" t="str">
        <f ca="1">IFERROR(IF((VLOOKUP($B131,'NatCon &amp; Metrics Backsheet'!$A$7:$AC$156,G$9,FALSE))="","",(VLOOKUP($B131,'NatCon &amp; Metrics Backsheet'!$A$7:$AC$156,G$9,FALSE))),"")</f>
        <v>Yes</v>
      </c>
      <c r="H131" s="54" t="str">
        <f ca="1">IFERROR(IF((VLOOKUP($B131,'NatCon &amp; Metrics Backsheet'!$A$7:$AC$156,H$9,FALSE))="","",(VLOOKUP($B131,'NatCon &amp; Metrics Backsheet'!$A$7:$AC$156,H$9,FALSE))),"")</f>
        <v>Yes</v>
      </c>
      <c r="I131" s="79" t="str">
        <f ca="1">IFERROR(IF((VLOOKUP($B131,'NatCon &amp; Metrics Backsheet'!$A$7:$AC$156,I$9,FALSE))="","",(VLOOKUP($B131,'NatCon &amp; Metrics Backsheet'!$A$7:$AC$156,I$9,FALSE))),"")</f>
        <v/>
      </c>
    </row>
    <row r="132" spans="1:9" x14ac:dyDescent="0.3">
      <c r="A132" s="56">
        <v>114</v>
      </c>
      <c r="B132" s="49" t="str">
        <f t="shared" ca="1" si="6"/>
        <v>E06000045</v>
      </c>
      <c r="C132" s="50" t="str">
        <f ca="1">IFERROR(VLOOKUP($B132,'Org List'!$J$9:$K$488,2,0), "")</f>
        <v>Southampton</v>
      </c>
      <c r="D132" s="61" t="str">
        <f ca="1">IFERROR(IF((VLOOKUP($B132,'NatCon &amp; Metrics Backsheet'!$A$7:$AC$156,D$9,FALSE))="","",(VLOOKUP($B132,'NatCon &amp; Metrics Backsheet'!$A$7:$AC$156,D$9,FALSE))),"")</f>
        <v>Yes</v>
      </c>
      <c r="E132" s="62" t="str">
        <f ca="1">IFERROR(IF((VLOOKUP($B132,'NatCon &amp; Metrics Backsheet'!$A$7:$AC$156,E$9,FALSE))="","",(VLOOKUP($B132,'NatCon &amp; Metrics Backsheet'!$A$7:$AC$156,E$9,FALSE))),"")</f>
        <v>Yes</v>
      </c>
      <c r="F132" s="62" t="str">
        <f ca="1">IFERROR(IF((VLOOKUP($B132,'NatCon &amp; Metrics Backsheet'!$A$7:$AC$156,F$9,FALSE))="","",(VLOOKUP($B132,'NatCon &amp; Metrics Backsheet'!$A$7:$AC$156,F$9,FALSE))),"")</f>
        <v>Yes</v>
      </c>
      <c r="G132" s="63" t="str">
        <f ca="1">IFERROR(IF((VLOOKUP($B132,'NatCon &amp; Metrics Backsheet'!$A$7:$AC$156,G$9,FALSE))="","",(VLOOKUP($B132,'NatCon &amp; Metrics Backsheet'!$A$7:$AC$156,G$9,FALSE))),"")</f>
        <v>Yes</v>
      </c>
      <c r="H132" s="54" t="str">
        <f ca="1">IFERROR(IF((VLOOKUP($B132,'NatCon &amp; Metrics Backsheet'!$A$7:$AC$156,H$9,FALSE))="","",(VLOOKUP($B132,'NatCon &amp; Metrics Backsheet'!$A$7:$AC$156,H$9,FALSE))),"")</f>
        <v>Yes</v>
      </c>
      <c r="I132" s="79" t="str">
        <f ca="1">IFERROR(IF((VLOOKUP($B132,'NatCon &amp; Metrics Backsheet'!$A$7:$AC$156,I$9,FALSE))="","",(VLOOKUP($B132,'NatCon &amp; Metrics Backsheet'!$A$7:$AC$156,I$9,FALSE))),"")</f>
        <v/>
      </c>
    </row>
    <row r="133" spans="1:9" x14ac:dyDescent="0.3">
      <c r="A133" s="56">
        <v>115</v>
      </c>
      <c r="B133" s="49" t="str">
        <f t="shared" ca="1" si="6"/>
        <v>E06000033</v>
      </c>
      <c r="C133" s="50" t="str">
        <f ca="1">IFERROR(VLOOKUP($B133,'Org List'!$J$9:$K$488,2,0), "")</f>
        <v>Southend-on-Sea</v>
      </c>
      <c r="D133" s="61" t="str">
        <f ca="1">IFERROR(IF((VLOOKUP($B133,'NatCon &amp; Metrics Backsheet'!$A$7:$AC$156,D$9,FALSE))="","",(VLOOKUP($B133,'NatCon &amp; Metrics Backsheet'!$A$7:$AC$156,D$9,FALSE))),"")</f>
        <v>Yes</v>
      </c>
      <c r="E133" s="62" t="str">
        <f ca="1">IFERROR(IF((VLOOKUP($B133,'NatCon &amp; Metrics Backsheet'!$A$7:$AC$156,E$9,FALSE))="","",(VLOOKUP($B133,'NatCon &amp; Metrics Backsheet'!$A$7:$AC$156,E$9,FALSE))),"")</f>
        <v>Yes</v>
      </c>
      <c r="F133" s="62" t="str">
        <f ca="1">IFERROR(IF((VLOOKUP($B133,'NatCon &amp; Metrics Backsheet'!$A$7:$AC$156,F$9,FALSE))="","",(VLOOKUP($B133,'NatCon &amp; Metrics Backsheet'!$A$7:$AC$156,F$9,FALSE))),"")</f>
        <v>Yes</v>
      </c>
      <c r="G133" s="63" t="str">
        <f ca="1">IFERROR(IF((VLOOKUP($B133,'NatCon &amp; Metrics Backsheet'!$A$7:$AC$156,G$9,FALSE))="","",(VLOOKUP($B133,'NatCon &amp; Metrics Backsheet'!$A$7:$AC$156,G$9,FALSE))),"")</f>
        <v>Yes</v>
      </c>
      <c r="H133" s="54" t="str">
        <f ca="1">IFERROR(IF((VLOOKUP($B133,'NatCon &amp; Metrics Backsheet'!$A$7:$AC$156,H$9,FALSE))="","",(VLOOKUP($B133,'NatCon &amp; Metrics Backsheet'!$A$7:$AC$156,H$9,FALSE))),"")</f>
        <v>Yes</v>
      </c>
      <c r="I133" s="79" t="str">
        <f ca="1">IFERROR(IF((VLOOKUP($B133,'NatCon &amp; Metrics Backsheet'!$A$7:$AC$156,I$9,FALSE))="","",(VLOOKUP($B133,'NatCon &amp; Metrics Backsheet'!$A$7:$AC$156,I$9,FALSE))),"")</f>
        <v/>
      </c>
    </row>
    <row r="134" spans="1:9" x14ac:dyDescent="0.3">
      <c r="A134" s="56">
        <v>116</v>
      </c>
      <c r="B134" s="49" t="str">
        <f t="shared" ca="1" si="6"/>
        <v>E09000028</v>
      </c>
      <c r="C134" s="50" t="str">
        <f ca="1">IFERROR(VLOOKUP($B134,'Org List'!$J$9:$K$488,2,0), "")</f>
        <v>Southwark</v>
      </c>
      <c r="D134" s="61" t="str">
        <f ca="1">IFERROR(IF((VLOOKUP($B134,'NatCon &amp; Metrics Backsheet'!$A$7:$AC$156,D$9,FALSE))="","",(VLOOKUP($B134,'NatCon &amp; Metrics Backsheet'!$A$7:$AC$156,D$9,FALSE))),"")</f>
        <v>Yes</v>
      </c>
      <c r="E134" s="62" t="str">
        <f ca="1">IFERROR(IF((VLOOKUP($B134,'NatCon &amp; Metrics Backsheet'!$A$7:$AC$156,E$9,FALSE))="","",(VLOOKUP($B134,'NatCon &amp; Metrics Backsheet'!$A$7:$AC$156,E$9,FALSE))),"")</f>
        <v>Yes</v>
      </c>
      <c r="F134" s="62" t="str">
        <f ca="1">IFERROR(IF((VLOOKUP($B134,'NatCon &amp; Metrics Backsheet'!$A$7:$AC$156,F$9,FALSE))="","",(VLOOKUP($B134,'NatCon &amp; Metrics Backsheet'!$A$7:$AC$156,F$9,FALSE))),"")</f>
        <v>Yes</v>
      </c>
      <c r="G134" s="63" t="str">
        <f ca="1">IFERROR(IF((VLOOKUP($B134,'NatCon &amp; Metrics Backsheet'!$A$7:$AC$156,G$9,FALSE))="","",(VLOOKUP($B134,'NatCon &amp; Metrics Backsheet'!$A$7:$AC$156,G$9,FALSE))),"")</f>
        <v>Yes</v>
      </c>
      <c r="H134" s="54" t="str">
        <f ca="1">IFERROR(IF((VLOOKUP($B134,'NatCon &amp; Metrics Backsheet'!$A$7:$AC$156,H$9,FALSE))="","",(VLOOKUP($B134,'NatCon &amp; Metrics Backsheet'!$A$7:$AC$156,H$9,FALSE))),"")</f>
        <v>Yes</v>
      </c>
      <c r="I134" s="79" t="str">
        <f ca="1">IFERROR(IF((VLOOKUP($B134,'NatCon &amp; Metrics Backsheet'!$A$7:$AC$156,I$9,FALSE))="","",(VLOOKUP($B134,'NatCon &amp; Metrics Backsheet'!$A$7:$AC$156,I$9,FALSE))),"")</f>
        <v/>
      </c>
    </row>
    <row r="135" spans="1:9" x14ac:dyDescent="0.3">
      <c r="A135" s="56">
        <v>117</v>
      </c>
      <c r="B135" s="49" t="str">
        <f t="shared" ca="1" si="6"/>
        <v>E08000013</v>
      </c>
      <c r="C135" s="50" t="str">
        <f ca="1">IFERROR(VLOOKUP($B135,'Org List'!$J$9:$K$488,2,0), "")</f>
        <v>St. Helens</v>
      </c>
      <c r="D135" s="61" t="str">
        <f ca="1">IFERROR(IF((VLOOKUP($B135,'NatCon &amp; Metrics Backsheet'!$A$7:$AC$156,D$9,FALSE))="","",(VLOOKUP($B135,'NatCon &amp; Metrics Backsheet'!$A$7:$AC$156,D$9,FALSE))),"")</f>
        <v>Yes</v>
      </c>
      <c r="E135" s="62" t="str">
        <f ca="1">IFERROR(IF((VLOOKUP($B135,'NatCon &amp; Metrics Backsheet'!$A$7:$AC$156,E$9,FALSE))="","",(VLOOKUP($B135,'NatCon &amp; Metrics Backsheet'!$A$7:$AC$156,E$9,FALSE))),"")</f>
        <v>Yes</v>
      </c>
      <c r="F135" s="62" t="str">
        <f ca="1">IFERROR(IF((VLOOKUP($B135,'NatCon &amp; Metrics Backsheet'!$A$7:$AC$156,F$9,FALSE))="","",(VLOOKUP($B135,'NatCon &amp; Metrics Backsheet'!$A$7:$AC$156,F$9,FALSE))),"")</f>
        <v>Yes</v>
      </c>
      <c r="G135" s="63" t="str">
        <f ca="1">IFERROR(IF((VLOOKUP($B135,'NatCon &amp; Metrics Backsheet'!$A$7:$AC$156,G$9,FALSE))="","",(VLOOKUP($B135,'NatCon &amp; Metrics Backsheet'!$A$7:$AC$156,G$9,FALSE))),"")</f>
        <v>Yes</v>
      </c>
      <c r="H135" s="54" t="str">
        <f ca="1">IFERROR(IF((VLOOKUP($B135,'NatCon &amp; Metrics Backsheet'!$A$7:$AC$156,H$9,FALSE))="","",(VLOOKUP($B135,'NatCon &amp; Metrics Backsheet'!$A$7:$AC$156,H$9,FALSE))),"")</f>
        <v>Yes</v>
      </c>
      <c r="I135" s="79" t="str">
        <f ca="1">IFERROR(IF((VLOOKUP($B135,'NatCon &amp; Metrics Backsheet'!$A$7:$AC$156,I$9,FALSE))="","",(VLOOKUP($B135,'NatCon &amp; Metrics Backsheet'!$A$7:$AC$156,I$9,FALSE))),"")</f>
        <v/>
      </c>
    </row>
    <row r="136" spans="1:9" x14ac:dyDescent="0.3">
      <c r="A136" s="56">
        <v>118</v>
      </c>
      <c r="B136" s="49" t="str">
        <f t="shared" ca="1" si="6"/>
        <v>E10000028</v>
      </c>
      <c r="C136" s="50" t="str">
        <f ca="1">IFERROR(VLOOKUP($B136,'Org List'!$J$9:$K$488,2,0), "")</f>
        <v>Staffordshire</v>
      </c>
      <c r="D136" s="61" t="str">
        <f ca="1">IFERROR(IF((VLOOKUP($B136,'NatCon &amp; Metrics Backsheet'!$A$7:$AC$156,D$9,FALSE))="","",(VLOOKUP($B136,'NatCon &amp; Metrics Backsheet'!$A$7:$AC$156,D$9,FALSE))),"")</f>
        <v>Yes</v>
      </c>
      <c r="E136" s="62" t="str">
        <f ca="1">IFERROR(IF((VLOOKUP($B136,'NatCon &amp; Metrics Backsheet'!$A$7:$AC$156,E$9,FALSE))="","",(VLOOKUP($B136,'NatCon &amp; Metrics Backsheet'!$A$7:$AC$156,E$9,FALSE))),"")</f>
        <v>Yes</v>
      </c>
      <c r="F136" s="62" t="str">
        <f ca="1">IFERROR(IF((VLOOKUP($B136,'NatCon &amp; Metrics Backsheet'!$A$7:$AC$156,F$9,FALSE))="","",(VLOOKUP($B136,'NatCon &amp; Metrics Backsheet'!$A$7:$AC$156,F$9,FALSE))),"")</f>
        <v>Yes</v>
      </c>
      <c r="G136" s="63" t="str">
        <f ca="1">IFERROR(IF((VLOOKUP($B136,'NatCon &amp; Metrics Backsheet'!$A$7:$AC$156,G$9,FALSE))="","",(VLOOKUP($B136,'NatCon &amp; Metrics Backsheet'!$A$7:$AC$156,G$9,FALSE))),"")</f>
        <v>Yes</v>
      </c>
      <c r="H136" s="54" t="str">
        <f ca="1">IFERROR(IF((VLOOKUP($B136,'NatCon &amp; Metrics Backsheet'!$A$7:$AC$156,H$9,FALSE))="","",(VLOOKUP($B136,'NatCon &amp; Metrics Backsheet'!$A$7:$AC$156,H$9,FALSE))),"")</f>
        <v>Yes</v>
      </c>
      <c r="I136" s="79" t="str">
        <f ca="1">IFERROR(IF((VLOOKUP($B136,'NatCon &amp; Metrics Backsheet'!$A$7:$AC$156,I$9,FALSE))="","",(VLOOKUP($B136,'NatCon &amp; Metrics Backsheet'!$A$7:$AC$156,I$9,FALSE))),"")</f>
        <v/>
      </c>
    </row>
    <row r="137" spans="1:9" x14ac:dyDescent="0.3">
      <c r="A137" s="56">
        <v>119</v>
      </c>
      <c r="B137" s="49" t="str">
        <f t="shared" ca="1" si="6"/>
        <v>E08000007</v>
      </c>
      <c r="C137" s="50" t="str">
        <f ca="1">IFERROR(VLOOKUP($B137,'Org List'!$J$9:$K$488,2,0), "")</f>
        <v>Stockport</v>
      </c>
      <c r="D137" s="61" t="str">
        <f ca="1">IFERROR(IF((VLOOKUP($B137,'NatCon &amp; Metrics Backsheet'!$A$7:$AC$156,D$9,FALSE))="","",(VLOOKUP($B137,'NatCon &amp; Metrics Backsheet'!$A$7:$AC$156,D$9,FALSE))),"")</f>
        <v>Yes</v>
      </c>
      <c r="E137" s="62" t="str">
        <f ca="1">IFERROR(IF((VLOOKUP($B137,'NatCon &amp; Metrics Backsheet'!$A$7:$AC$156,E$9,FALSE))="","",(VLOOKUP($B137,'NatCon &amp; Metrics Backsheet'!$A$7:$AC$156,E$9,FALSE))),"")</f>
        <v>Yes</v>
      </c>
      <c r="F137" s="62" t="str">
        <f ca="1">IFERROR(IF((VLOOKUP($B137,'NatCon &amp; Metrics Backsheet'!$A$7:$AC$156,F$9,FALSE))="","",(VLOOKUP($B137,'NatCon &amp; Metrics Backsheet'!$A$7:$AC$156,F$9,FALSE))),"")</f>
        <v>Yes</v>
      </c>
      <c r="G137" s="63" t="str">
        <f ca="1">IFERROR(IF((VLOOKUP($B137,'NatCon &amp; Metrics Backsheet'!$A$7:$AC$156,G$9,FALSE))="","",(VLOOKUP($B137,'NatCon &amp; Metrics Backsheet'!$A$7:$AC$156,G$9,FALSE))),"")</f>
        <v>Yes</v>
      </c>
      <c r="H137" s="54" t="str">
        <f ca="1">IFERROR(IF((VLOOKUP($B137,'NatCon &amp; Metrics Backsheet'!$A$7:$AC$156,H$9,FALSE))="","",(VLOOKUP($B137,'NatCon &amp; Metrics Backsheet'!$A$7:$AC$156,H$9,FALSE))),"")</f>
        <v>Yes</v>
      </c>
      <c r="I137" s="79" t="str">
        <f ca="1">IFERROR(IF((VLOOKUP($B137,'NatCon &amp; Metrics Backsheet'!$A$7:$AC$156,I$9,FALSE))="","",(VLOOKUP($B137,'NatCon &amp; Metrics Backsheet'!$A$7:$AC$156,I$9,FALSE))),"")</f>
        <v/>
      </c>
    </row>
    <row r="138" spans="1:9" x14ac:dyDescent="0.3">
      <c r="A138" s="56">
        <v>120</v>
      </c>
      <c r="B138" s="49" t="str">
        <f t="shared" ca="1" si="6"/>
        <v>E06000004</v>
      </c>
      <c r="C138" s="50" t="str">
        <f ca="1">IFERROR(VLOOKUP($B138,'Org List'!$J$9:$K$488,2,0), "")</f>
        <v>Stockton-on-Tees</v>
      </c>
      <c r="D138" s="61" t="str">
        <f ca="1">IFERROR(IF((VLOOKUP($B138,'NatCon &amp; Metrics Backsheet'!$A$7:$AC$156,D$9,FALSE))="","",(VLOOKUP($B138,'NatCon &amp; Metrics Backsheet'!$A$7:$AC$156,D$9,FALSE))),"")</f>
        <v>Yes</v>
      </c>
      <c r="E138" s="62" t="str">
        <f ca="1">IFERROR(IF((VLOOKUP($B138,'NatCon &amp; Metrics Backsheet'!$A$7:$AC$156,E$9,FALSE))="","",(VLOOKUP($B138,'NatCon &amp; Metrics Backsheet'!$A$7:$AC$156,E$9,FALSE))),"")</f>
        <v>Yes</v>
      </c>
      <c r="F138" s="62" t="str">
        <f ca="1">IFERROR(IF((VLOOKUP($B138,'NatCon &amp; Metrics Backsheet'!$A$7:$AC$156,F$9,FALSE))="","",(VLOOKUP($B138,'NatCon &amp; Metrics Backsheet'!$A$7:$AC$156,F$9,FALSE))),"")</f>
        <v>Yes</v>
      </c>
      <c r="G138" s="63" t="str">
        <f ca="1">IFERROR(IF((VLOOKUP($B138,'NatCon &amp; Metrics Backsheet'!$A$7:$AC$156,G$9,FALSE))="","",(VLOOKUP($B138,'NatCon &amp; Metrics Backsheet'!$A$7:$AC$156,G$9,FALSE))),"")</f>
        <v>Yes</v>
      </c>
      <c r="H138" s="54" t="str">
        <f ca="1">IFERROR(IF((VLOOKUP($B138,'NatCon &amp; Metrics Backsheet'!$A$7:$AC$156,H$9,FALSE))="","",(VLOOKUP($B138,'NatCon &amp; Metrics Backsheet'!$A$7:$AC$156,H$9,FALSE))),"")</f>
        <v>Yes</v>
      </c>
      <c r="I138" s="79" t="str">
        <f ca="1">IFERROR(IF((VLOOKUP($B138,'NatCon &amp; Metrics Backsheet'!$A$7:$AC$156,I$9,FALSE))="","",(VLOOKUP($B138,'NatCon &amp; Metrics Backsheet'!$A$7:$AC$156,I$9,FALSE))),"")</f>
        <v/>
      </c>
    </row>
    <row r="139" spans="1:9" x14ac:dyDescent="0.3">
      <c r="A139" s="56">
        <v>121</v>
      </c>
      <c r="B139" s="49" t="str">
        <f t="shared" ca="1" si="6"/>
        <v>E06000021</v>
      </c>
      <c r="C139" s="50" t="str">
        <f ca="1">IFERROR(VLOOKUP($B139,'Org List'!$J$9:$K$488,2,0), "")</f>
        <v>Stoke-on-Trent</v>
      </c>
      <c r="D139" s="61" t="str">
        <f ca="1">IFERROR(IF((VLOOKUP($B139,'NatCon &amp; Metrics Backsheet'!$A$7:$AC$156,D$9,FALSE))="","",(VLOOKUP($B139,'NatCon &amp; Metrics Backsheet'!$A$7:$AC$156,D$9,FALSE))),"")</f>
        <v>Yes</v>
      </c>
      <c r="E139" s="62" t="str">
        <f ca="1">IFERROR(IF((VLOOKUP($B139,'NatCon &amp; Metrics Backsheet'!$A$7:$AC$156,E$9,FALSE))="","",(VLOOKUP($B139,'NatCon &amp; Metrics Backsheet'!$A$7:$AC$156,E$9,FALSE))),"")</f>
        <v>Yes</v>
      </c>
      <c r="F139" s="62" t="str">
        <f ca="1">IFERROR(IF((VLOOKUP($B139,'NatCon &amp; Metrics Backsheet'!$A$7:$AC$156,F$9,FALSE))="","",(VLOOKUP($B139,'NatCon &amp; Metrics Backsheet'!$A$7:$AC$156,F$9,FALSE))),"")</f>
        <v>Yes</v>
      </c>
      <c r="G139" s="63" t="str">
        <f ca="1">IFERROR(IF((VLOOKUP($B139,'NatCon &amp; Metrics Backsheet'!$A$7:$AC$156,G$9,FALSE))="","",(VLOOKUP($B139,'NatCon &amp; Metrics Backsheet'!$A$7:$AC$156,G$9,FALSE))),"")</f>
        <v>Yes</v>
      </c>
      <c r="H139" s="54" t="str">
        <f ca="1">IFERROR(IF((VLOOKUP($B139,'NatCon &amp; Metrics Backsheet'!$A$7:$AC$156,H$9,FALSE))="","",(VLOOKUP($B139,'NatCon &amp; Metrics Backsheet'!$A$7:$AC$156,H$9,FALSE))),"")</f>
        <v>Yes</v>
      </c>
      <c r="I139" s="79" t="str">
        <f ca="1">IFERROR(IF((VLOOKUP($B139,'NatCon &amp; Metrics Backsheet'!$A$7:$AC$156,I$9,FALSE))="","",(VLOOKUP($B139,'NatCon &amp; Metrics Backsheet'!$A$7:$AC$156,I$9,FALSE))),"")</f>
        <v/>
      </c>
    </row>
    <row r="140" spans="1:9" x14ac:dyDescent="0.3">
      <c r="A140" s="56">
        <v>122</v>
      </c>
      <c r="B140" s="49" t="str">
        <f t="shared" ca="1" si="6"/>
        <v>E10000029</v>
      </c>
      <c r="C140" s="50" t="str">
        <f ca="1">IFERROR(VLOOKUP($B140,'Org List'!$J$9:$K$488,2,0), "")</f>
        <v>Suffolk</v>
      </c>
      <c r="D140" s="61" t="str">
        <f ca="1">IFERROR(IF((VLOOKUP($B140,'NatCon &amp; Metrics Backsheet'!$A$7:$AC$156,D$9,FALSE))="","",(VLOOKUP($B140,'NatCon &amp; Metrics Backsheet'!$A$7:$AC$156,D$9,FALSE))),"")</f>
        <v>Yes</v>
      </c>
      <c r="E140" s="62" t="str">
        <f ca="1">IFERROR(IF((VLOOKUP($B140,'NatCon &amp; Metrics Backsheet'!$A$7:$AC$156,E$9,FALSE))="","",(VLOOKUP($B140,'NatCon &amp; Metrics Backsheet'!$A$7:$AC$156,E$9,FALSE))),"")</f>
        <v>Yes</v>
      </c>
      <c r="F140" s="62" t="str">
        <f ca="1">IFERROR(IF((VLOOKUP($B140,'NatCon &amp; Metrics Backsheet'!$A$7:$AC$156,F$9,FALSE))="","",(VLOOKUP($B140,'NatCon &amp; Metrics Backsheet'!$A$7:$AC$156,F$9,FALSE))),"")</f>
        <v>Yes</v>
      </c>
      <c r="G140" s="63" t="str">
        <f ca="1">IFERROR(IF((VLOOKUP($B140,'NatCon &amp; Metrics Backsheet'!$A$7:$AC$156,G$9,FALSE))="","",(VLOOKUP($B140,'NatCon &amp; Metrics Backsheet'!$A$7:$AC$156,G$9,FALSE))),"")</f>
        <v>Yes</v>
      </c>
      <c r="H140" s="54" t="str">
        <f ca="1">IFERROR(IF((VLOOKUP($B140,'NatCon &amp; Metrics Backsheet'!$A$7:$AC$156,H$9,FALSE))="","",(VLOOKUP($B140,'NatCon &amp; Metrics Backsheet'!$A$7:$AC$156,H$9,FALSE))),"")</f>
        <v>Yes</v>
      </c>
      <c r="I140" s="79" t="str">
        <f ca="1">IFERROR(IF((VLOOKUP($B140,'NatCon &amp; Metrics Backsheet'!$A$7:$AC$156,I$9,FALSE))="","",(VLOOKUP($B140,'NatCon &amp; Metrics Backsheet'!$A$7:$AC$156,I$9,FALSE))),"")</f>
        <v/>
      </c>
    </row>
    <row r="141" spans="1:9" x14ac:dyDescent="0.3">
      <c r="A141" s="56">
        <v>123</v>
      </c>
      <c r="B141" s="49" t="str">
        <f t="shared" ca="1" si="6"/>
        <v>E08000024</v>
      </c>
      <c r="C141" s="50" t="str">
        <f ca="1">IFERROR(VLOOKUP($B141,'Org List'!$J$9:$K$488,2,0), "")</f>
        <v>Sunderland</v>
      </c>
      <c r="D141" s="61" t="str">
        <f ca="1">IFERROR(IF((VLOOKUP($B141,'NatCon &amp; Metrics Backsheet'!$A$7:$AC$156,D$9,FALSE))="","",(VLOOKUP($B141,'NatCon &amp; Metrics Backsheet'!$A$7:$AC$156,D$9,FALSE))),"")</f>
        <v>Yes</v>
      </c>
      <c r="E141" s="62" t="str">
        <f ca="1">IFERROR(IF((VLOOKUP($B141,'NatCon &amp; Metrics Backsheet'!$A$7:$AC$156,E$9,FALSE))="","",(VLOOKUP($B141,'NatCon &amp; Metrics Backsheet'!$A$7:$AC$156,E$9,FALSE))),"")</f>
        <v>Yes</v>
      </c>
      <c r="F141" s="62" t="str">
        <f ca="1">IFERROR(IF((VLOOKUP($B141,'NatCon &amp; Metrics Backsheet'!$A$7:$AC$156,F$9,FALSE))="","",(VLOOKUP($B141,'NatCon &amp; Metrics Backsheet'!$A$7:$AC$156,F$9,FALSE))),"")</f>
        <v>Yes</v>
      </c>
      <c r="G141" s="63" t="str">
        <f ca="1">IFERROR(IF((VLOOKUP($B141,'NatCon &amp; Metrics Backsheet'!$A$7:$AC$156,G$9,FALSE))="","",(VLOOKUP($B141,'NatCon &amp; Metrics Backsheet'!$A$7:$AC$156,G$9,FALSE))),"")</f>
        <v>Yes</v>
      </c>
      <c r="H141" s="54" t="str">
        <f ca="1">IFERROR(IF((VLOOKUP($B141,'NatCon &amp; Metrics Backsheet'!$A$7:$AC$156,H$9,FALSE))="","",(VLOOKUP($B141,'NatCon &amp; Metrics Backsheet'!$A$7:$AC$156,H$9,FALSE))),"")</f>
        <v>Yes</v>
      </c>
      <c r="I141" s="79" t="str">
        <f ca="1">IFERROR(IF((VLOOKUP($B141,'NatCon &amp; Metrics Backsheet'!$A$7:$AC$156,I$9,FALSE))="","",(VLOOKUP($B141,'NatCon &amp; Metrics Backsheet'!$A$7:$AC$156,I$9,FALSE))),"")</f>
        <v/>
      </c>
    </row>
    <row r="142" spans="1:9" x14ac:dyDescent="0.3">
      <c r="A142" s="56">
        <v>124</v>
      </c>
      <c r="B142" s="49" t="str">
        <f t="shared" ca="1" si="6"/>
        <v>E10000030</v>
      </c>
      <c r="C142" s="50" t="str">
        <f ca="1">IFERROR(VLOOKUP($B142,'Org List'!$J$9:$K$488,2,0), "")</f>
        <v>Surrey</v>
      </c>
      <c r="D142" s="61" t="str">
        <f ca="1">IFERROR(IF((VLOOKUP($B142,'NatCon &amp; Metrics Backsheet'!$A$7:$AC$156,D$9,FALSE))="","",(VLOOKUP($B142,'NatCon &amp; Metrics Backsheet'!$A$7:$AC$156,D$9,FALSE))),"")</f>
        <v>Yes</v>
      </c>
      <c r="E142" s="62" t="str">
        <f ca="1">IFERROR(IF((VLOOKUP($B142,'NatCon &amp; Metrics Backsheet'!$A$7:$AC$156,E$9,FALSE))="","",(VLOOKUP($B142,'NatCon &amp; Metrics Backsheet'!$A$7:$AC$156,E$9,FALSE))),"")</f>
        <v>Yes</v>
      </c>
      <c r="F142" s="62" t="str">
        <f ca="1">IFERROR(IF((VLOOKUP($B142,'NatCon &amp; Metrics Backsheet'!$A$7:$AC$156,F$9,FALSE))="","",(VLOOKUP($B142,'NatCon &amp; Metrics Backsheet'!$A$7:$AC$156,F$9,FALSE))),"")</f>
        <v>Yes</v>
      </c>
      <c r="G142" s="63" t="str">
        <f ca="1">IFERROR(IF((VLOOKUP($B142,'NatCon &amp; Metrics Backsheet'!$A$7:$AC$156,G$9,FALSE))="","",(VLOOKUP($B142,'NatCon &amp; Metrics Backsheet'!$A$7:$AC$156,G$9,FALSE))),"")</f>
        <v>Yes</v>
      </c>
      <c r="H142" s="54" t="str">
        <f ca="1">IFERROR(IF((VLOOKUP($B142,'NatCon &amp; Metrics Backsheet'!$A$7:$AC$156,H$9,FALSE))="","",(VLOOKUP($B142,'NatCon &amp; Metrics Backsheet'!$A$7:$AC$156,H$9,FALSE))),"")</f>
        <v>Yes</v>
      </c>
      <c r="I142" s="79" t="str">
        <f ca="1">IFERROR(IF((VLOOKUP($B142,'NatCon &amp; Metrics Backsheet'!$A$7:$AC$156,I$9,FALSE))="","",(VLOOKUP($B142,'NatCon &amp; Metrics Backsheet'!$A$7:$AC$156,I$9,FALSE))),"")</f>
        <v/>
      </c>
    </row>
    <row r="143" spans="1:9" x14ac:dyDescent="0.3">
      <c r="A143" s="56">
        <v>125</v>
      </c>
      <c r="B143" s="49" t="str">
        <f t="shared" ca="1" si="6"/>
        <v>E09000029</v>
      </c>
      <c r="C143" s="50" t="str">
        <f ca="1">IFERROR(VLOOKUP($B143,'Org List'!$J$9:$K$488,2,0), "")</f>
        <v>Sutton</v>
      </c>
      <c r="D143" s="61" t="str">
        <f ca="1">IFERROR(IF((VLOOKUP($B143,'NatCon &amp; Metrics Backsheet'!$A$7:$AC$156,D$9,FALSE))="","",(VLOOKUP($B143,'NatCon &amp; Metrics Backsheet'!$A$7:$AC$156,D$9,FALSE))),"")</f>
        <v>Yes</v>
      </c>
      <c r="E143" s="62" t="str">
        <f ca="1">IFERROR(IF((VLOOKUP($B143,'NatCon &amp; Metrics Backsheet'!$A$7:$AC$156,E$9,FALSE))="","",(VLOOKUP($B143,'NatCon &amp; Metrics Backsheet'!$A$7:$AC$156,E$9,FALSE))),"")</f>
        <v>Yes</v>
      </c>
      <c r="F143" s="62" t="str">
        <f ca="1">IFERROR(IF((VLOOKUP($B143,'NatCon &amp; Metrics Backsheet'!$A$7:$AC$156,F$9,FALSE))="","",(VLOOKUP($B143,'NatCon &amp; Metrics Backsheet'!$A$7:$AC$156,F$9,FALSE))),"")</f>
        <v>Yes</v>
      </c>
      <c r="G143" s="63" t="str">
        <f ca="1">IFERROR(IF((VLOOKUP($B143,'NatCon &amp; Metrics Backsheet'!$A$7:$AC$156,G$9,FALSE))="","",(VLOOKUP($B143,'NatCon &amp; Metrics Backsheet'!$A$7:$AC$156,G$9,FALSE))),"")</f>
        <v>Yes</v>
      </c>
      <c r="H143" s="54" t="str">
        <f ca="1">IFERROR(IF((VLOOKUP($B143,'NatCon &amp; Metrics Backsheet'!$A$7:$AC$156,H$9,FALSE))="","",(VLOOKUP($B143,'NatCon &amp; Metrics Backsheet'!$A$7:$AC$156,H$9,FALSE))),"")</f>
        <v>Yes</v>
      </c>
      <c r="I143" s="79" t="str">
        <f ca="1">IFERROR(IF((VLOOKUP($B143,'NatCon &amp; Metrics Backsheet'!$A$7:$AC$156,I$9,FALSE))="","",(VLOOKUP($B143,'NatCon &amp; Metrics Backsheet'!$A$7:$AC$156,I$9,FALSE))),"")</f>
        <v/>
      </c>
    </row>
    <row r="144" spans="1:9" x14ac:dyDescent="0.3">
      <c r="A144" s="56">
        <v>126</v>
      </c>
      <c r="B144" s="49" t="str">
        <f t="shared" ca="1" si="6"/>
        <v>E06000030</v>
      </c>
      <c r="C144" s="50" t="str">
        <f ca="1">IFERROR(VLOOKUP($B144,'Org List'!$J$9:$K$488,2,0), "")</f>
        <v>Swindon</v>
      </c>
      <c r="D144" s="61" t="str">
        <f ca="1">IFERROR(IF((VLOOKUP($B144,'NatCon &amp; Metrics Backsheet'!$A$7:$AC$156,D$9,FALSE))="","",(VLOOKUP($B144,'NatCon &amp; Metrics Backsheet'!$A$7:$AC$156,D$9,FALSE))),"")</f>
        <v>Yes</v>
      </c>
      <c r="E144" s="62" t="str">
        <f ca="1">IFERROR(IF((VLOOKUP($B144,'NatCon &amp; Metrics Backsheet'!$A$7:$AC$156,E$9,FALSE))="","",(VLOOKUP($B144,'NatCon &amp; Metrics Backsheet'!$A$7:$AC$156,E$9,FALSE))),"")</f>
        <v>Yes</v>
      </c>
      <c r="F144" s="62" t="str">
        <f ca="1">IFERROR(IF((VLOOKUP($B144,'NatCon &amp; Metrics Backsheet'!$A$7:$AC$156,F$9,FALSE))="","",(VLOOKUP($B144,'NatCon &amp; Metrics Backsheet'!$A$7:$AC$156,F$9,FALSE))),"")</f>
        <v>Yes</v>
      </c>
      <c r="G144" s="63" t="str">
        <f ca="1">IFERROR(IF((VLOOKUP($B144,'NatCon &amp; Metrics Backsheet'!$A$7:$AC$156,G$9,FALSE))="","",(VLOOKUP($B144,'NatCon &amp; Metrics Backsheet'!$A$7:$AC$156,G$9,FALSE))),"")</f>
        <v>Yes</v>
      </c>
      <c r="H144" s="54" t="str">
        <f ca="1">IFERROR(IF((VLOOKUP($B144,'NatCon &amp; Metrics Backsheet'!$A$7:$AC$156,H$9,FALSE))="","",(VLOOKUP($B144,'NatCon &amp; Metrics Backsheet'!$A$7:$AC$156,H$9,FALSE))),"")</f>
        <v>Yes</v>
      </c>
      <c r="I144" s="79" t="str">
        <f ca="1">IFERROR(IF((VLOOKUP($B144,'NatCon &amp; Metrics Backsheet'!$A$7:$AC$156,I$9,FALSE))="","",(VLOOKUP($B144,'NatCon &amp; Metrics Backsheet'!$A$7:$AC$156,I$9,FALSE))),"")</f>
        <v/>
      </c>
    </row>
    <row r="145" spans="1:9" x14ac:dyDescent="0.3">
      <c r="A145" s="56">
        <v>127</v>
      </c>
      <c r="B145" s="49" t="str">
        <f t="shared" ca="1" si="6"/>
        <v>E08000008</v>
      </c>
      <c r="C145" s="50" t="str">
        <f ca="1">IFERROR(VLOOKUP($B145,'Org List'!$J$9:$K$488,2,0), "")</f>
        <v>Tameside</v>
      </c>
      <c r="D145" s="61" t="str">
        <f ca="1">IFERROR(IF((VLOOKUP($B145,'NatCon &amp; Metrics Backsheet'!$A$7:$AC$156,D$9,FALSE))="","",(VLOOKUP($B145,'NatCon &amp; Metrics Backsheet'!$A$7:$AC$156,D$9,FALSE))),"")</f>
        <v>Yes</v>
      </c>
      <c r="E145" s="62" t="str">
        <f ca="1">IFERROR(IF((VLOOKUP($B145,'NatCon &amp; Metrics Backsheet'!$A$7:$AC$156,E$9,FALSE))="","",(VLOOKUP($B145,'NatCon &amp; Metrics Backsheet'!$A$7:$AC$156,E$9,FALSE))),"")</f>
        <v>Yes</v>
      </c>
      <c r="F145" s="62" t="str">
        <f ca="1">IFERROR(IF((VLOOKUP($B145,'NatCon &amp; Metrics Backsheet'!$A$7:$AC$156,F$9,FALSE))="","",(VLOOKUP($B145,'NatCon &amp; Metrics Backsheet'!$A$7:$AC$156,F$9,FALSE))),"")</f>
        <v>Yes</v>
      </c>
      <c r="G145" s="63" t="str">
        <f ca="1">IFERROR(IF((VLOOKUP($B145,'NatCon &amp; Metrics Backsheet'!$A$7:$AC$156,G$9,FALSE))="","",(VLOOKUP($B145,'NatCon &amp; Metrics Backsheet'!$A$7:$AC$156,G$9,FALSE))),"")</f>
        <v>Yes</v>
      </c>
      <c r="H145" s="54" t="str">
        <f ca="1">IFERROR(IF((VLOOKUP($B145,'NatCon &amp; Metrics Backsheet'!$A$7:$AC$156,H$9,FALSE))="","",(VLOOKUP($B145,'NatCon &amp; Metrics Backsheet'!$A$7:$AC$156,H$9,FALSE))),"")</f>
        <v>Yes</v>
      </c>
      <c r="I145" s="79" t="str">
        <f ca="1">IFERROR(IF((VLOOKUP($B145,'NatCon &amp; Metrics Backsheet'!$A$7:$AC$156,I$9,FALSE))="","",(VLOOKUP($B145,'NatCon &amp; Metrics Backsheet'!$A$7:$AC$156,I$9,FALSE))),"")</f>
        <v/>
      </c>
    </row>
    <row r="146" spans="1:9" x14ac:dyDescent="0.3">
      <c r="A146" s="56">
        <v>128</v>
      </c>
      <c r="B146" s="49" t="str">
        <f t="shared" ca="1" si="6"/>
        <v>E06000020</v>
      </c>
      <c r="C146" s="50" t="str">
        <f ca="1">IFERROR(VLOOKUP($B146,'Org List'!$J$9:$K$488,2,0), "")</f>
        <v>Telford and Wrekin</v>
      </c>
      <c r="D146" s="61" t="str">
        <f ca="1">IFERROR(IF((VLOOKUP($B146,'NatCon &amp; Metrics Backsheet'!$A$7:$AC$156,D$9,FALSE))="","",(VLOOKUP($B146,'NatCon &amp; Metrics Backsheet'!$A$7:$AC$156,D$9,FALSE))),"")</f>
        <v>Yes</v>
      </c>
      <c r="E146" s="62" t="str">
        <f ca="1">IFERROR(IF((VLOOKUP($B146,'NatCon &amp; Metrics Backsheet'!$A$7:$AC$156,E$9,FALSE))="","",(VLOOKUP($B146,'NatCon &amp; Metrics Backsheet'!$A$7:$AC$156,E$9,FALSE))),"")</f>
        <v>Yes</v>
      </c>
      <c r="F146" s="62" t="str">
        <f ca="1">IFERROR(IF((VLOOKUP($B146,'NatCon &amp; Metrics Backsheet'!$A$7:$AC$156,F$9,FALSE))="","",(VLOOKUP($B146,'NatCon &amp; Metrics Backsheet'!$A$7:$AC$156,F$9,FALSE))),"")</f>
        <v>Yes</v>
      </c>
      <c r="G146" s="63" t="str">
        <f ca="1">IFERROR(IF((VLOOKUP($B146,'NatCon &amp; Metrics Backsheet'!$A$7:$AC$156,G$9,FALSE))="","",(VLOOKUP($B146,'NatCon &amp; Metrics Backsheet'!$A$7:$AC$156,G$9,FALSE))),"")</f>
        <v>Yes</v>
      </c>
      <c r="H146" s="54" t="str">
        <f ca="1">IFERROR(IF((VLOOKUP($B146,'NatCon &amp; Metrics Backsheet'!$A$7:$AC$156,H$9,FALSE))="","",(VLOOKUP($B146,'NatCon &amp; Metrics Backsheet'!$A$7:$AC$156,H$9,FALSE))),"")</f>
        <v>Yes</v>
      </c>
      <c r="I146" s="79" t="str">
        <f ca="1">IFERROR(IF((VLOOKUP($B146,'NatCon &amp; Metrics Backsheet'!$A$7:$AC$156,I$9,FALSE))="","",(VLOOKUP($B146,'NatCon &amp; Metrics Backsheet'!$A$7:$AC$156,I$9,FALSE))),"")</f>
        <v/>
      </c>
    </row>
    <row r="147" spans="1:9" x14ac:dyDescent="0.3">
      <c r="A147" s="56">
        <v>129</v>
      </c>
      <c r="B147" s="49" t="str">
        <f t="shared" ref="B147:B167" ca="1" si="7">IF($A147&gt;$L$5-1,"",INDIRECT("'Comms by AT'!AA"&amp;$A147+$L$4))</f>
        <v>E06000034</v>
      </c>
      <c r="C147" s="50" t="str">
        <f ca="1">IFERROR(VLOOKUP($B147,'Org List'!$J$9:$K$488,2,0), "")</f>
        <v>Thurrock</v>
      </c>
      <c r="D147" s="61" t="str">
        <f ca="1">IFERROR(IF((VLOOKUP($B147,'NatCon &amp; Metrics Backsheet'!$A$7:$AC$156,D$9,FALSE))="","",(VLOOKUP($B147,'NatCon &amp; Metrics Backsheet'!$A$7:$AC$156,D$9,FALSE))),"")</f>
        <v>Yes</v>
      </c>
      <c r="E147" s="62" t="str">
        <f ca="1">IFERROR(IF((VLOOKUP($B147,'NatCon &amp; Metrics Backsheet'!$A$7:$AC$156,E$9,FALSE))="","",(VLOOKUP($B147,'NatCon &amp; Metrics Backsheet'!$A$7:$AC$156,E$9,FALSE))),"")</f>
        <v>Yes</v>
      </c>
      <c r="F147" s="62" t="str">
        <f ca="1">IFERROR(IF((VLOOKUP($B147,'NatCon &amp; Metrics Backsheet'!$A$7:$AC$156,F$9,FALSE))="","",(VLOOKUP($B147,'NatCon &amp; Metrics Backsheet'!$A$7:$AC$156,F$9,FALSE))),"")</f>
        <v>Yes</v>
      </c>
      <c r="G147" s="63" t="str">
        <f ca="1">IFERROR(IF((VLOOKUP($B147,'NatCon &amp; Metrics Backsheet'!$A$7:$AC$156,G$9,FALSE))="","",(VLOOKUP($B147,'NatCon &amp; Metrics Backsheet'!$A$7:$AC$156,G$9,FALSE))),"")</f>
        <v>Yes</v>
      </c>
      <c r="H147" s="54" t="str">
        <f ca="1">IFERROR(IF((VLOOKUP($B147,'NatCon &amp; Metrics Backsheet'!$A$7:$AC$156,H$9,FALSE))="","",(VLOOKUP($B147,'NatCon &amp; Metrics Backsheet'!$A$7:$AC$156,H$9,FALSE))),"")</f>
        <v>Yes</v>
      </c>
      <c r="I147" s="79" t="str">
        <f ca="1">IFERROR(IF((VLOOKUP($B147,'NatCon &amp; Metrics Backsheet'!$A$7:$AC$156,I$9,FALSE))="","",(VLOOKUP($B147,'NatCon &amp; Metrics Backsheet'!$A$7:$AC$156,I$9,FALSE))),"")</f>
        <v/>
      </c>
    </row>
    <row r="148" spans="1:9" x14ac:dyDescent="0.3">
      <c r="A148" s="56">
        <v>130</v>
      </c>
      <c r="B148" s="49" t="str">
        <f t="shared" ca="1" si="7"/>
        <v>E06000027</v>
      </c>
      <c r="C148" s="50" t="str">
        <f ca="1">IFERROR(VLOOKUP($B148,'Org List'!$J$9:$K$488,2,0), "")</f>
        <v>Torbay</v>
      </c>
      <c r="D148" s="61" t="str">
        <f ca="1">IFERROR(IF((VLOOKUP($B148,'NatCon &amp; Metrics Backsheet'!$A$7:$AC$156,D$9,FALSE))="","",(VLOOKUP($B148,'NatCon &amp; Metrics Backsheet'!$A$7:$AC$156,D$9,FALSE))),"")</f>
        <v>Yes</v>
      </c>
      <c r="E148" s="62" t="str">
        <f ca="1">IFERROR(IF((VLOOKUP($B148,'NatCon &amp; Metrics Backsheet'!$A$7:$AC$156,E$9,FALSE))="","",(VLOOKUP($B148,'NatCon &amp; Metrics Backsheet'!$A$7:$AC$156,E$9,FALSE))),"")</f>
        <v>Yes</v>
      </c>
      <c r="F148" s="62" t="str">
        <f ca="1">IFERROR(IF((VLOOKUP($B148,'NatCon &amp; Metrics Backsheet'!$A$7:$AC$156,F$9,FALSE))="","",(VLOOKUP($B148,'NatCon &amp; Metrics Backsheet'!$A$7:$AC$156,F$9,FALSE))),"")</f>
        <v>Yes</v>
      </c>
      <c r="G148" s="63" t="str">
        <f ca="1">IFERROR(IF((VLOOKUP($B148,'NatCon &amp; Metrics Backsheet'!$A$7:$AC$156,G$9,FALSE))="","",(VLOOKUP($B148,'NatCon &amp; Metrics Backsheet'!$A$7:$AC$156,G$9,FALSE))),"")</f>
        <v>Yes</v>
      </c>
      <c r="H148" s="54" t="str">
        <f ca="1">IFERROR(IF((VLOOKUP($B148,'NatCon &amp; Metrics Backsheet'!$A$7:$AC$156,H$9,FALSE))="","",(VLOOKUP($B148,'NatCon &amp; Metrics Backsheet'!$A$7:$AC$156,H$9,FALSE))),"")</f>
        <v>Yes</v>
      </c>
      <c r="I148" s="79" t="str">
        <f ca="1">IFERROR(IF((VLOOKUP($B148,'NatCon &amp; Metrics Backsheet'!$A$7:$AC$156,I$9,FALSE))="","",(VLOOKUP($B148,'NatCon &amp; Metrics Backsheet'!$A$7:$AC$156,I$9,FALSE))),"")</f>
        <v/>
      </c>
    </row>
    <row r="149" spans="1:9" x14ac:dyDescent="0.3">
      <c r="A149" s="56">
        <v>131</v>
      </c>
      <c r="B149" s="49" t="str">
        <f t="shared" ca="1" si="7"/>
        <v>E09000030</v>
      </c>
      <c r="C149" s="50" t="str">
        <f ca="1">IFERROR(VLOOKUP($B149,'Org List'!$J$9:$K$488,2,0), "")</f>
        <v>Tower Hamlets</v>
      </c>
      <c r="D149" s="61" t="str">
        <f ca="1">IFERROR(IF((VLOOKUP($B149,'NatCon &amp; Metrics Backsheet'!$A$7:$AC$156,D$9,FALSE))="","",(VLOOKUP($B149,'NatCon &amp; Metrics Backsheet'!$A$7:$AC$156,D$9,FALSE))),"")</f>
        <v>Yes</v>
      </c>
      <c r="E149" s="62" t="str">
        <f ca="1">IFERROR(IF((VLOOKUP($B149,'NatCon &amp; Metrics Backsheet'!$A$7:$AC$156,E$9,FALSE))="","",(VLOOKUP($B149,'NatCon &amp; Metrics Backsheet'!$A$7:$AC$156,E$9,FALSE))),"")</f>
        <v>Yes</v>
      </c>
      <c r="F149" s="62" t="str">
        <f ca="1">IFERROR(IF((VLOOKUP($B149,'NatCon &amp; Metrics Backsheet'!$A$7:$AC$156,F$9,FALSE))="","",(VLOOKUP($B149,'NatCon &amp; Metrics Backsheet'!$A$7:$AC$156,F$9,FALSE))),"")</f>
        <v>Yes</v>
      </c>
      <c r="G149" s="63" t="str">
        <f ca="1">IFERROR(IF((VLOOKUP($B149,'NatCon &amp; Metrics Backsheet'!$A$7:$AC$156,G$9,FALSE))="","",(VLOOKUP($B149,'NatCon &amp; Metrics Backsheet'!$A$7:$AC$156,G$9,FALSE))),"")</f>
        <v>Yes</v>
      </c>
      <c r="H149" s="54" t="str">
        <f ca="1">IFERROR(IF((VLOOKUP($B149,'NatCon &amp; Metrics Backsheet'!$A$7:$AC$156,H$9,FALSE))="","",(VLOOKUP($B149,'NatCon &amp; Metrics Backsheet'!$A$7:$AC$156,H$9,FALSE))),"")</f>
        <v>Yes</v>
      </c>
      <c r="I149" s="79" t="str">
        <f ca="1">IFERROR(IF((VLOOKUP($B149,'NatCon &amp; Metrics Backsheet'!$A$7:$AC$156,I$9,FALSE))="","",(VLOOKUP($B149,'NatCon &amp; Metrics Backsheet'!$A$7:$AC$156,I$9,FALSE))),"")</f>
        <v/>
      </c>
    </row>
    <row r="150" spans="1:9" x14ac:dyDescent="0.3">
      <c r="A150" s="56">
        <v>132</v>
      </c>
      <c r="B150" s="49" t="str">
        <f t="shared" ca="1" si="7"/>
        <v>E08000009</v>
      </c>
      <c r="C150" s="50" t="str">
        <f ca="1">IFERROR(VLOOKUP($B150,'Org List'!$J$9:$K$488,2,0), "")</f>
        <v>Trafford</v>
      </c>
      <c r="D150" s="61" t="str">
        <f ca="1">IFERROR(IF((VLOOKUP($B150,'NatCon &amp; Metrics Backsheet'!$A$7:$AC$156,D$9,FALSE))="","",(VLOOKUP($B150,'NatCon &amp; Metrics Backsheet'!$A$7:$AC$156,D$9,FALSE))),"")</f>
        <v>Yes</v>
      </c>
      <c r="E150" s="62" t="str">
        <f ca="1">IFERROR(IF((VLOOKUP($B150,'NatCon &amp; Metrics Backsheet'!$A$7:$AC$156,E$9,FALSE))="","",(VLOOKUP($B150,'NatCon &amp; Metrics Backsheet'!$A$7:$AC$156,E$9,FALSE))),"")</f>
        <v>Yes</v>
      </c>
      <c r="F150" s="62" t="str">
        <f ca="1">IFERROR(IF((VLOOKUP($B150,'NatCon &amp; Metrics Backsheet'!$A$7:$AC$156,F$9,FALSE))="","",(VLOOKUP($B150,'NatCon &amp; Metrics Backsheet'!$A$7:$AC$156,F$9,FALSE))),"")</f>
        <v>Yes</v>
      </c>
      <c r="G150" s="63" t="str">
        <f ca="1">IFERROR(IF((VLOOKUP($B150,'NatCon &amp; Metrics Backsheet'!$A$7:$AC$156,G$9,FALSE))="","",(VLOOKUP($B150,'NatCon &amp; Metrics Backsheet'!$A$7:$AC$156,G$9,FALSE))),"")</f>
        <v>Yes</v>
      </c>
      <c r="H150" s="54" t="str">
        <f ca="1">IFERROR(IF((VLOOKUP($B150,'NatCon &amp; Metrics Backsheet'!$A$7:$AC$156,H$9,FALSE))="","",(VLOOKUP($B150,'NatCon &amp; Metrics Backsheet'!$A$7:$AC$156,H$9,FALSE))),"")</f>
        <v>No</v>
      </c>
      <c r="I150" s="79">
        <f ca="1">IFERROR(IF((VLOOKUP($B150,'NatCon &amp; Metrics Backsheet'!$A$7:$AC$156,I$9,FALSE))="","",(VLOOKUP($B150,'NatCon &amp; Metrics Backsheet'!$A$7:$AC$156,I$9,FALSE))),"")</f>
        <v>43555</v>
      </c>
    </row>
    <row r="151" spans="1:9" x14ac:dyDescent="0.3">
      <c r="A151" s="56">
        <v>133</v>
      </c>
      <c r="B151" s="49" t="str">
        <f t="shared" ca="1" si="7"/>
        <v>E08000036</v>
      </c>
      <c r="C151" s="50" t="str">
        <f ca="1">IFERROR(VLOOKUP($B151,'Org List'!$J$9:$K$488,2,0), "")</f>
        <v>Wakefield</v>
      </c>
      <c r="D151" s="61" t="str">
        <f ca="1">IFERROR(IF((VLOOKUP($B151,'NatCon &amp; Metrics Backsheet'!$A$7:$AC$156,D$9,FALSE))="","",(VLOOKUP($B151,'NatCon &amp; Metrics Backsheet'!$A$7:$AC$156,D$9,FALSE))),"")</f>
        <v>Yes</v>
      </c>
      <c r="E151" s="62" t="str">
        <f ca="1">IFERROR(IF((VLOOKUP($B151,'NatCon &amp; Metrics Backsheet'!$A$7:$AC$156,E$9,FALSE))="","",(VLOOKUP($B151,'NatCon &amp; Metrics Backsheet'!$A$7:$AC$156,E$9,FALSE))),"")</f>
        <v>Yes</v>
      </c>
      <c r="F151" s="62" t="str">
        <f ca="1">IFERROR(IF((VLOOKUP($B151,'NatCon &amp; Metrics Backsheet'!$A$7:$AC$156,F$9,FALSE))="","",(VLOOKUP($B151,'NatCon &amp; Metrics Backsheet'!$A$7:$AC$156,F$9,FALSE))),"")</f>
        <v>Yes</v>
      </c>
      <c r="G151" s="63" t="str">
        <f ca="1">IFERROR(IF((VLOOKUP($B151,'NatCon &amp; Metrics Backsheet'!$A$7:$AC$156,G$9,FALSE))="","",(VLOOKUP($B151,'NatCon &amp; Metrics Backsheet'!$A$7:$AC$156,G$9,FALSE))),"")</f>
        <v>Yes</v>
      </c>
      <c r="H151" s="54" t="str">
        <f ca="1">IFERROR(IF((VLOOKUP($B151,'NatCon &amp; Metrics Backsheet'!$A$7:$AC$156,H$9,FALSE))="","",(VLOOKUP($B151,'NatCon &amp; Metrics Backsheet'!$A$7:$AC$156,H$9,FALSE))),"")</f>
        <v>Yes</v>
      </c>
      <c r="I151" s="79" t="str">
        <f ca="1">IFERROR(IF((VLOOKUP($B151,'NatCon &amp; Metrics Backsheet'!$A$7:$AC$156,I$9,FALSE))="","",(VLOOKUP($B151,'NatCon &amp; Metrics Backsheet'!$A$7:$AC$156,I$9,FALSE))),"")</f>
        <v/>
      </c>
    </row>
    <row r="152" spans="1:9" x14ac:dyDescent="0.3">
      <c r="A152" s="56">
        <v>134</v>
      </c>
      <c r="B152" s="49" t="str">
        <f t="shared" ca="1" si="7"/>
        <v>E08000030</v>
      </c>
      <c r="C152" s="50" t="str">
        <f ca="1">IFERROR(VLOOKUP($B152,'Org List'!$J$9:$K$488,2,0), "")</f>
        <v>Walsall</v>
      </c>
      <c r="D152" s="61" t="str">
        <f ca="1">IFERROR(IF((VLOOKUP($B152,'NatCon &amp; Metrics Backsheet'!$A$7:$AC$156,D$9,FALSE))="","",(VLOOKUP($B152,'NatCon &amp; Metrics Backsheet'!$A$7:$AC$156,D$9,FALSE))),"")</f>
        <v>Yes</v>
      </c>
      <c r="E152" s="62" t="str">
        <f ca="1">IFERROR(IF((VLOOKUP($B152,'NatCon &amp; Metrics Backsheet'!$A$7:$AC$156,E$9,FALSE))="","",(VLOOKUP($B152,'NatCon &amp; Metrics Backsheet'!$A$7:$AC$156,E$9,FALSE))),"")</f>
        <v>Yes</v>
      </c>
      <c r="F152" s="62" t="str">
        <f ca="1">IFERROR(IF((VLOOKUP($B152,'NatCon &amp; Metrics Backsheet'!$A$7:$AC$156,F$9,FALSE))="","",(VLOOKUP($B152,'NatCon &amp; Metrics Backsheet'!$A$7:$AC$156,F$9,FALSE))),"")</f>
        <v>Yes</v>
      </c>
      <c r="G152" s="63" t="str">
        <f ca="1">IFERROR(IF((VLOOKUP($B152,'NatCon &amp; Metrics Backsheet'!$A$7:$AC$156,G$9,FALSE))="","",(VLOOKUP($B152,'NatCon &amp; Metrics Backsheet'!$A$7:$AC$156,G$9,FALSE))),"")</f>
        <v>Yes</v>
      </c>
      <c r="H152" s="54" t="str">
        <f ca="1">IFERROR(IF((VLOOKUP($B152,'NatCon &amp; Metrics Backsheet'!$A$7:$AC$156,H$9,FALSE))="","",(VLOOKUP($B152,'NatCon &amp; Metrics Backsheet'!$A$7:$AC$156,H$9,FALSE))),"")</f>
        <v>Yes</v>
      </c>
      <c r="I152" s="79" t="str">
        <f ca="1">IFERROR(IF((VLOOKUP($B152,'NatCon &amp; Metrics Backsheet'!$A$7:$AC$156,I$9,FALSE))="","",(VLOOKUP($B152,'NatCon &amp; Metrics Backsheet'!$A$7:$AC$156,I$9,FALSE))),"")</f>
        <v/>
      </c>
    </row>
    <row r="153" spans="1:9" x14ac:dyDescent="0.3">
      <c r="A153" s="56">
        <v>135</v>
      </c>
      <c r="B153" s="49" t="str">
        <f t="shared" ca="1" si="7"/>
        <v>E09000031</v>
      </c>
      <c r="C153" s="50" t="str">
        <f ca="1">IFERROR(VLOOKUP($B153,'Org List'!$J$9:$K$488,2,0), "")</f>
        <v>Waltham Forest</v>
      </c>
      <c r="D153" s="61" t="str">
        <f ca="1">IFERROR(IF((VLOOKUP($B153,'NatCon &amp; Metrics Backsheet'!$A$7:$AC$156,D$9,FALSE))="","",(VLOOKUP($B153,'NatCon &amp; Metrics Backsheet'!$A$7:$AC$156,D$9,FALSE))),"")</f>
        <v>Yes</v>
      </c>
      <c r="E153" s="62" t="str">
        <f ca="1">IFERROR(IF((VLOOKUP($B153,'NatCon &amp; Metrics Backsheet'!$A$7:$AC$156,E$9,FALSE))="","",(VLOOKUP($B153,'NatCon &amp; Metrics Backsheet'!$A$7:$AC$156,E$9,FALSE))),"")</f>
        <v>Yes</v>
      </c>
      <c r="F153" s="62" t="str">
        <f ca="1">IFERROR(IF((VLOOKUP($B153,'NatCon &amp; Metrics Backsheet'!$A$7:$AC$156,F$9,FALSE))="","",(VLOOKUP($B153,'NatCon &amp; Metrics Backsheet'!$A$7:$AC$156,F$9,FALSE))),"")</f>
        <v>Yes</v>
      </c>
      <c r="G153" s="63" t="str">
        <f ca="1">IFERROR(IF((VLOOKUP($B153,'NatCon &amp; Metrics Backsheet'!$A$7:$AC$156,G$9,FALSE))="","",(VLOOKUP($B153,'NatCon &amp; Metrics Backsheet'!$A$7:$AC$156,G$9,FALSE))),"")</f>
        <v>Yes</v>
      </c>
      <c r="H153" s="54" t="str">
        <f ca="1">IFERROR(IF((VLOOKUP($B153,'NatCon &amp; Metrics Backsheet'!$A$7:$AC$156,H$9,FALSE))="","",(VLOOKUP($B153,'NatCon &amp; Metrics Backsheet'!$A$7:$AC$156,H$9,FALSE))),"")</f>
        <v>Yes</v>
      </c>
      <c r="I153" s="79" t="str">
        <f ca="1">IFERROR(IF((VLOOKUP($B153,'NatCon &amp; Metrics Backsheet'!$A$7:$AC$156,I$9,FALSE))="","",(VLOOKUP($B153,'NatCon &amp; Metrics Backsheet'!$A$7:$AC$156,I$9,FALSE))),"")</f>
        <v/>
      </c>
    </row>
    <row r="154" spans="1:9" x14ac:dyDescent="0.3">
      <c r="A154" s="56">
        <v>136</v>
      </c>
      <c r="B154" s="49" t="str">
        <f t="shared" ca="1" si="7"/>
        <v>E09000032</v>
      </c>
      <c r="C154" s="50" t="str">
        <f ca="1">IFERROR(VLOOKUP($B154,'Org List'!$J$9:$K$488,2,0), "")</f>
        <v>Wandsworth</v>
      </c>
      <c r="D154" s="61" t="str">
        <f ca="1">IFERROR(IF((VLOOKUP($B154,'NatCon &amp; Metrics Backsheet'!$A$7:$AC$156,D$9,FALSE))="","",(VLOOKUP($B154,'NatCon &amp; Metrics Backsheet'!$A$7:$AC$156,D$9,FALSE))),"")</f>
        <v>Yes</v>
      </c>
      <c r="E154" s="62" t="str">
        <f ca="1">IFERROR(IF((VLOOKUP($B154,'NatCon &amp; Metrics Backsheet'!$A$7:$AC$156,E$9,FALSE))="","",(VLOOKUP($B154,'NatCon &amp; Metrics Backsheet'!$A$7:$AC$156,E$9,FALSE))),"")</f>
        <v>Yes</v>
      </c>
      <c r="F154" s="62" t="str">
        <f ca="1">IFERROR(IF((VLOOKUP($B154,'NatCon &amp; Metrics Backsheet'!$A$7:$AC$156,F$9,FALSE))="","",(VLOOKUP($B154,'NatCon &amp; Metrics Backsheet'!$A$7:$AC$156,F$9,FALSE))),"")</f>
        <v>Yes</v>
      </c>
      <c r="G154" s="63" t="str">
        <f ca="1">IFERROR(IF((VLOOKUP($B154,'NatCon &amp; Metrics Backsheet'!$A$7:$AC$156,G$9,FALSE))="","",(VLOOKUP($B154,'NatCon &amp; Metrics Backsheet'!$A$7:$AC$156,G$9,FALSE))),"")</f>
        <v>Yes</v>
      </c>
      <c r="H154" s="54" t="str">
        <f ca="1">IFERROR(IF((VLOOKUP($B154,'NatCon &amp; Metrics Backsheet'!$A$7:$AC$156,H$9,FALSE))="","",(VLOOKUP($B154,'NatCon &amp; Metrics Backsheet'!$A$7:$AC$156,H$9,FALSE))),"")</f>
        <v>Yes</v>
      </c>
      <c r="I154" s="79" t="str">
        <f ca="1">IFERROR(IF((VLOOKUP($B154,'NatCon &amp; Metrics Backsheet'!$A$7:$AC$156,I$9,FALSE))="","",(VLOOKUP($B154,'NatCon &amp; Metrics Backsheet'!$A$7:$AC$156,I$9,FALSE))),"")</f>
        <v/>
      </c>
    </row>
    <row r="155" spans="1:9" x14ac:dyDescent="0.3">
      <c r="A155" s="56">
        <v>137</v>
      </c>
      <c r="B155" s="49" t="str">
        <f t="shared" ca="1" si="7"/>
        <v>E06000007</v>
      </c>
      <c r="C155" s="50" t="str">
        <f ca="1">IFERROR(VLOOKUP($B155,'Org List'!$J$9:$K$488,2,0), "")</f>
        <v>Warrington</v>
      </c>
      <c r="D155" s="61" t="str">
        <f ca="1">IFERROR(IF((VLOOKUP($B155,'NatCon &amp; Metrics Backsheet'!$A$7:$AC$156,D$9,FALSE))="","",(VLOOKUP($B155,'NatCon &amp; Metrics Backsheet'!$A$7:$AC$156,D$9,FALSE))),"")</f>
        <v>Yes</v>
      </c>
      <c r="E155" s="62" t="str">
        <f ca="1">IFERROR(IF((VLOOKUP($B155,'NatCon &amp; Metrics Backsheet'!$A$7:$AC$156,E$9,FALSE))="","",(VLOOKUP($B155,'NatCon &amp; Metrics Backsheet'!$A$7:$AC$156,E$9,FALSE))),"")</f>
        <v>Yes</v>
      </c>
      <c r="F155" s="62" t="str">
        <f ca="1">IFERROR(IF((VLOOKUP($B155,'NatCon &amp; Metrics Backsheet'!$A$7:$AC$156,F$9,FALSE))="","",(VLOOKUP($B155,'NatCon &amp; Metrics Backsheet'!$A$7:$AC$156,F$9,FALSE))),"")</f>
        <v>Yes</v>
      </c>
      <c r="G155" s="63" t="str">
        <f ca="1">IFERROR(IF((VLOOKUP($B155,'NatCon &amp; Metrics Backsheet'!$A$7:$AC$156,G$9,FALSE))="","",(VLOOKUP($B155,'NatCon &amp; Metrics Backsheet'!$A$7:$AC$156,G$9,FALSE))),"")</f>
        <v>Yes</v>
      </c>
      <c r="H155" s="54" t="str">
        <f ca="1">IFERROR(IF((VLOOKUP($B155,'NatCon &amp; Metrics Backsheet'!$A$7:$AC$156,H$9,FALSE))="","",(VLOOKUP($B155,'NatCon &amp; Metrics Backsheet'!$A$7:$AC$156,H$9,FALSE))),"")</f>
        <v>Yes</v>
      </c>
      <c r="I155" s="79" t="str">
        <f ca="1">IFERROR(IF((VLOOKUP($B155,'NatCon &amp; Metrics Backsheet'!$A$7:$AC$156,I$9,FALSE))="","",(VLOOKUP($B155,'NatCon &amp; Metrics Backsheet'!$A$7:$AC$156,I$9,FALSE))),"")</f>
        <v/>
      </c>
    </row>
    <row r="156" spans="1:9" x14ac:dyDescent="0.3">
      <c r="A156" s="56">
        <v>138</v>
      </c>
      <c r="B156" s="49" t="str">
        <f t="shared" ca="1" si="7"/>
        <v>E10000031</v>
      </c>
      <c r="C156" s="50" t="str">
        <f ca="1">IFERROR(VLOOKUP($B156,'Org List'!$J$9:$K$488,2,0), "")</f>
        <v>Warwickshire</v>
      </c>
      <c r="D156" s="61" t="str">
        <f ca="1">IFERROR(IF((VLOOKUP($B156,'NatCon &amp; Metrics Backsheet'!$A$7:$AC$156,D$9,FALSE))="","",(VLOOKUP($B156,'NatCon &amp; Metrics Backsheet'!$A$7:$AC$156,D$9,FALSE))),"")</f>
        <v>Yes</v>
      </c>
      <c r="E156" s="62" t="str">
        <f ca="1">IFERROR(IF((VLOOKUP($B156,'NatCon &amp; Metrics Backsheet'!$A$7:$AC$156,E$9,FALSE))="","",(VLOOKUP($B156,'NatCon &amp; Metrics Backsheet'!$A$7:$AC$156,E$9,FALSE))),"")</f>
        <v>Yes</v>
      </c>
      <c r="F156" s="62" t="str">
        <f ca="1">IFERROR(IF((VLOOKUP($B156,'NatCon &amp; Metrics Backsheet'!$A$7:$AC$156,F$9,FALSE))="","",(VLOOKUP($B156,'NatCon &amp; Metrics Backsheet'!$A$7:$AC$156,F$9,FALSE))),"")</f>
        <v>Yes</v>
      </c>
      <c r="G156" s="63" t="str">
        <f ca="1">IFERROR(IF((VLOOKUP($B156,'NatCon &amp; Metrics Backsheet'!$A$7:$AC$156,G$9,FALSE))="","",(VLOOKUP($B156,'NatCon &amp; Metrics Backsheet'!$A$7:$AC$156,G$9,FALSE))),"")</f>
        <v>Yes</v>
      </c>
      <c r="H156" s="54" t="str">
        <f ca="1">IFERROR(IF((VLOOKUP($B156,'NatCon &amp; Metrics Backsheet'!$A$7:$AC$156,H$9,FALSE))="","",(VLOOKUP($B156,'NatCon &amp; Metrics Backsheet'!$A$7:$AC$156,H$9,FALSE))),"")</f>
        <v>Yes</v>
      </c>
      <c r="I156" s="79" t="str">
        <f ca="1">IFERROR(IF((VLOOKUP($B156,'NatCon &amp; Metrics Backsheet'!$A$7:$AC$156,I$9,FALSE))="","",(VLOOKUP($B156,'NatCon &amp; Metrics Backsheet'!$A$7:$AC$156,I$9,FALSE))),"")</f>
        <v/>
      </c>
    </row>
    <row r="157" spans="1:9" x14ac:dyDescent="0.3">
      <c r="A157" s="56">
        <v>139</v>
      </c>
      <c r="B157" s="49" t="str">
        <f t="shared" ca="1" si="7"/>
        <v>E06000037</v>
      </c>
      <c r="C157" s="50" t="str">
        <f ca="1">IFERROR(VLOOKUP($B157,'Org List'!$J$9:$K$488,2,0), "")</f>
        <v>West Berkshire</v>
      </c>
      <c r="D157" s="61" t="str">
        <f ca="1">IFERROR(IF((VLOOKUP($B157,'NatCon &amp; Metrics Backsheet'!$A$7:$AC$156,D$9,FALSE))="","",(VLOOKUP($B157,'NatCon &amp; Metrics Backsheet'!$A$7:$AC$156,D$9,FALSE))),"")</f>
        <v>Yes</v>
      </c>
      <c r="E157" s="62" t="str">
        <f ca="1">IFERROR(IF((VLOOKUP($B157,'NatCon &amp; Metrics Backsheet'!$A$7:$AC$156,E$9,FALSE))="","",(VLOOKUP($B157,'NatCon &amp; Metrics Backsheet'!$A$7:$AC$156,E$9,FALSE))),"")</f>
        <v>Yes</v>
      </c>
      <c r="F157" s="62" t="str">
        <f ca="1">IFERROR(IF((VLOOKUP($B157,'NatCon &amp; Metrics Backsheet'!$A$7:$AC$156,F$9,FALSE))="","",(VLOOKUP($B157,'NatCon &amp; Metrics Backsheet'!$A$7:$AC$156,F$9,FALSE))),"")</f>
        <v>Yes</v>
      </c>
      <c r="G157" s="63" t="str">
        <f ca="1">IFERROR(IF((VLOOKUP($B157,'NatCon &amp; Metrics Backsheet'!$A$7:$AC$156,G$9,FALSE))="","",(VLOOKUP($B157,'NatCon &amp; Metrics Backsheet'!$A$7:$AC$156,G$9,FALSE))),"")</f>
        <v>Yes</v>
      </c>
      <c r="H157" s="54" t="str">
        <f ca="1">IFERROR(IF((VLOOKUP($B157,'NatCon &amp; Metrics Backsheet'!$A$7:$AC$156,H$9,FALSE))="","",(VLOOKUP($B157,'NatCon &amp; Metrics Backsheet'!$A$7:$AC$156,H$9,FALSE))),"")</f>
        <v>Yes</v>
      </c>
      <c r="I157" s="79" t="str">
        <f ca="1">IFERROR(IF((VLOOKUP($B157,'NatCon &amp; Metrics Backsheet'!$A$7:$AC$156,I$9,FALSE))="","",(VLOOKUP($B157,'NatCon &amp; Metrics Backsheet'!$A$7:$AC$156,I$9,FALSE))),"")</f>
        <v/>
      </c>
    </row>
    <row r="158" spans="1:9" x14ac:dyDescent="0.3">
      <c r="A158" s="56">
        <v>140</v>
      </c>
      <c r="B158" s="49" t="str">
        <f t="shared" ca="1" si="7"/>
        <v>E10000032</v>
      </c>
      <c r="C158" s="50" t="str">
        <f ca="1">IFERROR(VLOOKUP($B158,'Org List'!$J$9:$K$488,2,0), "")</f>
        <v>West Sussex</v>
      </c>
      <c r="D158" s="61" t="str">
        <f ca="1">IFERROR(IF((VLOOKUP($B158,'NatCon &amp; Metrics Backsheet'!$A$7:$AC$156,D$9,FALSE))="","",(VLOOKUP($B158,'NatCon &amp; Metrics Backsheet'!$A$7:$AC$156,D$9,FALSE))),"")</f>
        <v>Yes</v>
      </c>
      <c r="E158" s="62" t="str">
        <f ca="1">IFERROR(IF((VLOOKUP($B158,'NatCon &amp; Metrics Backsheet'!$A$7:$AC$156,E$9,FALSE))="","",(VLOOKUP($B158,'NatCon &amp; Metrics Backsheet'!$A$7:$AC$156,E$9,FALSE))),"")</f>
        <v>Yes</v>
      </c>
      <c r="F158" s="62" t="str">
        <f ca="1">IFERROR(IF((VLOOKUP($B158,'NatCon &amp; Metrics Backsheet'!$A$7:$AC$156,F$9,FALSE))="","",(VLOOKUP($B158,'NatCon &amp; Metrics Backsheet'!$A$7:$AC$156,F$9,FALSE))),"")</f>
        <v>Yes</v>
      </c>
      <c r="G158" s="63" t="str">
        <f ca="1">IFERROR(IF((VLOOKUP($B158,'NatCon &amp; Metrics Backsheet'!$A$7:$AC$156,G$9,FALSE))="","",(VLOOKUP($B158,'NatCon &amp; Metrics Backsheet'!$A$7:$AC$156,G$9,FALSE))),"")</f>
        <v>Yes</v>
      </c>
      <c r="H158" s="54" t="str">
        <f ca="1">IFERROR(IF((VLOOKUP($B158,'NatCon &amp; Metrics Backsheet'!$A$7:$AC$156,H$9,FALSE))="","",(VLOOKUP($B158,'NatCon &amp; Metrics Backsheet'!$A$7:$AC$156,H$9,FALSE))),"")</f>
        <v>Yes</v>
      </c>
      <c r="I158" s="79" t="str">
        <f ca="1">IFERROR(IF((VLOOKUP($B158,'NatCon &amp; Metrics Backsheet'!$A$7:$AC$156,I$9,FALSE))="","",(VLOOKUP($B158,'NatCon &amp; Metrics Backsheet'!$A$7:$AC$156,I$9,FALSE))),"")</f>
        <v/>
      </c>
    </row>
    <row r="159" spans="1:9" x14ac:dyDescent="0.3">
      <c r="A159" s="56">
        <v>141</v>
      </c>
      <c r="B159" s="49" t="str">
        <f t="shared" ca="1" si="7"/>
        <v>E09000033</v>
      </c>
      <c r="C159" s="50" t="str">
        <f ca="1">IFERROR(VLOOKUP($B159,'Org List'!$J$9:$K$488,2,0), "")</f>
        <v>Westminster</v>
      </c>
      <c r="D159" s="61" t="str">
        <f ca="1">IFERROR(IF((VLOOKUP($B159,'NatCon &amp; Metrics Backsheet'!$A$7:$AC$156,D$9,FALSE))="","",(VLOOKUP($B159,'NatCon &amp; Metrics Backsheet'!$A$7:$AC$156,D$9,FALSE))),"")</f>
        <v>Yes</v>
      </c>
      <c r="E159" s="62" t="str">
        <f ca="1">IFERROR(IF((VLOOKUP($B159,'NatCon &amp; Metrics Backsheet'!$A$7:$AC$156,E$9,FALSE))="","",(VLOOKUP($B159,'NatCon &amp; Metrics Backsheet'!$A$7:$AC$156,E$9,FALSE))),"")</f>
        <v>Yes</v>
      </c>
      <c r="F159" s="62" t="str">
        <f ca="1">IFERROR(IF((VLOOKUP($B159,'NatCon &amp; Metrics Backsheet'!$A$7:$AC$156,F$9,FALSE))="","",(VLOOKUP($B159,'NatCon &amp; Metrics Backsheet'!$A$7:$AC$156,F$9,FALSE))),"")</f>
        <v>Yes</v>
      </c>
      <c r="G159" s="63" t="str">
        <f ca="1">IFERROR(IF((VLOOKUP($B159,'NatCon &amp; Metrics Backsheet'!$A$7:$AC$156,G$9,FALSE))="","",(VLOOKUP($B159,'NatCon &amp; Metrics Backsheet'!$A$7:$AC$156,G$9,FALSE))),"")</f>
        <v>Yes</v>
      </c>
      <c r="H159" s="54" t="str">
        <f ca="1">IFERROR(IF((VLOOKUP($B159,'NatCon &amp; Metrics Backsheet'!$A$7:$AC$156,H$9,FALSE))="","",(VLOOKUP($B159,'NatCon &amp; Metrics Backsheet'!$A$7:$AC$156,H$9,FALSE))),"")</f>
        <v>Yes</v>
      </c>
      <c r="I159" s="79" t="str">
        <f ca="1">IFERROR(IF((VLOOKUP($B159,'NatCon &amp; Metrics Backsheet'!$A$7:$AC$156,I$9,FALSE))="","",(VLOOKUP($B159,'NatCon &amp; Metrics Backsheet'!$A$7:$AC$156,I$9,FALSE))),"")</f>
        <v/>
      </c>
    </row>
    <row r="160" spans="1:9" x14ac:dyDescent="0.3">
      <c r="A160" s="56">
        <v>142</v>
      </c>
      <c r="B160" s="49" t="str">
        <f t="shared" ca="1" si="7"/>
        <v>E08000010</v>
      </c>
      <c r="C160" s="50" t="str">
        <f ca="1">IFERROR(VLOOKUP($B160,'Org List'!$J$9:$K$488,2,0), "")</f>
        <v>Wigan</v>
      </c>
      <c r="D160" s="61" t="str">
        <f ca="1">IFERROR(IF((VLOOKUP($B160,'NatCon &amp; Metrics Backsheet'!$A$7:$AC$156,D$9,FALSE))="","",(VLOOKUP($B160,'NatCon &amp; Metrics Backsheet'!$A$7:$AC$156,D$9,FALSE))),"")</f>
        <v>Yes</v>
      </c>
      <c r="E160" s="62" t="str">
        <f ca="1">IFERROR(IF((VLOOKUP($B160,'NatCon &amp; Metrics Backsheet'!$A$7:$AC$156,E$9,FALSE))="","",(VLOOKUP($B160,'NatCon &amp; Metrics Backsheet'!$A$7:$AC$156,E$9,FALSE))),"")</f>
        <v>Yes</v>
      </c>
      <c r="F160" s="62" t="str">
        <f ca="1">IFERROR(IF((VLOOKUP($B160,'NatCon &amp; Metrics Backsheet'!$A$7:$AC$156,F$9,FALSE))="","",(VLOOKUP($B160,'NatCon &amp; Metrics Backsheet'!$A$7:$AC$156,F$9,FALSE))),"")</f>
        <v>Yes</v>
      </c>
      <c r="G160" s="63" t="str">
        <f ca="1">IFERROR(IF((VLOOKUP($B160,'NatCon &amp; Metrics Backsheet'!$A$7:$AC$156,G$9,FALSE))="","",(VLOOKUP($B160,'NatCon &amp; Metrics Backsheet'!$A$7:$AC$156,G$9,FALSE))),"")</f>
        <v>Yes</v>
      </c>
      <c r="H160" s="54" t="str">
        <f ca="1">IFERROR(IF((VLOOKUP($B160,'NatCon &amp; Metrics Backsheet'!$A$7:$AC$156,H$9,FALSE))="","",(VLOOKUP($B160,'NatCon &amp; Metrics Backsheet'!$A$7:$AC$156,H$9,FALSE))),"")</f>
        <v>Yes</v>
      </c>
      <c r="I160" s="79" t="str">
        <f ca="1">IFERROR(IF((VLOOKUP($B160,'NatCon &amp; Metrics Backsheet'!$A$7:$AC$156,I$9,FALSE))="","",(VLOOKUP($B160,'NatCon &amp; Metrics Backsheet'!$A$7:$AC$156,I$9,FALSE))),"")</f>
        <v/>
      </c>
    </row>
    <row r="161" spans="1:9" x14ac:dyDescent="0.3">
      <c r="A161" s="56">
        <v>143</v>
      </c>
      <c r="B161" s="49" t="str">
        <f t="shared" ca="1" si="7"/>
        <v>E06000054</v>
      </c>
      <c r="C161" s="50" t="str">
        <f ca="1">IFERROR(VLOOKUP($B161,'Org List'!$J$9:$K$488,2,0), "")</f>
        <v>Wiltshire</v>
      </c>
      <c r="D161" s="61" t="str">
        <f ca="1">IFERROR(IF((VLOOKUP($B161,'NatCon &amp; Metrics Backsheet'!$A$7:$AC$156,D$9,FALSE))="","",(VLOOKUP($B161,'NatCon &amp; Metrics Backsheet'!$A$7:$AC$156,D$9,FALSE))),"")</f>
        <v>Yes</v>
      </c>
      <c r="E161" s="62" t="str">
        <f ca="1">IFERROR(IF((VLOOKUP($B161,'NatCon &amp; Metrics Backsheet'!$A$7:$AC$156,E$9,FALSE))="","",(VLOOKUP($B161,'NatCon &amp; Metrics Backsheet'!$A$7:$AC$156,E$9,FALSE))),"")</f>
        <v>Yes</v>
      </c>
      <c r="F161" s="62" t="str">
        <f ca="1">IFERROR(IF((VLOOKUP($B161,'NatCon &amp; Metrics Backsheet'!$A$7:$AC$156,F$9,FALSE))="","",(VLOOKUP($B161,'NatCon &amp; Metrics Backsheet'!$A$7:$AC$156,F$9,FALSE))),"")</f>
        <v>Yes</v>
      </c>
      <c r="G161" s="63" t="str">
        <f ca="1">IFERROR(IF((VLOOKUP($B161,'NatCon &amp; Metrics Backsheet'!$A$7:$AC$156,G$9,FALSE))="","",(VLOOKUP($B161,'NatCon &amp; Metrics Backsheet'!$A$7:$AC$156,G$9,FALSE))),"")</f>
        <v>Yes</v>
      </c>
      <c r="H161" s="54" t="str">
        <f ca="1">IFERROR(IF((VLOOKUP($B161,'NatCon &amp; Metrics Backsheet'!$A$7:$AC$156,H$9,FALSE))="","",(VLOOKUP($B161,'NatCon &amp; Metrics Backsheet'!$A$7:$AC$156,H$9,FALSE))),"")</f>
        <v>Yes</v>
      </c>
      <c r="I161" s="79" t="str">
        <f ca="1">IFERROR(IF((VLOOKUP($B161,'NatCon &amp; Metrics Backsheet'!$A$7:$AC$156,I$9,FALSE))="","",(VLOOKUP($B161,'NatCon &amp; Metrics Backsheet'!$A$7:$AC$156,I$9,FALSE))),"")</f>
        <v/>
      </c>
    </row>
    <row r="162" spans="1:9" x14ac:dyDescent="0.3">
      <c r="A162" s="56">
        <v>144</v>
      </c>
      <c r="B162" s="49" t="str">
        <f t="shared" ca="1" si="7"/>
        <v>E06000040</v>
      </c>
      <c r="C162" s="50" t="str">
        <f ca="1">IFERROR(VLOOKUP($B162,'Org List'!$J$9:$K$488,2,0), "")</f>
        <v>Windsor and Maidenhead</v>
      </c>
      <c r="D162" s="61" t="str">
        <f ca="1">IFERROR(IF((VLOOKUP($B162,'NatCon &amp; Metrics Backsheet'!$A$7:$AC$156,D$9,FALSE))="","",(VLOOKUP($B162,'NatCon &amp; Metrics Backsheet'!$A$7:$AC$156,D$9,FALSE))),"")</f>
        <v>Yes</v>
      </c>
      <c r="E162" s="62" t="str">
        <f ca="1">IFERROR(IF((VLOOKUP($B162,'NatCon &amp; Metrics Backsheet'!$A$7:$AC$156,E$9,FALSE))="","",(VLOOKUP($B162,'NatCon &amp; Metrics Backsheet'!$A$7:$AC$156,E$9,FALSE))),"")</f>
        <v>Yes</v>
      </c>
      <c r="F162" s="62" t="str">
        <f ca="1">IFERROR(IF((VLOOKUP($B162,'NatCon &amp; Metrics Backsheet'!$A$7:$AC$156,F$9,FALSE))="","",(VLOOKUP($B162,'NatCon &amp; Metrics Backsheet'!$A$7:$AC$156,F$9,FALSE))),"")</f>
        <v>Yes</v>
      </c>
      <c r="G162" s="63" t="str">
        <f ca="1">IFERROR(IF((VLOOKUP($B162,'NatCon &amp; Metrics Backsheet'!$A$7:$AC$156,G$9,FALSE))="","",(VLOOKUP($B162,'NatCon &amp; Metrics Backsheet'!$A$7:$AC$156,G$9,FALSE))),"")</f>
        <v>Yes</v>
      </c>
      <c r="H162" s="54" t="str">
        <f ca="1">IFERROR(IF((VLOOKUP($B162,'NatCon &amp; Metrics Backsheet'!$A$7:$AC$156,H$9,FALSE))="","",(VLOOKUP($B162,'NatCon &amp; Metrics Backsheet'!$A$7:$AC$156,H$9,FALSE))),"")</f>
        <v>Yes</v>
      </c>
      <c r="I162" s="79" t="str">
        <f ca="1">IFERROR(IF((VLOOKUP($B162,'NatCon &amp; Metrics Backsheet'!$A$7:$AC$156,I$9,FALSE))="","",(VLOOKUP($B162,'NatCon &amp; Metrics Backsheet'!$A$7:$AC$156,I$9,FALSE))),"")</f>
        <v/>
      </c>
    </row>
    <row r="163" spans="1:9" x14ac:dyDescent="0.3">
      <c r="A163" s="56">
        <v>145</v>
      </c>
      <c r="B163" s="49" t="str">
        <f t="shared" ca="1" si="7"/>
        <v>E08000015</v>
      </c>
      <c r="C163" s="50" t="str">
        <f ca="1">IFERROR(VLOOKUP($B163,'Org List'!$J$9:$K$488,2,0), "")</f>
        <v>Wirral</v>
      </c>
      <c r="D163" s="61" t="str">
        <f ca="1">IFERROR(IF((VLOOKUP($B163,'NatCon &amp; Metrics Backsheet'!$A$7:$AC$156,D$9,FALSE))="","",(VLOOKUP($B163,'NatCon &amp; Metrics Backsheet'!$A$7:$AC$156,D$9,FALSE))),"")</f>
        <v>Yes</v>
      </c>
      <c r="E163" s="62" t="str">
        <f ca="1">IFERROR(IF((VLOOKUP($B163,'NatCon &amp; Metrics Backsheet'!$A$7:$AC$156,E$9,FALSE))="","",(VLOOKUP($B163,'NatCon &amp; Metrics Backsheet'!$A$7:$AC$156,E$9,FALSE))),"")</f>
        <v>Yes</v>
      </c>
      <c r="F163" s="62" t="str">
        <f ca="1">IFERROR(IF((VLOOKUP($B163,'NatCon &amp; Metrics Backsheet'!$A$7:$AC$156,F$9,FALSE))="","",(VLOOKUP($B163,'NatCon &amp; Metrics Backsheet'!$A$7:$AC$156,F$9,FALSE))),"")</f>
        <v>Yes</v>
      </c>
      <c r="G163" s="63" t="str">
        <f ca="1">IFERROR(IF((VLOOKUP($B163,'NatCon &amp; Metrics Backsheet'!$A$7:$AC$156,G$9,FALSE))="","",(VLOOKUP($B163,'NatCon &amp; Metrics Backsheet'!$A$7:$AC$156,G$9,FALSE))),"")</f>
        <v>Yes</v>
      </c>
      <c r="H163" s="54" t="str">
        <f ca="1">IFERROR(IF((VLOOKUP($B163,'NatCon &amp; Metrics Backsheet'!$A$7:$AC$156,H$9,FALSE))="","",(VLOOKUP($B163,'NatCon &amp; Metrics Backsheet'!$A$7:$AC$156,H$9,FALSE))),"")</f>
        <v>Yes</v>
      </c>
      <c r="I163" s="79" t="str">
        <f ca="1">IFERROR(IF((VLOOKUP($B163,'NatCon &amp; Metrics Backsheet'!$A$7:$AC$156,I$9,FALSE))="","",(VLOOKUP($B163,'NatCon &amp; Metrics Backsheet'!$A$7:$AC$156,I$9,FALSE))),"")</f>
        <v/>
      </c>
    </row>
    <row r="164" spans="1:9" x14ac:dyDescent="0.3">
      <c r="A164" s="56">
        <v>146</v>
      </c>
      <c r="B164" s="49" t="str">
        <f t="shared" ca="1" si="7"/>
        <v>E06000041</v>
      </c>
      <c r="C164" s="50" t="str">
        <f ca="1">IFERROR(VLOOKUP($B164,'Org List'!$J$9:$K$488,2,0), "")</f>
        <v>Wokingham</v>
      </c>
      <c r="D164" s="61" t="str">
        <f ca="1">IFERROR(IF((VLOOKUP($B164,'NatCon &amp; Metrics Backsheet'!$A$7:$AC$156,D$9,FALSE))="","",(VLOOKUP($B164,'NatCon &amp; Metrics Backsheet'!$A$7:$AC$156,D$9,FALSE))),"")</f>
        <v>Yes</v>
      </c>
      <c r="E164" s="62" t="str">
        <f ca="1">IFERROR(IF((VLOOKUP($B164,'NatCon &amp; Metrics Backsheet'!$A$7:$AC$156,E$9,FALSE))="","",(VLOOKUP($B164,'NatCon &amp; Metrics Backsheet'!$A$7:$AC$156,E$9,FALSE))),"")</f>
        <v>Yes</v>
      </c>
      <c r="F164" s="62" t="str">
        <f ca="1">IFERROR(IF((VLOOKUP($B164,'NatCon &amp; Metrics Backsheet'!$A$7:$AC$156,F$9,FALSE))="","",(VLOOKUP($B164,'NatCon &amp; Metrics Backsheet'!$A$7:$AC$156,F$9,FALSE))),"")</f>
        <v>Yes</v>
      </c>
      <c r="G164" s="63" t="str">
        <f ca="1">IFERROR(IF((VLOOKUP($B164,'NatCon &amp; Metrics Backsheet'!$A$7:$AC$156,G$9,FALSE))="","",(VLOOKUP($B164,'NatCon &amp; Metrics Backsheet'!$A$7:$AC$156,G$9,FALSE))),"")</f>
        <v>Yes</v>
      </c>
      <c r="H164" s="54" t="str">
        <f ca="1">IFERROR(IF((VLOOKUP($B164,'NatCon &amp; Metrics Backsheet'!$A$7:$AC$156,H$9,FALSE))="","",(VLOOKUP($B164,'NatCon &amp; Metrics Backsheet'!$A$7:$AC$156,H$9,FALSE))),"")</f>
        <v>Yes</v>
      </c>
      <c r="I164" s="79" t="str">
        <f ca="1">IFERROR(IF((VLOOKUP($B164,'NatCon &amp; Metrics Backsheet'!$A$7:$AC$156,I$9,FALSE))="","",(VLOOKUP($B164,'NatCon &amp; Metrics Backsheet'!$A$7:$AC$156,I$9,FALSE))),"")</f>
        <v/>
      </c>
    </row>
    <row r="165" spans="1:9" x14ac:dyDescent="0.3">
      <c r="A165" s="56">
        <v>147</v>
      </c>
      <c r="B165" s="49" t="str">
        <f t="shared" ca="1" si="7"/>
        <v>E08000031</v>
      </c>
      <c r="C165" s="50" t="str">
        <f ca="1">IFERROR(VLOOKUP($B165,'Org List'!$J$9:$K$488,2,0), "")</f>
        <v>Wolverhampton</v>
      </c>
      <c r="D165" s="61" t="str">
        <f ca="1">IFERROR(IF((VLOOKUP($B165,'NatCon &amp; Metrics Backsheet'!$A$7:$AC$156,D$9,FALSE))="","",(VLOOKUP($B165,'NatCon &amp; Metrics Backsheet'!$A$7:$AC$156,D$9,FALSE))),"")</f>
        <v>Yes</v>
      </c>
      <c r="E165" s="62" t="str">
        <f ca="1">IFERROR(IF((VLOOKUP($B165,'NatCon &amp; Metrics Backsheet'!$A$7:$AC$156,E$9,FALSE))="","",(VLOOKUP($B165,'NatCon &amp; Metrics Backsheet'!$A$7:$AC$156,E$9,FALSE))),"")</f>
        <v>Yes</v>
      </c>
      <c r="F165" s="62" t="str">
        <f ca="1">IFERROR(IF((VLOOKUP($B165,'NatCon &amp; Metrics Backsheet'!$A$7:$AC$156,F$9,FALSE))="","",(VLOOKUP($B165,'NatCon &amp; Metrics Backsheet'!$A$7:$AC$156,F$9,FALSE))),"")</f>
        <v>Yes</v>
      </c>
      <c r="G165" s="63" t="str">
        <f ca="1">IFERROR(IF((VLOOKUP($B165,'NatCon &amp; Metrics Backsheet'!$A$7:$AC$156,G$9,FALSE))="","",(VLOOKUP($B165,'NatCon &amp; Metrics Backsheet'!$A$7:$AC$156,G$9,FALSE))),"")</f>
        <v>Yes</v>
      </c>
      <c r="H165" s="54" t="str">
        <f ca="1">IFERROR(IF((VLOOKUP($B165,'NatCon &amp; Metrics Backsheet'!$A$7:$AC$156,H$9,FALSE))="","",(VLOOKUP($B165,'NatCon &amp; Metrics Backsheet'!$A$7:$AC$156,H$9,FALSE))),"")</f>
        <v>Yes</v>
      </c>
      <c r="I165" s="79" t="str">
        <f ca="1">IFERROR(IF((VLOOKUP($B165,'NatCon &amp; Metrics Backsheet'!$A$7:$AC$156,I$9,FALSE))="","",(VLOOKUP($B165,'NatCon &amp; Metrics Backsheet'!$A$7:$AC$156,I$9,FALSE))),"")</f>
        <v/>
      </c>
    </row>
    <row r="166" spans="1:9" x14ac:dyDescent="0.3">
      <c r="A166" s="56">
        <v>148</v>
      </c>
      <c r="B166" s="49" t="str">
        <f t="shared" ca="1" si="7"/>
        <v>E10000034</v>
      </c>
      <c r="C166" s="50" t="str">
        <f ca="1">IFERROR(VLOOKUP($B166,'Org List'!$J$9:$K$488,2,0), "")</f>
        <v>Worcestershire</v>
      </c>
      <c r="D166" s="61" t="str">
        <f ca="1">IFERROR(IF((VLOOKUP($B166,'NatCon &amp; Metrics Backsheet'!$A$7:$AC$156,D$9,FALSE))="","",(VLOOKUP($B166,'NatCon &amp; Metrics Backsheet'!$A$7:$AC$156,D$9,FALSE))),"")</f>
        <v>Yes</v>
      </c>
      <c r="E166" s="62" t="str">
        <f ca="1">IFERROR(IF((VLOOKUP($B166,'NatCon &amp; Metrics Backsheet'!$A$7:$AC$156,E$9,FALSE))="","",(VLOOKUP($B166,'NatCon &amp; Metrics Backsheet'!$A$7:$AC$156,E$9,FALSE))),"")</f>
        <v>Yes</v>
      </c>
      <c r="F166" s="62" t="str">
        <f ca="1">IFERROR(IF((VLOOKUP($B166,'NatCon &amp; Metrics Backsheet'!$A$7:$AC$156,F$9,FALSE))="","",(VLOOKUP($B166,'NatCon &amp; Metrics Backsheet'!$A$7:$AC$156,F$9,FALSE))),"")</f>
        <v>Yes</v>
      </c>
      <c r="G166" s="63" t="str">
        <f ca="1">IFERROR(IF((VLOOKUP($B166,'NatCon &amp; Metrics Backsheet'!$A$7:$AC$156,G$9,FALSE))="","",(VLOOKUP($B166,'NatCon &amp; Metrics Backsheet'!$A$7:$AC$156,G$9,FALSE))),"")</f>
        <v>Yes</v>
      </c>
      <c r="H166" s="54" t="str">
        <f ca="1">IFERROR(IF((VLOOKUP($B166,'NatCon &amp; Metrics Backsheet'!$A$7:$AC$156,H$9,FALSE))="","",(VLOOKUP($B166,'NatCon &amp; Metrics Backsheet'!$A$7:$AC$156,H$9,FALSE))),"")</f>
        <v>Yes</v>
      </c>
      <c r="I166" s="79" t="str">
        <f ca="1">IFERROR(IF((VLOOKUP($B166,'NatCon &amp; Metrics Backsheet'!$A$7:$AC$156,I$9,FALSE))="","",(VLOOKUP($B166,'NatCon &amp; Metrics Backsheet'!$A$7:$AC$156,I$9,FALSE))),"")</f>
        <v/>
      </c>
    </row>
    <row r="167" spans="1:9" ht="15" thickBot="1" x14ac:dyDescent="0.35">
      <c r="A167" s="56">
        <v>149</v>
      </c>
      <c r="B167" s="51" t="str">
        <f t="shared" ca="1" si="7"/>
        <v>E06000014</v>
      </c>
      <c r="C167" s="52" t="str">
        <f ca="1">IFERROR(VLOOKUP($B167,'Org List'!$J$9:$K$488,2,0), "")</f>
        <v>York</v>
      </c>
      <c r="D167" s="65" t="str">
        <f ca="1">IFERROR(IF((VLOOKUP($B167,'NatCon &amp; Metrics Backsheet'!$A$7:$AC$156,D$9,FALSE))="","",(VLOOKUP($B167,'NatCon &amp; Metrics Backsheet'!$A$7:$AC$156,D$9,FALSE))),"")</f>
        <v>Yes</v>
      </c>
      <c r="E167" s="66" t="str">
        <f ca="1">IFERROR(IF((VLOOKUP($B167,'NatCon &amp; Metrics Backsheet'!$A$7:$AC$156,E$9,FALSE))="","",(VLOOKUP($B167,'NatCon &amp; Metrics Backsheet'!$A$7:$AC$156,E$9,FALSE))),"")</f>
        <v>Yes</v>
      </c>
      <c r="F167" s="66" t="str">
        <f ca="1">IFERROR(IF((VLOOKUP($B167,'NatCon &amp; Metrics Backsheet'!$A$7:$AC$156,F$9,FALSE))="","",(VLOOKUP($B167,'NatCon &amp; Metrics Backsheet'!$A$7:$AC$156,F$9,FALSE))),"")</f>
        <v>Yes</v>
      </c>
      <c r="G167" s="67" t="str">
        <f ca="1">IFERROR(IF((VLOOKUP($B167,'NatCon &amp; Metrics Backsheet'!$A$7:$AC$156,G$9,FALSE))="","",(VLOOKUP($B167,'NatCon &amp; Metrics Backsheet'!$A$7:$AC$156,G$9,FALSE))),"")</f>
        <v>Yes</v>
      </c>
      <c r="H167" s="55" t="str">
        <f ca="1">IFERROR(IF((VLOOKUP($B167,'NatCon &amp; Metrics Backsheet'!$A$7:$AC$156,H$9,FALSE))="","",(VLOOKUP($B167,'NatCon &amp; Metrics Backsheet'!$A$7:$AC$156,H$9,FALSE))),"")</f>
        <v>Yes</v>
      </c>
      <c r="I167" s="80" t="str">
        <f ca="1">IFERROR(IF((VLOOKUP($B167,'NatCon &amp; Metrics Backsheet'!$A$7:$AC$156,I$9,FALSE))="","",(VLOOKUP($B167,'NatCon &amp; Metrics Backsheet'!$A$7:$AC$156,I$9,FALSE))),"")</f>
        <v/>
      </c>
    </row>
  </sheetData>
  <sheetProtection algorithmName="SHA-512" hashValue="0CNv/iuEYWcqmC8vYYqjKbutCx+m0PpAVPelvXeb8XW9GygcHkahb6vvzq+Eoeo/QkZxT3qFqPdbNWgBiNJcaA==" saltValue="VUMSoxZksX2wOHRKZ0Gscw==" spinCount="100000" sheet="1" objects="1" scenarios="1"/>
  <autoFilter ref="B17:I167"/>
  <mergeCells count="3">
    <mergeCell ref="B1:I1"/>
    <mergeCell ref="B2:I2"/>
    <mergeCell ref="B11:B15"/>
  </mergeCells>
  <hyperlinks>
    <hyperlink ref="B6" location="Contents!A1" display="&lt;&lt; Contents"/>
  </hyperlinks>
  <pageMargins left="0.7" right="0.7" top="0.75" bottom="0.75" header="0.3" footer="0.3"/>
  <ignoredErrors>
    <ignoredError sqref="D13:H13"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13313" r:id="rId3" name="Drop Down 1">
              <controlPr defaultSize="0" autoLine="0" autoPict="0">
                <anchor moveWithCells="1" sizeWithCells="1">
                  <from>
                    <xdr:col>2</xdr:col>
                    <xdr:colOff>617220</xdr:colOff>
                    <xdr:row>2</xdr:row>
                    <xdr:rowOff>152400</xdr:rowOff>
                  </from>
                  <to>
                    <xdr:col>4</xdr:col>
                    <xdr:colOff>571500</xdr:colOff>
                    <xdr:row>4</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vt:i4>
      </vt:variant>
    </vt:vector>
  </HeadingPairs>
  <TitlesOfParts>
    <vt:vector size="26" baseType="lpstr">
      <vt:lpstr>Q1 Raw Data</vt:lpstr>
      <vt:lpstr>Q2 Raw Data</vt:lpstr>
      <vt:lpstr>Cover</vt:lpstr>
      <vt:lpstr>Contents</vt:lpstr>
      <vt:lpstr>1_Notes</vt:lpstr>
      <vt:lpstr>Notes Backsheet</vt:lpstr>
      <vt:lpstr>Org List</vt:lpstr>
      <vt:lpstr>Comms by AT</vt:lpstr>
      <vt:lpstr>2_Nat Conditions &amp; s75</vt:lpstr>
      <vt:lpstr>NatCon &amp; Metrics Backsheet</vt:lpstr>
      <vt:lpstr>3_Metrics</vt:lpstr>
      <vt:lpstr>4_HICM</vt:lpstr>
      <vt:lpstr>HICM and Narrative Backsheet</vt:lpstr>
      <vt:lpstr>A1_NEA and DTOC Trends</vt:lpstr>
      <vt:lpstr>B1_NEA Length of Stay</vt:lpstr>
      <vt:lpstr>NEA Backsheet</vt:lpstr>
      <vt:lpstr>B2_NEA Performance</vt:lpstr>
      <vt:lpstr>B3_NEA Performance (Rate)</vt:lpstr>
      <vt:lpstr>C1_DTOC Performance</vt:lpstr>
      <vt:lpstr>DTOC Backsheet</vt:lpstr>
      <vt:lpstr>C2_DTOC Performance (Rate)</vt:lpstr>
      <vt:lpstr>D1_Res Adms Performance</vt:lpstr>
      <vt:lpstr>Res&amp;Reablement Backsheet</vt:lpstr>
      <vt:lpstr>D2_Reablement Performance</vt:lpstr>
      <vt:lpstr>E1_CCG - HWB Mapping</vt:lpstr>
      <vt:lpstr>'E1_CCG - HWB Mapping'!Print_Area</vt:lpstr>
    </vt:vector>
  </TitlesOfParts>
  <Company>IMS3</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Armstrong, Johan (NHS England)</dc:creator>
  <cp:lastModifiedBy>Cheung, Chun-Ho</cp:lastModifiedBy>
  <dcterms:created xsi:type="dcterms:W3CDTF">2018-06-12T13:04:17Z</dcterms:created>
  <dcterms:modified xsi:type="dcterms:W3CDTF">2018-12-19T15:08:00Z</dcterms:modified>
</cp:coreProperties>
</file>